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Charge'!$A$9:$I$9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Pur'!$A$9:$AT$9</definedName>
    <definedName name="_xlnm._FilterDatabase" localSheetId="4" hidden="1">'Annex IV-EX'!$A$9:$E$9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Sale'!$A$9:$N$9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family val="2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5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84" fillId="0" borderId="0" applyAlignment="1" pivotButton="0" quotePrefix="0" xfId="25">
      <alignment vertical="center"/>
    </xf>
    <xf numFmtId="165" fontId="84" fillId="0" borderId="0" applyAlignment="1" pivotButton="0" quotePrefix="0" xfId="1">
      <alignment vertical="center"/>
    </xf>
    <xf numFmtId="0" fontId="66" fillId="0" borderId="0" applyAlignment="1" pivotButton="0" quotePrefix="0" xfId="4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0" fontId="67" fillId="6" borderId="38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7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7" fillId="6" borderId="4" applyAlignment="1" pivotButton="0" quotePrefix="0" xfId="0">
      <alignment horizontal="center" vertical="center"/>
    </xf>
    <xf numFmtId="0" fontId="77" fillId="6" borderId="4" pivotButton="0" quotePrefix="0" xfId="0"/>
    <xf numFmtId="0" fontId="87" fillId="6" borderId="4" applyAlignment="1" pivotButton="0" quotePrefix="0" xfId="26">
      <alignment horizontal="center" vertical="center" wrapText="1"/>
    </xf>
    <xf numFmtId="0" fontId="86" fillId="6" borderId="4" pivotButton="0" quotePrefix="0" xfId="0"/>
    <xf numFmtId="165" fontId="84" fillId="0" borderId="4" applyAlignment="1" pivotButton="0" quotePrefix="0" xfId="1">
      <alignment horizontal="center" vertical="center"/>
    </xf>
    <xf numFmtId="0" fontId="87" fillId="6" borderId="4" applyAlignment="1" pivotButton="0" quotePrefix="0" xfId="26">
      <alignment horizontal="center" vertical="center"/>
    </xf>
    <xf numFmtId="0" fontId="87" fillId="6" borderId="10" applyAlignment="1" pivotButton="0" quotePrefix="0" xfId="26">
      <alignment horizontal="center" vertical="center" wrapText="1"/>
    </xf>
    <xf numFmtId="0" fontId="87" fillId="6" borderId="3" applyAlignment="1" pivotButton="0" quotePrefix="0" xfId="26">
      <alignment horizontal="center" vertical="center" wrapText="1"/>
    </xf>
    <xf numFmtId="0" fontId="84" fillId="0" borderId="0" applyAlignment="1" pivotButton="0" quotePrefix="0" xfId="25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68" fillId="0" borderId="0" applyAlignment="1" pivotButton="0" quotePrefix="0" xfId="4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165" fontId="65" fillId="0" borderId="0" applyAlignment="1" pivotButton="0" quotePrefix="0" xfId="1">
      <alignment vertical="center"/>
    </xf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4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pivotButton="0" quotePrefix="0" xfId="1"/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F12" sqref="F12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រីឡាយអេប៊ល សូស អ៊ិនដាសស្រ្ទៀល (ខេមបូឌា)</t>
        </is>
      </c>
      <c r="E2" s="248" t="n"/>
      <c r="F2" s="246" t="inlineStr">
        <is>
          <t>AUDIT TIMELINE</t>
        </is>
      </c>
      <c r="G2" s="62" t="n"/>
      <c r="H2" s="404" t="inlineStr">
        <is>
          <t>ពីថ្ងៃទី១៨ ខែមីនា ឆ្នាំ២០២៦ ដល់ថ្ងៃទី៣១ ខែមីនា ឆ្នាំ២០២៦</t>
        </is>
      </c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ARTIVERSE (CAMBODIA) CO., LTD.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L001-100067123</t>
        </is>
      </c>
      <c r="E4" s="248" t="n"/>
      <c r="F4" s="246" t="inlineStr">
        <is>
          <t>MOC NUMBER</t>
        </is>
      </c>
      <c r="G4" s="62" t="n"/>
      <c r="H4" s="404" t="inlineStr">
        <is>
          <t>១២៣១២៣</t>
        </is>
      </c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>
        <is>
          <t>០១-០៤-២០២៦</t>
        </is>
      </c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>
        <is>
          <t>១៧-០៣-២០២៦</t>
        </is>
      </c>
      <c r="I6" s="247" t="inlineStr">
        <is>
          <t>PATENT AMOUNT</t>
        </is>
      </c>
      <c r="J6" s="59" t="n"/>
      <c r="K6" s="404" t="inlineStr">
        <is>
          <t>២៣,១៣១,២៣១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>
        <is>
          <t>ខែកក្កដា ឆ្នាំ២០១៨ ដល់ខែឧសភា ឆ្នាំ២០២២</t>
        </is>
      </c>
      <c r="E7" s="248" t="n"/>
      <c r="F7" s="246" t="inlineStr">
        <is>
          <t>VAT CERTIFICATE ISSUE DATE</t>
        </is>
      </c>
      <c r="G7" s="62" t="n"/>
      <c r="H7" s="404" t="inlineStr">
        <is>
          <t>២៤-០៣-២០២៦</t>
        </is>
      </c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>
        <is>
          <t>លោក sdfsdfsf</t>
        </is>
      </c>
      <c r="E8" s="404" t="inlineStr">
        <is>
          <t>លោក sdfsdfsdf</t>
        </is>
      </c>
      <c r="F8" s="246" t="inlineStr">
        <is>
          <t>REQUEST DATE</t>
        </is>
      </c>
      <c r="G8" s="62" t="n"/>
      <c r="H8" s="404" t="inlineStr">
        <is>
          <t>ស្នើសុំបង្វិលសងអាករលើតម្លៃបន្ថែមតាមអនឡាញចុះថ្ងៃទី២៣ ខែមីនា ឆ្នាំ២០២៦</t>
        </is>
      </c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>
        <is>
          <t>sdfsdfsf</t>
        </is>
      </c>
      <c r="E9" s="404" t="inlineStr">
        <is>
          <t>sdfsdfsdf</t>
        </is>
      </c>
      <c r="F9" s="246" t="inlineStr">
        <is>
          <t>AMOUNT OF REQUEST</t>
        </is>
      </c>
      <c r="G9" s="62" t="n"/>
      <c r="H9" s="405" t="n">
        <v>123123123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>
        <is>
          <t>លោក sdfsdf</t>
        </is>
      </c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>
        <is>
          <t>asdfasdfasdf</t>
        </is>
      </c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I193"/>
  <sheetViews>
    <sheetView zoomScale="70" zoomScaleNormal="70" zoomScaleSheetLayoutView="55" workbookViewId="0">
      <selection activeCell="G17" sqref="G17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84" t="inlineStr">
        <is>
          <t>តារាងឧបសម្ព័ន្ធ I</t>
        </is>
      </c>
    </row>
    <row r="2" ht="30" customFormat="1" customHeight="1" s="93">
      <c r="A2" s="284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84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information'!H8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281" t="inlineStr">
        <is>
          <t>ល.រ</t>
        </is>
      </c>
      <c r="B7" s="281" t="inlineStr">
        <is>
          <t>បរិយាយ</t>
        </is>
      </c>
      <c r="C7" s="281" t="inlineStr">
        <is>
          <t>ប្រតិវេទន៍គយនាំចូល/វិក្កយបត្រ</t>
        </is>
      </c>
      <c r="D7" s="411" t="n"/>
      <c r="E7" s="281" t="inlineStr">
        <is>
          <t>បង្កាន់ដៃទទួលប្រាក់</t>
        </is>
      </c>
      <c r="F7" s="411" t="n"/>
      <c r="G7" s="281" t="inlineStr">
        <is>
          <t>ប្រាក់អាករ (រៀល)</t>
        </is>
      </c>
      <c r="H7" s="281" t="inlineStr">
        <is>
          <t>ផ្សេងៗ</t>
        </is>
      </c>
    </row>
    <row r="8" ht="30" customFormat="1" customHeight="1" s="59">
      <c r="A8" s="412" t="n"/>
      <c r="B8" s="412" t="n"/>
      <c r="C8" s="281" t="inlineStr">
        <is>
          <t>លេខ</t>
        </is>
      </c>
      <c r="D8" s="281" t="inlineStr">
        <is>
          <t>ចុះថ្ងៃទី ខែ ឆ្នាំ</t>
        </is>
      </c>
      <c r="E8" s="281" t="inlineStr">
        <is>
          <t>លេខ</t>
        </is>
      </c>
      <c r="F8" s="281" t="inlineStr">
        <is>
          <t>ថ្ងៃ ខែ ឆ្នាំ</t>
        </is>
      </c>
      <c r="G8" s="412" t="n"/>
      <c r="H8" s="412" t="n"/>
    </row>
    <row r="9" ht="30" customFormat="1" customHeight="1" s="81">
      <c r="A9" s="77" t="n"/>
      <c r="B9" s="45" t="n"/>
      <c r="C9" s="46" t="n"/>
      <c r="D9" s="413" t="n"/>
      <c r="E9" s="414" t="n"/>
      <c r="F9" s="415" t="n"/>
      <c r="G9" s="47" t="n"/>
      <c r="H9" s="416" t="n"/>
      <c r="I9" s="81" t="n"/>
    </row>
    <row r="10" ht="30" customFormat="1" customHeight="1" s="345">
      <c r="A10" s="417" t="n">
        <v>1</v>
      </c>
      <c r="B10" s="418" t="inlineStr">
        <is>
          <t>Import(Material)</t>
        </is>
      </c>
      <c r="C10" s="418" t="inlineStr">
        <is>
          <t>PTI2211609</t>
        </is>
      </c>
      <c r="D10" s="419" t="n">
        <v>44720</v>
      </c>
      <c r="E10" s="418" t="n"/>
      <c r="F10" s="418" t="n"/>
      <c r="G10" s="420" t="n">
        <v>1684200</v>
      </c>
      <c r="H10" s="418" t="n"/>
      <c r="I10" s="418" t="n"/>
    </row>
    <row r="11" ht="30" customFormat="1" customHeight="1" s="345">
      <c r="A11" s="417" t="n">
        <v>2</v>
      </c>
      <c r="B11" s="418" t="inlineStr">
        <is>
          <t>Import(Material)</t>
        </is>
      </c>
      <c r="C11" s="418" t="inlineStr">
        <is>
          <t>PTI2211154</t>
        </is>
      </c>
      <c r="D11" s="419" t="n">
        <v>44715</v>
      </c>
      <c r="E11" s="418" t="n"/>
      <c r="F11" s="418" t="n"/>
      <c r="G11" s="420" t="n">
        <v>314600</v>
      </c>
      <c r="H11" s="418" t="n"/>
      <c r="I11" s="418" t="n"/>
    </row>
    <row r="12" ht="30" customFormat="1" customHeight="1" s="345">
      <c r="A12" s="417" t="n">
        <v>3</v>
      </c>
      <c r="B12" s="418" t="inlineStr">
        <is>
          <t>Import(Material)</t>
        </is>
      </c>
      <c r="C12" s="418" t="inlineStr">
        <is>
          <t>PTI2211709</t>
        </is>
      </c>
      <c r="D12" s="419" t="n">
        <v>44722</v>
      </c>
      <c r="E12" s="418" t="n"/>
      <c r="F12" s="418" t="n"/>
      <c r="G12" s="420" t="n">
        <v>8042100</v>
      </c>
      <c r="H12" s="418" t="n"/>
      <c r="I12" s="418" t="n"/>
    </row>
    <row r="13" ht="30" customFormat="1" customHeight="1" s="345">
      <c r="A13" s="417" t="n">
        <v>4</v>
      </c>
      <c r="B13" s="418" t="inlineStr">
        <is>
          <t>Import(Material)</t>
        </is>
      </c>
      <c r="C13" s="418" t="inlineStr">
        <is>
          <t>PTI2211687</t>
        </is>
      </c>
      <c r="D13" s="419" t="n">
        <v>44722</v>
      </c>
      <c r="E13" s="418" t="n"/>
      <c r="F13" s="418" t="n"/>
      <c r="G13" s="420" t="n">
        <v>452300</v>
      </c>
      <c r="H13" s="418" t="n"/>
      <c r="I13" s="418" t="n"/>
    </row>
    <row r="14" ht="30" customFormat="1" customHeight="1" s="345">
      <c r="A14" s="417" t="n">
        <v>5</v>
      </c>
      <c r="B14" s="418" t="inlineStr">
        <is>
          <t>Import(Material)</t>
        </is>
      </c>
      <c r="C14" s="418" t="inlineStr">
        <is>
          <t>VOL220637</t>
        </is>
      </c>
      <c r="D14" s="419" t="n">
        <v>44722</v>
      </c>
      <c r="E14" s="418" t="n"/>
      <c r="F14" s="418" t="n"/>
      <c r="G14" s="420" t="n">
        <v>16359600</v>
      </c>
      <c r="H14" s="418" t="n"/>
      <c r="I14" s="418" t="n"/>
    </row>
    <row r="15">
      <c r="A15" s="417" t="n">
        <v>6</v>
      </c>
      <c r="B15" s="418" t="inlineStr">
        <is>
          <t>Import(Material)</t>
        </is>
      </c>
      <c r="C15" s="418" t="inlineStr">
        <is>
          <t>VOL220642</t>
        </is>
      </c>
      <c r="D15" s="419" t="n">
        <v>44722</v>
      </c>
      <c r="E15" s="418" t="n"/>
      <c r="F15" s="418" t="n"/>
      <c r="G15" s="420" t="n">
        <v>7824600</v>
      </c>
      <c r="H15" s="418" t="n"/>
      <c r="I15" s="418" t="n"/>
    </row>
    <row r="16">
      <c r="A16" s="417" t="n">
        <v>7</v>
      </c>
      <c r="B16" s="418" t="inlineStr">
        <is>
          <t>Import(Material)</t>
        </is>
      </c>
      <c r="C16" s="418" t="inlineStr">
        <is>
          <t>22-1705</t>
        </is>
      </c>
      <c r="D16" s="419" t="n">
        <v>44722</v>
      </c>
      <c r="E16" s="418" t="n"/>
      <c r="F16" s="418" t="n"/>
      <c r="G16" s="420" t="n">
        <v>7861300</v>
      </c>
      <c r="H16" s="418" t="n"/>
      <c r="I16" s="418" t="n"/>
    </row>
    <row r="17">
      <c r="A17" s="417" t="n">
        <v>8</v>
      </c>
      <c r="B17" s="418" t="inlineStr">
        <is>
          <t>Import(Material)</t>
        </is>
      </c>
      <c r="C17" s="418" t="inlineStr">
        <is>
          <t>22-1704</t>
        </is>
      </c>
      <c r="D17" s="419" t="n">
        <v>44722</v>
      </c>
      <c r="E17" s="418" t="n"/>
      <c r="F17" s="418" t="n"/>
      <c r="G17" s="420" t="n">
        <v>2530000</v>
      </c>
      <c r="H17" s="418" t="n"/>
      <c r="I17" s="418" t="n"/>
    </row>
    <row r="18">
      <c r="A18" s="417" t="n">
        <v>9</v>
      </c>
      <c r="B18" s="418" t="inlineStr">
        <is>
          <t>Import(Material)</t>
        </is>
      </c>
      <c r="C18" s="418" t="inlineStr">
        <is>
          <t>129507</t>
        </is>
      </c>
      <c r="D18" s="419" t="n">
        <v>44757</v>
      </c>
      <c r="E18" s="418" t="n"/>
      <c r="F18" s="418" t="n"/>
      <c r="G18" s="420" t="n">
        <v>61430400</v>
      </c>
      <c r="H18" s="418" t="n"/>
      <c r="I18" s="418" t="n"/>
    </row>
    <row r="19">
      <c r="A19" s="417" t="n">
        <v>10</v>
      </c>
      <c r="B19" s="418" t="inlineStr">
        <is>
          <t>Import(Material)</t>
        </is>
      </c>
      <c r="C19" s="418" t="inlineStr">
        <is>
          <t>CAM222029</t>
        </is>
      </c>
      <c r="D19" s="419" t="n">
        <v>44756</v>
      </c>
      <c r="E19" s="418" t="n"/>
      <c r="F19" s="418" t="n"/>
      <c r="G19" s="420" t="n">
        <v>67653500</v>
      </c>
      <c r="H19" s="418" t="n"/>
      <c r="I19" s="418" t="n"/>
    </row>
    <row r="20">
      <c r="A20" s="417" t="n">
        <v>11</v>
      </c>
      <c r="B20" s="418" t="inlineStr">
        <is>
          <t>Import(Material)</t>
        </is>
      </c>
      <c r="C20" s="418" t="inlineStr">
        <is>
          <t>CAM222028</t>
        </is>
      </c>
      <c r="D20" s="419" t="n">
        <v>44756</v>
      </c>
      <c r="E20" s="418" t="n"/>
      <c r="F20" s="418" t="n"/>
      <c r="G20" s="420" t="n">
        <v>3170000</v>
      </c>
      <c r="H20" s="418" t="n"/>
      <c r="I20" s="418" t="n"/>
    </row>
    <row r="21">
      <c r="A21" s="417" t="n">
        <v>12</v>
      </c>
      <c r="B21" s="418" t="inlineStr">
        <is>
          <t>Import(Material)</t>
        </is>
      </c>
      <c r="C21" s="418" t="inlineStr">
        <is>
          <t>126047</t>
        </is>
      </c>
      <c r="D21" s="419" t="n">
        <v>44753</v>
      </c>
      <c r="E21" s="418" t="n"/>
      <c r="F21" s="418" t="n"/>
      <c r="G21" s="420" t="n">
        <v>10609200</v>
      </c>
      <c r="H21" s="418" t="n"/>
      <c r="I21" s="418" t="n"/>
    </row>
    <row r="22">
      <c r="A22" s="417" t="n">
        <v>13</v>
      </c>
      <c r="B22" s="418" t="inlineStr">
        <is>
          <t>Import(Material)</t>
        </is>
      </c>
      <c r="C22" s="418" t="inlineStr">
        <is>
          <t>CAM221974</t>
        </is>
      </c>
      <c r="D22" s="419" t="n">
        <v>44750</v>
      </c>
      <c r="E22" s="418" t="n"/>
      <c r="F22" s="418" t="n"/>
      <c r="G22" s="420" t="n">
        <v>212600</v>
      </c>
      <c r="H22" s="418" t="n"/>
      <c r="I22" s="418" t="n"/>
    </row>
    <row r="23">
      <c r="A23" s="417" t="n">
        <v>14</v>
      </c>
      <c r="B23" s="418" t="inlineStr">
        <is>
          <t>Import(Material)</t>
        </is>
      </c>
      <c r="C23" s="418" t="inlineStr">
        <is>
          <t>CAM221973</t>
        </is>
      </c>
      <c r="D23" s="419" t="n">
        <v>44750</v>
      </c>
      <c r="E23" s="418" t="n"/>
      <c r="F23" s="418" t="n"/>
      <c r="G23" s="420" t="n">
        <v>1124800</v>
      </c>
      <c r="H23" s="418" t="n"/>
      <c r="I23" s="418" t="n"/>
    </row>
    <row r="24">
      <c r="A24" s="417" t="n">
        <v>15</v>
      </c>
      <c r="B24" s="418" t="inlineStr">
        <is>
          <t>Import(Material)</t>
        </is>
      </c>
      <c r="C24" s="418" t="inlineStr">
        <is>
          <t>125779</t>
        </is>
      </c>
      <c r="D24" s="419" t="n">
        <v>44751</v>
      </c>
      <c r="E24" s="418" t="n"/>
      <c r="F24" s="418" t="n"/>
      <c r="G24" s="420" t="n">
        <v>3135200</v>
      </c>
      <c r="H24" s="418" t="n"/>
      <c r="I24" s="418" t="n"/>
    </row>
    <row r="25">
      <c r="A25" s="417" t="n">
        <v>16</v>
      </c>
      <c r="B25" s="418" t="inlineStr">
        <is>
          <t>Import(Material)</t>
        </is>
      </c>
      <c r="C25" s="418" t="inlineStr">
        <is>
          <t>CAM221970</t>
        </is>
      </c>
      <c r="D25" s="419" t="n">
        <v>44750</v>
      </c>
      <c r="E25" s="418" t="n"/>
      <c r="F25" s="418" t="n"/>
      <c r="G25" s="420" t="n">
        <v>16128300</v>
      </c>
      <c r="H25" s="418" t="n"/>
      <c r="I25" s="418" t="n"/>
    </row>
    <row r="26">
      <c r="A26" s="417" t="n">
        <v>17</v>
      </c>
      <c r="B26" s="418" t="inlineStr">
        <is>
          <t>Import(Material)</t>
        </is>
      </c>
      <c r="C26" s="418" t="inlineStr">
        <is>
          <t>CAM221972</t>
        </is>
      </c>
      <c r="D26" s="419" t="n">
        <v>44750</v>
      </c>
      <c r="E26" s="418" t="n"/>
      <c r="F26" s="418" t="n"/>
      <c r="G26" s="420" t="n">
        <v>10834700</v>
      </c>
      <c r="H26" s="418" t="n"/>
      <c r="I26" s="418" t="n"/>
    </row>
    <row r="27">
      <c r="A27" s="417" t="n">
        <v>18</v>
      </c>
      <c r="B27" s="418" t="inlineStr">
        <is>
          <t>Import(Material)</t>
        </is>
      </c>
      <c r="C27" s="418" t="inlineStr">
        <is>
          <t>CAM221971</t>
        </is>
      </c>
      <c r="D27" s="419" t="n">
        <v>44750</v>
      </c>
      <c r="E27" s="418" t="n"/>
      <c r="F27" s="418" t="n"/>
      <c r="G27" s="420" t="n">
        <v>34354000</v>
      </c>
      <c r="H27" s="418" t="n"/>
      <c r="I27" s="418" t="n"/>
    </row>
    <row r="28">
      <c r="A28" s="417" t="n">
        <v>19</v>
      </c>
      <c r="B28" s="418" t="inlineStr">
        <is>
          <t>Import(Material)</t>
        </is>
      </c>
      <c r="C28" s="418" t="inlineStr">
        <is>
          <t>221099</t>
        </is>
      </c>
      <c r="D28" s="419" t="n">
        <v>44748</v>
      </c>
      <c r="E28" s="418" t="n"/>
      <c r="F28" s="418" t="n"/>
      <c r="G28" s="420" t="n">
        <v>26461000</v>
      </c>
      <c r="H28" s="418" t="n"/>
      <c r="I28" s="418" t="n"/>
    </row>
    <row r="29">
      <c r="A29" s="417" t="n">
        <v>20</v>
      </c>
      <c r="B29" s="418" t="inlineStr">
        <is>
          <t>Import(Material)</t>
        </is>
      </c>
      <c r="C29" s="418" t="inlineStr">
        <is>
          <t>CAM221934</t>
        </is>
      </c>
      <c r="D29" s="419" t="n">
        <v>44746</v>
      </c>
      <c r="E29" s="418" t="n"/>
      <c r="F29" s="418" t="n"/>
      <c r="G29" s="420" t="n">
        <v>9751700</v>
      </c>
      <c r="H29" s="418" t="n"/>
      <c r="I29" s="418" t="n"/>
    </row>
    <row r="30">
      <c r="A30" s="417" t="n">
        <v>21</v>
      </c>
      <c r="B30" s="418" t="inlineStr">
        <is>
          <t>Import(Material)</t>
        </is>
      </c>
      <c r="C30" s="418" t="inlineStr">
        <is>
          <t>PNHL488407</t>
        </is>
      </c>
      <c r="D30" s="419" t="n">
        <v>44749</v>
      </c>
      <c r="E30" s="418" t="n"/>
      <c r="F30" s="418" t="n"/>
      <c r="G30" s="420" t="n">
        <v>1181800</v>
      </c>
      <c r="H30" s="418" t="n"/>
      <c r="I30" s="418" t="n"/>
    </row>
    <row r="31">
      <c r="A31" s="417" t="n">
        <v>22</v>
      </c>
      <c r="B31" s="418" t="inlineStr">
        <is>
          <t>Import(Material)</t>
        </is>
      </c>
      <c r="C31" s="418" t="inlineStr">
        <is>
          <t>PNHL488406</t>
        </is>
      </c>
      <c r="D31" s="419" t="n">
        <v>44749</v>
      </c>
      <c r="E31" s="418" t="n"/>
      <c r="F31" s="418" t="n"/>
      <c r="G31" s="420" t="n">
        <v>34900</v>
      </c>
      <c r="H31" s="418" t="n"/>
      <c r="I31" s="418" t="n"/>
    </row>
    <row r="32">
      <c r="A32" s="417" t="n">
        <v>23</v>
      </c>
      <c r="B32" s="418" t="inlineStr">
        <is>
          <t>Import(Material)</t>
        </is>
      </c>
      <c r="C32" s="418" t="inlineStr">
        <is>
          <t>PNHL488405</t>
        </is>
      </c>
      <c r="D32" s="419" t="n">
        <v>44749</v>
      </c>
      <c r="E32" s="418" t="n"/>
      <c r="F32" s="418" t="n"/>
      <c r="G32" s="420" t="n">
        <v>929300</v>
      </c>
      <c r="H32" s="418" t="n"/>
      <c r="I32" s="418" t="n"/>
    </row>
    <row r="33">
      <c r="A33" s="417" t="n">
        <v>24</v>
      </c>
      <c r="B33" s="418" t="inlineStr">
        <is>
          <t>Import(Material)</t>
        </is>
      </c>
      <c r="C33" s="418" t="inlineStr">
        <is>
          <t>KOEL821311</t>
        </is>
      </c>
      <c r="D33" s="419" t="n">
        <v>44749</v>
      </c>
      <c r="E33" s="418" t="n"/>
      <c r="F33" s="418" t="n"/>
      <c r="G33" s="420" t="n">
        <v>1017800</v>
      </c>
      <c r="H33" s="418" t="n"/>
      <c r="I33" s="418" t="n"/>
    </row>
    <row r="34">
      <c r="A34" s="417" t="n">
        <v>25</v>
      </c>
      <c r="B34" s="418" t="inlineStr">
        <is>
          <t>Import(Material)</t>
        </is>
      </c>
      <c r="C34" s="418" t="inlineStr">
        <is>
          <t>KOEL821310</t>
        </is>
      </c>
      <c r="D34" s="419" t="n">
        <v>44749</v>
      </c>
      <c r="E34" s="418" t="n"/>
      <c r="F34" s="418" t="n"/>
      <c r="G34" s="420" t="n">
        <v>24357700</v>
      </c>
      <c r="H34" s="418" t="n"/>
      <c r="I34" s="418" t="n"/>
    </row>
    <row r="35">
      <c r="A35" s="417" t="n">
        <v>26</v>
      </c>
      <c r="B35" s="418" t="inlineStr">
        <is>
          <t>Import(Material)</t>
        </is>
      </c>
      <c r="C35" s="418" t="inlineStr">
        <is>
          <t>VOL220773</t>
        </is>
      </c>
      <c r="D35" s="419" t="n">
        <v>44746</v>
      </c>
      <c r="E35" s="418" t="n"/>
      <c r="F35" s="418" t="n"/>
      <c r="G35" s="420" t="n">
        <v>34422200</v>
      </c>
      <c r="H35" s="418" t="n"/>
      <c r="I35" s="418" t="n"/>
    </row>
    <row r="36">
      <c r="A36" s="417" t="n">
        <v>27</v>
      </c>
      <c r="B36" s="418" t="inlineStr">
        <is>
          <t>Import(Material)</t>
        </is>
      </c>
      <c r="C36" s="418" t="inlineStr">
        <is>
          <t>VOL220781</t>
        </is>
      </c>
      <c r="D36" s="419" t="n">
        <v>44747</v>
      </c>
      <c r="E36" s="418" t="n"/>
      <c r="F36" s="418" t="n"/>
      <c r="G36" s="420" t="n">
        <v>4894200</v>
      </c>
      <c r="H36" s="418" t="n"/>
      <c r="I36" s="418" t="n"/>
    </row>
    <row r="37">
      <c r="A37" s="417" t="n">
        <v>28</v>
      </c>
      <c r="B37" s="418" t="inlineStr">
        <is>
          <t>Import(Material)</t>
        </is>
      </c>
      <c r="C37" s="418" t="inlineStr">
        <is>
          <t>VOL220800</t>
        </is>
      </c>
      <c r="D37" s="419" t="n">
        <v>44748</v>
      </c>
      <c r="E37" s="418" t="n"/>
      <c r="F37" s="418" t="n"/>
      <c r="G37" s="420" t="n">
        <v>1117100</v>
      </c>
      <c r="H37" s="418" t="n"/>
      <c r="I37" s="418" t="n"/>
    </row>
    <row r="38">
      <c r="A38" s="417" t="n">
        <v>29</v>
      </c>
      <c r="B38" s="418" t="inlineStr">
        <is>
          <t>Import(Material)</t>
        </is>
      </c>
      <c r="C38" s="418" t="inlineStr">
        <is>
          <t>EFL-PNH-00043808</t>
        </is>
      </c>
      <c r="D38" s="419" t="n">
        <v>44748</v>
      </c>
      <c r="E38" s="418" t="n"/>
      <c r="F38" s="418" t="n"/>
      <c r="G38" s="420" t="n">
        <v>3546700</v>
      </c>
      <c r="H38" s="418" t="n"/>
      <c r="I38" s="418" t="n"/>
    </row>
    <row r="39">
      <c r="A39" s="417" t="n">
        <v>30</v>
      </c>
      <c r="B39" s="418" t="inlineStr">
        <is>
          <t>Import(Material)</t>
        </is>
      </c>
      <c r="C39" s="418" t="inlineStr">
        <is>
          <t>EFL-PNH-00043789</t>
        </is>
      </c>
      <c r="D39" s="419" t="n">
        <v>44748</v>
      </c>
      <c r="E39" s="418" t="n"/>
      <c r="F39" s="418" t="n"/>
      <c r="G39" s="420" t="n">
        <v>426200</v>
      </c>
      <c r="H39" s="418" t="n"/>
      <c r="I39" s="418" t="n"/>
    </row>
    <row r="40">
      <c r="A40" s="417" t="n">
        <v>31</v>
      </c>
      <c r="B40" s="418" t="inlineStr">
        <is>
          <t>Import(Material)</t>
        </is>
      </c>
      <c r="C40" s="418" t="inlineStr">
        <is>
          <t>01558</t>
        </is>
      </c>
      <c r="D40" s="419" t="n">
        <v>44747</v>
      </c>
      <c r="E40" s="418" t="n"/>
      <c r="F40" s="418" t="n"/>
      <c r="G40" s="420" t="n">
        <v>11235500</v>
      </c>
      <c r="H40" s="418" t="n"/>
      <c r="I40" s="418" t="n"/>
    </row>
    <row r="41">
      <c r="A41" s="417" t="n">
        <v>32</v>
      </c>
      <c r="B41" s="418" t="inlineStr">
        <is>
          <t>Import(Material)</t>
        </is>
      </c>
      <c r="C41" s="418" t="inlineStr">
        <is>
          <t>01560</t>
        </is>
      </c>
      <c r="D41" s="419" t="n">
        <v>44747</v>
      </c>
      <c r="E41" s="418" t="n"/>
      <c r="F41" s="418" t="n"/>
      <c r="G41" s="420" t="n">
        <v>7467800</v>
      </c>
      <c r="H41" s="418" t="n"/>
      <c r="I41" s="418" t="n"/>
    </row>
    <row r="42">
      <c r="A42" s="417" t="n">
        <v>33</v>
      </c>
      <c r="B42" s="418" t="inlineStr">
        <is>
          <t>Import(Material)</t>
        </is>
      </c>
      <c r="C42" s="418" t="inlineStr">
        <is>
          <t>01554</t>
        </is>
      </c>
      <c r="D42" s="419" t="n">
        <v>44747</v>
      </c>
      <c r="E42" s="418" t="n"/>
      <c r="F42" s="418" t="n"/>
      <c r="G42" s="420" t="n">
        <v>7959400</v>
      </c>
      <c r="H42" s="418" t="n"/>
      <c r="I42" s="418" t="n"/>
    </row>
    <row r="43">
      <c r="A43" s="417" t="n">
        <v>34</v>
      </c>
      <c r="B43" s="418" t="inlineStr">
        <is>
          <t>Import(Material)</t>
        </is>
      </c>
      <c r="C43" s="418" t="inlineStr">
        <is>
          <t>01543</t>
        </is>
      </c>
      <c r="D43" s="419" t="n">
        <v>44747</v>
      </c>
      <c r="E43" s="418" t="n"/>
      <c r="F43" s="418" t="n"/>
      <c r="G43" s="420" t="n">
        <v>4729800</v>
      </c>
      <c r="H43" s="418" t="n"/>
      <c r="I43" s="418" t="n"/>
    </row>
    <row r="44">
      <c r="A44" s="417" t="n">
        <v>35</v>
      </c>
      <c r="B44" s="418" t="inlineStr">
        <is>
          <t>Import(Material)</t>
        </is>
      </c>
      <c r="C44" s="418" t="inlineStr">
        <is>
          <t>22-1964</t>
        </is>
      </c>
      <c r="D44" s="419" t="n">
        <v>44750</v>
      </c>
      <c r="E44" s="418" t="n"/>
      <c r="F44" s="418" t="n"/>
      <c r="G44" s="420" t="n">
        <v>29828000</v>
      </c>
      <c r="H44" s="418" t="n"/>
      <c r="I44" s="418" t="n"/>
    </row>
    <row r="45">
      <c r="A45" s="417" t="n">
        <v>36</v>
      </c>
      <c r="B45" s="418" t="inlineStr">
        <is>
          <t>Import(Material)</t>
        </is>
      </c>
      <c r="C45" s="418" t="inlineStr">
        <is>
          <t>22-1963</t>
        </is>
      </c>
      <c r="D45" s="419" t="n">
        <v>44750</v>
      </c>
      <c r="E45" s="418" t="n"/>
      <c r="F45" s="418" t="n"/>
      <c r="G45" s="420" t="n">
        <v>19821200</v>
      </c>
      <c r="H45" s="418" t="n"/>
      <c r="I45" s="418" t="n"/>
    </row>
    <row r="46">
      <c r="A46" s="417" t="n">
        <v>37</v>
      </c>
      <c r="B46" s="418" t="inlineStr">
        <is>
          <t>Import(Material)</t>
        </is>
      </c>
      <c r="C46" s="418" t="inlineStr">
        <is>
          <t>59012807</t>
        </is>
      </c>
      <c r="D46" s="419" t="n">
        <v>44748</v>
      </c>
      <c r="E46" s="418" t="n"/>
      <c r="F46" s="418" t="n"/>
      <c r="G46" s="420" t="n">
        <v>30196300</v>
      </c>
      <c r="H46" s="418" t="n"/>
      <c r="I46" s="418" t="n"/>
    </row>
    <row r="47">
      <c r="A47" s="417" t="n">
        <v>38</v>
      </c>
      <c r="B47" s="418" t="inlineStr">
        <is>
          <t>Import(Material)</t>
        </is>
      </c>
      <c r="C47" s="418" t="inlineStr">
        <is>
          <t>IN-092/22</t>
        </is>
      </c>
      <c r="D47" s="419" t="n">
        <v>44748</v>
      </c>
      <c r="E47" s="418" t="n"/>
      <c r="F47" s="418" t="n"/>
      <c r="G47" s="420" t="n">
        <v>8056900</v>
      </c>
      <c r="H47" s="418" t="n"/>
      <c r="I47" s="418" t="n"/>
    </row>
    <row r="48">
      <c r="A48" s="417" t="n">
        <v>39</v>
      </c>
      <c r="B48" s="418" t="inlineStr">
        <is>
          <t>Import(Material)</t>
        </is>
      </c>
      <c r="C48" s="418" t="inlineStr">
        <is>
          <t>PPT2022-00573</t>
        </is>
      </c>
      <c r="D48" s="419" t="n">
        <v>44744</v>
      </c>
      <c r="E48" s="418" t="n"/>
      <c r="F48" s="418" t="n"/>
      <c r="G48" s="420" t="n">
        <v>656400</v>
      </c>
      <c r="H48" s="418" t="n"/>
      <c r="I48" s="418" t="n"/>
    </row>
    <row r="49">
      <c r="A49" s="417" t="n">
        <v>40</v>
      </c>
      <c r="B49" s="418" t="inlineStr">
        <is>
          <t>Import(Material)</t>
        </is>
      </c>
      <c r="C49" s="418" t="inlineStr">
        <is>
          <t>2200-044566</t>
        </is>
      </c>
      <c r="D49" s="419" t="n">
        <v>44778</v>
      </c>
      <c r="E49" s="418" t="n"/>
      <c r="F49" s="418" t="n"/>
      <c r="G49" s="420" t="n">
        <v>763700</v>
      </c>
      <c r="H49" s="418" t="n"/>
      <c r="I49" s="418" t="n"/>
    </row>
    <row r="50">
      <c r="A50" s="417" t="n">
        <v>41</v>
      </c>
      <c r="B50" s="418" t="inlineStr">
        <is>
          <t>Import(Material)</t>
        </is>
      </c>
      <c r="C50" s="418" t="inlineStr">
        <is>
          <t>CAM222254</t>
        </is>
      </c>
      <c r="D50" s="419" t="n">
        <v>44774</v>
      </c>
      <c r="E50" s="418" t="n"/>
      <c r="F50" s="418" t="n"/>
      <c r="G50" s="420" t="n">
        <v>972600</v>
      </c>
      <c r="H50" s="418" t="n"/>
      <c r="I50" s="418" t="n"/>
    </row>
    <row r="51">
      <c r="A51" s="417" t="n">
        <v>42</v>
      </c>
      <c r="B51" s="418" t="inlineStr">
        <is>
          <t>Import(Material)</t>
        </is>
      </c>
      <c r="C51" s="418" t="inlineStr">
        <is>
          <t>CAM222433</t>
        </is>
      </c>
      <c r="D51" s="419" t="n">
        <v>44791</v>
      </c>
      <c r="E51" s="418" t="n"/>
      <c r="F51" s="418" t="n"/>
      <c r="G51" s="420" t="n">
        <v>1745500</v>
      </c>
      <c r="H51" s="418" t="n"/>
      <c r="I51" s="418" t="n"/>
    </row>
    <row r="52">
      <c r="A52" s="417" t="n">
        <v>43</v>
      </c>
      <c r="B52" s="418" t="inlineStr">
        <is>
          <t>Import(Material)</t>
        </is>
      </c>
      <c r="C52" s="418" t="inlineStr">
        <is>
          <t>142812</t>
        </is>
      </c>
      <c r="D52" s="419" t="n">
        <v>44778</v>
      </c>
      <c r="E52" s="418" t="n"/>
      <c r="F52" s="418" t="n"/>
      <c r="G52" s="420" t="n">
        <v>9054200</v>
      </c>
      <c r="H52" s="418" t="n"/>
      <c r="I52" s="418" t="n"/>
    </row>
    <row r="53">
      <c r="A53" s="417" t="n">
        <v>44</v>
      </c>
      <c r="B53" s="418" t="inlineStr">
        <is>
          <t>Import(Material)</t>
        </is>
      </c>
      <c r="C53" s="418" t="inlineStr">
        <is>
          <t>CAM222280</t>
        </is>
      </c>
      <c r="D53" s="419" t="n">
        <v>44776</v>
      </c>
      <c r="E53" s="418" t="n"/>
      <c r="F53" s="418" t="n"/>
      <c r="G53" s="420" t="n">
        <v>12900</v>
      </c>
      <c r="H53" s="418" t="n"/>
      <c r="I53" s="418" t="n"/>
    </row>
    <row r="54">
      <c r="A54" s="417" t="n">
        <v>45</v>
      </c>
      <c r="B54" s="418" t="inlineStr">
        <is>
          <t>Import(Material)</t>
        </is>
      </c>
      <c r="C54" s="418" t="inlineStr">
        <is>
          <t>141293</t>
        </is>
      </c>
      <c r="D54" s="419" t="n">
        <v>44776</v>
      </c>
      <c r="E54" s="418" t="n"/>
      <c r="F54" s="418" t="n"/>
      <c r="G54" s="420" t="n">
        <v>7276900</v>
      </c>
      <c r="H54" s="418" t="n"/>
      <c r="I54" s="418" t="n"/>
    </row>
    <row r="55">
      <c r="A55" s="417" t="n">
        <v>46</v>
      </c>
      <c r="B55" s="418" t="inlineStr">
        <is>
          <t>Import(Material)</t>
        </is>
      </c>
      <c r="C55" s="418" t="inlineStr">
        <is>
          <t>CAM222261</t>
        </is>
      </c>
      <c r="D55" s="419" t="n">
        <v>44775</v>
      </c>
      <c r="E55" s="418" t="n"/>
      <c r="F55" s="418" t="n"/>
      <c r="G55" s="420" t="n">
        <v>7685300</v>
      </c>
      <c r="H55" s="418" t="n"/>
      <c r="I55" s="418" t="n"/>
    </row>
    <row r="56">
      <c r="A56" s="417" t="n">
        <v>47</v>
      </c>
      <c r="B56" s="418" t="inlineStr">
        <is>
          <t>Import(Material)</t>
        </is>
      </c>
      <c r="C56" s="418" t="inlineStr">
        <is>
          <t>CAM222279</t>
        </is>
      </c>
      <c r="D56" s="419" t="n">
        <v>44776</v>
      </c>
      <c r="E56" s="418" t="n"/>
      <c r="F56" s="418" t="n"/>
      <c r="G56" s="420" t="n">
        <v>5074700</v>
      </c>
      <c r="H56" s="418" t="n"/>
      <c r="I56" s="418" t="n"/>
    </row>
    <row r="57">
      <c r="A57" s="417" t="n">
        <v>48</v>
      </c>
      <c r="B57" s="418" t="inlineStr">
        <is>
          <t>Import(Material)</t>
        </is>
      </c>
      <c r="C57" s="418" t="inlineStr">
        <is>
          <t>JHL-22-02146</t>
        </is>
      </c>
      <c r="D57" s="419" t="n">
        <v>44803</v>
      </c>
      <c r="E57" s="418" t="n"/>
      <c r="F57" s="418" t="n"/>
      <c r="G57" s="420" t="n">
        <v>376000</v>
      </c>
      <c r="H57" s="418" t="n"/>
      <c r="I57" s="418" t="n"/>
    </row>
    <row r="58">
      <c r="A58" s="417" t="n">
        <v>49</v>
      </c>
      <c r="B58" s="418" t="inlineStr">
        <is>
          <t>Import(Material)</t>
        </is>
      </c>
      <c r="C58" s="418" t="inlineStr">
        <is>
          <t>JHL-22-02144</t>
        </is>
      </c>
      <c r="D58" s="419" t="n">
        <v>44803</v>
      </c>
      <c r="E58" s="418" t="n"/>
      <c r="F58" s="418" t="n"/>
      <c r="G58" s="420" t="n">
        <v>4236600</v>
      </c>
      <c r="H58" s="418" t="n"/>
      <c r="I58" s="418" t="n"/>
    </row>
    <row r="59">
      <c r="A59" s="417" t="n">
        <v>50</v>
      </c>
      <c r="B59" s="418" t="inlineStr">
        <is>
          <t>Import(Material)</t>
        </is>
      </c>
      <c r="C59" s="418" t="inlineStr">
        <is>
          <t>JHL-22-02143</t>
        </is>
      </c>
      <c r="D59" s="419" t="n">
        <v>44803</v>
      </c>
      <c r="E59" s="418" t="n"/>
      <c r="F59" s="418" t="n"/>
      <c r="G59" s="420" t="n">
        <v>2490600</v>
      </c>
      <c r="H59" s="418" t="n"/>
      <c r="I59" s="418" t="n"/>
    </row>
    <row r="60">
      <c r="A60" s="417" t="n">
        <v>51</v>
      </c>
      <c r="B60" s="418" t="inlineStr">
        <is>
          <t>Import(Material)</t>
        </is>
      </c>
      <c r="C60" s="418" t="inlineStr">
        <is>
          <t>JHL-22-02145</t>
        </is>
      </c>
      <c r="D60" s="419" t="n">
        <v>44803</v>
      </c>
      <c r="E60" s="418" t="n"/>
      <c r="F60" s="418" t="n"/>
      <c r="G60" s="420" t="n">
        <v>6765100</v>
      </c>
      <c r="H60" s="418" t="n"/>
      <c r="I60" s="418" t="n"/>
    </row>
    <row r="61">
      <c r="A61" s="417" t="n">
        <v>52</v>
      </c>
      <c r="B61" s="418" t="inlineStr">
        <is>
          <t>Import(Material)</t>
        </is>
      </c>
      <c r="C61" s="418" t="inlineStr">
        <is>
          <t>JHL-22-02095</t>
        </is>
      </c>
      <c r="D61" s="419" t="n">
        <v>44795</v>
      </c>
      <c r="E61" s="418" t="n"/>
      <c r="F61" s="418" t="n"/>
      <c r="G61" s="420" t="n">
        <v>9956200</v>
      </c>
      <c r="H61" s="418" t="n"/>
      <c r="I61" s="418" t="n"/>
    </row>
    <row r="62">
      <c r="A62" s="417" t="n">
        <v>53</v>
      </c>
      <c r="B62" s="418" t="inlineStr">
        <is>
          <t>Import(Material)</t>
        </is>
      </c>
      <c r="C62" s="418" t="inlineStr">
        <is>
          <t>JHL-22-02094</t>
        </is>
      </c>
      <c r="D62" s="419" t="n">
        <v>44795</v>
      </c>
      <c r="E62" s="418" t="n"/>
      <c r="F62" s="418" t="n"/>
      <c r="G62" s="420" t="n">
        <v>41918800</v>
      </c>
      <c r="H62" s="418" t="n"/>
      <c r="I62" s="418" t="n"/>
    </row>
    <row r="63">
      <c r="A63" s="417" t="n">
        <v>54</v>
      </c>
      <c r="B63" s="418" t="inlineStr">
        <is>
          <t>Import(Material)</t>
        </is>
      </c>
      <c r="C63" s="418" t="inlineStr">
        <is>
          <t>JHL-22-02093</t>
        </is>
      </c>
      <c r="D63" s="419" t="n">
        <v>44795</v>
      </c>
      <c r="E63" s="418" t="n"/>
      <c r="F63" s="418" t="n"/>
      <c r="G63" s="420" t="n">
        <v>1824600</v>
      </c>
      <c r="H63" s="418" t="n"/>
      <c r="I63" s="418" t="n"/>
    </row>
    <row r="64">
      <c r="A64" s="417" t="n">
        <v>55</v>
      </c>
      <c r="B64" s="418" t="inlineStr">
        <is>
          <t>Import(Material)</t>
        </is>
      </c>
      <c r="C64" s="418" t="inlineStr">
        <is>
          <t>JHL-22-02092</t>
        </is>
      </c>
      <c r="D64" s="419" t="n">
        <v>44795</v>
      </c>
      <c r="E64" s="418" t="n"/>
      <c r="F64" s="418" t="n"/>
      <c r="G64" s="420" t="n">
        <v>5776600</v>
      </c>
      <c r="H64" s="418" t="n"/>
      <c r="I64" s="418" t="n"/>
    </row>
    <row r="65">
      <c r="A65" s="417" t="n">
        <v>56</v>
      </c>
      <c r="B65" s="418" t="inlineStr">
        <is>
          <t>Import(Material)</t>
        </is>
      </c>
      <c r="C65" s="418" t="inlineStr">
        <is>
          <t>JHL-22-02091</t>
        </is>
      </c>
      <c r="D65" s="419" t="n">
        <v>44795</v>
      </c>
      <c r="E65" s="418" t="n"/>
      <c r="F65" s="418" t="n"/>
      <c r="G65" s="420" t="n">
        <v>17626400</v>
      </c>
      <c r="H65" s="418" t="n"/>
      <c r="I65" s="418" t="n"/>
    </row>
    <row r="66">
      <c r="A66" s="417" t="n">
        <v>57</v>
      </c>
      <c r="B66" s="418" t="inlineStr">
        <is>
          <t>Import(Material)</t>
        </is>
      </c>
      <c r="C66" s="418" t="inlineStr">
        <is>
          <t>JHL-22-02035</t>
        </is>
      </c>
      <c r="D66" s="419" t="n">
        <v>44785</v>
      </c>
      <c r="E66" s="418" t="n"/>
      <c r="F66" s="418" t="n"/>
      <c r="G66" s="420" t="n">
        <v>42736000</v>
      </c>
      <c r="H66" s="418" t="n"/>
      <c r="I66" s="418" t="n"/>
    </row>
    <row r="67">
      <c r="A67" s="417" t="n">
        <v>58</v>
      </c>
      <c r="B67" s="418" t="inlineStr">
        <is>
          <t>Import(Material)</t>
        </is>
      </c>
      <c r="C67" s="418" t="inlineStr">
        <is>
          <t>JHL-22-02034</t>
        </is>
      </c>
      <c r="D67" s="419" t="n">
        <v>44785</v>
      </c>
      <c r="E67" s="418" t="n"/>
      <c r="F67" s="418" t="n"/>
      <c r="G67" s="420" t="n">
        <v>12767300</v>
      </c>
      <c r="H67" s="418" t="n"/>
      <c r="I67" s="418" t="n"/>
    </row>
    <row r="68">
      <c r="A68" s="417" t="n">
        <v>59</v>
      </c>
      <c r="B68" s="418" t="inlineStr">
        <is>
          <t>Import(Material)</t>
        </is>
      </c>
      <c r="C68" s="418" t="inlineStr">
        <is>
          <t>PTI2218115</t>
        </is>
      </c>
      <c r="D68" s="419" t="n">
        <v>44802</v>
      </c>
      <c r="E68" s="418" t="n"/>
      <c r="F68" s="418" t="n"/>
      <c r="G68" s="420" t="n">
        <v>6348600</v>
      </c>
      <c r="H68" s="418" t="n"/>
      <c r="I68" s="418" t="n"/>
    </row>
    <row r="69">
      <c r="A69" s="417" t="n">
        <v>60</v>
      </c>
      <c r="B69" s="418" t="inlineStr">
        <is>
          <t>Import(Material)</t>
        </is>
      </c>
      <c r="C69" s="418" t="inlineStr">
        <is>
          <t>PTI2218002</t>
        </is>
      </c>
      <c r="D69" s="419" t="n">
        <v>44802</v>
      </c>
      <c r="E69" s="418" t="n"/>
      <c r="F69" s="418" t="n"/>
      <c r="G69" s="420" t="n">
        <v>35280000</v>
      </c>
      <c r="H69" s="418" t="n"/>
      <c r="I69" s="418" t="n"/>
    </row>
    <row r="70">
      <c r="A70" s="417" t="n">
        <v>61</v>
      </c>
      <c r="B70" s="418" t="inlineStr">
        <is>
          <t>Import(Material)</t>
        </is>
      </c>
      <c r="C70" s="418" t="inlineStr">
        <is>
          <t>PTI2218001</t>
        </is>
      </c>
      <c r="D70" s="419" t="n">
        <v>44802</v>
      </c>
      <c r="E70" s="418" t="n"/>
      <c r="F70" s="418" t="n"/>
      <c r="G70" s="420" t="n">
        <v>10061700</v>
      </c>
      <c r="H70" s="418" t="n"/>
      <c r="I70" s="418" t="n"/>
    </row>
    <row r="71">
      <c r="A71" s="417" t="n">
        <v>62</v>
      </c>
      <c r="B71" s="418" t="inlineStr">
        <is>
          <t>Import(Material)</t>
        </is>
      </c>
      <c r="C71" s="418" t="inlineStr">
        <is>
          <t>PTI2218000</t>
        </is>
      </c>
      <c r="D71" s="419" t="n">
        <v>44802</v>
      </c>
      <c r="E71" s="418" t="n"/>
      <c r="F71" s="418" t="n"/>
      <c r="G71" s="420" t="n">
        <v>8105600</v>
      </c>
      <c r="H71" s="418" t="n"/>
      <c r="I71" s="418" t="n"/>
    </row>
    <row r="72">
      <c r="A72" s="417" t="n">
        <v>63</v>
      </c>
      <c r="B72" s="418" t="inlineStr">
        <is>
          <t>Import(Material)</t>
        </is>
      </c>
      <c r="C72" s="418" t="inlineStr">
        <is>
          <t>VOL221112</t>
        </is>
      </c>
      <c r="D72" s="419" t="n">
        <v>44803</v>
      </c>
      <c r="E72" s="418" t="n"/>
      <c r="F72" s="418" t="n"/>
      <c r="G72" s="420" t="n">
        <v>7683500</v>
      </c>
      <c r="H72" s="418" t="n"/>
      <c r="I72" s="418" t="n"/>
    </row>
    <row r="73">
      <c r="A73" s="417" t="n">
        <v>64</v>
      </c>
      <c r="B73" s="418" t="inlineStr">
        <is>
          <t>Import(Material)</t>
        </is>
      </c>
      <c r="C73" s="418" t="inlineStr">
        <is>
          <t>VOL221111</t>
        </is>
      </c>
      <c r="D73" s="419" t="n">
        <v>44802</v>
      </c>
      <c r="E73" s="418" t="n"/>
      <c r="F73" s="418" t="n"/>
      <c r="G73" s="420" t="n">
        <v>22146200</v>
      </c>
      <c r="H73" s="418" t="n"/>
      <c r="I73" s="418" t="n"/>
    </row>
    <row r="74">
      <c r="A74" s="417" t="n">
        <v>65</v>
      </c>
      <c r="B74" s="418" t="inlineStr">
        <is>
          <t>Import(Material)</t>
        </is>
      </c>
      <c r="C74" s="418" t="inlineStr">
        <is>
          <t>VOL221109</t>
        </is>
      </c>
      <c r="D74" s="419" t="n">
        <v>44802</v>
      </c>
      <c r="E74" s="418" t="n"/>
      <c r="F74" s="418" t="n"/>
      <c r="G74" s="420" t="n">
        <v>14031200</v>
      </c>
      <c r="H74" s="418" t="n"/>
      <c r="I74" s="418" t="n"/>
    </row>
    <row r="75">
      <c r="A75" s="417" t="n">
        <v>66</v>
      </c>
      <c r="B75" s="418" t="inlineStr">
        <is>
          <t>Import(Material)</t>
        </is>
      </c>
      <c r="C75" s="418" t="inlineStr">
        <is>
          <t>01962</t>
        </is>
      </c>
      <c r="D75" s="419" t="n">
        <v>44803</v>
      </c>
      <c r="E75" s="418" t="n"/>
      <c r="F75" s="418" t="n"/>
      <c r="G75" s="420" t="n">
        <v>20797700</v>
      </c>
      <c r="H75" s="418" t="n"/>
      <c r="I75" s="418" t="n"/>
    </row>
    <row r="76">
      <c r="A76" s="417" t="n">
        <v>67</v>
      </c>
      <c r="B76" s="418" t="inlineStr">
        <is>
          <t>Import(Material)</t>
        </is>
      </c>
      <c r="C76" s="418" t="inlineStr">
        <is>
          <t>000214</t>
        </is>
      </c>
      <c r="D76" s="419" t="n">
        <v>44804</v>
      </c>
      <c r="E76" s="418" t="n"/>
      <c r="F76" s="418" t="n"/>
      <c r="G76" s="420" t="n">
        <v>23500</v>
      </c>
      <c r="H76" s="418" t="n"/>
      <c r="I76" s="418" t="n"/>
    </row>
    <row r="77">
      <c r="A77" s="417" t="n">
        <v>68</v>
      </c>
      <c r="B77" s="418" t="inlineStr">
        <is>
          <t>Import(Material)</t>
        </is>
      </c>
      <c r="C77" s="418" t="inlineStr">
        <is>
          <t>2022-000359</t>
        </is>
      </c>
      <c r="D77" s="419" t="n">
        <v>44804</v>
      </c>
      <c r="E77" s="418" t="n"/>
      <c r="F77" s="418" t="n"/>
      <c r="G77" s="420" t="n">
        <v>2725000</v>
      </c>
      <c r="H77" s="418" t="n"/>
      <c r="I77" s="418" t="n"/>
    </row>
    <row r="78">
      <c r="A78" s="417" t="n">
        <v>69</v>
      </c>
      <c r="B78" s="418" t="inlineStr">
        <is>
          <t>Import(Material)</t>
        </is>
      </c>
      <c r="C78" s="418" t="inlineStr">
        <is>
          <t>17313</t>
        </is>
      </c>
      <c r="D78" s="419" t="n">
        <v>44798</v>
      </c>
      <c r="E78" s="418" t="n"/>
      <c r="F78" s="418" t="n"/>
      <c r="G78" s="420" t="n">
        <v>1566200</v>
      </c>
      <c r="H78" s="418" t="n"/>
      <c r="I78" s="418" t="n"/>
    </row>
    <row r="79">
      <c r="A79" s="417" t="n">
        <v>70</v>
      </c>
      <c r="B79" s="418" t="inlineStr">
        <is>
          <t>Import(Material)</t>
        </is>
      </c>
      <c r="C79" s="418" t="inlineStr">
        <is>
          <t>17312</t>
        </is>
      </c>
      <c r="D79" s="419" t="n">
        <v>44798</v>
      </c>
      <c r="E79" s="418" t="n"/>
      <c r="F79" s="418" t="n"/>
      <c r="G79" s="420" t="n">
        <v>15918100</v>
      </c>
      <c r="H79" s="418" t="n"/>
      <c r="I79" s="418" t="n"/>
    </row>
    <row r="80">
      <c r="A80" s="417" t="n">
        <v>71</v>
      </c>
      <c r="B80" s="418" t="inlineStr">
        <is>
          <t>Import(Material)</t>
        </is>
      </c>
      <c r="C80" s="418" t="inlineStr">
        <is>
          <t>17311</t>
        </is>
      </c>
      <c r="D80" s="419" t="n">
        <v>44798</v>
      </c>
      <c r="E80" s="418" t="n"/>
      <c r="F80" s="418" t="n"/>
      <c r="G80" s="420" t="n">
        <v>40015500</v>
      </c>
      <c r="H80" s="418" t="n"/>
      <c r="I80" s="418" t="n"/>
    </row>
    <row r="81">
      <c r="A81" s="417" t="n">
        <v>72</v>
      </c>
      <c r="B81" s="418" t="inlineStr">
        <is>
          <t>Import(Material)</t>
        </is>
      </c>
      <c r="C81" s="418" t="inlineStr">
        <is>
          <t>17197</t>
        </is>
      </c>
      <c r="D81" s="419" t="n">
        <v>44790</v>
      </c>
      <c r="E81" s="418" t="n"/>
      <c r="F81" s="418" t="n"/>
      <c r="G81" s="420" t="n">
        <v>14228500</v>
      </c>
      <c r="H81" s="418" t="n"/>
      <c r="I81" s="418" t="n"/>
    </row>
    <row r="82">
      <c r="A82" s="417" t="n">
        <v>73</v>
      </c>
      <c r="B82" s="418" t="inlineStr">
        <is>
          <t>Import(Material)</t>
        </is>
      </c>
      <c r="C82" s="418" t="inlineStr">
        <is>
          <t>PPT2022-00762</t>
        </is>
      </c>
      <c r="D82" s="419" t="n">
        <v>44797</v>
      </c>
      <c r="E82" s="418" t="n"/>
      <c r="F82" s="418" t="n"/>
      <c r="G82" s="420" t="n">
        <v>506800</v>
      </c>
      <c r="H82" s="418" t="n"/>
      <c r="I82" s="418" t="n"/>
    </row>
    <row r="83">
      <c r="A83" s="417" t="n">
        <v>74</v>
      </c>
      <c r="B83" s="418" t="inlineStr">
        <is>
          <t>Import(Material)</t>
        </is>
      </c>
      <c r="C83" s="418" t="inlineStr">
        <is>
          <t>0029</t>
        </is>
      </c>
      <c r="D83" s="419" t="n">
        <v>44790</v>
      </c>
      <c r="E83" s="418" t="n"/>
      <c r="F83" s="418" t="n"/>
      <c r="G83" s="420" t="n">
        <v>28881000</v>
      </c>
      <c r="H83" s="418" t="n"/>
      <c r="I83" s="418" t="n"/>
    </row>
    <row r="84">
      <c r="A84" s="417" t="n">
        <v>75</v>
      </c>
      <c r="B84" s="418" t="inlineStr">
        <is>
          <t>Import(Material)</t>
        </is>
      </c>
      <c r="C84" s="418" t="inlineStr">
        <is>
          <t>2200-054035</t>
        </is>
      </c>
      <c r="D84" s="419" t="n">
        <v>44824</v>
      </c>
      <c r="E84" s="418" t="n"/>
      <c r="F84" s="418" t="n"/>
      <c r="G84" s="420" t="n">
        <v>3555300</v>
      </c>
      <c r="H84" s="418" t="n"/>
      <c r="I84" s="418" t="n"/>
    </row>
    <row r="85">
      <c r="A85" s="417" t="n">
        <v>76</v>
      </c>
      <c r="B85" s="418" t="inlineStr">
        <is>
          <t>Import(Material)</t>
        </is>
      </c>
      <c r="C85" s="418" t="inlineStr">
        <is>
          <t>PNHL490103</t>
        </is>
      </c>
      <c r="D85" s="419" t="n">
        <v>44826</v>
      </c>
      <c r="E85" s="418" t="n"/>
      <c r="F85" s="418" t="n"/>
      <c r="G85" s="420" t="n">
        <v>16306900</v>
      </c>
      <c r="H85" s="418" t="n"/>
      <c r="I85" s="418" t="n"/>
    </row>
    <row r="86">
      <c r="A86" s="417" t="n">
        <v>77</v>
      </c>
      <c r="B86" s="418" t="inlineStr">
        <is>
          <t>Import(Material)</t>
        </is>
      </c>
      <c r="C86" s="418" t="inlineStr">
        <is>
          <t>02031</t>
        </is>
      </c>
      <c r="D86" s="419" t="n">
        <v>44816</v>
      </c>
      <c r="E86" s="418" t="n"/>
      <c r="F86" s="418" t="n"/>
      <c r="G86" s="420" t="n">
        <v>3046200</v>
      </c>
      <c r="H86" s="418" t="n"/>
      <c r="I86" s="418" t="n"/>
    </row>
    <row r="87">
      <c r="A87" s="417" t="n">
        <v>78</v>
      </c>
      <c r="B87" s="418" t="inlineStr">
        <is>
          <t>Import(Material)</t>
        </is>
      </c>
      <c r="C87" s="418" t="inlineStr">
        <is>
          <t>74220758</t>
        </is>
      </c>
      <c r="D87" s="419" t="n">
        <v>44816</v>
      </c>
      <c r="E87" s="418" t="n"/>
      <c r="F87" s="418" t="n"/>
      <c r="G87" s="420" t="n">
        <v>13533500</v>
      </c>
      <c r="H87" s="418" t="n"/>
      <c r="I87" s="418" t="n"/>
    </row>
    <row r="88">
      <c r="A88" s="417" t="n">
        <v>79</v>
      </c>
      <c r="B88" s="418" t="inlineStr">
        <is>
          <t>Import(Material)</t>
        </is>
      </c>
      <c r="C88" s="418" t="inlineStr">
        <is>
          <t>2326820</t>
        </is>
      </c>
      <c r="D88" s="419" t="n">
        <v>44805</v>
      </c>
      <c r="E88" s="418" t="n"/>
      <c r="F88" s="418" t="n"/>
      <c r="G88" s="420" t="n">
        <v>1726000</v>
      </c>
      <c r="H88" s="418" t="n"/>
      <c r="I88" s="418" t="n"/>
    </row>
    <row r="89">
      <c r="A89" s="417" t="n">
        <v>80</v>
      </c>
      <c r="B89" s="418" t="inlineStr">
        <is>
          <t>Import(Material)</t>
        </is>
      </c>
      <c r="C89" s="418" t="inlineStr">
        <is>
          <t>2326818</t>
        </is>
      </c>
      <c r="D89" s="419" t="n">
        <v>44805</v>
      </c>
      <c r="E89" s="418" t="n"/>
      <c r="F89" s="418" t="n"/>
      <c r="G89" s="420" t="n">
        <v>3029600</v>
      </c>
      <c r="H89" s="418" t="n"/>
      <c r="I89" s="418" t="n"/>
    </row>
    <row r="90">
      <c r="A90" s="417" t="n">
        <v>81</v>
      </c>
      <c r="B90" s="418" t="inlineStr">
        <is>
          <t>Import(Material)</t>
        </is>
      </c>
      <c r="C90" s="418" t="inlineStr">
        <is>
          <t>2326819</t>
        </is>
      </c>
      <c r="D90" s="419" t="n">
        <v>44805</v>
      </c>
      <c r="E90" s="418" t="n"/>
      <c r="F90" s="418" t="n"/>
      <c r="G90" s="420" t="n">
        <v>12745400</v>
      </c>
      <c r="H90" s="418" t="n"/>
      <c r="I90" s="418" t="n"/>
    </row>
    <row r="91">
      <c r="A91" s="417" t="n">
        <v>82</v>
      </c>
      <c r="B91" s="418" t="inlineStr">
        <is>
          <t>Import(Material)</t>
        </is>
      </c>
      <c r="C91" s="418" t="inlineStr">
        <is>
          <t>220909621</t>
        </is>
      </c>
      <c r="D91" s="419" t="n">
        <v>44805</v>
      </c>
      <c r="E91" s="418" t="n"/>
      <c r="F91" s="418" t="n"/>
      <c r="G91" s="420" t="n">
        <v>2896600</v>
      </c>
      <c r="H91" s="418" t="n"/>
      <c r="I91" s="418" t="n"/>
    </row>
    <row r="92">
      <c r="A92" s="417" t="n">
        <v>83</v>
      </c>
      <c r="B92" s="418" t="inlineStr">
        <is>
          <t>Import(Material)</t>
        </is>
      </c>
      <c r="C92" s="418" t="inlineStr">
        <is>
          <t>TIPP2216370</t>
        </is>
      </c>
      <c r="D92" s="419" t="n">
        <v>44805</v>
      </c>
      <c r="E92" s="418" t="n"/>
      <c r="F92" s="418" t="n"/>
      <c r="G92" s="420" t="n">
        <v>6657700</v>
      </c>
      <c r="H92" s="418" t="n"/>
      <c r="I92" s="418" t="n"/>
    </row>
    <row r="93">
      <c r="A93" s="417" t="n">
        <v>84</v>
      </c>
      <c r="B93" s="418" t="inlineStr">
        <is>
          <t>Import(Material)</t>
        </is>
      </c>
      <c r="C93" s="418" t="inlineStr">
        <is>
          <t>TIPP2216371</t>
        </is>
      </c>
      <c r="D93" s="419" t="n">
        <v>44805</v>
      </c>
      <c r="E93" s="418" t="n"/>
      <c r="F93" s="418" t="n"/>
      <c r="G93" s="420" t="n">
        <v>3005200</v>
      </c>
      <c r="H93" s="418" t="n"/>
      <c r="I93" s="418" t="n"/>
    </row>
    <row r="94">
      <c r="A94" s="417" t="n">
        <v>85</v>
      </c>
      <c r="B94" s="418" t="inlineStr">
        <is>
          <t>Import(Material)</t>
        </is>
      </c>
      <c r="C94" s="418" t="inlineStr">
        <is>
          <t>TIPP2216507</t>
        </is>
      </c>
      <c r="D94" s="419" t="n">
        <v>44805</v>
      </c>
      <c r="E94" s="418" t="n"/>
      <c r="F94" s="418" t="n"/>
      <c r="G94" s="420" t="n">
        <v>3101800</v>
      </c>
      <c r="H94" s="418" t="n"/>
      <c r="I94" s="418" t="n"/>
    </row>
    <row r="95">
      <c r="A95" s="417" t="n">
        <v>86</v>
      </c>
      <c r="B95" s="418" t="inlineStr">
        <is>
          <t>Import(Material)</t>
        </is>
      </c>
      <c r="C95" s="418" t="inlineStr">
        <is>
          <t>59013311</t>
        </is>
      </c>
      <c r="D95" s="419" t="n">
        <v>44816</v>
      </c>
      <c r="E95" s="418" t="n"/>
      <c r="F95" s="418" t="n"/>
      <c r="G95" s="420" t="n">
        <v>1682500</v>
      </c>
      <c r="H95" s="418" t="n"/>
      <c r="I95" s="418" t="n"/>
    </row>
    <row r="96">
      <c r="A96" s="417" t="n">
        <v>87</v>
      </c>
      <c r="B96" s="418" t="inlineStr">
        <is>
          <t>Import(Material)</t>
        </is>
      </c>
      <c r="C96" s="418" t="inlineStr">
        <is>
          <t>59013291</t>
        </is>
      </c>
      <c r="D96" s="419" t="n">
        <v>44812</v>
      </c>
      <c r="E96" s="418" t="n"/>
      <c r="F96" s="418" t="n"/>
      <c r="G96" s="420" t="n">
        <v>3450600</v>
      </c>
      <c r="H96" s="418" t="n"/>
      <c r="I96" s="418" t="n"/>
    </row>
    <row r="97">
      <c r="A97" s="417" t="n">
        <v>88</v>
      </c>
      <c r="B97" s="418" t="inlineStr">
        <is>
          <t>Import(Material)</t>
        </is>
      </c>
      <c r="C97" s="418" t="inlineStr">
        <is>
          <t>080</t>
        </is>
      </c>
      <c r="D97" s="419" t="n">
        <v>44805</v>
      </c>
      <c r="E97" s="418" t="n"/>
      <c r="F97" s="418" t="n"/>
      <c r="G97" s="420" t="n">
        <v>4348100</v>
      </c>
      <c r="H97" s="418" t="n"/>
      <c r="I97" s="418" t="n"/>
    </row>
    <row r="98">
      <c r="A98" s="417" t="n">
        <v>89</v>
      </c>
      <c r="B98" s="418" t="inlineStr">
        <is>
          <t>Import(Material)</t>
        </is>
      </c>
      <c r="C98" s="418" t="inlineStr">
        <is>
          <t>59013275</t>
        </is>
      </c>
      <c r="D98" s="419" t="n">
        <v>44810</v>
      </c>
      <c r="E98" s="418" t="n"/>
      <c r="F98" s="418" t="n"/>
      <c r="G98" s="420" t="n">
        <v>6478200</v>
      </c>
      <c r="H98" s="418" t="n"/>
      <c r="I98" s="418" t="n"/>
    </row>
    <row r="99">
      <c r="A99" s="417" t="n">
        <v>90</v>
      </c>
      <c r="B99" s="418" t="inlineStr">
        <is>
          <t>Import(Material)</t>
        </is>
      </c>
      <c r="C99" s="418" t="inlineStr">
        <is>
          <t>59013265</t>
        </is>
      </c>
      <c r="D99" s="419" t="n">
        <v>44809</v>
      </c>
      <c r="E99" s="418" t="n"/>
      <c r="F99" s="418" t="n"/>
      <c r="G99" s="420" t="n">
        <v>18875400</v>
      </c>
      <c r="H99" s="418" t="n"/>
      <c r="I99" s="418" t="n"/>
    </row>
    <row r="100">
      <c r="A100" s="417" t="n">
        <v>91</v>
      </c>
      <c r="B100" s="418" t="inlineStr">
        <is>
          <t>Import(Material)</t>
        </is>
      </c>
      <c r="C100" s="418" t="inlineStr">
        <is>
          <t>PNHL489842</t>
        </is>
      </c>
      <c r="D100" s="419" t="n">
        <v>44813</v>
      </c>
      <c r="E100" s="418" t="n"/>
      <c r="F100" s="418" t="n"/>
      <c r="G100" s="420" t="n">
        <v>4584300</v>
      </c>
      <c r="H100" s="418" t="n"/>
      <c r="I100" s="418" t="n"/>
    </row>
    <row r="101">
      <c r="A101" s="417" t="n">
        <v>92</v>
      </c>
      <c r="B101" s="418" t="inlineStr">
        <is>
          <t>Import(Material)</t>
        </is>
      </c>
      <c r="C101" s="418" t="inlineStr">
        <is>
          <t>PNHL489823</t>
        </is>
      </c>
      <c r="D101" s="419" t="n">
        <v>44813</v>
      </c>
      <c r="E101" s="418" t="n"/>
      <c r="F101" s="418" t="n"/>
      <c r="G101" s="420" t="n">
        <v>26527700</v>
      </c>
      <c r="H101" s="418" t="n"/>
      <c r="I101" s="418" t="n"/>
    </row>
    <row r="102">
      <c r="A102" s="417" t="n">
        <v>93</v>
      </c>
      <c r="B102" s="418" t="inlineStr">
        <is>
          <t>Import(Material)</t>
        </is>
      </c>
      <c r="C102" s="418" t="inlineStr">
        <is>
          <t>PNHL489822</t>
        </is>
      </c>
      <c r="D102" s="419" t="n">
        <v>44813</v>
      </c>
      <c r="E102" s="418" t="n"/>
      <c r="F102" s="418" t="n"/>
      <c r="G102" s="420" t="n">
        <v>31370000</v>
      </c>
      <c r="H102" s="418" t="n"/>
      <c r="I102" s="418" t="n"/>
    </row>
    <row r="103">
      <c r="A103" s="417" t="n">
        <v>94</v>
      </c>
      <c r="B103" s="418" t="inlineStr">
        <is>
          <t>Import(Material)</t>
        </is>
      </c>
      <c r="C103" s="418" t="inlineStr">
        <is>
          <t>KOEL822014</t>
        </is>
      </c>
      <c r="D103" s="419" t="n">
        <v>44813</v>
      </c>
      <c r="E103" s="418" t="n"/>
      <c r="F103" s="418" t="n"/>
      <c r="G103" s="420" t="n">
        <v>271800</v>
      </c>
      <c r="H103" s="418" t="n"/>
      <c r="I103" s="418" t="n"/>
    </row>
    <row r="104">
      <c r="A104" s="417" t="n">
        <v>95</v>
      </c>
      <c r="B104" s="418" t="inlineStr">
        <is>
          <t>Import(Material)</t>
        </is>
      </c>
      <c r="C104" s="418" t="inlineStr">
        <is>
          <t>PTI2218639</t>
        </is>
      </c>
      <c r="D104" s="419" t="n">
        <v>44811</v>
      </c>
      <c r="E104" s="418" t="n"/>
      <c r="F104" s="418" t="n"/>
      <c r="G104" s="420" t="n">
        <v>3810400</v>
      </c>
      <c r="H104" s="418" t="n"/>
      <c r="I104" s="418" t="n"/>
    </row>
    <row r="105">
      <c r="A105" s="417" t="n">
        <v>96</v>
      </c>
      <c r="B105" s="418" t="inlineStr">
        <is>
          <t>Import(Material)</t>
        </is>
      </c>
      <c r="C105" s="418" t="inlineStr">
        <is>
          <t>PTI2218661</t>
        </is>
      </c>
      <c r="D105" s="419" t="n">
        <v>44811</v>
      </c>
      <c r="E105" s="418" t="n"/>
      <c r="F105" s="418" t="n"/>
      <c r="G105" s="420" t="n">
        <v>1001400</v>
      </c>
      <c r="H105" s="418" t="n"/>
      <c r="I105" s="418" t="n"/>
    </row>
    <row r="106">
      <c r="A106" s="417" t="n">
        <v>97</v>
      </c>
      <c r="B106" s="418" t="inlineStr">
        <is>
          <t>Import(Material)</t>
        </is>
      </c>
      <c r="C106" s="418" t="inlineStr">
        <is>
          <t>PTI2218660</t>
        </is>
      </c>
      <c r="D106" s="419" t="n">
        <v>44811</v>
      </c>
      <c r="E106" s="418" t="n"/>
      <c r="F106" s="418" t="n"/>
      <c r="G106" s="420" t="n">
        <v>875300</v>
      </c>
      <c r="H106" s="418" t="n"/>
      <c r="I106" s="418" t="n"/>
    </row>
    <row r="107">
      <c r="A107" s="417" t="n">
        <v>98</v>
      </c>
      <c r="B107" s="418" t="inlineStr">
        <is>
          <t>Import(Material)</t>
        </is>
      </c>
      <c r="C107" s="418" t="inlineStr">
        <is>
          <t>PTI2218687</t>
        </is>
      </c>
      <c r="D107" s="419" t="n">
        <v>44812</v>
      </c>
      <c r="E107" s="418" t="n"/>
      <c r="F107" s="418" t="n"/>
      <c r="G107" s="420" t="n">
        <v>2552800</v>
      </c>
      <c r="H107" s="418" t="n"/>
      <c r="I107" s="418" t="n"/>
    </row>
    <row r="108">
      <c r="A108" s="417" t="n">
        <v>99</v>
      </c>
      <c r="B108" s="418" t="inlineStr">
        <is>
          <t>Import(Material)</t>
        </is>
      </c>
      <c r="C108" s="418" t="inlineStr">
        <is>
          <t>PTI2218688</t>
        </is>
      </c>
      <c r="D108" s="419" t="n">
        <v>44812</v>
      </c>
      <c r="E108" s="418" t="n"/>
      <c r="F108" s="418" t="n"/>
      <c r="G108" s="420" t="n">
        <v>8801900</v>
      </c>
      <c r="H108" s="418" t="n"/>
      <c r="I108" s="418" t="n"/>
    </row>
    <row r="109">
      <c r="A109" s="417" t="n">
        <v>100</v>
      </c>
      <c r="B109" s="418" t="inlineStr">
        <is>
          <t>Import(Material)</t>
        </is>
      </c>
      <c r="C109" s="418" t="inlineStr">
        <is>
          <t>PTI2218686</t>
        </is>
      </c>
      <c r="D109" s="419" t="n">
        <v>44812</v>
      </c>
      <c r="E109" s="418" t="n"/>
      <c r="F109" s="418" t="n"/>
      <c r="G109" s="420" t="n">
        <v>14162900</v>
      </c>
      <c r="H109" s="418" t="n"/>
      <c r="I109" s="418" t="n"/>
    </row>
    <row r="110">
      <c r="A110" s="417" t="n">
        <v>101</v>
      </c>
      <c r="B110" s="418" t="inlineStr">
        <is>
          <t>Import(Material)</t>
        </is>
      </c>
      <c r="C110" s="418" t="inlineStr">
        <is>
          <t>PTI2218265</t>
        </is>
      </c>
      <c r="D110" s="419" t="n">
        <v>44809</v>
      </c>
      <c r="E110" s="418" t="n"/>
      <c r="F110" s="418" t="n"/>
      <c r="G110" s="420" t="n">
        <v>3148200</v>
      </c>
      <c r="H110" s="418" t="n"/>
      <c r="I110" s="418" t="n"/>
    </row>
    <row r="111">
      <c r="A111" s="417" t="n">
        <v>102</v>
      </c>
      <c r="B111" s="418" t="inlineStr">
        <is>
          <t>Import(Material)</t>
        </is>
      </c>
      <c r="C111" s="418" t="inlineStr">
        <is>
          <t>PTI2218264</t>
        </is>
      </c>
      <c r="D111" s="419" t="n">
        <v>44809</v>
      </c>
      <c r="E111" s="418" t="n"/>
      <c r="F111" s="418" t="n"/>
      <c r="G111" s="420" t="n">
        <v>7328400</v>
      </c>
      <c r="H111" s="418" t="n"/>
      <c r="I111" s="418" t="n"/>
    </row>
    <row r="112">
      <c r="A112" s="417" t="n">
        <v>103</v>
      </c>
      <c r="B112" s="418" t="inlineStr">
        <is>
          <t>Import(Material)</t>
        </is>
      </c>
      <c r="C112" s="418" t="inlineStr">
        <is>
          <t>PTI2218263</t>
        </is>
      </c>
      <c r="D112" s="419" t="n">
        <v>44809</v>
      </c>
      <c r="E112" s="418" t="n"/>
      <c r="F112" s="418" t="n"/>
      <c r="G112" s="420" t="n">
        <v>4425100</v>
      </c>
      <c r="H112" s="418" t="n"/>
      <c r="I112" s="418" t="n"/>
    </row>
    <row r="113">
      <c r="A113" s="417" t="n">
        <v>104</v>
      </c>
      <c r="B113" s="418" t="inlineStr">
        <is>
          <t>Import(Material)</t>
        </is>
      </c>
      <c r="C113" s="418" t="inlineStr">
        <is>
          <t>PTI2218261</t>
        </is>
      </c>
      <c r="D113" s="419" t="n">
        <v>44809</v>
      </c>
      <c r="E113" s="418" t="n"/>
      <c r="F113" s="418" t="n"/>
      <c r="G113" s="420" t="n">
        <v>3720200</v>
      </c>
      <c r="H113" s="418" t="n"/>
      <c r="I113" s="418" t="n"/>
    </row>
    <row r="114">
      <c r="A114" s="417" t="n">
        <v>105</v>
      </c>
      <c r="B114" s="418" t="inlineStr">
        <is>
          <t>Import(Material)</t>
        </is>
      </c>
      <c r="C114" s="418" t="inlineStr">
        <is>
          <t>PTI2218260</t>
        </is>
      </c>
      <c r="D114" s="419" t="n">
        <v>44809</v>
      </c>
      <c r="E114" s="418" t="n"/>
      <c r="F114" s="418" t="n"/>
      <c r="G114" s="420" t="n">
        <v>22978400</v>
      </c>
      <c r="H114" s="418" t="n"/>
      <c r="I114" s="418" t="n"/>
    </row>
    <row r="115">
      <c r="A115" s="417" t="n">
        <v>106</v>
      </c>
      <c r="B115" s="418" t="inlineStr">
        <is>
          <t>Import(Material)</t>
        </is>
      </c>
      <c r="C115" s="418" t="inlineStr">
        <is>
          <t>PTI2218262</t>
        </is>
      </c>
      <c r="D115" s="419" t="n">
        <v>44809</v>
      </c>
      <c r="E115" s="418" t="n"/>
      <c r="F115" s="418" t="n"/>
      <c r="G115" s="420" t="n">
        <v>1564900</v>
      </c>
      <c r="H115" s="418" t="n"/>
      <c r="I115" s="418" t="n"/>
    </row>
    <row r="116">
      <c r="A116" s="417" t="n">
        <v>107</v>
      </c>
      <c r="B116" s="418" t="inlineStr">
        <is>
          <t>Import(Material)</t>
        </is>
      </c>
      <c r="C116" s="418" t="inlineStr">
        <is>
          <t>PTI2218278</t>
        </is>
      </c>
      <c r="D116" s="419" t="n">
        <v>44809</v>
      </c>
      <c r="E116" s="418" t="n"/>
      <c r="F116" s="418" t="n"/>
      <c r="G116" s="420" t="n">
        <v>40093800</v>
      </c>
      <c r="H116" s="418" t="n"/>
      <c r="I116" s="418" t="n"/>
    </row>
    <row r="117">
      <c r="A117" s="417" t="n">
        <v>108</v>
      </c>
      <c r="B117" s="418" t="inlineStr">
        <is>
          <t>Import(Material)</t>
        </is>
      </c>
      <c r="C117" s="418" t="inlineStr">
        <is>
          <t>O8T-C1229</t>
        </is>
      </c>
      <c r="D117" s="419" t="n">
        <v>44808</v>
      </c>
      <c r="E117" s="418" t="n"/>
      <c r="F117" s="418" t="n"/>
      <c r="G117" s="420" t="n">
        <v>9751700</v>
      </c>
      <c r="H117" s="418" t="n"/>
      <c r="I117" s="418" t="n"/>
    </row>
    <row r="118">
      <c r="A118" s="417" t="n">
        <v>109</v>
      </c>
      <c r="B118" s="418" t="inlineStr">
        <is>
          <t>Import(Material)</t>
        </is>
      </c>
      <c r="C118" s="418" t="inlineStr">
        <is>
          <t>SM-2022.0093</t>
        </is>
      </c>
      <c r="D118" s="419" t="n">
        <v>44805</v>
      </c>
      <c r="E118" s="418" t="n"/>
      <c r="F118" s="418" t="n"/>
      <c r="G118" s="420" t="n">
        <v>5152000</v>
      </c>
      <c r="H118" s="418" t="n"/>
      <c r="I118" s="418" t="n"/>
    </row>
    <row r="119">
      <c r="A119" s="417" t="n">
        <v>110</v>
      </c>
      <c r="B119" s="418" t="inlineStr">
        <is>
          <t>Import(Material)</t>
        </is>
      </c>
      <c r="C119" s="418" t="inlineStr">
        <is>
          <t>59013264</t>
        </is>
      </c>
      <c r="D119" s="419" t="n">
        <v>44809</v>
      </c>
      <c r="E119" s="418" t="n"/>
      <c r="F119" s="418" t="n"/>
      <c r="G119" s="420" t="n">
        <v>31860600</v>
      </c>
      <c r="H119" s="418" t="n"/>
      <c r="I119" s="418" t="n"/>
    </row>
    <row r="120">
      <c r="A120" s="417" t="n">
        <v>111</v>
      </c>
      <c r="B120" s="418" t="inlineStr">
        <is>
          <t>Import(Material)</t>
        </is>
      </c>
      <c r="C120" s="418" t="inlineStr">
        <is>
          <t>PNHL489667</t>
        </is>
      </c>
      <c r="D120" s="419" t="n">
        <v>44806</v>
      </c>
      <c r="E120" s="418" t="n"/>
      <c r="F120" s="418" t="n"/>
      <c r="G120" s="420" t="n">
        <v>7660000</v>
      </c>
      <c r="H120" s="418" t="n"/>
      <c r="I120" s="418" t="n"/>
    </row>
    <row r="121">
      <c r="A121" s="417" t="n">
        <v>112</v>
      </c>
      <c r="B121" s="418" t="inlineStr">
        <is>
          <t>Import(Material)</t>
        </is>
      </c>
      <c r="C121" s="418" t="inlineStr">
        <is>
          <t>KOEL821947</t>
        </is>
      </c>
      <c r="D121" s="419" t="n">
        <v>44806</v>
      </c>
      <c r="E121" s="418" t="n"/>
      <c r="F121" s="418" t="n"/>
      <c r="G121" s="420" t="n">
        <v>1089400</v>
      </c>
      <c r="H121" s="418" t="n"/>
      <c r="I121" s="418" t="n"/>
    </row>
    <row r="122">
      <c r="A122" s="417" t="n">
        <v>113</v>
      </c>
      <c r="B122" s="418" t="inlineStr">
        <is>
          <t>Import(Material)</t>
        </is>
      </c>
      <c r="C122" s="418" t="inlineStr">
        <is>
          <t>KOEL821946</t>
        </is>
      </c>
      <c r="D122" s="419" t="n">
        <v>44806</v>
      </c>
      <c r="E122" s="418" t="n"/>
      <c r="F122" s="418" t="n"/>
      <c r="G122" s="420" t="n">
        <v>19543600</v>
      </c>
      <c r="H122" s="418" t="n"/>
      <c r="I122" s="418" t="n"/>
    </row>
    <row r="123">
      <c r="A123" s="417" t="n">
        <v>114</v>
      </c>
      <c r="B123" s="418" t="inlineStr">
        <is>
          <t>Import(Material)</t>
        </is>
      </c>
      <c r="C123" s="418" t="inlineStr">
        <is>
          <t>22-2414</t>
        </is>
      </c>
      <c r="D123" s="419" t="n">
        <v>44806</v>
      </c>
      <c r="E123" s="418" t="n"/>
      <c r="F123" s="418" t="n"/>
      <c r="G123" s="420" t="n">
        <v>5077000</v>
      </c>
      <c r="H123" s="418" t="n"/>
      <c r="I123" s="418" t="n"/>
    </row>
    <row r="124">
      <c r="A124" s="417" t="n">
        <v>115</v>
      </c>
      <c r="B124" s="418" t="inlineStr">
        <is>
          <t>Import(Material)</t>
        </is>
      </c>
      <c r="C124" s="418" t="inlineStr">
        <is>
          <t>22-2413</t>
        </is>
      </c>
      <c r="D124" s="419" t="n">
        <v>44806</v>
      </c>
      <c r="E124" s="418" t="n"/>
      <c r="F124" s="418" t="n"/>
      <c r="G124" s="420" t="n">
        <v>17439400</v>
      </c>
      <c r="H124" s="418" t="n"/>
      <c r="I124" s="418" t="n"/>
    </row>
    <row r="125">
      <c r="A125" s="417" t="n">
        <v>116</v>
      </c>
      <c r="B125" s="418" t="inlineStr">
        <is>
          <t>Import(Material)</t>
        </is>
      </c>
      <c r="C125" s="418" t="inlineStr">
        <is>
          <t>22-2412</t>
        </is>
      </c>
      <c r="D125" s="419" t="n">
        <v>44806</v>
      </c>
      <c r="E125" s="418" t="n"/>
      <c r="F125" s="418" t="n"/>
      <c r="G125" s="420" t="n">
        <v>11499400</v>
      </c>
      <c r="H125" s="418" t="n"/>
      <c r="I125" s="418" t="n"/>
    </row>
    <row r="126">
      <c r="A126" s="417" t="n">
        <v>117</v>
      </c>
      <c r="B126" s="418" t="inlineStr">
        <is>
          <t>Import(Material)</t>
        </is>
      </c>
      <c r="C126" s="418" t="inlineStr">
        <is>
          <t>22-2411</t>
        </is>
      </c>
      <c r="D126" s="419" t="n">
        <v>44806</v>
      </c>
      <c r="E126" s="418" t="n"/>
      <c r="F126" s="418" t="n"/>
      <c r="G126" s="420" t="n">
        <v>28542400</v>
      </c>
      <c r="H126" s="418" t="n"/>
      <c r="I126" s="418" t="n"/>
    </row>
    <row r="127">
      <c r="A127" s="417" t="n">
        <v>118</v>
      </c>
      <c r="B127" s="418" t="inlineStr">
        <is>
          <t>Import(Material)</t>
        </is>
      </c>
      <c r="C127" s="418" t="inlineStr">
        <is>
          <t>VOL221129</t>
        </is>
      </c>
      <c r="D127" s="419" t="n">
        <v>44805</v>
      </c>
      <c r="E127" s="418" t="n"/>
      <c r="F127" s="418" t="n"/>
      <c r="G127" s="420" t="n">
        <v>6106000</v>
      </c>
      <c r="H127" s="418" t="n"/>
      <c r="I127" s="418" t="n"/>
    </row>
    <row r="128">
      <c r="A128" s="417" t="n">
        <v>119</v>
      </c>
      <c r="B128" s="418" t="inlineStr">
        <is>
          <t>Import(Material)</t>
        </is>
      </c>
      <c r="C128" s="418" t="inlineStr">
        <is>
          <t>VOL221150</t>
        </is>
      </c>
      <c r="D128" s="419" t="n">
        <v>44805</v>
      </c>
      <c r="E128" s="418" t="n"/>
      <c r="F128" s="418" t="n"/>
      <c r="G128" s="420" t="n">
        <v>13171100</v>
      </c>
      <c r="H128" s="418" t="n"/>
      <c r="I128" s="418" t="n"/>
    </row>
    <row r="129">
      <c r="A129" s="417" t="n">
        <v>120</v>
      </c>
      <c r="B129" s="418" t="inlineStr">
        <is>
          <t>Import(Material)</t>
        </is>
      </c>
      <c r="C129" s="418" t="inlineStr">
        <is>
          <t>2022/1266</t>
        </is>
      </c>
      <c r="D129" s="419" t="n">
        <v>44805</v>
      </c>
      <c r="E129" s="418" t="n"/>
      <c r="F129" s="418" t="n"/>
      <c r="G129" s="420" t="n">
        <v>4907600</v>
      </c>
      <c r="H129" s="418" t="n"/>
      <c r="I129" s="418" t="n"/>
    </row>
    <row r="130">
      <c r="A130" s="417" t="n">
        <v>121</v>
      </c>
      <c r="B130" s="418" t="inlineStr">
        <is>
          <t>Import(Material)</t>
        </is>
      </c>
      <c r="C130" s="418" t="inlineStr">
        <is>
          <t>122000079</t>
        </is>
      </c>
      <c r="D130" s="419" t="n">
        <v>44865</v>
      </c>
      <c r="E130" s="418" t="n"/>
      <c r="F130" s="418" t="n"/>
      <c r="G130" s="420" t="n">
        <v>250300</v>
      </c>
      <c r="H130" s="418" t="n"/>
      <c r="I130" s="418" t="n"/>
    </row>
    <row r="131">
      <c r="A131" s="417" t="n">
        <v>122</v>
      </c>
      <c r="B131" s="418" t="inlineStr">
        <is>
          <t>Import(Material)</t>
        </is>
      </c>
      <c r="C131" s="418" t="inlineStr">
        <is>
          <t>122000046</t>
        </is>
      </c>
      <c r="D131" s="419" t="n">
        <v>44858</v>
      </c>
      <c r="E131" s="418" t="n"/>
      <c r="F131" s="418" t="n"/>
      <c r="G131" s="420" t="n">
        <v>661600</v>
      </c>
      <c r="H131" s="418" t="n"/>
      <c r="I131" s="418" t="n"/>
    </row>
    <row r="132">
      <c r="A132" s="417" t="n">
        <v>123</v>
      </c>
      <c r="B132" s="418" t="inlineStr">
        <is>
          <t>Import(Material)</t>
        </is>
      </c>
      <c r="C132" s="418" t="inlineStr">
        <is>
          <t>122000009</t>
        </is>
      </c>
      <c r="D132" s="419" t="n">
        <v>44851</v>
      </c>
      <c r="E132" s="418" t="n"/>
      <c r="F132" s="418" t="n"/>
      <c r="G132" s="420" t="n">
        <v>388700</v>
      </c>
      <c r="H132" s="418" t="n"/>
      <c r="I132" s="418" t="n"/>
    </row>
    <row r="133">
      <c r="A133" s="417" t="n">
        <v>124</v>
      </c>
      <c r="B133" s="418" t="inlineStr">
        <is>
          <t>Import(Material)</t>
        </is>
      </c>
      <c r="C133" s="418" t="inlineStr">
        <is>
          <t>I20781</t>
        </is>
      </c>
      <c r="D133" s="419" t="n">
        <v>44860</v>
      </c>
      <c r="E133" s="418" t="n"/>
      <c r="F133" s="418" t="n"/>
      <c r="G133" s="420" t="n">
        <v>39857500</v>
      </c>
      <c r="H133" s="418" t="n"/>
      <c r="I133" s="418" t="n"/>
    </row>
    <row r="134">
      <c r="A134" s="417" t="n">
        <v>125</v>
      </c>
      <c r="B134" s="418" t="inlineStr">
        <is>
          <t>Import(Material)</t>
        </is>
      </c>
      <c r="C134" s="418" t="inlineStr">
        <is>
          <t>I27056</t>
        </is>
      </c>
      <c r="D134" s="419" t="n">
        <v>44858</v>
      </c>
      <c r="E134" s="418" t="n"/>
      <c r="F134" s="418" t="n"/>
      <c r="G134" s="420" t="n">
        <v>14612300</v>
      </c>
      <c r="H134" s="418" t="n"/>
      <c r="I134" s="418" t="n"/>
    </row>
    <row r="135">
      <c r="A135" s="417" t="n">
        <v>126</v>
      </c>
      <c r="B135" s="418" t="inlineStr">
        <is>
          <t>Import(Material)</t>
        </is>
      </c>
      <c r="C135" s="418" t="inlineStr">
        <is>
          <t>10022090</t>
        </is>
      </c>
      <c r="D135" s="419" t="n">
        <v>44844</v>
      </c>
      <c r="E135" s="418" t="n"/>
      <c r="F135" s="418" t="n"/>
      <c r="G135" s="420" t="n">
        <v>228700</v>
      </c>
      <c r="H135" s="418" t="n"/>
      <c r="I135" s="418" t="n"/>
    </row>
    <row r="136">
      <c r="A136" s="417" t="n">
        <v>127</v>
      </c>
      <c r="B136" s="418" t="inlineStr">
        <is>
          <t>Import(Material)</t>
        </is>
      </c>
      <c r="C136" s="418" t="inlineStr">
        <is>
          <t>CAM223219</t>
        </is>
      </c>
      <c r="D136" s="419" t="n">
        <v>44875</v>
      </c>
      <c r="E136" s="418" t="n"/>
      <c r="F136" s="418" t="n"/>
      <c r="G136" s="420" t="n">
        <v>9225200</v>
      </c>
      <c r="H136" s="418" t="n"/>
      <c r="I136" s="418" t="n"/>
    </row>
    <row r="137">
      <c r="A137" s="417" t="n">
        <v>128</v>
      </c>
      <c r="B137" s="418" t="inlineStr">
        <is>
          <t>Import(Material)</t>
        </is>
      </c>
      <c r="C137" s="418" t="inlineStr">
        <is>
          <t>2200-062355</t>
        </is>
      </c>
      <c r="D137" s="419" t="n">
        <v>44868</v>
      </c>
      <c r="E137" s="418" t="n"/>
      <c r="F137" s="418" t="n"/>
      <c r="G137" s="420" t="n">
        <v>9876500</v>
      </c>
      <c r="H137" s="418" t="n"/>
      <c r="I137" s="418" t="n"/>
    </row>
    <row r="138">
      <c r="A138" s="417" t="n">
        <v>129</v>
      </c>
      <c r="B138" s="418" t="inlineStr">
        <is>
          <t>Import(Material)</t>
        </is>
      </c>
      <c r="C138" s="418" t="inlineStr">
        <is>
          <t>2200-062357</t>
        </is>
      </c>
      <c r="D138" s="419" t="n">
        <v>44868</v>
      </c>
      <c r="E138" s="418" t="n"/>
      <c r="F138" s="418" t="n"/>
      <c r="G138" s="420" t="n">
        <v>13127600</v>
      </c>
      <c r="H138" s="418" t="n"/>
      <c r="I138" s="418" t="n"/>
    </row>
    <row r="139">
      <c r="A139" s="417" t="n">
        <v>130</v>
      </c>
      <c r="B139" s="418" t="inlineStr">
        <is>
          <t>Import(Material)</t>
        </is>
      </c>
      <c r="C139" s="418" t="inlineStr">
        <is>
          <t>JHL-22-02763</t>
        </is>
      </c>
      <c r="D139" s="419" t="n">
        <v>44895</v>
      </c>
      <c r="E139" s="418" t="n"/>
      <c r="F139" s="418" t="n"/>
      <c r="G139" s="420" t="n">
        <v>4841600</v>
      </c>
      <c r="H139" s="418" t="n"/>
      <c r="I139" s="418" t="n"/>
    </row>
    <row r="140">
      <c r="A140" s="417" t="n">
        <v>131</v>
      </c>
      <c r="B140" s="418" t="inlineStr">
        <is>
          <t>Import(Material)</t>
        </is>
      </c>
      <c r="C140" s="418" t="inlineStr">
        <is>
          <t>JHL-22-02730</t>
        </is>
      </c>
      <c r="D140" s="419" t="n">
        <v>44890</v>
      </c>
      <c r="E140" s="418" t="n"/>
      <c r="F140" s="418" t="n"/>
      <c r="G140" s="420" t="n">
        <v>3182700</v>
      </c>
      <c r="H140" s="418" t="n"/>
      <c r="I140" s="418" t="n"/>
    </row>
    <row r="141">
      <c r="A141" s="417" t="n">
        <v>132</v>
      </c>
      <c r="B141" s="418" t="inlineStr">
        <is>
          <t>Import(Material)</t>
        </is>
      </c>
      <c r="C141" s="418" t="inlineStr">
        <is>
          <t>JHL-22-02731</t>
        </is>
      </c>
      <c r="D141" s="419" t="n">
        <v>44890</v>
      </c>
      <c r="E141" s="418" t="n"/>
      <c r="F141" s="418" t="n"/>
      <c r="G141" s="420" t="n">
        <v>1751100</v>
      </c>
      <c r="H141" s="418" t="n"/>
      <c r="I141" s="418" t="n"/>
    </row>
    <row r="142">
      <c r="A142" s="417" t="n">
        <v>133</v>
      </c>
      <c r="B142" s="418" t="inlineStr">
        <is>
          <t>Import(Material)</t>
        </is>
      </c>
      <c r="C142" s="418" t="inlineStr">
        <is>
          <t>JHL-22-02698</t>
        </is>
      </c>
      <c r="D142" s="419" t="n">
        <v>44883</v>
      </c>
      <c r="E142" s="418" t="n"/>
      <c r="F142" s="418" t="n"/>
      <c r="G142" s="420" t="n">
        <v>754600</v>
      </c>
      <c r="H142" s="418" t="n"/>
      <c r="I142" s="418" t="n"/>
    </row>
    <row r="143">
      <c r="A143" s="417" t="n">
        <v>134</v>
      </c>
      <c r="B143" s="418" t="inlineStr">
        <is>
          <t>Import(Material)</t>
        </is>
      </c>
      <c r="C143" s="418" t="inlineStr">
        <is>
          <t>JHL-22-02676</t>
        </is>
      </c>
      <c r="D143" s="419" t="n">
        <v>44882</v>
      </c>
      <c r="E143" s="418" t="n"/>
      <c r="F143" s="418" t="n"/>
      <c r="G143" s="420" t="n">
        <v>518000</v>
      </c>
      <c r="H143" s="418" t="n"/>
      <c r="I143" s="418" t="n"/>
    </row>
    <row r="144">
      <c r="A144" s="417" t="n">
        <v>135</v>
      </c>
      <c r="B144" s="418" t="inlineStr">
        <is>
          <t>Import(Material)</t>
        </is>
      </c>
      <c r="C144" s="418" t="inlineStr">
        <is>
          <t>JHL-22-02675</t>
        </is>
      </c>
      <c r="D144" s="419" t="n">
        <v>44882</v>
      </c>
      <c r="E144" s="418" t="n"/>
      <c r="F144" s="418" t="n"/>
      <c r="G144" s="420" t="n">
        <v>895500</v>
      </c>
      <c r="H144" s="418" t="n"/>
      <c r="I144" s="418" t="n"/>
    </row>
    <row r="145">
      <c r="A145" s="417" t="n">
        <v>136</v>
      </c>
      <c r="B145" s="418" t="inlineStr">
        <is>
          <t>Import(Material)</t>
        </is>
      </c>
      <c r="C145" s="418" t="inlineStr">
        <is>
          <t>JHL-22-02589</t>
        </is>
      </c>
      <c r="D145" s="419" t="n">
        <v>44869</v>
      </c>
      <c r="E145" s="418" t="n"/>
      <c r="F145" s="418" t="n"/>
      <c r="G145" s="420" t="n">
        <v>2622500</v>
      </c>
      <c r="H145" s="418" t="n"/>
      <c r="I145" s="418" t="n"/>
    </row>
    <row r="146">
      <c r="A146" s="417" t="n">
        <v>137</v>
      </c>
      <c r="B146" s="418" t="inlineStr">
        <is>
          <t>Import(Material)</t>
        </is>
      </c>
      <c r="C146" s="418" t="inlineStr">
        <is>
          <t>JHL-22-02586</t>
        </is>
      </c>
      <c r="D146" s="419" t="n">
        <v>44869</v>
      </c>
      <c r="E146" s="418" t="n"/>
      <c r="F146" s="418" t="n"/>
      <c r="G146" s="420" t="n">
        <v>8485600</v>
      </c>
      <c r="H146" s="418" t="n"/>
      <c r="I146" s="418" t="n"/>
    </row>
    <row r="147">
      <c r="A147" s="417" t="n">
        <v>138</v>
      </c>
      <c r="B147" s="418" t="inlineStr">
        <is>
          <t>Import(Material)</t>
        </is>
      </c>
      <c r="C147" s="418" t="inlineStr">
        <is>
          <t>JHL-22-02584</t>
        </is>
      </c>
      <c r="D147" s="419" t="n">
        <v>44869</v>
      </c>
      <c r="E147" s="418" t="n"/>
      <c r="F147" s="418" t="n"/>
      <c r="G147" s="420" t="n">
        <v>2272300</v>
      </c>
      <c r="H147" s="418" t="n"/>
      <c r="I147" s="418" t="n"/>
    </row>
    <row r="148">
      <c r="A148" s="417" t="n">
        <v>139</v>
      </c>
      <c r="B148" s="418" t="inlineStr">
        <is>
          <t>Import(Material)</t>
        </is>
      </c>
      <c r="C148" s="418" t="inlineStr">
        <is>
          <t>JHL-22-02729</t>
        </is>
      </c>
      <c r="D148" s="419" t="n">
        <v>44890</v>
      </c>
      <c r="E148" s="418" t="n"/>
      <c r="F148" s="418" t="n"/>
      <c r="G148" s="420" t="n">
        <v>1593300</v>
      </c>
      <c r="H148" s="418" t="n"/>
      <c r="I148" s="418" t="n"/>
    </row>
    <row r="149">
      <c r="A149" s="417" t="n">
        <v>140</v>
      </c>
      <c r="B149" s="418" t="inlineStr">
        <is>
          <t>Import(Material)</t>
        </is>
      </c>
      <c r="C149" s="418" t="inlineStr">
        <is>
          <t>JHL-22-02630</t>
        </is>
      </c>
      <c r="D149" s="419" t="n">
        <v>44876</v>
      </c>
      <c r="E149" s="418" t="n"/>
      <c r="F149" s="418" t="n"/>
      <c r="G149" s="420" t="n">
        <v>2571000</v>
      </c>
      <c r="H149" s="418" t="n"/>
      <c r="I149" s="418" t="n"/>
    </row>
    <row r="150">
      <c r="A150" s="417" t="n">
        <v>141</v>
      </c>
      <c r="B150" s="418" t="inlineStr">
        <is>
          <t>Import(Material)</t>
        </is>
      </c>
      <c r="C150" s="418" t="inlineStr">
        <is>
          <t>JHL-22-02629</t>
        </is>
      </c>
      <c r="D150" s="419" t="n">
        <v>44876</v>
      </c>
      <c r="E150" s="418" t="n"/>
      <c r="F150" s="418" t="n"/>
      <c r="G150" s="420" t="n">
        <v>16527200</v>
      </c>
      <c r="H150" s="418" t="n"/>
      <c r="I150" s="418" t="n"/>
    </row>
    <row r="151">
      <c r="A151" s="417" t="n">
        <v>142</v>
      </c>
      <c r="B151" s="418" t="inlineStr">
        <is>
          <t>Import(Material)</t>
        </is>
      </c>
      <c r="C151" s="418" t="inlineStr">
        <is>
          <t>JHL-22-02628</t>
        </is>
      </c>
      <c r="D151" s="419" t="n">
        <v>44876</v>
      </c>
      <c r="E151" s="418" t="n"/>
      <c r="F151" s="418" t="n"/>
      <c r="G151" s="420" t="n">
        <v>3255500</v>
      </c>
      <c r="H151" s="418" t="n"/>
      <c r="I151" s="418" t="n"/>
    </row>
    <row r="152">
      <c r="A152" s="417" t="n">
        <v>143</v>
      </c>
      <c r="B152" s="418" t="inlineStr">
        <is>
          <t>Import(Material)</t>
        </is>
      </c>
      <c r="C152" s="418" t="inlineStr">
        <is>
          <t>JHL-22-02627</t>
        </is>
      </c>
      <c r="D152" s="419" t="n">
        <v>44876</v>
      </c>
      <c r="E152" s="418" t="n"/>
      <c r="F152" s="418" t="n"/>
      <c r="G152" s="420" t="n">
        <v>2057200</v>
      </c>
      <c r="H152" s="418" t="n"/>
      <c r="I152" s="418" t="n"/>
    </row>
    <row r="153">
      <c r="A153" s="417" t="n">
        <v>144</v>
      </c>
      <c r="B153" s="418" t="inlineStr">
        <is>
          <t>Import(Material)</t>
        </is>
      </c>
      <c r="C153" s="418" t="inlineStr">
        <is>
          <t>JHL-22-02626</t>
        </is>
      </c>
      <c r="D153" s="419" t="n">
        <v>44876</v>
      </c>
      <c r="E153" s="418" t="n"/>
      <c r="F153" s="418" t="n"/>
      <c r="G153" s="420" t="n">
        <v>6742200</v>
      </c>
      <c r="H153" s="418" t="n"/>
      <c r="I153" s="418" t="n"/>
    </row>
    <row r="154">
      <c r="A154" s="417" t="n">
        <v>145</v>
      </c>
      <c r="B154" s="418" t="inlineStr">
        <is>
          <t>Import(Material)</t>
        </is>
      </c>
      <c r="C154" s="418" t="inlineStr">
        <is>
          <t>JHL-22-02590</t>
        </is>
      </c>
      <c r="D154" s="419" t="n">
        <v>44869</v>
      </c>
      <c r="E154" s="418" t="n"/>
      <c r="F154" s="418" t="n"/>
      <c r="G154" s="420" t="n">
        <v>11332000</v>
      </c>
      <c r="H154" s="418" t="n"/>
      <c r="I154" s="418" t="n"/>
    </row>
    <row r="155">
      <c r="A155" s="417" t="n">
        <v>146</v>
      </c>
      <c r="B155" s="418" t="inlineStr">
        <is>
          <t>Import(Material)</t>
        </is>
      </c>
      <c r="C155" s="418" t="inlineStr">
        <is>
          <t>JHL-22-02588</t>
        </is>
      </c>
      <c r="D155" s="419" t="n">
        <v>44869</v>
      </c>
      <c r="E155" s="418" t="n"/>
      <c r="F155" s="418" t="n"/>
      <c r="G155" s="420" t="n">
        <v>2355300</v>
      </c>
      <c r="H155" s="418" t="n"/>
      <c r="I155" s="418" t="n"/>
    </row>
    <row r="156">
      <c r="A156" s="417" t="n">
        <v>147</v>
      </c>
      <c r="B156" s="418" t="inlineStr">
        <is>
          <t>Import(Material)</t>
        </is>
      </c>
      <c r="C156" s="418" t="inlineStr">
        <is>
          <t>JHL-22-02587</t>
        </is>
      </c>
      <c r="D156" s="419" t="n">
        <v>44869</v>
      </c>
      <c r="E156" s="418" t="n"/>
      <c r="F156" s="418" t="n"/>
      <c r="G156" s="420" t="n">
        <v>409100</v>
      </c>
      <c r="H156" s="418" t="n"/>
      <c r="I156" s="418" t="n"/>
    </row>
    <row r="157">
      <c r="A157" s="417" t="n">
        <v>148</v>
      </c>
      <c r="B157" s="418" t="inlineStr">
        <is>
          <t>Import(Material)</t>
        </is>
      </c>
      <c r="C157" s="418" t="inlineStr">
        <is>
          <t>JHL-22-02585</t>
        </is>
      </c>
      <c r="D157" s="419" t="n">
        <v>44869</v>
      </c>
      <c r="E157" s="418" t="n"/>
      <c r="F157" s="418" t="n"/>
      <c r="G157" s="420" t="n">
        <v>2509700</v>
      </c>
      <c r="H157" s="418" t="n"/>
      <c r="I157" s="418" t="n"/>
    </row>
    <row r="158">
      <c r="A158" s="417" t="n">
        <v>149</v>
      </c>
      <c r="B158" s="418" t="inlineStr">
        <is>
          <t>Import(Material)</t>
        </is>
      </c>
      <c r="C158" s="418" t="inlineStr">
        <is>
          <t>INV20221182297</t>
        </is>
      </c>
      <c r="D158" s="419" t="n">
        <v>44879</v>
      </c>
      <c r="E158" s="418" t="n"/>
      <c r="F158" s="418" t="n"/>
      <c r="G158" s="420" t="n">
        <v>21848400</v>
      </c>
      <c r="H158" s="418" t="n"/>
      <c r="I158" s="418" t="n"/>
    </row>
    <row r="159">
      <c r="A159" s="417" t="n">
        <v>150</v>
      </c>
      <c r="B159" s="418" t="inlineStr">
        <is>
          <t>Import(Material)</t>
        </is>
      </c>
      <c r="C159" s="418" t="inlineStr">
        <is>
          <t>INV20221180905</t>
        </is>
      </c>
      <c r="D159" s="419" t="n">
        <v>44870</v>
      </c>
      <c r="E159" s="418" t="n"/>
      <c r="F159" s="418" t="n"/>
      <c r="G159" s="420" t="n">
        <v>4203000</v>
      </c>
      <c r="H159" s="418" t="n"/>
      <c r="I159" s="418" t="n"/>
    </row>
    <row r="160">
      <c r="A160" s="417" t="n">
        <v>151</v>
      </c>
      <c r="B160" s="418" t="inlineStr">
        <is>
          <t>Import(Material)</t>
        </is>
      </c>
      <c r="C160" s="418" t="inlineStr">
        <is>
          <t>002694</t>
        </is>
      </c>
      <c r="D160" s="419" t="n">
        <v>44880</v>
      </c>
      <c r="E160" s="418" t="n"/>
      <c r="F160" s="418" t="n"/>
      <c r="G160" s="420" t="n">
        <v>1025900</v>
      </c>
      <c r="H160" s="418" t="n"/>
      <c r="I160" s="418" t="n"/>
    </row>
    <row r="161">
      <c r="A161" s="417" t="n">
        <v>152</v>
      </c>
      <c r="B161" s="418" t="inlineStr">
        <is>
          <t>Import(Material)</t>
        </is>
      </c>
      <c r="C161" s="418" t="inlineStr">
        <is>
          <t>002663</t>
        </is>
      </c>
      <c r="D161" s="419" t="n">
        <v>44876</v>
      </c>
      <c r="E161" s="418" t="n"/>
      <c r="F161" s="418" t="n"/>
      <c r="G161" s="420" t="n">
        <v>4756600</v>
      </c>
      <c r="H161" s="418" t="n"/>
      <c r="I161" s="418" t="n"/>
    </row>
    <row r="162">
      <c r="A162" s="417" t="n">
        <v>153</v>
      </c>
      <c r="B162" s="418" t="inlineStr">
        <is>
          <t>Import(Material)</t>
        </is>
      </c>
      <c r="C162" s="418" t="inlineStr">
        <is>
          <t>2200-066276</t>
        </is>
      </c>
      <c r="D162" s="419" t="n">
        <v>44889</v>
      </c>
      <c r="E162" s="418" t="n"/>
      <c r="F162" s="418" t="n"/>
      <c r="G162" s="420" t="n">
        <v>6801000</v>
      </c>
      <c r="H162" s="418" t="n"/>
      <c r="I162" s="418" t="n"/>
    </row>
    <row r="163">
      <c r="A163" s="417" t="n">
        <v>154</v>
      </c>
      <c r="B163" s="418" t="inlineStr">
        <is>
          <t>Import(Material)</t>
        </is>
      </c>
      <c r="C163" s="418" t="inlineStr">
        <is>
          <t>2200-063336</t>
        </is>
      </c>
      <c r="D163" s="419" t="n">
        <v>44876</v>
      </c>
      <c r="E163" s="418" t="n"/>
      <c r="F163" s="418" t="n"/>
      <c r="G163" s="420" t="n">
        <v>1176800</v>
      </c>
      <c r="H163" s="418" t="n"/>
      <c r="I163" s="418" t="n"/>
    </row>
    <row r="164">
      <c r="A164" s="417" t="n">
        <v>155</v>
      </c>
      <c r="B164" s="418" t="inlineStr">
        <is>
          <t>Import(Material)</t>
        </is>
      </c>
      <c r="C164" s="418" t="inlineStr">
        <is>
          <t>2200-063338</t>
        </is>
      </c>
      <c r="D164" s="419" t="n">
        <v>44876</v>
      </c>
      <c r="E164" s="418" t="n"/>
      <c r="F164" s="418" t="n"/>
      <c r="G164" s="420" t="n">
        <v>9256500</v>
      </c>
      <c r="H164" s="418" t="n"/>
      <c r="I164" s="418" t="n"/>
    </row>
    <row r="165">
      <c r="A165" s="417" t="n">
        <v>156</v>
      </c>
      <c r="B165" s="418" t="inlineStr">
        <is>
          <t>Import(Material)</t>
        </is>
      </c>
      <c r="C165" s="418" t="inlineStr">
        <is>
          <t>2200-062397</t>
        </is>
      </c>
      <c r="D165" s="419" t="n">
        <v>44869</v>
      </c>
      <c r="E165" s="418" t="n"/>
      <c r="F165" s="418" t="n"/>
      <c r="G165" s="420" t="n">
        <v>5065600</v>
      </c>
      <c r="H165" s="418" t="n"/>
      <c r="I165" s="418" t="n"/>
    </row>
    <row r="166">
      <c r="A166" s="417" t="n">
        <v>157</v>
      </c>
      <c r="B166" s="418" t="inlineStr">
        <is>
          <t>Import(Material)</t>
        </is>
      </c>
      <c r="C166" s="418" t="inlineStr">
        <is>
          <t>2200-062393</t>
        </is>
      </c>
      <c r="D166" s="419" t="n">
        <v>44869</v>
      </c>
      <c r="E166" s="418" t="n"/>
      <c r="F166" s="418" t="n"/>
      <c r="G166" s="420" t="n">
        <v>27189000</v>
      </c>
      <c r="H166" s="418" t="n"/>
      <c r="I166" s="418" t="n"/>
    </row>
    <row r="167">
      <c r="A167" s="417" t="n">
        <v>158</v>
      </c>
      <c r="B167" s="418" t="inlineStr">
        <is>
          <t>Import(Material)</t>
        </is>
      </c>
      <c r="C167" s="418" t="inlineStr">
        <is>
          <t>2200-062396</t>
        </is>
      </c>
      <c r="D167" s="419" t="n">
        <v>44869</v>
      </c>
      <c r="E167" s="418" t="n"/>
      <c r="F167" s="418" t="n"/>
      <c r="G167" s="420" t="n">
        <v>11451500</v>
      </c>
      <c r="H167" s="418" t="n"/>
      <c r="I167" s="418" t="n"/>
    </row>
    <row r="168">
      <c r="A168" s="417" t="n">
        <v>159</v>
      </c>
      <c r="B168" s="418" t="inlineStr">
        <is>
          <t>Import(Material)</t>
        </is>
      </c>
      <c r="C168" s="418" t="inlineStr">
        <is>
          <t>2200-062394</t>
        </is>
      </c>
      <c r="D168" s="419" t="n">
        <v>44869</v>
      </c>
      <c r="E168" s="418" t="n"/>
      <c r="F168" s="418" t="n"/>
      <c r="G168" s="420" t="n">
        <v>1013300</v>
      </c>
      <c r="H168" s="418" t="n"/>
      <c r="I168" s="418" t="n"/>
    </row>
    <row r="169">
      <c r="A169" s="417" t="n">
        <v>160</v>
      </c>
      <c r="B169" s="418" t="inlineStr">
        <is>
          <t>Import(Material)</t>
        </is>
      </c>
      <c r="C169" s="418" t="inlineStr">
        <is>
          <t>2200-062395</t>
        </is>
      </c>
      <c r="D169" s="419" t="n">
        <v>44869</v>
      </c>
      <c r="E169" s="418" t="n"/>
      <c r="F169" s="418" t="n"/>
      <c r="G169" s="420" t="n">
        <v>29618500</v>
      </c>
      <c r="H169" s="418" t="n"/>
      <c r="I169" s="418" t="n"/>
    </row>
    <row r="170">
      <c r="A170" s="417" t="n">
        <v>161</v>
      </c>
      <c r="B170" s="418" t="inlineStr">
        <is>
          <t>Import(Material)</t>
        </is>
      </c>
      <c r="C170" s="418" t="inlineStr">
        <is>
          <t>PTI2224418</t>
        </is>
      </c>
      <c r="D170" s="419" t="n">
        <v>44887</v>
      </c>
      <c r="E170" s="418" t="n"/>
      <c r="F170" s="418" t="n"/>
      <c r="G170" s="420" t="n">
        <v>3958200</v>
      </c>
      <c r="H170" s="418" t="n"/>
      <c r="I170" s="418" t="n"/>
    </row>
    <row r="171">
      <c r="A171" s="417" t="n">
        <v>162</v>
      </c>
      <c r="B171" s="418" t="inlineStr">
        <is>
          <t>Import(Material)</t>
        </is>
      </c>
      <c r="C171" s="418" t="inlineStr">
        <is>
          <t>JHL-22-02937</t>
        </is>
      </c>
      <c r="D171" s="419" t="n">
        <v>44921</v>
      </c>
      <c r="E171" s="418" t="n"/>
      <c r="F171" s="418" t="n"/>
      <c r="G171" s="420" t="n">
        <v>6408500</v>
      </c>
      <c r="H171" s="418" t="n"/>
      <c r="I171" s="418" t="n"/>
    </row>
    <row r="172">
      <c r="A172" s="417" t="n">
        <v>163</v>
      </c>
      <c r="B172" s="418" t="inlineStr">
        <is>
          <t>Import(Material)</t>
        </is>
      </c>
      <c r="C172" s="418" t="inlineStr">
        <is>
          <t>TI22-4822</t>
        </is>
      </c>
      <c r="D172" s="419" t="n">
        <v>44926</v>
      </c>
      <c r="E172" s="418" t="n"/>
      <c r="F172" s="418" t="n"/>
      <c r="G172" s="420" t="n">
        <v>340700</v>
      </c>
      <c r="H172" s="418" t="n"/>
      <c r="I172" s="418" t="n"/>
    </row>
    <row r="173">
      <c r="A173" s="417" t="n">
        <v>164</v>
      </c>
      <c r="B173" s="418" t="inlineStr">
        <is>
          <t>Import(Material)</t>
        </is>
      </c>
      <c r="C173" s="418" t="inlineStr">
        <is>
          <t>TI22-4820</t>
        </is>
      </c>
      <c r="D173" s="419" t="n">
        <v>44926</v>
      </c>
      <c r="E173" s="418" t="n"/>
      <c r="F173" s="418" t="n"/>
      <c r="G173" s="420" t="n">
        <v>30837900</v>
      </c>
      <c r="H173" s="418" t="n"/>
      <c r="I173" s="418" t="n"/>
    </row>
    <row r="174">
      <c r="A174" s="417" t="n">
        <v>165</v>
      </c>
      <c r="B174" s="418" t="inlineStr">
        <is>
          <t>Import(Material)</t>
        </is>
      </c>
      <c r="C174" s="418" t="inlineStr">
        <is>
          <t>TI22-4744</t>
        </is>
      </c>
      <c r="D174" s="419" t="n">
        <v>44921</v>
      </c>
      <c r="E174" s="418" t="n"/>
      <c r="F174" s="418" t="n"/>
      <c r="G174" s="420" t="n">
        <v>7666100</v>
      </c>
      <c r="H174" s="418" t="n"/>
      <c r="I174" s="418" t="n"/>
    </row>
    <row r="175">
      <c r="A175" s="417" t="n">
        <v>166</v>
      </c>
      <c r="B175" s="418" t="inlineStr">
        <is>
          <t>Import(Material)</t>
        </is>
      </c>
      <c r="C175" s="418" t="inlineStr">
        <is>
          <t>TI22-4740</t>
        </is>
      </c>
      <c r="D175" s="419" t="n">
        <v>44921</v>
      </c>
      <c r="E175" s="418" t="n"/>
      <c r="F175" s="418" t="n"/>
      <c r="G175" s="420" t="n">
        <v>9982200</v>
      </c>
      <c r="H175" s="418" t="n"/>
      <c r="I175" s="418" t="n"/>
    </row>
    <row r="176">
      <c r="A176" s="417" t="n">
        <v>167</v>
      </c>
      <c r="B176" s="418" t="inlineStr">
        <is>
          <t>Import(Material)</t>
        </is>
      </c>
      <c r="C176" s="418" t="inlineStr">
        <is>
          <t>TI22-4741</t>
        </is>
      </c>
      <c r="D176" s="419" t="n">
        <v>44921</v>
      </c>
      <c r="E176" s="418" t="n"/>
      <c r="F176" s="418" t="n"/>
      <c r="G176" s="420" t="n">
        <v>3588000</v>
      </c>
      <c r="H176" s="418" t="n"/>
      <c r="I176" s="418" t="n"/>
    </row>
    <row r="177">
      <c r="A177" s="417" t="n">
        <v>168</v>
      </c>
      <c r="B177" s="418" t="inlineStr">
        <is>
          <t>Import(Material)</t>
        </is>
      </c>
      <c r="C177" s="418" t="inlineStr">
        <is>
          <t>TI22-4743</t>
        </is>
      </c>
      <c r="D177" s="419" t="n">
        <v>44921</v>
      </c>
      <c r="E177" s="418" t="n"/>
      <c r="F177" s="418" t="n"/>
      <c r="G177" s="420" t="n">
        <v>5146300</v>
      </c>
      <c r="H177" s="418" t="n"/>
      <c r="I177" s="418" t="n"/>
    </row>
    <row r="178">
      <c r="A178" s="417" t="n">
        <v>169</v>
      </c>
      <c r="B178" s="418" t="inlineStr">
        <is>
          <t>Import(Material)</t>
        </is>
      </c>
      <c r="C178" s="418" t="inlineStr">
        <is>
          <t>TI22-4742</t>
        </is>
      </c>
      <c r="D178" s="419" t="n">
        <v>44921</v>
      </c>
      <c r="E178" s="418" t="n"/>
      <c r="F178" s="418" t="n"/>
      <c r="G178" s="420" t="n">
        <v>7085700</v>
      </c>
      <c r="H178" s="418" t="n"/>
      <c r="I178" s="418" t="n"/>
    </row>
    <row r="179">
      <c r="A179" s="417" t="n">
        <v>170</v>
      </c>
      <c r="B179" s="418" t="inlineStr">
        <is>
          <t>Import(Material)</t>
        </is>
      </c>
      <c r="C179" s="418" t="inlineStr">
        <is>
          <t>TI22-4630</t>
        </is>
      </c>
      <c r="D179" s="419" t="n">
        <v>44911</v>
      </c>
      <c r="E179" s="418" t="n"/>
      <c r="F179" s="418" t="n"/>
      <c r="G179" s="420" t="n">
        <v>9551800</v>
      </c>
      <c r="H179" s="418" t="n"/>
      <c r="I179" s="418" t="n"/>
    </row>
    <row r="180">
      <c r="A180" s="417" t="n">
        <v>171</v>
      </c>
      <c r="B180" s="418" t="inlineStr">
        <is>
          <t>Import(Material)</t>
        </is>
      </c>
      <c r="C180" s="418" t="inlineStr">
        <is>
          <t>TI22-4631</t>
        </is>
      </c>
      <c r="D180" s="419" t="n">
        <v>44911</v>
      </c>
      <c r="E180" s="418" t="n"/>
      <c r="F180" s="418" t="n"/>
      <c r="G180" s="420" t="n">
        <v>2598600</v>
      </c>
      <c r="H180" s="418" t="n"/>
      <c r="I180" s="418" t="n"/>
    </row>
    <row r="181">
      <c r="A181" s="417" t="n">
        <v>172</v>
      </c>
      <c r="B181" s="418" t="inlineStr">
        <is>
          <t>Import(Material)</t>
        </is>
      </c>
      <c r="C181" s="418" t="inlineStr">
        <is>
          <t>TI22-4634</t>
        </is>
      </c>
      <c r="D181" s="419" t="n">
        <v>44911</v>
      </c>
      <c r="E181" s="418" t="n"/>
      <c r="F181" s="418" t="n"/>
      <c r="G181" s="420" t="n">
        <v>294700</v>
      </c>
      <c r="H181" s="418" t="n"/>
      <c r="I181" s="418" t="n"/>
    </row>
    <row r="182">
      <c r="A182" s="417" t="n">
        <v>173</v>
      </c>
      <c r="B182" s="418" t="inlineStr">
        <is>
          <t>Import(Material)</t>
        </is>
      </c>
      <c r="C182" s="418" t="inlineStr">
        <is>
          <t>TI22-4632</t>
        </is>
      </c>
      <c r="D182" s="419" t="n">
        <v>44911</v>
      </c>
      <c r="E182" s="418" t="n"/>
      <c r="F182" s="418" t="n"/>
      <c r="G182" s="420" t="n">
        <v>4216200</v>
      </c>
      <c r="H182" s="418" t="n"/>
      <c r="I182" s="418" t="n"/>
    </row>
    <row r="183">
      <c r="A183" s="417" t="n">
        <v>174</v>
      </c>
      <c r="B183" s="418" t="inlineStr">
        <is>
          <t>Import(Material)</t>
        </is>
      </c>
      <c r="C183" s="418" t="inlineStr">
        <is>
          <t>TI22-4629</t>
        </is>
      </c>
      <c r="D183" s="419" t="n">
        <v>44911</v>
      </c>
      <c r="E183" s="418" t="n"/>
      <c r="F183" s="418" t="n"/>
      <c r="G183" s="420" t="n">
        <v>5454100</v>
      </c>
      <c r="H183" s="418" t="n"/>
      <c r="I183" s="418" t="n"/>
    </row>
    <row r="184">
      <c r="A184" s="417" t="n">
        <v>175</v>
      </c>
      <c r="B184" s="418" t="inlineStr">
        <is>
          <t>Import(Material)</t>
        </is>
      </c>
      <c r="C184" s="418" t="inlineStr">
        <is>
          <t>TI22-4633</t>
        </is>
      </c>
      <c r="D184" s="419" t="n">
        <v>44911</v>
      </c>
      <c r="E184" s="418" t="n"/>
      <c r="F184" s="418" t="n"/>
      <c r="G184" s="420" t="n">
        <v>3180600</v>
      </c>
      <c r="H184" s="418" t="n"/>
      <c r="I184" s="418" t="n"/>
    </row>
    <row r="185">
      <c r="A185" s="417" t="n">
        <v>176</v>
      </c>
      <c r="B185" s="418" t="inlineStr">
        <is>
          <t>Import(Material)</t>
        </is>
      </c>
      <c r="C185" s="418" t="inlineStr">
        <is>
          <t>TI22-4574</t>
        </is>
      </c>
      <c r="D185" s="419" t="n">
        <v>44907</v>
      </c>
      <c r="E185" s="418" t="n"/>
      <c r="F185" s="418" t="n"/>
      <c r="G185" s="420" t="n">
        <v>14701200</v>
      </c>
      <c r="H185" s="418" t="n"/>
      <c r="I185" s="418" t="n"/>
    </row>
    <row r="186">
      <c r="A186" s="417" t="n">
        <v>177</v>
      </c>
      <c r="B186" s="418" t="inlineStr">
        <is>
          <t>Import(Material)</t>
        </is>
      </c>
      <c r="C186" s="418" t="inlineStr">
        <is>
          <t>TI22-4571</t>
        </is>
      </c>
      <c r="D186" s="419" t="n">
        <v>44907</v>
      </c>
      <c r="E186" s="418" t="n"/>
      <c r="F186" s="418" t="n"/>
      <c r="G186" s="420" t="n">
        <v>7116800</v>
      </c>
      <c r="H186" s="418" t="n"/>
      <c r="I186" s="418" t="n"/>
    </row>
    <row r="187">
      <c r="A187" s="417" t="n">
        <v>178</v>
      </c>
      <c r="B187" s="418" t="inlineStr">
        <is>
          <t>Import(Material)</t>
        </is>
      </c>
      <c r="C187" s="418" t="inlineStr">
        <is>
          <t>TI22-4577</t>
        </is>
      </c>
      <c r="D187" s="419" t="n">
        <v>44907</v>
      </c>
      <c r="E187" s="418" t="n"/>
      <c r="F187" s="418" t="n"/>
      <c r="G187" s="420" t="n">
        <v>6721700</v>
      </c>
      <c r="H187" s="418" t="n"/>
      <c r="I187" s="418" t="n"/>
    </row>
    <row r="188">
      <c r="A188" s="421" t="inlineStr">
        <is>
          <t>សរុបអាករលើការនាំចូលជាបន្ទុករដ្ឋ</t>
        </is>
      </c>
      <c r="B188" s="422" t="n"/>
      <c r="C188" s="422" t="n"/>
      <c r="D188" s="422" t="n"/>
      <c r="E188" s="422" t="n"/>
      <c r="F188" s="422" t="n"/>
      <c r="G188" s="423">
        <f>SUM(G10:G187)</f>
        <v/>
      </c>
      <c r="H188" s="422" t="n"/>
      <c r="I188" s="422" t="n"/>
    </row>
    <row r="190">
      <c r="E190" s="424" t="inlineStr">
        <is>
          <t>រាជធានីភ្នំពេញ.ថ្ងៃទី          ខែ          ឆ្នាំ</t>
        </is>
      </c>
    </row>
    <row r="191">
      <c r="E191" s="424" t="inlineStr">
        <is>
          <t>មន្ត្រីសវនកម្ម</t>
        </is>
      </c>
    </row>
    <row r="193">
      <c r="E193" s="424">
        <f>'Company information'!D9</f>
        <v/>
      </c>
      <c r="H193" s="424">
        <f>'Company information'!E9</f>
        <v/>
      </c>
    </row>
  </sheetData>
  <autoFilter ref="A9:I9"/>
  <mergeCells count="13">
    <mergeCell ref="A3:H3"/>
    <mergeCell ref="C7:D7"/>
    <mergeCell ref="E193:G193"/>
    <mergeCell ref="E7:F7"/>
    <mergeCell ref="A2:H2"/>
    <mergeCell ref="A188:F188"/>
    <mergeCell ref="A7:A8"/>
    <mergeCell ref="G7:G8"/>
    <mergeCell ref="B7:B8"/>
    <mergeCell ref="H7:H8"/>
    <mergeCell ref="E191:H191"/>
    <mergeCell ref="A1:H1"/>
    <mergeCell ref="E190:H190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8"/>
  <sheetViews>
    <sheetView zoomScale="70" zoomScaleNormal="70" zoomScaleSheetLayoutView="55" workbookViewId="0">
      <selection activeCell="C11" sqref="C11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85" t="inlineStr">
        <is>
          <t>តារាងឧបសម្ព័ន្ធ II</t>
        </is>
      </c>
      <c r="I1" s="425" t="n"/>
    </row>
    <row r="2" ht="30" customFormat="1" customHeight="1" s="93">
      <c r="A2" s="285" t="inlineStr">
        <is>
          <t>តារាងផ្ទៀងផ្ទាត់បញ្ជាក់អំពីអាករលើធាតុចូលដែលអាចស្នើសុំជាឥណទាន</t>
        </is>
      </c>
      <c r="I2" s="425" t="n"/>
    </row>
    <row r="3" ht="30" customFormat="1" customHeight="1" s="93">
      <c r="A3" s="285" t="inlineStr">
        <is>
          <t>( ការនាំចូល ឬ អាករគិតជំនួស(Reverse Charge))</t>
        </is>
      </c>
      <c r="I3" s="425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6">
        <f>'Company information'!D8</f>
        <v/>
      </c>
      <c r="I4" s="425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6">
        <f>'Company information'!E8</f>
        <v/>
      </c>
      <c r="I5" s="425" t="n"/>
    </row>
    <row r="6" ht="30" customFormat="1" customHeight="1" s="93">
      <c r="A6" s="408">
        <f>'Company information'!H8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7">
        <f>'Company information'!H9</f>
        <v/>
      </c>
      <c r="I6" s="428" t="n"/>
    </row>
    <row r="7" ht="30" customFormat="1" customHeight="1" s="59">
      <c r="A7" s="291" t="inlineStr">
        <is>
          <t>ល.រ</t>
        </is>
      </c>
      <c r="B7" s="291" t="inlineStr">
        <is>
          <t>បរិយាយ</t>
        </is>
      </c>
      <c r="C7" s="291" t="inlineStr">
        <is>
          <t>ប្រតិវេទន៍គយនាំចូល/ វិក្កយបត្រ</t>
        </is>
      </c>
      <c r="D7" s="411" t="n"/>
      <c r="E7" s="291" t="inlineStr">
        <is>
          <t>បង្កាន់ដៃទទួលប្រាក់</t>
        </is>
      </c>
      <c r="F7" s="411" t="n"/>
      <c r="G7" s="291" t="inlineStr">
        <is>
          <t>ប្រាក់អាករ (រៀល)</t>
        </is>
      </c>
      <c r="H7" s="292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286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291" t="inlineStr">
        <is>
          <t>លេខ</t>
        </is>
      </c>
      <c r="D8" s="291" t="inlineStr">
        <is>
          <t>ចុះថ្ងៃទី ខែ ឆ្នាំ</t>
        </is>
      </c>
      <c r="E8" s="291" t="inlineStr">
        <is>
          <t>លេខ</t>
        </is>
      </c>
      <c r="F8" s="291" t="inlineStr">
        <is>
          <t>ថ្ងៃ ខែ ឆ្នាំ</t>
        </is>
      </c>
      <c r="G8" s="412" t="n"/>
      <c r="H8" s="412" t="n"/>
      <c r="I8" s="429" t="n"/>
      <c r="J8" s="277" t="n"/>
      <c r="K8" s="277" t="n"/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  <c r="J9" s="430" t="inlineStr">
        <is>
          <t>ខ្វះ</t>
        </is>
      </c>
      <c r="K9" s="430" t="inlineStr">
        <is>
          <t>សម្គាល់</t>
        </is>
      </c>
    </row>
    <row r="10" ht="30" customFormat="1" customHeight="1" s="81">
      <c r="A10" s="282" t="inlineStr">
        <is>
          <t>I. ការនាំចូល</t>
        </is>
      </c>
      <c r="B10" s="431" t="n"/>
      <c r="C10" s="431" t="n"/>
      <c r="D10" s="431" t="n"/>
      <c r="E10" s="431" t="n"/>
      <c r="F10" s="431" t="n"/>
      <c r="G10" s="431" t="n"/>
      <c r="H10" s="431" t="n"/>
      <c r="I10" s="411" t="n"/>
    </row>
    <row r="11">
      <c r="A11" s="417" t="n">
        <v>1</v>
      </c>
      <c r="B11" s="418" t="inlineStr">
        <is>
          <t>Security Guard</t>
        </is>
      </c>
      <c r="C11" s="418" t="inlineStr">
        <is>
          <t>VC-6602-1-R</t>
        </is>
      </c>
      <c r="D11" s="419" t="n">
        <v>44732</v>
      </c>
      <c r="E11" s="418" t="n"/>
      <c r="F11" s="418" t="n"/>
      <c r="G11" s="420" t="n">
        <v>1216500</v>
      </c>
      <c r="H11" s="418" t="n"/>
      <c r="I11" s="420" t="n">
        <v>0</v>
      </c>
      <c r="J11" s="420">
        <f>G11-I11</f>
        <v/>
      </c>
      <c r="K11" s="418" t="inlineStr"/>
    </row>
    <row r="12">
      <c r="A12" s="417" t="n">
        <v>2</v>
      </c>
      <c r="B12" s="418" t="inlineStr">
        <is>
          <t>Air Ticket for LINCAI</t>
        </is>
      </c>
      <c r="C12" s="418" t="inlineStr">
        <is>
          <t>VC-6602-R</t>
        </is>
      </c>
      <c r="D12" s="419" t="n">
        <v>44723</v>
      </c>
      <c r="E12" s="418" t="n"/>
      <c r="F12" s="418" t="n"/>
      <c r="G12" s="420" t="n">
        <v>1176300</v>
      </c>
      <c r="H12" s="418" t="n"/>
      <c r="I12" s="420" t="n">
        <v>0</v>
      </c>
      <c r="J12" s="420">
        <f>G12-I12</f>
        <v/>
      </c>
      <c r="K12" s="418" t="inlineStr"/>
    </row>
    <row r="13">
      <c r="A13" s="417" t="n">
        <v>3</v>
      </c>
      <c r="B13" s="418" t="inlineStr">
        <is>
          <t>NonTaxable allowance for Staff &amp; Worker</t>
        </is>
      </c>
      <c r="C13" s="418" t="inlineStr">
        <is>
          <t>VC-6617-R</t>
        </is>
      </c>
      <c r="D13" s="419" t="n">
        <v>44721</v>
      </c>
      <c r="E13" s="418" t="n"/>
      <c r="F13" s="418" t="n"/>
      <c r="G13" s="420" t="n">
        <v>2786600</v>
      </c>
      <c r="H13" s="418" t="n"/>
      <c r="I13" s="420" t="n">
        <v>0</v>
      </c>
      <c r="J13" s="420">
        <f>G13-I13</f>
        <v/>
      </c>
      <c r="K13" s="418" t="inlineStr"/>
    </row>
    <row r="14">
      <c r="A14" s="417" t="n">
        <v>4</v>
      </c>
      <c r="B14" s="418" t="inlineStr">
        <is>
          <t>Marchine Rental for January 2024 (Automatic thread trimming left cutter net machine)</t>
        </is>
      </c>
      <c r="C14" s="418" t="inlineStr">
        <is>
          <t>2207340</t>
        </is>
      </c>
      <c r="D14" s="419" t="n">
        <v>44767</v>
      </c>
      <c r="E14" s="418" t="n"/>
      <c r="F14" s="418" t="n"/>
      <c r="G14" s="420" t="n">
        <v>1061400</v>
      </c>
      <c r="H14" s="418" t="n"/>
      <c r="I14" s="420" t="n">
        <v>0</v>
      </c>
      <c r="J14" s="420">
        <f>G14-I14</f>
        <v/>
      </c>
      <c r="K14" s="418" t="inlineStr"/>
    </row>
    <row r="15">
      <c r="A15" s="417" t="n">
        <v>5</v>
      </c>
      <c r="B15" s="418" t="inlineStr">
        <is>
          <t>Cargo Terminal</t>
        </is>
      </c>
      <c r="C15" s="418" t="inlineStr">
        <is>
          <t>I21045</t>
        </is>
      </c>
      <c r="D15" s="419" t="n">
        <v>44789</v>
      </c>
      <c r="E15" s="418" t="n"/>
      <c r="F15" s="418" t="n"/>
      <c r="G15" s="420" t="n">
        <v>1506500</v>
      </c>
      <c r="H15" s="418" t="n"/>
      <c r="I15" s="420" t="n">
        <v>0</v>
      </c>
      <c r="J15" s="420">
        <f>G15-I15</f>
        <v/>
      </c>
      <c r="K15" s="418" t="inlineStr"/>
    </row>
    <row r="16">
      <c r="A16" s="417" t="n">
        <v>6</v>
      </c>
      <c r="B16" s="418" t="inlineStr">
        <is>
          <t>Customs Declaration, CPF Non-Container</t>
        </is>
      </c>
      <c r="C16" s="418" t="inlineStr">
        <is>
          <t>I19906</t>
        </is>
      </c>
      <c r="D16" s="419" t="n">
        <v>44776</v>
      </c>
      <c r="E16" s="418" t="n"/>
      <c r="F16" s="418" t="n"/>
      <c r="G16" s="420" t="n">
        <v>5890800</v>
      </c>
      <c r="H16" s="418" t="n"/>
      <c r="I16" s="420" t="n">
        <v>0</v>
      </c>
      <c r="J16" s="420">
        <f>G16-I16</f>
        <v/>
      </c>
      <c r="K16" s="418" t="inlineStr"/>
    </row>
    <row r="17">
      <c r="A17" s="417" t="n">
        <v>7</v>
      </c>
      <c r="B17" s="418" t="inlineStr">
        <is>
          <t>Customs Clearance Fee and Trucking Fee</t>
        </is>
      </c>
      <c r="C17" s="418" t="inlineStr">
        <is>
          <t>I22093</t>
        </is>
      </c>
      <c r="D17" s="419" t="n">
        <v>44800</v>
      </c>
      <c r="E17" s="418" t="n"/>
      <c r="F17" s="418" t="n"/>
      <c r="G17" s="420" t="n">
        <v>386600</v>
      </c>
      <c r="H17" s="418" t="n"/>
      <c r="I17" s="420" t="n">
        <v>0</v>
      </c>
      <c r="J17" s="420">
        <f>G17-I17</f>
        <v/>
      </c>
      <c r="K17" s="418" t="inlineStr"/>
    </row>
    <row r="18">
      <c r="A18" s="417" t="n">
        <v>8</v>
      </c>
      <c r="B18" s="418" t="inlineStr">
        <is>
          <t>Drinking water</t>
        </is>
      </c>
      <c r="C18" s="418" t="inlineStr">
        <is>
          <t>I22672</t>
        </is>
      </c>
      <c r="D18" s="419" t="n">
        <v>44807</v>
      </c>
      <c r="E18" s="418" t="n"/>
      <c r="F18" s="418" t="n"/>
      <c r="G18" s="420" t="n">
        <v>4527500</v>
      </c>
      <c r="H18" s="418" t="n"/>
      <c r="I18" s="420" t="n">
        <v>0</v>
      </c>
      <c r="J18" s="420">
        <f>G18-I18</f>
        <v/>
      </c>
      <c r="K18" s="418" t="inlineStr"/>
    </row>
    <row r="19">
      <c r="A19" s="417" t="n">
        <v>9</v>
      </c>
      <c r="B19" s="418" t="inlineStr">
        <is>
          <t>Drinking water</t>
        </is>
      </c>
      <c r="C19" s="418" t="inlineStr">
        <is>
          <t>I23672</t>
        </is>
      </c>
      <c r="D19" s="419" t="n">
        <v>44819</v>
      </c>
      <c r="E19" s="418" t="n"/>
      <c r="F19" s="418" t="n"/>
      <c r="G19" s="420" t="n">
        <v>7347600</v>
      </c>
      <c r="H19" s="418" t="n"/>
      <c r="I19" s="420" t="n">
        <v>0</v>
      </c>
      <c r="J19" s="420">
        <f>G19-I19</f>
        <v/>
      </c>
      <c r="K19" s="418" t="inlineStr"/>
    </row>
    <row r="20">
      <c r="A20" s="417" t="n">
        <v>10</v>
      </c>
      <c r="B20" s="418" t="inlineStr">
        <is>
          <t>Import(Material)</t>
        </is>
      </c>
      <c r="C20" s="418" t="inlineStr">
        <is>
          <t>I20781</t>
        </is>
      </c>
      <c r="D20" s="419" t="n">
        <v>44860</v>
      </c>
      <c r="E20" s="418" t="n"/>
      <c r="F20" s="418" t="n"/>
      <c r="G20" s="420" t="n">
        <v>1584300</v>
      </c>
      <c r="H20" s="418" t="n"/>
      <c r="I20" s="420" t="n">
        <v>0</v>
      </c>
      <c r="J20" s="420">
        <f>G20-I20</f>
        <v/>
      </c>
      <c r="K20" s="418" t="inlineStr"/>
    </row>
    <row r="21">
      <c r="A21" s="417" t="n">
        <v>11</v>
      </c>
      <c r="B21" s="418" t="inlineStr">
        <is>
          <t>Import(Material)</t>
        </is>
      </c>
      <c r="C21" s="418" t="inlineStr">
        <is>
          <t>I27056</t>
        </is>
      </c>
      <c r="D21" s="419" t="n">
        <v>44858</v>
      </c>
      <c r="E21" s="418" t="n"/>
      <c r="F21" s="418" t="n"/>
      <c r="G21" s="420" t="n">
        <v>4559300</v>
      </c>
      <c r="H21" s="418" t="n"/>
      <c r="I21" s="420" t="n">
        <v>0</v>
      </c>
      <c r="J21" s="420">
        <f>G21-I21</f>
        <v/>
      </c>
      <c r="K21" s="418" t="inlineStr"/>
    </row>
    <row r="22">
      <c r="A22" s="417" t="n">
        <v>12</v>
      </c>
      <c r="B22" s="418" t="inlineStr">
        <is>
          <t>Lift-On Charge and Gate Fee Charage</t>
        </is>
      </c>
      <c r="C22" s="418" t="inlineStr">
        <is>
          <t>I25201</t>
        </is>
      </c>
      <c r="D22" s="419" t="n">
        <v>44838</v>
      </c>
      <c r="E22" s="418" t="n"/>
      <c r="F22" s="418" t="n"/>
      <c r="G22" s="420" t="n">
        <v>528600</v>
      </c>
      <c r="H22" s="418" t="n"/>
      <c r="I22" s="420" t="n">
        <v>0</v>
      </c>
      <c r="J22" s="420">
        <f>G22-I22</f>
        <v/>
      </c>
      <c r="K22" s="418" t="inlineStr"/>
    </row>
    <row r="23">
      <c r="A23" s="417" t="n">
        <v>13</v>
      </c>
      <c r="B23" s="418" t="inlineStr">
        <is>
          <t>Customs Clearance Fee, Non-Original Insurnce, Permit Fee and Service Charge</t>
        </is>
      </c>
      <c r="C23" s="418" t="inlineStr">
        <is>
          <t>I25199</t>
        </is>
      </c>
      <c r="D23" s="419" t="n">
        <v>44838</v>
      </c>
      <c r="E23" s="418" t="n"/>
      <c r="F23" s="418" t="n"/>
      <c r="G23" s="420" t="n">
        <v>852900</v>
      </c>
      <c r="H23" s="418" t="n"/>
      <c r="I23" s="420" t="n">
        <v>0</v>
      </c>
      <c r="J23" s="420">
        <f>G23-I23</f>
        <v/>
      </c>
      <c r="K23" s="418" t="inlineStr"/>
    </row>
    <row r="24">
      <c r="A24" s="417" t="n">
        <v>14</v>
      </c>
      <c r="B24" s="418" t="inlineStr">
        <is>
          <t>Sending Fabric</t>
        </is>
      </c>
      <c r="C24" s="418" t="inlineStr">
        <is>
          <t>I29078</t>
        </is>
      </c>
      <c r="D24" s="419" t="n">
        <v>44881</v>
      </c>
      <c r="E24" s="418" t="n"/>
      <c r="F24" s="418" t="n"/>
      <c r="G24" s="420" t="n">
        <v>501200</v>
      </c>
      <c r="H24" s="418" t="n"/>
      <c r="I24" s="420" t="n">
        <v>0</v>
      </c>
      <c r="J24" s="420">
        <f>G24-I24</f>
        <v/>
      </c>
      <c r="K24" s="418" t="inlineStr"/>
    </row>
    <row r="25">
      <c r="A25" s="417" t="n">
        <v>15</v>
      </c>
      <c r="B25" s="418" t="inlineStr">
        <is>
          <t>Export Custom Clearance and Overtime Charges</t>
        </is>
      </c>
      <c r="C25" s="418" t="inlineStr">
        <is>
          <t>VC-6796R</t>
        </is>
      </c>
      <c r="D25" s="419" t="n">
        <v>44896</v>
      </c>
      <c r="E25" s="418" t="n"/>
      <c r="F25" s="418" t="n"/>
      <c r="G25" s="420" t="n">
        <v>667900</v>
      </c>
      <c r="H25" s="418" t="n"/>
      <c r="I25" s="420" t="n">
        <v>0</v>
      </c>
      <c r="J25" s="420">
        <f>G25-I25</f>
        <v/>
      </c>
      <c r="K25" s="418" t="inlineStr"/>
    </row>
    <row r="26">
      <c r="A26" s="432" t="inlineStr">
        <is>
          <t>II. អាករលើតម្លៃបន្ថែមតាមវិធីគិតអាករជំនួស(Reverse Charge)</t>
        </is>
      </c>
      <c r="B26" s="433" t="n"/>
      <c r="C26" s="433" t="n"/>
      <c r="D26" s="433" t="n"/>
      <c r="E26" s="433" t="n"/>
      <c r="F26" s="433" t="n"/>
      <c r="G26" s="433" t="n"/>
      <c r="H26" s="433" t="n"/>
      <c r="I26" s="433" t="n"/>
      <c r="J26" s="433" t="n"/>
      <c r="K26" s="433" t="n"/>
    </row>
    <row r="27">
      <c r="A27" s="417" t="n">
        <v>1</v>
      </c>
      <c r="B27" s="418" t="inlineStr">
        <is>
          <t>Online serivce</t>
        </is>
      </c>
      <c r="C27" s="418" t="inlineStr">
        <is>
          <t>01-02-2024</t>
        </is>
      </c>
      <c r="D27" s="419" t="n">
        <v>19108.4</v>
      </c>
      <c r="E27" s="418" t="n"/>
      <c r="F27" s="418" t="n"/>
      <c r="G27" s="420" t="n">
        <v>19108.4</v>
      </c>
      <c r="H27" s="417" t="inlineStr">
        <is>
          <t>អនុញ្ញាត (បានប្រកាស)</t>
        </is>
      </c>
      <c r="I27" s="420">
        <f>G27</f>
        <v/>
      </c>
      <c r="J27" s="420">
        <f>G27-I27</f>
        <v/>
      </c>
      <c r="K27" s="418" t="inlineStr"/>
    </row>
    <row r="28">
      <c r="A28" s="417" t="n">
        <v>2</v>
      </c>
      <c r="B28" s="418" t="inlineStr">
        <is>
          <t>Online service</t>
        </is>
      </c>
      <c r="C28" s="418" t="inlineStr">
        <is>
          <t>01-02-2024</t>
        </is>
      </c>
      <c r="D28" s="419" t="n">
        <v>19042.9</v>
      </c>
      <c r="E28" s="418" t="n"/>
      <c r="F28" s="418" t="n"/>
      <c r="G28" s="420" t="n">
        <v>19042.9</v>
      </c>
      <c r="H28" s="417" t="inlineStr">
        <is>
          <t>អនុញ្ញាត (បានប្រកាស)</t>
        </is>
      </c>
      <c r="I28" s="420">
        <f>G28</f>
        <v/>
      </c>
      <c r="J28" s="420">
        <f>G28-I28</f>
        <v/>
      </c>
      <c r="K28" s="418" t="inlineStr"/>
    </row>
    <row r="29">
      <c r="A29" s="417" t="n">
        <v>3</v>
      </c>
      <c r="B29" s="418" t="inlineStr">
        <is>
          <t>Software License</t>
        </is>
      </c>
      <c r="C29" s="418" t="inlineStr">
        <is>
          <t>26-02-2024</t>
        </is>
      </c>
      <c r="D29" s="419" t="n">
        <v>203450</v>
      </c>
      <c r="E29" s="418" t="n"/>
      <c r="F29" s="418" t="n"/>
      <c r="G29" s="420" t="n">
        <v>203450</v>
      </c>
      <c r="H29" s="417" t="inlineStr">
        <is>
          <t>អនុញ្ញាត (បានប្រកាស)</t>
        </is>
      </c>
      <c r="I29" s="420">
        <f>G29</f>
        <v/>
      </c>
      <c r="J29" s="420">
        <f>G29-I29</f>
        <v/>
      </c>
      <c r="K29" s="418" t="inlineStr"/>
    </row>
    <row r="30">
      <c r="A30" s="417" t="n">
        <v>4</v>
      </c>
      <c r="B30" s="418" t="inlineStr">
        <is>
          <t>Online Service</t>
        </is>
      </c>
      <c r="C30" s="418" t="inlineStr">
        <is>
          <t>01-03-2024</t>
        </is>
      </c>
      <c r="D30" s="419" t="n">
        <v>18911.9</v>
      </c>
      <c r="E30" s="418" t="n"/>
      <c r="F30" s="418" t="n"/>
      <c r="G30" s="420" t="n">
        <v>18911.9</v>
      </c>
      <c r="H30" s="417" t="inlineStr">
        <is>
          <t>អនុញ្ញាត (បានប្រកាស)</t>
        </is>
      </c>
      <c r="I30" s="420">
        <f>G30</f>
        <v/>
      </c>
      <c r="J30" s="420">
        <f>G30-I30</f>
        <v/>
      </c>
      <c r="K30" s="418" t="inlineStr"/>
    </row>
    <row r="31">
      <c r="A31" s="417" t="n">
        <v>5</v>
      </c>
      <c r="B31" s="418" t="inlineStr">
        <is>
          <t>Online Service</t>
        </is>
      </c>
      <c r="C31" s="418" t="inlineStr">
        <is>
          <t>01-05-2024</t>
        </is>
      </c>
      <c r="D31" s="419" t="n">
        <v>19155.2</v>
      </c>
      <c r="E31" s="418" t="n"/>
      <c r="F31" s="418" t="n"/>
      <c r="G31" s="420" t="n">
        <v>19155.2</v>
      </c>
      <c r="H31" s="417" t="inlineStr">
        <is>
          <t>អនុញ្ញាត (បានប្រកាស)</t>
        </is>
      </c>
      <c r="I31" s="420">
        <f>G31</f>
        <v/>
      </c>
      <c r="J31" s="420">
        <f>G31-I31</f>
        <v/>
      </c>
      <c r="K31" s="418" t="inlineStr"/>
    </row>
    <row r="32">
      <c r="A32" s="417" t="n">
        <v>6</v>
      </c>
      <c r="B32" s="418" t="inlineStr">
        <is>
          <t>Online Service</t>
        </is>
      </c>
      <c r="C32" s="418" t="inlineStr">
        <is>
          <t>01-06-2024</t>
        </is>
      </c>
      <c r="D32" s="419" t="n">
        <v>19234.8</v>
      </c>
      <c r="E32" s="418" t="n"/>
      <c r="F32" s="418" t="n"/>
      <c r="G32" s="420" t="n">
        <v>19234.8</v>
      </c>
      <c r="H32" s="417" t="inlineStr">
        <is>
          <t>អនុញ្ញាត (បានប្រកាស)</t>
        </is>
      </c>
      <c r="I32" s="420">
        <f>G32</f>
        <v/>
      </c>
      <c r="J32" s="420">
        <f>G32-I32</f>
        <v/>
      </c>
      <c r="K32" s="418" t="inlineStr"/>
    </row>
    <row r="33">
      <c r="A33" s="417" t="n">
        <v>7</v>
      </c>
      <c r="B33" s="418" t="inlineStr">
        <is>
          <t>Online Service</t>
        </is>
      </c>
      <c r="C33" s="418" t="inlineStr">
        <is>
          <t>01-07-2024</t>
        </is>
      </c>
      <c r="D33" s="419" t="n">
        <v>19225.4</v>
      </c>
      <c r="E33" s="418" t="n"/>
      <c r="F33" s="418" t="n"/>
      <c r="G33" s="420" t="n">
        <v>19225.4</v>
      </c>
      <c r="H33" s="417" t="inlineStr">
        <is>
          <t>អនុញ្ញាត (បានប្រកាស)</t>
        </is>
      </c>
      <c r="I33" s="420">
        <f>G33</f>
        <v/>
      </c>
      <c r="J33" s="420">
        <f>G33-I33</f>
        <v/>
      </c>
      <c r="K33" s="418" t="inlineStr"/>
    </row>
    <row r="34">
      <c r="A34" s="417" t="n">
        <v>8</v>
      </c>
      <c r="B34" s="418" t="inlineStr">
        <is>
          <t>Online Services</t>
        </is>
      </c>
      <c r="C34" s="418" t="inlineStr">
        <is>
          <t>01-08-2024</t>
        </is>
      </c>
      <c r="D34" s="419" t="n">
        <v>18986.8</v>
      </c>
      <c r="E34" s="418" t="n"/>
      <c r="F34" s="418" t="n"/>
      <c r="G34" s="420" t="n">
        <v>18986.8</v>
      </c>
      <c r="H34" s="417" t="inlineStr">
        <is>
          <t>អនុញ្ញាត (បានប្រកាស)</t>
        </is>
      </c>
      <c r="I34" s="420">
        <f>G34</f>
        <v/>
      </c>
      <c r="J34" s="420">
        <f>G34-I34</f>
        <v/>
      </c>
      <c r="K34" s="418" t="inlineStr"/>
    </row>
    <row r="35">
      <c r="A35" s="417" t="n">
        <v>9</v>
      </c>
      <c r="B35" s="418" t="inlineStr">
        <is>
          <t>Online Services</t>
        </is>
      </c>
      <c r="C35" s="418" t="inlineStr">
        <is>
          <t>28-09-2024</t>
        </is>
      </c>
      <c r="D35" s="419" t="n">
        <v>19005.5</v>
      </c>
      <c r="E35" s="418" t="n"/>
      <c r="F35" s="418" t="n"/>
      <c r="G35" s="420" t="n">
        <v>19005.5</v>
      </c>
      <c r="H35" s="417" t="inlineStr">
        <is>
          <t>អនុញ្ញាត (បានប្រកាស)</t>
        </is>
      </c>
      <c r="I35" s="420">
        <f>G35</f>
        <v/>
      </c>
      <c r="J35" s="420">
        <f>G35-I35</f>
        <v/>
      </c>
      <c r="K35" s="418" t="inlineStr"/>
    </row>
    <row r="36">
      <c r="A36" s="417" t="n">
        <v>10</v>
      </c>
      <c r="B36" s="418" t="inlineStr">
        <is>
          <t>Online Services</t>
        </is>
      </c>
      <c r="C36" s="418" t="inlineStr">
        <is>
          <t>01-09-2024</t>
        </is>
      </c>
      <c r="D36" s="419" t="n">
        <v>19005.5</v>
      </c>
      <c r="E36" s="418" t="n"/>
      <c r="F36" s="418" t="n"/>
      <c r="G36" s="420" t="n">
        <v>19005.5</v>
      </c>
      <c r="H36" s="417" t="inlineStr">
        <is>
          <t>អនុញ្ញាត (បានប្រកាស)</t>
        </is>
      </c>
      <c r="I36" s="420">
        <f>G36</f>
        <v/>
      </c>
      <c r="J36" s="420">
        <f>G36-I36</f>
        <v/>
      </c>
      <c r="K36" s="418" t="inlineStr"/>
    </row>
    <row r="37">
      <c r="A37" s="417" t="n">
        <v>11</v>
      </c>
      <c r="B37" s="418" t="inlineStr">
        <is>
          <t>Online Services</t>
        </is>
      </c>
      <c r="C37" s="418" t="inlineStr">
        <is>
          <t>28-10-2024</t>
        </is>
      </c>
      <c r="D37" s="419" t="n">
        <v>19014.8</v>
      </c>
      <c r="E37" s="418" t="n"/>
      <c r="F37" s="418" t="n"/>
      <c r="G37" s="420" t="n">
        <v>19014.8</v>
      </c>
      <c r="H37" s="417" t="inlineStr">
        <is>
          <t>អនុញ្ញាត (បានប្រកាស)</t>
        </is>
      </c>
      <c r="I37" s="420">
        <f>G37</f>
        <v/>
      </c>
      <c r="J37" s="420">
        <f>G37-I37</f>
        <v/>
      </c>
      <c r="K37" s="418" t="inlineStr"/>
    </row>
    <row r="38">
      <c r="A38" s="417" t="n">
        <v>12</v>
      </c>
      <c r="B38" s="418" t="inlineStr">
        <is>
          <t>Online Service</t>
        </is>
      </c>
      <c r="C38" s="418" t="inlineStr">
        <is>
          <t>28-11-2024</t>
        </is>
      </c>
      <c r="D38" s="419" t="n">
        <v>18851</v>
      </c>
      <c r="E38" s="418" t="n"/>
      <c r="F38" s="418" t="n"/>
      <c r="G38" s="420" t="n">
        <v>18851</v>
      </c>
      <c r="H38" s="417" t="inlineStr">
        <is>
          <t>អនុញ្ញាត (បានប្រកាស)</t>
        </is>
      </c>
      <c r="I38" s="420">
        <f>G38</f>
        <v/>
      </c>
      <c r="J38" s="420">
        <f>G38-I38</f>
        <v/>
      </c>
      <c r="K38" s="418" t="inlineStr"/>
    </row>
    <row r="39">
      <c r="A39" s="417" t="n">
        <v>13</v>
      </c>
      <c r="B39" s="418" t="inlineStr">
        <is>
          <t>Online Services</t>
        </is>
      </c>
      <c r="C39" s="418" t="inlineStr">
        <is>
          <t>28-12-2024</t>
        </is>
      </c>
      <c r="D39" s="419" t="n">
        <v>18837</v>
      </c>
      <c r="E39" s="418" t="n"/>
      <c r="F39" s="418" t="n"/>
      <c r="G39" s="420" t="n">
        <v>18837</v>
      </c>
      <c r="H39" s="417" t="inlineStr">
        <is>
          <t>អនុញ្ញាត (បានប្រកាស)</t>
        </is>
      </c>
      <c r="I39" s="420">
        <f>G39</f>
        <v/>
      </c>
      <c r="J39" s="420">
        <f>G39-I39</f>
        <v/>
      </c>
      <c r="K39" s="418" t="inlineStr"/>
    </row>
    <row r="40">
      <c r="A40" s="434" t="inlineStr">
        <is>
          <t>សរុបអាករលើការនាំចូល ឬ អាករលើតម្លៃបន្ថែមតាមវិធីគិតអាករជំនួស(Reverse Charge)</t>
        </is>
      </c>
      <c r="B40" s="422" t="n"/>
      <c r="C40" s="422" t="n"/>
      <c r="D40" s="422" t="n"/>
      <c r="E40" s="422" t="n"/>
      <c r="F40" s="422" t="n"/>
      <c r="G40" s="423">
        <f>SUM(G11:G39)</f>
        <v/>
      </c>
      <c r="H40" s="434" t="inlineStr">
        <is>
          <t>សរុបទឺកប្រាក់អនុញ្ញាត</t>
        </is>
      </c>
      <c r="I40" s="423">
        <f>SUM(I11:I39)</f>
        <v/>
      </c>
      <c r="J40" s="423">
        <f>SUM(J11:J39)</f>
        <v/>
      </c>
      <c r="K40" s="422" t="inlineStr"/>
    </row>
    <row r="42">
      <c r="A42" s="435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3"/>
    <row r="45">
      <c r="E45" s="424" t="inlineStr">
        <is>
          <t>រាជធានីភ្នំពេញ.ថ្ងៃទី          ខែ          ឆ្នាំ</t>
        </is>
      </c>
    </row>
    <row r="46">
      <c r="E46" s="424" t="inlineStr">
        <is>
          <t>មន្ត្រីសវនកម្ម</t>
        </is>
      </c>
    </row>
    <row r="48">
      <c r="E48" s="424">
        <f>'Company information'!D9</f>
        <v/>
      </c>
      <c r="I48" s="424">
        <f>'Company information'!E9</f>
        <v/>
      </c>
    </row>
  </sheetData>
  <autoFilter ref="A9:K9"/>
  <mergeCells count="20">
    <mergeCell ref="A7:A8"/>
    <mergeCell ref="G7:G8"/>
    <mergeCell ref="A3:I3"/>
    <mergeCell ref="I7:I8"/>
    <mergeCell ref="H4:I4"/>
    <mergeCell ref="A2:I2"/>
    <mergeCell ref="H6:I6"/>
    <mergeCell ref="H7:H8"/>
    <mergeCell ref="E48:H48"/>
    <mergeCell ref="A26:K26"/>
    <mergeCell ref="A10:I10"/>
    <mergeCell ref="E46:I46"/>
    <mergeCell ref="A40:F40"/>
    <mergeCell ref="E45:I45"/>
    <mergeCell ref="C7:D7"/>
    <mergeCell ref="E7:F7"/>
    <mergeCell ref="A1:I1"/>
    <mergeCell ref="B7:B8"/>
    <mergeCell ref="H5:I5"/>
    <mergeCell ref="A42:I43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T3108"/>
  <sheetViews>
    <sheetView zoomScale="70" zoomScaleNormal="70" workbookViewId="0">
      <selection activeCell="L16" sqref="L16"/>
    </sheetView>
  </sheetViews>
  <sheetFormatPr baseColWidth="8" defaultRowHeight="13.2"/>
  <cols>
    <col width="12" customWidth="1" style="258" min="1" max="1"/>
    <col width="40" customWidth="1" style="258" min="2" max="2"/>
    <col width="22.33203125" customWidth="1" style="258" min="3" max="3"/>
    <col width="22.5546875" customWidth="1" style="258" min="4" max="4"/>
    <col width="22.21875" customWidth="1" style="258" min="5" max="5"/>
    <col width="16.21875" customWidth="1" style="258" min="6" max="6"/>
    <col hidden="1" width="16.109375" customWidth="1" style="258" min="7" max="7"/>
    <col hidden="1" width="7.77734375" customWidth="1" style="258" min="8" max="8"/>
    <col width="23.5546875" customWidth="1" style="258" min="9" max="9"/>
    <col width="22.33203125" customWidth="1" style="258" min="10" max="11"/>
    <col width="21.77734375" customWidth="1" style="258" min="12" max="13"/>
    <col width="15" customWidth="1" style="258" min="14" max="14"/>
    <col width="11.77734375" customWidth="1" style="258" min="15" max="15"/>
    <col width="12.5546875" customWidth="1" style="258" min="16" max="16"/>
    <col width="19.109375" customWidth="1" style="258" min="17" max="17"/>
    <col width="16.33203125" customWidth="1" style="258" min="18" max="18"/>
    <col width="15.109375" customWidth="1" style="258" min="19" max="19"/>
    <col width="18.109375" customWidth="1" style="258" min="20" max="20"/>
    <col width="16.33203125" customWidth="1" style="258" min="21" max="21"/>
    <col width="30.5546875" customWidth="1" style="258" min="22" max="22"/>
    <col width="19.33203125" customWidth="1" style="258" min="23" max="23"/>
    <col width="14" customWidth="1" style="258" min="24" max="24"/>
    <col width="14.109375" customWidth="1" style="258" min="25" max="25"/>
    <col width="26.109375" customWidth="1" style="258" min="26" max="26"/>
    <col width="27.109375" customWidth="1" style="258" min="27" max="27"/>
    <col width="15.33203125" customWidth="1" style="258" min="28" max="28"/>
    <col width="23" customWidth="1" style="258" min="29" max="29"/>
    <col width="22.109375" customWidth="1" style="258" min="30" max="30"/>
    <col width="20.109375" customWidth="1" style="258" min="31" max="31"/>
    <col width="14.21875" customWidth="1" style="258" min="32" max="32"/>
    <col width="18.44140625" customWidth="1" style="258" min="33" max="33"/>
    <col width="26.6640625" customWidth="1" style="258" min="34" max="34"/>
    <col width="14.77734375" customWidth="1" style="258" min="35" max="35"/>
    <col width="17.77734375" customWidth="1" style="258" min="36" max="36"/>
    <col width="26.44140625" customWidth="1" style="258" min="37" max="37"/>
    <col width="28.6640625" customWidth="1" style="258" min="38" max="38"/>
    <col width="17.6640625" customWidth="1" style="258" min="39" max="39"/>
    <col width="28" customWidth="1" style="258" min="40" max="40"/>
    <col width="27.21875" customWidth="1" style="258" min="41" max="41"/>
    <col width="18.33203125" customWidth="1" style="258" min="42" max="42"/>
    <col width="31.33203125" customWidth="1" style="258" min="43" max="43"/>
    <col width="17.88671875" customWidth="1" style="258" min="44" max="44"/>
    <col width="29.6640625" customWidth="1" style="258" min="45" max="45"/>
    <col width="18.21875" customWidth="1" style="258" min="46" max="46"/>
    <col width="8.88671875" customWidth="1" style="258" min="47" max="16384"/>
  </cols>
  <sheetData>
    <row r="1" ht="24.6" customHeight="1" s="58">
      <c r="A1" s="305" t="inlineStr">
        <is>
          <t>តារាងឧបសម្ព័ន្ធ III</t>
        </is>
      </c>
      <c r="K1" s="278" t="n"/>
      <c r="L1" s="278" t="n"/>
      <c r="M1" s="278" t="n"/>
      <c r="N1" s="278" t="n"/>
      <c r="O1" s="278" t="n"/>
      <c r="P1" s="278" t="n"/>
      <c r="Q1" s="278" t="n"/>
      <c r="R1" s="278" t="n"/>
      <c r="S1" s="436" t="n"/>
      <c r="T1" s="267" t="n"/>
      <c r="U1" s="267" t="n"/>
      <c r="V1" s="267" t="n"/>
      <c r="W1" s="267" t="n"/>
      <c r="X1" s="267" t="n"/>
      <c r="Y1" s="437" t="n"/>
      <c r="Z1" s="437" t="n"/>
      <c r="AA1" s="437" t="n"/>
      <c r="AB1" s="437" t="n"/>
      <c r="AC1" s="437" t="n"/>
      <c r="AD1" s="437" t="n"/>
      <c r="AE1" s="437" t="n"/>
      <c r="AF1" s="437" t="n"/>
      <c r="AG1" s="437" t="n"/>
      <c r="AH1" s="437" t="n"/>
      <c r="AI1" s="437" t="n"/>
      <c r="AJ1" s="437" t="n"/>
      <c r="AK1" s="267" t="n"/>
      <c r="AL1" s="267" t="n"/>
      <c r="AM1" s="267" t="n"/>
      <c r="AN1" s="267" t="n"/>
      <c r="AO1" s="267" t="n"/>
      <c r="AP1" s="267" t="n"/>
      <c r="AQ1" s="267" t="n"/>
      <c r="AR1" s="267" t="n"/>
      <c r="AS1" s="267" t="n"/>
      <c r="AT1" s="257" t="n"/>
    </row>
    <row r="2" ht="24.6" customHeight="1" s="58">
      <c r="A2" s="305" t="inlineStr">
        <is>
          <t>តារាងផ្ទៀងផ្ទាត់បញ្ជាក់អំពីអាករលើធាតុចូលដែលអាចស្នើសុំជាឥណទាន</t>
        </is>
      </c>
      <c r="K2" s="278" t="n"/>
      <c r="L2" s="278" t="n"/>
      <c r="M2" s="278" t="n"/>
      <c r="N2" s="278" t="n"/>
      <c r="O2" s="278" t="n"/>
      <c r="P2" s="278" t="n"/>
      <c r="Q2" s="278" t="n"/>
      <c r="R2" s="278" t="n"/>
      <c r="S2" s="436" t="n"/>
      <c r="T2" s="267" t="n"/>
      <c r="U2" s="267" t="n"/>
      <c r="V2" s="267" t="n"/>
      <c r="W2" s="267" t="n"/>
      <c r="X2" s="26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267" t="n"/>
      <c r="AL2" s="267" t="n"/>
      <c r="AM2" s="267" t="n"/>
      <c r="AN2" s="267" t="n"/>
      <c r="AO2" s="267" t="n"/>
      <c r="AP2" s="267" t="n"/>
      <c r="AQ2" s="267" t="n"/>
      <c r="AR2" s="267" t="n"/>
      <c r="AS2" s="267" t="n"/>
      <c r="AT2" s="257" t="n"/>
    </row>
    <row r="3" ht="24.6" customHeight="1" s="58">
      <c r="A3" s="305" t="inlineStr">
        <is>
          <t>(ការទិញក្នុងស្រុក)</t>
        </is>
      </c>
      <c r="K3" s="278" t="n"/>
      <c r="L3" s="278" t="n"/>
      <c r="M3" s="278" t="n"/>
      <c r="N3" s="278" t="n"/>
      <c r="O3" s="278" t="n"/>
      <c r="P3" s="278" t="n"/>
      <c r="Q3" s="278" t="n"/>
      <c r="R3" s="278" t="n"/>
      <c r="S3" s="436" t="n"/>
      <c r="T3" s="267" t="n"/>
      <c r="U3" s="267" t="n"/>
      <c r="V3" s="267" t="n"/>
      <c r="W3" s="267" t="n"/>
      <c r="X3" s="267" t="n"/>
      <c r="Y3" s="437" t="n"/>
      <c r="Z3" s="437" t="n"/>
      <c r="AA3" s="437" t="n"/>
      <c r="AB3" s="437" t="n"/>
      <c r="AC3" s="437" t="n"/>
      <c r="AD3" s="437" t="n"/>
      <c r="AE3" s="437" t="n"/>
      <c r="AF3" s="437" t="n"/>
      <c r="AG3" s="437" t="n"/>
      <c r="AH3" s="437" t="n"/>
      <c r="AI3" s="437" t="n"/>
      <c r="AJ3" s="437" t="n"/>
      <c r="AK3" s="267" t="n"/>
      <c r="AL3" s="267" t="n"/>
      <c r="AM3" s="267" t="n"/>
      <c r="AN3" s="267" t="n"/>
      <c r="AO3" s="267" t="n"/>
      <c r="AP3" s="267" t="n"/>
      <c r="AQ3" s="267" t="n"/>
      <c r="AR3" s="267" t="n"/>
      <c r="AS3" s="267" t="n"/>
      <c r="AT3" s="257" t="n"/>
    </row>
    <row r="4" ht="24.6" customHeight="1" s="58">
      <c r="A4" s="259" t="inlineStr">
        <is>
          <t>ក្រុមហ៊ុន៖</t>
        </is>
      </c>
      <c r="B4" s="260">
        <f>'Company information'!D2</f>
        <v/>
      </c>
      <c r="C4" s="267" t="n"/>
      <c r="D4" s="261" t="n"/>
      <c r="E4" s="262" t="n"/>
      <c r="F4" s="263" t="n"/>
      <c r="G4" s="267" t="n"/>
      <c r="H4" s="438" t="n"/>
      <c r="I4" s="439" t="inlineStr">
        <is>
          <t xml:space="preserve">សវនករពន្ធដារ៖ </t>
        </is>
      </c>
      <c r="J4" s="440">
        <f>'Company information'!D8</f>
        <v/>
      </c>
      <c r="K4" s="267" t="n"/>
      <c r="M4" s="440" t="n"/>
      <c r="N4" s="267" t="n"/>
      <c r="O4" s="440" t="n"/>
      <c r="P4" s="440" t="n"/>
      <c r="Q4" s="440" t="n"/>
      <c r="R4" s="440" t="n"/>
      <c r="S4" s="437" t="n"/>
      <c r="T4" s="267" t="n"/>
      <c r="U4" s="267" t="n"/>
      <c r="V4" s="267" t="n"/>
      <c r="W4" s="267" t="n"/>
      <c r="X4" s="267" t="n"/>
      <c r="Y4" s="437" t="n"/>
      <c r="Z4" s="437" t="n"/>
      <c r="AA4" s="437" t="n"/>
      <c r="AB4" s="437" t="n"/>
      <c r="AC4" s="437" t="n"/>
      <c r="AD4" s="437" t="n"/>
      <c r="AE4" s="437" t="n"/>
      <c r="AF4" s="437" t="n"/>
      <c r="AG4" s="437" t="n"/>
      <c r="AH4" s="437" t="n"/>
      <c r="AI4" s="437" t="n"/>
      <c r="AJ4" s="43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57" t="n"/>
    </row>
    <row r="5" ht="24.6" customHeight="1" s="58">
      <c r="A5" s="268" t="inlineStr">
        <is>
          <t>លេខ អតប៖</t>
        </is>
      </c>
      <c r="B5" s="260">
        <f>'Company information'!D4</f>
        <v/>
      </c>
      <c r="C5" s="267" t="n"/>
      <c r="D5" s="261" t="n"/>
      <c r="E5" s="262" t="n"/>
      <c r="F5" s="261" t="n"/>
      <c r="G5" s="438" t="n"/>
      <c r="H5" s="438" t="n"/>
      <c r="I5" s="267" t="n"/>
      <c r="J5" s="440">
        <f>'Company information'!E8</f>
        <v/>
      </c>
      <c r="K5" s="267" t="n"/>
      <c r="M5" s="440" t="n"/>
      <c r="N5" s="267" t="n"/>
      <c r="O5" s="441" t="inlineStr">
        <is>
          <t>FOR REPORT</t>
        </is>
      </c>
      <c r="V5" s="442" t="n"/>
      <c r="W5" s="306" t="inlineStr">
        <is>
          <t>សម្គាល់ផ្សេងៗ</t>
        </is>
      </c>
      <c r="X5" s="443" t="n"/>
      <c r="Y5" s="444" t="inlineStr">
        <is>
          <t>បញ្ចូលទិន្នន័យ</t>
        </is>
      </c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5" t="n"/>
      <c r="AN5" s="445" t="n"/>
      <c r="AO5" s="445" t="n"/>
      <c r="AP5" s="445" t="n"/>
      <c r="AQ5" s="445" t="n"/>
      <c r="AR5" s="445" t="n"/>
      <c r="AS5" s="445" t="n"/>
      <c r="AT5" s="443" t="n"/>
    </row>
    <row r="6" ht="24.6" customHeight="1" s="58">
      <c r="A6" s="446">
        <f>'Company information'!H8</f>
        <v/>
      </c>
      <c r="B6" s="260" t="n"/>
      <c r="C6" s="267" t="n"/>
      <c r="D6" s="261" t="n"/>
      <c r="E6" s="262" t="n"/>
      <c r="F6" s="263" t="n"/>
      <c r="G6" s="267" t="n"/>
      <c r="H6" s="438" t="n"/>
      <c r="I6" s="447" t="inlineStr">
        <is>
          <t>ទឹកប្រាក់ស្នើសុំបង្វិលសងចំនួន៖</t>
        </is>
      </c>
      <c r="J6" s="448">
        <f>'Company information'!H9</f>
        <v/>
      </c>
      <c r="K6" s="448" t="n"/>
      <c r="L6" s="448" t="n"/>
      <c r="M6" s="449" t="n"/>
      <c r="N6" s="448" t="n"/>
      <c r="O6" s="450" t="n"/>
      <c r="P6" s="450" t="n"/>
      <c r="Q6" s="450" t="n"/>
      <c r="R6" s="450" t="n"/>
      <c r="S6" s="450" t="n"/>
      <c r="T6" s="450" t="n"/>
      <c r="U6" s="450" t="n"/>
      <c r="V6" s="451" t="n"/>
      <c r="W6" s="452" t="n"/>
      <c r="X6" s="451" t="n"/>
      <c r="Y6" s="452" t="n"/>
      <c r="Z6" s="450" t="n"/>
      <c r="AA6" s="450" t="n"/>
      <c r="AB6" s="450" t="n"/>
      <c r="AC6" s="450" t="n"/>
      <c r="AD6" s="450" t="n"/>
      <c r="AE6" s="450" t="n"/>
      <c r="AF6" s="450" t="n"/>
      <c r="AG6" s="450" t="n"/>
      <c r="AH6" s="450" t="n"/>
      <c r="AI6" s="450" t="n"/>
      <c r="AJ6" s="450" t="n"/>
      <c r="AK6" s="450" t="n"/>
      <c r="AL6" s="450" t="n"/>
      <c r="AM6" s="450" t="n"/>
      <c r="AN6" s="450" t="n"/>
      <c r="AO6" s="450" t="n"/>
      <c r="AP6" s="450" t="n"/>
      <c r="AQ6" s="450" t="n"/>
      <c r="AR6" s="450" t="n"/>
      <c r="AS6" s="450" t="n"/>
      <c r="AT6" s="451" t="n"/>
    </row>
    <row r="7" ht="22.8" customHeight="1" s="58">
      <c r="A7" s="302" t="inlineStr">
        <is>
          <t>ល.រ</t>
        </is>
      </c>
      <c r="B7" s="302" t="inlineStr">
        <is>
          <t>បរិយាយ</t>
        </is>
      </c>
      <c r="C7" s="302" t="inlineStr">
        <is>
          <t>អ្នកផ្គត់ផ្គង់</t>
        </is>
      </c>
      <c r="D7" s="299" t="inlineStr">
        <is>
          <t>លេខ អតប</t>
        </is>
      </c>
      <c r="E7" s="302" t="inlineStr">
        <is>
          <t>វិក្កយបត្រ</t>
        </is>
      </c>
      <c r="F7" s="411" t="n"/>
      <c r="G7" s="302" t="inlineStr">
        <is>
          <t>ទឹកប្រាក់អាករ</t>
        </is>
      </c>
      <c r="H7" s="431" t="n"/>
      <c r="I7" s="411" t="n"/>
      <c r="J7" s="299" t="inlineStr">
        <is>
          <t>ស្ថានភាព</t>
        </is>
      </c>
      <c r="K7" s="299" t="inlineStr">
        <is>
          <t>ស្ថានភាពប្រព័ន្ធ</t>
        </is>
      </c>
      <c r="L7" s="299" t="inlineStr">
        <is>
          <t>ស្ថានភាពអ្នកប្រើប្រាស់</t>
        </is>
      </c>
      <c r="M7" s="299" t="inlineStr">
        <is>
          <t>មតិអ្នកប្រើប្រាស់</t>
        </is>
      </c>
      <c r="N7" s="299" t="inlineStr">
        <is>
          <t>ផ្សេង (សម្គាល់)</t>
        </is>
      </c>
      <c r="O7" s="453" t="n"/>
      <c r="P7" s="431" t="n"/>
      <c r="Q7" s="411" t="n"/>
      <c r="R7" s="297" t="inlineStr">
        <is>
          <t>PURCHASE</t>
        </is>
      </c>
      <c r="S7" s="297" t="inlineStr">
        <is>
          <t>SUPPLIER</t>
        </is>
      </c>
      <c r="T7" s="299" t="inlineStr">
        <is>
          <t>VAR INVOICE
T/F</t>
        </is>
      </c>
      <c r="U7" s="299" t="inlineStr">
        <is>
          <t>VAR. DATE
T/F</t>
        </is>
      </c>
      <c r="V7" s="299" t="inlineStr">
        <is>
          <t>VAR. SUPPLIER &amp; PUCHASER</t>
        </is>
      </c>
      <c r="W7" s="299" t="inlineStr">
        <is>
          <t>តេស្តទឹកប្រាក់លម្អៀង</t>
        </is>
      </c>
      <c r="X7" s="297" t="inlineStr">
        <is>
          <t>សម្កាល់</t>
        </is>
      </c>
      <c r="Y7" s="297" t="inlineStr">
        <is>
          <t>កាលបរិច្ឆេទ</t>
        </is>
      </c>
      <c r="Z7" s="297" t="inlineStr">
        <is>
          <t>លេខវិក្កយបត្រ ឬប្រតិវេទគយ</t>
        </is>
      </c>
      <c r="AA7" s="297" t="inlineStr">
        <is>
          <t>លេខលិខិតជូនដំណឹងឥណទាន</t>
        </is>
      </c>
      <c r="AB7" s="297" t="inlineStr">
        <is>
          <t>អ្នកទិញ</t>
        </is>
      </c>
      <c r="AC7" s="431" t="n"/>
      <c r="AD7" s="411" t="n"/>
      <c r="AE7" s="297" t="inlineStr">
        <is>
          <t>តម្លៃសរុបលើវិក្កយបត្រ</t>
        </is>
      </c>
      <c r="AF7" s="297" t="inlineStr">
        <is>
          <t>តម្លៃ​​មិន​រួមអតប និងមិនជាប់​អតប​</t>
        </is>
      </c>
      <c r="AG7" s="411" t="n"/>
      <c r="AH7" s="297" t="inlineStr">
        <is>
          <t xml:space="preserve">អាករលើតម្លៃបន្ថែមអត្រា ០% </t>
        </is>
      </c>
      <c r="AI7" s="297" t="inlineStr">
        <is>
          <t>អាករលើតម្លៃបន្ថែម</t>
        </is>
      </c>
      <c r="AJ7" s="411" t="n"/>
      <c r="AK7" s="297" t="inlineStr">
        <is>
          <t>អាករលើតម្លៃបន្ថែម(បន្ទុករដ្ឋ)</t>
        </is>
      </c>
      <c r="AL7" s="297" t="inlineStr">
        <is>
          <t>អតប កាត់ទុកដោយរតនាគារជាតិ</t>
        </is>
      </c>
      <c r="AM7" s="297" t="inlineStr">
        <is>
          <t>អាករបំភ្លឺសាធារណៈ</t>
        </is>
      </c>
      <c r="AN7" s="297" t="inlineStr">
        <is>
          <t>អាករពិសេសលើទំនិញមួយចំនួន</t>
        </is>
      </c>
      <c r="AO7" s="297" t="inlineStr">
        <is>
          <t>អាករពិសេសលើសេវាមួយចំនួន</t>
        </is>
      </c>
      <c r="AP7" s="297" t="inlineStr">
        <is>
          <t>អាករលើការស្នាក់នៅ</t>
        </is>
      </c>
      <c r="AQ7" s="297" t="inlineStr">
        <is>
          <t>អត្រាប្រាក់រំដោះពន្ធលើប្រាក់ចំណូល</t>
        </is>
      </c>
      <c r="AR7" s="297" t="inlineStr">
        <is>
          <t>កំណត់សម្គាល់</t>
        </is>
      </c>
      <c r="AS7" s="297" t="inlineStr">
        <is>
          <t>បរិយាយ</t>
        </is>
      </c>
      <c r="AT7" s="297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02" t="inlineStr">
        <is>
          <t>លេខ</t>
        </is>
      </c>
      <c r="F8" s="302" t="inlineStr">
        <is>
          <t>ថ្ងៃ ខែ ឆ្នាំ</t>
        </is>
      </c>
      <c r="G8" s="302" t="inlineStr">
        <is>
          <t>ជាដុល្លារអាមេរិក</t>
        </is>
      </c>
      <c r="H8" s="454" t="inlineStr">
        <is>
          <t>អត្រា</t>
        </is>
      </c>
      <c r="I8" s="454" t="inlineStr">
        <is>
          <t>ជារៀល</t>
        </is>
      </c>
      <c r="J8" s="412" t="n"/>
      <c r="K8" s="412" t="n"/>
      <c r="L8" s="412" t="n"/>
      <c r="M8" s="412" t="n"/>
      <c r="N8" s="412" t="n"/>
      <c r="O8" s="299" t="inlineStr">
        <is>
          <t>បានប្រកាស</t>
        </is>
      </c>
      <c r="P8" s="299" t="inlineStr">
        <is>
          <t>នៅខ្វះ</t>
        </is>
      </c>
      <c r="Q8" s="299" t="inlineStr">
        <is>
          <t>ស្ថានភាពត្រួតពិនិត្យ</t>
        </is>
      </c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12" t="n"/>
      <c r="AB8" s="297" t="inlineStr">
        <is>
          <t>ប្រភេទ</t>
        </is>
      </c>
      <c r="AC8" s="297" t="inlineStr">
        <is>
          <t>លេខសម្គាល់ចុះបញ្ជីពន្ធដា</t>
        </is>
      </c>
      <c r="AD8" s="297" t="inlineStr">
        <is>
          <t>ឈ្មោះ</t>
        </is>
      </c>
      <c r="AE8" s="412" t="n"/>
      <c r="AF8" s="297" t="inlineStr">
        <is>
          <t>តម្លៃមិនរួមអតប</t>
        </is>
      </c>
      <c r="AG8" s="297" t="inlineStr">
        <is>
          <t>ការលក់មិនជាប់អតប</t>
        </is>
      </c>
      <c r="AH8" s="412" t="n"/>
      <c r="AI8" s="297" t="inlineStr">
        <is>
          <t>ការលក់ក្នុងស្រុក</t>
        </is>
      </c>
      <c r="AJ8" s="297" t="inlineStr">
        <is>
          <t>អតបលើការនាំចេញ</t>
        </is>
      </c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  <c r="AT8" s="412" t="n"/>
    </row>
    <row r="9" ht="24.6" customHeight="1" s="58"/>
    <row r="10">
      <c r="A10" s="417" t="n">
        <v>1</v>
      </c>
      <c r="B10" s="418" t="inlineStr">
        <is>
          <t>NonTaxable salary for Khmer Staff</t>
        </is>
      </c>
      <c r="C10" s="418" t="inlineStr">
        <is>
          <t>សូស៊ីយេតេ កុងសេស្យូនែរ ដឺ ឡាអេរ៉ូព័រ</t>
        </is>
      </c>
      <c r="D10" s="418" t="inlineStr">
        <is>
          <t>L001-100047300</t>
        </is>
      </c>
      <c r="E10" s="418" t="inlineStr">
        <is>
          <t>2200-037245</t>
        </is>
      </c>
      <c r="F10" s="419" t="n">
        <v>44742</v>
      </c>
      <c r="G10" s="420" t="n">
        <v>33709</v>
      </c>
      <c r="H10" s="418" t="n"/>
      <c r="I10" s="455" t="n">
        <v>33709</v>
      </c>
      <c r="J10" s="418">
        <f>IF(L10&lt;&gt;"",L10,K10)</f>
        <v/>
      </c>
      <c r="K10" s="418">
        <f>IF(AND(T10=TRUE, U10=TRUE, V10=TRUE), IF(W10&lt;-0.05, "អនុញ្ញាត (អ្នកផ្គត់ផ្គង់ប្រកាសខ្វះ)", "បានប្រកាស (អនុញ្ញាត)"), IF(AND(T10=FALSE, U10=FALSE, V10=FALSE), "ព្យួរទុក (មិនមានទិន្នន័យ)", "ប្រកាសខុស (ព្យួរទុក)"))</f>
        <v/>
      </c>
      <c r="L10" s="418" t="inlineStr">
        <is>
          <t>បានប្រកាស (អនុញ្ញាត)</t>
        </is>
      </c>
      <c r="M10" s="418" t="inlineStr"/>
      <c r="N10" s="455" t="n"/>
      <c r="O10" s="455">
        <f>IF(W10&lt;0,AI10,I10)</f>
        <v/>
      </c>
      <c r="P10" s="455">
        <f>I10-O10</f>
        <v/>
      </c>
      <c r="Q10" s="418" t="n"/>
      <c r="R10" s="418" t="inlineStr">
        <is>
          <t>2200-037245</t>
        </is>
      </c>
      <c r="S10" s="418" t="inlineStr"/>
      <c r="T10" s="418">
        <f>R10=S10</f>
        <v/>
      </c>
      <c r="U10" s="418">
        <f>AND(MONTH(F10)=MONTH(Y10), YEAR(F10)=YEAR(Y10))</f>
        <v/>
      </c>
      <c r="V10" s="418">
        <f>AND(AC10&lt;&gt;"", 'Company information'!D$4&lt;&gt;"", RIGHT(SUBSTITUTE(AC10,"-",""),9)=RIGHT(SUBSTITUTE('Company information'!D$4,"-",""),9))</f>
        <v/>
      </c>
      <c r="W10" s="418">
        <f>AI10-I10</f>
        <v/>
      </c>
      <c r="X10" s="455" t="n"/>
      <c r="Y10" s="417" t="n"/>
      <c r="Z10" s="418" t="n"/>
      <c r="AA10" s="418" t="n"/>
      <c r="AB10" s="418" t="n"/>
      <c r="AC10" s="418" t="n"/>
      <c r="AD10" s="418" t="n"/>
      <c r="AE10" s="455" t="n"/>
      <c r="AF10" s="455" t="n"/>
      <c r="AG10" s="455" t="n"/>
      <c r="AH10" s="455" t="n"/>
      <c r="AI10" s="455" t="n"/>
      <c r="AJ10" s="455" t="n"/>
      <c r="AK10" s="455" t="n"/>
      <c r="AL10" s="455" t="n"/>
      <c r="AM10" s="455" t="n"/>
      <c r="AN10" s="455" t="n"/>
      <c r="AO10" s="455" t="n"/>
      <c r="AP10" s="455" t="n"/>
      <c r="AQ10" s="455" t="n"/>
      <c r="AR10" s="418" t="n"/>
      <c r="AS10" s="418" t="n"/>
      <c r="AT10" s="418" t="n"/>
    </row>
    <row r="11">
      <c r="A11" s="417" t="n">
        <v>2</v>
      </c>
      <c r="B11" s="418" t="inlineStr">
        <is>
          <t>Taxable salary for Khmer Staff n Worker</t>
        </is>
      </c>
      <c r="C11" s="418" t="inlineStr">
        <is>
          <t>សូស៊ីយេតេ កុងសេស្យូនែរ ដឺ ឡាអេរ៉ូព័រ</t>
        </is>
      </c>
      <c r="D11" s="418" t="inlineStr">
        <is>
          <t>L001-100047300</t>
        </is>
      </c>
      <c r="E11" s="418" t="inlineStr">
        <is>
          <t>2200-037232</t>
        </is>
      </c>
      <c r="F11" s="419" t="n">
        <v>44742</v>
      </c>
      <c r="G11" s="420" t="n">
        <v>950</v>
      </c>
      <c r="H11" s="418" t="n"/>
      <c r="I11" s="455" t="n">
        <v>950</v>
      </c>
      <c r="J11" s="418">
        <f>IF(L11&lt;&gt;"",L11,K11)</f>
        <v/>
      </c>
      <c r="K11" s="418">
        <f>IF(AND(T11=TRUE, U11=TRUE, V11=TRUE), IF(W11&lt;-0.05, "អនុញ្ញាត (អ្នកផ្គត់ផ្គង់ប្រកាសខ្វះ)", "បានប្រកាស (អនុញ្ញាត)"), IF(AND(T11=FALSE, U11=FALSE, V11=FALSE), "ព្យួរទុក (មិនមានទិន្នន័យ)", "ប្រកាសខុស (ព្យួរទុក)"))</f>
        <v/>
      </c>
      <c r="L11" s="418" t="inlineStr">
        <is>
          <t>អនុញ្ញាត (អ្នកផ្គត់ផ្គង់ប្រកាសខ្វះ)</t>
        </is>
      </c>
      <c r="M11" s="418" t="inlineStr"/>
      <c r="N11" s="455" t="n"/>
      <c r="O11" s="455">
        <f>IF(W11&lt;0,AI11,I11)</f>
        <v/>
      </c>
      <c r="P11" s="455">
        <f>I11-O11</f>
        <v/>
      </c>
      <c r="Q11" s="418" t="n"/>
      <c r="R11" s="418" t="inlineStr">
        <is>
          <t>2200-037232</t>
        </is>
      </c>
      <c r="S11" s="418" t="inlineStr"/>
      <c r="T11" s="418">
        <f>R11=S11</f>
        <v/>
      </c>
      <c r="U11" s="418">
        <f>AND(MONTH(F11)=MONTH(Y11), YEAR(F11)=YEAR(Y11))</f>
        <v/>
      </c>
      <c r="V11" s="418">
        <f>AND(AC11&lt;&gt;"", 'Company information'!D$4&lt;&gt;"", RIGHT(SUBSTITUTE(AC11,"-",""),9)=RIGHT(SUBSTITUTE('Company information'!D$4,"-",""),9))</f>
        <v/>
      </c>
      <c r="W11" s="418">
        <f>AI11-I11</f>
        <v/>
      </c>
      <c r="X11" s="455" t="n"/>
      <c r="Y11" s="417" t="n"/>
      <c r="Z11" s="418" t="n"/>
      <c r="AA11" s="418" t="n"/>
      <c r="AB11" s="418" t="n"/>
      <c r="AC11" s="418" t="n"/>
      <c r="AD11" s="418" t="n"/>
      <c r="AE11" s="455" t="n"/>
      <c r="AF11" s="455" t="n"/>
      <c r="AG11" s="455" t="n"/>
      <c r="AH11" s="455" t="n"/>
      <c r="AI11" s="455" t="n"/>
      <c r="AJ11" s="455" t="n"/>
      <c r="AK11" s="455" t="n"/>
      <c r="AL11" s="455" t="n"/>
      <c r="AM11" s="455" t="n"/>
      <c r="AN11" s="455" t="n"/>
      <c r="AO11" s="455" t="n"/>
      <c r="AP11" s="455" t="n"/>
      <c r="AQ11" s="455" t="n"/>
      <c r="AR11" s="418" t="n"/>
      <c r="AS11" s="418" t="n"/>
      <c r="AT11" s="418" t="n"/>
    </row>
    <row r="12">
      <c r="A12" s="417" t="n">
        <v>3</v>
      </c>
      <c r="B12" s="418" t="inlineStr">
        <is>
          <t>Taxable Salary for Foriegner Staff</t>
        </is>
      </c>
      <c r="C12" s="418" t="inlineStr">
        <is>
          <t>សូស៊ីយេតេ កុងសេស្យូនែរ ដឺ ឡាអេរ៉ូព័រ</t>
        </is>
      </c>
      <c r="D12" s="418" t="inlineStr">
        <is>
          <t>L001-100047300</t>
        </is>
      </c>
      <c r="E12" s="418" t="inlineStr">
        <is>
          <t>2200-037234</t>
        </is>
      </c>
      <c r="F12" s="419" t="n">
        <v>44742</v>
      </c>
      <c r="G12" s="420" t="n">
        <v>820</v>
      </c>
      <c r="H12" s="418" t="n"/>
      <c r="I12" s="455" t="n">
        <v>820</v>
      </c>
      <c r="J12" s="418">
        <f>IF(L12&lt;&gt;"",L12,K12)</f>
        <v/>
      </c>
      <c r="K12" s="418">
        <f>IF(AND(T12=TRUE, U12=TRUE, V12=TRUE), IF(W12&lt;-0.05, "អនុញ្ញាត (អ្នកផ្គត់ផ្គង់ប្រកាសខ្វះ)", "បានប្រកាស (អនុញ្ញាត)"), IF(AND(T12=FALSE, U12=FALSE, V12=FALSE), "ព្យួរទុក (មិនមានទិន្នន័យ)", "ប្រកាសខុស (ព្យួរទុក)"))</f>
        <v/>
      </c>
      <c r="L12" s="418" t="inlineStr">
        <is>
          <t>ប្រកាសខុស (ព្យួរទុក)</t>
        </is>
      </c>
      <c r="M12" s="418" t="inlineStr"/>
      <c r="N12" s="455" t="n"/>
      <c r="O12" s="455">
        <f>IF(W12&lt;0,AI12,I12)</f>
        <v/>
      </c>
      <c r="P12" s="455">
        <f>I12-O12</f>
        <v/>
      </c>
      <c r="Q12" s="418" t="n"/>
      <c r="R12" s="418" t="inlineStr">
        <is>
          <t>2200-037234</t>
        </is>
      </c>
      <c r="S12" s="418" t="inlineStr"/>
      <c r="T12" s="418">
        <f>R12=S12</f>
        <v/>
      </c>
      <c r="U12" s="418">
        <f>AND(MONTH(F12)=MONTH(Y12), YEAR(F12)=YEAR(Y12))</f>
        <v/>
      </c>
      <c r="V12" s="418">
        <f>AND(AC12&lt;&gt;"", 'Company information'!D$4&lt;&gt;"", RIGHT(SUBSTITUTE(AC12,"-",""),9)=RIGHT(SUBSTITUTE('Company information'!D$4,"-",""),9))</f>
        <v/>
      </c>
      <c r="W12" s="418">
        <f>AI12-I12</f>
        <v/>
      </c>
      <c r="X12" s="455" t="n"/>
      <c r="Y12" s="417" t="n"/>
      <c r="Z12" s="418" t="n"/>
      <c r="AA12" s="418" t="n"/>
      <c r="AB12" s="418" t="n"/>
      <c r="AC12" s="418" t="n"/>
      <c r="AD12" s="418" t="n"/>
      <c r="AE12" s="455" t="n"/>
      <c r="AF12" s="455" t="n"/>
      <c r="AG12" s="455" t="n"/>
      <c r="AH12" s="455" t="n"/>
      <c r="AI12" s="455" t="n"/>
      <c r="AJ12" s="455" t="n"/>
      <c r="AK12" s="455" t="n"/>
      <c r="AL12" s="455" t="n"/>
      <c r="AM12" s="455" t="n"/>
      <c r="AN12" s="455" t="n"/>
      <c r="AO12" s="455" t="n"/>
      <c r="AP12" s="455" t="n"/>
      <c r="AQ12" s="455" t="n"/>
      <c r="AR12" s="418" t="n"/>
      <c r="AS12" s="418" t="n"/>
      <c r="AT12" s="418" t="n"/>
    </row>
    <row r="13">
      <c r="A13" s="417" t="n">
        <v>4</v>
      </c>
      <c r="B13" s="418" t="inlineStr">
        <is>
          <t>Social Insurance in Oct-2023</t>
        </is>
      </c>
      <c r="C13" s="418" t="inlineStr">
        <is>
          <t>សូស៊ីយេតេ កុងសេស្យូនែរ ដឺ ឡាអេរ៉ូព័រ</t>
        </is>
      </c>
      <c r="D13" s="418" t="inlineStr">
        <is>
          <t>L001-100047300</t>
        </is>
      </c>
      <c r="E13" s="418" t="inlineStr">
        <is>
          <t>2200-037240</t>
        </is>
      </c>
      <c r="F13" s="419" t="n">
        <v>44742</v>
      </c>
      <c r="G13" s="420" t="n">
        <v>35810</v>
      </c>
      <c r="H13" s="418" t="n"/>
      <c r="I13" s="455" t="n">
        <v>35810</v>
      </c>
      <c r="J13" s="418">
        <f>IF(L13&lt;&gt;"",L13,K13)</f>
        <v/>
      </c>
      <c r="K13" s="418">
        <f>IF(AND(T13=TRUE, U13=TRUE, V13=TRUE), IF(W13&lt;-0.05, "អនុញ្ញាត (អ្នកផ្គត់ផ្គង់ប្រកាសខ្វះ)", "បានប្រកាស (អនុញ្ញាត)"), IF(AND(T13=FALSE, U13=FALSE, V13=FALSE), "ព្យួរទុក (មិនមានទិន្នន័យ)", "ប្រកាសខុស (ព្យួរទុក)"))</f>
        <v/>
      </c>
      <c r="L13" s="418" t="inlineStr">
        <is>
          <t>ព្យួរទុក (ខុសវិធានវិក្កយបត្រអាករ)</t>
        </is>
      </c>
      <c r="M13" s="418" t="inlineStr"/>
      <c r="N13" s="455" t="n"/>
      <c r="O13" s="455">
        <f>IF(W13&lt;0,AI13,I13)</f>
        <v/>
      </c>
      <c r="P13" s="455">
        <f>I13-O13</f>
        <v/>
      </c>
      <c r="Q13" s="418" t="n"/>
      <c r="R13" s="418" t="inlineStr">
        <is>
          <t>2200-037240</t>
        </is>
      </c>
      <c r="S13" s="418" t="inlineStr"/>
      <c r="T13" s="418">
        <f>R13=S13</f>
        <v/>
      </c>
      <c r="U13" s="418">
        <f>AND(MONTH(F13)=MONTH(Y13), YEAR(F13)=YEAR(Y13))</f>
        <v/>
      </c>
      <c r="V13" s="418">
        <f>AND(AC13&lt;&gt;"", 'Company information'!D$4&lt;&gt;"", RIGHT(SUBSTITUTE(AC13,"-",""),9)=RIGHT(SUBSTITUTE('Company information'!D$4,"-",""),9))</f>
        <v/>
      </c>
      <c r="W13" s="418">
        <f>AI13-I13</f>
        <v/>
      </c>
      <c r="X13" s="455" t="n"/>
      <c r="Y13" s="417" t="n"/>
      <c r="Z13" s="418" t="n"/>
      <c r="AA13" s="418" t="n"/>
      <c r="AB13" s="418" t="n"/>
      <c r="AC13" s="418" t="n"/>
      <c r="AD13" s="418" t="n"/>
      <c r="AE13" s="455" t="n"/>
      <c r="AF13" s="455" t="n"/>
      <c r="AG13" s="455" t="n"/>
      <c r="AH13" s="455" t="n"/>
      <c r="AI13" s="455" t="n"/>
      <c r="AJ13" s="455" t="n"/>
      <c r="AK13" s="455" t="n"/>
      <c r="AL13" s="455" t="n"/>
      <c r="AM13" s="455" t="n"/>
      <c r="AN13" s="455" t="n"/>
      <c r="AO13" s="455" t="n"/>
      <c r="AP13" s="455" t="n"/>
      <c r="AQ13" s="455" t="n"/>
      <c r="AR13" s="418" t="n"/>
      <c r="AS13" s="418" t="n"/>
      <c r="AT13" s="418" t="n"/>
    </row>
    <row r="14">
      <c r="A14" s="417" t="n">
        <v>5</v>
      </c>
      <c r="B14" s="418" t="inlineStr">
        <is>
          <t>Bank Charge</t>
        </is>
      </c>
      <c r="C14" s="418" t="inlineStr">
        <is>
          <t>សូស៊ីយេតេ កុងសេស្យូនែរ ដឺ ឡាអេរ៉ូព័រ</t>
        </is>
      </c>
      <c r="D14" s="418" t="inlineStr">
        <is>
          <t>L001-100047300</t>
        </is>
      </c>
      <c r="E14" s="418" t="inlineStr">
        <is>
          <t>2200-035042</t>
        </is>
      </c>
      <c r="F14" s="419" t="n">
        <v>44733</v>
      </c>
      <c r="G14" s="420" t="n">
        <v>819</v>
      </c>
      <c r="H14" s="418" t="n"/>
      <c r="I14" s="455" t="n">
        <v>819</v>
      </c>
      <c r="J14" s="418">
        <f>IF(L14&lt;&gt;"",L14,K14)</f>
        <v/>
      </c>
      <c r="K14" s="418">
        <f>IF(AND(T14=TRUE, U14=TRUE, V14=TRUE), IF(W14&lt;-0.05, "អនុញ្ញាត (អ្នកផ្គត់ផ្គង់ប្រកាសខ្វះ)", "បានប្រកាស (អនុញ្ញាត)"), IF(AND(T14=FALSE, U14=FALSE, V14=FALSE), "ព្យួរទុក (មិនមានទិន្នន័យ)", "ប្រកាសខុស (ព្យួរទុក)"))</f>
        <v/>
      </c>
      <c r="L14" s="418" t="inlineStr">
        <is>
          <t>ព្យួរទុក (មិនមានឯកសារគាំទ្រ)</t>
        </is>
      </c>
      <c r="M14" s="418" t="inlineStr"/>
      <c r="N14" s="455" t="n"/>
      <c r="O14" s="455">
        <f>IF(W14&lt;0,AI14,I14)</f>
        <v/>
      </c>
      <c r="P14" s="455">
        <f>I14-O14</f>
        <v/>
      </c>
      <c r="Q14" s="418" t="n"/>
      <c r="R14" s="418" t="inlineStr">
        <is>
          <t>2200-035042</t>
        </is>
      </c>
      <c r="S14" s="418" t="inlineStr"/>
      <c r="T14" s="418">
        <f>R14=S14</f>
        <v/>
      </c>
      <c r="U14" s="418">
        <f>AND(MONTH(F14)=MONTH(Y14), YEAR(F14)=YEAR(Y14))</f>
        <v/>
      </c>
      <c r="V14" s="418">
        <f>AND(AC14&lt;&gt;"", 'Company information'!D$4&lt;&gt;"", RIGHT(SUBSTITUTE(AC14,"-",""),9)=RIGHT(SUBSTITUTE('Company information'!D$4,"-",""),9))</f>
        <v/>
      </c>
      <c r="W14" s="418">
        <f>AI14-I14</f>
        <v/>
      </c>
      <c r="X14" s="455" t="n"/>
      <c r="Y14" s="417" t="n"/>
      <c r="Z14" s="418" t="n"/>
      <c r="AA14" s="418" t="n"/>
      <c r="AB14" s="418" t="n"/>
      <c r="AC14" s="418" t="n"/>
      <c r="AD14" s="418" t="n"/>
      <c r="AE14" s="455" t="n"/>
      <c r="AF14" s="455" t="n"/>
      <c r="AG14" s="455" t="n"/>
      <c r="AH14" s="455" t="n"/>
      <c r="AI14" s="455" t="n"/>
      <c r="AJ14" s="455" t="n"/>
      <c r="AK14" s="455" t="n"/>
      <c r="AL14" s="455" t="n"/>
      <c r="AM14" s="455" t="n"/>
      <c r="AN14" s="455" t="n"/>
      <c r="AO14" s="455" t="n"/>
      <c r="AP14" s="455" t="n"/>
      <c r="AQ14" s="455" t="n"/>
      <c r="AR14" s="418" t="n"/>
      <c r="AS14" s="418" t="n"/>
      <c r="AT14" s="418" t="n"/>
    </row>
    <row r="15">
      <c r="A15" s="417" t="n">
        <v>6</v>
      </c>
      <c r="B15" s="418" t="inlineStr">
        <is>
          <t>Tax Road_3D-9274</t>
        </is>
      </c>
      <c r="C15" s="418" t="inlineStr">
        <is>
          <t>សូស៊ីយេតេ កុងសេស្យូនែរ ដឺ ឡាអេរ៉ូព័រ</t>
        </is>
      </c>
      <c r="D15" s="418" t="inlineStr">
        <is>
          <t>L001-100047300</t>
        </is>
      </c>
      <c r="E15" s="418" t="inlineStr">
        <is>
          <t>2200-035043</t>
        </is>
      </c>
      <c r="F15" s="419" t="n">
        <v>44733</v>
      </c>
      <c r="G15" s="420" t="n">
        <v>14816</v>
      </c>
      <c r="H15" s="418" t="n"/>
      <c r="I15" s="455" t="n">
        <v>14816</v>
      </c>
      <c r="J15" s="418">
        <f>IF(L15&lt;&gt;"",L15,K15)</f>
        <v/>
      </c>
      <c r="K15" s="418">
        <f>IF(AND(T15=TRUE, U15=TRUE, V15=TRUE), IF(W15&lt;-0.05, "អនុញ្ញាត (អ្នកផ្គត់ផ្គង់ប្រកាសខ្វះ)", "បានប្រកាស (អនុញ្ញាត)"), IF(AND(T15=FALSE, U15=FALSE, V15=FALSE), "ព្យួរទុក (មិនមានទិន្នន័យ)", "ប្រកាសខុស (ព្យួរទុក)"))</f>
        <v/>
      </c>
      <c r="L15" s="418" t="inlineStr"/>
      <c r="M15" s="418" t="inlineStr"/>
      <c r="N15" s="455" t="n"/>
      <c r="O15" s="455">
        <f>IF(W15&lt;0,AI15,I15)</f>
        <v/>
      </c>
      <c r="P15" s="455">
        <f>I15-O15</f>
        <v/>
      </c>
      <c r="Q15" s="418" t="n"/>
      <c r="R15" s="418" t="inlineStr">
        <is>
          <t>2200-035043</t>
        </is>
      </c>
      <c r="S15" s="418" t="inlineStr"/>
      <c r="T15" s="418">
        <f>R15=S15</f>
        <v/>
      </c>
      <c r="U15" s="418">
        <f>AND(MONTH(F15)=MONTH(Y15), YEAR(F15)=YEAR(Y15))</f>
        <v/>
      </c>
      <c r="V15" s="418">
        <f>AND(AC15&lt;&gt;"", 'Company information'!D$4&lt;&gt;"", RIGHT(SUBSTITUTE(AC15,"-",""),9)=RIGHT(SUBSTITUTE('Company information'!D$4,"-",""),9))</f>
        <v/>
      </c>
      <c r="W15" s="418">
        <f>AI15-I15</f>
        <v/>
      </c>
      <c r="X15" s="455" t="n"/>
      <c r="Y15" s="417" t="n"/>
      <c r="Z15" s="418" t="n"/>
      <c r="AA15" s="418" t="n"/>
      <c r="AB15" s="418" t="n"/>
      <c r="AC15" s="418" t="n"/>
      <c r="AD15" s="418" t="n"/>
      <c r="AE15" s="455" t="n"/>
      <c r="AF15" s="455" t="n"/>
      <c r="AG15" s="455" t="n"/>
      <c r="AH15" s="455" t="n"/>
      <c r="AI15" s="455" t="n"/>
      <c r="AJ15" s="455" t="n"/>
      <c r="AK15" s="455" t="n"/>
      <c r="AL15" s="455" t="n"/>
      <c r="AM15" s="455" t="n"/>
      <c r="AN15" s="455" t="n"/>
      <c r="AO15" s="455" t="n"/>
      <c r="AP15" s="455" t="n"/>
      <c r="AQ15" s="455" t="n"/>
      <c r="AR15" s="418" t="n"/>
      <c r="AS15" s="418" t="n"/>
      <c r="AT15" s="418" t="n"/>
    </row>
    <row r="16">
      <c r="A16" s="417" t="n">
        <v>7</v>
      </c>
      <c r="B16" s="418" t="inlineStr">
        <is>
          <t>Tax Road, checking, penalty_3D-9274PP</t>
        </is>
      </c>
      <c r="C16" s="418" t="inlineStr">
        <is>
          <t>សូស៊ីយេតេ កុងសេស្យូនែរ ដឺ ឡាអេរ៉ូព័រ</t>
        </is>
      </c>
      <c r="D16" s="418" t="inlineStr">
        <is>
          <t>L001-100047300</t>
        </is>
      </c>
      <c r="E16" s="418" t="inlineStr">
        <is>
          <t>2200-035813</t>
        </is>
      </c>
      <c r="F16" s="419" t="n">
        <v>44736</v>
      </c>
      <c r="G16" s="420" t="n">
        <v>105774</v>
      </c>
      <c r="H16" s="418" t="n"/>
      <c r="I16" s="455" t="n">
        <v>105774</v>
      </c>
      <c r="J16" s="418">
        <f>IF(L16&lt;&gt;"",L16,K16)</f>
        <v/>
      </c>
      <c r="K16" s="418">
        <f>IF(AND(T16=TRUE, U16=TRUE, V16=TRUE), IF(W16&lt;-0.05, "អនុញ្ញាត (អ្នកផ្គត់ផ្គង់ប្រកាសខ្វះ)", "បានប្រកាស (អនុញ្ញាត)"), IF(AND(T16=FALSE, U16=FALSE, V16=FALSE), "ព្យួរទុក (មិនមានទិន្នន័យ)", "ប្រកាសខុស (ព្យួរទុក)"))</f>
        <v/>
      </c>
      <c r="L16" s="418" t="inlineStr"/>
      <c r="M16" s="418" t="inlineStr"/>
      <c r="N16" s="455" t="n"/>
      <c r="O16" s="455">
        <f>IF(W16&lt;0,AI16,I16)</f>
        <v/>
      </c>
      <c r="P16" s="455">
        <f>I16-O16</f>
        <v/>
      </c>
      <c r="Q16" s="418" t="n"/>
      <c r="R16" s="418" t="inlineStr">
        <is>
          <t>2200-035813</t>
        </is>
      </c>
      <c r="S16" s="418" t="inlineStr"/>
      <c r="T16" s="418">
        <f>R16=S16</f>
        <v/>
      </c>
      <c r="U16" s="418">
        <f>AND(MONTH(F16)=MONTH(Y16), YEAR(F16)=YEAR(Y16))</f>
        <v/>
      </c>
      <c r="V16" s="418">
        <f>AND(AC16&lt;&gt;"", 'Company information'!D$4&lt;&gt;"", RIGHT(SUBSTITUTE(AC16,"-",""),9)=RIGHT(SUBSTITUTE('Company information'!D$4,"-",""),9))</f>
        <v/>
      </c>
      <c r="W16" s="418">
        <f>AI16-I16</f>
        <v/>
      </c>
      <c r="X16" s="455" t="n"/>
      <c r="Y16" s="417" t="n"/>
      <c r="Z16" s="418" t="n"/>
      <c r="AA16" s="418" t="n"/>
      <c r="AB16" s="418" t="n"/>
      <c r="AC16" s="418" t="n"/>
      <c r="AD16" s="418" t="n"/>
      <c r="AE16" s="455" t="n"/>
      <c r="AF16" s="455" t="n"/>
      <c r="AG16" s="455" t="n"/>
      <c r="AH16" s="455" t="n"/>
      <c r="AI16" s="455" t="n"/>
      <c r="AJ16" s="455" t="n"/>
      <c r="AK16" s="455" t="n"/>
      <c r="AL16" s="455" t="n"/>
      <c r="AM16" s="455" t="n"/>
      <c r="AN16" s="455" t="n"/>
      <c r="AO16" s="455" t="n"/>
      <c r="AP16" s="455" t="n"/>
      <c r="AQ16" s="455" t="n"/>
      <c r="AR16" s="418" t="n"/>
      <c r="AS16" s="418" t="n"/>
      <c r="AT16" s="418" t="n"/>
    </row>
    <row r="17">
      <c r="A17" s="417" t="n">
        <v>8</v>
      </c>
      <c r="B17" s="418" t="inlineStr">
        <is>
          <t>Taxi for buyer LC</t>
        </is>
      </c>
      <c r="C17" s="418" t="inlineStr">
        <is>
          <t>សូស៊ីយេតេ កុងសេស្យូនែរ ដឺ ឡាអេរ៉ូព័រ</t>
        </is>
      </c>
      <c r="D17" s="418" t="inlineStr">
        <is>
          <t>L001-100047300</t>
        </is>
      </c>
      <c r="E17" s="418" t="inlineStr">
        <is>
          <t>2200-035614</t>
        </is>
      </c>
      <c r="F17" s="419" t="n">
        <v>44735</v>
      </c>
      <c r="G17" s="420" t="n">
        <v>50181</v>
      </c>
      <c r="H17" s="418" t="n"/>
      <c r="I17" s="455" t="n">
        <v>50181</v>
      </c>
      <c r="J17" s="418">
        <f>IF(L17&lt;&gt;"",L17,K17)</f>
        <v/>
      </c>
      <c r="K17" s="418">
        <f>IF(AND(T17=TRUE, U17=TRUE, V17=TRUE), IF(W17&lt;-0.05, "អនុញ្ញាត (អ្នកផ្គត់ផ្គង់ប្រកាសខ្វះ)", "បានប្រកាស (អនុញ្ញាត)"), IF(AND(T17=FALSE, U17=FALSE, V17=FALSE), "ព្យួរទុក (មិនមានទិន្នន័យ)", "ប្រកាសខុស (ព្យួរទុក)"))</f>
        <v/>
      </c>
      <c r="L17" s="418" t="inlineStr"/>
      <c r="M17" s="418" t="inlineStr"/>
      <c r="N17" s="455" t="n"/>
      <c r="O17" s="455">
        <f>IF(W17&lt;0,AI17,I17)</f>
        <v/>
      </c>
      <c r="P17" s="455">
        <f>I17-O17</f>
        <v/>
      </c>
      <c r="Q17" s="418" t="n"/>
      <c r="R17" s="418" t="inlineStr">
        <is>
          <t>2200-035614</t>
        </is>
      </c>
      <c r="S17" s="418" t="inlineStr"/>
      <c r="T17" s="418">
        <f>R17=S17</f>
        <v/>
      </c>
      <c r="U17" s="418">
        <f>AND(MONTH(F17)=MONTH(Y17), YEAR(F17)=YEAR(Y17))</f>
        <v/>
      </c>
      <c r="V17" s="418">
        <f>AND(AC17&lt;&gt;"", 'Company information'!D$4&lt;&gt;"", RIGHT(SUBSTITUTE(AC17,"-",""),9)=RIGHT(SUBSTITUTE('Company information'!D$4,"-",""),9))</f>
        <v/>
      </c>
      <c r="W17" s="418">
        <f>AI17-I17</f>
        <v/>
      </c>
      <c r="X17" s="455" t="n"/>
      <c r="Y17" s="417" t="n"/>
      <c r="Z17" s="418" t="n"/>
      <c r="AA17" s="418" t="n"/>
      <c r="AB17" s="418" t="n"/>
      <c r="AC17" s="418" t="n"/>
      <c r="AD17" s="418" t="n"/>
      <c r="AE17" s="455" t="n"/>
      <c r="AF17" s="455" t="n"/>
      <c r="AG17" s="455" t="n"/>
      <c r="AH17" s="455" t="n"/>
      <c r="AI17" s="455" t="n"/>
      <c r="AJ17" s="455" t="n"/>
      <c r="AK17" s="455" t="n"/>
      <c r="AL17" s="455" t="n"/>
      <c r="AM17" s="455" t="n"/>
      <c r="AN17" s="455" t="n"/>
      <c r="AO17" s="455" t="n"/>
      <c r="AP17" s="455" t="n"/>
      <c r="AQ17" s="455" t="n"/>
      <c r="AR17" s="418" t="n"/>
      <c r="AS17" s="418" t="n"/>
      <c r="AT17" s="418" t="n"/>
    </row>
    <row r="18">
      <c r="A18" s="417" t="n">
        <v>9</v>
      </c>
      <c r="B18" s="418" t="inlineStr">
        <is>
          <t>Taxi for Ms.Shivani</t>
        </is>
      </c>
      <c r="C18" s="418" t="inlineStr">
        <is>
          <t>សូស៊ីយេតេ កុងសេស្យូនែរ ដឺ ឡាអេរ៉ូព័រ</t>
        </is>
      </c>
      <c r="D18" s="418" t="inlineStr">
        <is>
          <t>L001-100047300</t>
        </is>
      </c>
      <c r="E18" s="418" t="inlineStr">
        <is>
          <t>2200-035613</t>
        </is>
      </c>
      <c r="F18" s="419" t="n">
        <v>44735</v>
      </c>
      <c r="G18" s="420" t="n">
        <v>24485</v>
      </c>
      <c r="H18" s="418" t="n"/>
      <c r="I18" s="455" t="n">
        <v>24485</v>
      </c>
      <c r="J18" s="418">
        <f>IF(L18&lt;&gt;"",L18,K18)</f>
        <v/>
      </c>
      <c r="K18" s="418">
        <f>IF(AND(T18=TRUE, U18=TRUE, V18=TRUE), IF(W18&lt;-0.05, "អនុញ្ញាត (អ្នកផ្គត់ផ្គង់ប្រកាសខ្វះ)", "បានប្រកាស (អនុញ្ញាត)"), IF(AND(T18=FALSE, U18=FALSE, V18=FALSE), "ព្យួរទុក (មិនមានទិន្នន័យ)", "ប្រកាសខុស (ព្យួរទុក)"))</f>
        <v/>
      </c>
      <c r="L18" s="418" t="inlineStr"/>
      <c r="M18" s="418" t="inlineStr"/>
      <c r="N18" s="455" t="n"/>
      <c r="O18" s="455">
        <f>IF(W18&lt;0,AI18,I18)</f>
        <v/>
      </c>
      <c r="P18" s="455">
        <f>I18-O18</f>
        <v/>
      </c>
      <c r="Q18" s="418" t="n"/>
      <c r="R18" s="418" t="inlineStr">
        <is>
          <t>2200-035613</t>
        </is>
      </c>
      <c r="S18" s="418" t="inlineStr"/>
      <c r="T18" s="418">
        <f>R18=S18</f>
        <v/>
      </c>
      <c r="U18" s="418">
        <f>AND(MONTH(F18)=MONTH(Y18), YEAR(F18)=YEAR(Y18))</f>
        <v/>
      </c>
      <c r="V18" s="418">
        <f>AND(AC18&lt;&gt;"", 'Company information'!D$4&lt;&gt;"", RIGHT(SUBSTITUTE(AC18,"-",""),9)=RIGHT(SUBSTITUTE('Company information'!D$4,"-",""),9))</f>
        <v/>
      </c>
      <c r="W18" s="418">
        <f>AI18-I18</f>
        <v/>
      </c>
      <c r="X18" s="455" t="n"/>
      <c r="Y18" s="417" t="n"/>
      <c r="Z18" s="418" t="n"/>
      <c r="AA18" s="418" t="n"/>
      <c r="AB18" s="418" t="n"/>
      <c r="AC18" s="418" t="n"/>
      <c r="AD18" s="418" t="n"/>
      <c r="AE18" s="455" t="n"/>
      <c r="AF18" s="455" t="n"/>
      <c r="AG18" s="455" t="n"/>
      <c r="AH18" s="455" t="n"/>
      <c r="AI18" s="455" t="n"/>
      <c r="AJ18" s="455" t="n"/>
      <c r="AK18" s="455" t="n"/>
      <c r="AL18" s="455" t="n"/>
      <c r="AM18" s="455" t="n"/>
      <c r="AN18" s="455" t="n"/>
      <c r="AO18" s="455" t="n"/>
      <c r="AP18" s="455" t="n"/>
      <c r="AQ18" s="455" t="n"/>
      <c r="AR18" s="418" t="n"/>
      <c r="AS18" s="418" t="n"/>
      <c r="AT18" s="418" t="n"/>
    </row>
    <row r="19">
      <c r="A19" s="417" t="n">
        <v>10</v>
      </c>
      <c r="B19" s="418" t="inlineStr">
        <is>
          <t>Rent 1 Trucks pick up Worker Overtime</t>
        </is>
      </c>
      <c r="C19" s="418" t="inlineStr">
        <is>
          <t>សូស៊ីយេតេ កុងសេស្យូនែរ ដឺ ឡាអេរ៉ូព័រ</t>
        </is>
      </c>
      <c r="D19" s="418" t="inlineStr">
        <is>
          <t>L001-100047300</t>
        </is>
      </c>
      <c r="E19" s="418" t="inlineStr">
        <is>
          <t>2200-034304</t>
        </is>
      </c>
      <c r="F19" s="419" t="n">
        <v>44729</v>
      </c>
      <c r="G19" s="420" t="n">
        <v>3639</v>
      </c>
      <c r="H19" s="418" t="n"/>
      <c r="I19" s="455" t="n">
        <v>3639</v>
      </c>
      <c r="J19" s="418">
        <f>IF(L19&lt;&gt;"",L19,K19)</f>
        <v/>
      </c>
      <c r="K19" s="418">
        <f>IF(AND(T19=TRUE, U19=TRUE, V19=TRUE), IF(W19&lt;-0.05, "អនុញ្ញាត (អ្នកផ្គត់ផ្គង់ប្រកាសខ្វះ)", "បានប្រកាស (អនុញ្ញាត)"), IF(AND(T19=FALSE, U19=FALSE, V19=FALSE), "ព្យួរទុក (មិនមានទិន្នន័យ)", "ប្រកាសខុស (ព្យួរទុក)"))</f>
        <v/>
      </c>
      <c r="L19" s="418" t="inlineStr"/>
      <c r="M19" s="418" t="inlineStr"/>
      <c r="N19" s="455" t="n"/>
      <c r="O19" s="455">
        <f>IF(W19&lt;0,AI19,I19)</f>
        <v/>
      </c>
      <c r="P19" s="455">
        <f>I19-O19</f>
        <v/>
      </c>
      <c r="Q19" s="418" t="n"/>
      <c r="R19" s="418" t="inlineStr">
        <is>
          <t>2200-034304</t>
        </is>
      </c>
      <c r="S19" s="418" t="inlineStr"/>
      <c r="T19" s="418">
        <f>R19=S19</f>
        <v/>
      </c>
      <c r="U19" s="418">
        <f>AND(MONTH(F19)=MONTH(Y19), YEAR(F19)=YEAR(Y19))</f>
        <v/>
      </c>
      <c r="V19" s="418">
        <f>AND(AC19&lt;&gt;"", 'Company information'!D$4&lt;&gt;"", RIGHT(SUBSTITUTE(AC19,"-",""),9)=RIGHT(SUBSTITUTE('Company information'!D$4,"-",""),9))</f>
        <v/>
      </c>
      <c r="W19" s="418">
        <f>AI19-I19</f>
        <v/>
      </c>
      <c r="X19" s="455" t="n"/>
      <c r="Y19" s="417" t="n"/>
      <c r="Z19" s="418" t="n"/>
      <c r="AA19" s="418" t="n"/>
      <c r="AB19" s="418" t="n"/>
      <c r="AC19" s="418" t="n"/>
      <c r="AD19" s="418" t="n"/>
      <c r="AE19" s="455" t="n"/>
      <c r="AF19" s="455" t="n"/>
      <c r="AG19" s="455" t="n"/>
      <c r="AH19" s="455" t="n"/>
      <c r="AI19" s="455" t="n"/>
      <c r="AJ19" s="455" t="n"/>
      <c r="AK19" s="455" t="n"/>
      <c r="AL19" s="455" t="n"/>
      <c r="AM19" s="455" t="n"/>
      <c r="AN19" s="455" t="n"/>
      <c r="AO19" s="455" t="n"/>
      <c r="AP19" s="455" t="n"/>
      <c r="AQ19" s="455" t="n"/>
      <c r="AR19" s="418" t="n"/>
      <c r="AS19" s="418" t="n"/>
      <c r="AT19" s="418" t="n"/>
    </row>
    <row r="20">
      <c r="A20" s="417" t="n">
        <v>11</v>
      </c>
      <c r="B20" s="418" t="inlineStr">
        <is>
          <t>Rent 2 Trucks pick up Worker Overtime</t>
        </is>
      </c>
      <c r="C20" s="418" t="inlineStr">
        <is>
          <t>សូស៊ីយេតេ កុងសេស្យូនែរ ដឺ ឡាអេរ៉ូព័រ</t>
        </is>
      </c>
      <c r="D20" s="418" t="inlineStr">
        <is>
          <t>L001-100047300</t>
        </is>
      </c>
      <c r="E20" s="418" t="inlineStr">
        <is>
          <t>2200-034018</t>
        </is>
      </c>
      <c r="F20" s="419" t="n">
        <v>44728</v>
      </c>
      <c r="G20" s="420" t="n">
        <v>2983</v>
      </c>
      <c r="H20" s="418" t="n"/>
      <c r="I20" s="455" t="n">
        <v>2983</v>
      </c>
      <c r="J20" s="418">
        <f>IF(L20&lt;&gt;"",L20,K20)</f>
        <v/>
      </c>
      <c r="K20" s="418">
        <f>IF(AND(T20=TRUE, U20=TRUE, V20=TRUE), IF(W20&lt;-0.05, "អនុញ្ញាត (អ្នកផ្គត់ផ្គង់ប្រកាសខ្វះ)", "បានប្រកាស (អនុញ្ញាត)"), IF(AND(T20=FALSE, U20=FALSE, V20=FALSE), "ព្យួរទុក (មិនមានទិន្នន័យ)", "ប្រកាសខុស (ព្យួរទុក)"))</f>
        <v/>
      </c>
      <c r="L20" s="418" t="inlineStr"/>
      <c r="M20" s="418" t="inlineStr"/>
      <c r="N20" s="455" t="n"/>
      <c r="O20" s="455">
        <f>IF(W20&lt;0,AI20,I20)</f>
        <v/>
      </c>
      <c r="P20" s="455">
        <f>I20-O20</f>
        <v/>
      </c>
      <c r="Q20" s="418" t="n"/>
      <c r="R20" s="418" t="inlineStr">
        <is>
          <t>2200-034018</t>
        </is>
      </c>
      <c r="S20" s="418" t="inlineStr"/>
      <c r="T20" s="418">
        <f>R20=S20</f>
        <v/>
      </c>
      <c r="U20" s="418">
        <f>AND(MONTH(F20)=MONTH(Y20), YEAR(F20)=YEAR(Y20))</f>
        <v/>
      </c>
      <c r="V20" s="418">
        <f>AND(AC20&lt;&gt;"", 'Company information'!D$4&lt;&gt;"", RIGHT(SUBSTITUTE(AC20,"-",""),9)=RIGHT(SUBSTITUTE('Company information'!D$4,"-",""),9))</f>
        <v/>
      </c>
      <c r="W20" s="418">
        <f>AI20-I20</f>
        <v/>
      </c>
      <c r="X20" s="455" t="n"/>
      <c r="Y20" s="417" t="n"/>
      <c r="Z20" s="418" t="n"/>
      <c r="AA20" s="418" t="n"/>
      <c r="AB20" s="418" t="n"/>
      <c r="AC20" s="418" t="n"/>
      <c r="AD20" s="418" t="n"/>
      <c r="AE20" s="455" t="n"/>
      <c r="AF20" s="455" t="n"/>
      <c r="AG20" s="455" t="n"/>
      <c r="AH20" s="455" t="n"/>
      <c r="AI20" s="455" t="n"/>
      <c r="AJ20" s="455" t="n"/>
      <c r="AK20" s="455" t="n"/>
      <c r="AL20" s="455" t="n"/>
      <c r="AM20" s="455" t="n"/>
      <c r="AN20" s="455" t="n"/>
      <c r="AO20" s="455" t="n"/>
      <c r="AP20" s="455" t="n"/>
      <c r="AQ20" s="455" t="n"/>
      <c r="AR20" s="418" t="n"/>
      <c r="AS20" s="418" t="n"/>
      <c r="AT20" s="418" t="n"/>
    </row>
    <row r="21">
      <c r="A21" s="417" t="n">
        <v>12</v>
      </c>
      <c r="B21" s="418" t="inlineStr">
        <is>
          <t>Change label</t>
        </is>
      </c>
      <c r="C21" s="418" t="inlineStr">
        <is>
          <t>សូស៊ីយេតេ កុងសេស្យូនែរ ដឺ ឡាអេរ៉ូព័រ</t>
        </is>
      </c>
      <c r="D21" s="418" t="inlineStr">
        <is>
          <t>L001-100047300</t>
        </is>
      </c>
      <c r="E21" s="418" t="inlineStr">
        <is>
          <t>2200-032503</t>
        </is>
      </c>
      <c r="F21" s="419" t="n">
        <v>44779</v>
      </c>
      <c r="G21" s="420" t="n">
        <v>4882</v>
      </c>
      <c r="H21" s="418" t="n"/>
      <c r="I21" s="455" t="n">
        <v>4882</v>
      </c>
      <c r="J21" s="418">
        <f>IF(L21&lt;&gt;"",L21,K21)</f>
        <v/>
      </c>
      <c r="K21" s="418">
        <f>IF(AND(T21=TRUE, U21=TRUE, V21=TRUE), IF(W21&lt;-0.05, "អនុញ្ញាត (អ្នកផ្គត់ផ្គង់ប្រកាសខ្វះ)", "បានប្រកាស (អនុញ្ញាត)"), IF(AND(T21=FALSE, U21=FALSE, V21=FALSE), "ព្យួរទុក (មិនមានទិន្នន័យ)", "ប្រកាសខុស (ព្យួរទុក)"))</f>
        <v/>
      </c>
      <c r="L21" s="418" t="inlineStr"/>
      <c r="M21" s="418" t="inlineStr"/>
      <c r="N21" s="455" t="n"/>
      <c r="O21" s="455">
        <f>IF(W21&lt;0,AI21,I21)</f>
        <v/>
      </c>
      <c r="P21" s="455">
        <f>I21-O21</f>
        <v/>
      </c>
      <c r="Q21" s="418" t="n"/>
      <c r="R21" s="418" t="inlineStr">
        <is>
          <t>2200-032503</t>
        </is>
      </c>
      <c r="S21" s="418" t="inlineStr"/>
      <c r="T21" s="418">
        <f>R21=S21</f>
        <v/>
      </c>
      <c r="U21" s="418">
        <f>AND(MONTH(F21)=MONTH(Y21), YEAR(F21)=YEAR(Y21))</f>
        <v/>
      </c>
      <c r="V21" s="418">
        <f>AND(AC21&lt;&gt;"", 'Company information'!D$4&lt;&gt;"", RIGHT(SUBSTITUTE(AC21,"-",""),9)=RIGHT(SUBSTITUTE('Company information'!D$4,"-",""),9))</f>
        <v/>
      </c>
      <c r="W21" s="418">
        <f>AI21-I21</f>
        <v/>
      </c>
      <c r="X21" s="455" t="n"/>
      <c r="Y21" s="417" t="n"/>
      <c r="Z21" s="418" t="n"/>
      <c r="AA21" s="418" t="n"/>
      <c r="AB21" s="418" t="n"/>
      <c r="AC21" s="418" t="n"/>
      <c r="AD21" s="418" t="n"/>
      <c r="AE21" s="455" t="n"/>
      <c r="AF21" s="455" t="n"/>
      <c r="AG21" s="455" t="n"/>
      <c r="AH21" s="455" t="n"/>
      <c r="AI21" s="455" t="n"/>
      <c r="AJ21" s="455" t="n"/>
      <c r="AK21" s="455" t="n"/>
      <c r="AL21" s="455" t="n"/>
      <c r="AM21" s="455" t="n"/>
      <c r="AN21" s="455" t="n"/>
      <c r="AO21" s="455" t="n"/>
      <c r="AP21" s="455" t="n"/>
      <c r="AQ21" s="455" t="n"/>
      <c r="AR21" s="418" t="n"/>
      <c r="AS21" s="418" t="n"/>
      <c r="AT21" s="418" t="n"/>
    </row>
    <row r="22">
      <c r="A22" s="417" t="n">
        <v>13</v>
      </c>
      <c r="B22" s="418" t="inlineStr">
        <is>
          <t>Rent 2 Trucks pick up Worker Overtime</t>
        </is>
      </c>
      <c r="C22" s="418" t="inlineStr">
        <is>
          <t>សូស៊ីយេតេ កុងសេស្យូនែរ ដឺ ឡាអេរ៉ូព័រ</t>
        </is>
      </c>
      <c r="D22" s="418" t="inlineStr">
        <is>
          <t>L001-100047300</t>
        </is>
      </c>
      <c r="E22" s="418" t="inlineStr">
        <is>
          <t>2200-032504</t>
        </is>
      </c>
      <c r="F22" s="419" t="n">
        <v>44779</v>
      </c>
      <c r="G22" s="420" t="n">
        <v>1050</v>
      </c>
      <c r="H22" s="418" t="n"/>
      <c r="I22" s="455" t="n">
        <v>1050</v>
      </c>
      <c r="J22" s="418">
        <f>IF(L22&lt;&gt;"",L22,K22)</f>
        <v/>
      </c>
      <c r="K22" s="418">
        <f>IF(AND(T22=TRUE, U22=TRUE, V22=TRUE), IF(W22&lt;-0.05, "អនុញ្ញាត (អ្នកផ្គត់ផ្គង់ប្រកាសខ្វះ)", "បានប្រកាស (អនុញ្ញាត)"), IF(AND(T22=FALSE, U22=FALSE, V22=FALSE), "ព្យួរទុក (មិនមានទិន្នន័យ)", "ប្រកាសខុស (ព្យួរទុក)"))</f>
        <v/>
      </c>
      <c r="L22" s="418" t="inlineStr"/>
      <c r="M22" s="418" t="inlineStr"/>
      <c r="N22" s="455" t="n"/>
      <c r="O22" s="455">
        <f>IF(W22&lt;0,AI22,I22)</f>
        <v/>
      </c>
      <c r="P22" s="455">
        <f>I22-O22</f>
        <v/>
      </c>
      <c r="Q22" s="418" t="n"/>
      <c r="R22" s="418" t="inlineStr">
        <is>
          <t>2200-032504</t>
        </is>
      </c>
      <c r="S22" s="418" t="inlineStr"/>
      <c r="T22" s="418">
        <f>R22=S22</f>
        <v/>
      </c>
      <c r="U22" s="418">
        <f>AND(MONTH(F22)=MONTH(Y22), YEAR(F22)=YEAR(Y22))</f>
        <v/>
      </c>
      <c r="V22" s="418">
        <f>AND(AC22&lt;&gt;"", 'Company information'!D$4&lt;&gt;"", RIGHT(SUBSTITUTE(AC22,"-",""),9)=RIGHT(SUBSTITUTE('Company information'!D$4,"-",""),9))</f>
        <v/>
      </c>
      <c r="W22" s="418">
        <f>AI22-I22</f>
        <v/>
      </c>
      <c r="X22" s="455" t="n"/>
      <c r="Y22" s="417" t="n"/>
      <c r="Z22" s="418" t="n"/>
      <c r="AA22" s="418" t="n"/>
      <c r="AB22" s="418" t="n"/>
      <c r="AC22" s="418" t="n"/>
      <c r="AD22" s="418" t="n"/>
      <c r="AE22" s="455" t="n"/>
      <c r="AF22" s="455" t="n"/>
      <c r="AG22" s="455" t="n"/>
      <c r="AH22" s="455" t="n"/>
      <c r="AI22" s="455" t="n"/>
      <c r="AJ22" s="455" t="n"/>
      <c r="AK22" s="455" t="n"/>
      <c r="AL22" s="455" t="n"/>
      <c r="AM22" s="455" t="n"/>
      <c r="AN22" s="455" t="n"/>
      <c r="AO22" s="455" t="n"/>
      <c r="AP22" s="455" t="n"/>
      <c r="AQ22" s="455" t="n"/>
      <c r="AR22" s="418" t="n"/>
      <c r="AS22" s="418" t="n"/>
      <c r="AT22" s="418" t="n"/>
    </row>
    <row r="23">
      <c r="A23" s="417" t="n">
        <v>14</v>
      </c>
      <c r="B23" s="418" t="inlineStr">
        <is>
          <t>Rent Daily worker</t>
        </is>
      </c>
      <c r="C23" s="418" t="inlineStr">
        <is>
          <t>សូស៊ីយេតេ កុងសេស្យូនែរ ដឺ ឡាអេរ៉ូព័រ</t>
        </is>
      </c>
      <c r="D23" s="418" t="inlineStr">
        <is>
          <t>L001-100047300</t>
        </is>
      </c>
      <c r="E23" s="418" t="inlineStr">
        <is>
          <t>2200-032505</t>
        </is>
      </c>
      <c r="F23" s="419" t="n">
        <v>44779</v>
      </c>
      <c r="G23" s="420" t="n">
        <v>2882</v>
      </c>
      <c r="H23" s="418" t="n"/>
      <c r="I23" s="455" t="n">
        <v>2882</v>
      </c>
      <c r="J23" s="418">
        <f>IF(L23&lt;&gt;"",L23,K23)</f>
        <v/>
      </c>
      <c r="K23" s="418">
        <f>IF(AND(T23=TRUE, U23=TRUE, V23=TRUE), IF(W23&lt;-0.05, "អនុញ្ញាត (អ្នកផ្គត់ផ្គង់ប្រកាសខ្វះ)", "បានប្រកាស (អនុញ្ញាត)"), IF(AND(T23=FALSE, U23=FALSE, V23=FALSE), "ព្យួរទុក (មិនមានទិន្នន័យ)", "ប្រកាសខុស (ព្យួរទុក)"))</f>
        <v/>
      </c>
      <c r="L23" s="418" t="inlineStr"/>
      <c r="M23" s="418" t="inlineStr"/>
      <c r="N23" s="455" t="n"/>
      <c r="O23" s="455">
        <f>IF(W23&lt;0,AI23,I23)</f>
        <v/>
      </c>
      <c r="P23" s="455">
        <f>I23-O23</f>
        <v/>
      </c>
      <c r="Q23" s="418" t="n"/>
      <c r="R23" s="418" t="inlineStr">
        <is>
          <t>2200-032505</t>
        </is>
      </c>
      <c r="S23" s="418" t="inlineStr"/>
      <c r="T23" s="418">
        <f>R23=S23</f>
        <v/>
      </c>
      <c r="U23" s="418">
        <f>AND(MONTH(F23)=MONTH(Y23), YEAR(F23)=YEAR(Y23))</f>
        <v/>
      </c>
      <c r="V23" s="418">
        <f>AND(AC23&lt;&gt;"", 'Company information'!D$4&lt;&gt;"", RIGHT(SUBSTITUTE(AC23,"-",""),9)=RIGHT(SUBSTITUTE('Company information'!D$4,"-",""),9))</f>
        <v/>
      </c>
      <c r="W23" s="418">
        <f>AI23-I23</f>
        <v/>
      </c>
      <c r="X23" s="455" t="n"/>
      <c r="Y23" s="417" t="n"/>
      <c r="Z23" s="418" t="n"/>
      <c r="AA23" s="418" t="n"/>
      <c r="AB23" s="418" t="n"/>
      <c r="AC23" s="418" t="n"/>
      <c r="AD23" s="418" t="n"/>
      <c r="AE23" s="455" t="n"/>
      <c r="AF23" s="455" t="n"/>
      <c r="AG23" s="455" t="n"/>
      <c r="AH23" s="455" t="n"/>
      <c r="AI23" s="455" t="n"/>
      <c r="AJ23" s="455" t="n"/>
      <c r="AK23" s="455" t="n"/>
      <c r="AL23" s="455" t="n"/>
      <c r="AM23" s="455" t="n"/>
      <c r="AN23" s="455" t="n"/>
      <c r="AO23" s="455" t="n"/>
      <c r="AP23" s="455" t="n"/>
      <c r="AQ23" s="455" t="n"/>
      <c r="AR23" s="418" t="n"/>
      <c r="AS23" s="418" t="n"/>
      <c r="AT23" s="418" t="n"/>
    </row>
    <row r="24">
      <c r="A24" s="417" t="n">
        <v>15</v>
      </c>
      <c r="B24" s="418" t="inlineStr">
        <is>
          <t>Rent Daily worker</t>
        </is>
      </c>
      <c r="C24" s="418" t="inlineStr">
        <is>
          <t>សូស៊ីយេតេ កុងសេស្យូនែរ ដឺ ឡាអេរ៉ូព័រ</t>
        </is>
      </c>
      <c r="D24" s="418" t="inlineStr">
        <is>
          <t>L001-100047300</t>
        </is>
      </c>
      <c r="E24" s="418" t="inlineStr">
        <is>
          <t>2200-032692</t>
        </is>
      </c>
      <c r="F24" s="419" t="n">
        <v>44810</v>
      </c>
      <c r="G24" s="420" t="n">
        <v>819</v>
      </c>
      <c r="H24" s="418" t="n"/>
      <c r="I24" s="455" t="n">
        <v>819</v>
      </c>
      <c r="J24" s="418">
        <f>IF(L24&lt;&gt;"",L24,K24)</f>
        <v/>
      </c>
      <c r="K24" s="418">
        <f>IF(AND(T24=TRUE, U24=TRUE, V24=TRUE), IF(W24&lt;-0.05, "អនុញ្ញាត (អ្នកផ្គត់ផ្គង់ប្រកាសខ្វះ)", "បានប្រកាស (អនុញ្ញាត)"), IF(AND(T24=FALSE, U24=FALSE, V24=FALSE), "ព្យួរទុក (មិនមានទិន្នន័យ)", "ប្រកាសខុស (ព្យួរទុក)"))</f>
        <v/>
      </c>
      <c r="L24" s="418" t="inlineStr"/>
      <c r="M24" s="418" t="inlineStr"/>
      <c r="N24" s="455" t="n"/>
      <c r="O24" s="455">
        <f>IF(W24&lt;0,AI24,I24)</f>
        <v/>
      </c>
      <c r="P24" s="455">
        <f>I24-O24</f>
        <v/>
      </c>
      <c r="Q24" s="418" t="n"/>
      <c r="R24" s="418" t="inlineStr">
        <is>
          <t>2200-032692</t>
        </is>
      </c>
      <c r="S24" s="418" t="inlineStr"/>
      <c r="T24" s="418">
        <f>R24=S24</f>
        <v/>
      </c>
      <c r="U24" s="418">
        <f>AND(MONTH(F24)=MONTH(Y24), YEAR(F24)=YEAR(Y24))</f>
        <v/>
      </c>
      <c r="V24" s="418">
        <f>AND(AC24&lt;&gt;"", 'Company information'!D$4&lt;&gt;"", RIGHT(SUBSTITUTE(AC24,"-",""),9)=RIGHT(SUBSTITUTE('Company information'!D$4,"-",""),9))</f>
        <v/>
      </c>
      <c r="W24" s="418">
        <f>AI24-I24</f>
        <v/>
      </c>
      <c r="X24" s="455" t="n"/>
      <c r="Y24" s="417" t="n"/>
      <c r="Z24" s="418" t="n"/>
      <c r="AA24" s="418" t="n"/>
      <c r="AB24" s="418" t="n"/>
      <c r="AC24" s="418" t="n"/>
      <c r="AD24" s="418" t="n"/>
      <c r="AE24" s="455" t="n"/>
      <c r="AF24" s="455" t="n"/>
      <c r="AG24" s="455" t="n"/>
      <c r="AH24" s="455" t="n"/>
      <c r="AI24" s="455" t="n"/>
      <c r="AJ24" s="455" t="n"/>
      <c r="AK24" s="455" t="n"/>
      <c r="AL24" s="455" t="n"/>
      <c r="AM24" s="455" t="n"/>
      <c r="AN24" s="455" t="n"/>
      <c r="AO24" s="455" t="n"/>
      <c r="AP24" s="455" t="n"/>
      <c r="AQ24" s="455" t="n"/>
      <c r="AR24" s="418" t="n"/>
      <c r="AS24" s="418" t="n"/>
      <c r="AT24" s="418" t="n"/>
    </row>
    <row r="25">
      <c r="A25" s="417" t="n">
        <v>16</v>
      </c>
      <c r="B25" s="418" t="inlineStr">
        <is>
          <t>Bank Charge</t>
        </is>
      </c>
      <c r="C25" s="418" t="inlineStr">
        <is>
          <t>សូស៊ីយេតេ កុងសេស្យូនែរ ដឺ ឡាអេរ៉ូព័រ</t>
        </is>
      </c>
      <c r="D25" s="418" t="inlineStr">
        <is>
          <t>L001-100047300</t>
        </is>
      </c>
      <c r="E25" s="418" t="inlineStr">
        <is>
          <t>2200-031257</t>
        </is>
      </c>
      <c r="F25" s="419" t="n">
        <v>44567</v>
      </c>
      <c r="G25" s="420" t="n">
        <v>820</v>
      </c>
      <c r="H25" s="418" t="n"/>
      <c r="I25" s="455" t="n">
        <v>820</v>
      </c>
      <c r="J25" s="418">
        <f>IF(L25&lt;&gt;"",L25,K25)</f>
        <v/>
      </c>
      <c r="K25" s="418">
        <f>IF(AND(T25=TRUE, U25=TRUE, V25=TRUE), IF(W25&lt;-0.05, "អនុញ្ញាត (អ្នកផ្គត់ផ្គង់ប្រកាសខ្វះ)", "បានប្រកាស (អនុញ្ញាត)"), IF(AND(T25=FALSE, U25=FALSE, V25=FALSE), "ព្យួរទុក (មិនមានទិន្នន័យ)", "ប្រកាសខុស (ព្យួរទុក)"))</f>
        <v/>
      </c>
      <c r="L25" s="418" t="inlineStr"/>
      <c r="M25" s="418" t="inlineStr"/>
      <c r="N25" s="455" t="n"/>
      <c r="O25" s="455">
        <f>IF(W25&lt;0,AI25,I25)</f>
        <v/>
      </c>
      <c r="P25" s="455">
        <f>I25-O25</f>
        <v/>
      </c>
      <c r="Q25" s="418" t="n"/>
      <c r="R25" s="418" t="inlineStr">
        <is>
          <t>2200-031257</t>
        </is>
      </c>
      <c r="S25" s="418" t="inlineStr"/>
      <c r="T25" s="418">
        <f>R25=S25</f>
        <v/>
      </c>
      <c r="U25" s="418">
        <f>AND(MONTH(F25)=MONTH(Y25), YEAR(F25)=YEAR(Y25))</f>
        <v/>
      </c>
      <c r="V25" s="418">
        <f>AND(AC25&lt;&gt;"", 'Company information'!D$4&lt;&gt;"", RIGHT(SUBSTITUTE(AC25,"-",""),9)=RIGHT(SUBSTITUTE('Company information'!D$4,"-",""),9))</f>
        <v/>
      </c>
      <c r="W25" s="418">
        <f>AI25-I25</f>
        <v/>
      </c>
      <c r="X25" s="455" t="n"/>
      <c r="Y25" s="417" t="n"/>
      <c r="Z25" s="418" t="n"/>
      <c r="AA25" s="418" t="n"/>
      <c r="AB25" s="418" t="n"/>
      <c r="AC25" s="418" t="n"/>
      <c r="AD25" s="418" t="n"/>
      <c r="AE25" s="455" t="n"/>
      <c r="AF25" s="455" t="n"/>
      <c r="AG25" s="455" t="n"/>
      <c r="AH25" s="455" t="n"/>
      <c r="AI25" s="455" t="n"/>
      <c r="AJ25" s="455" t="n"/>
      <c r="AK25" s="455" t="n"/>
      <c r="AL25" s="455" t="n"/>
      <c r="AM25" s="455" t="n"/>
      <c r="AN25" s="455" t="n"/>
      <c r="AO25" s="455" t="n"/>
      <c r="AP25" s="455" t="n"/>
      <c r="AQ25" s="455" t="n"/>
      <c r="AR25" s="418" t="n"/>
      <c r="AS25" s="418" t="n"/>
      <c r="AT25" s="418" t="n"/>
    </row>
    <row r="26">
      <c r="A26" s="417" t="n">
        <v>17</v>
      </c>
      <c r="B26" s="418" t="inlineStr">
        <is>
          <t>Food for Buyer LC</t>
        </is>
      </c>
      <c r="C26" s="418" t="inlineStr">
        <is>
          <t>សូស៊ីយេតេ កុងសេស្យូនែរ ដឺ ឡាអេរ៉ូព័រ</t>
        </is>
      </c>
      <c r="D26" s="418" t="inlineStr">
        <is>
          <t>L001-100047300</t>
        </is>
      </c>
      <c r="E26" s="418" t="inlineStr">
        <is>
          <t>2200-031258</t>
        </is>
      </c>
      <c r="F26" s="419" t="n">
        <v>44567</v>
      </c>
      <c r="G26" s="420" t="n">
        <v>820</v>
      </c>
      <c r="H26" s="418" t="n"/>
      <c r="I26" s="455" t="n">
        <v>820</v>
      </c>
      <c r="J26" s="418">
        <f>IF(L26&lt;&gt;"",L26,K26)</f>
        <v/>
      </c>
      <c r="K26" s="418">
        <f>IF(AND(T26=TRUE, U26=TRUE, V26=TRUE), IF(W26&lt;-0.05, "អនុញ្ញាត (អ្នកផ្គត់ផ្គង់ប្រកាសខ្វះ)", "បានប្រកាស (អនុញ្ញាត)"), IF(AND(T26=FALSE, U26=FALSE, V26=FALSE), "ព្យួរទុក (មិនមានទិន្នន័យ)", "ប្រកាសខុស (ព្យួរទុក)"))</f>
        <v/>
      </c>
      <c r="L26" s="418" t="inlineStr"/>
      <c r="M26" s="418" t="inlineStr"/>
      <c r="N26" s="455" t="n"/>
      <c r="O26" s="455">
        <f>IF(W26&lt;0,AI26,I26)</f>
        <v/>
      </c>
      <c r="P26" s="455">
        <f>I26-O26</f>
        <v/>
      </c>
      <c r="Q26" s="418" t="n"/>
      <c r="R26" s="418" t="inlineStr">
        <is>
          <t>2200-031258</t>
        </is>
      </c>
      <c r="S26" s="418" t="inlineStr"/>
      <c r="T26" s="418">
        <f>R26=S26</f>
        <v/>
      </c>
      <c r="U26" s="418">
        <f>AND(MONTH(F26)=MONTH(Y26), YEAR(F26)=YEAR(Y26))</f>
        <v/>
      </c>
      <c r="V26" s="418">
        <f>AND(AC26&lt;&gt;"", 'Company information'!D$4&lt;&gt;"", RIGHT(SUBSTITUTE(AC26,"-",""),9)=RIGHT(SUBSTITUTE('Company information'!D$4,"-",""),9))</f>
        <v/>
      </c>
      <c r="W26" s="418">
        <f>AI26-I26</f>
        <v/>
      </c>
      <c r="X26" s="455" t="n"/>
      <c r="Y26" s="417" t="n"/>
      <c r="Z26" s="418" t="n"/>
      <c r="AA26" s="418" t="n"/>
      <c r="AB26" s="418" t="n"/>
      <c r="AC26" s="418" t="n"/>
      <c r="AD26" s="418" t="n"/>
      <c r="AE26" s="455" t="n"/>
      <c r="AF26" s="455" t="n"/>
      <c r="AG26" s="455" t="n"/>
      <c r="AH26" s="455" t="n"/>
      <c r="AI26" s="455" t="n"/>
      <c r="AJ26" s="455" t="n"/>
      <c r="AK26" s="455" t="n"/>
      <c r="AL26" s="455" t="n"/>
      <c r="AM26" s="455" t="n"/>
      <c r="AN26" s="455" t="n"/>
      <c r="AO26" s="455" t="n"/>
      <c r="AP26" s="455" t="n"/>
      <c r="AQ26" s="455" t="n"/>
      <c r="AR26" s="418" t="n"/>
      <c r="AS26" s="418" t="n"/>
      <c r="AT26" s="418" t="n"/>
    </row>
    <row r="27">
      <c r="A27" s="417" t="n">
        <v>18</v>
      </c>
      <c r="B27" s="418" t="inlineStr">
        <is>
          <t>Bank Charge</t>
        </is>
      </c>
      <c r="C27" s="418" t="inlineStr">
        <is>
          <t>សូស៊ីយេតេ កុងសេស្យូនែរ ដឺ ឡាអេរ៉ូព័រ</t>
        </is>
      </c>
      <c r="D27" s="418" t="inlineStr">
        <is>
          <t>L001-100047300</t>
        </is>
      </c>
      <c r="E27" s="418" t="inlineStr">
        <is>
          <t>2200-031256</t>
        </is>
      </c>
      <c r="F27" s="419" t="n">
        <v>44567</v>
      </c>
      <c r="G27" s="420" t="n">
        <v>15315</v>
      </c>
      <c r="H27" s="418" t="n"/>
      <c r="I27" s="455" t="n">
        <v>15315</v>
      </c>
      <c r="J27" s="418">
        <f>IF(L27&lt;&gt;"",L27,K27)</f>
        <v/>
      </c>
      <c r="K27" s="418">
        <f>IF(AND(T27=TRUE, U27=TRUE, V27=TRUE), IF(W27&lt;-0.05, "អនុញ្ញាត (អ្នកផ្គត់ផ្គង់ប្រកាសខ្វះ)", "បានប្រកាស (អនុញ្ញាត)"), IF(AND(T27=FALSE, U27=FALSE, V27=FALSE), "ព្យួរទុក (មិនមានទិន្នន័យ)", "ប្រកាសខុស (ព្យួរទុក)"))</f>
        <v/>
      </c>
      <c r="L27" s="418" t="inlineStr"/>
      <c r="M27" s="418" t="inlineStr"/>
      <c r="N27" s="455" t="n"/>
      <c r="O27" s="455">
        <f>IF(W27&lt;0,AI27,I27)</f>
        <v/>
      </c>
      <c r="P27" s="455">
        <f>I27-O27</f>
        <v/>
      </c>
      <c r="Q27" s="418" t="n"/>
      <c r="R27" s="418" t="inlineStr">
        <is>
          <t>2200-031256</t>
        </is>
      </c>
      <c r="S27" s="418" t="inlineStr"/>
      <c r="T27" s="418">
        <f>R27=S27</f>
        <v/>
      </c>
      <c r="U27" s="418">
        <f>AND(MONTH(F27)=MONTH(Y27), YEAR(F27)=YEAR(Y27))</f>
        <v/>
      </c>
      <c r="V27" s="418">
        <f>AND(AC27&lt;&gt;"", 'Company information'!D$4&lt;&gt;"", RIGHT(SUBSTITUTE(AC27,"-",""),9)=RIGHT(SUBSTITUTE('Company information'!D$4,"-",""),9))</f>
        <v/>
      </c>
      <c r="W27" s="418">
        <f>AI27-I27</f>
        <v/>
      </c>
      <c r="X27" s="455" t="n"/>
      <c r="Y27" s="417" t="n"/>
      <c r="Z27" s="418" t="n"/>
      <c r="AA27" s="418" t="n"/>
      <c r="AB27" s="418" t="n"/>
      <c r="AC27" s="418" t="n"/>
      <c r="AD27" s="418" t="n"/>
      <c r="AE27" s="455" t="n"/>
      <c r="AF27" s="455" t="n"/>
      <c r="AG27" s="455" t="n"/>
      <c r="AH27" s="455" t="n"/>
      <c r="AI27" s="455" t="n"/>
      <c r="AJ27" s="455" t="n"/>
      <c r="AK27" s="455" t="n"/>
      <c r="AL27" s="455" t="n"/>
      <c r="AM27" s="455" t="n"/>
      <c r="AN27" s="455" t="n"/>
      <c r="AO27" s="455" t="n"/>
      <c r="AP27" s="455" t="n"/>
      <c r="AQ27" s="455" t="n"/>
      <c r="AR27" s="418" t="n"/>
      <c r="AS27" s="418" t="n"/>
      <c r="AT27" s="418" t="n"/>
    </row>
    <row r="28">
      <c r="A28" s="417" t="n">
        <v>19</v>
      </c>
      <c r="B28" s="418" t="inlineStr">
        <is>
          <t>Domain fee</t>
        </is>
      </c>
      <c r="C28" s="418" t="inlineStr">
        <is>
          <t>សូស៊ីយេតេ កុងសេស្យូនែរ ដឺ ឡាអេរ៉ូព័រ</t>
        </is>
      </c>
      <c r="D28" s="418" t="inlineStr">
        <is>
          <t>L001-100047300</t>
        </is>
      </c>
      <c r="E28" s="418" t="inlineStr">
        <is>
          <t>2200-031407</t>
        </is>
      </c>
      <c r="F28" s="419" t="n">
        <v>44598</v>
      </c>
      <c r="G28" s="420" t="n">
        <v>39471</v>
      </c>
      <c r="H28" s="418" t="n"/>
      <c r="I28" s="455" t="n">
        <v>39471</v>
      </c>
      <c r="J28" s="418">
        <f>IF(L28&lt;&gt;"",L28,K28)</f>
        <v/>
      </c>
      <c r="K28" s="418">
        <f>IF(AND(T28=TRUE, U28=TRUE, V28=TRUE), IF(W28&lt;-0.05, "អនុញ្ញាត (អ្នកផ្គត់ផ្គង់ប្រកាសខ្វះ)", "បានប្រកាស (អនុញ្ញាត)"), IF(AND(T28=FALSE, U28=FALSE, V28=FALSE), "ព្យួរទុក (មិនមានទិន្នន័យ)", "ប្រកាសខុស (ព្យួរទុក)"))</f>
        <v/>
      </c>
      <c r="L28" s="418" t="inlineStr"/>
      <c r="M28" s="418" t="inlineStr"/>
      <c r="N28" s="455" t="n"/>
      <c r="O28" s="455">
        <f>IF(W28&lt;0,AI28,I28)</f>
        <v/>
      </c>
      <c r="P28" s="455">
        <f>I28-O28</f>
        <v/>
      </c>
      <c r="Q28" s="418" t="n"/>
      <c r="R28" s="418" t="inlineStr">
        <is>
          <t>2200-031407</t>
        </is>
      </c>
      <c r="S28" s="418" t="inlineStr"/>
      <c r="T28" s="418">
        <f>R28=S28</f>
        <v/>
      </c>
      <c r="U28" s="418">
        <f>AND(MONTH(F28)=MONTH(Y28), YEAR(F28)=YEAR(Y28))</f>
        <v/>
      </c>
      <c r="V28" s="418">
        <f>AND(AC28&lt;&gt;"", 'Company information'!D$4&lt;&gt;"", RIGHT(SUBSTITUTE(AC28,"-",""),9)=RIGHT(SUBSTITUTE('Company information'!D$4,"-",""),9))</f>
        <v/>
      </c>
      <c r="W28" s="418">
        <f>AI28-I28</f>
        <v/>
      </c>
      <c r="X28" s="455" t="n"/>
      <c r="Y28" s="417" t="n"/>
      <c r="Z28" s="418" t="n"/>
      <c r="AA28" s="418" t="n"/>
      <c r="AB28" s="418" t="n"/>
      <c r="AC28" s="418" t="n"/>
      <c r="AD28" s="418" t="n"/>
      <c r="AE28" s="455" t="n"/>
      <c r="AF28" s="455" t="n"/>
      <c r="AG28" s="455" t="n"/>
      <c r="AH28" s="455" t="n"/>
      <c r="AI28" s="455" t="n"/>
      <c r="AJ28" s="455" t="n"/>
      <c r="AK28" s="455" t="n"/>
      <c r="AL28" s="455" t="n"/>
      <c r="AM28" s="455" t="n"/>
      <c r="AN28" s="455" t="n"/>
      <c r="AO28" s="455" t="n"/>
      <c r="AP28" s="455" t="n"/>
      <c r="AQ28" s="455" t="n"/>
      <c r="AR28" s="418" t="n"/>
      <c r="AS28" s="418" t="n"/>
      <c r="AT28" s="418" t="n"/>
    </row>
    <row r="29">
      <c r="A29" s="417" t="n">
        <v>20</v>
      </c>
      <c r="B29" s="418" t="inlineStr">
        <is>
          <t>Food for Buyer LC</t>
        </is>
      </c>
      <c r="C29" s="418" t="inlineStr">
        <is>
          <t>សូស៊ីយេតេ កុងសេស្យូនែរ ដឺ ឡាអេរ៉ូព័រ</t>
        </is>
      </c>
      <c r="D29" s="418" t="inlineStr">
        <is>
          <t>L001-100047300</t>
        </is>
      </c>
      <c r="E29" s="418" t="inlineStr">
        <is>
          <t>2200-031404</t>
        </is>
      </c>
      <c r="F29" s="419" t="n">
        <v>44598</v>
      </c>
      <c r="G29" s="420" t="n">
        <v>18720</v>
      </c>
      <c r="H29" s="418" t="n"/>
      <c r="I29" s="455" t="n">
        <v>18720</v>
      </c>
      <c r="J29" s="418">
        <f>IF(L29&lt;&gt;"",L29,K29)</f>
        <v/>
      </c>
      <c r="K29" s="418">
        <f>IF(AND(T29=TRUE, U29=TRUE, V29=TRUE), IF(W29&lt;-0.05, "អនុញ្ញាត (អ្នកផ្គត់ផ្គង់ប្រកាសខ្វះ)", "បានប្រកាស (អនុញ្ញាត)"), IF(AND(T29=FALSE, U29=FALSE, V29=FALSE), "ព្យួរទុក (មិនមានទិន្នន័យ)", "ប្រកាសខុស (ព្យួរទុក)"))</f>
        <v/>
      </c>
      <c r="L29" s="418" t="inlineStr"/>
      <c r="M29" s="418" t="inlineStr"/>
      <c r="N29" s="455" t="n"/>
      <c r="O29" s="455">
        <f>IF(W29&lt;0,AI29,I29)</f>
        <v/>
      </c>
      <c r="P29" s="455">
        <f>I29-O29</f>
        <v/>
      </c>
      <c r="Q29" s="418" t="n"/>
      <c r="R29" s="418" t="inlineStr">
        <is>
          <t>2200-031404</t>
        </is>
      </c>
      <c r="S29" s="418" t="inlineStr"/>
      <c r="T29" s="418">
        <f>R29=S29</f>
        <v/>
      </c>
      <c r="U29" s="418">
        <f>AND(MONTH(F29)=MONTH(Y29), YEAR(F29)=YEAR(Y29))</f>
        <v/>
      </c>
      <c r="V29" s="418">
        <f>AND(AC29&lt;&gt;"", 'Company information'!D$4&lt;&gt;"", RIGHT(SUBSTITUTE(AC29,"-",""),9)=RIGHT(SUBSTITUTE('Company information'!D$4,"-",""),9))</f>
        <v/>
      </c>
      <c r="W29" s="418">
        <f>AI29-I29</f>
        <v/>
      </c>
      <c r="X29" s="455" t="n"/>
      <c r="Y29" s="417" t="n"/>
      <c r="Z29" s="418" t="n"/>
      <c r="AA29" s="418" t="n"/>
      <c r="AB29" s="418" t="n"/>
      <c r="AC29" s="418" t="n"/>
      <c r="AD29" s="418" t="n"/>
      <c r="AE29" s="455" t="n"/>
      <c r="AF29" s="455" t="n"/>
      <c r="AG29" s="455" t="n"/>
      <c r="AH29" s="455" t="n"/>
      <c r="AI29" s="455" t="n"/>
      <c r="AJ29" s="455" t="n"/>
      <c r="AK29" s="455" t="n"/>
      <c r="AL29" s="455" t="n"/>
      <c r="AM29" s="455" t="n"/>
      <c r="AN29" s="455" t="n"/>
      <c r="AO29" s="455" t="n"/>
      <c r="AP29" s="455" t="n"/>
      <c r="AQ29" s="455" t="n"/>
      <c r="AR29" s="418" t="n"/>
      <c r="AS29" s="418" t="n"/>
      <c r="AT29" s="418" t="n"/>
    </row>
    <row r="30">
      <c r="A30" s="417" t="n">
        <v>21</v>
      </c>
      <c r="B30" s="418" t="inlineStr">
        <is>
          <t>Rent Daily worker</t>
        </is>
      </c>
      <c r="C30" s="418" t="inlineStr">
        <is>
          <t>សូស៊ីយេតេ កុងសេស្យូនែរ ដឺ ឡាអេរ៉ូព័រ</t>
        </is>
      </c>
      <c r="D30" s="418" t="inlineStr">
        <is>
          <t>L001-100047300</t>
        </is>
      </c>
      <c r="E30" s="418" t="inlineStr">
        <is>
          <t>2200-031405</t>
        </is>
      </c>
      <c r="F30" s="419" t="n">
        <v>44598</v>
      </c>
      <c r="G30" s="420" t="n">
        <v>12491</v>
      </c>
      <c r="H30" s="418" t="n"/>
      <c r="I30" s="455" t="n">
        <v>12491</v>
      </c>
      <c r="J30" s="418">
        <f>IF(L30&lt;&gt;"",L30,K30)</f>
        <v/>
      </c>
      <c r="K30" s="418">
        <f>IF(AND(T30=TRUE, U30=TRUE, V30=TRUE), IF(W30&lt;-0.05, "អនុញ្ញាត (អ្នកផ្គត់ផ្គង់ប្រកាសខ្វះ)", "បានប្រកាស (អនុញ្ញាត)"), IF(AND(T30=FALSE, U30=FALSE, V30=FALSE), "ព្យួរទុក (មិនមានទិន្នន័យ)", "ប្រកាសខុស (ព្យួរទុក)"))</f>
        <v/>
      </c>
      <c r="L30" s="418" t="inlineStr"/>
      <c r="M30" s="418" t="inlineStr"/>
      <c r="N30" s="455" t="n"/>
      <c r="O30" s="455">
        <f>IF(W30&lt;0,AI30,I30)</f>
        <v/>
      </c>
      <c r="P30" s="455">
        <f>I30-O30</f>
        <v/>
      </c>
      <c r="Q30" s="418" t="n"/>
      <c r="R30" s="418" t="inlineStr">
        <is>
          <t>2200-031405</t>
        </is>
      </c>
      <c r="S30" s="418" t="inlineStr"/>
      <c r="T30" s="418">
        <f>R30=S30</f>
        <v/>
      </c>
      <c r="U30" s="418">
        <f>AND(MONTH(F30)=MONTH(Y30), YEAR(F30)=YEAR(Y30))</f>
        <v/>
      </c>
      <c r="V30" s="418">
        <f>AND(AC30&lt;&gt;"", 'Company information'!D$4&lt;&gt;"", RIGHT(SUBSTITUTE(AC30,"-",""),9)=RIGHT(SUBSTITUTE('Company information'!D$4,"-",""),9))</f>
        <v/>
      </c>
      <c r="W30" s="418">
        <f>AI30-I30</f>
        <v/>
      </c>
      <c r="X30" s="455" t="n"/>
      <c r="Y30" s="417" t="n"/>
      <c r="Z30" s="418" t="n"/>
      <c r="AA30" s="418" t="n"/>
      <c r="AB30" s="418" t="n"/>
      <c r="AC30" s="418" t="n"/>
      <c r="AD30" s="418" t="n"/>
      <c r="AE30" s="455" t="n"/>
      <c r="AF30" s="455" t="n"/>
      <c r="AG30" s="455" t="n"/>
      <c r="AH30" s="455" t="n"/>
      <c r="AI30" s="455" t="n"/>
      <c r="AJ30" s="455" t="n"/>
      <c r="AK30" s="455" t="n"/>
      <c r="AL30" s="455" t="n"/>
      <c r="AM30" s="455" t="n"/>
      <c r="AN30" s="455" t="n"/>
      <c r="AO30" s="455" t="n"/>
      <c r="AP30" s="455" t="n"/>
      <c r="AQ30" s="455" t="n"/>
      <c r="AR30" s="418" t="n"/>
      <c r="AS30" s="418" t="n"/>
      <c r="AT30" s="418" t="n"/>
    </row>
    <row r="31">
      <c r="A31" s="417" t="n">
        <v>22</v>
      </c>
      <c r="B31" s="418" t="inlineStr">
        <is>
          <t>Food for Buyer LC</t>
        </is>
      </c>
      <c r="C31" s="418" t="inlineStr">
        <is>
          <t>ជេអេចអិល (ខេមបូឌា) ឡូជីស្ទីក ឯ.ក</t>
        </is>
      </c>
      <c r="D31" s="418" t="inlineStr">
        <is>
          <t>K006-901803075</t>
        </is>
      </c>
      <c r="E31" s="418" t="inlineStr">
        <is>
          <t>JHL-22-01641</t>
        </is>
      </c>
      <c r="F31" s="419" t="n">
        <v>44742</v>
      </c>
      <c r="G31" s="420" t="n">
        <v>106820</v>
      </c>
      <c r="H31" s="418" t="n"/>
      <c r="I31" s="455" t="n">
        <v>106820</v>
      </c>
      <c r="J31" s="418">
        <f>IF(L31&lt;&gt;"",L31,K31)</f>
        <v/>
      </c>
      <c r="K31" s="418">
        <f>IF(AND(T31=TRUE, U31=TRUE, V31=TRUE), IF(W31&lt;-0.05, "អនុញ្ញាត (អ្នកផ្គត់ផ្គង់ប្រកាសខ្វះ)", "បានប្រកាស (អនុញ្ញាត)"), IF(AND(T31=FALSE, U31=FALSE, V31=FALSE), "ព្យួរទុក (មិនមានទិន្នន័យ)", "ប្រកាសខុស (ព្យួរទុក)"))</f>
        <v/>
      </c>
      <c r="L31" s="418" t="inlineStr"/>
      <c r="M31" s="418" t="inlineStr"/>
      <c r="N31" s="455" t="n"/>
      <c r="O31" s="455">
        <f>IF(W31&lt;0,AI31,I31)</f>
        <v/>
      </c>
      <c r="P31" s="455">
        <f>I31-O31</f>
        <v/>
      </c>
      <c r="Q31" s="418" t="n"/>
      <c r="R31" s="418" t="inlineStr">
        <is>
          <t>JHL-22-01641</t>
        </is>
      </c>
      <c r="S31" s="418" t="inlineStr">
        <is>
          <t>JHL-22-01641</t>
        </is>
      </c>
      <c r="T31" s="418">
        <f>R31=S31</f>
        <v/>
      </c>
      <c r="U31" s="418">
        <f>AND(MONTH(F31)=MONTH(Y31), YEAR(F31)=YEAR(Y31))</f>
        <v/>
      </c>
      <c r="V31" s="418">
        <f>AND(AC31&lt;&gt;"", 'Company information'!D$4&lt;&gt;"", RIGHT(SUBSTITUTE(AC31,"-",""),9)=RIGHT(SUBSTITUTE('Company information'!D$4,"-",""),9))</f>
        <v/>
      </c>
      <c r="W31" s="418">
        <f>AI31-I31</f>
        <v/>
      </c>
      <c r="X31" s="455" t="n"/>
      <c r="Y31" s="419" t="n">
        <v>44742</v>
      </c>
      <c r="Z31" s="418" t="inlineStr">
        <is>
          <t>JHL-22-01641</t>
        </is>
      </c>
      <c r="AA31" s="418" t="inlineStr"/>
      <c r="AB31" s="418" t="inlineStr">
        <is>
          <t>បុគ្គលជាប់អាករ</t>
        </is>
      </c>
      <c r="AC31" s="418" t="inlineStr">
        <is>
          <t>L001-100067123</t>
        </is>
      </c>
      <c r="AD31" s="418" t="inlineStr">
        <is>
          <t>រីឡាយអេប៊ល សូស អ៊ិនដាសស្រ្ទៀល (ខេមបូឌា)</t>
        </is>
      </c>
      <c r="AE31" s="455" t="n">
        <v>1175019</v>
      </c>
      <c r="AF31" s="455" t="n">
        <v>1068199</v>
      </c>
      <c r="AG31" s="455" t="n">
        <v>0</v>
      </c>
      <c r="AH31" s="455" t="n">
        <v>0</v>
      </c>
      <c r="AI31" s="455" t="n">
        <v>106820</v>
      </c>
      <c r="AJ31" s="455" t="n">
        <v>0</v>
      </c>
      <c r="AK31" s="455" t="n">
        <v>0</v>
      </c>
      <c r="AL31" s="455" t="n">
        <v>0</v>
      </c>
      <c r="AM31" s="455" t="n">
        <v>0</v>
      </c>
      <c r="AN31" s="455" t="n">
        <v>0</v>
      </c>
      <c r="AO31" s="455" t="n">
        <v>0</v>
      </c>
      <c r="AP31" s="455" t="n">
        <v>0</v>
      </c>
      <c r="AQ31" s="455" t="n">
        <v>0</v>
      </c>
      <c r="AR31" s="418" t="inlineStr"/>
      <c r="AS31" s="418" t="inlineStr">
        <is>
          <t>Import Export clearance services</t>
        </is>
      </c>
      <c r="AT31" s="418" t="inlineStr">
        <is>
          <t>បានប្រកាសពន្ធ</t>
        </is>
      </c>
    </row>
    <row r="32">
      <c r="A32" s="417" t="n">
        <v>23</v>
      </c>
      <c r="B32" s="418" t="inlineStr">
        <is>
          <t>Food for Buyer LC</t>
        </is>
      </c>
      <c r="C32" s="418" t="inlineStr">
        <is>
          <t>ជេអេចអិល (ខេមបូឌា) ឡូជីស្ទីក ឯ.ក</t>
        </is>
      </c>
      <c r="D32" s="418" t="inlineStr">
        <is>
          <t>K006-901803075</t>
        </is>
      </c>
      <c r="E32" s="418" t="inlineStr">
        <is>
          <t>JHL-22-01642</t>
        </is>
      </c>
      <c r="F32" s="419" t="n">
        <v>44742</v>
      </c>
      <c r="G32" s="420" t="n">
        <v>51361</v>
      </c>
      <c r="H32" s="418" t="n"/>
      <c r="I32" s="455" t="n">
        <v>51361</v>
      </c>
      <c r="J32" s="418">
        <f>IF(L32&lt;&gt;"",L32,K32)</f>
        <v/>
      </c>
      <c r="K32" s="418">
        <f>IF(AND(T32=TRUE, U32=TRUE, V32=TRUE), IF(W32&lt;-0.05, "អនុញ្ញាត (អ្នកផ្គត់ផ្គង់ប្រកាសខ្វះ)", "បានប្រកាស (អនុញ្ញាត)"), IF(AND(T32=FALSE, U32=FALSE, V32=FALSE), "ព្យួរទុក (មិនមានទិន្នន័យ)", "ប្រកាសខុស (ព្យួរទុក)"))</f>
        <v/>
      </c>
      <c r="L32" s="418" t="inlineStr"/>
      <c r="M32" s="418" t="inlineStr"/>
      <c r="N32" s="455" t="n"/>
      <c r="O32" s="455">
        <f>IF(W32&lt;0,AI32,I32)</f>
        <v/>
      </c>
      <c r="P32" s="455">
        <f>I32-O32</f>
        <v/>
      </c>
      <c r="Q32" s="418" t="n"/>
      <c r="R32" s="418" t="inlineStr">
        <is>
          <t>JHL-22-01642</t>
        </is>
      </c>
      <c r="S32" s="418" t="inlineStr">
        <is>
          <t>JHL-22-01642</t>
        </is>
      </c>
      <c r="T32" s="418">
        <f>R32=S32</f>
        <v/>
      </c>
      <c r="U32" s="418">
        <f>AND(MONTH(F32)=MONTH(Y32), YEAR(F32)=YEAR(Y32))</f>
        <v/>
      </c>
      <c r="V32" s="418">
        <f>AND(AC32&lt;&gt;"", 'Company information'!D$4&lt;&gt;"", RIGHT(SUBSTITUTE(AC32,"-",""),9)=RIGHT(SUBSTITUTE('Company information'!D$4,"-",""),9))</f>
        <v/>
      </c>
      <c r="W32" s="418">
        <f>AI32-I32</f>
        <v/>
      </c>
      <c r="X32" s="455" t="n"/>
      <c r="Y32" s="419" t="n">
        <v>44742</v>
      </c>
      <c r="Z32" s="418" t="inlineStr">
        <is>
          <t>JHL-22-01642</t>
        </is>
      </c>
      <c r="AA32" s="418" t="inlineStr"/>
      <c r="AB32" s="418" t="inlineStr">
        <is>
          <t>បុគ្គលជាប់អាករ</t>
        </is>
      </c>
      <c r="AC32" s="418" t="inlineStr">
        <is>
          <t>L001-100067123</t>
        </is>
      </c>
      <c r="AD32" s="418" t="inlineStr">
        <is>
          <t>រីឡាយអេប៊ល សូស អ៊ិនដាសស្រ្ទៀល (ខេមបូឌា)</t>
        </is>
      </c>
      <c r="AE32" s="455" t="n">
        <v>564965</v>
      </c>
      <c r="AF32" s="455" t="n">
        <v>513605</v>
      </c>
      <c r="AG32" s="455" t="n">
        <v>0</v>
      </c>
      <c r="AH32" s="455" t="n">
        <v>0</v>
      </c>
      <c r="AI32" s="455" t="n">
        <v>51360</v>
      </c>
      <c r="AJ32" s="455" t="n">
        <v>0</v>
      </c>
      <c r="AK32" s="455" t="n">
        <v>0</v>
      </c>
      <c r="AL32" s="455" t="n">
        <v>0</v>
      </c>
      <c r="AM32" s="455" t="n">
        <v>0</v>
      </c>
      <c r="AN32" s="455" t="n">
        <v>0</v>
      </c>
      <c r="AO32" s="455" t="n">
        <v>0</v>
      </c>
      <c r="AP32" s="455" t="n">
        <v>0</v>
      </c>
      <c r="AQ32" s="455" t="n">
        <v>0</v>
      </c>
      <c r="AR32" s="418" t="inlineStr"/>
      <c r="AS32" s="418" t="inlineStr">
        <is>
          <t>Import Export clearance services</t>
        </is>
      </c>
      <c r="AT32" s="418" t="inlineStr">
        <is>
          <t>បានប្រកាសពន្ធ</t>
        </is>
      </c>
    </row>
    <row r="33">
      <c r="A33" s="417" t="n">
        <v>24</v>
      </c>
      <c r="B33" s="418" t="inlineStr">
        <is>
          <t>Food for Buyer LC</t>
        </is>
      </c>
      <c r="C33" s="418" t="inlineStr">
        <is>
          <t>ជេអេចអិល (ខេមបូឌា) ឡូជីស្ទីក ឯ.ក</t>
        </is>
      </c>
      <c r="D33" s="418" t="inlineStr">
        <is>
          <t>K006-901803075</t>
        </is>
      </c>
      <c r="E33" s="418" t="inlineStr">
        <is>
          <t>JHL-22-01643</t>
        </is>
      </c>
      <c r="F33" s="419" t="n">
        <v>44742</v>
      </c>
      <c r="G33" s="420" t="n">
        <v>51361</v>
      </c>
      <c r="H33" s="418" t="n"/>
      <c r="I33" s="455" t="n">
        <v>51361</v>
      </c>
      <c r="J33" s="418">
        <f>IF(L33&lt;&gt;"",L33,K33)</f>
        <v/>
      </c>
      <c r="K33" s="418">
        <f>IF(AND(T33=TRUE, U33=TRUE, V33=TRUE), IF(W33&lt;-0.05, "អនុញ្ញាត (អ្នកផ្គត់ផ្គង់ប្រកាសខ្វះ)", "បានប្រកាស (អនុញ្ញាត)"), IF(AND(T33=FALSE, U33=FALSE, V33=FALSE), "ព្យួរទុក (មិនមានទិន្នន័យ)", "ប្រកាសខុស (ព្យួរទុក)"))</f>
        <v/>
      </c>
      <c r="L33" s="418" t="inlineStr"/>
      <c r="M33" s="418" t="inlineStr"/>
      <c r="N33" s="455" t="n"/>
      <c r="O33" s="455">
        <f>IF(W33&lt;0,AI33,I33)</f>
        <v/>
      </c>
      <c r="P33" s="455">
        <f>I33-O33</f>
        <v/>
      </c>
      <c r="Q33" s="418" t="n"/>
      <c r="R33" s="418" t="inlineStr">
        <is>
          <t>JHL-22-01643</t>
        </is>
      </c>
      <c r="S33" s="418" t="inlineStr">
        <is>
          <t>JHL-22-01643</t>
        </is>
      </c>
      <c r="T33" s="418">
        <f>R33=S33</f>
        <v/>
      </c>
      <c r="U33" s="418">
        <f>AND(MONTH(F33)=MONTH(Y33), YEAR(F33)=YEAR(Y33))</f>
        <v/>
      </c>
      <c r="V33" s="418">
        <f>AND(AC33&lt;&gt;"", 'Company information'!D$4&lt;&gt;"", RIGHT(SUBSTITUTE(AC33,"-",""),9)=RIGHT(SUBSTITUTE('Company information'!D$4,"-",""),9))</f>
        <v/>
      </c>
      <c r="W33" s="418">
        <f>AI33-I33</f>
        <v/>
      </c>
      <c r="X33" s="455" t="n"/>
      <c r="Y33" s="419" t="n">
        <v>44742</v>
      </c>
      <c r="Z33" s="418" t="inlineStr">
        <is>
          <t>JHL-22-01643</t>
        </is>
      </c>
      <c r="AA33" s="418" t="inlineStr"/>
      <c r="AB33" s="418" t="inlineStr">
        <is>
          <t>បុគ្គលជាប់អាករ</t>
        </is>
      </c>
      <c r="AC33" s="418" t="inlineStr">
        <is>
          <t>L001-100067123</t>
        </is>
      </c>
      <c r="AD33" s="418" t="inlineStr">
        <is>
          <t>រីឡាយអេប៊ល សូស អ៊ិនដាសស្រ្ទៀល (ខេមបូឌា)</t>
        </is>
      </c>
      <c r="AE33" s="455" t="n">
        <v>564965</v>
      </c>
      <c r="AF33" s="455" t="n">
        <v>513605</v>
      </c>
      <c r="AG33" s="455" t="n">
        <v>0</v>
      </c>
      <c r="AH33" s="455" t="n">
        <v>0</v>
      </c>
      <c r="AI33" s="455" t="n">
        <v>51360</v>
      </c>
      <c r="AJ33" s="455" t="n">
        <v>0</v>
      </c>
      <c r="AK33" s="455" t="n">
        <v>0</v>
      </c>
      <c r="AL33" s="455" t="n">
        <v>0</v>
      </c>
      <c r="AM33" s="455" t="n">
        <v>0</v>
      </c>
      <c r="AN33" s="455" t="n">
        <v>0</v>
      </c>
      <c r="AO33" s="455" t="n">
        <v>0</v>
      </c>
      <c r="AP33" s="455" t="n">
        <v>0</v>
      </c>
      <c r="AQ33" s="455" t="n">
        <v>0</v>
      </c>
      <c r="AR33" s="418" t="inlineStr"/>
      <c r="AS33" s="418" t="inlineStr">
        <is>
          <t>Import Export clearance services</t>
        </is>
      </c>
      <c r="AT33" s="418" t="inlineStr">
        <is>
          <t>បានប្រកាសពន្ធ</t>
        </is>
      </c>
    </row>
    <row r="34">
      <c r="A34" s="417" t="n">
        <v>25</v>
      </c>
      <c r="B34" s="418" t="inlineStr">
        <is>
          <t>Food for Buyer LC</t>
        </is>
      </c>
      <c r="C34" s="418" t="inlineStr">
        <is>
          <t>ជេអេចអិល (ខេមបូឌា) ឡូជីស្ទីក ឯ.ក</t>
        </is>
      </c>
      <c r="D34" s="418" t="inlineStr">
        <is>
          <t>K006-901803075</t>
        </is>
      </c>
      <c r="E34" s="418" t="inlineStr">
        <is>
          <t>JHL-22-01644</t>
        </is>
      </c>
      <c r="F34" s="419" t="n">
        <v>44742</v>
      </c>
      <c r="G34" s="420" t="n">
        <v>123216</v>
      </c>
      <c r="H34" s="418" t="n"/>
      <c r="I34" s="455" t="n">
        <v>123216</v>
      </c>
      <c r="J34" s="418">
        <f>IF(L34&lt;&gt;"",L34,K34)</f>
        <v/>
      </c>
      <c r="K34" s="418">
        <f>IF(AND(T34=TRUE, U34=TRUE, V34=TRUE), IF(W34&lt;-0.05, "អនុញ្ញាត (អ្នកផ្គត់ផ្គង់ប្រកាសខ្វះ)", "បានប្រកាស (អនុញ្ញាត)"), IF(AND(T34=FALSE, U34=FALSE, V34=FALSE), "ព្យួរទុក (មិនមានទិន្នន័យ)", "ប្រកាសខុស (ព្យួរទុក)"))</f>
        <v/>
      </c>
      <c r="L34" s="418" t="inlineStr"/>
      <c r="M34" s="418" t="inlineStr"/>
      <c r="N34" s="455" t="n"/>
      <c r="O34" s="455">
        <f>IF(W34&lt;0,AI34,I34)</f>
        <v/>
      </c>
      <c r="P34" s="455">
        <f>I34-O34</f>
        <v/>
      </c>
      <c r="Q34" s="418" t="n"/>
      <c r="R34" s="418" t="inlineStr">
        <is>
          <t>JHL-22-01644</t>
        </is>
      </c>
      <c r="S34" s="418" t="inlineStr">
        <is>
          <t>JHL-22-01644</t>
        </is>
      </c>
      <c r="T34" s="418">
        <f>R34=S34</f>
        <v/>
      </c>
      <c r="U34" s="418">
        <f>AND(MONTH(F34)=MONTH(Y34), YEAR(F34)=YEAR(Y34))</f>
        <v/>
      </c>
      <c r="V34" s="418">
        <f>AND(AC34&lt;&gt;"", 'Company information'!D$4&lt;&gt;"", RIGHT(SUBSTITUTE(AC34,"-",""),9)=RIGHT(SUBSTITUTE('Company information'!D$4,"-",""),9))</f>
        <v/>
      </c>
      <c r="W34" s="418">
        <f>AI34-I34</f>
        <v/>
      </c>
      <c r="X34" s="455" t="n"/>
      <c r="Y34" s="419" t="n">
        <v>44742</v>
      </c>
      <c r="Z34" s="418" t="inlineStr">
        <is>
          <t>JHL-22-01644</t>
        </is>
      </c>
      <c r="AA34" s="418" t="inlineStr"/>
      <c r="AB34" s="418" t="inlineStr">
        <is>
          <t>បុគ្គលជាប់អាករ</t>
        </is>
      </c>
      <c r="AC34" s="418" t="inlineStr">
        <is>
          <t>L001-100067123</t>
        </is>
      </c>
      <c r="AD34" s="418" t="inlineStr">
        <is>
          <t>រីឡាយអេប៊ល សូស អ៊ិនដាសស្រ្ទៀល (ខេមបូឌា)</t>
        </is>
      </c>
      <c r="AE34" s="455" t="n">
        <v>1355375</v>
      </c>
      <c r="AF34" s="455" t="n">
        <v>1232159</v>
      </c>
      <c r="AG34" s="455" t="n">
        <v>0</v>
      </c>
      <c r="AH34" s="455" t="n">
        <v>0</v>
      </c>
      <c r="AI34" s="455" t="n">
        <v>123216</v>
      </c>
      <c r="AJ34" s="455" t="n">
        <v>0</v>
      </c>
      <c r="AK34" s="455" t="n">
        <v>0</v>
      </c>
      <c r="AL34" s="455" t="n">
        <v>0</v>
      </c>
      <c r="AM34" s="455" t="n">
        <v>0</v>
      </c>
      <c r="AN34" s="455" t="n">
        <v>0</v>
      </c>
      <c r="AO34" s="455" t="n">
        <v>0</v>
      </c>
      <c r="AP34" s="455" t="n">
        <v>0</v>
      </c>
      <c r="AQ34" s="455" t="n">
        <v>0</v>
      </c>
      <c r="AR34" s="418" t="inlineStr"/>
      <c r="AS34" s="418" t="inlineStr">
        <is>
          <t>Import Export clearance services</t>
        </is>
      </c>
      <c r="AT34" s="418" t="inlineStr">
        <is>
          <t>បានប្រកាសពន្ធ</t>
        </is>
      </c>
    </row>
    <row r="35">
      <c r="A35" s="417" t="n">
        <v>26</v>
      </c>
      <c r="B35" s="418" t="inlineStr">
        <is>
          <t>Meal Allowance for SPS team</t>
        </is>
      </c>
      <c r="C35" s="418" t="inlineStr">
        <is>
          <t>ជេអេចអិល (ខេមបូឌា) ឡូជីស្ទីក ឯ.ក</t>
        </is>
      </c>
      <c r="D35" s="418" t="inlineStr">
        <is>
          <t>K006-901803075</t>
        </is>
      </c>
      <c r="E35" s="418" t="inlineStr">
        <is>
          <t>JHL-22-01524</t>
        </is>
      </c>
      <c r="F35" s="419" t="n">
        <v>44733</v>
      </c>
      <c r="G35" s="420" t="n">
        <v>51335</v>
      </c>
      <c r="H35" s="418" t="n"/>
      <c r="I35" s="455" t="n">
        <v>51335</v>
      </c>
      <c r="J35" s="418">
        <f>IF(L35&lt;&gt;"",L35,K35)</f>
        <v/>
      </c>
      <c r="K35" s="418">
        <f>IF(AND(T35=TRUE, U35=TRUE, V35=TRUE), IF(W35&lt;-0.05, "អនុញ្ញាត (អ្នកផ្គត់ផ្គង់ប្រកាសខ្វះ)", "បានប្រកាស (អនុញ្ញាត)"), IF(AND(T35=FALSE, U35=FALSE, V35=FALSE), "ព្យួរទុក (មិនមានទិន្នន័យ)", "ប្រកាសខុស (ព្យួរទុក)"))</f>
        <v/>
      </c>
      <c r="L35" s="418" t="inlineStr"/>
      <c r="M35" s="418" t="inlineStr"/>
      <c r="N35" s="455" t="n"/>
      <c r="O35" s="455">
        <f>IF(W35&lt;0,AI35,I35)</f>
        <v/>
      </c>
      <c r="P35" s="455">
        <f>I35-O35</f>
        <v/>
      </c>
      <c r="Q35" s="418" t="n"/>
      <c r="R35" s="418" t="inlineStr">
        <is>
          <t>JHL-22-01524</t>
        </is>
      </c>
      <c r="S35" s="418" t="inlineStr">
        <is>
          <t>JHL-22-01524</t>
        </is>
      </c>
      <c r="T35" s="418">
        <f>R35=S35</f>
        <v/>
      </c>
      <c r="U35" s="418">
        <f>AND(MONTH(F35)=MONTH(Y35), YEAR(F35)=YEAR(Y35))</f>
        <v/>
      </c>
      <c r="V35" s="418">
        <f>AND(AC35&lt;&gt;"", 'Company information'!D$4&lt;&gt;"", RIGHT(SUBSTITUTE(AC35,"-",""),9)=RIGHT(SUBSTITUTE('Company information'!D$4,"-",""),9))</f>
        <v/>
      </c>
      <c r="W35" s="418">
        <f>AI35-I35</f>
        <v/>
      </c>
      <c r="X35" s="455" t="n"/>
      <c r="Y35" s="419" t="n">
        <v>44733</v>
      </c>
      <c r="Z35" s="418" t="inlineStr">
        <is>
          <t>JHL-22-01524</t>
        </is>
      </c>
      <c r="AA35" s="418" t="inlineStr"/>
      <c r="AB35" s="418" t="inlineStr">
        <is>
          <t>បុគ្គលជាប់អាករ</t>
        </is>
      </c>
      <c r="AC35" s="418" t="inlineStr">
        <is>
          <t>L001-100067123</t>
        </is>
      </c>
      <c r="AD35" s="418" t="inlineStr">
        <is>
          <t>រីឡាយអេប៊ល សូស អ៊ិនដាសស្រ្ទៀល (ខេមបូឌា)</t>
        </is>
      </c>
      <c r="AE35" s="455" t="n">
        <v>564690</v>
      </c>
      <c r="AF35" s="455" t="n">
        <v>513355</v>
      </c>
      <c r="AG35" s="455" t="n">
        <v>0</v>
      </c>
      <c r="AH35" s="455" t="n">
        <v>0</v>
      </c>
      <c r="AI35" s="455" t="n">
        <v>51335</v>
      </c>
      <c r="AJ35" s="455" t="n">
        <v>0</v>
      </c>
      <c r="AK35" s="455" t="n">
        <v>0</v>
      </c>
      <c r="AL35" s="455" t="n">
        <v>0</v>
      </c>
      <c r="AM35" s="455" t="n">
        <v>0</v>
      </c>
      <c r="AN35" s="455" t="n">
        <v>0</v>
      </c>
      <c r="AO35" s="455" t="n">
        <v>0</v>
      </c>
      <c r="AP35" s="455" t="n">
        <v>0</v>
      </c>
      <c r="AQ35" s="455" t="n">
        <v>0</v>
      </c>
      <c r="AR35" s="418" t="inlineStr"/>
      <c r="AS35" s="418" t="inlineStr">
        <is>
          <t>Import Export clearance services</t>
        </is>
      </c>
      <c r="AT35" s="418" t="inlineStr">
        <is>
          <t>បានប្រកាសពន្ធ</t>
        </is>
      </c>
    </row>
    <row r="36">
      <c r="A36" s="417" t="n">
        <v>27</v>
      </c>
      <c r="B36" s="418" t="inlineStr">
        <is>
          <t>Car Rental</t>
        </is>
      </c>
      <c r="C36" s="418" t="inlineStr">
        <is>
          <t>ជេអេចអិល (ខេមបូឌា) ឡូជីស្ទីក ឯ.ក</t>
        </is>
      </c>
      <c r="D36" s="418" t="inlineStr">
        <is>
          <t>K006-901803075</t>
        </is>
      </c>
      <c r="E36" s="418" t="inlineStr">
        <is>
          <t>JHL-22-01525</t>
        </is>
      </c>
      <c r="F36" s="419" t="n">
        <v>44733</v>
      </c>
      <c r="G36" s="420" t="n">
        <v>51335</v>
      </c>
      <c r="H36" s="418" t="n"/>
      <c r="I36" s="455" t="n">
        <v>51335</v>
      </c>
      <c r="J36" s="418">
        <f>IF(L36&lt;&gt;"",L36,K36)</f>
        <v/>
      </c>
      <c r="K36" s="418">
        <f>IF(AND(T36=TRUE, U36=TRUE, V36=TRUE), IF(W36&lt;-0.05, "អនុញ្ញាត (អ្នកផ្គត់ផ្គង់ប្រកាសខ្វះ)", "បានប្រកាស (អនុញ្ញាត)"), IF(AND(T36=FALSE, U36=FALSE, V36=FALSE), "ព្យួរទុក (មិនមានទិន្នន័យ)", "ប្រកាសខុស (ព្យួរទុក)"))</f>
        <v/>
      </c>
      <c r="L36" s="418" t="inlineStr"/>
      <c r="M36" s="418" t="inlineStr"/>
      <c r="N36" s="455" t="n"/>
      <c r="O36" s="455">
        <f>IF(W36&lt;0,AI36,I36)</f>
        <v/>
      </c>
      <c r="P36" s="455">
        <f>I36-O36</f>
        <v/>
      </c>
      <c r="Q36" s="418" t="n"/>
      <c r="R36" s="418" t="inlineStr">
        <is>
          <t>JHL-22-01525</t>
        </is>
      </c>
      <c r="S36" s="418" t="inlineStr">
        <is>
          <t>JHL-22-01525</t>
        </is>
      </c>
      <c r="T36" s="418">
        <f>R36=S36</f>
        <v/>
      </c>
      <c r="U36" s="418">
        <f>AND(MONTH(F36)=MONTH(Y36), YEAR(F36)=YEAR(Y36))</f>
        <v/>
      </c>
      <c r="V36" s="418">
        <f>AND(AC36&lt;&gt;"", 'Company information'!D$4&lt;&gt;"", RIGHT(SUBSTITUTE(AC36,"-",""),9)=RIGHT(SUBSTITUTE('Company information'!D$4,"-",""),9))</f>
        <v/>
      </c>
      <c r="W36" s="418">
        <f>AI36-I36</f>
        <v/>
      </c>
      <c r="X36" s="455" t="n"/>
      <c r="Y36" s="419" t="n">
        <v>44733</v>
      </c>
      <c r="Z36" s="418" t="inlineStr">
        <is>
          <t>JHL-22-01525</t>
        </is>
      </c>
      <c r="AA36" s="418" t="inlineStr"/>
      <c r="AB36" s="418" t="inlineStr">
        <is>
          <t>បុគ្គលជាប់អាករ</t>
        </is>
      </c>
      <c r="AC36" s="418" t="inlineStr">
        <is>
          <t>L001-100067123</t>
        </is>
      </c>
      <c r="AD36" s="418" t="inlineStr">
        <is>
          <t>រីឡាយអេប៊ល សូស អ៊ិនដាសស្រ្ទៀល (ខេមបូឌា)</t>
        </is>
      </c>
      <c r="AE36" s="455" t="n">
        <v>699891</v>
      </c>
      <c r="AF36" s="455" t="n">
        <v>636265</v>
      </c>
      <c r="AG36" s="455" t="n">
        <v>0</v>
      </c>
      <c r="AH36" s="455" t="n">
        <v>0</v>
      </c>
      <c r="AI36" s="455" t="n">
        <v>63626</v>
      </c>
      <c r="AJ36" s="455" t="n">
        <v>0</v>
      </c>
      <c r="AK36" s="455" t="n">
        <v>0</v>
      </c>
      <c r="AL36" s="455" t="n">
        <v>0</v>
      </c>
      <c r="AM36" s="455" t="n">
        <v>0</v>
      </c>
      <c r="AN36" s="455" t="n">
        <v>0</v>
      </c>
      <c r="AO36" s="455" t="n">
        <v>0</v>
      </c>
      <c r="AP36" s="455" t="n">
        <v>0</v>
      </c>
      <c r="AQ36" s="455" t="n">
        <v>0</v>
      </c>
      <c r="AR36" s="418" t="inlineStr"/>
      <c r="AS36" s="418" t="inlineStr">
        <is>
          <t>Import Export clearance services</t>
        </is>
      </c>
      <c r="AT36" s="418" t="inlineStr">
        <is>
          <t>បានប្រកាសពន្ធ</t>
        </is>
      </c>
    </row>
    <row r="37">
      <c r="A37" s="417" t="n">
        <v>28</v>
      </c>
      <c r="B37" s="418" t="inlineStr">
        <is>
          <t>Tax service charge</t>
        </is>
      </c>
      <c r="C37" s="418" t="inlineStr">
        <is>
          <t>ជេអេចអិល (ខេមបូឌា) ឡូជីស្ទីក ឯ.ក</t>
        </is>
      </c>
      <c r="D37" s="418" t="inlineStr">
        <is>
          <t>K006-901803075</t>
        </is>
      </c>
      <c r="E37" s="418" t="inlineStr">
        <is>
          <t>JHL-22-01553</t>
        </is>
      </c>
      <c r="F37" s="419" t="n">
        <v>44739</v>
      </c>
      <c r="G37" s="420" t="n">
        <v>127314</v>
      </c>
      <c r="H37" s="418" t="n"/>
      <c r="I37" s="455" t="n">
        <v>127314</v>
      </c>
      <c r="J37" s="418">
        <f>IF(L37&lt;&gt;"",L37,K37)</f>
        <v/>
      </c>
      <c r="K37" s="418">
        <f>IF(AND(T37=TRUE, U37=TRUE, V37=TRUE), IF(W37&lt;-0.05, "អនុញ្ញាត (អ្នកផ្គត់ផ្គង់ប្រកាសខ្វះ)", "បានប្រកាស (អនុញ្ញាត)"), IF(AND(T37=FALSE, U37=FALSE, V37=FALSE), "ព្យួរទុក (មិនមានទិន្នន័យ)", "ប្រកាសខុស (ព្យួរទុក)"))</f>
        <v/>
      </c>
      <c r="L37" s="418" t="inlineStr"/>
      <c r="M37" s="418" t="inlineStr"/>
      <c r="N37" s="455" t="n"/>
      <c r="O37" s="455">
        <f>IF(W37&lt;0,AI37,I37)</f>
        <v/>
      </c>
      <c r="P37" s="455">
        <f>I37-O37</f>
        <v/>
      </c>
      <c r="Q37" s="418" t="n"/>
      <c r="R37" s="418" t="inlineStr">
        <is>
          <t>JHL-22-01553</t>
        </is>
      </c>
      <c r="S37" s="418" t="inlineStr">
        <is>
          <t>JHL-22-01553</t>
        </is>
      </c>
      <c r="T37" s="418">
        <f>R37=S37</f>
        <v/>
      </c>
      <c r="U37" s="418">
        <f>AND(MONTH(F37)=MONTH(Y37), YEAR(F37)=YEAR(Y37))</f>
        <v/>
      </c>
      <c r="V37" s="418">
        <f>AND(AC37&lt;&gt;"", 'Company information'!D$4&lt;&gt;"", RIGHT(SUBSTITUTE(AC37,"-",""),9)=RIGHT(SUBSTITUTE('Company information'!D$4,"-",""),9))</f>
        <v/>
      </c>
      <c r="W37" s="418">
        <f>AI37-I37</f>
        <v/>
      </c>
      <c r="X37" s="455" t="n"/>
      <c r="Y37" s="419" t="n">
        <v>44739</v>
      </c>
      <c r="Z37" s="418" t="inlineStr">
        <is>
          <t>JHL-22-01553</t>
        </is>
      </c>
      <c r="AA37" s="418" t="inlineStr"/>
      <c r="AB37" s="418" t="inlineStr">
        <is>
          <t>បុគ្គលជាប់អាករ</t>
        </is>
      </c>
      <c r="AC37" s="418" t="inlineStr">
        <is>
          <t>L001-100067123</t>
        </is>
      </c>
      <c r="AD37" s="418" t="inlineStr">
        <is>
          <t>រីឡាយអេប៊ល សូស អ៊ិនដាសស្រ្ទៀល (ខេមបូឌា)</t>
        </is>
      </c>
      <c r="AE37" s="455" t="n">
        <v>1400449</v>
      </c>
      <c r="AF37" s="455" t="n">
        <v>1273135</v>
      </c>
      <c r="AG37" s="455" t="n">
        <v>0</v>
      </c>
      <c r="AH37" s="455" t="n">
        <v>0</v>
      </c>
      <c r="AI37" s="455" t="n">
        <v>127314</v>
      </c>
      <c r="AJ37" s="455" t="n">
        <v>0</v>
      </c>
      <c r="AK37" s="455" t="n">
        <v>0</v>
      </c>
      <c r="AL37" s="455" t="n">
        <v>0</v>
      </c>
      <c r="AM37" s="455" t="n">
        <v>0</v>
      </c>
      <c r="AN37" s="455" t="n">
        <v>0</v>
      </c>
      <c r="AO37" s="455" t="n">
        <v>0</v>
      </c>
      <c r="AP37" s="455" t="n">
        <v>0</v>
      </c>
      <c r="AQ37" s="455" t="n">
        <v>0</v>
      </c>
      <c r="AR37" s="418" t="inlineStr"/>
      <c r="AS37" s="418" t="inlineStr">
        <is>
          <t>Import Export clearance services</t>
        </is>
      </c>
      <c r="AT37" s="418" t="inlineStr">
        <is>
          <t>បានប្រកាសពន្ធ</t>
        </is>
      </c>
    </row>
    <row r="38">
      <c r="A38" s="417" t="n">
        <v>29</v>
      </c>
      <c r="B38" s="418" t="inlineStr">
        <is>
          <t>Fruit</t>
        </is>
      </c>
      <c r="C38" s="418" t="inlineStr">
        <is>
          <t>ជេអេចអិល (ខេមបូឌា) ឡូជីស្ទីក ឯ.ក</t>
        </is>
      </c>
      <c r="D38" s="418" t="inlineStr">
        <is>
          <t>K006-901803075</t>
        </is>
      </c>
      <c r="E38" s="418" t="inlineStr">
        <is>
          <t>JHL-22-01555</t>
        </is>
      </c>
      <c r="F38" s="419" t="n">
        <v>44739</v>
      </c>
      <c r="G38" s="420" t="n">
        <v>98526</v>
      </c>
      <c r="H38" s="418" t="n"/>
      <c r="I38" s="455" t="n">
        <v>98526</v>
      </c>
      <c r="J38" s="418">
        <f>IF(L38&lt;&gt;"",L38,K38)</f>
        <v/>
      </c>
      <c r="K38" s="418">
        <f>IF(AND(T38=TRUE, U38=TRUE, V38=TRUE), IF(W38&lt;-0.05, "អនុញ្ញាត (អ្នកផ្គត់ផ្គង់ប្រកាសខ្វះ)", "បានប្រកាស (អនុញ្ញាត)"), IF(AND(T38=FALSE, U38=FALSE, V38=FALSE), "ព្យួរទុក (មិនមានទិន្នន័យ)", "ប្រកាសខុស (ព្យួរទុក)"))</f>
        <v/>
      </c>
      <c r="L38" s="418" t="inlineStr"/>
      <c r="M38" s="418" t="inlineStr"/>
      <c r="N38" s="455" t="n"/>
      <c r="O38" s="455">
        <f>IF(W38&lt;0,AI38,I38)</f>
        <v/>
      </c>
      <c r="P38" s="455">
        <f>I38-O38</f>
        <v/>
      </c>
      <c r="Q38" s="418" t="n"/>
      <c r="R38" s="418" t="inlineStr">
        <is>
          <t>JHL-22-01555</t>
        </is>
      </c>
      <c r="S38" s="418" t="inlineStr">
        <is>
          <t>JHL-22-01555</t>
        </is>
      </c>
      <c r="T38" s="418">
        <f>R38=S38</f>
        <v/>
      </c>
      <c r="U38" s="418">
        <f>AND(MONTH(F38)=MONTH(Y38), YEAR(F38)=YEAR(Y38))</f>
        <v/>
      </c>
      <c r="V38" s="418">
        <f>AND(AC38&lt;&gt;"", 'Company information'!D$4&lt;&gt;"", RIGHT(SUBSTITUTE(AC38,"-",""),9)=RIGHT(SUBSTITUTE('Company information'!D$4,"-",""),9))</f>
        <v/>
      </c>
      <c r="W38" s="418">
        <f>AI38-I38</f>
        <v/>
      </c>
      <c r="X38" s="455" t="n"/>
      <c r="Y38" s="419" t="n">
        <v>44739</v>
      </c>
      <c r="Z38" s="418" t="inlineStr">
        <is>
          <t>JHL-22-01555</t>
        </is>
      </c>
      <c r="AA38" s="418" t="inlineStr"/>
      <c r="AB38" s="418" t="inlineStr">
        <is>
          <t>បុគ្គលជាប់អាករ</t>
        </is>
      </c>
      <c r="AC38" s="418" t="inlineStr">
        <is>
          <t>L001-100067123</t>
        </is>
      </c>
      <c r="AD38" s="418" t="inlineStr">
        <is>
          <t>រីឡាយអេប៊ល សូស អ៊ិនដាសស្រ្ទៀល (ខេមបូឌា)</t>
        </is>
      </c>
      <c r="AE38" s="455" t="n">
        <v>1083783</v>
      </c>
      <c r="AF38" s="455" t="n">
        <v>985257</v>
      </c>
      <c r="AG38" s="455" t="n">
        <v>0</v>
      </c>
      <c r="AH38" s="455" t="n">
        <v>0</v>
      </c>
      <c r="AI38" s="455" t="n">
        <v>98526</v>
      </c>
      <c r="AJ38" s="455" t="n">
        <v>0</v>
      </c>
      <c r="AK38" s="455" t="n">
        <v>0</v>
      </c>
      <c r="AL38" s="455" t="n">
        <v>0</v>
      </c>
      <c r="AM38" s="455" t="n">
        <v>0</v>
      </c>
      <c r="AN38" s="455" t="n">
        <v>0</v>
      </c>
      <c r="AO38" s="455" t="n">
        <v>0</v>
      </c>
      <c r="AP38" s="455" t="n">
        <v>0</v>
      </c>
      <c r="AQ38" s="455" t="n">
        <v>0</v>
      </c>
      <c r="AR38" s="418" t="inlineStr"/>
      <c r="AS38" s="418" t="inlineStr">
        <is>
          <t>Import Export clearance services</t>
        </is>
      </c>
      <c r="AT38" s="418" t="inlineStr">
        <is>
          <t>បានប្រកាសពន្ធ</t>
        </is>
      </c>
    </row>
    <row r="39">
      <c r="A39" s="417" t="n">
        <v>30</v>
      </c>
      <c r="B39" s="418" t="inlineStr">
        <is>
          <t>Food for Buyer LC</t>
        </is>
      </c>
      <c r="C39" s="418" t="inlineStr">
        <is>
          <t>ជេអេចអិល (ខេមបូឌា) ឡូជីស្ទីក ឯ.ក</t>
        </is>
      </c>
      <c r="D39" s="418" t="inlineStr">
        <is>
          <t>K006-901803075</t>
        </is>
      </c>
      <c r="E39" s="418" t="inlineStr">
        <is>
          <t>JHL-22-01554</t>
        </is>
      </c>
      <c r="F39" s="419" t="n">
        <v>44739</v>
      </c>
      <c r="G39" s="420" t="n">
        <v>86118</v>
      </c>
      <c r="H39" s="418" t="n"/>
      <c r="I39" s="455" t="n">
        <v>86118</v>
      </c>
      <c r="J39" s="418">
        <f>IF(L39&lt;&gt;"",L39,K39)</f>
        <v/>
      </c>
      <c r="K39" s="418">
        <f>IF(AND(T39=TRUE, U39=TRUE, V39=TRUE), IF(W39&lt;-0.05, "អនុញ្ញាត (អ្នកផ្គត់ផ្គង់ប្រកាសខ្វះ)", "បានប្រកាស (អនុញ្ញាត)"), IF(AND(T39=FALSE, U39=FALSE, V39=FALSE), "ព្យួរទុក (មិនមានទិន្នន័យ)", "ប្រកាសខុស (ព្យួរទុក)"))</f>
        <v/>
      </c>
      <c r="L39" s="418" t="inlineStr"/>
      <c r="M39" s="418" t="inlineStr"/>
      <c r="N39" s="455" t="n"/>
      <c r="O39" s="455">
        <f>IF(W39&lt;0,AI39,I39)</f>
        <v/>
      </c>
      <c r="P39" s="455">
        <f>I39-O39</f>
        <v/>
      </c>
      <c r="Q39" s="418" t="n"/>
      <c r="R39" s="418" t="inlineStr">
        <is>
          <t>JHL-22-01554</t>
        </is>
      </c>
      <c r="S39" s="418" t="inlineStr">
        <is>
          <t>JHL-22-01554</t>
        </is>
      </c>
      <c r="T39" s="418">
        <f>R39=S39</f>
        <v/>
      </c>
      <c r="U39" s="418">
        <f>AND(MONTH(F39)=MONTH(Y39), YEAR(F39)=YEAR(Y39))</f>
        <v/>
      </c>
      <c r="V39" s="418">
        <f>AND(AC39&lt;&gt;"", 'Company information'!D$4&lt;&gt;"", RIGHT(SUBSTITUTE(AC39,"-",""),9)=RIGHT(SUBSTITUTE('Company information'!D$4,"-",""),9))</f>
        <v/>
      </c>
      <c r="W39" s="418">
        <f>AI39-I39</f>
        <v/>
      </c>
      <c r="X39" s="455" t="n"/>
      <c r="Y39" s="419" t="n">
        <v>44739</v>
      </c>
      <c r="Z39" s="418" t="inlineStr">
        <is>
          <t>JHL-22-01554</t>
        </is>
      </c>
      <c r="AA39" s="418" t="inlineStr"/>
      <c r="AB39" s="418" t="inlineStr">
        <is>
          <t>បុគ្គលជាប់អាករ</t>
        </is>
      </c>
      <c r="AC39" s="418" t="inlineStr">
        <is>
          <t>L001-100067123</t>
        </is>
      </c>
      <c r="AD39" s="418" t="inlineStr">
        <is>
          <t>រីឡាយអេប៊ល សូស អ៊ិនដាសស្រ្ទៀល (ខេមបូឌា)</t>
        </is>
      </c>
      <c r="AE39" s="455" t="n">
        <v>947296</v>
      </c>
      <c r="AF39" s="455" t="n">
        <v>861178</v>
      </c>
      <c r="AG39" s="455" t="n">
        <v>0</v>
      </c>
      <c r="AH39" s="455" t="n">
        <v>0</v>
      </c>
      <c r="AI39" s="455" t="n">
        <v>86118</v>
      </c>
      <c r="AJ39" s="455" t="n">
        <v>0</v>
      </c>
      <c r="AK39" s="455" t="n">
        <v>0</v>
      </c>
      <c r="AL39" s="455" t="n">
        <v>0</v>
      </c>
      <c r="AM39" s="455" t="n">
        <v>0</v>
      </c>
      <c r="AN39" s="455" t="n">
        <v>0</v>
      </c>
      <c r="AO39" s="455" t="n">
        <v>0</v>
      </c>
      <c r="AP39" s="455" t="n">
        <v>0</v>
      </c>
      <c r="AQ39" s="455" t="n">
        <v>0</v>
      </c>
      <c r="AR39" s="418" t="inlineStr"/>
      <c r="AS39" s="418" t="inlineStr">
        <is>
          <t>Import Export clearance services</t>
        </is>
      </c>
      <c r="AT39" s="418" t="inlineStr">
        <is>
          <t>បានប្រកាសពន្ធ</t>
        </is>
      </c>
    </row>
    <row r="40">
      <c r="A40" s="417" t="n">
        <v>31</v>
      </c>
      <c r="B40" s="418" t="inlineStr">
        <is>
          <t>Electric</t>
        </is>
      </c>
      <c r="C40" s="418" t="inlineStr">
        <is>
          <t>ជេអេចអិល (ខេមបូឌា) ឡូជីស្ទីក ឯ.ក</t>
        </is>
      </c>
      <c r="D40" s="418" t="inlineStr">
        <is>
          <t>K006-901803075</t>
        </is>
      </c>
      <c r="E40" s="418" t="inlineStr">
        <is>
          <t>JHL-22-01523</t>
        </is>
      </c>
      <c r="F40" s="419" t="n">
        <v>44733</v>
      </c>
      <c r="G40" s="420" t="n">
        <v>63626</v>
      </c>
      <c r="H40" s="418" t="n"/>
      <c r="I40" s="455" t="n">
        <v>63626</v>
      </c>
      <c r="J40" s="418">
        <f>IF(L40&lt;&gt;"",L40,K40)</f>
        <v/>
      </c>
      <c r="K40" s="418">
        <f>IF(AND(T40=TRUE, U40=TRUE, V40=TRUE), IF(W40&lt;-0.05, "អនុញ្ញាត (អ្នកផ្គត់ផ្គង់ប្រកាសខ្វះ)", "បានប្រកាស (អនុញ្ញាត)"), IF(AND(T40=FALSE, U40=FALSE, V40=FALSE), "ព្យួរទុក (មិនមានទិន្នន័យ)", "ប្រកាសខុស (ព្យួរទុក)"))</f>
        <v/>
      </c>
      <c r="L40" s="418" t="inlineStr"/>
      <c r="M40" s="418" t="inlineStr"/>
      <c r="N40" s="455" t="n"/>
      <c r="O40" s="455">
        <f>IF(W40&lt;0,AI40,I40)</f>
        <v/>
      </c>
      <c r="P40" s="455">
        <f>I40-O40</f>
        <v/>
      </c>
      <c r="Q40" s="418" t="n"/>
      <c r="R40" s="418" t="inlineStr">
        <is>
          <t>JHL-22-01523</t>
        </is>
      </c>
      <c r="S40" s="418" t="inlineStr">
        <is>
          <t>JHL-22-01523</t>
        </is>
      </c>
      <c r="T40" s="418">
        <f>R40=S40</f>
        <v/>
      </c>
      <c r="U40" s="418">
        <f>AND(MONTH(F40)=MONTH(Y40), YEAR(F40)=YEAR(Y40))</f>
        <v/>
      </c>
      <c r="V40" s="418">
        <f>AND(AC40&lt;&gt;"", 'Company information'!D$4&lt;&gt;"", RIGHT(SUBSTITUTE(AC40,"-",""),9)=RIGHT(SUBSTITUTE('Company information'!D$4,"-",""),9))</f>
        <v/>
      </c>
      <c r="W40" s="418">
        <f>AI40-I40</f>
        <v/>
      </c>
      <c r="X40" s="455" t="n"/>
      <c r="Y40" s="419" t="n">
        <v>44733</v>
      </c>
      <c r="Z40" s="418" t="inlineStr">
        <is>
          <t>JHL-22-01523</t>
        </is>
      </c>
      <c r="AA40" s="418" t="inlineStr"/>
      <c r="AB40" s="418" t="inlineStr">
        <is>
          <t>បុគ្គលជាប់អាករ</t>
        </is>
      </c>
      <c r="AC40" s="418" t="inlineStr">
        <is>
          <t>L001-100067123</t>
        </is>
      </c>
      <c r="AD40" s="418" t="inlineStr">
        <is>
          <t>រីឡាយអេប៊ល សូស អ៊ិនដាសស្រ្ទៀល (ខេមបូឌា)</t>
        </is>
      </c>
      <c r="AE40" s="455" t="n">
        <v>699891</v>
      </c>
      <c r="AF40" s="455" t="n">
        <v>636265</v>
      </c>
      <c r="AG40" s="455" t="n">
        <v>0</v>
      </c>
      <c r="AH40" s="455" t="n">
        <v>0</v>
      </c>
      <c r="AI40" s="455" t="n">
        <v>63626</v>
      </c>
      <c r="AJ40" s="455" t="n">
        <v>0</v>
      </c>
      <c r="AK40" s="455" t="n">
        <v>0</v>
      </c>
      <c r="AL40" s="455" t="n">
        <v>0</v>
      </c>
      <c r="AM40" s="455" t="n">
        <v>0</v>
      </c>
      <c r="AN40" s="455" t="n">
        <v>0</v>
      </c>
      <c r="AO40" s="455" t="n">
        <v>0</v>
      </c>
      <c r="AP40" s="455" t="n">
        <v>0</v>
      </c>
      <c r="AQ40" s="455" t="n">
        <v>0</v>
      </c>
      <c r="AR40" s="418" t="inlineStr"/>
      <c r="AS40" s="418" t="inlineStr">
        <is>
          <t>Import Export clearance services</t>
        </is>
      </c>
      <c r="AT40" s="418" t="inlineStr">
        <is>
          <t>បានប្រកាសពន្ធ</t>
        </is>
      </c>
    </row>
    <row r="41">
      <c r="A41" s="417" t="n">
        <v>32</v>
      </c>
      <c r="B41" s="418" t="inlineStr">
        <is>
          <t>Water supply</t>
        </is>
      </c>
      <c r="C41" s="418" t="inlineStr">
        <is>
          <t>ជេអេចអិល (ខេមបូឌា) ឡូជីស្ទីក ឯ.ក</t>
        </is>
      </c>
      <c r="D41" s="418" t="inlineStr">
        <is>
          <t>K006-901803075</t>
        </is>
      </c>
      <c r="E41" s="418" t="inlineStr">
        <is>
          <t>JHL-22-01522</t>
        </is>
      </c>
      <c r="F41" s="419" t="n">
        <v>44733</v>
      </c>
      <c r="G41" s="420" t="n">
        <v>80014</v>
      </c>
      <c r="H41" s="418" t="n"/>
      <c r="I41" s="455" t="n">
        <v>80014</v>
      </c>
      <c r="J41" s="418">
        <f>IF(L41&lt;&gt;"",L41,K41)</f>
        <v/>
      </c>
      <c r="K41" s="418">
        <f>IF(AND(T41=TRUE, U41=TRUE, V41=TRUE), IF(W41&lt;-0.05, "អនុញ្ញាត (អ្នកផ្គត់ផ្គង់ប្រកាសខ្វះ)", "បានប្រកាស (អនុញ្ញាត)"), IF(AND(T41=FALSE, U41=FALSE, V41=FALSE), "ព្យួរទុក (មិនមានទិន្នន័យ)", "ប្រកាសខុស (ព្យួរទុក)"))</f>
        <v/>
      </c>
      <c r="L41" s="418" t="inlineStr"/>
      <c r="M41" s="418" t="inlineStr"/>
      <c r="N41" s="455" t="n"/>
      <c r="O41" s="455">
        <f>IF(W41&lt;0,AI41,I41)</f>
        <v/>
      </c>
      <c r="P41" s="455">
        <f>I41-O41</f>
        <v/>
      </c>
      <c r="Q41" s="418" t="n"/>
      <c r="R41" s="418" t="inlineStr">
        <is>
          <t>JHL-22-01522</t>
        </is>
      </c>
      <c r="S41" s="418" t="inlineStr">
        <is>
          <t>JHL-22-01522</t>
        </is>
      </c>
      <c r="T41" s="418">
        <f>R41=S41</f>
        <v/>
      </c>
      <c r="U41" s="418">
        <f>AND(MONTH(F41)=MONTH(Y41), YEAR(F41)=YEAR(Y41))</f>
        <v/>
      </c>
      <c r="V41" s="418">
        <f>AND(AC41&lt;&gt;"", 'Company information'!D$4&lt;&gt;"", RIGHT(SUBSTITUTE(AC41,"-",""),9)=RIGHT(SUBSTITUTE('Company information'!D$4,"-",""),9))</f>
        <v/>
      </c>
      <c r="W41" s="418">
        <f>AI41-I41</f>
        <v/>
      </c>
      <c r="X41" s="455" t="n"/>
      <c r="Y41" s="419" t="n">
        <v>44733</v>
      </c>
      <c r="Z41" s="418" t="inlineStr">
        <is>
          <t>JHL-22-01522</t>
        </is>
      </c>
      <c r="AA41" s="418" t="inlineStr"/>
      <c r="AB41" s="418" t="inlineStr">
        <is>
          <t>បុគ្គលជាប់អាករ</t>
        </is>
      </c>
      <c r="AC41" s="418" t="inlineStr">
        <is>
          <t>L001-100067123</t>
        </is>
      </c>
      <c r="AD41" s="418" t="inlineStr">
        <is>
          <t>រីឡាយអេប៊ល សូស អ៊ិនដាសស្រ្ទៀល (ខេមបូឌា)</t>
        </is>
      </c>
      <c r="AE41" s="455" t="n">
        <v>880159</v>
      </c>
      <c r="AF41" s="455" t="n">
        <v>800145</v>
      </c>
      <c r="AG41" s="455" t="n">
        <v>0</v>
      </c>
      <c r="AH41" s="455" t="n">
        <v>0</v>
      </c>
      <c r="AI41" s="455" t="n">
        <v>80014</v>
      </c>
      <c r="AJ41" s="455" t="n">
        <v>0</v>
      </c>
      <c r="AK41" s="455" t="n">
        <v>0</v>
      </c>
      <c r="AL41" s="455" t="n">
        <v>0</v>
      </c>
      <c r="AM41" s="455" t="n">
        <v>0</v>
      </c>
      <c r="AN41" s="455" t="n">
        <v>0</v>
      </c>
      <c r="AO41" s="455" t="n">
        <v>0</v>
      </c>
      <c r="AP41" s="455" t="n">
        <v>0</v>
      </c>
      <c r="AQ41" s="455" t="n">
        <v>0</v>
      </c>
      <c r="AR41" s="418" t="inlineStr"/>
      <c r="AS41" s="418" t="inlineStr">
        <is>
          <t>Import Export clearance services</t>
        </is>
      </c>
      <c r="AT41" s="418" t="inlineStr">
        <is>
          <t>បានប្រកាសពន្ធ</t>
        </is>
      </c>
    </row>
    <row r="42">
      <c r="A42" s="417" t="n">
        <v>33</v>
      </c>
      <c r="B42" s="418" t="inlineStr">
        <is>
          <t>Food for Guest</t>
        </is>
      </c>
      <c r="C42" s="418" t="inlineStr">
        <is>
          <t>ជេអេចអិល (ខេមបូឌា) ឡូជីស្ទីក ឯ.ក</t>
        </is>
      </c>
      <c r="D42" s="418" t="inlineStr">
        <is>
          <t>K006-901803075</t>
        </is>
      </c>
      <c r="E42" s="418" t="inlineStr">
        <is>
          <t>JHL-22-01432</t>
        </is>
      </c>
      <c r="F42" s="419" t="n">
        <v>44840</v>
      </c>
      <c r="G42" s="420" t="n">
        <v>63611</v>
      </c>
      <c r="H42" s="418" t="n"/>
      <c r="I42" s="455" t="n">
        <v>63611</v>
      </c>
      <c r="J42" s="418">
        <f>IF(L42&lt;&gt;"",L42,K42)</f>
        <v/>
      </c>
      <c r="K42" s="418">
        <f>IF(AND(T42=TRUE, U42=TRUE, V42=TRUE), IF(W42&lt;-0.05, "អនុញ្ញាត (អ្នកផ្គត់ផ្គង់ប្រកាសខ្វះ)", "បានប្រកាស (អនុញ្ញាត)"), IF(AND(T42=FALSE, U42=FALSE, V42=FALSE), "ព្យួរទុក (មិនមានទិន្នន័យ)", "ប្រកាសខុស (ព្យួរទុក)"))</f>
        <v/>
      </c>
      <c r="L42" s="418" t="inlineStr"/>
      <c r="M42" s="418" t="inlineStr"/>
      <c r="N42" s="455" t="n"/>
      <c r="O42" s="455">
        <f>IF(W42&lt;0,AI42,I42)</f>
        <v/>
      </c>
      <c r="P42" s="455">
        <f>I42-O42</f>
        <v/>
      </c>
      <c r="Q42" s="418" t="n"/>
      <c r="R42" s="418" t="inlineStr">
        <is>
          <t>JHL-22-01432</t>
        </is>
      </c>
      <c r="S42" s="418" t="inlineStr">
        <is>
          <t>JHL-22-01432</t>
        </is>
      </c>
      <c r="T42" s="418">
        <f>R42=S42</f>
        <v/>
      </c>
      <c r="U42" s="418">
        <f>AND(MONTH(F42)=MONTH(Y42), YEAR(F42)=YEAR(Y42))</f>
        <v/>
      </c>
      <c r="V42" s="418">
        <f>AND(AC42&lt;&gt;"", 'Company information'!D$4&lt;&gt;"", RIGHT(SUBSTITUTE(AC42,"-",""),9)=RIGHT(SUBSTITUTE('Company information'!D$4,"-",""),9))</f>
        <v/>
      </c>
      <c r="W42" s="418">
        <f>AI42-I42</f>
        <v/>
      </c>
      <c r="X42" s="455" t="n"/>
      <c r="Y42" s="419" t="n">
        <v>44722</v>
      </c>
      <c r="Z42" s="418" t="inlineStr">
        <is>
          <t>JHL-22-01432</t>
        </is>
      </c>
      <c r="AA42" s="418" t="inlineStr"/>
      <c r="AB42" s="418" t="inlineStr">
        <is>
          <t>បុគ្គលជាប់អាករ</t>
        </is>
      </c>
      <c r="AC42" s="418" t="inlineStr">
        <is>
          <t>L001-100067123</t>
        </is>
      </c>
      <c r="AD42" s="418" t="inlineStr">
        <is>
          <t>រីឡាយអេប៊ល សូស អ៊ិនដាសស្រ្ទៀល (ខេមបូឌា)</t>
        </is>
      </c>
      <c r="AE42" s="455" t="n">
        <v>699720</v>
      </c>
      <c r="AF42" s="455" t="n">
        <v>636109</v>
      </c>
      <c r="AG42" s="455" t="n">
        <v>0</v>
      </c>
      <c r="AH42" s="455" t="n">
        <v>0</v>
      </c>
      <c r="AI42" s="455" t="n">
        <v>63611</v>
      </c>
      <c r="AJ42" s="455" t="n">
        <v>0</v>
      </c>
      <c r="AK42" s="455" t="n">
        <v>0</v>
      </c>
      <c r="AL42" s="455" t="n">
        <v>0</v>
      </c>
      <c r="AM42" s="455" t="n">
        <v>0</v>
      </c>
      <c r="AN42" s="455" t="n">
        <v>0</v>
      </c>
      <c r="AO42" s="455" t="n">
        <v>0</v>
      </c>
      <c r="AP42" s="455" t="n">
        <v>0</v>
      </c>
      <c r="AQ42" s="455" t="n">
        <v>0</v>
      </c>
      <c r="AR42" s="418" t="inlineStr"/>
      <c r="AS42" s="418" t="inlineStr">
        <is>
          <t>Import Export clearance services</t>
        </is>
      </c>
      <c r="AT42" s="418" t="inlineStr">
        <is>
          <t>បានប្រកាសពន្ធ</t>
        </is>
      </c>
    </row>
    <row r="43">
      <c r="A43" s="417" t="n">
        <v>34</v>
      </c>
      <c r="B43" s="418" t="inlineStr">
        <is>
          <t>Meal Allowance for expat</t>
        </is>
      </c>
      <c r="C43" s="418" t="inlineStr">
        <is>
          <t>ជេអេចអិល (ខេមបូឌា) ឡូជីស្ទីក ឯ.ក</t>
        </is>
      </c>
      <c r="D43" s="418" t="inlineStr">
        <is>
          <t>K006-901803075</t>
        </is>
      </c>
      <c r="E43" s="418" t="inlineStr">
        <is>
          <t>JHL-22-01433</t>
        </is>
      </c>
      <c r="F43" s="419" t="n">
        <v>44840</v>
      </c>
      <c r="G43" s="420" t="n">
        <v>51323</v>
      </c>
      <c r="H43" s="418" t="n"/>
      <c r="I43" s="455" t="n">
        <v>51323</v>
      </c>
      <c r="J43" s="418">
        <f>IF(L43&lt;&gt;"",L43,K43)</f>
        <v/>
      </c>
      <c r="K43" s="418">
        <f>IF(AND(T43=TRUE, U43=TRUE, V43=TRUE), IF(W43&lt;-0.05, "អនុញ្ញាត (អ្នកផ្គត់ផ្គង់ប្រកាសខ្វះ)", "បានប្រកាស (អនុញ្ញាត)"), IF(AND(T43=FALSE, U43=FALSE, V43=FALSE), "ព្យួរទុក (មិនមានទិន្នន័យ)", "ប្រកាសខុស (ព្យួរទុក)"))</f>
        <v/>
      </c>
      <c r="L43" s="418" t="inlineStr"/>
      <c r="M43" s="418" t="inlineStr"/>
      <c r="N43" s="455" t="n"/>
      <c r="O43" s="455">
        <f>IF(W43&lt;0,AI43,I43)</f>
        <v/>
      </c>
      <c r="P43" s="455">
        <f>I43-O43</f>
        <v/>
      </c>
      <c r="Q43" s="418" t="n"/>
      <c r="R43" s="418" t="inlineStr">
        <is>
          <t>JHL-22-01433</t>
        </is>
      </c>
      <c r="S43" s="418" t="inlineStr">
        <is>
          <t>JHL-22-01433</t>
        </is>
      </c>
      <c r="T43" s="418">
        <f>R43=S43</f>
        <v/>
      </c>
      <c r="U43" s="418">
        <f>AND(MONTH(F43)=MONTH(Y43), YEAR(F43)=YEAR(Y43))</f>
        <v/>
      </c>
      <c r="V43" s="418">
        <f>AND(AC43&lt;&gt;"", 'Company information'!D$4&lt;&gt;"", RIGHT(SUBSTITUTE(AC43,"-",""),9)=RIGHT(SUBSTITUTE('Company information'!D$4,"-",""),9))</f>
        <v/>
      </c>
      <c r="W43" s="418">
        <f>AI43-I43</f>
        <v/>
      </c>
      <c r="X43" s="455" t="n"/>
      <c r="Y43" s="419" t="n">
        <v>44722</v>
      </c>
      <c r="Z43" s="418" t="inlineStr">
        <is>
          <t>JHL-22-01433</t>
        </is>
      </c>
      <c r="AA43" s="418" t="inlineStr"/>
      <c r="AB43" s="418" t="inlineStr">
        <is>
          <t>បុគ្គលជាប់អាករ</t>
        </is>
      </c>
      <c r="AC43" s="418" t="inlineStr">
        <is>
          <t>L001-100067123</t>
        </is>
      </c>
      <c r="AD43" s="418" t="inlineStr">
        <is>
          <t>រីឡាយអេប៊ល សូស អ៊ិនដាសស្រ្ទៀល (ខេមបូឌា)</t>
        </is>
      </c>
      <c r="AE43" s="455" t="n">
        <v>564552</v>
      </c>
      <c r="AF43" s="455" t="n">
        <v>513229</v>
      </c>
      <c r="AG43" s="455" t="n">
        <v>0</v>
      </c>
      <c r="AH43" s="455" t="n">
        <v>0</v>
      </c>
      <c r="AI43" s="455" t="n">
        <v>51323</v>
      </c>
      <c r="AJ43" s="455" t="n">
        <v>0</v>
      </c>
      <c r="AK43" s="455" t="n">
        <v>0</v>
      </c>
      <c r="AL43" s="455" t="n">
        <v>0</v>
      </c>
      <c r="AM43" s="455" t="n">
        <v>0</v>
      </c>
      <c r="AN43" s="455" t="n">
        <v>0</v>
      </c>
      <c r="AO43" s="455" t="n">
        <v>0</v>
      </c>
      <c r="AP43" s="455" t="n">
        <v>0</v>
      </c>
      <c r="AQ43" s="455" t="n">
        <v>0</v>
      </c>
      <c r="AR43" s="418" t="inlineStr"/>
      <c r="AS43" s="418" t="inlineStr">
        <is>
          <t>Import Export clearance services</t>
        </is>
      </c>
      <c r="AT43" s="418" t="inlineStr">
        <is>
          <t>បានប្រកាសពន្ធ</t>
        </is>
      </c>
    </row>
    <row r="44">
      <c r="A44" s="417" t="n">
        <v>35</v>
      </c>
      <c r="B44" s="418" t="inlineStr">
        <is>
          <t>Bank Charge</t>
        </is>
      </c>
      <c r="C44" s="418" t="inlineStr">
        <is>
          <t>ជេអេចអិល (ខេមបូឌា) ឡូជីស្ទីក ឯ.ក</t>
        </is>
      </c>
      <c r="D44" s="418" t="inlineStr">
        <is>
          <t>K006-901803075</t>
        </is>
      </c>
      <c r="E44" s="418" t="inlineStr">
        <is>
          <t>JHL-22-01434</t>
        </is>
      </c>
      <c r="F44" s="419" t="n">
        <v>44840</v>
      </c>
      <c r="G44" s="420" t="n">
        <v>63611</v>
      </c>
      <c r="H44" s="418" t="n"/>
      <c r="I44" s="455" t="n">
        <v>63611</v>
      </c>
      <c r="J44" s="418">
        <f>IF(L44&lt;&gt;"",L44,K44)</f>
        <v/>
      </c>
      <c r="K44" s="418">
        <f>IF(AND(T44=TRUE, U44=TRUE, V44=TRUE), IF(W44&lt;-0.05, "អនុញ្ញាត (អ្នកផ្គត់ផ្គង់ប្រកាសខ្វះ)", "បានប្រកាស (អនុញ្ញាត)"), IF(AND(T44=FALSE, U44=FALSE, V44=FALSE), "ព្យួរទុក (មិនមានទិន្នន័យ)", "ប្រកាសខុស (ព្យួរទុក)"))</f>
        <v/>
      </c>
      <c r="L44" s="418" t="inlineStr"/>
      <c r="M44" s="418" t="inlineStr"/>
      <c r="N44" s="455" t="n"/>
      <c r="O44" s="455">
        <f>IF(W44&lt;0,AI44,I44)</f>
        <v/>
      </c>
      <c r="P44" s="455">
        <f>I44-O44</f>
        <v/>
      </c>
      <c r="Q44" s="418" t="n"/>
      <c r="R44" s="418" t="inlineStr">
        <is>
          <t>JHL-22-01434</t>
        </is>
      </c>
      <c r="S44" s="418" t="inlineStr">
        <is>
          <t>JHL-22-01434</t>
        </is>
      </c>
      <c r="T44" s="418">
        <f>R44=S44</f>
        <v/>
      </c>
      <c r="U44" s="418">
        <f>AND(MONTH(F44)=MONTH(Y44), YEAR(F44)=YEAR(Y44))</f>
        <v/>
      </c>
      <c r="V44" s="418">
        <f>AND(AC44&lt;&gt;"", 'Company information'!D$4&lt;&gt;"", RIGHT(SUBSTITUTE(AC44,"-",""),9)=RIGHT(SUBSTITUTE('Company information'!D$4,"-",""),9))</f>
        <v/>
      </c>
      <c r="W44" s="418">
        <f>AI44-I44</f>
        <v/>
      </c>
      <c r="X44" s="455" t="n"/>
      <c r="Y44" s="419" t="n">
        <v>44722</v>
      </c>
      <c r="Z44" s="418" t="inlineStr">
        <is>
          <t>JHL-22-01434</t>
        </is>
      </c>
      <c r="AA44" s="418" t="inlineStr"/>
      <c r="AB44" s="418" t="inlineStr">
        <is>
          <t>បុគ្គលជាប់អាករ</t>
        </is>
      </c>
      <c r="AC44" s="418" t="inlineStr">
        <is>
          <t>L001-100067123</t>
        </is>
      </c>
      <c r="AD44" s="418" t="inlineStr">
        <is>
          <t>រីឡាយអេប៊ល សូស អ៊ិនដាសស្រ្ទៀល (ខេមបូឌា)</t>
        </is>
      </c>
      <c r="AE44" s="455" t="n">
        <v>699720</v>
      </c>
      <c r="AF44" s="455" t="n">
        <v>636109</v>
      </c>
      <c r="AG44" s="455" t="n">
        <v>0</v>
      </c>
      <c r="AH44" s="455" t="n">
        <v>0</v>
      </c>
      <c r="AI44" s="455" t="n">
        <v>63611</v>
      </c>
      <c r="AJ44" s="455" t="n">
        <v>0</v>
      </c>
      <c r="AK44" s="455" t="n">
        <v>0</v>
      </c>
      <c r="AL44" s="455" t="n">
        <v>0</v>
      </c>
      <c r="AM44" s="455" t="n">
        <v>0</v>
      </c>
      <c r="AN44" s="455" t="n">
        <v>0</v>
      </c>
      <c r="AO44" s="455" t="n">
        <v>0</v>
      </c>
      <c r="AP44" s="455" t="n">
        <v>0</v>
      </c>
      <c r="AQ44" s="455" t="n">
        <v>0</v>
      </c>
      <c r="AR44" s="418" t="inlineStr"/>
      <c r="AS44" s="418" t="inlineStr">
        <is>
          <t>Import Export clearance services</t>
        </is>
      </c>
      <c r="AT44" s="418" t="inlineStr">
        <is>
          <t>បានប្រកាសពន្ធ</t>
        </is>
      </c>
    </row>
    <row r="45">
      <c r="A45" s="417" t="n">
        <v>36</v>
      </c>
      <c r="B45" s="418" t="inlineStr">
        <is>
          <t>Rent 5 Trucks pick up Worker Overtime</t>
        </is>
      </c>
      <c r="C45" s="418" t="inlineStr">
        <is>
          <t>ជេអេចអិល (ខេមបូឌា) ឡូជីស្ទីក ឯ.ក</t>
        </is>
      </c>
      <c r="D45" s="418" t="inlineStr">
        <is>
          <t>K006-901803075</t>
        </is>
      </c>
      <c r="E45" s="418" t="inlineStr">
        <is>
          <t>JHL-22-01435</t>
        </is>
      </c>
      <c r="F45" s="419" t="n">
        <v>44840</v>
      </c>
      <c r="G45" s="420" t="n">
        <v>59515</v>
      </c>
      <c r="H45" s="418" t="n"/>
      <c r="I45" s="455" t="n">
        <v>59515</v>
      </c>
      <c r="J45" s="418">
        <f>IF(L45&lt;&gt;"",L45,K45)</f>
        <v/>
      </c>
      <c r="K45" s="418">
        <f>IF(AND(T45=TRUE, U45=TRUE, V45=TRUE), IF(W45&lt;-0.05, "អនុញ្ញាត (អ្នកផ្គត់ផ្គង់ប្រកាសខ្វះ)", "បានប្រកាស (អនុញ្ញាត)"), IF(AND(T45=FALSE, U45=FALSE, V45=FALSE), "ព្យួរទុក (មិនមានទិន្នន័យ)", "ប្រកាសខុស (ព្យួរទុក)"))</f>
        <v/>
      </c>
      <c r="L45" s="418" t="inlineStr"/>
      <c r="M45" s="418" t="inlineStr"/>
      <c r="N45" s="455" t="n"/>
      <c r="O45" s="455">
        <f>IF(W45&lt;0,AI45,I45)</f>
        <v/>
      </c>
      <c r="P45" s="455">
        <f>I45-O45</f>
        <v/>
      </c>
      <c r="Q45" s="418" t="n"/>
      <c r="R45" s="418" t="inlineStr">
        <is>
          <t>JHL-22-01435</t>
        </is>
      </c>
      <c r="S45" s="418" t="inlineStr">
        <is>
          <t>JHL-22-01435</t>
        </is>
      </c>
      <c r="T45" s="418">
        <f>R45=S45</f>
        <v/>
      </c>
      <c r="U45" s="418">
        <f>AND(MONTH(F45)=MONTH(Y45), YEAR(F45)=YEAR(Y45))</f>
        <v/>
      </c>
      <c r="V45" s="418">
        <f>AND(AC45&lt;&gt;"", 'Company information'!D$4&lt;&gt;"", RIGHT(SUBSTITUTE(AC45,"-",""),9)=RIGHT(SUBSTITUTE('Company information'!D$4,"-",""),9))</f>
        <v/>
      </c>
      <c r="W45" s="418">
        <f>AI45-I45</f>
        <v/>
      </c>
      <c r="X45" s="455" t="n"/>
      <c r="Y45" s="419" t="n">
        <v>44722</v>
      </c>
      <c r="Z45" s="418" t="inlineStr">
        <is>
          <t>JHL-22-01435</t>
        </is>
      </c>
      <c r="AA45" s="418" t="inlineStr"/>
      <c r="AB45" s="418" t="inlineStr">
        <is>
          <t>បុគ្គលជាប់អាករ</t>
        </is>
      </c>
      <c r="AC45" s="418" t="inlineStr">
        <is>
          <t>L001-100067123</t>
        </is>
      </c>
      <c r="AD45" s="418" t="inlineStr">
        <is>
          <t>រីឡាយអេប៊ល សូស អ៊ិនដាសស្រ្ទៀល (ខេមបូឌា)</t>
        </is>
      </c>
      <c r="AE45" s="455" t="n">
        <v>654664</v>
      </c>
      <c r="AF45" s="455" t="n">
        <v>595149</v>
      </c>
      <c r="AG45" s="455" t="n">
        <v>0</v>
      </c>
      <c r="AH45" s="455" t="n">
        <v>0</v>
      </c>
      <c r="AI45" s="455" t="n">
        <v>59515</v>
      </c>
      <c r="AJ45" s="455" t="n">
        <v>0</v>
      </c>
      <c r="AK45" s="455" t="n">
        <v>0</v>
      </c>
      <c r="AL45" s="455" t="n">
        <v>0</v>
      </c>
      <c r="AM45" s="455" t="n">
        <v>0</v>
      </c>
      <c r="AN45" s="455" t="n">
        <v>0</v>
      </c>
      <c r="AO45" s="455" t="n">
        <v>0</v>
      </c>
      <c r="AP45" s="455" t="n">
        <v>0</v>
      </c>
      <c r="AQ45" s="455" t="n">
        <v>0</v>
      </c>
      <c r="AR45" s="418" t="inlineStr"/>
      <c r="AS45" s="418" t="inlineStr">
        <is>
          <t>Import Export clearance services</t>
        </is>
      </c>
      <c r="AT45" s="418" t="inlineStr">
        <is>
          <t>បានប្រកាសពន្ធ</t>
        </is>
      </c>
    </row>
    <row r="46">
      <c r="A46" s="417" t="n">
        <v>37</v>
      </c>
      <c r="B46" s="418" t="inlineStr">
        <is>
          <t>Bank Charge</t>
        </is>
      </c>
      <c r="C46" s="418" t="inlineStr">
        <is>
          <t>ជេអេចអិល (ខេមបូឌា) ឡូជីស្ទីក ឯ.ក</t>
        </is>
      </c>
      <c r="D46" s="418" t="inlineStr">
        <is>
          <t>K006-901803075</t>
        </is>
      </c>
      <c r="E46" s="418" t="inlineStr">
        <is>
          <t>JHL-22-01385</t>
        </is>
      </c>
      <c r="F46" s="419" t="n">
        <v>44626</v>
      </c>
      <c r="G46" s="420" t="n">
        <v>51335</v>
      </c>
      <c r="H46" s="418" t="n"/>
      <c r="I46" s="455" t="n">
        <v>51335</v>
      </c>
      <c r="J46" s="418">
        <f>IF(L46&lt;&gt;"",L46,K46)</f>
        <v/>
      </c>
      <c r="K46" s="418">
        <f>IF(AND(T46=TRUE, U46=TRUE, V46=TRUE), IF(W46&lt;-0.05, "អនុញ្ញាត (អ្នកផ្គត់ផ្គង់ប្រកាសខ្វះ)", "បានប្រកាស (អនុញ្ញាត)"), IF(AND(T46=FALSE, U46=FALSE, V46=FALSE), "ព្យួរទុក (មិនមានទិន្នន័យ)", "ប្រកាសខុស (ព្យួរទុក)"))</f>
        <v/>
      </c>
      <c r="L46" s="418" t="inlineStr"/>
      <c r="M46" s="418" t="inlineStr"/>
      <c r="N46" s="455" t="n"/>
      <c r="O46" s="455">
        <f>IF(W46&lt;0,AI46,I46)</f>
        <v/>
      </c>
      <c r="P46" s="455">
        <f>I46-O46</f>
        <v/>
      </c>
      <c r="Q46" s="418" t="n"/>
      <c r="R46" s="418" t="inlineStr">
        <is>
          <t>JHL-22-01385</t>
        </is>
      </c>
      <c r="S46" s="418" t="inlineStr">
        <is>
          <t>JHL-22-01385</t>
        </is>
      </c>
      <c r="T46" s="418">
        <f>R46=S46</f>
        <v/>
      </c>
      <c r="U46" s="418">
        <f>AND(MONTH(F46)=MONTH(Y46), YEAR(F46)=YEAR(Y46))</f>
        <v/>
      </c>
      <c r="V46" s="418">
        <f>AND(AC46&lt;&gt;"", 'Company information'!D$4&lt;&gt;"", RIGHT(SUBSTITUTE(AC46,"-",""),9)=RIGHT(SUBSTITUTE('Company information'!D$4,"-",""),9))</f>
        <v/>
      </c>
      <c r="W46" s="418">
        <f>AI46-I46</f>
        <v/>
      </c>
      <c r="X46" s="455" t="n"/>
      <c r="Y46" s="419" t="n">
        <v>44715</v>
      </c>
      <c r="Z46" s="418" t="inlineStr">
        <is>
          <t>JHL-22-01385</t>
        </is>
      </c>
      <c r="AA46" s="418" t="inlineStr"/>
      <c r="AB46" s="418" t="inlineStr">
        <is>
          <t>បុគ្គលជាប់អាករ</t>
        </is>
      </c>
      <c r="AC46" s="418" t="inlineStr">
        <is>
          <t>L001-100067123</t>
        </is>
      </c>
      <c r="AD46" s="418" t="inlineStr">
        <is>
          <t>រីឡាយអេប៊ល សូស អ៊ិនដាសស្រ្ទៀល (ខេមបូឌា)</t>
        </is>
      </c>
      <c r="AE46" s="455" t="n">
        <v>564690</v>
      </c>
      <c r="AF46" s="455" t="n">
        <v>513355</v>
      </c>
      <c r="AG46" s="455" t="n">
        <v>0</v>
      </c>
      <c r="AH46" s="455" t="n">
        <v>0</v>
      </c>
      <c r="AI46" s="455" t="n">
        <v>51335</v>
      </c>
      <c r="AJ46" s="455" t="n">
        <v>0</v>
      </c>
      <c r="AK46" s="455" t="n">
        <v>0</v>
      </c>
      <c r="AL46" s="455" t="n">
        <v>0</v>
      </c>
      <c r="AM46" s="455" t="n">
        <v>0</v>
      </c>
      <c r="AN46" s="455" t="n">
        <v>0</v>
      </c>
      <c r="AO46" s="455" t="n">
        <v>0</v>
      </c>
      <c r="AP46" s="455" t="n">
        <v>0</v>
      </c>
      <c r="AQ46" s="455" t="n">
        <v>0</v>
      </c>
      <c r="AR46" s="418" t="inlineStr"/>
      <c r="AS46" s="418" t="inlineStr">
        <is>
          <t>Import Export clearance services</t>
        </is>
      </c>
      <c r="AT46" s="418" t="inlineStr">
        <is>
          <t>បានប្រកាសពន្ធ</t>
        </is>
      </c>
    </row>
    <row r="47">
      <c r="A47" s="417" t="n">
        <v>38</v>
      </c>
      <c r="B47" s="418" t="inlineStr">
        <is>
          <t>Rent 6 Trucks pick up Worker Overtime</t>
        </is>
      </c>
      <c r="C47" s="418" t="inlineStr">
        <is>
          <t>ជេអេចអិល (ខេមបូឌា) ឡូជីស្ទីក ឯ.ក</t>
        </is>
      </c>
      <c r="D47" s="418" t="inlineStr">
        <is>
          <t>K006-901803075</t>
        </is>
      </c>
      <c r="E47" s="418" t="inlineStr">
        <is>
          <t>JHL-22-01383</t>
        </is>
      </c>
      <c r="F47" s="419" t="n">
        <v>44626</v>
      </c>
      <c r="G47" s="420" t="n">
        <v>51335</v>
      </c>
      <c r="H47" s="418" t="n"/>
      <c r="I47" s="455" t="n">
        <v>51335</v>
      </c>
      <c r="J47" s="418">
        <f>IF(L47&lt;&gt;"",L47,K47)</f>
        <v/>
      </c>
      <c r="K47" s="418">
        <f>IF(AND(T47=TRUE, U47=TRUE, V47=TRUE), IF(W47&lt;-0.05, "អនុញ្ញាត (អ្នកផ្គត់ផ្គង់ប្រកាសខ្វះ)", "បានប្រកាស (អនុញ្ញាត)"), IF(AND(T47=FALSE, U47=FALSE, V47=FALSE), "ព្យួរទុក (មិនមានទិន្នន័យ)", "ប្រកាសខុស (ព្យួរទុក)"))</f>
        <v/>
      </c>
      <c r="L47" s="418" t="inlineStr"/>
      <c r="M47" s="418" t="inlineStr"/>
      <c r="N47" s="455" t="n"/>
      <c r="O47" s="455">
        <f>IF(W47&lt;0,AI47,I47)</f>
        <v/>
      </c>
      <c r="P47" s="455">
        <f>I47-O47</f>
        <v/>
      </c>
      <c r="Q47" s="418" t="n"/>
      <c r="R47" s="418" t="inlineStr">
        <is>
          <t>JHL-22-01383</t>
        </is>
      </c>
      <c r="S47" s="418" t="inlineStr">
        <is>
          <t>JHL-22-01383</t>
        </is>
      </c>
      <c r="T47" s="418">
        <f>R47=S47</f>
        <v/>
      </c>
      <c r="U47" s="418">
        <f>AND(MONTH(F47)=MONTH(Y47), YEAR(F47)=YEAR(Y47))</f>
        <v/>
      </c>
      <c r="V47" s="418">
        <f>AND(AC47&lt;&gt;"", 'Company information'!D$4&lt;&gt;"", RIGHT(SUBSTITUTE(AC47,"-",""),9)=RIGHT(SUBSTITUTE('Company information'!D$4,"-",""),9))</f>
        <v/>
      </c>
      <c r="W47" s="418">
        <f>AI47-I47</f>
        <v/>
      </c>
      <c r="X47" s="455" t="n"/>
      <c r="Y47" s="419" t="n">
        <v>44715</v>
      </c>
      <c r="Z47" s="418" t="inlineStr">
        <is>
          <t>JHL-22-01383</t>
        </is>
      </c>
      <c r="AA47" s="418" t="inlineStr"/>
      <c r="AB47" s="418" t="inlineStr">
        <is>
          <t>បុគ្គលជាប់អាករ</t>
        </is>
      </c>
      <c r="AC47" s="418" t="inlineStr">
        <is>
          <t>L001-100067123</t>
        </is>
      </c>
      <c r="AD47" s="418" t="inlineStr">
        <is>
          <t>រីឡាយអេប៊ល សូស អ៊ិនដាសស្រ្ទៀល (ខេមបូឌា)</t>
        </is>
      </c>
      <c r="AE47" s="455" t="n">
        <v>564690</v>
      </c>
      <c r="AF47" s="455" t="n">
        <v>513355</v>
      </c>
      <c r="AG47" s="455" t="n">
        <v>0</v>
      </c>
      <c r="AH47" s="455" t="n">
        <v>0</v>
      </c>
      <c r="AI47" s="455" t="n">
        <v>51335</v>
      </c>
      <c r="AJ47" s="455" t="n">
        <v>0</v>
      </c>
      <c r="AK47" s="455" t="n">
        <v>0</v>
      </c>
      <c r="AL47" s="455" t="n">
        <v>0</v>
      </c>
      <c r="AM47" s="455" t="n">
        <v>0</v>
      </c>
      <c r="AN47" s="455" t="n">
        <v>0</v>
      </c>
      <c r="AO47" s="455" t="n">
        <v>0</v>
      </c>
      <c r="AP47" s="455" t="n">
        <v>0</v>
      </c>
      <c r="AQ47" s="455" t="n">
        <v>0</v>
      </c>
      <c r="AR47" s="418" t="inlineStr"/>
      <c r="AS47" s="418" t="inlineStr">
        <is>
          <t>Import Export clearance services</t>
        </is>
      </c>
      <c r="AT47" s="418" t="inlineStr">
        <is>
          <t>បានប្រកាសពន្ធ</t>
        </is>
      </c>
    </row>
    <row r="48">
      <c r="A48" s="417" t="n">
        <v>39</v>
      </c>
      <c r="B48" s="418" t="inlineStr">
        <is>
          <t>Rent 5 Trucks pick up Worker Overtime</t>
        </is>
      </c>
      <c r="C48" s="418" t="inlineStr">
        <is>
          <t>ជេអេចអិល (ខេមបូឌា) ឡូជីស្ទីក ឯ.ក</t>
        </is>
      </c>
      <c r="D48" s="418" t="inlineStr">
        <is>
          <t>K006-901803075</t>
        </is>
      </c>
      <c r="E48" s="418" t="inlineStr">
        <is>
          <t>JHL-22-01384</t>
        </is>
      </c>
      <c r="F48" s="419" t="n">
        <v>44626</v>
      </c>
      <c r="G48" s="420" t="n">
        <v>63626</v>
      </c>
      <c r="H48" s="418" t="n"/>
      <c r="I48" s="455" t="n">
        <v>63626</v>
      </c>
      <c r="J48" s="418">
        <f>IF(L48&lt;&gt;"",L48,K48)</f>
        <v/>
      </c>
      <c r="K48" s="418">
        <f>IF(AND(T48=TRUE, U48=TRUE, V48=TRUE), IF(W48&lt;-0.05, "អនុញ្ញាត (អ្នកផ្គត់ផ្គង់ប្រកាសខ្វះ)", "បានប្រកាស (អនុញ្ញាត)"), IF(AND(T48=FALSE, U48=FALSE, V48=FALSE), "ព្យួរទុក (មិនមានទិន្នន័យ)", "ប្រកាសខុស (ព្យួរទុក)"))</f>
        <v/>
      </c>
      <c r="L48" s="418" t="inlineStr"/>
      <c r="M48" s="418" t="inlineStr"/>
      <c r="N48" s="455" t="n"/>
      <c r="O48" s="455">
        <f>IF(W48&lt;0,AI48,I48)</f>
        <v/>
      </c>
      <c r="P48" s="455">
        <f>I48-O48</f>
        <v/>
      </c>
      <c r="Q48" s="418" t="n"/>
      <c r="R48" s="418" t="inlineStr">
        <is>
          <t>JHL-22-01384</t>
        </is>
      </c>
      <c r="S48" s="418" t="inlineStr">
        <is>
          <t>JHL-22-01384</t>
        </is>
      </c>
      <c r="T48" s="418">
        <f>R48=S48</f>
        <v/>
      </c>
      <c r="U48" s="418">
        <f>AND(MONTH(F48)=MONTH(Y48), YEAR(F48)=YEAR(Y48))</f>
        <v/>
      </c>
      <c r="V48" s="418">
        <f>AND(AC48&lt;&gt;"", 'Company information'!D$4&lt;&gt;"", RIGHT(SUBSTITUTE(AC48,"-",""),9)=RIGHT(SUBSTITUTE('Company information'!D$4,"-",""),9))</f>
        <v/>
      </c>
      <c r="W48" s="418">
        <f>AI48-I48</f>
        <v/>
      </c>
      <c r="X48" s="455" t="n"/>
      <c r="Y48" s="419" t="n">
        <v>44715</v>
      </c>
      <c r="Z48" s="418" t="inlineStr">
        <is>
          <t>JHL-22-01384</t>
        </is>
      </c>
      <c r="AA48" s="418" t="inlineStr"/>
      <c r="AB48" s="418" t="inlineStr">
        <is>
          <t>បុគ្គលជាប់អាករ</t>
        </is>
      </c>
      <c r="AC48" s="418" t="inlineStr">
        <is>
          <t>L001-100067123</t>
        </is>
      </c>
      <c r="AD48" s="418" t="inlineStr">
        <is>
          <t>រីឡាយអេប៊ល សូស អ៊ិនដាសស្រ្ទៀល (ខេមបូឌា)</t>
        </is>
      </c>
      <c r="AE48" s="455" t="n">
        <v>699891</v>
      </c>
      <c r="AF48" s="455" t="n">
        <v>636265</v>
      </c>
      <c r="AG48" s="455" t="n">
        <v>0</v>
      </c>
      <c r="AH48" s="455" t="n">
        <v>0</v>
      </c>
      <c r="AI48" s="455" t="n">
        <v>63626</v>
      </c>
      <c r="AJ48" s="455" t="n">
        <v>0</v>
      </c>
      <c r="AK48" s="455" t="n">
        <v>0</v>
      </c>
      <c r="AL48" s="455" t="n">
        <v>0</v>
      </c>
      <c r="AM48" s="455" t="n">
        <v>0</v>
      </c>
      <c r="AN48" s="455" t="n">
        <v>0</v>
      </c>
      <c r="AO48" s="455" t="n">
        <v>0</v>
      </c>
      <c r="AP48" s="455" t="n">
        <v>0</v>
      </c>
      <c r="AQ48" s="455" t="n">
        <v>0</v>
      </c>
      <c r="AR48" s="418" t="inlineStr"/>
      <c r="AS48" s="418" t="inlineStr">
        <is>
          <t>Import Export clearance services</t>
        </is>
      </c>
      <c r="AT48" s="418" t="inlineStr">
        <is>
          <t>បានប្រកាសពន្ធ</t>
        </is>
      </c>
    </row>
    <row r="49">
      <c r="A49" s="417" t="n">
        <v>40</v>
      </c>
      <c r="B49" s="418" t="inlineStr">
        <is>
          <t>Rent 5 Trucks pick up Worker Overtime</t>
        </is>
      </c>
      <c r="C49" s="418" t="inlineStr">
        <is>
          <t>ជេអេចអិល (ខេមបូឌា) ឡូជីស្ទីក ឯ.ក</t>
        </is>
      </c>
      <c r="D49" s="418" t="inlineStr">
        <is>
          <t>K006-901803075</t>
        </is>
      </c>
      <c r="E49" s="418" t="inlineStr">
        <is>
          <t>JHL-22-01386</t>
        </is>
      </c>
      <c r="F49" s="419" t="n">
        <v>44626</v>
      </c>
      <c r="G49" s="420" t="n">
        <v>98574</v>
      </c>
      <c r="H49" s="418" t="n"/>
      <c r="I49" s="455" t="n">
        <v>98574</v>
      </c>
      <c r="J49" s="418">
        <f>IF(L49&lt;&gt;"",L49,K49)</f>
        <v/>
      </c>
      <c r="K49" s="418">
        <f>IF(AND(T49=TRUE, U49=TRUE, V49=TRUE), IF(W49&lt;-0.05, "អនុញ្ញាត (អ្នកផ្គត់ផ្គង់ប្រកាសខ្វះ)", "បានប្រកាស (អនុញ្ញាត)"), IF(AND(T49=FALSE, U49=FALSE, V49=FALSE), "ព្យួរទុក (មិនមានទិន្នន័យ)", "ប្រកាសខុស (ព្យួរទុក)"))</f>
        <v/>
      </c>
      <c r="L49" s="418" t="inlineStr"/>
      <c r="M49" s="418" t="inlineStr"/>
      <c r="N49" s="455" t="n"/>
      <c r="O49" s="455">
        <f>IF(W49&lt;0,AI49,I49)</f>
        <v/>
      </c>
      <c r="P49" s="455">
        <f>I49-O49</f>
        <v/>
      </c>
      <c r="Q49" s="418" t="n"/>
      <c r="R49" s="418" t="inlineStr">
        <is>
          <t>JHL-22-01386</t>
        </is>
      </c>
      <c r="S49" s="418" t="inlineStr">
        <is>
          <t>JHL-22-01386</t>
        </is>
      </c>
      <c r="T49" s="418">
        <f>R49=S49</f>
        <v/>
      </c>
      <c r="U49" s="418">
        <f>AND(MONTH(F49)=MONTH(Y49), YEAR(F49)=YEAR(Y49))</f>
        <v/>
      </c>
      <c r="V49" s="418">
        <f>AND(AC49&lt;&gt;"", 'Company information'!D$4&lt;&gt;"", RIGHT(SUBSTITUTE(AC49,"-",""),9)=RIGHT(SUBSTITUTE('Company information'!D$4,"-",""),9))</f>
        <v/>
      </c>
      <c r="W49" s="418">
        <f>AI49-I49</f>
        <v/>
      </c>
      <c r="X49" s="455" t="n"/>
      <c r="Y49" s="419" t="n">
        <v>44715</v>
      </c>
      <c r="Z49" s="418" t="inlineStr">
        <is>
          <t>JHL-22-01386</t>
        </is>
      </c>
      <c r="AA49" s="418" t="inlineStr"/>
      <c r="AB49" s="418" t="inlineStr">
        <is>
          <t>បុគ្គលជាប់អាករ</t>
        </is>
      </c>
      <c r="AC49" s="418" t="inlineStr">
        <is>
          <t>L001-100067123</t>
        </is>
      </c>
      <c r="AD49" s="418" t="inlineStr">
        <is>
          <t>រីឡាយអេប៊ល សូស អ៊ិនដាសស្រ្ទៀល (ខេមបូឌា)</t>
        </is>
      </c>
      <c r="AE49" s="455" t="n">
        <v>1084312</v>
      </c>
      <c r="AF49" s="455" t="n">
        <v>985738</v>
      </c>
      <c r="AG49" s="455" t="n">
        <v>0</v>
      </c>
      <c r="AH49" s="455" t="n">
        <v>0</v>
      </c>
      <c r="AI49" s="455" t="n">
        <v>98574</v>
      </c>
      <c r="AJ49" s="455" t="n">
        <v>0</v>
      </c>
      <c r="AK49" s="455" t="n">
        <v>0</v>
      </c>
      <c r="AL49" s="455" t="n">
        <v>0</v>
      </c>
      <c r="AM49" s="455" t="n">
        <v>0</v>
      </c>
      <c r="AN49" s="455" t="n">
        <v>0</v>
      </c>
      <c r="AO49" s="455" t="n">
        <v>0</v>
      </c>
      <c r="AP49" s="455" t="n">
        <v>0</v>
      </c>
      <c r="AQ49" s="455" t="n">
        <v>0</v>
      </c>
      <c r="AR49" s="418" t="inlineStr"/>
      <c r="AS49" s="418" t="inlineStr">
        <is>
          <t>Import Export clearance services</t>
        </is>
      </c>
      <c r="AT49" s="418" t="inlineStr">
        <is>
          <t>បានប្រកាសពន្ធ</t>
        </is>
      </c>
    </row>
    <row r="50">
      <c r="A50" s="417" t="n">
        <v>41</v>
      </c>
      <c r="B50" s="418" t="inlineStr">
        <is>
          <t>Rent 6 Trucks pick up Worker Overtime</t>
        </is>
      </c>
      <c r="C50" s="418" t="inlineStr">
        <is>
          <t>ជេអេចអិល (ខេមបូឌា) ឡូជីស្ទីក ឯ.ក</t>
        </is>
      </c>
      <c r="D50" s="418" t="inlineStr">
        <is>
          <t>K006-901803075</t>
        </is>
      </c>
      <c r="E50" s="418" t="inlineStr">
        <is>
          <t>JHL-22-01388</t>
        </is>
      </c>
      <c r="F50" s="419" t="n">
        <v>44626</v>
      </c>
      <c r="G50" s="420" t="n">
        <v>69772</v>
      </c>
      <c r="H50" s="418" t="n"/>
      <c r="I50" s="455" t="n">
        <v>69772</v>
      </c>
      <c r="J50" s="418">
        <f>IF(L50&lt;&gt;"",L50,K50)</f>
        <v/>
      </c>
      <c r="K50" s="418">
        <f>IF(AND(T50=TRUE, U50=TRUE, V50=TRUE), IF(W50&lt;-0.05, "អនុញ្ញាត (អ្នកផ្គត់ផ្គង់ប្រកាសខ្វះ)", "បានប្រកាស (អនុញ្ញាត)"), IF(AND(T50=FALSE, U50=FALSE, V50=FALSE), "ព្យួរទុក (មិនមានទិន្នន័យ)", "ប្រកាសខុស (ព្យួរទុក)"))</f>
        <v/>
      </c>
      <c r="L50" s="418" t="inlineStr"/>
      <c r="M50" s="418" t="inlineStr"/>
      <c r="N50" s="455" t="n"/>
      <c r="O50" s="455">
        <f>IF(W50&lt;0,AI50,I50)</f>
        <v/>
      </c>
      <c r="P50" s="455">
        <f>I50-O50</f>
        <v/>
      </c>
      <c r="Q50" s="418" t="n"/>
      <c r="R50" s="418" t="inlineStr">
        <is>
          <t>JHL-22-01388</t>
        </is>
      </c>
      <c r="S50" s="418" t="inlineStr">
        <is>
          <t>JHL-22-01388</t>
        </is>
      </c>
      <c r="T50" s="418">
        <f>R50=S50</f>
        <v/>
      </c>
      <c r="U50" s="418">
        <f>AND(MONTH(F50)=MONTH(Y50), YEAR(F50)=YEAR(Y50))</f>
        <v/>
      </c>
      <c r="V50" s="418">
        <f>AND(AC50&lt;&gt;"", 'Company information'!D$4&lt;&gt;"", RIGHT(SUBSTITUTE(AC50,"-",""),9)=RIGHT(SUBSTITUTE('Company information'!D$4,"-",""),9))</f>
        <v/>
      </c>
      <c r="W50" s="418">
        <f>AI50-I50</f>
        <v/>
      </c>
      <c r="X50" s="455" t="n"/>
      <c r="Y50" s="419" t="n">
        <v>44715</v>
      </c>
      <c r="Z50" s="418" t="inlineStr">
        <is>
          <t>JHL-22-01388</t>
        </is>
      </c>
      <c r="AA50" s="418" t="inlineStr"/>
      <c r="AB50" s="418" t="inlineStr">
        <is>
          <t>បុគ្គលជាប់អាករ</t>
        </is>
      </c>
      <c r="AC50" s="418" t="inlineStr">
        <is>
          <t>L001-100067123</t>
        </is>
      </c>
      <c r="AD50" s="418" t="inlineStr">
        <is>
          <t>រីឡាយអេប៊ល សូស អ៊ិនដាសស្រ្ទៀល (ខេមបូឌា)</t>
        </is>
      </c>
      <c r="AE50" s="455" t="n">
        <v>767491</v>
      </c>
      <c r="AF50" s="455" t="n">
        <v>697719</v>
      </c>
      <c r="AG50" s="455" t="n">
        <v>0</v>
      </c>
      <c r="AH50" s="455" t="n">
        <v>0</v>
      </c>
      <c r="AI50" s="455" t="n">
        <v>69772</v>
      </c>
      <c r="AJ50" s="455" t="n">
        <v>0</v>
      </c>
      <c r="AK50" s="455" t="n">
        <v>0</v>
      </c>
      <c r="AL50" s="455" t="n">
        <v>0</v>
      </c>
      <c r="AM50" s="455" t="n">
        <v>0</v>
      </c>
      <c r="AN50" s="455" t="n">
        <v>0</v>
      </c>
      <c r="AO50" s="455" t="n">
        <v>0</v>
      </c>
      <c r="AP50" s="455" t="n">
        <v>0</v>
      </c>
      <c r="AQ50" s="455" t="n">
        <v>0</v>
      </c>
      <c r="AR50" s="418" t="inlineStr"/>
      <c r="AS50" s="418" t="inlineStr">
        <is>
          <t>Import Export clearance services</t>
        </is>
      </c>
      <c r="AT50" s="418" t="inlineStr">
        <is>
          <t>បានប្រកាសពន្ធ</t>
        </is>
      </c>
    </row>
    <row r="51">
      <c r="A51" s="417" t="n">
        <v>42</v>
      </c>
      <c r="B51" s="418" t="inlineStr">
        <is>
          <t>Rent 5 Trucks pick up Worker Overtime</t>
        </is>
      </c>
      <c r="C51" s="418" t="inlineStr">
        <is>
          <t>ជេអេចអិល (ខេមបូឌា) ឡូជីស្ទីក ឯ.ក</t>
        </is>
      </c>
      <c r="D51" s="418" t="inlineStr">
        <is>
          <t>K006-901803075</t>
        </is>
      </c>
      <c r="E51" s="418" t="inlineStr">
        <is>
          <t>JHL-22-01387</t>
        </is>
      </c>
      <c r="F51" s="419" t="n">
        <v>44626</v>
      </c>
      <c r="G51" s="420" t="n">
        <v>80014</v>
      </c>
      <c r="H51" s="418" t="n"/>
      <c r="I51" s="455" t="n">
        <v>80014</v>
      </c>
      <c r="J51" s="418">
        <f>IF(L51&lt;&gt;"",L51,K51)</f>
        <v/>
      </c>
      <c r="K51" s="418">
        <f>IF(AND(T51=TRUE, U51=TRUE, V51=TRUE), IF(W51&lt;-0.05, "អនុញ្ញាត (អ្នកផ្គត់ផ្គង់ប្រកាសខ្វះ)", "បានប្រកាស (អនុញ្ញាត)"), IF(AND(T51=FALSE, U51=FALSE, V51=FALSE), "ព្យួរទុក (មិនមានទិន្នន័យ)", "ប្រកាសខុស (ព្យួរទុក)"))</f>
        <v/>
      </c>
      <c r="L51" s="418" t="inlineStr"/>
      <c r="M51" s="418" t="inlineStr"/>
      <c r="N51" s="455" t="n"/>
      <c r="O51" s="455">
        <f>IF(W51&lt;0,AI51,I51)</f>
        <v/>
      </c>
      <c r="P51" s="455">
        <f>I51-O51</f>
        <v/>
      </c>
      <c r="Q51" s="418" t="n"/>
      <c r="R51" s="418" t="inlineStr">
        <is>
          <t>JHL-22-01387</t>
        </is>
      </c>
      <c r="S51" s="418" t="inlineStr">
        <is>
          <t>JHL-22-01387</t>
        </is>
      </c>
      <c r="T51" s="418">
        <f>R51=S51</f>
        <v/>
      </c>
      <c r="U51" s="418">
        <f>AND(MONTH(F51)=MONTH(Y51), YEAR(F51)=YEAR(Y51))</f>
        <v/>
      </c>
      <c r="V51" s="418">
        <f>AND(AC51&lt;&gt;"", 'Company information'!D$4&lt;&gt;"", RIGHT(SUBSTITUTE(AC51,"-",""),9)=RIGHT(SUBSTITUTE('Company information'!D$4,"-",""),9))</f>
        <v/>
      </c>
      <c r="W51" s="418">
        <f>AI51-I51</f>
        <v/>
      </c>
      <c r="X51" s="455" t="n"/>
      <c r="Y51" s="419" t="n">
        <v>44715</v>
      </c>
      <c r="Z51" s="418" t="inlineStr">
        <is>
          <t>JHL-22-01387</t>
        </is>
      </c>
      <c r="AA51" s="418" t="inlineStr"/>
      <c r="AB51" s="418" t="inlineStr">
        <is>
          <t>បុគ្គលជាប់អាករ</t>
        </is>
      </c>
      <c r="AC51" s="418" t="inlineStr">
        <is>
          <t>L001-100067123</t>
        </is>
      </c>
      <c r="AD51" s="418" t="inlineStr">
        <is>
          <t>រីឡាយអេប៊ល សូស អ៊ិនដាសស្រ្ទៀល (ខេមបូឌា)</t>
        </is>
      </c>
      <c r="AE51" s="455" t="n">
        <v>880159</v>
      </c>
      <c r="AF51" s="455" t="n">
        <v>800145</v>
      </c>
      <c r="AG51" s="455" t="n">
        <v>0</v>
      </c>
      <c r="AH51" s="455" t="n">
        <v>0</v>
      </c>
      <c r="AI51" s="455" t="n">
        <v>80014</v>
      </c>
      <c r="AJ51" s="455" t="n">
        <v>0</v>
      </c>
      <c r="AK51" s="455" t="n">
        <v>0</v>
      </c>
      <c r="AL51" s="455" t="n">
        <v>0</v>
      </c>
      <c r="AM51" s="455" t="n">
        <v>0</v>
      </c>
      <c r="AN51" s="455" t="n">
        <v>0</v>
      </c>
      <c r="AO51" s="455" t="n">
        <v>0</v>
      </c>
      <c r="AP51" s="455" t="n">
        <v>0</v>
      </c>
      <c r="AQ51" s="455" t="n">
        <v>0</v>
      </c>
      <c r="AR51" s="418" t="inlineStr"/>
      <c r="AS51" s="418" t="inlineStr">
        <is>
          <t>Import Export clearance services</t>
        </is>
      </c>
      <c r="AT51" s="418" t="inlineStr">
        <is>
          <t>បានប្រកាសពន្ធ</t>
        </is>
      </c>
    </row>
    <row r="52">
      <c r="A52" s="417" t="n">
        <v>43</v>
      </c>
      <c r="B52" s="418" t="inlineStr">
        <is>
          <t>Rent 5 Trucks pick up Worker Overtime</t>
        </is>
      </c>
      <c r="C52" s="418" t="inlineStr">
        <is>
          <t>កំពង់ផែស្វយ័តភ្នំពេញ "ក.ស.ភ"</t>
        </is>
      </c>
      <c r="D52" s="418" t="inlineStr">
        <is>
          <t>L001-100044999</t>
        </is>
      </c>
      <c r="E52" s="418" t="inlineStr">
        <is>
          <t>INV20220641616</t>
        </is>
      </c>
      <c r="F52" s="419" t="n">
        <v>44626</v>
      </c>
      <c r="G52" s="420" t="n">
        <v>29498</v>
      </c>
      <c r="H52" s="418" t="n"/>
      <c r="I52" s="455" t="n">
        <v>29498</v>
      </c>
      <c r="J52" s="418">
        <f>IF(L52&lt;&gt;"",L52,K52)</f>
        <v/>
      </c>
      <c r="K52" s="418">
        <f>IF(AND(T52=TRUE, U52=TRUE, V52=TRUE), IF(W52&lt;-0.05, "អនុញ្ញាត (អ្នកផ្គត់ផ្គង់ប្រកាសខ្វះ)", "បានប្រកាស (អនុញ្ញាត)"), IF(AND(T52=FALSE, U52=FALSE, V52=FALSE), "ព្យួរទុក (មិនមានទិន្នន័យ)", "ប្រកាសខុស (ព្យួរទុក)"))</f>
        <v/>
      </c>
      <c r="L52" s="418" t="inlineStr"/>
      <c r="M52" s="418" t="inlineStr"/>
      <c r="N52" s="455" t="n"/>
      <c r="O52" s="455">
        <f>IF(W52&lt;0,AI52,I52)</f>
        <v/>
      </c>
      <c r="P52" s="455">
        <f>I52-O52</f>
        <v/>
      </c>
      <c r="Q52" s="418" t="n"/>
      <c r="R52" s="418" t="inlineStr">
        <is>
          <t>INV20220641616</t>
        </is>
      </c>
      <c r="S52" s="418" t="inlineStr"/>
      <c r="T52" s="418">
        <f>R52=S52</f>
        <v/>
      </c>
      <c r="U52" s="418">
        <f>AND(MONTH(F52)=MONTH(Y52), YEAR(F52)=YEAR(Y52))</f>
        <v/>
      </c>
      <c r="V52" s="418">
        <f>AND(AC52&lt;&gt;"", 'Company information'!D$4&lt;&gt;"", RIGHT(SUBSTITUTE(AC52,"-",""),9)=RIGHT(SUBSTITUTE('Company information'!D$4,"-",""),9))</f>
        <v/>
      </c>
      <c r="W52" s="418">
        <f>AI52-I52</f>
        <v/>
      </c>
      <c r="X52" s="455" t="n"/>
      <c r="Y52" s="417" t="n"/>
      <c r="Z52" s="418" t="n"/>
      <c r="AA52" s="418" t="n"/>
      <c r="AB52" s="418" t="n"/>
      <c r="AC52" s="418" t="n"/>
      <c r="AD52" s="418" t="n"/>
      <c r="AE52" s="455" t="n"/>
      <c r="AF52" s="455" t="n"/>
      <c r="AG52" s="455" t="n"/>
      <c r="AH52" s="455" t="n"/>
      <c r="AI52" s="455" t="n"/>
      <c r="AJ52" s="455" t="n"/>
      <c r="AK52" s="455" t="n"/>
      <c r="AL52" s="455" t="n"/>
      <c r="AM52" s="455" t="n"/>
      <c r="AN52" s="455" t="n"/>
      <c r="AO52" s="455" t="n"/>
      <c r="AP52" s="455" t="n"/>
      <c r="AQ52" s="455" t="n"/>
      <c r="AR52" s="418" t="n"/>
      <c r="AS52" s="418" t="n"/>
      <c r="AT52" s="418" t="n"/>
    </row>
    <row r="53">
      <c r="A53" s="417" t="n">
        <v>44</v>
      </c>
      <c r="B53" s="418" t="inlineStr">
        <is>
          <t>Hose, oil steering wheel</t>
        </is>
      </c>
      <c r="C53" s="418" t="inlineStr">
        <is>
          <t>កំពង់ផែស្វយ័តភ្នំពេញ "ក.ស.ភ"</t>
        </is>
      </c>
      <c r="D53" s="418" t="inlineStr">
        <is>
          <t>L001-100044999</t>
        </is>
      </c>
      <c r="E53" s="418" t="inlineStr">
        <is>
          <t>INV20220641617</t>
        </is>
      </c>
      <c r="F53" s="419" t="n">
        <v>44626</v>
      </c>
      <c r="G53" s="420" t="n">
        <v>29498</v>
      </c>
      <c r="H53" s="418" t="n"/>
      <c r="I53" s="455" t="n">
        <v>29498</v>
      </c>
      <c r="J53" s="418">
        <f>IF(L53&lt;&gt;"",L53,K53)</f>
        <v/>
      </c>
      <c r="K53" s="418">
        <f>IF(AND(T53=TRUE, U53=TRUE, V53=TRUE), IF(W53&lt;-0.05, "អនុញ្ញាត (អ្នកផ្គត់ផ្គង់ប្រកាសខ្វះ)", "បានប្រកាស (អនុញ្ញាត)"), IF(AND(T53=FALSE, U53=FALSE, V53=FALSE), "ព្យួរទុក (មិនមានទិន្នន័យ)", "ប្រកាសខុស (ព្យួរទុក)"))</f>
        <v/>
      </c>
      <c r="L53" s="418" t="inlineStr"/>
      <c r="M53" s="418" t="inlineStr"/>
      <c r="N53" s="455" t="n"/>
      <c r="O53" s="455">
        <f>IF(W53&lt;0,AI53,I53)</f>
        <v/>
      </c>
      <c r="P53" s="455">
        <f>I53-O53</f>
        <v/>
      </c>
      <c r="Q53" s="418" t="n"/>
      <c r="R53" s="418" t="inlineStr">
        <is>
          <t>INV20220641617</t>
        </is>
      </c>
      <c r="S53" s="418" t="inlineStr"/>
      <c r="T53" s="418">
        <f>R53=S53</f>
        <v/>
      </c>
      <c r="U53" s="418">
        <f>AND(MONTH(F53)=MONTH(Y53), YEAR(F53)=YEAR(Y53))</f>
        <v/>
      </c>
      <c r="V53" s="418">
        <f>AND(AC53&lt;&gt;"", 'Company information'!D$4&lt;&gt;"", RIGHT(SUBSTITUTE(AC53,"-",""),9)=RIGHT(SUBSTITUTE('Company information'!D$4,"-",""),9))</f>
        <v/>
      </c>
      <c r="W53" s="418">
        <f>AI53-I53</f>
        <v/>
      </c>
      <c r="X53" s="455" t="n"/>
      <c r="Y53" s="417" t="n"/>
      <c r="Z53" s="418" t="n"/>
      <c r="AA53" s="418" t="n"/>
      <c r="AB53" s="418" t="n"/>
      <c r="AC53" s="418" t="n"/>
      <c r="AD53" s="418" t="n"/>
      <c r="AE53" s="455" t="n"/>
      <c r="AF53" s="455" t="n"/>
      <c r="AG53" s="455" t="n"/>
      <c r="AH53" s="455" t="n"/>
      <c r="AI53" s="455" t="n"/>
      <c r="AJ53" s="455" t="n"/>
      <c r="AK53" s="455" t="n"/>
      <c r="AL53" s="455" t="n"/>
      <c r="AM53" s="455" t="n"/>
      <c r="AN53" s="455" t="n"/>
      <c r="AO53" s="455" t="n"/>
      <c r="AP53" s="455" t="n"/>
      <c r="AQ53" s="455" t="n"/>
      <c r="AR53" s="418" t="n"/>
      <c r="AS53" s="418" t="n"/>
      <c r="AT53" s="418" t="n"/>
    </row>
    <row r="54">
      <c r="A54" s="417" t="n">
        <v>45</v>
      </c>
      <c r="B54" s="418" t="inlineStr">
        <is>
          <t>Tire</t>
        </is>
      </c>
      <c r="C54" s="418" t="inlineStr">
        <is>
          <t>ម៉ីង លាំង ខូ អិលធីឌី</t>
        </is>
      </c>
      <c r="D54" s="418" t="inlineStr">
        <is>
          <t>K009-100089860</t>
        </is>
      </c>
      <c r="E54" s="418" t="inlineStr">
        <is>
          <t>001287</t>
        </is>
      </c>
      <c r="F54" s="419" t="n">
        <v>44598</v>
      </c>
      <c r="G54" s="420" t="n">
        <v>191786</v>
      </c>
      <c r="H54" s="418" t="n"/>
      <c r="I54" s="455" t="n">
        <v>191786</v>
      </c>
      <c r="J54" s="418">
        <f>IF(L54&lt;&gt;"",L54,K54)</f>
        <v/>
      </c>
      <c r="K54" s="418">
        <f>IF(AND(T54=TRUE, U54=TRUE, V54=TRUE), IF(W54&lt;-0.05, "អនុញ្ញាត (អ្នកផ្គត់ផ្គង់ប្រកាសខ្វះ)", "បានប្រកាស (អនុញ្ញាត)"), IF(AND(T54=FALSE, U54=FALSE, V54=FALSE), "ព្យួរទុក (មិនមានទិន្នន័យ)", "ប្រកាសខុស (ព្យួរទុក)"))</f>
        <v/>
      </c>
      <c r="L54" s="418" t="inlineStr"/>
      <c r="M54" s="418" t="inlineStr"/>
      <c r="N54" s="455" t="n"/>
      <c r="O54" s="455">
        <f>IF(W54&lt;0,AI54,I54)</f>
        <v/>
      </c>
      <c r="P54" s="455">
        <f>I54-O54</f>
        <v/>
      </c>
      <c r="Q54" s="418" t="n"/>
      <c r="R54" s="418" t="inlineStr">
        <is>
          <t>001287</t>
        </is>
      </c>
      <c r="S54" s="418" t="inlineStr">
        <is>
          <t>001287</t>
        </is>
      </c>
      <c r="T54" s="418">
        <f>R54=S54</f>
        <v/>
      </c>
      <c r="U54" s="418">
        <f>AND(MONTH(F54)=MONTH(Y54), YEAR(F54)=YEAR(Y54))</f>
        <v/>
      </c>
      <c r="V54" s="418">
        <f>AND(AC54&lt;&gt;"", 'Company information'!D$4&lt;&gt;"", RIGHT(SUBSTITUTE(AC54,"-",""),9)=RIGHT(SUBSTITUTE('Company information'!D$4,"-",""),9))</f>
        <v/>
      </c>
      <c r="W54" s="418">
        <f>AI54-I54</f>
        <v/>
      </c>
      <c r="X54" s="455" t="n"/>
      <c r="Y54" s="419" t="n">
        <v>44714</v>
      </c>
      <c r="Z54" s="418" t="inlineStr">
        <is>
          <t>001287</t>
        </is>
      </c>
      <c r="AA54" s="418" t="inlineStr"/>
      <c r="AB54" s="418" t="inlineStr">
        <is>
          <t>បុគ្គលជាប់អាករ</t>
        </is>
      </c>
      <c r="AC54" s="418" t="inlineStr">
        <is>
          <t>L001-100067123</t>
        </is>
      </c>
      <c r="AD54" s="418" t="inlineStr">
        <is>
          <t>រីឡាយអេប៊ល សូស អ៊ិនដាសស្រ្ទៀល (ខេមបូឌា)</t>
        </is>
      </c>
      <c r="AE54" s="455" t="n">
        <v>2109650</v>
      </c>
      <c r="AF54" s="455" t="n">
        <v>1917864</v>
      </c>
      <c r="AG54" s="455" t="n">
        <v>0</v>
      </c>
      <c r="AH54" s="455" t="n">
        <v>0</v>
      </c>
      <c r="AI54" s="455" t="n">
        <v>191786</v>
      </c>
      <c r="AJ54" s="455" t="n">
        <v>0</v>
      </c>
      <c r="AK54" s="455" t="n">
        <v>0</v>
      </c>
      <c r="AL54" s="455" t="n">
        <v>0</v>
      </c>
      <c r="AM54" s="455" t="n">
        <v>0</v>
      </c>
      <c r="AN54" s="455" t="n">
        <v>0</v>
      </c>
      <c r="AO54" s="455" t="n">
        <v>0</v>
      </c>
      <c r="AP54" s="455" t="n">
        <v>0</v>
      </c>
      <c r="AQ54" s="455" t="n">
        <v>0</v>
      </c>
      <c r="AR54" s="418" t="inlineStr"/>
      <c r="AS54" s="418" t="inlineStr">
        <is>
          <t>Trucking Fee</t>
        </is>
      </c>
      <c r="AT54" s="418" t="inlineStr">
        <is>
          <t>បានប្រកាសពន្ធ</t>
        </is>
      </c>
    </row>
    <row r="55">
      <c r="A55" s="417" t="n">
        <v>46</v>
      </c>
      <c r="B55" s="418" t="inlineStr">
        <is>
          <t>Key</t>
        </is>
      </c>
      <c r="C55" s="418" t="inlineStr">
        <is>
          <t>ម៉ីង លាំង ខូ អិលធីឌី</t>
        </is>
      </c>
      <c r="D55" s="418" t="inlineStr">
        <is>
          <t>K009-100089860</t>
        </is>
      </c>
      <c r="E55" s="418" t="inlineStr">
        <is>
          <t>001286</t>
        </is>
      </c>
      <c r="F55" s="419" t="n">
        <v>44598</v>
      </c>
      <c r="G55" s="420" t="n">
        <v>191786</v>
      </c>
      <c r="H55" s="418" t="n"/>
      <c r="I55" s="455" t="n">
        <v>191786</v>
      </c>
      <c r="J55" s="418">
        <f>IF(L55&lt;&gt;"",L55,K55)</f>
        <v/>
      </c>
      <c r="K55" s="418">
        <f>IF(AND(T55=TRUE, U55=TRUE, V55=TRUE), IF(W55&lt;-0.05, "អនុញ្ញាត (អ្នកផ្គត់ផ្គង់ប្រកាសខ្វះ)", "បានប្រកាស (អនុញ្ញាត)"), IF(AND(T55=FALSE, U55=FALSE, V55=FALSE), "ព្យួរទុក (មិនមានទិន្នន័យ)", "ប្រកាសខុស (ព្យួរទុក)"))</f>
        <v/>
      </c>
      <c r="L55" s="418" t="inlineStr"/>
      <c r="M55" s="418" t="inlineStr"/>
      <c r="N55" s="455" t="n"/>
      <c r="O55" s="455">
        <f>IF(W55&lt;0,AI55,I55)</f>
        <v/>
      </c>
      <c r="P55" s="455">
        <f>I55-O55</f>
        <v/>
      </c>
      <c r="Q55" s="418" t="n"/>
      <c r="R55" s="418" t="inlineStr">
        <is>
          <t>001286</t>
        </is>
      </c>
      <c r="S55" s="418" t="inlineStr">
        <is>
          <t>001286</t>
        </is>
      </c>
      <c r="T55" s="418">
        <f>R55=S55</f>
        <v/>
      </c>
      <c r="U55" s="418">
        <f>AND(MONTH(F55)=MONTH(Y55), YEAR(F55)=YEAR(Y55))</f>
        <v/>
      </c>
      <c r="V55" s="418">
        <f>AND(AC55&lt;&gt;"", 'Company information'!D$4&lt;&gt;"", RIGHT(SUBSTITUTE(AC55,"-",""),9)=RIGHT(SUBSTITUTE('Company information'!D$4,"-",""),9))</f>
        <v/>
      </c>
      <c r="W55" s="418">
        <f>AI55-I55</f>
        <v/>
      </c>
      <c r="X55" s="455" t="n"/>
      <c r="Y55" s="419" t="n">
        <v>44714</v>
      </c>
      <c r="Z55" s="418" t="inlineStr">
        <is>
          <t>001286</t>
        </is>
      </c>
      <c r="AA55" s="418" t="inlineStr"/>
      <c r="AB55" s="418" t="inlineStr">
        <is>
          <t>បុគ្គលជាប់អាករ</t>
        </is>
      </c>
      <c r="AC55" s="418" t="inlineStr">
        <is>
          <t>L001-100067123</t>
        </is>
      </c>
      <c r="AD55" s="418" t="inlineStr">
        <is>
          <t>រីឡាយអេប៊ល សូស អ៊ិនដាសស្រ្ទៀល (ខេមបូឌា)</t>
        </is>
      </c>
      <c r="AE55" s="455" t="n">
        <v>2109650</v>
      </c>
      <c r="AF55" s="455" t="n">
        <v>1917864</v>
      </c>
      <c r="AG55" s="455" t="n">
        <v>0</v>
      </c>
      <c r="AH55" s="455" t="n">
        <v>0</v>
      </c>
      <c r="AI55" s="455" t="n">
        <v>191786</v>
      </c>
      <c r="AJ55" s="455" t="n">
        <v>0</v>
      </c>
      <c r="AK55" s="455" t="n">
        <v>0</v>
      </c>
      <c r="AL55" s="455" t="n">
        <v>0</v>
      </c>
      <c r="AM55" s="455" t="n">
        <v>0</v>
      </c>
      <c r="AN55" s="455" t="n">
        <v>0</v>
      </c>
      <c r="AO55" s="455" t="n">
        <v>0</v>
      </c>
      <c r="AP55" s="455" t="n">
        <v>0</v>
      </c>
      <c r="AQ55" s="455" t="n">
        <v>0</v>
      </c>
      <c r="AR55" s="418" t="inlineStr"/>
      <c r="AS55" s="418" t="inlineStr">
        <is>
          <t>Trucking Fee</t>
        </is>
      </c>
      <c r="AT55" s="418" t="inlineStr">
        <is>
          <t>បានប្រកាសពន្ធ</t>
        </is>
      </c>
    </row>
    <row r="56">
      <c r="A56" s="417" t="n">
        <v>47</v>
      </c>
      <c r="B56" s="418" t="inlineStr">
        <is>
          <t>Water tape,cement,tube,key</t>
        </is>
      </c>
      <c r="C56" s="418" t="inlineStr">
        <is>
          <t>សូស៊ីយេតេ កុងសេស្យូនែរ ដឺ ឡាអេរ៉ូព័រ</t>
        </is>
      </c>
      <c r="D56" s="418" t="inlineStr">
        <is>
          <t>L001-100047300</t>
        </is>
      </c>
      <c r="E56" s="418" t="inlineStr">
        <is>
          <t>2200-035588</t>
        </is>
      </c>
      <c r="F56" s="419" t="n">
        <v>44735</v>
      </c>
      <c r="G56" s="420" t="n">
        <v>13241</v>
      </c>
      <c r="H56" s="418" t="n"/>
      <c r="I56" s="455" t="n">
        <v>13241</v>
      </c>
      <c r="J56" s="418">
        <f>IF(L56&lt;&gt;"",L56,K56)</f>
        <v/>
      </c>
      <c r="K56" s="418">
        <f>IF(AND(T56=TRUE, U56=TRUE, V56=TRUE), IF(W56&lt;-0.05, "អនុញ្ញាត (អ្នកផ្គត់ផ្គង់ប្រកាសខ្វះ)", "បានប្រកាស (អនុញ្ញាត)"), IF(AND(T56=FALSE, U56=FALSE, V56=FALSE), "ព្យួរទុក (មិនមានទិន្នន័យ)", "ប្រកាសខុស (ព្យួរទុក)"))</f>
        <v/>
      </c>
      <c r="L56" s="418" t="inlineStr"/>
      <c r="M56" s="418" t="inlineStr"/>
      <c r="N56" s="455" t="n"/>
      <c r="O56" s="455">
        <f>IF(W56&lt;0,AI56,I56)</f>
        <v/>
      </c>
      <c r="P56" s="455">
        <f>I56-O56</f>
        <v/>
      </c>
      <c r="Q56" s="418" t="n"/>
      <c r="R56" s="418" t="inlineStr">
        <is>
          <t>2200-035588</t>
        </is>
      </c>
      <c r="S56" s="418" t="inlineStr"/>
      <c r="T56" s="418">
        <f>R56=S56</f>
        <v/>
      </c>
      <c r="U56" s="418">
        <f>AND(MONTH(F56)=MONTH(Y56), YEAR(F56)=YEAR(Y56))</f>
        <v/>
      </c>
      <c r="V56" s="418">
        <f>AND(AC56&lt;&gt;"", 'Company information'!D$4&lt;&gt;"", RIGHT(SUBSTITUTE(AC56,"-",""),9)=RIGHT(SUBSTITUTE('Company information'!D$4,"-",""),9))</f>
        <v/>
      </c>
      <c r="W56" s="418">
        <f>AI56-I56</f>
        <v/>
      </c>
      <c r="X56" s="455" t="n"/>
      <c r="Y56" s="417" t="n"/>
      <c r="Z56" s="418" t="n"/>
      <c r="AA56" s="418" t="n"/>
      <c r="AB56" s="418" t="n"/>
      <c r="AC56" s="418" t="n"/>
      <c r="AD56" s="418" t="n"/>
      <c r="AE56" s="455" t="n"/>
      <c r="AF56" s="455" t="n"/>
      <c r="AG56" s="455" t="n"/>
      <c r="AH56" s="455" t="n"/>
      <c r="AI56" s="455" t="n"/>
      <c r="AJ56" s="455" t="n"/>
      <c r="AK56" s="455" t="n"/>
      <c r="AL56" s="455" t="n"/>
      <c r="AM56" s="455" t="n"/>
      <c r="AN56" s="455" t="n"/>
      <c r="AO56" s="455" t="n"/>
      <c r="AP56" s="455" t="n"/>
      <c r="AQ56" s="455" t="n"/>
      <c r="AR56" s="418" t="n"/>
      <c r="AS56" s="418" t="n"/>
      <c r="AT56" s="418" t="n"/>
    </row>
    <row r="57">
      <c r="A57" s="417" t="n">
        <v>48</v>
      </c>
      <c r="B57" s="418" t="inlineStr">
        <is>
          <t>Food for Police</t>
        </is>
      </c>
      <c r="C57" s="418" t="inlineStr">
        <is>
          <t>សូស៊ីយេតេ កុងសេស្យូនែរ ដឺ ឡាអេរ៉ូព័រ</t>
        </is>
      </c>
      <c r="D57" s="418" t="inlineStr">
        <is>
          <t>L001-100047300</t>
        </is>
      </c>
      <c r="E57" s="418" t="inlineStr">
        <is>
          <t>2200-035587</t>
        </is>
      </c>
      <c r="F57" s="419" t="n">
        <v>44735</v>
      </c>
      <c r="G57" s="420" t="n">
        <v>30251</v>
      </c>
      <c r="H57" s="418" t="n"/>
      <c r="I57" s="455" t="n">
        <v>30251</v>
      </c>
      <c r="J57" s="418">
        <f>IF(L57&lt;&gt;"",L57,K57)</f>
        <v/>
      </c>
      <c r="K57" s="418">
        <f>IF(AND(T57=TRUE, U57=TRUE, V57=TRUE), IF(W57&lt;-0.05, "អនុញ្ញាត (អ្នកផ្គត់ផ្គង់ប្រកាសខ្វះ)", "បានប្រកាស (អនុញ្ញាត)"), IF(AND(T57=FALSE, U57=FALSE, V57=FALSE), "ព្យួរទុក (មិនមានទិន្នន័យ)", "ប្រកាសខុស (ព្យួរទុក)"))</f>
        <v/>
      </c>
      <c r="L57" s="418" t="inlineStr"/>
      <c r="M57" s="418" t="inlineStr"/>
      <c r="N57" s="455" t="n"/>
      <c r="O57" s="455">
        <f>IF(W57&lt;0,AI57,I57)</f>
        <v/>
      </c>
      <c r="P57" s="455">
        <f>I57-O57</f>
        <v/>
      </c>
      <c r="Q57" s="418" t="n"/>
      <c r="R57" s="418" t="inlineStr">
        <is>
          <t>2200-035587</t>
        </is>
      </c>
      <c r="S57" s="418" t="inlineStr"/>
      <c r="T57" s="418">
        <f>R57=S57</f>
        <v/>
      </c>
      <c r="U57" s="418">
        <f>AND(MONTH(F57)=MONTH(Y57), YEAR(F57)=YEAR(Y57))</f>
        <v/>
      </c>
      <c r="V57" s="418">
        <f>AND(AC57&lt;&gt;"", 'Company information'!D$4&lt;&gt;"", RIGHT(SUBSTITUTE(AC57,"-",""),9)=RIGHT(SUBSTITUTE('Company information'!D$4,"-",""),9))</f>
        <v/>
      </c>
      <c r="W57" s="418">
        <f>AI57-I57</f>
        <v/>
      </c>
      <c r="X57" s="455" t="n"/>
      <c r="Y57" s="417" t="n"/>
      <c r="Z57" s="418" t="n"/>
      <c r="AA57" s="418" t="n"/>
      <c r="AB57" s="418" t="n"/>
      <c r="AC57" s="418" t="n"/>
      <c r="AD57" s="418" t="n"/>
      <c r="AE57" s="455" t="n"/>
      <c r="AF57" s="455" t="n"/>
      <c r="AG57" s="455" t="n"/>
      <c r="AH57" s="455" t="n"/>
      <c r="AI57" s="455" t="n"/>
      <c r="AJ57" s="455" t="n"/>
      <c r="AK57" s="455" t="n"/>
      <c r="AL57" s="455" t="n"/>
      <c r="AM57" s="455" t="n"/>
      <c r="AN57" s="455" t="n"/>
      <c r="AO57" s="455" t="n"/>
      <c r="AP57" s="455" t="n"/>
      <c r="AQ57" s="455" t="n"/>
      <c r="AR57" s="418" t="n"/>
      <c r="AS57" s="418" t="n"/>
      <c r="AT57" s="418" t="n"/>
    </row>
    <row r="58">
      <c r="A58" s="417" t="n">
        <v>49</v>
      </c>
      <c r="B58" s="418" t="inlineStr">
        <is>
          <t>Fuel for car</t>
        </is>
      </c>
      <c r="C58" s="418" t="inlineStr">
        <is>
          <t>សូស៊ីយេតេ កុងសេស្យូនែរ ដឺ ឡាអេរ៉ូព័រ</t>
        </is>
      </c>
      <c r="D58" s="418" t="inlineStr">
        <is>
          <t>L001-100047300</t>
        </is>
      </c>
      <c r="E58" s="418" t="inlineStr">
        <is>
          <t>2200-035598</t>
        </is>
      </c>
      <c r="F58" s="419" t="n">
        <v>44735</v>
      </c>
      <c r="G58" s="420" t="n">
        <v>26515</v>
      </c>
      <c r="H58" s="418" t="n"/>
      <c r="I58" s="455" t="n">
        <v>26515</v>
      </c>
      <c r="J58" s="418">
        <f>IF(L58&lt;&gt;"",L58,K58)</f>
        <v/>
      </c>
      <c r="K58" s="418">
        <f>IF(AND(T58=TRUE, U58=TRUE, V58=TRUE), IF(W58&lt;-0.05, "អនុញ្ញាត (អ្នកផ្គត់ផ្គង់ប្រកាសខ្វះ)", "បានប្រកាស (អនុញ្ញាត)"), IF(AND(T58=FALSE, U58=FALSE, V58=FALSE), "ព្យួរទុក (មិនមានទិន្នន័យ)", "ប្រកាសខុស (ព្យួរទុក)"))</f>
        <v/>
      </c>
      <c r="L58" s="418" t="inlineStr"/>
      <c r="M58" s="418" t="inlineStr"/>
      <c r="N58" s="455" t="n"/>
      <c r="O58" s="455">
        <f>IF(W58&lt;0,AI58,I58)</f>
        <v/>
      </c>
      <c r="P58" s="455">
        <f>I58-O58</f>
        <v/>
      </c>
      <c r="Q58" s="418" t="n"/>
      <c r="R58" s="418" t="inlineStr">
        <is>
          <t>2200-035598</t>
        </is>
      </c>
      <c r="S58" s="418" t="inlineStr"/>
      <c r="T58" s="418">
        <f>R58=S58</f>
        <v/>
      </c>
      <c r="U58" s="418">
        <f>AND(MONTH(F58)=MONTH(Y58), YEAR(F58)=YEAR(Y58))</f>
        <v/>
      </c>
      <c r="V58" s="418">
        <f>AND(AC58&lt;&gt;"", 'Company information'!D$4&lt;&gt;"", RIGHT(SUBSTITUTE(AC58,"-",""),9)=RIGHT(SUBSTITUTE('Company information'!D$4,"-",""),9))</f>
        <v/>
      </c>
      <c r="W58" s="418">
        <f>AI58-I58</f>
        <v/>
      </c>
      <c r="X58" s="455" t="n"/>
      <c r="Y58" s="417" t="n"/>
      <c r="Z58" s="418" t="n"/>
      <c r="AA58" s="418" t="n"/>
      <c r="AB58" s="418" t="n"/>
      <c r="AC58" s="418" t="n"/>
      <c r="AD58" s="418" t="n"/>
      <c r="AE58" s="455" t="n"/>
      <c r="AF58" s="455" t="n"/>
      <c r="AG58" s="455" t="n"/>
      <c r="AH58" s="455" t="n"/>
      <c r="AI58" s="455" t="n"/>
      <c r="AJ58" s="455" t="n"/>
      <c r="AK58" s="455" t="n"/>
      <c r="AL58" s="455" t="n"/>
      <c r="AM58" s="455" t="n"/>
      <c r="AN58" s="455" t="n"/>
      <c r="AO58" s="455" t="n"/>
      <c r="AP58" s="455" t="n"/>
      <c r="AQ58" s="455" t="n"/>
      <c r="AR58" s="418" t="n"/>
      <c r="AS58" s="418" t="n"/>
      <c r="AT58" s="418" t="n"/>
    </row>
    <row r="59">
      <c r="A59" s="417" t="n">
        <v>50</v>
      </c>
      <c r="B59" s="418" t="inlineStr">
        <is>
          <t>Fuel for car</t>
        </is>
      </c>
      <c r="C59" s="418" t="inlineStr">
        <is>
          <t>សូស៊ីយេតេ កុងសេស្យូនែរ ដឺ ឡាអេរ៉ូព័រ</t>
        </is>
      </c>
      <c r="D59" s="418" t="inlineStr">
        <is>
          <t>L001-100047300</t>
        </is>
      </c>
      <c r="E59" s="418" t="inlineStr">
        <is>
          <t>2200-035589</t>
        </is>
      </c>
      <c r="F59" s="419" t="n">
        <v>44735</v>
      </c>
      <c r="G59" s="420" t="n">
        <v>19208</v>
      </c>
      <c r="H59" s="418" t="n"/>
      <c r="I59" s="455" t="n">
        <v>19208</v>
      </c>
      <c r="J59" s="418">
        <f>IF(L59&lt;&gt;"",L59,K59)</f>
        <v/>
      </c>
      <c r="K59" s="418">
        <f>IF(AND(T59=TRUE, U59=TRUE, V59=TRUE), IF(W59&lt;-0.05, "អនុញ្ញាត (អ្នកផ្គត់ផ្គង់ប្រកាសខ្វះ)", "បានប្រកាស (អនុញ្ញាត)"), IF(AND(T59=FALSE, U59=FALSE, V59=FALSE), "ព្យួរទុក (មិនមានទិន្នន័យ)", "ប្រកាសខុស (ព្យួរទុក)"))</f>
        <v/>
      </c>
      <c r="L59" s="418" t="inlineStr"/>
      <c r="M59" s="418" t="inlineStr"/>
      <c r="N59" s="455" t="n"/>
      <c r="O59" s="455">
        <f>IF(W59&lt;0,AI59,I59)</f>
        <v/>
      </c>
      <c r="P59" s="455">
        <f>I59-O59</f>
        <v/>
      </c>
      <c r="Q59" s="418" t="n"/>
      <c r="R59" s="418" t="inlineStr">
        <is>
          <t>2200-035589</t>
        </is>
      </c>
      <c r="S59" s="418" t="inlineStr"/>
      <c r="T59" s="418">
        <f>R59=S59</f>
        <v/>
      </c>
      <c r="U59" s="418">
        <f>AND(MONTH(F59)=MONTH(Y59), YEAR(F59)=YEAR(Y59))</f>
        <v/>
      </c>
      <c r="V59" s="418">
        <f>AND(AC59&lt;&gt;"", 'Company information'!D$4&lt;&gt;"", RIGHT(SUBSTITUTE(AC59,"-",""),9)=RIGHT(SUBSTITUTE('Company information'!D$4,"-",""),9))</f>
        <v/>
      </c>
      <c r="W59" s="418">
        <f>AI59-I59</f>
        <v/>
      </c>
      <c r="X59" s="455" t="n"/>
      <c r="Y59" s="417" t="n"/>
      <c r="Z59" s="418" t="n"/>
      <c r="AA59" s="418" t="n"/>
      <c r="AB59" s="418" t="n"/>
      <c r="AC59" s="418" t="n"/>
      <c r="AD59" s="418" t="n"/>
      <c r="AE59" s="455" t="n"/>
      <c r="AF59" s="455" t="n"/>
      <c r="AG59" s="455" t="n"/>
      <c r="AH59" s="455" t="n"/>
      <c r="AI59" s="455" t="n"/>
      <c r="AJ59" s="455" t="n"/>
      <c r="AK59" s="455" t="n"/>
      <c r="AL59" s="455" t="n"/>
      <c r="AM59" s="455" t="n"/>
      <c r="AN59" s="455" t="n"/>
      <c r="AO59" s="455" t="n"/>
      <c r="AP59" s="455" t="n"/>
      <c r="AQ59" s="455" t="n"/>
      <c r="AR59" s="418" t="n"/>
      <c r="AS59" s="418" t="n"/>
      <c r="AT59" s="418" t="n"/>
    </row>
    <row r="60">
      <c r="A60" s="417" t="n">
        <v>51</v>
      </c>
      <c r="B60" s="418" t="inlineStr">
        <is>
          <t>Fuel for car</t>
        </is>
      </c>
      <c r="C60" s="418" t="inlineStr">
        <is>
          <t>សូស៊ីយេតេ កុងសេស្យូនែរ ដឺ ឡាអេរ៉ូព័រ</t>
        </is>
      </c>
      <c r="D60" s="418" t="inlineStr">
        <is>
          <t>L001-100047300</t>
        </is>
      </c>
      <c r="E60" s="418" t="inlineStr">
        <is>
          <t>2200-035586</t>
        </is>
      </c>
      <c r="F60" s="419" t="n">
        <v>44735</v>
      </c>
      <c r="G60" s="420" t="n">
        <v>7505</v>
      </c>
      <c r="H60" s="418" t="n"/>
      <c r="I60" s="455" t="n">
        <v>7505</v>
      </c>
      <c r="J60" s="418">
        <f>IF(L60&lt;&gt;"",L60,K60)</f>
        <v/>
      </c>
      <c r="K60" s="418">
        <f>IF(AND(T60=TRUE, U60=TRUE, V60=TRUE), IF(W60&lt;-0.05, "អនុញ្ញាត (អ្នកផ្គត់ផ្គង់ប្រកាសខ្វះ)", "បានប្រកាស (អនុញ្ញាត)"), IF(AND(T60=FALSE, U60=FALSE, V60=FALSE), "ព្យួរទុក (មិនមានទិន្នន័យ)", "ប្រកាសខុស (ព្យួរទុក)"))</f>
        <v/>
      </c>
      <c r="L60" s="418" t="inlineStr"/>
      <c r="M60" s="418" t="inlineStr"/>
      <c r="N60" s="455" t="n"/>
      <c r="O60" s="455">
        <f>IF(W60&lt;0,AI60,I60)</f>
        <v/>
      </c>
      <c r="P60" s="455">
        <f>I60-O60</f>
        <v/>
      </c>
      <c r="Q60" s="418" t="n"/>
      <c r="R60" s="418" t="inlineStr">
        <is>
          <t>2200-035586</t>
        </is>
      </c>
      <c r="S60" s="418" t="inlineStr"/>
      <c r="T60" s="418">
        <f>R60=S60</f>
        <v/>
      </c>
      <c r="U60" s="418">
        <f>AND(MONTH(F60)=MONTH(Y60), YEAR(F60)=YEAR(Y60))</f>
        <v/>
      </c>
      <c r="V60" s="418">
        <f>AND(AC60&lt;&gt;"", 'Company information'!D$4&lt;&gt;"", RIGHT(SUBSTITUTE(AC60,"-",""),9)=RIGHT(SUBSTITUTE('Company information'!D$4,"-",""),9))</f>
        <v/>
      </c>
      <c r="W60" s="418">
        <f>AI60-I60</f>
        <v/>
      </c>
      <c r="X60" s="455" t="n"/>
      <c r="Y60" s="417" t="n"/>
      <c r="Z60" s="418" t="n"/>
      <c r="AA60" s="418" t="n"/>
      <c r="AB60" s="418" t="n"/>
      <c r="AC60" s="418" t="n"/>
      <c r="AD60" s="418" t="n"/>
      <c r="AE60" s="455" t="n"/>
      <c r="AF60" s="455" t="n"/>
      <c r="AG60" s="455" t="n"/>
      <c r="AH60" s="455" t="n"/>
      <c r="AI60" s="455" t="n"/>
      <c r="AJ60" s="455" t="n"/>
      <c r="AK60" s="455" t="n"/>
      <c r="AL60" s="455" t="n"/>
      <c r="AM60" s="455" t="n"/>
      <c r="AN60" s="455" t="n"/>
      <c r="AO60" s="455" t="n"/>
      <c r="AP60" s="455" t="n"/>
      <c r="AQ60" s="455" t="n"/>
      <c r="AR60" s="418" t="n"/>
      <c r="AS60" s="418" t="n"/>
      <c r="AT60" s="418" t="n"/>
    </row>
    <row r="61">
      <c r="A61" s="417" t="n">
        <v>52</v>
      </c>
      <c r="B61" s="418" t="inlineStr">
        <is>
          <t>Fuel for car</t>
        </is>
      </c>
      <c r="C61" s="418" t="inlineStr">
        <is>
          <t>សូស៊ីយេតេ កុងសេស្យូនែរ ដឺ ឡាអេរ៉ូព័រ</t>
        </is>
      </c>
      <c r="D61" s="418" t="inlineStr">
        <is>
          <t>L001-100047300</t>
        </is>
      </c>
      <c r="E61" s="418" t="inlineStr">
        <is>
          <t>2200-035585</t>
        </is>
      </c>
      <c r="F61" s="419" t="n">
        <v>44735</v>
      </c>
      <c r="G61" s="420" t="n">
        <v>819</v>
      </c>
      <c r="H61" s="418" t="n"/>
      <c r="I61" s="455" t="n">
        <v>819</v>
      </c>
      <c r="J61" s="418">
        <f>IF(L61&lt;&gt;"",L61,K61)</f>
        <v/>
      </c>
      <c r="K61" s="418">
        <f>IF(AND(T61=TRUE, U61=TRUE, V61=TRUE), IF(W61&lt;-0.05, "អនុញ្ញាត (អ្នកផ្គត់ផ្គង់ប្រកាសខ្វះ)", "បានប្រកាស (អនុញ្ញាត)"), IF(AND(T61=FALSE, U61=FALSE, V61=FALSE), "ព្យួរទុក (មិនមានទិន្នន័យ)", "ប្រកាសខុស (ព្យួរទុក)"))</f>
        <v/>
      </c>
      <c r="L61" s="418" t="inlineStr"/>
      <c r="M61" s="418" t="inlineStr"/>
      <c r="N61" s="455" t="n"/>
      <c r="O61" s="455">
        <f>IF(W61&lt;0,AI61,I61)</f>
        <v/>
      </c>
      <c r="P61" s="455">
        <f>I61-O61</f>
        <v/>
      </c>
      <c r="Q61" s="418" t="n"/>
      <c r="R61" s="418" t="inlineStr">
        <is>
          <t>2200-035585</t>
        </is>
      </c>
      <c r="S61" s="418" t="inlineStr"/>
      <c r="T61" s="418">
        <f>R61=S61</f>
        <v/>
      </c>
      <c r="U61" s="418">
        <f>AND(MONTH(F61)=MONTH(Y61), YEAR(F61)=YEAR(Y61))</f>
        <v/>
      </c>
      <c r="V61" s="418">
        <f>AND(AC61&lt;&gt;"", 'Company information'!D$4&lt;&gt;"", RIGHT(SUBSTITUTE(AC61,"-",""),9)=RIGHT(SUBSTITUTE('Company information'!D$4,"-",""),9))</f>
        <v/>
      </c>
      <c r="W61" s="418">
        <f>AI61-I61</f>
        <v/>
      </c>
      <c r="X61" s="455" t="n"/>
      <c r="Y61" s="417" t="n"/>
      <c r="Z61" s="418" t="n"/>
      <c r="AA61" s="418" t="n"/>
      <c r="AB61" s="418" t="n"/>
      <c r="AC61" s="418" t="n"/>
      <c r="AD61" s="418" t="n"/>
      <c r="AE61" s="455" t="n"/>
      <c r="AF61" s="455" t="n"/>
      <c r="AG61" s="455" t="n"/>
      <c r="AH61" s="455" t="n"/>
      <c r="AI61" s="455" t="n"/>
      <c r="AJ61" s="455" t="n"/>
      <c r="AK61" s="455" t="n"/>
      <c r="AL61" s="455" t="n"/>
      <c r="AM61" s="455" t="n"/>
      <c r="AN61" s="455" t="n"/>
      <c r="AO61" s="455" t="n"/>
      <c r="AP61" s="455" t="n"/>
      <c r="AQ61" s="455" t="n"/>
      <c r="AR61" s="418" t="n"/>
      <c r="AS61" s="418" t="n"/>
      <c r="AT61" s="418" t="n"/>
    </row>
    <row r="62">
      <c r="A62" s="417" t="n">
        <v>53</v>
      </c>
      <c r="B62" s="418" t="inlineStr">
        <is>
          <t>Fuel for car</t>
        </is>
      </c>
      <c r="C62" s="418" t="inlineStr">
        <is>
          <t>សូស៊ីយេតេ កុងសេស្យូនែរ ដឺ ឡាអេរ៉ូព័រ</t>
        </is>
      </c>
      <c r="D62" s="418" t="inlineStr">
        <is>
          <t>L001-100047300</t>
        </is>
      </c>
      <c r="E62" s="418" t="inlineStr">
        <is>
          <t>2200-032748</t>
        </is>
      </c>
      <c r="F62" s="419" t="n">
        <v>44810</v>
      </c>
      <c r="G62" s="420" t="n">
        <v>3310</v>
      </c>
      <c r="H62" s="418" t="n"/>
      <c r="I62" s="455" t="n">
        <v>3310</v>
      </c>
      <c r="J62" s="418">
        <f>IF(L62&lt;&gt;"",L62,K62)</f>
        <v/>
      </c>
      <c r="K62" s="418">
        <f>IF(AND(T62=TRUE, U62=TRUE, V62=TRUE), IF(W62&lt;-0.05, "អនុញ្ញាត (អ្នកផ្គត់ផ្គង់ប្រកាសខ្វះ)", "បានប្រកាស (អនុញ្ញាត)"), IF(AND(T62=FALSE, U62=FALSE, V62=FALSE), "ព្យួរទុក (មិនមានទិន្នន័យ)", "ប្រកាសខុស (ព្យួរទុក)"))</f>
        <v/>
      </c>
      <c r="L62" s="418" t="inlineStr"/>
      <c r="M62" s="418" t="inlineStr"/>
      <c r="N62" s="455" t="n"/>
      <c r="O62" s="455">
        <f>IF(W62&lt;0,AI62,I62)</f>
        <v/>
      </c>
      <c r="P62" s="455">
        <f>I62-O62</f>
        <v/>
      </c>
      <c r="Q62" s="418" t="n"/>
      <c r="R62" s="418" t="inlineStr">
        <is>
          <t>2200-032748</t>
        </is>
      </c>
      <c r="S62" s="418" t="inlineStr"/>
      <c r="T62" s="418">
        <f>R62=S62</f>
        <v/>
      </c>
      <c r="U62" s="418">
        <f>AND(MONTH(F62)=MONTH(Y62), YEAR(F62)=YEAR(Y62))</f>
        <v/>
      </c>
      <c r="V62" s="418">
        <f>AND(AC62&lt;&gt;"", 'Company information'!D$4&lt;&gt;"", RIGHT(SUBSTITUTE(AC62,"-",""),9)=RIGHT(SUBSTITUTE('Company information'!D$4,"-",""),9))</f>
        <v/>
      </c>
      <c r="W62" s="418">
        <f>AI62-I62</f>
        <v/>
      </c>
      <c r="X62" s="455" t="n"/>
      <c r="Y62" s="417" t="n"/>
      <c r="Z62" s="418" t="n"/>
      <c r="AA62" s="418" t="n"/>
      <c r="AB62" s="418" t="n"/>
      <c r="AC62" s="418" t="n"/>
      <c r="AD62" s="418" t="n"/>
      <c r="AE62" s="455" t="n"/>
      <c r="AF62" s="455" t="n"/>
      <c r="AG62" s="455" t="n"/>
      <c r="AH62" s="455" t="n"/>
      <c r="AI62" s="455" t="n"/>
      <c r="AJ62" s="455" t="n"/>
      <c r="AK62" s="455" t="n"/>
      <c r="AL62" s="455" t="n"/>
      <c r="AM62" s="455" t="n"/>
      <c r="AN62" s="455" t="n"/>
      <c r="AO62" s="455" t="n"/>
      <c r="AP62" s="455" t="n"/>
      <c r="AQ62" s="455" t="n"/>
      <c r="AR62" s="418" t="n"/>
      <c r="AS62" s="418" t="n"/>
      <c r="AT62" s="418" t="n"/>
    </row>
    <row r="63">
      <c r="A63" s="417" t="n">
        <v>54</v>
      </c>
      <c r="B63" s="418" t="inlineStr">
        <is>
          <t>Fuel for car</t>
        </is>
      </c>
      <c r="C63" s="418" t="inlineStr">
        <is>
          <t>សូស៊ីយេតេ កុងសេស្យូនែរ ដឺ ឡាអេរ៉ូព័រ</t>
        </is>
      </c>
      <c r="D63" s="418" t="inlineStr">
        <is>
          <t>L001-100047300</t>
        </is>
      </c>
      <c r="E63" s="418" t="inlineStr">
        <is>
          <t>2200-032741</t>
        </is>
      </c>
      <c r="F63" s="419" t="n">
        <v>44810</v>
      </c>
      <c r="G63" s="420" t="n">
        <v>5768</v>
      </c>
      <c r="H63" s="418" t="n"/>
      <c r="I63" s="455" t="n">
        <v>5768</v>
      </c>
      <c r="J63" s="418">
        <f>IF(L63&lt;&gt;"",L63,K63)</f>
        <v/>
      </c>
      <c r="K63" s="418">
        <f>IF(AND(T63=TRUE, U63=TRUE, V63=TRUE), IF(W63&lt;-0.05, "អនុញ្ញាត (អ្នកផ្គត់ផ្គង់ប្រកាសខ្វះ)", "បានប្រកាស (អនុញ្ញាត)"), IF(AND(T63=FALSE, U63=FALSE, V63=FALSE), "ព្យួរទុក (មិនមានទិន្នន័យ)", "ប្រកាសខុស (ព្យួរទុក)"))</f>
        <v/>
      </c>
      <c r="L63" s="418" t="inlineStr"/>
      <c r="M63" s="418" t="inlineStr"/>
      <c r="N63" s="455" t="n"/>
      <c r="O63" s="455">
        <f>IF(W63&lt;0,AI63,I63)</f>
        <v/>
      </c>
      <c r="P63" s="455">
        <f>I63-O63</f>
        <v/>
      </c>
      <c r="Q63" s="418" t="n"/>
      <c r="R63" s="418" t="inlineStr">
        <is>
          <t>2200-032741</t>
        </is>
      </c>
      <c r="S63" s="418" t="inlineStr"/>
      <c r="T63" s="418">
        <f>R63=S63</f>
        <v/>
      </c>
      <c r="U63" s="418">
        <f>AND(MONTH(F63)=MONTH(Y63), YEAR(F63)=YEAR(Y63))</f>
        <v/>
      </c>
      <c r="V63" s="418">
        <f>AND(AC63&lt;&gt;"", 'Company information'!D$4&lt;&gt;"", RIGHT(SUBSTITUTE(AC63,"-",""),9)=RIGHT(SUBSTITUTE('Company information'!D$4,"-",""),9))</f>
        <v/>
      </c>
      <c r="W63" s="418">
        <f>AI63-I63</f>
        <v/>
      </c>
      <c r="X63" s="455" t="n"/>
      <c r="Y63" s="417" t="n"/>
      <c r="Z63" s="418" t="n"/>
      <c r="AA63" s="418" t="n"/>
      <c r="AB63" s="418" t="n"/>
      <c r="AC63" s="418" t="n"/>
      <c r="AD63" s="418" t="n"/>
      <c r="AE63" s="455" t="n"/>
      <c r="AF63" s="455" t="n"/>
      <c r="AG63" s="455" t="n"/>
      <c r="AH63" s="455" t="n"/>
      <c r="AI63" s="455" t="n"/>
      <c r="AJ63" s="455" t="n"/>
      <c r="AK63" s="455" t="n"/>
      <c r="AL63" s="455" t="n"/>
      <c r="AM63" s="455" t="n"/>
      <c r="AN63" s="455" t="n"/>
      <c r="AO63" s="455" t="n"/>
      <c r="AP63" s="455" t="n"/>
      <c r="AQ63" s="455" t="n"/>
      <c r="AR63" s="418" t="n"/>
      <c r="AS63" s="418" t="n"/>
      <c r="AT63" s="418" t="n"/>
    </row>
    <row r="64">
      <c r="A64" s="417" t="n">
        <v>55</v>
      </c>
      <c r="B64" s="418" t="inlineStr">
        <is>
          <t>Fuel for car</t>
        </is>
      </c>
      <c r="C64" s="418" t="inlineStr">
        <is>
          <t>សូស៊ីយេតេ កុងសេស្យូនែរ ដឺ ឡាអេរ៉ូព័រ</t>
        </is>
      </c>
      <c r="D64" s="418" t="inlineStr">
        <is>
          <t>L001-100047300</t>
        </is>
      </c>
      <c r="E64" s="418" t="inlineStr">
        <is>
          <t>2200-032744</t>
        </is>
      </c>
      <c r="F64" s="419" t="n">
        <v>44810</v>
      </c>
      <c r="G64" s="420" t="n">
        <v>12549</v>
      </c>
      <c r="H64" s="418" t="n"/>
      <c r="I64" s="455" t="n">
        <v>12549</v>
      </c>
      <c r="J64" s="418">
        <f>IF(L64&lt;&gt;"",L64,K64)</f>
        <v/>
      </c>
      <c r="K64" s="418">
        <f>IF(AND(T64=TRUE, U64=TRUE, V64=TRUE), IF(W64&lt;-0.05, "អនុញ្ញាត (អ្នកផ្គត់ផ្គង់ប្រកាសខ្វះ)", "បានប្រកាស (អនុញ្ញាត)"), IF(AND(T64=FALSE, U64=FALSE, V64=FALSE), "ព្យួរទុក (មិនមានទិន្នន័យ)", "ប្រកាសខុស (ព្យួរទុក)"))</f>
        <v/>
      </c>
      <c r="L64" s="418" t="inlineStr"/>
      <c r="M64" s="418" t="inlineStr"/>
      <c r="N64" s="455" t="n"/>
      <c r="O64" s="455">
        <f>IF(W64&lt;0,AI64,I64)</f>
        <v/>
      </c>
      <c r="P64" s="455">
        <f>I64-O64</f>
        <v/>
      </c>
      <c r="Q64" s="418" t="n"/>
      <c r="R64" s="418" t="inlineStr">
        <is>
          <t>2200-032744</t>
        </is>
      </c>
      <c r="S64" s="418" t="inlineStr"/>
      <c r="T64" s="418">
        <f>R64=S64</f>
        <v/>
      </c>
      <c r="U64" s="418">
        <f>AND(MONTH(F64)=MONTH(Y64), YEAR(F64)=YEAR(Y64))</f>
        <v/>
      </c>
      <c r="V64" s="418">
        <f>AND(AC64&lt;&gt;"", 'Company information'!D$4&lt;&gt;"", RIGHT(SUBSTITUTE(AC64,"-",""),9)=RIGHT(SUBSTITUTE('Company information'!D$4,"-",""),9))</f>
        <v/>
      </c>
      <c r="W64" s="418">
        <f>AI64-I64</f>
        <v/>
      </c>
      <c r="X64" s="455" t="n"/>
      <c r="Y64" s="417" t="n"/>
      <c r="Z64" s="418" t="n"/>
      <c r="AA64" s="418" t="n"/>
      <c r="AB64" s="418" t="n"/>
      <c r="AC64" s="418" t="n"/>
      <c r="AD64" s="418" t="n"/>
      <c r="AE64" s="455" t="n"/>
      <c r="AF64" s="455" t="n"/>
      <c r="AG64" s="455" t="n"/>
      <c r="AH64" s="455" t="n"/>
      <c r="AI64" s="455" t="n"/>
      <c r="AJ64" s="455" t="n"/>
      <c r="AK64" s="455" t="n"/>
      <c r="AL64" s="455" t="n"/>
      <c r="AM64" s="455" t="n"/>
      <c r="AN64" s="455" t="n"/>
      <c r="AO64" s="455" t="n"/>
      <c r="AP64" s="455" t="n"/>
      <c r="AQ64" s="455" t="n"/>
      <c r="AR64" s="418" t="n"/>
      <c r="AS64" s="418" t="n"/>
      <c r="AT64" s="418" t="n"/>
    </row>
    <row r="65">
      <c r="A65" s="417" t="n">
        <v>56</v>
      </c>
      <c r="B65" s="418" t="inlineStr">
        <is>
          <t>Fuel for car</t>
        </is>
      </c>
      <c r="C65" s="418" t="inlineStr">
        <is>
          <t>សូស៊ីយេតេ កុងសេស្យូនែរ ដឺ ឡាអេរ៉ូព័រ</t>
        </is>
      </c>
      <c r="D65" s="418" t="inlineStr">
        <is>
          <t>L001-100047300</t>
        </is>
      </c>
      <c r="E65" s="418" t="inlineStr">
        <is>
          <t>2200-032742</t>
        </is>
      </c>
      <c r="F65" s="419" t="n">
        <v>44810</v>
      </c>
      <c r="G65" s="420" t="n">
        <v>6848</v>
      </c>
      <c r="H65" s="418" t="n"/>
      <c r="I65" s="455" t="n">
        <v>6848</v>
      </c>
      <c r="J65" s="418">
        <f>IF(L65&lt;&gt;"",L65,K65)</f>
        <v/>
      </c>
      <c r="K65" s="418">
        <f>IF(AND(T65=TRUE, U65=TRUE, V65=TRUE), IF(W65&lt;-0.05, "អនុញ្ញាត (អ្នកផ្គត់ផ្គង់ប្រកាសខ្វះ)", "បានប្រកាស (អនុញ្ញាត)"), IF(AND(T65=FALSE, U65=FALSE, V65=FALSE), "ព្យួរទុក (មិនមានទិន្នន័យ)", "ប្រកាសខុស (ព្យួរទុក)"))</f>
        <v/>
      </c>
      <c r="L65" s="418" t="inlineStr"/>
      <c r="M65" s="418" t="inlineStr"/>
      <c r="N65" s="455" t="n"/>
      <c r="O65" s="455">
        <f>IF(W65&lt;0,AI65,I65)</f>
        <v/>
      </c>
      <c r="P65" s="455">
        <f>I65-O65</f>
        <v/>
      </c>
      <c r="Q65" s="418" t="n"/>
      <c r="R65" s="418" t="inlineStr">
        <is>
          <t>2200-032742</t>
        </is>
      </c>
      <c r="S65" s="418" t="inlineStr"/>
      <c r="T65" s="418">
        <f>R65=S65</f>
        <v/>
      </c>
      <c r="U65" s="418">
        <f>AND(MONTH(F65)=MONTH(Y65), YEAR(F65)=YEAR(Y65))</f>
        <v/>
      </c>
      <c r="V65" s="418">
        <f>AND(AC65&lt;&gt;"", 'Company information'!D$4&lt;&gt;"", RIGHT(SUBSTITUTE(AC65,"-",""),9)=RIGHT(SUBSTITUTE('Company information'!D$4,"-",""),9))</f>
        <v/>
      </c>
      <c r="W65" s="418">
        <f>AI65-I65</f>
        <v/>
      </c>
      <c r="X65" s="455" t="n"/>
      <c r="Y65" s="417" t="n"/>
      <c r="Z65" s="418" t="n"/>
      <c r="AA65" s="418" t="n"/>
      <c r="AB65" s="418" t="n"/>
      <c r="AC65" s="418" t="n"/>
      <c r="AD65" s="418" t="n"/>
      <c r="AE65" s="455" t="n"/>
      <c r="AF65" s="455" t="n"/>
      <c r="AG65" s="455" t="n"/>
      <c r="AH65" s="455" t="n"/>
      <c r="AI65" s="455" t="n"/>
      <c r="AJ65" s="455" t="n"/>
      <c r="AK65" s="455" t="n"/>
      <c r="AL65" s="455" t="n"/>
      <c r="AM65" s="455" t="n"/>
      <c r="AN65" s="455" t="n"/>
      <c r="AO65" s="455" t="n"/>
      <c r="AP65" s="455" t="n"/>
      <c r="AQ65" s="455" t="n"/>
      <c r="AR65" s="418" t="n"/>
      <c r="AS65" s="418" t="n"/>
      <c r="AT65" s="418" t="n"/>
    </row>
    <row r="66">
      <c r="A66" s="417" t="n">
        <v>57</v>
      </c>
      <c r="B66" s="418" t="inlineStr">
        <is>
          <t>Fuel for car</t>
        </is>
      </c>
      <c r="C66" s="418" t="inlineStr">
        <is>
          <t>សូស៊ីយេតេ កុងសេស្យូនែរ ដឺ ឡាអេរ៉ូព័រ</t>
        </is>
      </c>
      <c r="D66" s="418" t="inlineStr">
        <is>
          <t>L001-100047300</t>
        </is>
      </c>
      <c r="E66" s="418" t="inlineStr">
        <is>
          <t>2200-032743</t>
        </is>
      </c>
      <c r="F66" s="419" t="n">
        <v>44810</v>
      </c>
      <c r="G66" s="420" t="n">
        <v>1180</v>
      </c>
      <c r="H66" s="418" t="n"/>
      <c r="I66" s="455" t="n">
        <v>1180</v>
      </c>
      <c r="J66" s="418">
        <f>IF(L66&lt;&gt;"",L66,K66)</f>
        <v/>
      </c>
      <c r="K66" s="418">
        <f>IF(AND(T66=TRUE, U66=TRUE, V66=TRUE), IF(W66&lt;-0.05, "អនុញ្ញាត (អ្នកផ្គត់ផ្គង់ប្រកាសខ្វះ)", "បានប្រកាស (អនុញ្ញាត)"), IF(AND(T66=FALSE, U66=FALSE, V66=FALSE), "ព្យួរទុក (មិនមានទិន្នន័យ)", "ប្រកាសខុស (ព្យួរទុក)"))</f>
        <v/>
      </c>
      <c r="L66" s="418" t="inlineStr"/>
      <c r="M66" s="418" t="inlineStr"/>
      <c r="N66" s="455" t="n"/>
      <c r="O66" s="455">
        <f>IF(W66&lt;0,AI66,I66)</f>
        <v/>
      </c>
      <c r="P66" s="455">
        <f>I66-O66</f>
        <v/>
      </c>
      <c r="Q66" s="418" t="n"/>
      <c r="R66" s="418" t="inlineStr">
        <is>
          <t>2200-032743</t>
        </is>
      </c>
      <c r="S66" s="418" t="inlineStr"/>
      <c r="T66" s="418">
        <f>R66=S66</f>
        <v/>
      </c>
      <c r="U66" s="418">
        <f>AND(MONTH(F66)=MONTH(Y66), YEAR(F66)=YEAR(Y66))</f>
        <v/>
      </c>
      <c r="V66" s="418">
        <f>AND(AC66&lt;&gt;"", 'Company information'!D$4&lt;&gt;"", RIGHT(SUBSTITUTE(AC66,"-",""),9)=RIGHT(SUBSTITUTE('Company information'!D$4,"-",""),9))</f>
        <v/>
      </c>
      <c r="W66" s="418">
        <f>AI66-I66</f>
        <v/>
      </c>
      <c r="X66" s="455" t="n"/>
      <c r="Y66" s="417" t="n"/>
      <c r="Z66" s="418" t="n"/>
      <c r="AA66" s="418" t="n"/>
      <c r="AB66" s="418" t="n"/>
      <c r="AC66" s="418" t="n"/>
      <c r="AD66" s="418" t="n"/>
      <c r="AE66" s="455" t="n"/>
      <c r="AF66" s="455" t="n"/>
      <c r="AG66" s="455" t="n"/>
      <c r="AH66" s="455" t="n"/>
      <c r="AI66" s="455" t="n"/>
      <c r="AJ66" s="455" t="n"/>
      <c r="AK66" s="455" t="n"/>
      <c r="AL66" s="455" t="n"/>
      <c r="AM66" s="455" t="n"/>
      <c r="AN66" s="455" t="n"/>
      <c r="AO66" s="455" t="n"/>
      <c r="AP66" s="455" t="n"/>
      <c r="AQ66" s="455" t="n"/>
      <c r="AR66" s="418" t="n"/>
      <c r="AS66" s="418" t="n"/>
      <c r="AT66" s="418" t="n"/>
    </row>
    <row r="67">
      <c r="A67" s="417" t="n">
        <v>58</v>
      </c>
      <c r="B67" s="418" t="inlineStr">
        <is>
          <t>Fuel for car</t>
        </is>
      </c>
      <c r="C67" s="418" t="inlineStr">
        <is>
          <t>សូស៊ីយេតេ កុងសេស្យូនែរ ដឺ ឡាអេរ៉ូព័រ</t>
        </is>
      </c>
      <c r="D67" s="418" t="inlineStr">
        <is>
          <t>L001-100047300</t>
        </is>
      </c>
      <c r="E67" s="418" t="inlineStr">
        <is>
          <t>2200-032747</t>
        </is>
      </c>
      <c r="F67" s="419" t="n">
        <v>44810</v>
      </c>
      <c r="G67" s="420" t="n">
        <v>1571</v>
      </c>
      <c r="H67" s="418" t="n"/>
      <c r="I67" s="455" t="n">
        <v>1571</v>
      </c>
      <c r="J67" s="418">
        <f>IF(L67&lt;&gt;"",L67,K67)</f>
        <v/>
      </c>
      <c r="K67" s="418">
        <f>IF(AND(T67=TRUE, U67=TRUE, V67=TRUE), IF(W67&lt;-0.05, "អនុញ្ញាត (អ្នកផ្គត់ផ្គង់ប្រកាសខ្វះ)", "បានប្រកាស (អនុញ្ញាត)"), IF(AND(T67=FALSE, U67=FALSE, V67=FALSE), "ព្យួរទុក (មិនមានទិន្នន័យ)", "ប្រកាសខុស (ព្យួរទុក)"))</f>
        <v/>
      </c>
      <c r="L67" s="418" t="inlineStr"/>
      <c r="M67" s="418" t="inlineStr"/>
      <c r="N67" s="455" t="n"/>
      <c r="O67" s="455">
        <f>IF(W67&lt;0,AI67,I67)</f>
        <v/>
      </c>
      <c r="P67" s="455">
        <f>I67-O67</f>
        <v/>
      </c>
      <c r="Q67" s="418" t="n"/>
      <c r="R67" s="418" t="inlineStr">
        <is>
          <t>2200-032747</t>
        </is>
      </c>
      <c r="S67" s="418" t="inlineStr"/>
      <c r="T67" s="418">
        <f>R67=S67</f>
        <v/>
      </c>
      <c r="U67" s="418">
        <f>AND(MONTH(F67)=MONTH(Y67), YEAR(F67)=YEAR(Y67))</f>
        <v/>
      </c>
      <c r="V67" s="418">
        <f>AND(AC67&lt;&gt;"", 'Company information'!D$4&lt;&gt;"", RIGHT(SUBSTITUTE(AC67,"-",""),9)=RIGHT(SUBSTITUTE('Company information'!D$4,"-",""),9))</f>
        <v/>
      </c>
      <c r="W67" s="418">
        <f>AI67-I67</f>
        <v/>
      </c>
      <c r="X67" s="455" t="n"/>
      <c r="Y67" s="417" t="n"/>
      <c r="Z67" s="418" t="n"/>
      <c r="AA67" s="418" t="n"/>
      <c r="AB67" s="418" t="n"/>
      <c r="AC67" s="418" t="n"/>
      <c r="AD67" s="418" t="n"/>
      <c r="AE67" s="455" t="n"/>
      <c r="AF67" s="455" t="n"/>
      <c r="AG67" s="455" t="n"/>
      <c r="AH67" s="455" t="n"/>
      <c r="AI67" s="455" t="n"/>
      <c r="AJ67" s="455" t="n"/>
      <c r="AK67" s="455" t="n"/>
      <c r="AL67" s="455" t="n"/>
      <c r="AM67" s="455" t="n"/>
      <c r="AN67" s="455" t="n"/>
      <c r="AO67" s="455" t="n"/>
      <c r="AP67" s="455" t="n"/>
      <c r="AQ67" s="455" t="n"/>
      <c r="AR67" s="418" t="n"/>
      <c r="AS67" s="418" t="n"/>
      <c r="AT67" s="418" t="n"/>
    </row>
    <row r="68">
      <c r="A68" s="417" t="n">
        <v>59</v>
      </c>
      <c r="B68" s="418" t="inlineStr">
        <is>
          <t>Taxi for buyer LC</t>
        </is>
      </c>
      <c r="C68" s="418" t="inlineStr">
        <is>
          <t>សូស៊ីយេតេ កុងសេស្យូនែរ ដឺ ឡាអេរ៉ូព័រ</t>
        </is>
      </c>
      <c r="D68" s="418" t="inlineStr">
        <is>
          <t>L001-100047300</t>
        </is>
      </c>
      <c r="E68" s="418" t="inlineStr">
        <is>
          <t>2200-032746</t>
        </is>
      </c>
      <c r="F68" s="419" t="n">
        <v>44810</v>
      </c>
      <c r="G68" s="420" t="n">
        <v>3865</v>
      </c>
      <c r="H68" s="418" t="n"/>
      <c r="I68" s="455" t="n">
        <v>3865</v>
      </c>
      <c r="J68" s="418">
        <f>IF(L68&lt;&gt;"",L68,K68)</f>
        <v/>
      </c>
      <c r="K68" s="418">
        <f>IF(AND(T68=TRUE, U68=TRUE, V68=TRUE), IF(W68&lt;-0.05, "អនុញ្ញាត (អ្នកផ្គត់ផ្គង់ប្រកាសខ្វះ)", "បានប្រកាស (អនុញ្ញាត)"), IF(AND(T68=FALSE, U68=FALSE, V68=FALSE), "ព្យួរទុក (មិនមានទិន្នន័យ)", "ប្រកាសខុស (ព្យួរទុក)"))</f>
        <v/>
      </c>
      <c r="L68" s="418" t="inlineStr"/>
      <c r="M68" s="418" t="inlineStr"/>
      <c r="N68" s="455" t="n"/>
      <c r="O68" s="455">
        <f>IF(W68&lt;0,AI68,I68)</f>
        <v/>
      </c>
      <c r="P68" s="455">
        <f>I68-O68</f>
        <v/>
      </c>
      <c r="Q68" s="418" t="n"/>
      <c r="R68" s="418" t="inlineStr">
        <is>
          <t>2200-032746</t>
        </is>
      </c>
      <c r="S68" s="418" t="inlineStr"/>
      <c r="T68" s="418">
        <f>R68=S68</f>
        <v/>
      </c>
      <c r="U68" s="418">
        <f>AND(MONTH(F68)=MONTH(Y68), YEAR(F68)=YEAR(Y68))</f>
        <v/>
      </c>
      <c r="V68" s="418">
        <f>AND(AC68&lt;&gt;"", 'Company information'!D$4&lt;&gt;"", RIGHT(SUBSTITUTE(AC68,"-",""),9)=RIGHT(SUBSTITUTE('Company information'!D$4,"-",""),9))</f>
        <v/>
      </c>
      <c r="W68" s="418">
        <f>AI68-I68</f>
        <v/>
      </c>
      <c r="X68" s="455" t="n"/>
      <c r="Y68" s="417" t="n"/>
      <c r="Z68" s="418" t="n"/>
      <c r="AA68" s="418" t="n"/>
      <c r="AB68" s="418" t="n"/>
      <c r="AC68" s="418" t="n"/>
      <c r="AD68" s="418" t="n"/>
      <c r="AE68" s="455" t="n"/>
      <c r="AF68" s="455" t="n"/>
      <c r="AG68" s="455" t="n"/>
      <c r="AH68" s="455" t="n"/>
      <c r="AI68" s="455" t="n"/>
      <c r="AJ68" s="455" t="n"/>
      <c r="AK68" s="455" t="n"/>
      <c r="AL68" s="455" t="n"/>
      <c r="AM68" s="455" t="n"/>
      <c r="AN68" s="455" t="n"/>
      <c r="AO68" s="455" t="n"/>
      <c r="AP68" s="455" t="n"/>
      <c r="AQ68" s="455" t="n"/>
      <c r="AR68" s="418" t="n"/>
      <c r="AS68" s="418" t="n"/>
      <c r="AT68" s="418" t="n"/>
    </row>
    <row r="69">
      <c r="A69" s="417" t="n">
        <v>60</v>
      </c>
      <c r="B69" s="418" t="inlineStr">
        <is>
          <t>Fuel for car</t>
        </is>
      </c>
      <c r="C69" s="418" t="inlineStr">
        <is>
          <t>សូស៊ីយេតេ កុងសេស្យូនែរ ដឺ ឡាអេរ៉ូព័រ</t>
        </is>
      </c>
      <c r="D69" s="418" t="inlineStr">
        <is>
          <t>L001-100047300</t>
        </is>
      </c>
      <c r="E69" s="418" t="inlineStr">
        <is>
          <t>2200-032745</t>
        </is>
      </c>
      <c r="F69" s="419" t="n">
        <v>44810</v>
      </c>
      <c r="G69" s="420" t="n">
        <v>916</v>
      </c>
      <c r="H69" s="418" t="n"/>
      <c r="I69" s="455" t="n">
        <v>916</v>
      </c>
      <c r="J69" s="418">
        <f>IF(L69&lt;&gt;"",L69,K69)</f>
        <v/>
      </c>
      <c r="K69" s="418">
        <f>IF(AND(T69=TRUE, U69=TRUE, V69=TRUE), IF(W69&lt;-0.05, "អនុញ្ញាត (អ្នកផ្គត់ផ្គង់ប្រកាសខ្វះ)", "បានប្រកាស (អនុញ្ញាត)"), IF(AND(T69=FALSE, U69=FALSE, V69=FALSE), "ព្យួរទុក (មិនមានទិន្នន័យ)", "ប្រកាសខុស (ព្យួរទុក)"))</f>
        <v/>
      </c>
      <c r="L69" s="418" t="inlineStr"/>
      <c r="M69" s="418" t="inlineStr"/>
      <c r="N69" s="455" t="n"/>
      <c r="O69" s="455">
        <f>IF(W69&lt;0,AI69,I69)</f>
        <v/>
      </c>
      <c r="P69" s="455">
        <f>I69-O69</f>
        <v/>
      </c>
      <c r="Q69" s="418" t="n"/>
      <c r="R69" s="418" t="inlineStr">
        <is>
          <t>2200-032745</t>
        </is>
      </c>
      <c r="S69" s="418" t="inlineStr"/>
      <c r="T69" s="418">
        <f>R69=S69</f>
        <v/>
      </c>
      <c r="U69" s="418">
        <f>AND(MONTH(F69)=MONTH(Y69), YEAR(F69)=YEAR(Y69))</f>
        <v/>
      </c>
      <c r="V69" s="418">
        <f>AND(AC69&lt;&gt;"", 'Company information'!D$4&lt;&gt;"", RIGHT(SUBSTITUTE(AC69,"-",""),9)=RIGHT(SUBSTITUTE('Company information'!D$4,"-",""),9))</f>
        <v/>
      </c>
      <c r="W69" s="418">
        <f>AI69-I69</f>
        <v/>
      </c>
      <c r="X69" s="455" t="n"/>
      <c r="Y69" s="417" t="n"/>
      <c r="Z69" s="418" t="n"/>
      <c r="AA69" s="418" t="n"/>
      <c r="AB69" s="418" t="n"/>
      <c r="AC69" s="418" t="n"/>
      <c r="AD69" s="418" t="n"/>
      <c r="AE69" s="455" t="n"/>
      <c r="AF69" s="455" t="n"/>
      <c r="AG69" s="455" t="n"/>
      <c r="AH69" s="455" t="n"/>
      <c r="AI69" s="455" t="n"/>
      <c r="AJ69" s="455" t="n"/>
      <c r="AK69" s="455" t="n"/>
      <c r="AL69" s="455" t="n"/>
      <c r="AM69" s="455" t="n"/>
      <c r="AN69" s="455" t="n"/>
      <c r="AO69" s="455" t="n"/>
      <c r="AP69" s="455" t="n"/>
      <c r="AQ69" s="455" t="n"/>
      <c r="AR69" s="418" t="n"/>
      <c r="AS69" s="418" t="n"/>
      <c r="AT69" s="418" t="n"/>
    </row>
    <row r="70">
      <c r="A70" s="417" t="n">
        <v>61</v>
      </c>
      <c r="B70" s="418" t="inlineStr">
        <is>
          <t>Fuel for car</t>
        </is>
      </c>
      <c r="C70" s="418" t="inlineStr">
        <is>
          <t>សូស៊ីយេតេ កុងសេស្យូនែរ ដឺ ឡាអេរ៉ូព័រ</t>
        </is>
      </c>
      <c r="D70" s="418" t="inlineStr">
        <is>
          <t>L001-100047300</t>
        </is>
      </c>
      <c r="E70" s="418" t="inlineStr">
        <is>
          <t>2200-031481</t>
        </is>
      </c>
      <c r="F70" s="419" t="n">
        <v>44598</v>
      </c>
      <c r="G70" s="420" t="n">
        <v>74748</v>
      </c>
      <c r="H70" s="418" t="n"/>
      <c r="I70" s="455" t="n">
        <v>74748</v>
      </c>
      <c r="J70" s="418">
        <f>IF(L70&lt;&gt;"",L70,K70)</f>
        <v/>
      </c>
      <c r="K70" s="418">
        <f>IF(AND(T70=TRUE, U70=TRUE, V70=TRUE), IF(W70&lt;-0.05, "អនុញ្ញាត (អ្នកផ្គត់ផ្គង់ប្រកាសខ្វះ)", "បានប្រកាស (អនុញ្ញាត)"), IF(AND(T70=FALSE, U70=FALSE, V70=FALSE), "ព្យួរទុក (មិនមានទិន្នន័យ)", "ប្រកាសខុស (ព្យួរទុក)"))</f>
        <v/>
      </c>
      <c r="L70" s="418" t="inlineStr"/>
      <c r="M70" s="418" t="inlineStr"/>
      <c r="N70" s="455" t="n"/>
      <c r="O70" s="455">
        <f>IF(W70&lt;0,AI70,I70)</f>
        <v/>
      </c>
      <c r="P70" s="455">
        <f>I70-O70</f>
        <v/>
      </c>
      <c r="Q70" s="418" t="n"/>
      <c r="R70" s="418" t="inlineStr">
        <is>
          <t>2200-031481</t>
        </is>
      </c>
      <c r="S70" s="418" t="inlineStr"/>
      <c r="T70" s="418">
        <f>R70=S70</f>
        <v/>
      </c>
      <c r="U70" s="418">
        <f>AND(MONTH(F70)=MONTH(Y70), YEAR(F70)=YEAR(Y70))</f>
        <v/>
      </c>
      <c r="V70" s="418">
        <f>AND(AC70&lt;&gt;"", 'Company information'!D$4&lt;&gt;"", RIGHT(SUBSTITUTE(AC70,"-",""),9)=RIGHT(SUBSTITUTE('Company information'!D$4,"-",""),9))</f>
        <v/>
      </c>
      <c r="W70" s="418">
        <f>AI70-I70</f>
        <v/>
      </c>
      <c r="X70" s="455" t="n"/>
      <c r="Y70" s="417" t="n"/>
      <c r="Z70" s="418" t="n"/>
      <c r="AA70" s="418" t="n"/>
      <c r="AB70" s="418" t="n"/>
      <c r="AC70" s="418" t="n"/>
      <c r="AD70" s="418" t="n"/>
      <c r="AE70" s="455" t="n"/>
      <c r="AF70" s="455" t="n"/>
      <c r="AG70" s="455" t="n"/>
      <c r="AH70" s="455" t="n"/>
      <c r="AI70" s="455" t="n"/>
      <c r="AJ70" s="455" t="n"/>
      <c r="AK70" s="455" t="n"/>
      <c r="AL70" s="455" t="n"/>
      <c r="AM70" s="455" t="n"/>
      <c r="AN70" s="455" t="n"/>
      <c r="AO70" s="455" t="n"/>
      <c r="AP70" s="455" t="n"/>
      <c r="AQ70" s="455" t="n"/>
      <c r="AR70" s="418" t="n"/>
      <c r="AS70" s="418" t="n"/>
      <c r="AT70" s="418" t="n"/>
    </row>
    <row r="71">
      <c r="A71" s="417" t="n">
        <v>62</v>
      </c>
      <c r="B71" s="418" t="inlineStr">
        <is>
          <t>Fuel for car</t>
        </is>
      </c>
      <c r="C71" s="418" t="inlineStr">
        <is>
          <t>សូស៊ីយេតេ កុងសេស្យូនែរ ដឺ ឡាអេរ៉ូព័រ</t>
        </is>
      </c>
      <c r="D71" s="418" t="inlineStr">
        <is>
          <t>L001-100047300</t>
        </is>
      </c>
      <c r="E71" s="418" t="inlineStr">
        <is>
          <t>2200-031478</t>
        </is>
      </c>
      <c r="F71" s="419" t="n">
        <v>44598</v>
      </c>
      <c r="G71" s="420" t="n">
        <v>17539</v>
      </c>
      <c r="H71" s="418" t="n"/>
      <c r="I71" s="455" t="n">
        <v>17539</v>
      </c>
      <c r="J71" s="418">
        <f>IF(L71&lt;&gt;"",L71,K71)</f>
        <v/>
      </c>
      <c r="K71" s="418">
        <f>IF(AND(T71=TRUE, U71=TRUE, V71=TRUE), IF(W71&lt;-0.05, "អនុញ្ញាត (អ្នកផ្គត់ផ្គង់ប្រកាសខ្វះ)", "បានប្រកាស (អនុញ្ញាត)"), IF(AND(T71=FALSE, U71=FALSE, V71=FALSE), "ព្យួរទុក (មិនមានទិន្នន័យ)", "ប្រកាសខុស (ព្យួរទុក)"))</f>
        <v/>
      </c>
      <c r="L71" s="418" t="inlineStr"/>
      <c r="M71" s="418" t="inlineStr"/>
      <c r="N71" s="455" t="n"/>
      <c r="O71" s="455">
        <f>IF(W71&lt;0,AI71,I71)</f>
        <v/>
      </c>
      <c r="P71" s="455">
        <f>I71-O71</f>
        <v/>
      </c>
      <c r="Q71" s="418" t="n"/>
      <c r="R71" s="418" t="inlineStr">
        <is>
          <t>2200-031478</t>
        </is>
      </c>
      <c r="S71" s="418" t="inlineStr"/>
      <c r="T71" s="418">
        <f>R71=S71</f>
        <v/>
      </c>
      <c r="U71" s="418">
        <f>AND(MONTH(F71)=MONTH(Y71), YEAR(F71)=YEAR(Y71))</f>
        <v/>
      </c>
      <c r="V71" s="418">
        <f>AND(AC71&lt;&gt;"", 'Company information'!D$4&lt;&gt;"", RIGHT(SUBSTITUTE(AC71,"-",""),9)=RIGHT(SUBSTITUTE('Company information'!D$4,"-",""),9))</f>
        <v/>
      </c>
      <c r="W71" s="418">
        <f>AI71-I71</f>
        <v/>
      </c>
      <c r="X71" s="455" t="n"/>
      <c r="Y71" s="417" t="n"/>
      <c r="Z71" s="418" t="n"/>
      <c r="AA71" s="418" t="n"/>
      <c r="AB71" s="418" t="n"/>
      <c r="AC71" s="418" t="n"/>
      <c r="AD71" s="418" t="n"/>
      <c r="AE71" s="455" t="n"/>
      <c r="AF71" s="455" t="n"/>
      <c r="AG71" s="455" t="n"/>
      <c r="AH71" s="455" t="n"/>
      <c r="AI71" s="455" t="n"/>
      <c r="AJ71" s="455" t="n"/>
      <c r="AK71" s="455" t="n"/>
      <c r="AL71" s="455" t="n"/>
      <c r="AM71" s="455" t="n"/>
      <c r="AN71" s="455" t="n"/>
      <c r="AO71" s="455" t="n"/>
      <c r="AP71" s="455" t="n"/>
      <c r="AQ71" s="455" t="n"/>
      <c r="AR71" s="418" t="n"/>
      <c r="AS71" s="418" t="n"/>
      <c r="AT71" s="418" t="n"/>
    </row>
    <row r="72">
      <c r="A72" s="417" t="n">
        <v>63</v>
      </c>
      <c r="B72" s="418" t="inlineStr">
        <is>
          <t>Phone card for Mr.JohnPoon</t>
        </is>
      </c>
      <c r="C72" s="418" t="inlineStr">
        <is>
          <t>សូស៊ីយេតេ កុងសេស្យូនែរ ដឺ ឡាអេរ៉ូព័រ</t>
        </is>
      </c>
      <c r="D72" s="418" t="inlineStr">
        <is>
          <t>L001-100047300</t>
        </is>
      </c>
      <c r="E72" s="418" t="inlineStr">
        <is>
          <t>2200-031484</t>
        </is>
      </c>
      <c r="F72" s="419" t="n">
        <v>44598</v>
      </c>
      <c r="G72" s="420" t="n">
        <v>14328</v>
      </c>
      <c r="H72" s="418" t="n"/>
      <c r="I72" s="455" t="n">
        <v>14328</v>
      </c>
      <c r="J72" s="418">
        <f>IF(L72&lt;&gt;"",L72,K72)</f>
        <v/>
      </c>
      <c r="K72" s="418">
        <f>IF(AND(T72=TRUE, U72=TRUE, V72=TRUE), IF(W72&lt;-0.05, "អនុញ្ញាត (អ្នកផ្គត់ផ្គង់ប្រកាសខ្វះ)", "បានប្រកាស (អនុញ្ញាត)"), IF(AND(T72=FALSE, U72=FALSE, V72=FALSE), "ព្យួរទុក (មិនមានទិន្នន័យ)", "ប្រកាសខុស (ព្យួរទុក)"))</f>
        <v/>
      </c>
      <c r="L72" s="418" t="inlineStr"/>
      <c r="M72" s="418" t="inlineStr"/>
      <c r="N72" s="455" t="n"/>
      <c r="O72" s="455">
        <f>IF(W72&lt;0,AI72,I72)</f>
        <v/>
      </c>
      <c r="P72" s="455">
        <f>I72-O72</f>
        <v/>
      </c>
      <c r="Q72" s="418" t="n"/>
      <c r="R72" s="418" t="inlineStr">
        <is>
          <t>2200-031484</t>
        </is>
      </c>
      <c r="S72" s="418" t="inlineStr"/>
      <c r="T72" s="418">
        <f>R72=S72</f>
        <v/>
      </c>
      <c r="U72" s="418">
        <f>AND(MONTH(F72)=MONTH(Y72), YEAR(F72)=YEAR(Y72))</f>
        <v/>
      </c>
      <c r="V72" s="418">
        <f>AND(AC72&lt;&gt;"", 'Company information'!D$4&lt;&gt;"", RIGHT(SUBSTITUTE(AC72,"-",""),9)=RIGHT(SUBSTITUTE('Company information'!D$4,"-",""),9))</f>
        <v/>
      </c>
      <c r="W72" s="418">
        <f>AI72-I72</f>
        <v/>
      </c>
      <c r="X72" s="455" t="n"/>
      <c r="Y72" s="417" t="n"/>
      <c r="Z72" s="418" t="n"/>
      <c r="AA72" s="418" t="n"/>
      <c r="AB72" s="418" t="n"/>
      <c r="AC72" s="418" t="n"/>
      <c r="AD72" s="418" t="n"/>
      <c r="AE72" s="455" t="n"/>
      <c r="AF72" s="455" t="n"/>
      <c r="AG72" s="455" t="n"/>
      <c r="AH72" s="455" t="n"/>
      <c r="AI72" s="455" t="n"/>
      <c r="AJ72" s="455" t="n"/>
      <c r="AK72" s="455" t="n"/>
      <c r="AL72" s="455" t="n"/>
      <c r="AM72" s="455" t="n"/>
      <c r="AN72" s="455" t="n"/>
      <c r="AO72" s="455" t="n"/>
      <c r="AP72" s="455" t="n"/>
      <c r="AQ72" s="455" t="n"/>
      <c r="AR72" s="418" t="n"/>
      <c r="AS72" s="418" t="n"/>
      <c r="AT72" s="418" t="n"/>
    </row>
    <row r="73">
      <c r="A73" s="417" t="n">
        <v>64</v>
      </c>
      <c r="B73" s="418" t="inlineStr">
        <is>
          <t>Rent 4 Trucks pick up Worker Overtime</t>
        </is>
      </c>
      <c r="C73" s="418" t="inlineStr">
        <is>
          <t>សូស៊ីយេតេ កុងសេស្យូនែរ ដឺ ឡាអេរ៉ូព័រ</t>
        </is>
      </c>
      <c r="D73" s="418" t="inlineStr">
        <is>
          <t>L001-100047300</t>
        </is>
      </c>
      <c r="E73" s="418" t="inlineStr">
        <is>
          <t>2200-031483</t>
        </is>
      </c>
      <c r="F73" s="419" t="n">
        <v>44598</v>
      </c>
      <c r="G73" s="420" t="n">
        <v>7738</v>
      </c>
      <c r="H73" s="418" t="n"/>
      <c r="I73" s="455" t="n">
        <v>7738</v>
      </c>
      <c r="J73" s="418">
        <f>IF(L73&lt;&gt;"",L73,K73)</f>
        <v/>
      </c>
      <c r="K73" s="418">
        <f>IF(AND(T73=TRUE, U73=TRUE, V73=TRUE), IF(W73&lt;-0.05, "អនុញ្ញាត (អ្នកផ្គត់ផ្គង់ប្រកាសខ្វះ)", "បានប្រកាស (អនុញ្ញាត)"), IF(AND(T73=FALSE, U73=FALSE, V73=FALSE), "ព្យួរទុក (មិនមានទិន្នន័យ)", "ប្រកាសខុស (ព្យួរទុក)"))</f>
        <v/>
      </c>
      <c r="L73" s="418" t="inlineStr"/>
      <c r="M73" s="418" t="inlineStr"/>
      <c r="N73" s="455" t="n"/>
      <c r="O73" s="455">
        <f>IF(W73&lt;0,AI73,I73)</f>
        <v/>
      </c>
      <c r="P73" s="455">
        <f>I73-O73</f>
        <v/>
      </c>
      <c r="Q73" s="418" t="n"/>
      <c r="R73" s="418" t="inlineStr">
        <is>
          <t>2200-031483</t>
        </is>
      </c>
      <c r="S73" s="418" t="inlineStr"/>
      <c r="T73" s="418">
        <f>R73=S73</f>
        <v/>
      </c>
      <c r="U73" s="418">
        <f>AND(MONTH(F73)=MONTH(Y73), YEAR(F73)=YEAR(Y73))</f>
        <v/>
      </c>
      <c r="V73" s="418">
        <f>AND(AC73&lt;&gt;"", 'Company information'!D$4&lt;&gt;"", RIGHT(SUBSTITUTE(AC73,"-",""),9)=RIGHT(SUBSTITUTE('Company information'!D$4,"-",""),9))</f>
        <v/>
      </c>
      <c r="W73" s="418">
        <f>AI73-I73</f>
        <v/>
      </c>
      <c r="X73" s="455" t="n"/>
      <c r="Y73" s="417" t="n"/>
      <c r="Z73" s="418" t="n"/>
      <c r="AA73" s="418" t="n"/>
      <c r="AB73" s="418" t="n"/>
      <c r="AC73" s="418" t="n"/>
      <c r="AD73" s="418" t="n"/>
      <c r="AE73" s="455" t="n"/>
      <c r="AF73" s="455" t="n"/>
      <c r="AG73" s="455" t="n"/>
      <c r="AH73" s="455" t="n"/>
      <c r="AI73" s="455" t="n"/>
      <c r="AJ73" s="455" t="n"/>
      <c r="AK73" s="455" t="n"/>
      <c r="AL73" s="455" t="n"/>
      <c r="AM73" s="455" t="n"/>
      <c r="AN73" s="455" t="n"/>
      <c r="AO73" s="455" t="n"/>
      <c r="AP73" s="455" t="n"/>
      <c r="AQ73" s="455" t="n"/>
      <c r="AR73" s="418" t="n"/>
      <c r="AS73" s="418" t="n"/>
      <c r="AT73" s="418" t="n"/>
    </row>
    <row r="74">
      <c r="A74" s="417" t="n">
        <v>65</v>
      </c>
      <c r="B74" s="418" t="inlineStr">
        <is>
          <t>Reparir car</t>
        </is>
      </c>
      <c r="C74" s="418" t="inlineStr">
        <is>
          <t>សូស៊ីយេតេ កុងសេស្យូនែរ ដឺ ឡាអេរ៉ូព័រ</t>
        </is>
      </c>
      <c r="D74" s="418" t="inlineStr">
        <is>
          <t>L001-100047300</t>
        </is>
      </c>
      <c r="E74" s="418" t="inlineStr">
        <is>
          <t>2200-031480</t>
        </is>
      </c>
      <c r="F74" s="419" t="n">
        <v>44598</v>
      </c>
      <c r="G74" s="420" t="n">
        <v>15409</v>
      </c>
      <c r="H74" s="418" t="n"/>
      <c r="I74" s="455" t="n">
        <v>15409</v>
      </c>
      <c r="J74" s="418">
        <f>IF(L74&lt;&gt;"",L74,K74)</f>
        <v/>
      </c>
      <c r="K74" s="418">
        <f>IF(AND(T74=TRUE, U74=TRUE, V74=TRUE), IF(W74&lt;-0.05, "អនុញ្ញាត (អ្នកផ្គត់ផ្គង់ប្រកាសខ្វះ)", "បានប្រកាស (អនុញ្ញាត)"), IF(AND(T74=FALSE, U74=FALSE, V74=FALSE), "ព្យួរទុក (មិនមានទិន្នន័យ)", "ប្រកាសខុស (ព្យួរទុក)"))</f>
        <v/>
      </c>
      <c r="L74" s="418" t="inlineStr"/>
      <c r="M74" s="418" t="inlineStr"/>
      <c r="N74" s="455" t="n"/>
      <c r="O74" s="455">
        <f>IF(W74&lt;0,AI74,I74)</f>
        <v/>
      </c>
      <c r="P74" s="455">
        <f>I74-O74</f>
        <v/>
      </c>
      <c r="Q74" s="418" t="n"/>
      <c r="R74" s="418" t="inlineStr">
        <is>
          <t>2200-031480</t>
        </is>
      </c>
      <c r="S74" s="418" t="inlineStr"/>
      <c r="T74" s="418">
        <f>R74=S74</f>
        <v/>
      </c>
      <c r="U74" s="418">
        <f>AND(MONTH(F74)=MONTH(Y74), YEAR(F74)=YEAR(Y74))</f>
        <v/>
      </c>
      <c r="V74" s="418">
        <f>AND(AC74&lt;&gt;"", 'Company information'!D$4&lt;&gt;"", RIGHT(SUBSTITUTE(AC74,"-",""),9)=RIGHT(SUBSTITUTE('Company information'!D$4,"-",""),9))</f>
        <v/>
      </c>
      <c r="W74" s="418">
        <f>AI74-I74</f>
        <v/>
      </c>
      <c r="X74" s="455" t="n"/>
      <c r="Y74" s="417" t="n"/>
      <c r="Z74" s="418" t="n"/>
      <c r="AA74" s="418" t="n"/>
      <c r="AB74" s="418" t="n"/>
      <c r="AC74" s="418" t="n"/>
      <c r="AD74" s="418" t="n"/>
      <c r="AE74" s="455" t="n"/>
      <c r="AF74" s="455" t="n"/>
      <c r="AG74" s="455" t="n"/>
      <c r="AH74" s="455" t="n"/>
      <c r="AI74" s="455" t="n"/>
      <c r="AJ74" s="455" t="n"/>
      <c r="AK74" s="455" t="n"/>
      <c r="AL74" s="455" t="n"/>
      <c r="AM74" s="455" t="n"/>
      <c r="AN74" s="455" t="n"/>
      <c r="AO74" s="455" t="n"/>
      <c r="AP74" s="455" t="n"/>
      <c r="AQ74" s="455" t="n"/>
      <c r="AR74" s="418" t="n"/>
      <c r="AS74" s="418" t="n"/>
      <c r="AT74" s="418" t="n"/>
    </row>
    <row r="75">
      <c r="A75" s="417" t="n">
        <v>66</v>
      </c>
      <c r="B75" s="418" t="inlineStr">
        <is>
          <t>Onedrive</t>
        </is>
      </c>
      <c r="C75" s="418" t="inlineStr">
        <is>
          <t>សូស៊ីយេតេ កុងសេស្យូនែរ ដឺ ឡាអេរ៉ូព័រ</t>
        </is>
      </c>
      <c r="D75" s="418" t="inlineStr">
        <is>
          <t>L001-100047300</t>
        </is>
      </c>
      <c r="E75" s="418" t="inlineStr">
        <is>
          <t>2200-031482</t>
        </is>
      </c>
      <c r="F75" s="419" t="n">
        <v>44598</v>
      </c>
      <c r="G75" s="420" t="n">
        <v>19540</v>
      </c>
      <c r="H75" s="418" t="n"/>
      <c r="I75" s="455" t="n">
        <v>19540</v>
      </c>
      <c r="J75" s="418">
        <f>IF(L75&lt;&gt;"",L75,K75)</f>
        <v/>
      </c>
      <c r="K75" s="418">
        <f>IF(AND(T75=TRUE, U75=TRUE, V75=TRUE), IF(W75&lt;-0.05, "អនុញ្ញាត (អ្នកផ្គត់ផ្គង់ប្រកាសខ្វះ)", "បានប្រកាស (អនុញ្ញាត)"), IF(AND(T75=FALSE, U75=FALSE, V75=FALSE), "ព្យួរទុក (មិនមានទិន្នន័យ)", "ប្រកាសខុស (ព្យួរទុក)"))</f>
        <v/>
      </c>
      <c r="L75" s="418" t="inlineStr"/>
      <c r="M75" s="418" t="inlineStr"/>
      <c r="N75" s="455" t="n"/>
      <c r="O75" s="455">
        <f>IF(W75&lt;0,AI75,I75)</f>
        <v/>
      </c>
      <c r="P75" s="455">
        <f>I75-O75</f>
        <v/>
      </c>
      <c r="Q75" s="418" t="n"/>
      <c r="R75" s="418" t="inlineStr">
        <is>
          <t>2200-031482</t>
        </is>
      </c>
      <c r="S75" s="418" t="inlineStr"/>
      <c r="T75" s="418">
        <f>R75=S75</f>
        <v/>
      </c>
      <c r="U75" s="418">
        <f>AND(MONTH(F75)=MONTH(Y75), YEAR(F75)=YEAR(Y75))</f>
        <v/>
      </c>
      <c r="V75" s="418">
        <f>AND(AC75&lt;&gt;"", 'Company information'!D$4&lt;&gt;"", RIGHT(SUBSTITUTE(AC75,"-",""),9)=RIGHT(SUBSTITUTE('Company information'!D$4,"-",""),9))</f>
        <v/>
      </c>
      <c r="W75" s="418">
        <f>AI75-I75</f>
        <v/>
      </c>
      <c r="X75" s="455" t="n"/>
      <c r="Y75" s="417" t="n"/>
      <c r="Z75" s="418" t="n"/>
      <c r="AA75" s="418" t="n"/>
      <c r="AB75" s="418" t="n"/>
      <c r="AC75" s="418" t="n"/>
      <c r="AD75" s="418" t="n"/>
      <c r="AE75" s="455" t="n"/>
      <c r="AF75" s="455" t="n"/>
      <c r="AG75" s="455" t="n"/>
      <c r="AH75" s="455" t="n"/>
      <c r="AI75" s="455" t="n"/>
      <c r="AJ75" s="455" t="n"/>
      <c r="AK75" s="455" t="n"/>
      <c r="AL75" s="455" t="n"/>
      <c r="AM75" s="455" t="n"/>
      <c r="AN75" s="455" t="n"/>
      <c r="AO75" s="455" t="n"/>
      <c r="AP75" s="455" t="n"/>
      <c r="AQ75" s="455" t="n"/>
      <c r="AR75" s="418" t="n"/>
      <c r="AS75" s="418" t="n"/>
      <c r="AT75" s="418" t="n"/>
    </row>
    <row r="76">
      <c r="A76" s="417" t="n">
        <v>67</v>
      </c>
      <c r="B76" s="418" t="inlineStr">
        <is>
          <t>Fuel for car</t>
        </is>
      </c>
      <c r="C76" s="418" t="inlineStr">
        <is>
          <t>សូស៊ីយេតេ កុងសេស្យូនែរ ដឺ ឡាអេរ៉ូព័រ</t>
        </is>
      </c>
      <c r="D76" s="418" t="inlineStr">
        <is>
          <t>L001-100047300</t>
        </is>
      </c>
      <c r="E76" s="418" t="inlineStr">
        <is>
          <t>2200-031479</t>
        </is>
      </c>
      <c r="F76" s="419" t="n">
        <v>44598</v>
      </c>
      <c r="G76" s="420" t="n">
        <v>2720</v>
      </c>
      <c r="H76" s="418" t="n"/>
      <c r="I76" s="455" t="n">
        <v>2720</v>
      </c>
      <c r="J76" s="418">
        <f>IF(L76&lt;&gt;"",L76,K76)</f>
        <v/>
      </c>
      <c r="K76" s="418">
        <f>IF(AND(T76=TRUE, U76=TRUE, V76=TRUE), IF(W76&lt;-0.05, "អនុញ្ញាត (អ្នកផ្គត់ផ្គង់ប្រកាសខ្វះ)", "បានប្រកាស (អនុញ្ញាត)"), IF(AND(T76=FALSE, U76=FALSE, V76=FALSE), "ព្យួរទុក (មិនមានទិន្នន័យ)", "ប្រកាសខុស (ព្យួរទុក)"))</f>
        <v/>
      </c>
      <c r="L76" s="418" t="inlineStr"/>
      <c r="M76" s="418" t="inlineStr"/>
      <c r="N76" s="455" t="n"/>
      <c r="O76" s="455">
        <f>IF(W76&lt;0,AI76,I76)</f>
        <v/>
      </c>
      <c r="P76" s="455">
        <f>I76-O76</f>
        <v/>
      </c>
      <c r="Q76" s="418" t="n"/>
      <c r="R76" s="418" t="inlineStr">
        <is>
          <t>2200-031479</t>
        </is>
      </c>
      <c r="S76" s="418" t="inlineStr"/>
      <c r="T76" s="418">
        <f>R76=S76</f>
        <v/>
      </c>
      <c r="U76" s="418">
        <f>AND(MONTH(F76)=MONTH(Y76), YEAR(F76)=YEAR(Y76))</f>
        <v/>
      </c>
      <c r="V76" s="418">
        <f>AND(AC76&lt;&gt;"", 'Company information'!D$4&lt;&gt;"", RIGHT(SUBSTITUTE(AC76,"-",""),9)=RIGHT(SUBSTITUTE('Company information'!D$4,"-",""),9))</f>
        <v/>
      </c>
      <c r="W76" s="418">
        <f>AI76-I76</f>
        <v/>
      </c>
      <c r="X76" s="455" t="n"/>
      <c r="Y76" s="417" t="n"/>
      <c r="Z76" s="418" t="n"/>
      <c r="AA76" s="418" t="n"/>
      <c r="AB76" s="418" t="n"/>
      <c r="AC76" s="418" t="n"/>
      <c r="AD76" s="418" t="n"/>
      <c r="AE76" s="455" t="n"/>
      <c r="AF76" s="455" t="n"/>
      <c r="AG76" s="455" t="n"/>
      <c r="AH76" s="455" t="n"/>
      <c r="AI76" s="455" t="n"/>
      <c r="AJ76" s="455" t="n"/>
      <c r="AK76" s="455" t="n"/>
      <c r="AL76" s="455" t="n"/>
      <c r="AM76" s="455" t="n"/>
      <c r="AN76" s="455" t="n"/>
      <c r="AO76" s="455" t="n"/>
      <c r="AP76" s="455" t="n"/>
      <c r="AQ76" s="455" t="n"/>
      <c r="AR76" s="418" t="n"/>
      <c r="AS76" s="418" t="n"/>
      <c r="AT76" s="418" t="n"/>
    </row>
    <row r="77">
      <c r="A77" s="417" t="n">
        <v>68</v>
      </c>
      <c r="B77" s="418" t="inlineStr">
        <is>
          <t>Fuel for car</t>
        </is>
      </c>
      <c r="C77" s="418" t="inlineStr">
        <is>
          <t>អេហ្វ ដាប់បែលយូ អេហ្វ ហ៊្វុល វែល អេន នីស៊ីន ឡូជីស្ទីក</t>
        </is>
      </c>
      <c r="D77" s="418" t="inlineStr">
        <is>
          <t>L001-100098630</t>
        </is>
      </c>
      <c r="E77" s="418" t="inlineStr">
        <is>
          <t>TI22-2544</t>
        </is>
      </c>
      <c r="F77" s="419" t="n">
        <v>44742</v>
      </c>
      <c r="G77" s="420" t="n">
        <v>50418</v>
      </c>
      <c r="H77" s="418" t="n"/>
      <c r="I77" s="455" t="n">
        <v>50418</v>
      </c>
      <c r="J77" s="418">
        <f>IF(L77&lt;&gt;"",L77,K77)</f>
        <v/>
      </c>
      <c r="K77" s="418">
        <f>IF(AND(T77=TRUE, U77=TRUE, V77=TRUE), IF(W77&lt;-0.05, "អនុញ្ញាត (អ្នកផ្គត់ផ្គង់ប្រកាសខ្វះ)", "បានប្រកាស (អនុញ្ញាត)"), IF(AND(T77=FALSE, U77=FALSE, V77=FALSE), "ព្យួរទុក (មិនមានទិន្នន័យ)", "ប្រកាសខុស (ព្យួរទុក)"))</f>
        <v/>
      </c>
      <c r="L77" s="418" t="inlineStr"/>
      <c r="M77" s="418" t="inlineStr"/>
      <c r="N77" s="455" t="n"/>
      <c r="O77" s="455">
        <f>IF(W77&lt;0,AI77,I77)</f>
        <v/>
      </c>
      <c r="P77" s="455">
        <f>I77-O77</f>
        <v/>
      </c>
      <c r="Q77" s="418" t="n"/>
      <c r="R77" s="418" t="inlineStr">
        <is>
          <t>TI22-2544</t>
        </is>
      </c>
      <c r="S77" s="418" t="inlineStr">
        <is>
          <t>TI22-2544</t>
        </is>
      </c>
      <c r="T77" s="418">
        <f>R77=S77</f>
        <v/>
      </c>
      <c r="U77" s="418">
        <f>AND(MONTH(F77)=MONTH(Y77), YEAR(F77)=YEAR(Y77))</f>
        <v/>
      </c>
      <c r="V77" s="418">
        <f>AND(AC77&lt;&gt;"", 'Company information'!D$4&lt;&gt;"", RIGHT(SUBSTITUTE(AC77,"-",""),9)=RIGHT(SUBSTITUTE('Company information'!D$4,"-",""),9))</f>
        <v/>
      </c>
      <c r="W77" s="418">
        <f>AI77-I77</f>
        <v/>
      </c>
      <c r="X77" s="455" t="n"/>
      <c r="Y77" s="419" t="n">
        <v>44742</v>
      </c>
      <c r="Z77" s="418" t="inlineStr">
        <is>
          <t>TI22-2544</t>
        </is>
      </c>
      <c r="AA77" s="418" t="inlineStr"/>
      <c r="AB77" s="418" t="inlineStr">
        <is>
          <t>បុគ្គលជាប់អាករ</t>
        </is>
      </c>
      <c r="AC77" s="418" t="inlineStr">
        <is>
          <t>L001-100067123</t>
        </is>
      </c>
      <c r="AD77" s="418" t="inlineStr">
        <is>
          <t>រីឡាយអេប៊ល សូស អ៊ិនដាសស្រ្ទៀល (ខេមបូឌា)</t>
        </is>
      </c>
      <c r="AE77" s="455" t="n">
        <v>554595</v>
      </c>
      <c r="AF77" s="455" t="n">
        <v>504177</v>
      </c>
      <c r="AG77" s="455" t="n">
        <v>0</v>
      </c>
      <c r="AH77" s="455" t="n">
        <v>0</v>
      </c>
      <c r="AI77" s="455" t="n">
        <v>50418</v>
      </c>
      <c r="AJ77" s="455" t="n">
        <v>0</v>
      </c>
      <c r="AK77" s="455" t="n">
        <v>0</v>
      </c>
      <c r="AL77" s="455" t="n">
        <v>0</v>
      </c>
      <c r="AM77" s="455" t="n">
        <v>0</v>
      </c>
      <c r="AN77" s="455" t="n">
        <v>0</v>
      </c>
      <c r="AO77" s="455" t="n">
        <v>0</v>
      </c>
      <c r="AP77" s="455" t="n">
        <v>0</v>
      </c>
      <c r="AQ77" s="455" t="n">
        <v>0</v>
      </c>
      <c r="AR77" s="418" t="inlineStr"/>
      <c r="AS77" s="418" t="inlineStr">
        <is>
          <t>សេវាកម្មឯកសារ</t>
        </is>
      </c>
      <c r="AT77" s="418" t="inlineStr">
        <is>
          <t>បានប្រកាសពន្ធ</t>
        </is>
      </c>
    </row>
    <row r="78">
      <c r="A78" s="417" t="n">
        <v>69</v>
      </c>
      <c r="B78" s="418" t="inlineStr">
        <is>
          <t>Fuel for car</t>
        </is>
      </c>
      <c r="C78" s="418" t="inlineStr">
        <is>
          <t>អេហ្វ ដាប់បែលយូ អេហ្វ ហ៊្វុល វែល អេន នីស៊ីន ឡូជីស្ទីក</t>
        </is>
      </c>
      <c r="D78" s="418" t="inlineStr">
        <is>
          <t>L001-100098630</t>
        </is>
      </c>
      <c r="E78" s="418" t="inlineStr">
        <is>
          <t>TI22-2539</t>
        </is>
      </c>
      <c r="F78" s="419" t="n">
        <v>44742</v>
      </c>
      <c r="G78" s="420" t="n">
        <v>64764</v>
      </c>
      <c r="H78" s="418" t="n"/>
      <c r="I78" s="455" t="n">
        <v>64764</v>
      </c>
      <c r="J78" s="418">
        <f>IF(L78&lt;&gt;"",L78,K78)</f>
        <v/>
      </c>
      <c r="K78" s="418">
        <f>IF(AND(T78=TRUE, U78=TRUE, V78=TRUE), IF(W78&lt;-0.05, "អនុញ្ញាត (អ្នកផ្គត់ផ្គង់ប្រកាសខ្វះ)", "បានប្រកាស (អនុញ្ញាត)"), IF(AND(T78=FALSE, U78=FALSE, V78=FALSE), "ព្យួរទុក (មិនមានទិន្នន័យ)", "ប្រកាសខុស (ព្យួរទុក)"))</f>
        <v/>
      </c>
      <c r="L78" s="418" t="inlineStr"/>
      <c r="M78" s="418" t="inlineStr"/>
      <c r="N78" s="455" t="n"/>
      <c r="O78" s="455">
        <f>IF(W78&lt;0,AI78,I78)</f>
        <v/>
      </c>
      <c r="P78" s="455">
        <f>I78-O78</f>
        <v/>
      </c>
      <c r="Q78" s="418" t="n"/>
      <c r="R78" s="418" t="inlineStr">
        <is>
          <t>TI22-2539</t>
        </is>
      </c>
      <c r="S78" s="418" t="inlineStr">
        <is>
          <t>TI22-2539</t>
        </is>
      </c>
      <c r="T78" s="418">
        <f>R78=S78</f>
        <v/>
      </c>
      <c r="U78" s="418">
        <f>AND(MONTH(F78)=MONTH(Y78), YEAR(F78)=YEAR(Y78))</f>
        <v/>
      </c>
      <c r="V78" s="418">
        <f>AND(AC78&lt;&gt;"", 'Company information'!D$4&lt;&gt;"", RIGHT(SUBSTITUTE(AC78,"-",""),9)=RIGHT(SUBSTITUTE('Company information'!D$4,"-",""),9))</f>
        <v/>
      </c>
      <c r="W78" s="418">
        <f>AI78-I78</f>
        <v/>
      </c>
      <c r="X78" s="455" t="n"/>
      <c r="Y78" s="419" t="n">
        <v>44742</v>
      </c>
      <c r="Z78" s="418" t="inlineStr">
        <is>
          <t>TI22-2539</t>
        </is>
      </c>
      <c r="AA78" s="418" t="inlineStr"/>
      <c r="AB78" s="418" t="inlineStr">
        <is>
          <t>បុគ្គលជាប់អាករ</t>
        </is>
      </c>
      <c r="AC78" s="418" t="inlineStr">
        <is>
          <t>L001-100067123</t>
        </is>
      </c>
      <c r="AD78" s="418" t="inlineStr">
        <is>
          <t>រីឡាយអេប៊ល សូស អ៊ិនដាសស្រ្ទៀល (ខេមបូឌា)</t>
        </is>
      </c>
      <c r="AE78" s="455" t="n">
        <v>712406</v>
      </c>
      <c r="AF78" s="455" t="n">
        <v>647642</v>
      </c>
      <c r="AG78" s="455" t="n">
        <v>0</v>
      </c>
      <c r="AH78" s="455" t="n">
        <v>0</v>
      </c>
      <c r="AI78" s="455" t="n">
        <v>64764</v>
      </c>
      <c r="AJ78" s="455" t="n">
        <v>0</v>
      </c>
      <c r="AK78" s="455" t="n">
        <v>0</v>
      </c>
      <c r="AL78" s="455" t="n">
        <v>0</v>
      </c>
      <c r="AM78" s="455" t="n">
        <v>0</v>
      </c>
      <c r="AN78" s="455" t="n">
        <v>0</v>
      </c>
      <c r="AO78" s="455" t="n">
        <v>0</v>
      </c>
      <c r="AP78" s="455" t="n">
        <v>0</v>
      </c>
      <c r="AQ78" s="455" t="n">
        <v>0</v>
      </c>
      <c r="AR78" s="418" t="inlineStr"/>
      <c r="AS78" s="418" t="inlineStr">
        <is>
          <t>សេវាកម្មឯកសារ</t>
        </is>
      </c>
      <c r="AT78" s="418" t="inlineStr">
        <is>
          <t>បានប្រកាសពន្ធ</t>
        </is>
      </c>
    </row>
    <row r="79">
      <c r="A79" s="417" t="n">
        <v>70</v>
      </c>
      <c r="B79" s="418" t="inlineStr">
        <is>
          <t>Fuel for car</t>
        </is>
      </c>
      <c r="C79" s="418" t="inlineStr">
        <is>
          <t>អេហ្វ ដាប់បែលយូ អេហ្វ ហ៊្វុល វែល អេន នីស៊ីន ឡូជីស្ទីក</t>
        </is>
      </c>
      <c r="D79" s="418" t="inlineStr">
        <is>
          <t>L001-100098630</t>
        </is>
      </c>
      <c r="E79" s="418" t="inlineStr">
        <is>
          <t>TI22-2540</t>
        </is>
      </c>
      <c r="F79" s="419" t="n">
        <v>44742</v>
      </c>
      <c r="G79" s="420" t="n">
        <v>72962</v>
      </c>
      <c r="H79" s="418" t="n"/>
      <c r="I79" s="455" t="n">
        <v>72962</v>
      </c>
      <c r="J79" s="418">
        <f>IF(L79&lt;&gt;"",L79,K79)</f>
        <v/>
      </c>
      <c r="K79" s="418">
        <f>IF(AND(T79=TRUE, U79=TRUE, V79=TRUE), IF(W79&lt;-0.05, "អនុញ្ញាត (អ្នកផ្គត់ផ្គង់ប្រកាសខ្វះ)", "បានប្រកាស (អនុញ្ញាត)"), IF(AND(T79=FALSE, U79=FALSE, V79=FALSE), "ព្យួរទុក (មិនមានទិន្នន័យ)", "ប្រកាសខុស (ព្យួរទុក)"))</f>
        <v/>
      </c>
      <c r="L79" s="418" t="inlineStr"/>
      <c r="M79" s="418" t="inlineStr"/>
      <c r="N79" s="455" t="n"/>
      <c r="O79" s="455">
        <f>IF(W79&lt;0,AI79,I79)</f>
        <v/>
      </c>
      <c r="P79" s="455">
        <f>I79-O79</f>
        <v/>
      </c>
      <c r="Q79" s="418" t="n"/>
      <c r="R79" s="418" t="inlineStr">
        <is>
          <t>TI22-2540</t>
        </is>
      </c>
      <c r="S79" s="418" t="inlineStr">
        <is>
          <t>TI22-2540</t>
        </is>
      </c>
      <c r="T79" s="418">
        <f>R79=S79</f>
        <v/>
      </c>
      <c r="U79" s="418">
        <f>AND(MONTH(F79)=MONTH(Y79), YEAR(F79)=YEAR(Y79))</f>
        <v/>
      </c>
      <c r="V79" s="418">
        <f>AND(AC79&lt;&gt;"", 'Company information'!D$4&lt;&gt;"", RIGHT(SUBSTITUTE(AC79,"-",""),9)=RIGHT(SUBSTITUTE('Company information'!D$4,"-",""),9))</f>
        <v/>
      </c>
      <c r="W79" s="418">
        <f>AI79-I79</f>
        <v/>
      </c>
      <c r="X79" s="455" t="n"/>
      <c r="Y79" s="419" t="n">
        <v>44742</v>
      </c>
      <c r="Z79" s="418" t="inlineStr">
        <is>
          <t>TI22-2540</t>
        </is>
      </c>
      <c r="AA79" s="418" t="inlineStr"/>
      <c r="AB79" s="418" t="inlineStr">
        <is>
          <t>បុគ្គលជាប់អាករ</t>
        </is>
      </c>
      <c r="AC79" s="418" t="inlineStr">
        <is>
          <t>L001-100067123</t>
        </is>
      </c>
      <c r="AD79" s="418" t="inlineStr">
        <is>
          <t>រីឡាយអេប៊ល សូស អ៊ិនដាសស្រ្ទៀល (ខេមបូឌា)</t>
        </is>
      </c>
      <c r="AE79" s="455" t="n">
        <v>802584</v>
      </c>
      <c r="AF79" s="455" t="n">
        <v>729622</v>
      </c>
      <c r="AG79" s="455" t="n">
        <v>0</v>
      </c>
      <c r="AH79" s="455" t="n">
        <v>0</v>
      </c>
      <c r="AI79" s="455" t="n">
        <v>72962</v>
      </c>
      <c r="AJ79" s="455" t="n">
        <v>0</v>
      </c>
      <c r="AK79" s="455" t="n">
        <v>0</v>
      </c>
      <c r="AL79" s="455" t="n">
        <v>0</v>
      </c>
      <c r="AM79" s="455" t="n">
        <v>0</v>
      </c>
      <c r="AN79" s="455" t="n">
        <v>0</v>
      </c>
      <c r="AO79" s="455" t="n">
        <v>0</v>
      </c>
      <c r="AP79" s="455" t="n">
        <v>0</v>
      </c>
      <c r="AQ79" s="455" t="n">
        <v>0</v>
      </c>
      <c r="AR79" s="418" t="inlineStr"/>
      <c r="AS79" s="418" t="inlineStr">
        <is>
          <t>សេវាកម្មឯកសារ</t>
        </is>
      </c>
      <c r="AT79" s="418" t="inlineStr">
        <is>
          <t>បានប្រកាសពន្ធ</t>
        </is>
      </c>
    </row>
    <row r="80">
      <c r="A80" s="417" t="n">
        <v>71</v>
      </c>
      <c r="B80" s="418" t="inlineStr">
        <is>
          <t>Fuel for car</t>
        </is>
      </c>
      <c r="C80" s="418" t="inlineStr">
        <is>
          <t>អេហ្វ ដាប់បែលយូ អេហ្វ ហ៊្វុល វែល អេន នីស៊ីន ឡូជីស្ទីក</t>
        </is>
      </c>
      <c r="D80" s="418" t="inlineStr">
        <is>
          <t>L001-100098630</t>
        </is>
      </c>
      <c r="E80" s="418" t="inlineStr">
        <is>
          <t>TI22-2541</t>
        </is>
      </c>
      <c r="F80" s="419" t="n">
        <v>44742</v>
      </c>
      <c r="G80" s="420" t="n">
        <v>72962</v>
      </c>
      <c r="H80" s="418" t="n"/>
      <c r="I80" s="455" t="n">
        <v>72962</v>
      </c>
      <c r="J80" s="418">
        <f>IF(L80&lt;&gt;"",L80,K80)</f>
        <v/>
      </c>
      <c r="K80" s="418">
        <f>IF(AND(T80=TRUE, U80=TRUE, V80=TRUE), IF(W80&lt;-0.05, "អនុញ្ញាត (អ្នកផ្គត់ផ្គង់ប្រកាសខ្វះ)", "បានប្រកាស (អនុញ្ញាត)"), IF(AND(T80=FALSE, U80=FALSE, V80=FALSE), "ព្យួរទុក (មិនមានទិន្នន័យ)", "ប្រកាសខុស (ព្យួរទុក)"))</f>
        <v/>
      </c>
      <c r="L80" s="418" t="inlineStr"/>
      <c r="M80" s="418" t="inlineStr"/>
      <c r="N80" s="455" t="n"/>
      <c r="O80" s="455">
        <f>IF(W80&lt;0,AI80,I80)</f>
        <v/>
      </c>
      <c r="P80" s="455">
        <f>I80-O80</f>
        <v/>
      </c>
      <c r="Q80" s="418" t="n"/>
      <c r="R80" s="418" t="inlineStr">
        <is>
          <t>TI22-2541</t>
        </is>
      </c>
      <c r="S80" s="418" t="inlineStr">
        <is>
          <t>TI22-2541</t>
        </is>
      </c>
      <c r="T80" s="418">
        <f>R80=S80</f>
        <v/>
      </c>
      <c r="U80" s="418">
        <f>AND(MONTH(F80)=MONTH(Y80), YEAR(F80)=YEAR(Y80))</f>
        <v/>
      </c>
      <c r="V80" s="418">
        <f>AND(AC80&lt;&gt;"", 'Company information'!D$4&lt;&gt;"", RIGHT(SUBSTITUTE(AC80,"-",""),9)=RIGHT(SUBSTITUTE('Company information'!D$4,"-",""),9))</f>
        <v/>
      </c>
      <c r="W80" s="418">
        <f>AI80-I80</f>
        <v/>
      </c>
      <c r="X80" s="455" t="n"/>
      <c r="Y80" s="419" t="n">
        <v>44742</v>
      </c>
      <c r="Z80" s="418" t="inlineStr">
        <is>
          <t>TI22-2541</t>
        </is>
      </c>
      <c r="AA80" s="418" t="inlineStr"/>
      <c r="AB80" s="418" t="inlineStr">
        <is>
          <t>បុគ្គលជាប់អាករ</t>
        </is>
      </c>
      <c r="AC80" s="418" t="inlineStr">
        <is>
          <t>L001-100067123</t>
        </is>
      </c>
      <c r="AD80" s="418" t="inlineStr">
        <is>
          <t>រីឡាយអេប៊ល សូស អ៊ិនដាសស្រ្ទៀល (ខេមបូឌា)</t>
        </is>
      </c>
      <c r="AE80" s="455" t="n">
        <v>802584</v>
      </c>
      <c r="AF80" s="455" t="n">
        <v>729622</v>
      </c>
      <c r="AG80" s="455" t="n">
        <v>0</v>
      </c>
      <c r="AH80" s="455" t="n">
        <v>0</v>
      </c>
      <c r="AI80" s="455" t="n">
        <v>72962</v>
      </c>
      <c r="AJ80" s="455" t="n">
        <v>0</v>
      </c>
      <c r="AK80" s="455" t="n">
        <v>0</v>
      </c>
      <c r="AL80" s="455" t="n">
        <v>0</v>
      </c>
      <c r="AM80" s="455" t="n">
        <v>0</v>
      </c>
      <c r="AN80" s="455" t="n">
        <v>0</v>
      </c>
      <c r="AO80" s="455" t="n">
        <v>0</v>
      </c>
      <c r="AP80" s="455" t="n">
        <v>0</v>
      </c>
      <c r="AQ80" s="455" t="n">
        <v>0</v>
      </c>
      <c r="AR80" s="418" t="inlineStr"/>
      <c r="AS80" s="418" t="inlineStr">
        <is>
          <t>សេវាកម្មឯកសារ</t>
        </is>
      </c>
      <c r="AT80" s="418" t="inlineStr">
        <is>
          <t>បានប្រកាសពន្ធ</t>
        </is>
      </c>
    </row>
    <row r="81">
      <c r="A81" s="417" t="n">
        <v>72</v>
      </c>
      <c r="B81" s="418" t="inlineStr">
        <is>
          <t>Fuel for car</t>
        </is>
      </c>
      <c r="C81" s="418" t="inlineStr">
        <is>
          <t>អេហ្វ ដាប់បែលយូ អេហ្វ ហ៊្វុល វែល អេន នីស៊ីន ឡូជីស្ទីក</t>
        </is>
      </c>
      <c r="D81" s="418" t="inlineStr">
        <is>
          <t>L001-100098630</t>
        </is>
      </c>
      <c r="E81" s="418" t="inlineStr">
        <is>
          <t>TI22-2537</t>
        </is>
      </c>
      <c r="F81" s="419" t="n">
        <v>44742</v>
      </c>
      <c r="G81" s="420" t="n">
        <v>66650</v>
      </c>
      <c r="H81" s="418" t="n"/>
      <c r="I81" s="455" t="n">
        <v>66650</v>
      </c>
      <c r="J81" s="418">
        <f>IF(L81&lt;&gt;"",L81,K81)</f>
        <v/>
      </c>
      <c r="K81" s="418">
        <f>IF(AND(T81=TRUE, U81=TRUE, V81=TRUE), IF(W81&lt;-0.05, "អនុញ្ញាត (អ្នកផ្គត់ផ្គង់ប្រកាសខ្វះ)", "បានប្រកាស (អនុញ្ញាត)"), IF(AND(T81=FALSE, U81=FALSE, V81=FALSE), "ព្យួរទុក (មិនមានទិន្នន័យ)", "ប្រកាសខុស (ព្យួរទុក)"))</f>
        <v/>
      </c>
      <c r="L81" s="418" t="inlineStr"/>
      <c r="M81" s="418" t="inlineStr"/>
      <c r="N81" s="455" t="n"/>
      <c r="O81" s="455">
        <f>IF(W81&lt;0,AI81,I81)</f>
        <v/>
      </c>
      <c r="P81" s="455">
        <f>I81-O81</f>
        <v/>
      </c>
      <c r="Q81" s="418" t="n"/>
      <c r="R81" s="418" t="inlineStr">
        <is>
          <t>TI22-2537</t>
        </is>
      </c>
      <c r="S81" s="418" t="inlineStr">
        <is>
          <t>TI22-2537</t>
        </is>
      </c>
      <c r="T81" s="418">
        <f>R81=S81</f>
        <v/>
      </c>
      <c r="U81" s="418">
        <f>AND(MONTH(F81)=MONTH(Y81), YEAR(F81)=YEAR(Y81))</f>
        <v/>
      </c>
      <c r="V81" s="418">
        <f>AND(AC81&lt;&gt;"", 'Company information'!D$4&lt;&gt;"", RIGHT(SUBSTITUTE(AC81,"-",""),9)=RIGHT(SUBSTITUTE('Company information'!D$4,"-",""),9))</f>
        <v/>
      </c>
      <c r="W81" s="418">
        <f>AI81-I81</f>
        <v/>
      </c>
      <c r="X81" s="455" t="n"/>
      <c r="Y81" s="419" t="n">
        <v>44742</v>
      </c>
      <c r="Z81" s="418" t="inlineStr">
        <is>
          <t>TI22-2537</t>
        </is>
      </c>
      <c r="AA81" s="418" t="inlineStr"/>
      <c r="AB81" s="418" t="inlineStr">
        <is>
          <t>បុគ្គលជាប់អាករ</t>
        </is>
      </c>
      <c r="AC81" s="418" t="inlineStr">
        <is>
          <t>L001-100067123</t>
        </is>
      </c>
      <c r="AD81" s="418" t="inlineStr">
        <is>
          <t>រីឡាយអេប៊ល សូស អ៊ិនដាសស្រ្ទៀល (ខេមបូឌា)</t>
        </is>
      </c>
      <c r="AE81" s="455" t="n">
        <v>733147</v>
      </c>
      <c r="AF81" s="455" t="n">
        <v>666497</v>
      </c>
      <c r="AG81" s="455" t="n">
        <v>0</v>
      </c>
      <c r="AH81" s="455" t="n">
        <v>0</v>
      </c>
      <c r="AI81" s="455" t="n">
        <v>66650</v>
      </c>
      <c r="AJ81" s="455" t="n">
        <v>0</v>
      </c>
      <c r="AK81" s="455" t="n">
        <v>0</v>
      </c>
      <c r="AL81" s="455" t="n">
        <v>0</v>
      </c>
      <c r="AM81" s="455" t="n">
        <v>0</v>
      </c>
      <c r="AN81" s="455" t="n">
        <v>0</v>
      </c>
      <c r="AO81" s="455" t="n">
        <v>0</v>
      </c>
      <c r="AP81" s="455" t="n">
        <v>0</v>
      </c>
      <c r="AQ81" s="455" t="n">
        <v>0</v>
      </c>
      <c r="AR81" s="418" t="inlineStr"/>
      <c r="AS81" s="418" t="inlineStr">
        <is>
          <t>សេវាកម្មឯកសារ</t>
        </is>
      </c>
      <c r="AT81" s="418" t="inlineStr">
        <is>
          <t>បានប្រកាសពន្ធ</t>
        </is>
      </c>
    </row>
    <row r="82">
      <c r="A82" s="417" t="n">
        <v>73</v>
      </c>
      <c r="B82" s="418" t="inlineStr">
        <is>
          <t>Fuel for car</t>
        </is>
      </c>
      <c r="C82" s="418" t="inlineStr">
        <is>
          <t>អេហ្វ ដាប់បែលយូ អេហ្វ ហ៊្វុល វែល អេន នីស៊ីន ឡូជីស្ទីក</t>
        </is>
      </c>
      <c r="D82" s="418" t="inlineStr">
        <is>
          <t>L001-100098630</t>
        </is>
      </c>
      <c r="E82" s="418" t="inlineStr">
        <is>
          <t>TI22-2538</t>
        </is>
      </c>
      <c r="F82" s="419" t="n">
        <v>44742</v>
      </c>
      <c r="G82" s="420" t="n">
        <v>64764</v>
      </c>
      <c r="H82" s="418" t="n"/>
      <c r="I82" s="455" t="n">
        <v>64764</v>
      </c>
      <c r="J82" s="418">
        <f>IF(L82&lt;&gt;"",L82,K82)</f>
        <v/>
      </c>
      <c r="K82" s="418">
        <f>IF(AND(T82=TRUE, U82=TRUE, V82=TRUE), IF(W82&lt;-0.05, "អនុញ្ញាត (អ្នកផ្គត់ផ្គង់ប្រកាសខ្វះ)", "បានប្រកាស (អនុញ្ញាត)"), IF(AND(T82=FALSE, U82=FALSE, V82=FALSE), "ព្យួរទុក (មិនមានទិន្នន័យ)", "ប្រកាសខុស (ព្យួរទុក)"))</f>
        <v/>
      </c>
      <c r="L82" s="418" t="inlineStr"/>
      <c r="M82" s="418" t="inlineStr"/>
      <c r="N82" s="455" t="n"/>
      <c r="O82" s="455">
        <f>IF(W82&lt;0,AI82,I82)</f>
        <v/>
      </c>
      <c r="P82" s="455">
        <f>I82-O82</f>
        <v/>
      </c>
      <c r="Q82" s="418" t="n"/>
      <c r="R82" s="418" t="inlineStr">
        <is>
          <t>TI22-2538</t>
        </is>
      </c>
      <c r="S82" s="418" t="inlineStr">
        <is>
          <t>TI22-2538</t>
        </is>
      </c>
      <c r="T82" s="418">
        <f>R82=S82</f>
        <v/>
      </c>
      <c r="U82" s="418">
        <f>AND(MONTH(F82)=MONTH(Y82), YEAR(F82)=YEAR(Y82))</f>
        <v/>
      </c>
      <c r="V82" s="418">
        <f>AND(AC82&lt;&gt;"", 'Company information'!D$4&lt;&gt;"", RIGHT(SUBSTITUTE(AC82,"-",""),9)=RIGHT(SUBSTITUTE('Company information'!D$4,"-",""),9))</f>
        <v/>
      </c>
      <c r="W82" s="418">
        <f>AI82-I82</f>
        <v/>
      </c>
      <c r="X82" s="455" t="n"/>
      <c r="Y82" s="419" t="n">
        <v>44736</v>
      </c>
      <c r="Z82" s="418" t="inlineStr">
        <is>
          <t>TI22-2538</t>
        </is>
      </c>
      <c r="AA82" s="418" t="inlineStr"/>
      <c r="AB82" s="418" t="inlineStr">
        <is>
          <t>បុគ្គលជាប់អាករ</t>
        </is>
      </c>
      <c r="AC82" s="418" t="inlineStr">
        <is>
          <t>L001-100067123</t>
        </is>
      </c>
      <c r="AD82" s="418" t="inlineStr">
        <is>
          <t>រីឡាយអេប៊ល សូស អ៊ិនដាសស្រ្ទៀល (ខេមបូឌា)</t>
        </is>
      </c>
      <c r="AE82" s="455" t="n">
        <v>711885</v>
      </c>
      <c r="AF82" s="455" t="n">
        <v>647168</v>
      </c>
      <c r="AG82" s="455" t="n">
        <v>0</v>
      </c>
      <c r="AH82" s="455" t="n">
        <v>0</v>
      </c>
      <c r="AI82" s="455" t="n">
        <v>64717</v>
      </c>
      <c r="AJ82" s="455" t="n">
        <v>0</v>
      </c>
      <c r="AK82" s="455" t="n">
        <v>0</v>
      </c>
      <c r="AL82" s="455" t="n">
        <v>0</v>
      </c>
      <c r="AM82" s="455" t="n">
        <v>0</v>
      </c>
      <c r="AN82" s="455" t="n">
        <v>0</v>
      </c>
      <c r="AO82" s="455" t="n">
        <v>0</v>
      </c>
      <c r="AP82" s="455" t="n">
        <v>0</v>
      </c>
      <c r="AQ82" s="455" t="n">
        <v>0</v>
      </c>
      <c r="AR82" s="418" t="inlineStr"/>
      <c r="AS82" s="418" t="inlineStr">
        <is>
          <t>សេវាកម្មឯកសារ</t>
        </is>
      </c>
      <c r="AT82" s="418" t="inlineStr">
        <is>
          <t>បានប្រកាសពន្ធ</t>
        </is>
      </c>
    </row>
    <row r="83">
      <c r="A83" s="417" t="n">
        <v>74</v>
      </c>
      <c r="B83" s="418" t="inlineStr">
        <is>
          <t>Fuel for car</t>
        </is>
      </c>
      <c r="C83" s="418" t="inlineStr">
        <is>
          <t>អេហ្វ ដាប់បែលយូ អេហ្វ ហ៊្វុល វែល អេន នីស៊ីន ឡូជីស្ទីក</t>
        </is>
      </c>
      <c r="D83" s="418" t="inlineStr">
        <is>
          <t>L001-100098630</t>
        </is>
      </c>
      <c r="E83" s="418" t="inlineStr">
        <is>
          <t>TI22-2545</t>
        </is>
      </c>
      <c r="F83" s="419" t="n">
        <v>44742</v>
      </c>
      <c r="G83" s="420" t="n">
        <v>64764</v>
      </c>
      <c r="H83" s="418" t="n"/>
      <c r="I83" s="455" t="n">
        <v>64764</v>
      </c>
      <c r="J83" s="418">
        <f>IF(L83&lt;&gt;"",L83,K83)</f>
        <v/>
      </c>
      <c r="K83" s="418">
        <f>IF(AND(T83=TRUE, U83=TRUE, V83=TRUE), IF(W83&lt;-0.05, "អនុញ្ញាត (អ្នកផ្គត់ផ្គង់ប្រកាសខ្វះ)", "បានប្រកាស (អនុញ្ញាត)"), IF(AND(T83=FALSE, U83=FALSE, V83=FALSE), "ព្យួរទុក (មិនមានទិន្នន័យ)", "ប្រកាសខុស (ព្យួរទុក)"))</f>
        <v/>
      </c>
      <c r="L83" s="418" t="inlineStr"/>
      <c r="M83" s="418" t="inlineStr"/>
      <c r="N83" s="455" t="n"/>
      <c r="O83" s="455">
        <f>IF(W83&lt;0,AI83,I83)</f>
        <v/>
      </c>
      <c r="P83" s="455">
        <f>I83-O83</f>
        <v/>
      </c>
      <c r="Q83" s="418" t="n"/>
      <c r="R83" s="418" t="inlineStr">
        <is>
          <t>TI22-2545</t>
        </is>
      </c>
      <c r="S83" s="418" t="inlineStr">
        <is>
          <t>TI22-2545</t>
        </is>
      </c>
      <c r="T83" s="418">
        <f>R83=S83</f>
        <v/>
      </c>
      <c r="U83" s="418">
        <f>AND(MONTH(F83)=MONTH(Y83), YEAR(F83)=YEAR(Y83))</f>
        <v/>
      </c>
      <c r="V83" s="418">
        <f>AND(AC83&lt;&gt;"", 'Company information'!D$4&lt;&gt;"", RIGHT(SUBSTITUTE(AC83,"-",""),9)=RIGHT(SUBSTITUTE('Company information'!D$4,"-",""),9))</f>
        <v/>
      </c>
      <c r="W83" s="418">
        <f>AI83-I83</f>
        <v/>
      </c>
      <c r="X83" s="455" t="n"/>
      <c r="Y83" s="419" t="n">
        <v>44742</v>
      </c>
      <c r="Z83" s="418" t="inlineStr">
        <is>
          <t>TI22-2545</t>
        </is>
      </c>
      <c r="AA83" s="418" t="inlineStr"/>
      <c r="AB83" s="418" t="inlineStr">
        <is>
          <t>បុគ្គលជាប់អាករ</t>
        </is>
      </c>
      <c r="AC83" s="418" t="inlineStr">
        <is>
          <t>L001-100067123</t>
        </is>
      </c>
      <c r="AD83" s="418" t="inlineStr">
        <is>
          <t>រីឡាយអេប៊ល សូស អ៊ិនដាសស្រ្ទៀល (ខេមបូឌា)</t>
        </is>
      </c>
      <c r="AE83" s="455" t="n">
        <v>712406</v>
      </c>
      <c r="AF83" s="455" t="n">
        <v>647642</v>
      </c>
      <c r="AG83" s="455" t="n">
        <v>0</v>
      </c>
      <c r="AH83" s="455" t="n">
        <v>0</v>
      </c>
      <c r="AI83" s="455" t="n">
        <v>64764</v>
      </c>
      <c r="AJ83" s="455" t="n">
        <v>0</v>
      </c>
      <c r="AK83" s="455" t="n">
        <v>0</v>
      </c>
      <c r="AL83" s="455" t="n">
        <v>0</v>
      </c>
      <c r="AM83" s="455" t="n">
        <v>0</v>
      </c>
      <c r="AN83" s="455" t="n">
        <v>0</v>
      </c>
      <c r="AO83" s="455" t="n">
        <v>0</v>
      </c>
      <c r="AP83" s="455" t="n">
        <v>0</v>
      </c>
      <c r="AQ83" s="455" t="n">
        <v>0</v>
      </c>
      <c r="AR83" s="418" t="inlineStr"/>
      <c r="AS83" s="418" t="inlineStr">
        <is>
          <t>សេវាកម្មឯកសារ</t>
        </is>
      </c>
      <c r="AT83" s="418" t="inlineStr">
        <is>
          <t>បានប្រកាសពន្ធ</t>
        </is>
      </c>
    </row>
    <row r="84">
      <c r="A84" s="417" t="n">
        <v>75</v>
      </c>
      <c r="B84" s="418" t="inlineStr">
        <is>
          <t>Fuel for car</t>
        </is>
      </c>
      <c r="C84" s="418" t="inlineStr">
        <is>
          <t>អេហ្វ ដាប់បែលយូ អេហ្វ ហ៊្វុល វែល អេន នីស៊ីន ឡូជីស្ទីក</t>
        </is>
      </c>
      <c r="D84" s="418" t="inlineStr">
        <is>
          <t>L001-100098630</t>
        </is>
      </c>
      <c r="E84" s="418" t="inlineStr">
        <is>
          <t>TI22-2543</t>
        </is>
      </c>
      <c r="F84" s="419" t="n">
        <v>44742</v>
      </c>
      <c r="G84" s="420" t="n">
        <v>64764</v>
      </c>
      <c r="H84" s="418" t="n"/>
      <c r="I84" s="455" t="n">
        <v>64764</v>
      </c>
      <c r="J84" s="418">
        <f>IF(L84&lt;&gt;"",L84,K84)</f>
        <v/>
      </c>
      <c r="K84" s="418">
        <f>IF(AND(T84=TRUE, U84=TRUE, V84=TRUE), IF(W84&lt;-0.05, "អនុញ្ញាត (អ្នកផ្គត់ផ្គង់ប្រកាសខ្វះ)", "បានប្រកាស (អនុញ្ញាត)"), IF(AND(T84=FALSE, U84=FALSE, V84=FALSE), "ព្យួរទុក (មិនមានទិន្នន័យ)", "ប្រកាសខុស (ព្យួរទុក)"))</f>
        <v/>
      </c>
      <c r="L84" s="418" t="inlineStr"/>
      <c r="M84" s="418" t="inlineStr"/>
      <c r="N84" s="455" t="n"/>
      <c r="O84" s="455">
        <f>IF(W84&lt;0,AI84,I84)</f>
        <v/>
      </c>
      <c r="P84" s="455">
        <f>I84-O84</f>
        <v/>
      </c>
      <c r="Q84" s="418" t="n"/>
      <c r="R84" s="418" t="inlineStr">
        <is>
          <t>TI22-2543</t>
        </is>
      </c>
      <c r="S84" s="418" t="inlineStr">
        <is>
          <t>TI22-2543</t>
        </is>
      </c>
      <c r="T84" s="418">
        <f>R84=S84</f>
        <v/>
      </c>
      <c r="U84" s="418">
        <f>AND(MONTH(F84)=MONTH(Y84), YEAR(F84)=YEAR(Y84))</f>
        <v/>
      </c>
      <c r="V84" s="418">
        <f>AND(AC84&lt;&gt;"", 'Company information'!D$4&lt;&gt;"", RIGHT(SUBSTITUTE(AC84,"-",""),9)=RIGHT(SUBSTITUTE('Company information'!D$4,"-",""),9))</f>
        <v/>
      </c>
      <c r="W84" s="418">
        <f>AI84-I84</f>
        <v/>
      </c>
      <c r="X84" s="455" t="n"/>
      <c r="Y84" s="419" t="n">
        <v>44742</v>
      </c>
      <c r="Z84" s="418" t="inlineStr">
        <is>
          <t>TI22-2543</t>
        </is>
      </c>
      <c r="AA84" s="418" t="inlineStr"/>
      <c r="AB84" s="418" t="inlineStr">
        <is>
          <t>បុគ្គលជាប់អាករ</t>
        </is>
      </c>
      <c r="AC84" s="418" t="inlineStr">
        <is>
          <t>L001-100067123</t>
        </is>
      </c>
      <c r="AD84" s="418" t="inlineStr">
        <is>
          <t>រីឡាយអេប៊ល សូស អ៊ិនដាសស្រ្ទៀល (ខេមបូឌា)</t>
        </is>
      </c>
      <c r="AE84" s="455" t="n">
        <v>712406</v>
      </c>
      <c r="AF84" s="455" t="n">
        <v>647642</v>
      </c>
      <c r="AG84" s="455" t="n">
        <v>0</v>
      </c>
      <c r="AH84" s="455" t="n">
        <v>0</v>
      </c>
      <c r="AI84" s="455" t="n">
        <v>64764</v>
      </c>
      <c r="AJ84" s="455" t="n">
        <v>0</v>
      </c>
      <c r="AK84" s="455" t="n">
        <v>0</v>
      </c>
      <c r="AL84" s="455" t="n">
        <v>0</v>
      </c>
      <c r="AM84" s="455" t="n">
        <v>0</v>
      </c>
      <c r="AN84" s="455" t="n">
        <v>0</v>
      </c>
      <c r="AO84" s="455" t="n">
        <v>0</v>
      </c>
      <c r="AP84" s="455" t="n">
        <v>0</v>
      </c>
      <c r="AQ84" s="455" t="n">
        <v>0</v>
      </c>
      <c r="AR84" s="418" t="inlineStr"/>
      <c r="AS84" s="418" t="inlineStr">
        <is>
          <t>សេវាកម្មឯកសារ</t>
        </is>
      </c>
      <c r="AT84" s="418" t="inlineStr">
        <is>
          <t>បានប្រកាសពន្ធ</t>
        </is>
      </c>
    </row>
    <row r="85">
      <c r="A85" s="417" t="n">
        <v>76</v>
      </c>
      <c r="B85" s="418" t="inlineStr">
        <is>
          <t>Fuel for car</t>
        </is>
      </c>
      <c r="C85" s="418" t="inlineStr">
        <is>
          <t>អេហ្វ ដាប់បែលយូ អេហ្វ ហ៊្វុល វែល អេន នីស៊ីន ឡូជីស្ទីក</t>
        </is>
      </c>
      <c r="D85" s="418" t="inlineStr">
        <is>
          <t>L001-100098630</t>
        </is>
      </c>
      <c r="E85" s="418" t="inlineStr">
        <is>
          <t>TI22-2406</t>
        </is>
      </c>
      <c r="F85" s="419" t="n">
        <v>44736</v>
      </c>
      <c r="G85" s="420" t="n">
        <v>72909</v>
      </c>
      <c r="H85" s="418" t="n"/>
      <c r="I85" s="455" t="n">
        <v>72909</v>
      </c>
      <c r="J85" s="418">
        <f>IF(L85&lt;&gt;"",L85,K85)</f>
        <v/>
      </c>
      <c r="K85" s="418">
        <f>IF(AND(T85=TRUE, U85=TRUE, V85=TRUE), IF(W85&lt;-0.05, "អនុញ្ញាត (អ្នកផ្គត់ផ្គង់ប្រកាសខ្វះ)", "បានប្រកាស (អនុញ្ញាត)"), IF(AND(T85=FALSE, U85=FALSE, V85=FALSE), "ព្យួរទុក (មិនមានទិន្នន័យ)", "ប្រកាសខុស (ព្យួរទុក)"))</f>
        <v/>
      </c>
      <c r="L85" s="418" t="inlineStr"/>
      <c r="M85" s="418" t="inlineStr"/>
      <c r="N85" s="455" t="n"/>
      <c r="O85" s="455">
        <f>IF(W85&lt;0,AI85,I85)</f>
        <v/>
      </c>
      <c r="P85" s="455">
        <f>I85-O85</f>
        <v/>
      </c>
      <c r="Q85" s="418" t="n"/>
      <c r="R85" s="418" t="inlineStr">
        <is>
          <t>TI22-2406</t>
        </is>
      </c>
      <c r="S85" s="418" t="inlineStr">
        <is>
          <t>TI22-2406</t>
        </is>
      </c>
      <c r="T85" s="418">
        <f>R85=S85</f>
        <v/>
      </c>
      <c r="U85" s="418">
        <f>AND(MONTH(F85)=MONTH(Y85), YEAR(F85)=YEAR(Y85))</f>
        <v/>
      </c>
      <c r="V85" s="418">
        <f>AND(AC85&lt;&gt;"", 'Company information'!D$4&lt;&gt;"", RIGHT(SUBSTITUTE(AC85,"-",""),9)=RIGHT(SUBSTITUTE('Company information'!D$4,"-",""),9))</f>
        <v/>
      </c>
      <c r="W85" s="418">
        <f>AI85-I85</f>
        <v/>
      </c>
      <c r="X85" s="455" t="n"/>
      <c r="Y85" s="419" t="n">
        <v>44736</v>
      </c>
      <c r="Z85" s="418" t="inlineStr">
        <is>
          <t>TI22-2406</t>
        </is>
      </c>
      <c r="AA85" s="418" t="inlineStr"/>
      <c r="AB85" s="418" t="inlineStr">
        <is>
          <t>បុគ្គលជាប់អាករ</t>
        </is>
      </c>
      <c r="AC85" s="418" t="inlineStr">
        <is>
          <t>L001-100067123</t>
        </is>
      </c>
      <c r="AD85" s="418" t="inlineStr">
        <is>
          <t>រីឡាយអេប៊ល សូស អ៊ិនដាសស្រ្ទៀល (ខេមបូឌា)</t>
        </is>
      </c>
      <c r="AE85" s="455" t="n">
        <v>801997</v>
      </c>
      <c r="AF85" s="455" t="n">
        <v>729088</v>
      </c>
      <c r="AG85" s="455" t="n">
        <v>0</v>
      </c>
      <c r="AH85" s="455" t="n">
        <v>0</v>
      </c>
      <c r="AI85" s="455" t="n">
        <v>72909</v>
      </c>
      <c r="AJ85" s="455" t="n">
        <v>0</v>
      </c>
      <c r="AK85" s="455" t="n">
        <v>0</v>
      </c>
      <c r="AL85" s="455" t="n">
        <v>0</v>
      </c>
      <c r="AM85" s="455" t="n">
        <v>0</v>
      </c>
      <c r="AN85" s="455" t="n">
        <v>0</v>
      </c>
      <c r="AO85" s="455" t="n">
        <v>0</v>
      </c>
      <c r="AP85" s="455" t="n">
        <v>0</v>
      </c>
      <c r="AQ85" s="455" t="n">
        <v>0</v>
      </c>
      <c r="AR85" s="418" t="inlineStr"/>
      <c r="AS85" s="418" t="inlineStr">
        <is>
          <t>សេវាកម្មឯកសារ</t>
        </is>
      </c>
      <c r="AT85" s="418" t="inlineStr">
        <is>
          <t>បានប្រកាសពន្ធ</t>
        </is>
      </c>
    </row>
    <row r="86">
      <c r="A86" s="417" t="n">
        <v>77</v>
      </c>
      <c r="B86" s="418" t="inlineStr">
        <is>
          <t>Fuel for car</t>
        </is>
      </c>
      <c r="C86" s="418" t="inlineStr">
        <is>
          <t>អេហ្វ ដាប់បែលយូ អេហ្វ ហ៊្វុល វែល អេន នីស៊ីន ឡូជីស្ទីក</t>
        </is>
      </c>
      <c r="D86" s="418" t="inlineStr">
        <is>
          <t>L001-100098630</t>
        </is>
      </c>
      <c r="E86" s="418" t="inlineStr">
        <is>
          <t>TI22-2407</t>
        </is>
      </c>
      <c r="F86" s="419" t="n">
        <v>44736</v>
      </c>
      <c r="G86" s="420" t="n">
        <v>72745</v>
      </c>
      <c r="H86" s="418" t="n"/>
      <c r="I86" s="455" t="n">
        <v>72745</v>
      </c>
      <c r="J86" s="418">
        <f>IF(L86&lt;&gt;"",L86,K86)</f>
        <v/>
      </c>
      <c r="K86" s="418">
        <f>IF(AND(T86=TRUE, U86=TRUE, V86=TRUE), IF(W86&lt;-0.05, "អនុញ្ញាត (អ្នកផ្គត់ផ្គង់ប្រកាសខ្វះ)", "បានប្រកាស (អនុញ្ញាត)"), IF(AND(T86=FALSE, U86=FALSE, V86=FALSE), "ព្យួរទុក (មិនមានទិន្នន័យ)", "ប្រកាសខុស (ព្យួរទុក)"))</f>
        <v/>
      </c>
      <c r="L86" s="418" t="inlineStr"/>
      <c r="M86" s="418" t="inlineStr"/>
      <c r="N86" s="455" t="n"/>
      <c r="O86" s="455">
        <f>IF(W86&lt;0,AI86,I86)</f>
        <v/>
      </c>
      <c r="P86" s="455">
        <f>I86-O86</f>
        <v/>
      </c>
      <c r="Q86" s="418" t="n"/>
      <c r="R86" s="418" t="inlineStr">
        <is>
          <t>TI22-2407</t>
        </is>
      </c>
      <c r="S86" s="418" t="inlineStr">
        <is>
          <t>TI22-2407</t>
        </is>
      </c>
      <c r="T86" s="418">
        <f>R86=S86</f>
        <v/>
      </c>
      <c r="U86" s="418">
        <f>AND(MONTH(F86)=MONTH(Y86), YEAR(F86)=YEAR(Y86))</f>
        <v/>
      </c>
      <c r="V86" s="418">
        <f>AND(AC86&lt;&gt;"", 'Company information'!D$4&lt;&gt;"", RIGHT(SUBSTITUTE(AC86,"-",""),9)=RIGHT(SUBSTITUTE('Company information'!D$4,"-",""),9))</f>
        <v/>
      </c>
      <c r="W86" s="418">
        <f>AI86-I86</f>
        <v/>
      </c>
      <c r="X86" s="455" t="n"/>
      <c r="Y86" s="419" t="n">
        <v>44736</v>
      </c>
      <c r="Z86" s="418" t="inlineStr">
        <is>
          <t>TI22-2407</t>
        </is>
      </c>
      <c r="AA86" s="418" t="inlineStr"/>
      <c r="AB86" s="418" t="inlineStr">
        <is>
          <t>បុគ្គលជាប់អាករ</t>
        </is>
      </c>
      <c r="AC86" s="418" t="inlineStr">
        <is>
          <t>L001-100067123</t>
        </is>
      </c>
      <c r="AD86" s="418" t="inlineStr">
        <is>
          <t>រីឡាយអេប៊ល សូស អ៊ិនដាសស្រ្ទៀល (ខេមបូឌា)</t>
        </is>
      </c>
      <c r="AE86" s="455" t="n">
        <v>800195</v>
      </c>
      <c r="AF86" s="455" t="n">
        <v>727450</v>
      </c>
      <c r="AG86" s="455" t="n">
        <v>0</v>
      </c>
      <c r="AH86" s="455" t="n">
        <v>0</v>
      </c>
      <c r="AI86" s="455" t="n">
        <v>72745</v>
      </c>
      <c r="AJ86" s="455" t="n">
        <v>0</v>
      </c>
      <c r="AK86" s="455" t="n">
        <v>0</v>
      </c>
      <c r="AL86" s="455" t="n">
        <v>0</v>
      </c>
      <c r="AM86" s="455" t="n">
        <v>0</v>
      </c>
      <c r="AN86" s="455" t="n">
        <v>0</v>
      </c>
      <c r="AO86" s="455" t="n">
        <v>0</v>
      </c>
      <c r="AP86" s="455" t="n">
        <v>0</v>
      </c>
      <c r="AQ86" s="455" t="n">
        <v>0</v>
      </c>
      <c r="AR86" s="418" t="inlineStr"/>
      <c r="AS86" s="418" t="inlineStr">
        <is>
          <t>សេវាកម្មឯកសារ</t>
        </is>
      </c>
      <c r="AT86" s="418" t="inlineStr">
        <is>
          <t>បានប្រកាសពន្ធ</t>
        </is>
      </c>
    </row>
    <row r="87">
      <c r="A87" s="417" t="n">
        <v>78</v>
      </c>
      <c r="B87" s="418" t="inlineStr">
        <is>
          <t>Fuel for car</t>
        </is>
      </c>
      <c r="C87" s="418" t="inlineStr">
        <is>
          <t>អេហ្វ ដាប់បែលយូ អេហ្វ ហ៊្វុល វែល អេន នីស៊ីន ឡូជីស្ទីក</t>
        </is>
      </c>
      <c r="D87" s="418" t="inlineStr">
        <is>
          <t>L001-100098630</t>
        </is>
      </c>
      <c r="E87" s="418" t="inlineStr">
        <is>
          <t>TI22-2408</t>
        </is>
      </c>
      <c r="F87" s="419" t="n">
        <v>44736</v>
      </c>
      <c r="G87" s="420" t="n">
        <v>72745</v>
      </c>
      <c r="H87" s="418" t="n"/>
      <c r="I87" s="455" t="n">
        <v>72745</v>
      </c>
      <c r="J87" s="418">
        <f>IF(L87&lt;&gt;"",L87,K87)</f>
        <v/>
      </c>
      <c r="K87" s="418">
        <f>IF(AND(T87=TRUE, U87=TRUE, V87=TRUE), IF(W87&lt;-0.05, "អនុញ្ញាត (អ្នកផ្គត់ផ្គង់ប្រកាសខ្វះ)", "បានប្រកាស (អនុញ្ញាត)"), IF(AND(T87=FALSE, U87=FALSE, V87=FALSE), "ព្យួរទុក (មិនមានទិន្នន័យ)", "ប្រកាសខុស (ព្យួរទុក)"))</f>
        <v/>
      </c>
      <c r="L87" s="418" t="inlineStr"/>
      <c r="M87" s="418" t="inlineStr"/>
      <c r="N87" s="455" t="n"/>
      <c r="O87" s="455">
        <f>IF(W87&lt;0,AI87,I87)</f>
        <v/>
      </c>
      <c r="P87" s="455">
        <f>I87-O87</f>
        <v/>
      </c>
      <c r="Q87" s="418" t="n"/>
      <c r="R87" s="418" t="inlineStr">
        <is>
          <t>TI22-2408</t>
        </is>
      </c>
      <c r="S87" s="418" t="inlineStr">
        <is>
          <t>TI22-2408</t>
        </is>
      </c>
      <c r="T87" s="418">
        <f>R87=S87</f>
        <v/>
      </c>
      <c r="U87" s="418">
        <f>AND(MONTH(F87)=MONTH(Y87), YEAR(F87)=YEAR(Y87))</f>
        <v/>
      </c>
      <c r="V87" s="418">
        <f>AND(AC87&lt;&gt;"", 'Company information'!D$4&lt;&gt;"", RIGHT(SUBSTITUTE(AC87,"-",""),9)=RIGHT(SUBSTITUTE('Company information'!D$4,"-",""),9))</f>
        <v/>
      </c>
      <c r="W87" s="418">
        <f>AI87-I87</f>
        <v/>
      </c>
      <c r="X87" s="455" t="n"/>
      <c r="Y87" s="419" t="n">
        <v>44736</v>
      </c>
      <c r="Z87" s="418" t="inlineStr">
        <is>
          <t>TI22-2408</t>
        </is>
      </c>
      <c r="AA87" s="418" t="inlineStr"/>
      <c r="AB87" s="418" t="inlineStr">
        <is>
          <t>បុគ្គលជាប់អាករ</t>
        </is>
      </c>
      <c r="AC87" s="418" t="inlineStr">
        <is>
          <t>L001-100067123</t>
        </is>
      </c>
      <c r="AD87" s="418" t="inlineStr">
        <is>
          <t>រីឡាយអេប៊ល សូស អ៊ិនដាសស្រ្ទៀល (ខេមបូឌា)</t>
        </is>
      </c>
      <c r="AE87" s="455" t="n">
        <v>800195</v>
      </c>
      <c r="AF87" s="455" t="n">
        <v>727450</v>
      </c>
      <c r="AG87" s="455" t="n">
        <v>0</v>
      </c>
      <c r="AH87" s="455" t="n">
        <v>0</v>
      </c>
      <c r="AI87" s="455" t="n">
        <v>72745</v>
      </c>
      <c r="AJ87" s="455" t="n">
        <v>0</v>
      </c>
      <c r="AK87" s="455" t="n">
        <v>0</v>
      </c>
      <c r="AL87" s="455" t="n">
        <v>0</v>
      </c>
      <c r="AM87" s="455" t="n">
        <v>0</v>
      </c>
      <c r="AN87" s="455" t="n">
        <v>0</v>
      </c>
      <c r="AO87" s="455" t="n">
        <v>0</v>
      </c>
      <c r="AP87" s="455" t="n">
        <v>0</v>
      </c>
      <c r="AQ87" s="455" t="n">
        <v>0</v>
      </c>
      <c r="AR87" s="418" t="inlineStr"/>
      <c r="AS87" s="418" t="inlineStr">
        <is>
          <t>សេវាកម្មឯកសារ</t>
        </is>
      </c>
      <c r="AT87" s="418" t="inlineStr">
        <is>
          <t>បានប្រកាសពន្ធ</t>
        </is>
      </c>
    </row>
    <row r="88">
      <c r="A88" s="417" t="n">
        <v>79</v>
      </c>
      <c r="B88" s="418" t="inlineStr">
        <is>
          <t>Fuel for car</t>
        </is>
      </c>
      <c r="C88" s="418" t="inlineStr">
        <is>
          <t>អេហ្វ ដាប់បែលយូ អេហ្វ ហ៊្វុល វែល អេន នីស៊ីន ឡូជីស្ទីក</t>
        </is>
      </c>
      <c r="D88" s="418" t="inlineStr">
        <is>
          <t>L001-100098630</t>
        </is>
      </c>
      <c r="E88" s="418" t="inlineStr">
        <is>
          <t>TI22-2405</t>
        </is>
      </c>
      <c r="F88" s="419" t="n">
        <v>44736</v>
      </c>
      <c r="G88" s="420" t="n">
        <v>87245</v>
      </c>
      <c r="H88" s="418" t="n"/>
      <c r="I88" s="455" t="n">
        <v>87245</v>
      </c>
      <c r="J88" s="418">
        <f>IF(L88&lt;&gt;"",L88,K88)</f>
        <v/>
      </c>
      <c r="K88" s="418">
        <f>IF(AND(T88=TRUE, U88=TRUE, V88=TRUE), IF(W88&lt;-0.05, "អនុញ្ញាត (អ្នកផ្គត់ផ្គង់ប្រកាសខ្វះ)", "បានប្រកាស (អនុញ្ញាត)"), IF(AND(T88=FALSE, U88=FALSE, V88=FALSE), "ព្យួរទុក (មិនមានទិន្នន័យ)", "ប្រកាសខុស (ព្យួរទុក)"))</f>
        <v/>
      </c>
      <c r="L88" s="418" t="inlineStr"/>
      <c r="M88" s="418" t="inlineStr"/>
      <c r="N88" s="455" t="n"/>
      <c r="O88" s="455">
        <f>IF(W88&lt;0,AI88,I88)</f>
        <v/>
      </c>
      <c r="P88" s="455">
        <f>I88-O88</f>
        <v/>
      </c>
      <c r="Q88" s="418" t="n"/>
      <c r="R88" s="418" t="inlineStr">
        <is>
          <t>TI22-2405</t>
        </is>
      </c>
      <c r="S88" s="418" t="inlineStr">
        <is>
          <t>TI22-2405</t>
        </is>
      </c>
      <c r="T88" s="418">
        <f>R88=S88</f>
        <v/>
      </c>
      <c r="U88" s="418">
        <f>AND(MONTH(F88)=MONTH(Y88), YEAR(F88)=YEAR(Y88))</f>
        <v/>
      </c>
      <c r="V88" s="418">
        <f>AND(AC88&lt;&gt;"", 'Company information'!D$4&lt;&gt;"", RIGHT(SUBSTITUTE(AC88,"-",""),9)=RIGHT(SUBSTITUTE('Company information'!D$4,"-",""),9))</f>
        <v/>
      </c>
      <c r="W88" s="418">
        <f>AI88-I88</f>
        <v/>
      </c>
      <c r="X88" s="455" t="n"/>
      <c r="Y88" s="419" t="n">
        <v>44736</v>
      </c>
      <c r="Z88" s="418" t="inlineStr">
        <is>
          <t>TI22-2405</t>
        </is>
      </c>
      <c r="AA88" s="418" t="inlineStr"/>
      <c r="AB88" s="418" t="inlineStr">
        <is>
          <t>បុគ្គលជាប់អាករ</t>
        </is>
      </c>
      <c r="AC88" s="418" t="inlineStr">
        <is>
          <t>L001-100067123</t>
        </is>
      </c>
      <c r="AD88" s="418" t="inlineStr">
        <is>
          <t>រីឡាយអេប៊ល សូស អ៊ិនដាសស្រ្ទៀល (ខេមបូឌា)</t>
        </is>
      </c>
      <c r="AE88" s="455" t="n">
        <v>959693</v>
      </c>
      <c r="AF88" s="455" t="n">
        <v>872448</v>
      </c>
      <c r="AG88" s="455" t="n">
        <v>0</v>
      </c>
      <c r="AH88" s="455" t="n">
        <v>0</v>
      </c>
      <c r="AI88" s="455" t="n">
        <v>87245</v>
      </c>
      <c r="AJ88" s="455" t="n">
        <v>0</v>
      </c>
      <c r="AK88" s="455" t="n">
        <v>0</v>
      </c>
      <c r="AL88" s="455" t="n">
        <v>0</v>
      </c>
      <c r="AM88" s="455" t="n">
        <v>0</v>
      </c>
      <c r="AN88" s="455" t="n">
        <v>0</v>
      </c>
      <c r="AO88" s="455" t="n">
        <v>0</v>
      </c>
      <c r="AP88" s="455" t="n">
        <v>0</v>
      </c>
      <c r="AQ88" s="455" t="n">
        <v>0</v>
      </c>
      <c r="AR88" s="418" t="inlineStr"/>
      <c r="AS88" s="418" t="inlineStr">
        <is>
          <t>សេវាកម្មឯកសារ</t>
        </is>
      </c>
      <c r="AT88" s="418" t="inlineStr">
        <is>
          <t>បានប្រកាសពន្ធ</t>
        </is>
      </c>
    </row>
    <row r="89">
      <c r="A89" s="417" t="n">
        <v>80</v>
      </c>
      <c r="B89" s="418" t="inlineStr">
        <is>
          <t>Fuel for car</t>
        </is>
      </c>
      <c r="C89" s="418" t="inlineStr">
        <is>
          <t>អេហ្វ ដាប់បែលយូ អេហ្វ ហ៊្វុល វែល អេន នីស៊ីន ឡូជីស្ទីក</t>
        </is>
      </c>
      <c r="D89" s="418" t="inlineStr">
        <is>
          <t>L001-100098630</t>
        </is>
      </c>
      <c r="E89" s="418" t="inlineStr">
        <is>
          <t>TI22-2403</t>
        </is>
      </c>
      <c r="F89" s="419" t="n">
        <v>44736</v>
      </c>
      <c r="G89" s="420" t="n">
        <v>64717</v>
      </c>
      <c r="H89" s="418" t="n"/>
      <c r="I89" s="455" t="n">
        <v>64717</v>
      </c>
      <c r="J89" s="418">
        <f>IF(L89&lt;&gt;"",L89,K89)</f>
        <v/>
      </c>
      <c r="K89" s="418">
        <f>IF(AND(T89=TRUE, U89=TRUE, V89=TRUE), IF(W89&lt;-0.05, "អនុញ្ញាត (អ្នកផ្គត់ផ្គង់ប្រកាសខ្វះ)", "បានប្រកាស (អនុញ្ញាត)"), IF(AND(T89=FALSE, U89=FALSE, V89=FALSE), "ព្យួរទុក (មិនមានទិន្នន័យ)", "ប្រកាសខុស (ព្យួរទុក)"))</f>
        <v/>
      </c>
      <c r="L89" s="418" t="inlineStr"/>
      <c r="M89" s="418" t="inlineStr"/>
      <c r="N89" s="455" t="n"/>
      <c r="O89" s="455">
        <f>IF(W89&lt;0,AI89,I89)</f>
        <v/>
      </c>
      <c r="P89" s="455">
        <f>I89-O89</f>
        <v/>
      </c>
      <c r="Q89" s="418" t="n"/>
      <c r="R89" s="418" t="inlineStr">
        <is>
          <t>TI22-2403</t>
        </is>
      </c>
      <c r="S89" s="418" t="inlineStr">
        <is>
          <t>TI22-2403</t>
        </is>
      </c>
      <c r="T89" s="418">
        <f>R89=S89</f>
        <v/>
      </c>
      <c r="U89" s="418">
        <f>AND(MONTH(F89)=MONTH(Y89), YEAR(F89)=YEAR(Y89))</f>
        <v/>
      </c>
      <c r="V89" s="418">
        <f>AND(AC89&lt;&gt;"", 'Company information'!D$4&lt;&gt;"", RIGHT(SUBSTITUTE(AC89,"-",""),9)=RIGHT(SUBSTITUTE('Company information'!D$4,"-",""),9))</f>
        <v/>
      </c>
      <c r="W89" s="418">
        <f>AI89-I89</f>
        <v/>
      </c>
      <c r="X89" s="455" t="n"/>
      <c r="Y89" s="419" t="n">
        <v>44736</v>
      </c>
      <c r="Z89" s="418" t="inlineStr">
        <is>
          <t>TI22-2403</t>
        </is>
      </c>
      <c r="AA89" s="418" t="inlineStr"/>
      <c r="AB89" s="418" t="inlineStr">
        <is>
          <t>បុគ្គលជាប់អាករ</t>
        </is>
      </c>
      <c r="AC89" s="418" t="inlineStr">
        <is>
          <t>L001-100067123</t>
        </is>
      </c>
      <c r="AD89" s="418" t="inlineStr">
        <is>
          <t>រីឡាយអេប៊ល សូស អ៊ិនដាសស្រ្ទៀល (ខេមបូឌា)</t>
        </is>
      </c>
      <c r="AE89" s="455" t="n">
        <v>711885</v>
      </c>
      <c r="AF89" s="455" t="n">
        <v>647168</v>
      </c>
      <c r="AG89" s="455" t="n">
        <v>0</v>
      </c>
      <c r="AH89" s="455" t="n">
        <v>0</v>
      </c>
      <c r="AI89" s="455" t="n">
        <v>64717</v>
      </c>
      <c r="AJ89" s="455" t="n">
        <v>0</v>
      </c>
      <c r="AK89" s="455" t="n">
        <v>0</v>
      </c>
      <c r="AL89" s="455" t="n">
        <v>0</v>
      </c>
      <c r="AM89" s="455" t="n">
        <v>0</v>
      </c>
      <c r="AN89" s="455" t="n">
        <v>0</v>
      </c>
      <c r="AO89" s="455" t="n">
        <v>0</v>
      </c>
      <c r="AP89" s="455" t="n">
        <v>0</v>
      </c>
      <c r="AQ89" s="455" t="n">
        <v>0</v>
      </c>
      <c r="AR89" s="418" t="inlineStr"/>
      <c r="AS89" s="418" t="inlineStr">
        <is>
          <t>សេវាកម្មឯកសារ</t>
        </is>
      </c>
      <c r="AT89" s="418" t="inlineStr">
        <is>
          <t>បានប្រកាសពន្ធ</t>
        </is>
      </c>
    </row>
    <row r="90">
      <c r="A90" s="417" t="n">
        <v>81</v>
      </c>
      <c r="B90" s="418" t="inlineStr">
        <is>
          <t>Fuel for car</t>
        </is>
      </c>
      <c r="C90" s="418" t="inlineStr">
        <is>
          <t>អេហ្វ ដាប់បែលយូ អេហ្វ ហ៊្វុល វែល អេន នីស៊ីន ឡូជីស្ទីក</t>
        </is>
      </c>
      <c r="D90" s="418" t="inlineStr">
        <is>
          <t>L001-100098630</t>
        </is>
      </c>
      <c r="E90" s="418" t="inlineStr">
        <is>
          <t>TI22-2404</t>
        </is>
      </c>
      <c r="F90" s="419" t="n">
        <v>44736</v>
      </c>
      <c r="G90" s="420" t="n">
        <v>50381</v>
      </c>
      <c r="H90" s="418" t="n"/>
      <c r="I90" s="455" t="n">
        <v>50381</v>
      </c>
      <c r="J90" s="418">
        <f>IF(L90&lt;&gt;"",L90,K90)</f>
        <v/>
      </c>
      <c r="K90" s="418">
        <f>IF(AND(T90=TRUE, U90=TRUE, V90=TRUE), IF(W90&lt;-0.05, "អនុញ្ញាត (អ្នកផ្គត់ផ្គង់ប្រកាសខ្វះ)", "បានប្រកាស (អនុញ្ញាត)"), IF(AND(T90=FALSE, U90=FALSE, V90=FALSE), "ព្យួរទុក (មិនមានទិន្នន័យ)", "ប្រកាសខុស (ព្យួរទុក)"))</f>
        <v/>
      </c>
      <c r="L90" s="418" t="inlineStr"/>
      <c r="M90" s="418" t="inlineStr"/>
      <c r="N90" s="455" t="n"/>
      <c r="O90" s="455">
        <f>IF(W90&lt;0,AI90,I90)</f>
        <v/>
      </c>
      <c r="P90" s="455">
        <f>I90-O90</f>
        <v/>
      </c>
      <c r="Q90" s="418" t="n"/>
      <c r="R90" s="418" t="inlineStr">
        <is>
          <t>TI22-2404</t>
        </is>
      </c>
      <c r="S90" s="418" t="inlineStr">
        <is>
          <t>TI22-2404</t>
        </is>
      </c>
      <c r="T90" s="418">
        <f>R90=S90</f>
        <v/>
      </c>
      <c r="U90" s="418">
        <f>AND(MONTH(F90)=MONTH(Y90), YEAR(F90)=YEAR(Y90))</f>
        <v/>
      </c>
      <c r="V90" s="418">
        <f>AND(AC90&lt;&gt;"", 'Company information'!D$4&lt;&gt;"", RIGHT(SUBSTITUTE(AC90,"-",""),9)=RIGHT(SUBSTITUTE('Company information'!D$4,"-",""),9))</f>
        <v/>
      </c>
      <c r="W90" s="418">
        <f>AI90-I90</f>
        <v/>
      </c>
      <c r="X90" s="455" t="n"/>
      <c r="Y90" s="419" t="n">
        <v>44736</v>
      </c>
      <c r="Z90" s="418" t="inlineStr">
        <is>
          <t>TI22-2404</t>
        </is>
      </c>
      <c r="AA90" s="418" t="inlineStr"/>
      <c r="AB90" s="418" t="inlineStr">
        <is>
          <t>បុគ្គលជាប់អាករ</t>
        </is>
      </c>
      <c r="AC90" s="418" t="inlineStr">
        <is>
          <t>L001-100067123</t>
        </is>
      </c>
      <c r="AD90" s="418" t="inlineStr">
        <is>
          <t>រីឡាយអេប៊ល សូស អ៊ិនដាសស្រ្ទៀល (ខេមបូឌា)</t>
        </is>
      </c>
      <c r="AE90" s="455" t="n">
        <v>554189</v>
      </c>
      <c r="AF90" s="455" t="n">
        <v>503808</v>
      </c>
      <c r="AG90" s="455" t="n">
        <v>0</v>
      </c>
      <c r="AH90" s="455" t="n">
        <v>0</v>
      </c>
      <c r="AI90" s="455" t="n">
        <v>50381</v>
      </c>
      <c r="AJ90" s="455" t="n">
        <v>0</v>
      </c>
      <c r="AK90" s="455" t="n">
        <v>0</v>
      </c>
      <c r="AL90" s="455" t="n">
        <v>0</v>
      </c>
      <c r="AM90" s="455" t="n">
        <v>0</v>
      </c>
      <c r="AN90" s="455" t="n">
        <v>0</v>
      </c>
      <c r="AO90" s="455" t="n">
        <v>0</v>
      </c>
      <c r="AP90" s="455" t="n">
        <v>0</v>
      </c>
      <c r="AQ90" s="455" t="n">
        <v>0</v>
      </c>
      <c r="AR90" s="418" t="inlineStr"/>
      <c r="AS90" s="418" t="inlineStr">
        <is>
          <t>សេវាកម្មឯកសារ</t>
        </is>
      </c>
      <c r="AT90" s="418" t="inlineStr">
        <is>
          <t>បានប្រកាសពន្ធ</t>
        </is>
      </c>
    </row>
    <row r="91">
      <c r="A91" s="417" t="n">
        <v>82</v>
      </c>
      <c r="B91" s="418" t="inlineStr">
        <is>
          <t>Fuel for car</t>
        </is>
      </c>
      <c r="C91" s="418" t="inlineStr">
        <is>
          <t>អេហ្វ ដាប់បែលយូ អេហ្វ ហ៊្វុល វែល អេន នីស៊ីន ឡូជីស្ទីក</t>
        </is>
      </c>
      <c r="D91" s="418" t="inlineStr">
        <is>
          <t>L001-100098630</t>
        </is>
      </c>
      <c r="E91" s="418" t="inlineStr">
        <is>
          <t>TI22-2249</t>
        </is>
      </c>
      <c r="F91" s="419" t="n">
        <v>44840</v>
      </c>
      <c r="G91" s="420" t="n">
        <v>66601</v>
      </c>
      <c r="H91" s="418" t="n"/>
      <c r="I91" s="455" t="n">
        <v>66601</v>
      </c>
      <c r="J91" s="418">
        <f>IF(L91&lt;&gt;"",L91,K91)</f>
        <v/>
      </c>
      <c r="K91" s="418">
        <f>IF(AND(T91=TRUE, U91=TRUE, V91=TRUE), IF(W91&lt;-0.05, "អនុញ្ញាត (អ្នកផ្គត់ផ្គង់ប្រកាសខ្វះ)", "បានប្រកាស (អនុញ្ញាត)"), IF(AND(T91=FALSE, U91=FALSE, V91=FALSE), "ព្យួរទុក (មិនមានទិន្នន័យ)", "ប្រកាសខុស (ព្យួរទុក)"))</f>
        <v/>
      </c>
      <c r="L91" s="418" t="inlineStr"/>
      <c r="M91" s="418" t="inlineStr"/>
      <c r="N91" s="455" t="n"/>
      <c r="O91" s="455">
        <f>IF(W91&lt;0,AI91,I91)</f>
        <v/>
      </c>
      <c r="P91" s="455">
        <f>I91-O91</f>
        <v/>
      </c>
      <c r="Q91" s="418" t="n"/>
      <c r="R91" s="418" t="inlineStr">
        <is>
          <t>TI22-2249</t>
        </is>
      </c>
      <c r="S91" s="418" t="inlineStr">
        <is>
          <t>TI22-2249</t>
        </is>
      </c>
      <c r="T91" s="418">
        <f>R91=S91</f>
        <v/>
      </c>
      <c r="U91" s="418">
        <f>AND(MONTH(F91)=MONTH(Y91), YEAR(F91)=YEAR(Y91))</f>
        <v/>
      </c>
      <c r="V91" s="418">
        <f>AND(AC91&lt;&gt;"", 'Company information'!D$4&lt;&gt;"", RIGHT(SUBSTITUTE(AC91,"-",""),9)=RIGHT(SUBSTITUTE('Company information'!D$4,"-",""),9))</f>
        <v/>
      </c>
      <c r="W91" s="418">
        <f>AI91-I91</f>
        <v/>
      </c>
      <c r="X91" s="455" t="n"/>
      <c r="Y91" s="419" t="n">
        <v>44722</v>
      </c>
      <c r="Z91" s="418" t="inlineStr">
        <is>
          <t>TI22-2249</t>
        </is>
      </c>
      <c r="AA91" s="418" t="inlineStr"/>
      <c r="AB91" s="418" t="inlineStr">
        <is>
          <t>បុគ្គលជាប់អាករ</t>
        </is>
      </c>
      <c r="AC91" s="418" t="inlineStr">
        <is>
          <t>L001-100067123</t>
        </is>
      </c>
      <c r="AD91" s="418" t="inlineStr">
        <is>
          <t>រីឡាយអេប៊ល សូស អ៊ិនដាសស្រ្ទៀល (ខេមបូឌា)</t>
        </is>
      </c>
      <c r="AE91" s="455" t="n">
        <v>732611</v>
      </c>
      <c r="AF91" s="455" t="n">
        <v>666010</v>
      </c>
      <c r="AG91" s="455" t="n">
        <v>0</v>
      </c>
      <c r="AH91" s="455" t="n">
        <v>0</v>
      </c>
      <c r="AI91" s="455" t="n">
        <v>66601</v>
      </c>
      <c r="AJ91" s="455" t="n">
        <v>0</v>
      </c>
      <c r="AK91" s="455" t="n">
        <v>0</v>
      </c>
      <c r="AL91" s="455" t="n">
        <v>0</v>
      </c>
      <c r="AM91" s="455" t="n">
        <v>0</v>
      </c>
      <c r="AN91" s="455" t="n">
        <v>0</v>
      </c>
      <c r="AO91" s="455" t="n">
        <v>0</v>
      </c>
      <c r="AP91" s="455" t="n">
        <v>0</v>
      </c>
      <c r="AQ91" s="455" t="n">
        <v>0</v>
      </c>
      <c r="AR91" s="418" t="inlineStr"/>
      <c r="AS91" s="418" t="inlineStr">
        <is>
          <t>សេវាកម្មឯកសារ</t>
        </is>
      </c>
      <c r="AT91" s="418" t="inlineStr">
        <is>
          <t>បានប្រកាសពន្ធ</t>
        </is>
      </c>
    </row>
    <row r="92">
      <c r="A92" s="417" t="n">
        <v>83</v>
      </c>
      <c r="B92" s="418" t="inlineStr">
        <is>
          <t>Rent 5 Trucks pick up Worker Overtime</t>
        </is>
      </c>
      <c r="C92" s="418" t="inlineStr">
        <is>
          <t>អេហ្វ ដាប់បែលយូ អេហ្វ ហ៊្វុល វែល អេន នីស៊ីន ឡូជីស្ទីក</t>
        </is>
      </c>
      <c r="D92" s="418" t="inlineStr">
        <is>
          <t>L001-100098630</t>
        </is>
      </c>
      <c r="E92" s="418" t="inlineStr">
        <is>
          <t>TI22-2248</t>
        </is>
      </c>
      <c r="F92" s="419" t="n">
        <v>44840</v>
      </c>
      <c r="G92" s="420" t="n">
        <v>64717</v>
      </c>
      <c r="H92" s="418" t="n"/>
      <c r="I92" s="455" t="n">
        <v>64717</v>
      </c>
      <c r="J92" s="418">
        <f>IF(L92&lt;&gt;"",L92,K92)</f>
        <v/>
      </c>
      <c r="K92" s="418">
        <f>IF(AND(T92=TRUE, U92=TRUE, V92=TRUE), IF(W92&lt;-0.05, "អនុញ្ញាត (អ្នកផ្គត់ផ្គង់ប្រកាសខ្វះ)", "បានប្រកាស (អនុញ្ញាត)"), IF(AND(T92=FALSE, U92=FALSE, V92=FALSE), "ព្យួរទុក (មិនមានទិន្នន័យ)", "ប្រកាសខុស (ព្យួរទុក)"))</f>
        <v/>
      </c>
      <c r="L92" s="418" t="inlineStr"/>
      <c r="M92" s="418" t="inlineStr"/>
      <c r="N92" s="455" t="n"/>
      <c r="O92" s="455">
        <f>IF(W92&lt;0,AI92,I92)</f>
        <v/>
      </c>
      <c r="P92" s="455">
        <f>I92-O92</f>
        <v/>
      </c>
      <c r="Q92" s="418" t="n"/>
      <c r="R92" s="418" t="inlineStr">
        <is>
          <t>TI22-2248</t>
        </is>
      </c>
      <c r="S92" s="418" t="inlineStr">
        <is>
          <t>TI22-2248</t>
        </is>
      </c>
      <c r="T92" s="418">
        <f>R92=S92</f>
        <v/>
      </c>
      <c r="U92" s="418">
        <f>AND(MONTH(F92)=MONTH(Y92), YEAR(F92)=YEAR(Y92))</f>
        <v/>
      </c>
      <c r="V92" s="418">
        <f>AND(AC92&lt;&gt;"", 'Company information'!D$4&lt;&gt;"", RIGHT(SUBSTITUTE(AC92,"-",""),9)=RIGHT(SUBSTITUTE('Company information'!D$4,"-",""),9))</f>
        <v/>
      </c>
      <c r="W92" s="418">
        <f>AI92-I92</f>
        <v/>
      </c>
      <c r="X92" s="455" t="n"/>
      <c r="Y92" s="419" t="n">
        <v>44722</v>
      </c>
      <c r="Z92" s="418" t="inlineStr">
        <is>
          <t>TI22-2248</t>
        </is>
      </c>
      <c r="AA92" s="418" t="inlineStr"/>
      <c r="AB92" s="418" t="inlineStr">
        <is>
          <t>បុគ្គលជាប់អាករ</t>
        </is>
      </c>
      <c r="AC92" s="418" t="inlineStr">
        <is>
          <t>L001-100067123</t>
        </is>
      </c>
      <c r="AD92" s="418" t="inlineStr">
        <is>
          <t>រីឡាយអេប៊ល សូស អ៊ិនដាសស្រ្ទៀល (ខេមបូឌា)</t>
        </is>
      </c>
      <c r="AE92" s="455" t="n">
        <v>711885</v>
      </c>
      <c r="AF92" s="455" t="n">
        <v>647168</v>
      </c>
      <c r="AG92" s="455" t="n">
        <v>0</v>
      </c>
      <c r="AH92" s="455" t="n">
        <v>0</v>
      </c>
      <c r="AI92" s="455" t="n">
        <v>64717</v>
      </c>
      <c r="AJ92" s="455" t="n">
        <v>0</v>
      </c>
      <c r="AK92" s="455" t="n">
        <v>0</v>
      </c>
      <c r="AL92" s="455" t="n">
        <v>0</v>
      </c>
      <c r="AM92" s="455" t="n">
        <v>0</v>
      </c>
      <c r="AN92" s="455" t="n">
        <v>0</v>
      </c>
      <c r="AO92" s="455" t="n">
        <v>0</v>
      </c>
      <c r="AP92" s="455" t="n">
        <v>0</v>
      </c>
      <c r="AQ92" s="455" t="n">
        <v>0</v>
      </c>
      <c r="AR92" s="418" t="inlineStr"/>
      <c r="AS92" s="418" t="inlineStr">
        <is>
          <t>សេវាកម្មឯកសារ</t>
        </is>
      </c>
      <c r="AT92" s="418" t="inlineStr">
        <is>
          <t>បានប្រកាសពន្ធ</t>
        </is>
      </c>
    </row>
    <row r="93">
      <c r="A93" s="417" t="n">
        <v>84</v>
      </c>
      <c r="B93" s="418" t="inlineStr">
        <is>
          <t>Rent 3Trucks pick up Worker Overtime</t>
        </is>
      </c>
      <c r="C93" s="418" t="inlineStr">
        <is>
          <t>អេហ្វ ដាប់បែលយូ អេហ្វ ហ៊្វុល វែល អេន នីស៊ីន ឡូជីស្ទីក</t>
        </is>
      </c>
      <c r="D93" s="418" t="inlineStr">
        <is>
          <t>L001-100098630</t>
        </is>
      </c>
      <c r="E93" s="418" t="inlineStr">
        <is>
          <t>TI22-2243</t>
        </is>
      </c>
      <c r="F93" s="419" t="n">
        <v>44840</v>
      </c>
      <c r="G93" s="420" t="n">
        <v>64717</v>
      </c>
      <c r="H93" s="418" t="n"/>
      <c r="I93" s="455" t="n">
        <v>64717</v>
      </c>
      <c r="J93" s="418">
        <f>IF(L93&lt;&gt;"",L93,K93)</f>
        <v/>
      </c>
      <c r="K93" s="418">
        <f>IF(AND(T93=TRUE, U93=TRUE, V93=TRUE), IF(W93&lt;-0.05, "អនុញ្ញាត (អ្នកផ្គត់ផ្គង់ប្រកាសខ្វះ)", "បានប្រកាស (អនុញ្ញាត)"), IF(AND(T93=FALSE, U93=FALSE, V93=FALSE), "ព្យួរទុក (មិនមានទិន្នន័យ)", "ប្រកាសខុស (ព្យួរទុក)"))</f>
        <v/>
      </c>
      <c r="L93" s="418" t="inlineStr"/>
      <c r="M93" s="418" t="inlineStr"/>
      <c r="N93" s="455" t="n"/>
      <c r="O93" s="455">
        <f>IF(W93&lt;0,AI93,I93)</f>
        <v/>
      </c>
      <c r="P93" s="455">
        <f>I93-O93</f>
        <v/>
      </c>
      <c r="Q93" s="418" t="n"/>
      <c r="R93" s="418" t="inlineStr">
        <is>
          <t>TI22-2243</t>
        </is>
      </c>
      <c r="S93" s="418" t="inlineStr">
        <is>
          <t>TI22-2243</t>
        </is>
      </c>
      <c r="T93" s="418">
        <f>R93=S93</f>
        <v/>
      </c>
      <c r="U93" s="418">
        <f>AND(MONTH(F93)=MONTH(Y93), YEAR(F93)=YEAR(Y93))</f>
        <v/>
      </c>
      <c r="V93" s="418">
        <f>AND(AC93&lt;&gt;"", 'Company information'!D$4&lt;&gt;"", RIGHT(SUBSTITUTE(AC93,"-",""),9)=RIGHT(SUBSTITUTE('Company information'!D$4,"-",""),9))</f>
        <v/>
      </c>
      <c r="W93" s="418">
        <f>AI93-I93</f>
        <v/>
      </c>
      <c r="X93" s="455" t="n"/>
      <c r="Y93" s="419" t="n">
        <v>44722</v>
      </c>
      <c r="Z93" s="418" t="inlineStr">
        <is>
          <t>TI22-2243</t>
        </is>
      </c>
      <c r="AA93" s="418" t="inlineStr"/>
      <c r="AB93" s="418" t="inlineStr">
        <is>
          <t>បុគ្គលជាប់អាករ</t>
        </is>
      </c>
      <c r="AC93" s="418" t="inlineStr">
        <is>
          <t>L001-100067123</t>
        </is>
      </c>
      <c r="AD93" s="418" t="inlineStr">
        <is>
          <t>រីឡាយអេប៊ល សូស អ៊ិនដាសស្រ្ទៀល (ខេមបូឌា)</t>
        </is>
      </c>
      <c r="AE93" s="455" t="n">
        <v>711885</v>
      </c>
      <c r="AF93" s="455" t="n">
        <v>647168</v>
      </c>
      <c r="AG93" s="455" t="n">
        <v>0</v>
      </c>
      <c r="AH93" s="455" t="n">
        <v>0</v>
      </c>
      <c r="AI93" s="455" t="n">
        <v>64717</v>
      </c>
      <c r="AJ93" s="455" t="n">
        <v>0</v>
      </c>
      <c r="AK93" s="455" t="n">
        <v>0</v>
      </c>
      <c r="AL93" s="455" t="n">
        <v>0</v>
      </c>
      <c r="AM93" s="455" t="n">
        <v>0</v>
      </c>
      <c r="AN93" s="455" t="n">
        <v>0</v>
      </c>
      <c r="AO93" s="455" t="n">
        <v>0</v>
      </c>
      <c r="AP93" s="455" t="n">
        <v>0</v>
      </c>
      <c r="AQ93" s="455" t="n">
        <v>0</v>
      </c>
      <c r="AR93" s="418" t="inlineStr"/>
      <c r="AS93" s="418" t="inlineStr">
        <is>
          <t>សេវាកម្មឯកសារ</t>
        </is>
      </c>
      <c r="AT93" s="418" t="inlineStr">
        <is>
          <t>បានប្រកាសពន្ធ</t>
        </is>
      </c>
    </row>
    <row r="94">
      <c r="A94" s="417" t="n">
        <v>85</v>
      </c>
      <c r="B94" s="418" t="inlineStr">
        <is>
          <t>Rent 4 Trucks pick up Worker Overtime</t>
        </is>
      </c>
      <c r="C94" s="418" t="inlineStr">
        <is>
          <t>អេហ្វ ដាប់បែលយូ អេហ្វ ហ៊្វុល វែល អេន នីស៊ីន ឡូជីស្ទីក</t>
        </is>
      </c>
      <c r="D94" s="418" t="inlineStr">
        <is>
          <t>L001-100098630</t>
        </is>
      </c>
      <c r="E94" s="418" t="inlineStr">
        <is>
          <t>TI22-2244</t>
        </is>
      </c>
      <c r="F94" s="419" t="n">
        <v>44840</v>
      </c>
      <c r="G94" s="420" t="n">
        <v>64717</v>
      </c>
      <c r="H94" s="418" t="n"/>
      <c r="I94" s="455" t="n">
        <v>64717</v>
      </c>
      <c r="J94" s="418">
        <f>IF(L94&lt;&gt;"",L94,K94)</f>
        <v/>
      </c>
      <c r="K94" s="418">
        <f>IF(AND(T94=TRUE, U94=TRUE, V94=TRUE), IF(W94&lt;-0.05, "អនុញ្ញាត (អ្នកផ្គត់ផ្គង់ប្រកាសខ្វះ)", "បានប្រកាស (អនុញ្ញាត)"), IF(AND(T94=FALSE, U94=FALSE, V94=FALSE), "ព្យួរទុក (មិនមានទិន្នន័យ)", "ប្រកាសខុស (ព្យួរទុក)"))</f>
        <v/>
      </c>
      <c r="L94" s="418" t="inlineStr"/>
      <c r="M94" s="418" t="inlineStr"/>
      <c r="N94" s="455" t="n"/>
      <c r="O94" s="455">
        <f>IF(W94&lt;0,AI94,I94)</f>
        <v/>
      </c>
      <c r="P94" s="455">
        <f>I94-O94</f>
        <v/>
      </c>
      <c r="Q94" s="418" t="n"/>
      <c r="R94" s="418" t="inlineStr">
        <is>
          <t>TI22-2244</t>
        </is>
      </c>
      <c r="S94" s="418" t="inlineStr">
        <is>
          <t>TI22-2244</t>
        </is>
      </c>
      <c r="T94" s="418">
        <f>R94=S94</f>
        <v/>
      </c>
      <c r="U94" s="418">
        <f>AND(MONTH(F94)=MONTH(Y94), YEAR(F94)=YEAR(Y94))</f>
        <v/>
      </c>
      <c r="V94" s="418">
        <f>AND(AC94&lt;&gt;"", 'Company information'!D$4&lt;&gt;"", RIGHT(SUBSTITUTE(AC94,"-",""),9)=RIGHT(SUBSTITUTE('Company information'!D$4,"-",""),9))</f>
        <v/>
      </c>
      <c r="W94" s="418">
        <f>AI94-I94</f>
        <v/>
      </c>
      <c r="X94" s="455" t="n"/>
      <c r="Y94" s="419" t="n">
        <v>44722</v>
      </c>
      <c r="Z94" s="418" t="inlineStr">
        <is>
          <t>TI22-2244</t>
        </is>
      </c>
      <c r="AA94" s="418" t="inlineStr"/>
      <c r="AB94" s="418" t="inlineStr">
        <is>
          <t>បុគ្គលជាប់អាករ</t>
        </is>
      </c>
      <c r="AC94" s="418" t="inlineStr">
        <is>
          <t>L001-100067123</t>
        </is>
      </c>
      <c r="AD94" s="418" t="inlineStr">
        <is>
          <t>រីឡាយអេប៊ល សូស អ៊ិនដាសស្រ្ទៀល (ខេមបូឌា)</t>
        </is>
      </c>
      <c r="AE94" s="455" t="n">
        <v>711885</v>
      </c>
      <c r="AF94" s="455" t="n">
        <v>647168</v>
      </c>
      <c r="AG94" s="455" t="n">
        <v>0</v>
      </c>
      <c r="AH94" s="455" t="n">
        <v>0</v>
      </c>
      <c r="AI94" s="455" t="n">
        <v>64717</v>
      </c>
      <c r="AJ94" s="455" t="n">
        <v>0</v>
      </c>
      <c r="AK94" s="455" t="n">
        <v>0</v>
      </c>
      <c r="AL94" s="455" t="n">
        <v>0</v>
      </c>
      <c r="AM94" s="455" t="n">
        <v>0</v>
      </c>
      <c r="AN94" s="455" t="n">
        <v>0</v>
      </c>
      <c r="AO94" s="455" t="n">
        <v>0</v>
      </c>
      <c r="AP94" s="455" t="n">
        <v>0</v>
      </c>
      <c r="AQ94" s="455" t="n">
        <v>0</v>
      </c>
      <c r="AR94" s="418" t="inlineStr"/>
      <c r="AS94" s="418" t="inlineStr">
        <is>
          <t>សេវាកម្មឯកសារ</t>
        </is>
      </c>
      <c r="AT94" s="418" t="inlineStr">
        <is>
          <t>បានប្រកាសពន្ធ</t>
        </is>
      </c>
    </row>
    <row r="95">
      <c r="A95" s="417" t="n">
        <v>86</v>
      </c>
      <c r="B95" s="418" t="inlineStr">
        <is>
          <t>Rent 4 Trucks pick up Worker Overtime</t>
        </is>
      </c>
      <c r="C95" s="418" t="inlineStr">
        <is>
          <t>អេហ្វ ដាប់បែលយូ អេហ្វ ហ៊្វុល វែល អេន នីស៊ីន ឡូជីស្ទីក</t>
        </is>
      </c>
      <c r="D95" s="418" t="inlineStr">
        <is>
          <t>L001-100098630</t>
        </is>
      </c>
      <c r="E95" s="418" t="inlineStr">
        <is>
          <t>TI22-2242</t>
        </is>
      </c>
      <c r="F95" s="419" t="n">
        <v>44840</v>
      </c>
      <c r="G95" s="420" t="n">
        <v>50381</v>
      </c>
      <c r="H95" s="418" t="n"/>
      <c r="I95" s="455" t="n">
        <v>50381</v>
      </c>
      <c r="J95" s="418">
        <f>IF(L95&lt;&gt;"",L95,K95)</f>
        <v/>
      </c>
      <c r="K95" s="418">
        <f>IF(AND(T95=TRUE, U95=TRUE, V95=TRUE), IF(W95&lt;-0.05, "អនុញ្ញាត (អ្នកផ្គត់ផ្គង់ប្រកាសខ្វះ)", "បានប្រកាស (អនុញ្ញាត)"), IF(AND(T95=FALSE, U95=FALSE, V95=FALSE), "ព្យួរទុក (មិនមានទិន្នន័យ)", "ប្រកាសខុស (ព្យួរទុក)"))</f>
        <v/>
      </c>
      <c r="L95" s="418" t="inlineStr"/>
      <c r="M95" s="418" t="inlineStr"/>
      <c r="N95" s="455" t="n"/>
      <c r="O95" s="455">
        <f>IF(W95&lt;0,AI95,I95)</f>
        <v/>
      </c>
      <c r="P95" s="455">
        <f>I95-O95</f>
        <v/>
      </c>
      <c r="Q95" s="418" t="n"/>
      <c r="R95" s="418" t="inlineStr">
        <is>
          <t>TI22-2242</t>
        </is>
      </c>
      <c r="S95" s="418" t="inlineStr">
        <is>
          <t>TI22-2242</t>
        </is>
      </c>
      <c r="T95" s="418">
        <f>R95=S95</f>
        <v/>
      </c>
      <c r="U95" s="418">
        <f>AND(MONTH(F95)=MONTH(Y95), YEAR(F95)=YEAR(Y95))</f>
        <v/>
      </c>
      <c r="V95" s="418">
        <f>AND(AC95&lt;&gt;"", 'Company information'!D$4&lt;&gt;"", RIGHT(SUBSTITUTE(AC95,"-",""),9)=RIGHT(SUBSTITUTE('Company information'!D$4,"-",""),9))</f>
        <v/>
      </c>
      <c r="W95" s="418">
        <f>AI95-I95</f>
        <v/>
      </c>
      <c r="X95" s="455" t="n"/>
      <c r="Y95" s="419" t="n">
        <v>44722</v>
      </c>
      <c r="Z95" s="418" t="inlineStr">
        <is>
          <t>TI22-2242</t>
        </is>
      </c>
      <c r="AA95" s="418" t="inlineStr"/>
      <c r="AB95" s="418" t="inlineStr">
        <is>
          <t>បុគ្គលជាប់អាករ</t>
        </is>
      </c>
      <c r="AC95" s="418" t="inlineStr">
        <is>
          <t>L001-100067123</t>
        </is>
      </c>
      <c r="AD95" s="418" t="inlineStr">
        <is>
          <t>រីឡាយអេប៊ល សូស អ៊ិនដាសស្រ្ទៀល (ខេមបូឌា)</t>
        </is>
      </c>
      <c r="AE95" s="455" t="n">
        <v>554189</v>
      </c>
      <c r="AF95" s="455" t="n">
        <v>503808</v>
      </c>
      <c r="AG95" s="455" t="n">
        <v>0</v>
      </c>
      <c r="AH95" s="455" t="n">
        <v>0</v>
      </c>
      <c r="AI95" s="455" t="n">
        <v>50381</v>
      </c>
      <c r="AJ95" s="455" t="n">
        <v>0</v>
      </c>
      <c r="AK95" s="455" t="n">
        <v>0</v>
      </c>
      <c r="AL95" s="455" t="n">
        <v>0</v>
      </c>
      <c r="AM95" s="455" t="n">
        <v>0</v>
      </c>
      <c r="AN95" s="455" t="n">
        <v>0</v>
      </c>
      <c r="AO95" s="455" t="n">
        <v>0</v>
      </c>
      <c r="AP95" s="455" t="n">
        <v>0</v>
      </c>
      <c r="AQ95" s="455" t="n">
        <v>0</v>
      </c>
      <c r="AR95" s="418" t="inlineStr"/>
      <c r="AS95" s="418" t="inlineStr">
        <is>
          <t>សេវាកម្មឯកសារ</t>
        </is>
      </c>
      <c r="AT95" s="418" t="inlineStr">
        <is>
          <t>បានប្រកាសពន្ធ</t>
        </is>
      </c>
    </row>
    <row r="96">
      <c r="A96" s="417" t="n">
        <v>87</v>
      </c>
      <c r="B96" s="418" t="inlineStr">
        <is>
          <t>Rent 5 Trucks pick up Worker Overtime</t>
        </is>
      </c>
      <c r="C96" s="418" t="inlineStr">
        <is>
          <t>អេហ្វ ដាប់បែលយូ អេហ្វ ហ៊្វុល វែល អេន នីស៊ីន ឡូជីស្ទីក</t>
        </is>
      </c>
      <c r="D96" s="418" t="inlineStr">
        <is>
          <t>L001-100098630</t>
        </is>
      </c>
      <c r="E96" s="418" t="inlineStr">
        <is>
          <t>TI22-2245</t>
        </is>
      </c>
      <c r="F96" s="419" t="n">
        <v>44840</v>
      </c>
      <c r="G96" s="420" t="n">
        <v>50381</v>
      </c>
      <c r="H96" s="418" t="n"/>
      <c r="I96" s="455" t="n">
        <v>50381</v>
      </c>
      <c r="J96" s="418">
        <f>IF(L96&lt;&gt;"",L96,K96)</f>
        <v/>
      </c>
      <c r="K96" s="418">
        <f>IF(AND(T96=TRUE, U96=TRUE, V96=TRUE), IF(W96&lt;-0.05, "អនុញ្ញាត (អ្នកផ្គត់ផ្គង់ប្រកាសខ្វះ)", "បានប្រកាស (អនុញ្ញាត)"), IF(AND(T96=FALSE, U96=FALSE, V96=FALSE), "ព្យួរទុក (មិនមានទិន្នន័យ)", "ប្រកាសខុស (ព្យួរទុក)"))</f>
        <v/>
      </c>
      <c r="L96" s="418" t="inlineStr"/>
      <c r="M96" s="418" t="inlineStr"/>
      <c r="N96" s="455" t="n"/>
      <c r="O96" s="455">
        <f>IF(W96&lt;0,AI96,I96)</f>
        <v/>
      </c>
      <c r="P96" s="455">
        <f>I96-O96</f>
        <v/>
      </c>
      <c r="Q96" s="418" t="n"/>
      <c r="R96" s="418" t="inlineStr">
        <is>
          <t>TI22-2245</t>
        </is>
      </c>
      <c r="S96" s="418" t="inlineStr">
        <is>
          <t>TI22-2245</t>
        </is>
      </c>
      <c r="T96" s="418">
        <f>R96=S96</f>
        <v/>
      </c>
      <c r="U96" s="418">
        <f>AND(MONTH(F96)=MONTH(Y96), YEAR(F96)=YEAR(Y96))</f>
        <v/>
      </c>
      <c r="V96" s="418">
        <f>AND(AC96&lt;&gt;"", 'Company information'!D$4&lt;&gt;"", RIGHT(SUBSTITUTE(AC96,"-",""),9)=RIGHT(SUBSTITUTE('Company information'!D$4,"-",""),9))</f>
        <v/>
      </c>
      <c r="W96" s="418">
        <f>AI96-I96</f>
        <v/>
      </c>
      <c r="X96" s="455" t="n"/>
      <c r="Y96" s="419" t="n">
        <v>44722</v>
      </c>
      <c r="Z96" s="418" t="inlineStr">
        <is>
          <t>TI22-2245</t>
        </is>
      </c>
      <c r="AA96" s="418" t="inlineStr"/>
      <c r="AB96" s="418" t="inlineStr">
        <is>
          <t>បុគ្គលជាប់អាករ</t>
        </is>
      </c>
      <c r="AC96" s="418" t="inlineStr">
        <is>
          <t>L001-100067123</t>
        </is>
      </c>
      <c r="AD96" s="418" t="inlineStr">
        <is>
          <t>រីឡាយអេប៊ល សូស អ៊ិនដាសស្រ្ទៀល (ខេមបូឌា)</t>
        </is>
      </c>
      <c r="AE96" s="455" t="n">
        <v>554189</v>
      </c>
      <c r="AF96" s="455" t="n">
        <v>503808</v>
      </c>
      <c r="AG96" s="455" t="n">
        <v>0</v>
      </c>
      <c r="AH96" s="455" t="n">
        <v>0</v>
      </c>
      <c r="AI96" s="455" t="n">
        <v>50381</v>
      </c>
      <c r="AJ96" s="455" t="n">
        <v>0</v>
      </c>
      <c r="AK96" s="455" t="n">
        <v>0</v>
      </c>
      <c r="AL96" s="455" t="n">
        <v>0</v>
      </c>
      <c r="AM96" s="455" t="n">
        <v>0</v>
      </c>
      <c r="AN96" s="455" t="n">
        <v>0</v>
      </c>
      <c r="AO96" s="455" t="n">
        <v>0</v>
      </c>
      <c r="AP96" s="455" t="n">
        <v>0</v>
      </c>
      <c r="AQ96" s="455" t="n">
        <v>0</v>
      </c>
      <c r="AR96" s="418" t="inlineStr"/>
      <c r="AS96" s="418" t="inlineStr">
        <is>
          <t>សេវាកម្មឯកសារ</t>
        </is>
      </c>
      <c r="AT96" s="418" t="inlineStr">
        <is>
          <t>បានប្រកាសពន្ធ</t>
        </is>
      </c>
    </row>
    <row r="97">
      <c r="A97" s="417" t="n">
        <v>88</v>
      </c>
      <c r="B97" s="418" t="inlineStr">
        <is>
          <t>Car Hose</t>
        </is>
      </c>
      <c r="C97" s="418" t="inlineStr">
        <is>
          <t>អេហ្វ ដាប់បែលយូ អេហ្វ ហ៊្វុល វែល អេន នីស៊ីន ឡូជីស្ទីក</t>
        </is>
      </c>
      <c r="D97" s="418" t="inlineStr">
        <is>
          <t>L001-100098630</t>
        </is>
      </c>
      <c r="E97" s="418" t="inlineStr">
        <is>
          <t>TI22-2246</t>
        </is>
      </c>
      <c r="F97" s="419" t="n">
        <v>44840</v>
      </c>
      <c r="G97" s="420" t="n">
        <v>64717</v>
      </c>
      <c r="H97" s="418" t="n"/>
      <c r="I97" s="455" t="n">
        <v>64717</v>
      </c>
      <c r="J97" s="418">
        <f>IF(L97&lt;&gt;"",L97,K97)</f>
        <v/>
      </c>
      <c r="K97" s="418">
        <f>IF(AND(T97=TRUE, U97=TRUE, V97=TRUE), IF(W97&lt;-0.05, "អនុញ្ញាត (អ្នកផ្គត់ផ្គង់ប្រកាសខ្វះ)", "បានប្រកាស (អនុញ្ញាត)"), IF(AND(T97=FALSE, U97=FALSE, V97=FALSE), "ព្យួរទុក (មិនមានទិន្នន័យ)", "ប្រកាសខុស (ព្យួរទុក)"))</f>
        <v/>
      </c>
      <c r="L97" s="418" t="inlineStr"/>
      <c r="M97" s="418" t="inlineStr"/>
      <c r="N97" s="455" t="n"/>
      <c r="O97" s="455">
        <f>IF(W97&lt;0,AI97,I97)</f>
        <v/>
      </c>
      <c r="P97" s="455">
        <f>I97-O97</f>
        <v/>
      </c>
      <c r="Q97" s="418" t="n"/>
      <c r="R97" s="418" t="inlineStr">
        <is>
          <t>TI22-2246</t>
        </is>
      </c>
      <c r="S97" s="418" t="inlineStr">
        <is>
          <t>TI22-2246</t>
        </is>
      </c>
      <c r="T97" s="418">
        <f>R97=S97</f>
        <v/>
      </c>
      <c r="U97" s="418">
        <f>AND(MONTH(F97)=MONTH(Y97), YEAR(F97)=YEAR(Y97))</f>
        <v/>
      </c>
      <c r="V97" s="418">
        <f>AND(AC97&lt;&gt;"", 'Company information'!D$4&lt;&gt;"", RIGHT(SUBSTITUTE(AC97,"-",""),9)=RIGHT(SUBSTITUTE('Company information'!D$4,"-",""),9))</f>
        <v/>
      </c>
      <c r="W97" s="418">
        <f>AI97-I97</f>
        <v/>
      </c>
      <c r="X97" s="455" t="n"/>
      <c r="Y97" s="419" t="n">
        <v>44722</v>
      </c>
      <c r="Z97" s="418" t="inlineStr">
        <is>
          <t>TI22-2246</t>
        </is>
      </c>
      <c r="AA97" s="418" t="inlineStr"/>
      <c r="AB97" s="418" t="inlineStr">
        <is>
          <t>បុគ្គលជាប់អាករ</t>
        </is>
      </c>
      <c r="AC97" s="418" t="inlineStr">
        <is>
          <t>L001-100067123</t>
        </is>
      </c>
      <c r="AD97" s="418" t="inlineStr">
        <is>
          <t>រីឡាយអេប៊ល សូស អ៊ិនដាសស្រ្ទៀល (ខេមបូឌា)</t>
        </is>
      </c>
      <c r="AE97" s="455" t="n">
        <v>711885</v>
      </c>
      <c r="AF97" s="455" t="n">
        <v>647168</v>
      </c>
      <c r="AG97" s="455" t="n">
        <v>0</v>
      </c>
      <c r="AH97" s="455" t="n">
        <v>0</v>
      </c>
      <c r="AI97" s="455" t="n">
        <v>64717</v>
      </c>
      <c r="AJ97" s="455" t="n">
        <v>0</v>
      </c>
      <c r="AK97" s="455" t="n">
        <v>0</v>
      </c>
      <c r="AL97" s="455" t="n">
        <v>0</v>
      </c>
      <c r="AM97" s="455" t="n">
        <v>0</v>
      </c>
      <c r="AN97" s="455" t="n">
        <v>0</v>
      </c>
      <c r="AO97" s="455" t="n">
        <v>0</v>
      </c>
      <c r="AP97" s="455" t="n">
        <v>0</v>
      </c>
      <c r="AQ97" s="455" t="n">
        <v>0</v>
      </c>
      <c r="AR97" s="418" t="inlineStr"/>
      <c r="AS97" s="418" t="inlineStr">
        <is>
          <t>សេវាកម្មឯកសារ</t>
        </is>
      </c>
      <c r="AT97" s="418" t="inlineStr">
        <is>
          <t>បានប្រកាសពន្ធ</t>
        </is>
      </c>
    </row>
    <row r="98">
      <c r="A98" s="417" t="n">
        <v>89</v>
      </c>
      <c r="B98" s="418" t="inlineStr">
        <is>
          <t>Rent 6 Trucks pick up Worker Overtime</t>
        </is>
      </c>
      <c r="C98" s="418" t="inlineStr">
        <is>
          <t>អេហ្វ ដាប់បែលយូ អេហ្វ ហ៊្វុល វែល អេន នីស៊ីន ឡូជីស្ទីក</t>
        </is>
      </c>
      <c r="D98" s="418" t="inlineStr">
        <is>
          <t>L001-100098630</t>
        </is>
      </c>
      <c r="E98" s="418" t="inlineStr">
        <is>
          <t>TI22-2247</t>
        </is>
      </c>
      <c r="F98" s="419" t="n">
        <v>44840</v>
      </c>
      <c r="G98" s="420" t="n">
        <v>50381</v>
      </c>
      <c r="H98" s="418" t="n"/>
      <c r="I98" s="455" t="n">
        <v>50381</v>
      </c>
      <c r="J98" s="418">
        <f>IF(L98&lt;&gt;"",L98,K98)</f>
        <v/>
      </c>
      <c r="K98" s="418">
        <f>IF(AND(T98=TRUE, U98=TRUE, V98=TRUE), IF(W98&lt;-0.05, "អនុញ្ញាត (អ្នកផ្គត់ផ្គង់ប្រកាសខ្វះ)", "បានប្រកាស (អនុញ្ញាត)"), IF(AND(T98=FALSE, U98=FALSE, V98=FALSE), "ព្យួរទុក (មិនមានទិន្នន័យ)", "ប្រកាសខុស (ព្យួរទុក)"))</f>
        <v/>
      </c>
      <c r="L98" s="418" t="inlineStr"/>
      <c r="M98" s="418" t="inlineStr"/>
      <c r="N98" s="455" t="n"/>
      <c r="O98" s="455">
        <f>IF(W98&lt;0,AI98,I98)</f>
        <v/>
      </c>
      <c r="P98" s="455">
        <f>I98-O98</f>
        <v/>
      </c>
      <c r="Q98" s="418" t="n"/>
      <c r="R98" s="418" t="inlineStr">
        <is>
          <t>TI22-2247</t>
        </is>
      </c>
      <c r="S98" s="418" t="inlineStr">
        <is>
          <t>TI22-2247</t>
        </is>
      </c>
      <c r="T98" s="418">
        <f>R98=S98</f>
        <v/>
      </c>
      <c r="U98" s="418">
        <f>AND(MONTH(F98)=MONTH(Y98), YEAR(F98)=YEAR(Y98))</f>
        <v/>
      </c>
      <c r="V98" s="418">
        <f>AND(AC98&lt;&gt;"", 'Company information'!D$4&lt;&gt;"", RIGHT(SUBSTITUTE(AC98,"-",""),9)=RIGHT(SUBSTITUTE('Company information'!D$4,"-",""),9))</f>
        <v/>
      </c>
      <c r="W98" s="418">
        <f>AI98-I98</f>
        <v/>
      </c>
      <c r="X98" s="455" t="n"/>
      <c r="Y98" s="419" t="n">
        <v>44722</v>
      </c>
      <c r="Z98" s="418" t="inlineStr">
        <is>
          <t>TI22-2247</t>
        </is>
      </c>
      <c r="AA98" s="418" t="inlineStr"/>
      <c r="AB98" s="418" t="inlineStr">
        <is>
          <t>បុគ្គលជាប់អាករ</t>
        </is>
      </c>
      <c r="AC98" s="418" t="inlineStr">
        <is>
          <t>L001-100067123</t>
        </is>
      </c>
      <c r="AD98" s="418" t="inlineStr">
        <is>
          <t>រីឡាយអេប៊ល សូស អ៊ិនដាសស្រ្ទៀល (ខេមបូឌា)</t>
        </is>
      </c>
      <c r="AE98" s="455" t="n">
        <v>554189</v>
      </c>
      <c r="AF98" s="455" t="n">
        <v>503808</v>
      </c>
      <c r="AG98" s="455" t="n">
        <v>0</v>
      </c>
      <c r="AH98" s="455" t="n">
        <v>0</v>
      </c>
      <c r="AI98" s="455" t="n">
        <v>50381</v>
      </c>
      <c r="AJ98" s="455" t="n">
        <v>0</v>
      </c>
      <c r="AK98" s="455" t="n">
        <v>0</v>
      </c>
      <c r="AL98" s="455" t="n">
        <v>0</v>
      </c>
      <c r="AM98" s="455" t="n">
        <v>0</v>
      </c>
      <c r="AN98" s="455" t="n">
        <v>0</v>
      </c>
      <c r="AO98" s="455" t="n">
        <v>0</v>
      </c>
      <c r="AP98" s="455" t="n">
        <v>0</v>
      </c>
      <c r="AQ98" s="455" t="n">
        <v>0</v>
      </c>
      <c r="AR98" s="418" t="inlineStr"/>
      <c r="AS98" s="418" t="inlineStr">
        <is>
          <t>សេវាកម្មឯកសារ</t>
        </is>
      </c>
      <c r="AT98" s="418" t="inlineStr">
        <is>
          <t>បានប្រកាសពន្ធ</t>
        </is>
      </c>
    </row>
    <row r="99">
      <c r="A99" s="417" t="n">
        <v>90</v>
      </c>
      <c r="B99" s="418" t="inlineStr">
        <is>
          <t>Drinking Water</t>
        </is>
      </c>
      <c r="C99" s="418" t="inlineStr">
        <is>
          <t>អេហ្វ ដាប់បែលយូ អេហ្វ ហ៊្វុល វែល អេន នីស៊ីន ឡូជីស្ទីក</t>
        </is>
      </c>
      <c r="D99" s="418" t="inlineStr">
        <is>
          <t>L001-100098630</t>
        </is>
      </c>
      <c r="E99" s="418" t="inlineStr">
        <is>
          <t>TI22-2166</t>
        </is>
      </c>
      <c r="F99" s="419" t="n">
        <v>44748</v>
      </c>
      <c r="G99" s="420" t="n">
        <v>118866</v>
      </c>
      <c r="H99" s="418" t="n"/>
      <c r="I99" s="455" t="n">
        <v>118866</v>
      </c>
      <c r="J99" s="418">
        <f>IF(L99&lt;&gt;"",L99,K99)</f>
        <v/>
      </c>
      <c r="K99" s="418">
        <f>IF(AND(T99=TRUE, U99=TRUE, V99=TRUE), IF(W99&lt;-0.05, "អនុញ្ញាត (អ្នកផ្គត់ផ្គង់ប្រកាសខ្វះ)", "បានប្រកាស (អនុញ្ញាត)"), IF(AND(T99=FALSE, U99=FALSE, V99=FALSE), "ព្យួរទុក (មិនមានទិន្នន័យ)", "ប្រកាសខុស (ព្យួរទុក)"))</f>
        <v/>
      </c>
      <c r="L99" s="418" t="inlineStr"/>
      <c r="M99" s="418" t="inlineStr"/>
      <c r="N99" s="455" t="n"/>
      <c r="O99" s="455">
        <f>IF(W99&lt;0,AI99,I99)</f>
        <v/>
      </c>
      <c r="P99" s="455">
        <f>I99-O99</f>
        <v/>
      </c>
      <c r="Q99" s="418" t="n"/>
      <c r="R99" s="418" t="inlineStr">
        <is>
          <t>TI22-2166</t>
        </is>
      </c>
      <c r="S99" s="418" t="inlineStr">
        <is>
          <t>TI22-2166</t>
        </is>
      </c>
      <c r="T99" s="418">
        <f>R99=S99</f>
        <v/>
      </c>
      <c r="U99" s="418">
        <f>AND(MONTH(F99)=MONTH(Y99), YEAR(F99)=YEAR(Y99))</f>
        <v/>
      </c>
      <c r="V99" s="418">
        <f>AND(AC99&lt;&gt;"", 'Company information'!D$4&lt;&gt;"", RIGHT(SUBSTITUTE(AC99,"-",""),9)=RIGHT(SUBSTITUTE('Company information'!D$4,"-",""),9))</f>
        <v/>
      </c>
      <c r="W99" s="418">
        <f>AI99-I99</f>
        <v/>
      </c>
      <c r="X99" s="455" t="n"/>
      <c r="Y99" s="419" t="n">
        <v>44719</v>
      </c>
      <c r="Z99" s="418" t="inlineStr">
        <is>
          <t>TI22-2166</t>
        </is>
      </c>
      <c r="AA99" s="418" t="inlineStr"/>
      <c r="AB99" s="418" t="inlineStr">
        <is>
          <t>បុគ្គលជាប់អាករ</t>
        </is>
      </c>
      <c r="AC99" s="418" t="inlineStr">
        <is>
          <t>L001-100067123</t>
        </is>
      </c>
      <c r="AD99" s="418" t="inlineStr">
        <is>
          <t>រីឡាយអេប៊ល សូស អ៊ិនដាសស្រ្ទៀល (ខេមបូឌា)</t>
        </is>
      </c>
      <c r="AE99" s="455" t="n">
        <v>1307525</v>
      </c>
      <c r="AF99" s="455" t="n">
        <v>1188659</v>
      </c>
      <c r="AG99" s="455" t="n">
        <v>0</v>
      </c>
      <c r="AH99" s="455" t="n">
        <v>0</v>
      </c>
      <c r="AI99" s="455" t="n">
        <v>118866</v>
      </c>
      <c r="AJ99" s="455" t="n">
        <v>0</v>
      </c>
      <c r="AK99" s="455" t="n">
        <v>0</v>
      </c>
      <c r="AL99" s="455" t="n">
        <v>0</v>
      </c>
      <c r="AM99" s="455" t="n">
        <v>0</v>
      </c>
      <c r="AN99" s="455" t="n">
        <v>0</v>
      </c>
      <c r="AO99" s="455" t="n">
        <v>0</v>
      </c>
      <c r="AP99" s="455" t="n">
        <v>0</v>
      </c>
      <c r="AQ99" s="455" t="n">
        <v>0</v>
      </c>
      <c r="AR99" s="418" t="inlineStr"/>
      <c r="AS99" s="418" t="inlineStr">
        <is>
          <t>សេវាកម្មឯកសារ</t>
        </is>
      </c>
      <c r="AT99" s="418" t="inlineStr">
        <is>
          <t>បានប្រកាសពន្ធ</t>
        </is>
      </c>
    </row>
    <row r="100">
      <c r="A100" s="417" t="n">
        <v>91</v>
      </c>
      <c r="B100" s="418" t="inlineStr">
        <is>
          <t>Electric</t>
        </is>
      </c>
      <c r="C100" s="418" t="inlineStr">
        <is>
          <t>អេហ្វ ដាប់បែលយូ អេហ្វ ហ៊្វុល វែល អេន នីស៊ីន ឡូជីស្ទីក</t>
        </is>
      </c>
      <c r="D100" s="418" t="inlineStr">
        <is>
          <t>L001-100098630</t>
        </is>
      </c>
      <c r="E100" s="418" t="inlineStr">
        <is>
          <t>TI22-2161</t>
        </is>
      </c>
      <c r="F100" s="419" t="n">
        <v>44748</v>
      </c>
      <c r="G100" s="420" t="n">
        <v>70861</v>
      </c>
      <c r="H100" s="418" t="n"/>
      <c r="I100" s="455" t="n">
        <v>70861</v>
      </c>
      <c r="J100" s="418">
        <f>IF(L100&lt;&gt;"",L100,K100)</f>
        <v/>
      </c>
      <c r="K100" s="418">
        <f>IF(AND(T100=TRUE, U100=TRUE, V100=TRUE), IF(W100&lt;-0.05, "អនុញ្ញាត (អ្នកផ្គត់ផ្គង់ប្រកាសខ្វះ)", "បានប្រកាស (អនុញ្ញាត)"), IF(AND(T100=FALSE, U100=FALSE, V100=FALSE), "ព្យួរទុក (មិនមានទិន្នន័យ)", "ប្រកាសខុស (ព្យួរទុក)"))</f>
        <v/>
      </c>
      <c r="L100" s="418" t="inlineStr"/>
      <c r="M100" s="418" t="inlineStr"/>
      <c r="N100" s="455" t="n"/>
      <c r="O100" s="455">
        <f>IF(W100&lt;0,AI100,I100)</f>
        <v/>
      </c>
      <c r="P100" s="455">
        <f>I100-O100</f>
        <v/>
      </c>
      <c r="Q100" s="418" t="n"/>
      <c r="R100" s="418" t="inlineStr">
        <is>
          <t>TI22-2161</t>
        </is>
      </c>
      <c r="S100" s="418" t="inlineStr">
        <is>
          <t>TI22-2161</t>
        </is>
      </c>
      <c r="T100" s="418">
        <f>R100=S100</f>
        <v/>
      </c>
      <c r="U100" s="418">
        <f>AND(MONTH(F100)=MONTH(Y100), YEAR(F100)=YEAR(Y100))</f>
        <v/>
      </c>
      <c r="V100" s="418">
        <f>AND(AC100&lt;&gt;"", 'Company information'!D$4&lt;&gt;"", RIGHT(SUBSTITUTE(AC100,"-",""),9)=RIGHT(SUBSTITUTE('Company information'!D$4,"-",""),9))</f>
        <v/>
      </c>
      <c r="W100" s="418">
        <f>AI100-I100</f>
        <v/>
      </c>
      <c r="X100" s="455" t="n"/>
      <c r="Y100" s="419" t="n">
        <v>44719</v>
      </c>
      <c r="Z100" s="418" t="inlineStr">
        <is>
          <t>TI22-2161</t>
        </is>
      </c>
      <c r="AA100" s="418" t="inlineStr"/>
      <c r="AB100" s="418" t="inlineStr">
        <is>
          <t>បុគ្គលជាប់អាករ</t>
        </is>
      </c>
      <c r="AC100" s="418" t="inlineStr">
        <is>
          <t>L001-100067123</t>
        </is>
      </c>
      <c r="AD100" s="418" t="inlineStr">
        <is>
          <t>រីឡាយអេប៊ល សូស អ៊ិនដាសស្រ្ទៀល (ខេមបូឌា)</t>
        </is>
      </c>
      <c r="AE100" s="455" t="n">
        <v>779469</v>
      </c>
      <c r="AF100" s="455" t="n">
        <v>708608</v>
      </c>
      <c r="AG100" s="455" t="n">
        <v>0</v>
      </c>
      <c r="AH100" s="455" t="n">
        <v>0</v>
      </c>
      <c r="AI100" s="455" t="n">
        <v>70861</v>
      </c>
      <c r="AJ100" s="455" t="n">
        <v>0</v>
      </c>
      <c r="AK100" s="455" t="n">
        <v>0</v>
      </c>
      <c r="AL100" s="455" t="n">
        <v>0</v>
      </c>
      <c r="AM100" s="455" t="n">
        <v>0</v>
      </c>
      <c r="AN100" s="455" t="n">
        <v>0</v>
      </c>
      <c r="AO100" s="455" t="n">
        <v>0</v>
      </c>
      <c r="AP100" s="455" t="n">
        <v>0</v>
      </c>
      <c r="AQ100" s="455" t="n">
        <v>0</v>
      </c>
      <c r="AR100" s="418" t="inlineStr"/>
      <c r="AS100" s="418" t="inlineStr">
        <is>
          <t>សេវាកម្មឯកសារ</t>
        </is>
      </c>
      <c r="AT100" s="418" t="inlineStr">
        <is>
          <t>បានប្រកាសពន្ធ</t>
        </is>
      </c>
    </row>
    <row r="101">
      <c r="A101" s="417" t="n">
        <v>92</v>
      </c>
      <c r="B101" s="418" t="inlineStr">
        <is>
          <t>Extend Visa for WANG DEMEI</t>
        </is>
      </c>
      <c r="C101" s="418" t="inlineStr">
        <is>
          <t>អេហ្វ ដាប់បែលយូ អេហ្វ ហ៊្វុល វែល អេន នីស៊ីន ឡូជីស្ទីក</t>
        </is>
      </c>
      <c r="D101" s="418" t="inlineStr">
        <is>
          <t>L001-100098630</t>
        </is>
      </c>
      <c r="E101" s="418" t="inlineStr">
        <is>
          <t>TI22-2165</t>
        </is>
      </c>
      <c r="F101" s="419" t="n">
        <v>44598</v>
      </c>
      <c r="G101" s="420" t="n">
        <v>66634</v>
      </c>
      <c r="H101" s="418" t="n"/>
      <c r="I101" s="455" t="n">
        <v>66634</v>
      </c>
      <c r="J101" s="418">
        <f>IF(L101&lt;&gt;"",L101,K101)</f>
        <v/>
      </c>
      <c r="K101" s="418">
        <f>IF(AND(T101=TRUE, U101=TRUE, V101=TRUE), IF(W101&lt;-0.05, "អនុញ្ញាត (អ្នកផ្គត់ផ្គង់ប្រកាសខ្វះ)", "បានប្រកាស (អនុញ្ញាត)"), IF(AND(T101=FALSE, U101=FALSE, V101=FALSE), "ព្យួរទុក (មិនមានទិន្នន័យ)", "ប្រកាសខុស (ព្យួរទុក)"))</f>
        <v/>
      </c>
      <c r="L101" s="418" t="inlineStr"/>
      <c r="M101" s="418" t="inlineStr"/>
      <c r="N101" s="455" t="n"/>
      <c r="O101" s="455">
        <f>IF(W101&lt;0,AI101,I101)</f>
        <v/>
      </c>
      <c r="P101" s="455">
        <f>I101-O101</f>
        <v/>
      </c>
      <c r="Q101" s="418" t="n"/>
      <c r="R101" s="418" t="inlineStr">
        <is>
          <t>TI22-2165</t>
        </is>
      </c>
      <c r="S101" s="418" t="inlineStr">
        <is>
          <t>TI22-2165</t>
        </is>
      </c>
      <c r="T101" s="418">
        <f>R101=S101</f>
        <v/>
      </c>
      <c r="U101" s="418">
        <f>AND(MONTH(F101)=MONTH(Y101), YEAR(F101)=YEAR(Y101))</f>
        <v/>
      </c>
      <c r="V101" s="418">
        <f>AND(AC101&lt;&gt;"", 'Company information'!D$4&lt;&gt;"", RIGHT(SUBSTITUTE(AC101,"-",""),9)=RIGHT(SUBSTITUTE('Company information'!D$4,"-",""),9))</f>
        <v/>
      </c>
      <c r="W101" s="418">
        <f>AI101-I101</f>
        <v/>
      </c>
      <c r="X101" s="455" t="n"/>
      <c r="Y101" s="419" t="n">
        <v>44719</v>
      </c>
      <c r="Z101" s="418" t="inlineStr">
        <is>
          <t>TI22-2165</t>
        </is>
      </c>
      <c r="AA101" s="418" t="inlineStr"/>
      <c r="AB101" s="418" t="inlineStr">
        <is>
          <t>បុគ្គលជាប់អាករ</t>
        </is>
      </c>
      <c r="AC101" s="418" t="inlineStr">
        <is>
          <t>L001-100067123</t>
        </is>
      </c>
      <c r="AD101" s="418" t="inlineStr">
        <is>
          <t>រីឡាយអេប៊ល សូស អ៊ិនដាសស្រ្ទៀល (ខេមបូឌា)</t>
        </is>
      </c>
      <c r="AE101" s="455" t="n">
        <v>732611</v>
      </c>
      <c r="AF101" s="455" t="n">
        <v>666010</v>
      </c>
      <c r="AG101" s="455" t="n">
        <v>0</v>
      </c>
      <c r="AH101" s="455" t="n">
        <v>0</v>
      </c>
      <c r="AI101" s="455" t="n">
        <v>66601</v>
      </c>
      <c r="AJ101" s="455" t="n">
        <v>0</v>
      </c>
      <c r="AK101" s="455" t="n">
        <v>0</v>
      </c>
      <c r="AL101" s="455" t="n">
        <v>0</v>
      </c>
      <c r="AM101" s="455" t="n">
        <v>0</v>
      </c>
      <c r="AN101" s="455" t="n">
        <v>0</v>
      </c>
      <c r="AO101" s="455" t="n">
        <v>0</v>
      </c>
      <c r="AP101" s="455" t="n">
        <v>0</v>
      </c>
      <c r="AQ101" s="455" t="n">
        <v>0</v>
      </c>
      <c r="AR101" s="418" t="inlineStr"/>
      <c r="AS101" s="418" t="inlineStr">
        <is>
          <t>សេវាកម្មឯកសារ</t>
        </is>
      </c>
      <c r="AT101" s="418" t="inlineStr">
        <is>
          <t>បានប្រកាសពន្ធ</t>
        </is>
      </c>
    </row>
    <row r="102">
      <c r="A102" s="417" t="n">
        <v>93</v>
      </c>
      <c r="B102" s="418" t="inlineStr">
        <is>
          <t>Industrial waste collection</t>
        </is>
      </c>
      <c r="C102" s="418" t="inlineStr">
        <is>
          <t>អេហ្វ ដាប់បែលយូ អេហ្វ ហ៊្វុល វែល អេន នីស៊ីន ឡូជីស្ទីក</t>
        </is>
      </c>
      <c r="D102" s="418" t="inlineStr">
        <is>
          <t>L001-100098630</t>
        </is>
      </c>
      <c r="E102" s="418" t="inlineStr">
        <is>
          <t>TI22-2163</t>
        </is>
      </c>
      <c r="F102" s="419" t="n">
        <v>44748</v>
      </c>
      <c r="G102" s="420" t="n">
        <v>64717</v>
      </c>
      <c r="H102" s="418" t="n"/>
      <c r="I102" s="455" t="n">
        <v>64717</v>
      </c>
      <c r="J102" s="418">
        <f>IF(L102&lt;&gt;"",L102,K102)</f>
        <v/>
      </c>
      <c r="K102" s="418">
        <f>IF(AND(T102=TRUE, U102=TRUE, V102=TRUE), IF(W102&lt;-0.05, "អនុញ្ញាត (អ្នកផ្គត់ផ្គង់ប្រកាសខ្វះ)", "បានប្រកាស (អនុញ្ញាត)"), IF(AND(T102=FALSE, U102=FALSE, V102=FALSE), "ព្យួរទុក (មិនមានទិន្នន័យ)", "ប្រកាសខុស (ព្យួរទុក)"))</f>
        <v/>
      </c>
      <c r="L102" s="418" t="inlineStr"/>
      <c r="M102" s="418" t="inlineStr"/>
      <c r="N102" s="455" t="n"/>
      <c r="O102" s="455">
        <f>IF(W102&lt;0,AI102,I102)</f>
        <v/>
      </c>
      <c r="P102" s="455">
        <f>I102-O102</f>
        <v/>
      </c>
      <c r="Q102" s="418" t="n"/>
      <c r="R102" s="418" t="inlineStr">
        <is>
          <t>TI22-2163</t>
        </is>
      </c>
      <c r="S102" s="418" t="inlineStr">
        <is>
          <t>TI22-2163</t>
        </is>
      </c>
      <c r="T102" s="418">
        <f>R102=S102</f>
        <v/>
      </c>
      <c r="U102" s="418">
        <f>AND(MONTH(F102)=MONTH(Y102), YEAR(F102)=YEAR(Y102))</f>
        <v/>
      </c>
      <c r="V102" s="418">
        <f>AND(AC102&lt;&gt;"", 'Company information'!D$4&lt;&gt;"", RIGHT(SUBSTITUTE(AC102,"-",""),9)=RIGHT(SUBSTITUTE('Company information'!D$4,"-",""),9))</f>
        <v/>
      </c>
      <c r="W102" s="418">
        <f>AI102-I102</f>
        <v/>
      </c>
      <c r="X102" s="455" t="n"/>
      <c r="Y102" s="419" t="n">
        <v>44719</v>
      </c>
      <c r="Z102" s="418" t="inlineStr">
        <is>
          <t>TI22-2163</t>
        </is>
      </c>
      <c r="AA102" s="418" t="inlineStr"/>
      <c r="AB102" s="418" t="inlineStr">
        <is>
          <t>បុគ្គលជាប់អាករ</t>
        </is>
      </c>
      <c r="AC102" s="418" t="inlineStr">
        <is>
          <t>L001-100067123</t>
        </is>
      </c>
      <c r="AD102" s="418" t="inlineStr">
        <is>
          <t>រីឡាយអេប៊ល សូស អ៊ិនដាសស្រ្ទៀល (ខេមបូឌា)</t>
        </is>
      </c>
      <c r="AE102" s="455" t="n">
        <v>711885</v>
      </c>
      <c r="AF102" s="455" t="n">
        <v>647168</v>
      </c>
      <c r="AG102" s="455" t="n">
        <v>0</v>
      </c>
      <c r="AH102" s="455" t="n">
        <v>0</v>
      </c>
      <c r="AI102" s="455" t="n">
        <v>64717</v>
      </c>
      <c r="AJ102" s="455" t="n">
        <v>0</v>
      </c>
      <c r="AK102" s="455" t="n">
        <v>0</v>
      </c>
      <c r="AL102" s="455" t="n">
        <v>0</v>
      </c>
      <c r="AM102" s="455" t="n">
        <v>0</v>
      </c>
      <c r="AN102" s="455" t="n">
        <v>0</v>
      </c>
      <c r="AO102" s="455" t="n">
        <v>0</v>
      </c>
      <c r="AP102" s="455" t="n">
        <v>0</v>
      </c>
      <c r="AQ102" s="455" t="n">
        <v>0</v>
      </c>
      <c r="AR102" s="418" t="inlineStr"/>
      <c r="AS102" s="418" t="inlineStr">
        <is>
          <t>សេវាកម្មឯកសារ</t>
        </is>
      </c>
      <c r="AT102" s="418" t="inlineStr">
        <is>
          <t>បានប្រកាសពន្ធ</t>
        </is>
      </c>
    </row>
    <row r="103">
      <c r="A103" s="417" t="n">
        <v>94</v>
      </c>
      <c r="B103" s="418" t="inlineStr">
        <is>
          <t>Drinking Water</t>
        </is>
      </c>
      <c r="C103" s="418" t="inlineStr">
        <is>
          <t>អេហ្វ ដាប់បែលយូ អេហ្វ ហ៊្វុល វែល អេន នីស៊ីន ឡូជីស្ទីក</t>
        </is>
      </c>
      <c r="D103" s="418" t="inlineStr">
        <is>
          <t>L001-100098630</t>
        </is>
      </c>
      <c r="E103" s="418" t="inlineStr">
        <is>
          <t>TI22-2162</t>
        </is>
      </c>
      <c r="F103" s="419" t="n">
        <v>44748</v>
      </c>
      <c r="G103" s="420" t="n">
        <v>72909</v>
      </c>
      <c r="H103" s="418" t="n"/>
      <c r="I103" s="455" t="n">
        <v>72909</v>
      </c>
      <c r="J103" s="418">
        <f>IF(L103&lt;&gt;"",L103,K103)</f>
        <v/>
      </c>
      <c r="K103" s="418">
        <f>IF(AND(T103=TRUE, U103=TRUE, V103=TRUE), IF(W103&lt;-0.05, "អនុញ្ញាត (អ្នកផ្គត់ផ្គង់ប្រកាសខ្វះ)", "បានប្រកាស (អនុញ្ញាត)"), IF(AND(T103=FALSE, U103=FALSE, V103=FALSE), "ព្យួរទុក (មិនមានទិន្នន័យ)", "ប្រកាសខុស (ព្យួរទុក)"))</f>
        <v/>
      </c>
      <c r="L103" s="418" t="inlineStr"/>
      <c r="M103" s="418" t="inlineStr"/>
      <c r="N103" s="455" t="n"/>
      <c r="O103" s="455">
        <f>IF(W103&lt;0,AI103,I103)</f>
        <v/>
      </c>
      <c r="P103" s="455">
        <f>I103-O103</f>
        <v/>
      </c>
      <c r="Q103" s="418" t="n"/>
      <c r="R103" s="418" t="inlineStr">
        <is>
          <t>TI22-2162</t>
        </is>
      </c>
      <c r="S103" s="418" t="inlineStr">
        <is>
          <t>TI22-2162</t>
        </is>
      </c>
      <c r="T103" s="418">
        <f>R103=S103</f>
        <v/>
      </c>
      <c r="U103" s="418">
        <f>AND(MONTH(F103)=MONTH(Y103), YEAR(F103)=YEAR(Y103))</f>
        <v/>
      </c>
      <c r="V103" s="418">
        <f>AND(AC103&lt;&gt;"", 'Company information'!D$4&lt;&gt;"", RIGHT(SUBSTITUTE(AC103,"-",""),9)=RIGHT(SUBSTITUTE('Company information'!D$4,"-",""),9))</f>
        <v/>
      </c>
      <c r="W103" s="418">
        <f>AI103-I103</f>
        <v/>
      </c>
      <c r="X103" s="455" t="n"/>
      <c r="Y103" s="419" t="n">
        <v>44719</v>
      </c>
      <c r="Z103" s="418" t="inlineStr">
        <is>
          <t>TI22-2162</t>
        </is>
      </c>
      <c r="AA103" s="418" t="inlineStr"/>
      <c r="AB103" s="418" t="inlineStr">
        <is>
          <t>បុគ្គលជាប់អាករ</t>
        </is>
      </c>
      <c r="AC103" s="418" t="inlineStr">
        <is>
          <t>L001-100067123</t>
        </is>
      </c>
      <c r="AD103" s="418" t="inlineStr">
        <is>
          <t>រីឡាយអេប៊ល សូស អ៊ិនដាសស្រ្ទៀល (ខេមបូឌា)</t>
        </is>
      </c>
      <c r="AE103" s="455" t="n">
        <v>801997</v>
      </c>
      <c r="AF103" s="455" t="n">
        <v>729088</v>
      </c>
      <c r="AG103" s="455" t="n">
        <v>0</v>
      </c>
      <c r="AH103" s="455" t="n">
        <v>0</v>
      </c>
      <c r="AI103" s="455" t="n">
        <v>72909</v>
      </c>
      <c r="AJ103" s="455" t="n">
        <v>0</v>
      </c>
      <c r="AK103" s="455" t="n">
        <v>0</v>
      </c>
      <c r="AL103" s="455" t="n">
        <v>0</v>
      </c>
      <c r="AM103" s="455" t="n">
        <v>0</v>
      </c>
      <c r="AN103" s="455" t="n">
        <v>0</v>
      </c>
      <c r="AO103" s="455" t="n">
        <v>0</v>
      </c>
      <c r="AP103" s="455" t="n">
        <v>0</v>
      </c>
      <c r="AQ103" s="455" t="n">
        <v>0</v>
      </c>
      <c r="AR103" s="418" t="inlineStr"/>
      <c r="AS103" s="418" t="inlineStr">
        <is>
          <t>សេវាកម្មឯកសារ</t>
        </is>
      </c>
      <c r="AT103" s="418" t="inlineStr">
        <is>
          <t>បានប្រកាសពន្ធ</t>
        </is>
      </c>
    </row>
    <row r="104">
      <c r="A104" s="417" t="n">
        <v>95</v>
      </c>
      <c r="B104" s="418" t="inlineStr">
        <is>
          <t>Drinking Water</t>
        </is>
      </c>
      <c r="C104" s="418" t="inlineStr">
        <is>
          <t>អេហ្វ ដាប់បែលយូ អេហ្វ ហ៊្វុល វែល អេន នីស៊ីន ឡូជីស្ទីក</t>
        </is>
      </c>
      <c r="D104" s="418" t="inlineStr">
        <is>
          <t>L001-100098630</t>
        </is>
      </c>
      <c r="E104" s="418" t="inlineStr">
        <is>
          <t>TI22-2167</t>
        </is>
      </c>
      <c r="F104" s="419" t="n">
        <v>44748</v>
      </c>
      <c r="G104" s="420" t="n">
        <v>64717</v>
      </c>
      <c r="H104" s="418" t="n"/>
      <c r="I104" s="455" t="n">
        <v>64717</v>
      </c>
      <c r="J104" s="418">
        <f>IF(L104&lt;&gt;"",L104,K104)</f>
        <v/>
      </c>
      <c r="K104" s="418">
        <f>IF(AND(T104=TRUE, U104=TRUE, V104=TRUE), IF(W104&lt;-0.05, "អនុញ្ញាត (អ្នកផ្គត់ផ្គង់ប្រកាសខ្វះ)", "បានប្រកាស (អនុញ្ញាត)"), IF(AND(T104=FALSE, U104=FALSE, V104=FALSE), "ព្យួរទុក (មិនមានទិន្នន័យ)", "ប្រកាសខុស (ព្យួរទុក)"))</f>
        <v/>
      </c>
      <c r="L104" s="418" t="inlineStr"/>
      <c r="M104" s="418" t="inlineStr"/>
      <c r="N104" s="455" t="n"/>
      <c r="O104" s="455">
        <f>IF(W104&lt;0,AI104,I104)</f>
        <v/>
      </c>
      <c r="P104" s="455">
        <f>I104-O104</f>
        <v/>
      </c>
      <c r="Q104" s="418" t="n"/>
      <c r="R104" s="418" t="inlineStr">
        <is>
          <t>TI22-2167</t>
        </is>
      </c>
      <c r="S104" s="418" t="inlineStr">
        <is>
          <t>TI22-2167</t>
        </is>
      </c>
      <c r="T104" s="418">
        <f>R104=S104</f>
        <v/>
      </c>
      <c r="U104" s="418">
        <f>AND(MONTH(F104)=MONTH(Y104), YEAR(F104)=YEAR(Y104))</f>
        <v/>
      </c>
      <c r="V104" s="418">
        <f>AND(AC104&lt;&gt;"", 'Company information'!D$4&lt;&gt;"", RIGHT(SUBSTITUTE(AC104,"-",""),9)=RIGHT(SUBSTITUTE('Company information'!D$4,"-",""),9))</f>
        <v/>
      </c>
      <c r="W104" s="418">
        <f>AI104-I104</f>
        <v/>
      </c>
      <c r="X104" s="455" t="n"/>
      <c r="Y104" s="419" t="n">
        <v>44719</v>
      </c>
      <c r="Z104" s="418" t="inlineStr">
        <is>
          <t>TI22-2167</t>
        </is>
      </c>
      <c r="AA104" s="418" t="inlineStr"/>
      <c r="AB104" s="418" t="inlineStr">
        <is>
          <t>បុគ្គលជាប់អាករ</t>
        </is>
      </c>
      <c r="AC104" s="418" t="inlineStr">
        <is>
          <t>L001-100067123</t>
        </is>
      </c>
      <c r="AD104" s="418" t="inlineStr">
        <is>
          <t>រីឡាយអេប៊ល សូស អ៊ិនដាសស្រ្ទៀល (ខេមបូឌា)</t>
        </is>
      </c>
      <c r="AE104" s="455" t="n">
        <v>711885</v>
      </c>
      <c r="AF104" s="455" t="n">
        <v>647168</v>
      </c>
      <c r="AG104" s="455" t="n">
        <v>0</v>
      </c>
      <c r="AH104" s="455" t="n">
        <v>0</v>
      </c>
      <c r="AI104" s="455" t="n">
        <v>64717</v>
      </c>
      <c r="AJ104" s="455" t="n">
        <v>0</v>
      </c>
      <c r="AK104" s="455" t="n">
        <v>0</v>
      </c>
      <c r="AL104" s="455" t="n">
        <v>0</v>
      </c>
      <c r="AM104" s="455" t="n">
        <v>0</v>
      </c>
      <c r="AN104" s="455" t="n">
        <v>0</v>
      </c>
      <c r="AO104" s="455" t="n">
        <v>0</v>
      </c>
      <c r="AP104" s="455" t="n">
        <v>0</v>
      </c>
      <c r="AQ104" s="455" t="n">
        <v>0</v>
      </c>
      <c r="AR104" s="418" t="inlineStr"/>
      <c r="AS104" s="418" t="inlineStr">
        <is>
          <t>សេវាកម្មឯកសារ</t>
        </is>
      </c>
      <c r="AT104" s="418" t="inlineStr">
        <is>
          <t>បានប្រកាសពន្ធ</t>
        </is>
      </c>
    </row>
    <row r="105">
      <c r="A105" s="417" t="n">
        <v>96</v>
      </c>
      <c r="B105" s="418" t="inlineStr">
        <is>
          <t>Drinking Water</t>
        </is>
      </c>
      <c r="C105" s="418" t="inlineStr">
        <is>
          <t>អេហ្វ ដាប់បែលយូ អេហ្វ ហ៊្វុល វែល អេន នីស៊ីន ឡូជីស្ទីក</t>
        </is>
      </c>
      <c r="D105" s="418" t="inlineStr">
        <is>
          <t>L001-100098630</t>
        </is>
      </c>
      <c r="E105" s="418" t="inlineStr">
        <is>
          <t>TI22-2164</t>
        </is>
      </c>
      <c r="F105" s="419" t="n">
        <v>44748</v>
      </c>
      <c r="G105" s="420" t="n">
        <v>64717</v>
      </c>
      <c r="H105" s="418" t="n"/>
      <c r="I105" s="455" t="n">
        <v>64717</v>
      </c>
      <c r="J105" s="418">
        <f>IF(L105&lt;&gt;"",L105,K105)</f>
        <v/>
      </c>
      <c r="K105" s="418">
        <f>IF(AND(T105=TRUE, U105=TRUE, V105=TRUE), IF(W105&lt;-0.05, "អនុញ្ញាត (អ្នកផ្គត់ផ្គង់ប្រកាសខ្វះ)", "បានប្រកាស (អនុញ្ញាត)"), IF(AND(T105=FALSE, U105=FALSE, V105=FALSE), "ព្យួរទុក (មិនមានទិន្នន័យ)", "ប្រកាសខុស (ព្យួរទុក)"))</f>
        <v/>
      </c>
      <c r="L105" s="418" t="inlineStr"/>
      <c r="M105" s="418" t="inlineStr"/>
      <c r="N105" s="455" t="n"/>
      <c r="O105" s="455">
        <f>IF(W105&lt;0,AI105,I105)</f>
        <v/>
      </c>
      <c r="P105" s="455">
        <f>I105-O105</f>
        <v/>
      </c>
      <c r="Q105" s="418" t="n"/>
      <c r="R105" s="418" t="inlineStr">
        <is>
          <t>TI22-2164</t>
        </is>
      </c>
      <c r="S105" s="418" t="inlineStr">
        <is>
          <t>TI22-2164</t>
        </is>
      </c>
      <c r="T105" s="418">
        <f>R105=S105</f>
        <v/>
      </c>
      <c r="U105" s="418">
        <f>AND(MONTH(F105)=MONTH(Y105), YEAR(F105)=YEAR(Y105))</f>
        <v/>
      </c>
      <c r="V105" s="418">
        <f>AND(AC105&lt;&gt;"", 'Company information'!D$4&lt;&gt;"", RIGHT(SUBSTITUTE(AC105,"-",""),9)=RIGHT(SUBSTITUTE('Company information'!D$4,"-",""),9))</f>
        <v/>
      </c>
      <c r="W105" s="418">
        <f>AI105-I105</f>
        <v/>
      </c>
      <c r="X105" s="455" t="n"/>
      <c r="Y105" s="419" t="n">
        <v>44719</v>
      </c>
      <c r="Z105" s="418" t="inlineStr">
        <is>
          <t>TI22-2164</t>
        </is>
      </c>
      <c r="AA105" s="418" t="inlineStr"/>
      <c r="AB105" s="418" t="inlineStr">
        <is>
          <t>បុគ្គលជាប់អាករ</t>
        </is>
      </c>
      <c r="AC105" s="418" t="inlineStr">
        <is>
          <t>L001-100067123</t>
        </is>
      </c>
      <c r="AD105" s="418" t="inlineStr">
        <is>
          <t>រីឡាយអេប៊ល សូស អ៊ិនដាសស្រ្ទៀល (ខេមបូឌា)</t>
        </is>
      </c>
      <c r="AE105" s="455" t="n">
        <v>711885</v>
      </c>
      <c r="AF105" s="455" t="n">
        <v>647168</v>
      </c>
      <c r="AG105" s="455" t="n">
        <v>0</v>
      </c>
      <c r="AH105" s="455" t="n">
        <v>0</v>
      </c>
      <c r="AI105" s="455" t="n">
        <v>64717</v>
      </c>
      <c r="AJ105" s="455" t="n">
        <v>0</v>
      </c>
      <c r="AK105" s="455" t="n">
        <v>0</v>
      </c>
      <c r="AL105" s="455" t="n">
        <v>0</v>
      </c>
      <c r="AM105" s="455" t="n">
        <v>0</v>
      </c>
      <c r="AN105" s="455" t="n">
        <v>0</v>
      </c>
      <c r="AO105" s="455" t="n">
        <v>0</v>
      </c>
      <c r="AP105" s="455" t="n">
        <v>0</v>
      </c>
      <c r="AQ105" s="455" t="n">
        <v>0</v>
      </c>
      <c r="AR105" s="418" t="inlineStr"/>
      <c r="AS105" s="418" t="inlineStr">
        <is>
          <t>សេវាកម្មឯកសារ</t>
        </is>
      </c>
      <c r="AT105" s="418" t="inlineStr">
        <is>
          <t>បានប្រកាសពន្ធ</t>
        </is>
      </c>
    </row>
    <row r="106">
      <c r="A106" s="417" t="n">
        <v>97</v>
      </c>
      <c r="B106" s="418" t="inlineStr">
        <is>
          <t>Drinking Water</t>
        </is>
      </c>
      <c r="C106" s="418" t="inlineStr">
        <is>
          <t>អាយធីអាយ អ៊ិនធើណេសិនណល ត្រេនស័្ពរថេសិន (ខេមបូឌា) ឯ.ក</t>
        </is>
      </c>
      <c r="D106" s="418" t="inlineStr">
        <is>
          <t>K002-901800477</t>
        </is>
      </c>
      <c r="E106" s="418" t="inlineStr">
        <is>
          <t>CAM221890</t>
        </is>
      </c>
      <c r="F106" s="419" t="n">
        <v>44742</v>
      </c>
      <c r="G106" s="420" t="n">
        <v>108624</v>
      </c>
      <c r="H106" s="418" t="n"/>
      <c r="I106" s="455" t="n">
        <v>108624</v>
      </c>
      <c r="J106" s="418">
        <f>IF(L106&lt;&gt;"",L106,K106)</f>
        <v/>
      </c>
      <c r="K106" s="418">
        <f>IF(AND(T106=TRUE, U106=TRUE, V106=TRUE), IF(W106&lt;-0.05, "អនុញ្ញាត (អ្នកផ្គត់ផ្គង់ប្រកាសខ្វះ)", "បានប្រកាស (អនុញ្ញាត)"), IF(AND(T106=FALSE, U106=FALSE, V106=FALSE), "ព្យួរទុក (មិនមានទិន្នន័យ)", "ប្រកាសខុស (ព្យួរទុក)"))</f>
        <v/>
      </c>
      <c r="L106" s="418" t="inlineStr"/>
      <c r="M106" s="418" t="inlineStr"/>
      <c r="N106" s="455" t="n"/>
      <c r="O106" s="455">
        <f>IF(W106&lt;0,AI106,I106)</f>
        <v/>
      </c>
      <c r="P106" s="455">
        <f>I106-O106</f>
        <v/>
      </c>
      <c r="Q106" s="418" t="n"/>
      <c r="R106" s="418" t="inlineStr">
        <is>
          <t>CAM221890</t>
        </is>
      </c>
      <c r="S106" s="418" t="inlineStr">
        <is>
          <t>CAM221890</t>
        </is>
      </c>
      <c r="T106" s="418">
        <f>R106=S106</f>
        <v/>
      </c>
      <c r="U106" s="418">
        <f>AND(MONTH(F106)=MONTH(Y106), YEAR(F106)=YEAR(Y106))</f>
        <v/>
      </c>
      <c r="V106" s="418">
        <f>AND(AC106&lt;&gt;"", 'Company information'!D$4&lt;&gt;"", RIGHT(SUBSTITUTE(AC106,"-",""),9)=RIGHT(SUBSTITUTE('Company information'!D$4,"-",""),9))</f>
        <v/>
      </c>
      <c r="W106" s="418">
        <f>AI106-I106</f>
        <v/>
      </c>
      <c r="X106" s="455" t="n"/>
      <c r="Y106" s="419" t="n">
        <v>44742</v>
      </c>
      <c r="Z106" s="418" t="inlineStr">
        <is>
          <t>CAM221890</t>
        </is>
      </c>
      <c r="AA106" s="418" t="inlineStr"/>
      <c r="AB106" s="418" t="inlineStr">
        <is>
          <t>បុគ្គលជាប់អាករ</t>
        </is>
      </c>
      <c r="AC106" s="418" t="inlineStr">
        <is>
          <t>L001-100067123</t>
        </is>
      </c>
      <c r="AD106" s="418" t="inlineStr">
        <is>
          <t>រីឡាយអេប៊ល សូស អ៊ិនដាសស្រ្ទៀល (ខេមបូឌា)</t>
        </is>
      </c>
      <c r="AE106" s="455" t="n">
        <v>1194859</v>
      </c>
      <c r="AF106" s="455" t="n">
        <v>1086235</v>
      </c>
      <c r="AG106" s="455" t="n">
        <v>0</v>
      </c>
      <c r="AH106" s="455" t="n">
        <v>0</v>
      </c>
      <c r="AI106" s="455" t="n">
        <v>108624</v>
      </c>
      <c r="AJ106" s="455" t="n">
        <v>0</v>
      </c>
      <c r="AK106" s="455" t="n">
        <v>0</v>
      </c>
      <c r="AL106" s="455" t="n">
        <v>0</v>
      </c>
      <c r="AM106" s="455" t="n">
        <v>0</v>
      </c>
      <c r="AN106" s="455" t="n">
        <v>0</v>
      </c>
      <c r="AO106" s="455" t="n">
        <v>0</v>
      </c>
      <c r="AP106" s="455" t="n">
        <v>0</v>
      </c>
      <c r="AQ106" s="455" t="n">
        <v>0</v>
      </c>
      <c r="AR106" s="418" t="inlineStr"/>
      <c r="AS106" s="418" t="inlineStr">
        <is>
          <t>THC,DOC</t>
        </is>
      </c>
      <c r="AT106" s="418" t="inlineStr">
        <is>
          <t>បានប្រកាសពន្ធ</t>
        </is>
      </c>
    </row>
    <row r="107">
      <c r="A107" s="417" t="n">
        <v>98</v>
      </c>
      <c r="B107" s="418" t="inlineStr">
        <is>
          <t>Drinking Water</t>
        </is>
      </c>
      <c r="C107" s="418" t="inlineStr">
        <is>
          <t>អាយធីអាយ អ៊ិនធើណេសិនណល ត្រេនស័្ពរថេសិន (ខេមបូឌា) ឯ.ក</t>
        </is>
      </c>
      <c r="D107" s="418" t="inlineStr">
        <is>
          <t>K002-901800477</t>
        </is>
      </c>
      <c r="E107" s="418" t="inlineStr">
        <is>
          <t>CAM221843</t>
        </is>
      </c>
      <c r="F107" s="419" t="n">
        <v>44741</v>
      </c>
      <c r="G107" s="420" t="n">
        <v>92060</v>
      </c>
      <c r="H107" s="418" t="n"/>
      <c r="I107" s="455" t="n">
        <v>92060</v>
      </c>
      <c r="J107" s="418">
        <f>IF(L107&lt;&gt;"",L107,K107)</f>
        <v/>
      </c>
      <c r="K107" s="418">
        <f>IF(AND(T107=TRUE, U107=TRUE, V107=TRUE), IF(W107&lt;-0.05, "អនុញ្ញាត (អ្នកផ្គត់ផ្គង់ប្រកាសខ្វះ)", "បានប្រកាស (អនុញ្ញាត)"), IF(AND(T107=FALSE, U107=FALSE, V107=FALSE), "ព្យួរទុក (មិនមានទិន្នន័យ)", "ប្រកាសខុស (ព្យួរទុក)"))</f>
        <v/>
      </c>
      <c r="L107" s="418" t="inlineStr"/>
      <c r="M107" s="418" t="inlineStr"/>
      <c r="N107" s="455" t="n"/>
      <c r="O107" s="455">
        <f>IF(W107&lt;0,AI107,I107)</f>
        <v/>
      </c>
      <c r="P107" s="455">
        <f>I107-O107</f>
        <v/>
      </c>
      <c r="Q107" s="418" t="n"/>
      <c r="R107" s="418" t="inlineStr">
        <is>
          <t>CAM221843</t>
        </is>
      </c>
      <c r="S107" s="418" t="inlineStr">
        <is>
          <t>CAM221843</t>
        </is>
      </c>
      <c r="T107" s="418">
        <f>R107=S107</f>
        <v/>
      </c>
      <c r="U107" s="418">
        <f>AND(MONTH(F107)=MONTH(Y107), YEAR(F107)=YEAR(Y107))</f>
        <v/>
      </c>
      <c r="V107" s="418">
        <f>AND(AC107&lt;&gt;"", 'Company information'!D$4&lt;&gt;"", RIGHT(SUBSTITUTE(AC107,"-",""),9)=RIGHT(SUBSTITUTE('Company information'!D$4,"-",""),9))</f>
        <v/>
      </c>
      <c r="W107" s="418">
        <f>AI107-I107</f>
        <v/>
      </c>
      <c r="X107" s="455" t="n"/>
      <c r="Y107" s="419" t="n">
        <v>44741</v>
      </c>
      <c r="Z107" s="418" t="inlineStr">
        <is>
          <t>CAM221843</t>
        </is>
      </c>
      <c r="AA107" s="418" t="inlineStr"/>
      <c r="AB107" s="418" t="inlineStr">
        <is>
          <t>បុគ្គលជាប់អាករ</t>
        </is>
      </c>
      <c r="AC107" s="418" t="inlineStr">
        <is>
          <t>L001-100067123</t>
        </is>
      </c>
      <c r="AD107" s="418" t="inlineStr">
        <is>
          <t>រីឡាយអេប៊ល សូស អ៊ិនដាសស្រ្ទៀល (ខេមបូឌា)</t>
        </is>
      </c>
      <c r="AE107" s="455" t="n">
        <v>1012655</v>
      </c>
      <c r="AF107" s="455" t="n">
        <v>920595</v>
      </c>
      <c r="AG107" s="455" t="n">
        <v>0</v>
      </c>
      <c r="AH107" s="455" t="n">
        <v>0</v>
      </c>
      <c r="AI107" s="455" t="n">
        <v>92060</v>
      </c>
      <c r="AJ107" s="455" t="n">
        <v>0</v>
      </c>
      <c r="AK107" s="455" t="n">
        <v>0</v>
      </c>
      <c r="AL107" s="455" t="n">
        <v>0</v>
      </c>
      <c r="AM107" s="455" t="n">
        <v>0</v>
      </c>
      <c r="AN107" s="455" t="n">
        <v>0</v>
      </c>
      <c r="AO107" s="455" t="n">
        <v>0</v>
      </c>
      <c r="AP107" s="455" t="n">
        <v>0</v>
      </c>
      <c r="AQ107" s="455" t="n">
        <v>0</v>
      </c>
      <c r="AR107" s="418" t="inlineStr"/>
      <c r="AS107" s="418" t="inlineStr">
        <is>
          <t>COLADER,AGENCY</t>
        </is>
      </c>
      <c r="AT107" s="418" t="inlineStr">
        <is>
          <t>បានប្រកាសពន្ធ</t>
        </is>
      </c>
    </row>
    <row r="108">
      <c r="A108" s="417" t="n">
        <v>99</v>
      </c>
      <c r="B108" s="418" t="inlineStr">
        <is>
          <t>Garbage collection</t>
        </is>
      </c>
      <c r="C108" s="418" t="inlineStr">
        <is>
          <t>អាយធីអាយ អ៊ិនធើណេសិនណល ត្រេនស័្ពរថេសិន (ខេមបូឌា) ឯ.ក</t>
        </is>
      </c>
      <c r="D108" s="418" t="inlineStr">
        <is>
          <t>K002-901800477</t>
        </is>
      </c>
      <c r="E108" s="418" t="inlineStr">
        <is>
          <t>CAM221887</t>
        </is>
      </c>
      <c r="F108" s="419" t="n">
        <v>44742</v>
      </c>
      <c r="G108" s="420" t="n">
        <v>137317</v>
      </c>
      <c r="H108" s="418" t="n"/>
      <c r="I108" s="455" t="n">
        <v>137317</v>
      </c>
      <c r="J108" s="418">
        <f>IF(L108&lt;&gt;"",L108,K108)</f>
        <v/>
      </c>
      <c r="K108" s="418">
        <f>IF(AND(T108=TRUE, U108=TRUE, V108=TRUE), IF(W108&lt;-0.05, "អនុញ្ញាត (អ្នកផ្គត់ផ្គង់ប្រកាសខ្វះ)", "បានប្រកាស (អនុញ្ញាត)"), IF(AND(T108=FALSE, U108=FALSE, V108=FALSE), "ព្យួរទុក (មិនមានទិន្នន័យ)", "ប្រកាសខុស (ព្យួរទុក)"))</f>
        <v/>
      </c>
      <c r="L108" s="418" t="inlineStr"/>
      <c r="M108" s="418" t="inlineStr"/>
      <c r="N108" s="455" t="n"/>
      <c r="O108" s="455">
        <f>IF(W108&lt;0,AI108,I108)</f>
        <v/>
      </c>
      <c r="P108" s="455">
        <f>I108-O108</f>
        <v/>
      </c>
      <c r="Q108" s="418" t="n"/>
      <c r="R108" s="418" t="inlineStr">
        <is>
          <t>CAM221887</t>
        </is>
      </c>
      <c r="S108" s="418" t="inlineStr">
        <is>
          <t>CAM221887</t>
        </is>
      </c>
      <c r="T108" s="418">
        <f>R108=S108</f>
        <v/>
      </c>
      <c r="U108" s="418">
        <f>AND(MONTH(F108)=MONTH(Y108), YEAR(F108)=YEAR(Y108))</f>
        <v/>
      </c>
      <c r="V108" s="418">
        <f>AND(AC108&lt;&gt;"", 'Company information'!D$4&lt;&gt;"", RIGHT(SUBSTITUTE(AC108,"-",""),9)=RIGHT(SUBSTITUTE('Company information'!D$4,"-",""),9))</f>
        <v/>
      </c>
      <c r="W108" s="418">
        <f>AI108-I108</f>
        <v/>
      </c>
      <c r="X108" s="455" t="n"/>
      <c r="Y108" s="419" t="n">
        <v>44742</v>
      </c>
      <c r="Z108" s="418" t="inlineStr">
        <is>
          <t>CAM221887</t>
        </is>
      </c>
      <c r="AA108" s="418" t="inlineStr"/>
      <c r="AB108" s="418" t="inlineStr">
        <is>
          <t>បុគ្គលជាប់អាករ</t>
        </is>
      </c>
      <c r="AC108" s="418" t="inlineStr">
        <is>
          <t>L001-100067123</t>
        </is>
      </c>
      <c r="AD108" s="418" t="inlineStr">
        <is>
          <t>រីឡាយអេប៊ល សូស អ៊ិនដាសស្រ្ទៀល (ខេមបូឌា)</t>
        </is>
      </c>
      <c r="AE108" s="455" t="n">
        <v>1510482</v>
      </c>
      <c r="AF108" s="455" t="n">
        <v>1373165</v>
      </c>
      <c r="AG108" s="455" t="n">
        <v>0</v>
      </c>
      <c r="AH108" s="455" t="n">
        <v>0</v>
      </c>
      <c r="AI108" s="455" t="n">
        <v>137317</v>
      </c>
      <c r="AJ108" s="455" t="n">
        <v>0</v>
      </c>
      <c r="AK108" s="455" t="n">
        <v>0</v>
      </c>
      <c r="AL108" s="455" t="n">
        <v>0</v>
      </c>
      <c r="AM108" s="455" t="n">
        <v>0</v>
      </c>
      <c r="AN108" s="455" t="n">
        <v>0</v>
      </c>
      <c r="AO108" s="455" t="n">
        <v>0</v>
      </c>
      <c r="AP108" s="455" t="n">
        <v>0</v>
      </c>
      <c r="AQ108" s="455" t="n">
        <v>0</v>
      </c>
      <c r="AR108" s="418" t="inlineStr"/>
      <c r="AS108" s="418" t="inlineStr">
        <is>
          <t>THC,DOC</t>
        </is>
      </c>
      <c r="AT108" s="418" t="inlineStr">
        <is>
          <t>បានប្រកាសពន្ធ</t>
        </is>
      </c>
    </row>
    <row r="109">
      <c r="A109" s="417" t="n">
        <v>100</v>
      </c>
      <c r="B109" s="418" t="inlineStr">
        <is>
          <t>Firewood</t>
        </is>
      </c>
      <c r="C109" s="418" t="inlineStr">
        <is>
          <t>អាយធីអាយ អ៊ិនធើណេសិនណល ត្រេនស័្ពរថេសិន (ខេមបូឌា) ឯ.ក</t>
        </is>
      </c>
      <c r="D109" s="418" t="inlineStr">
        <is>
          <t>K002-901800477</t>
        </is>
      </c>
      <c r="E109" s="418" t="inlineStr">
        <is>
          <t>CAM221888</t>
        </is>
      </c>
      <c r="F109" s="419" t="n">
        <v>44742</v>
      </c>
      <c r="G109" s="420" t="n">
        <v>192154</v>
      </c>
      <c r="H109" s="418" t="n"/>
      <c r="I109" s="455" t="n">
        <v>192154</v>
      </c>
      <c r="J109" s="418">
        <f>IF(L109&lt;&gt;"",L109,K109)</f>
        <v/>
      </c>
      <c r="K109" s="418">
        <f>IF(AND(T109=TRUE, U109=TRUE, V109=TRUE), IF(W109&lt;-0.05, "អនុញ្ញាត (អ្នកផ្គត់ផ្គង់ប្រកាសខ្វះ)", "បានប្រកាស (អនុញ្ញាត)"), IF(AND(T109=FALSE, U109=FALSE, V109=FALSE), "ព្យួរទុក (មិនមានទិន្នន័យ)", "ប្រកាសខុស (ព្យួរទុក)"))</f>
        <v/>
      </c>
      <c r="L109" s="418" t="inlineStr"/>
      <c r="M109" s="418" t="inlineStr"/>
      <c r="N109" s="455" t="n"/>
      <c r="O109" s="455">
        <f>IF(W109&lt;0,AI109,I109)</f>
        <v/>
      </c>
      <c r="P109" s="455">
        <f>I109-O109</f>
        <v/>
      </c>
      <c r="Q109" s="418" t="n"/>
      <c r="R109" s="418" t="inlineStr">
        <is>
          <t>CAM221888</t>
        </is>
      </c>
      <c r="S109" s="418" t="inlineStr">
        <is>
          <t>CAM221888</t>
        </is>
      </c>
      <c r="T109" s="418">
        <f>R109=S109</f>
        <v/>
      </c>
      <c r="U109" s="418">
        <f>AND(MONTH(F109)=MONTH(Y109), YEAR(F109)=YEAR(Y109))</f>
        <v/>
      </c>
      <c r="V109" s="418">
        <f>AND(AC109&lt;&gt;"", 'Company information'!D$4&lt;&gt;"", RIGHT(SUBSTITUTE(AC109,"-",""),9)=RIGHT(SUBSTITUTE('Company information'!D$4,"-",""),9))</f>
        <v/>
      </c>
      <c r="W109" s="418">
        <f>AI109-I109</f>
        <v/>
      </c>
      <c r="X109" s="455" t="n"/>
      <c r="Y109" s="419" t="n">
        <v>44742</v>
      </c>
      <c r="Z109" s="418" t="inlineStr">
        <is>
          <t>CAM221888</t>
        </is>
      </c>
      <c r="AA109" s="418" t="inlineStr"/>
      <c r="AB109" s="418" t="inlineStr">
        <is>
          <t>បុគ្គលជាប់អាករ</t>
        </is>
      </c>
      <c r="AC109" s="418" t="inlineStr">
        <is>
          <t>L001-100067123</t>
        </is>
      </c>
      <c r="AD109" s="418" t="inlineStr">
        <is>
          <t>រីឡាយអេប៊ល សូស អ៊ិនដាសស្រ្ទៀល (ខេមបូឌា)</t>
        </is>
      </c>
      <c r="AE109" s="455" t="n">
        <v>2113690</v>
      </c>
      <c r="AF109" s="455" t="n">
        <v>1921536</v>
      </c>
      <c r="AG109" s="455" t="n">
        <v>0</v>
      </c>
      <c r="AH109" s="455" t="n">
        <v>0</v>
      </c>
      <c r="AI109" s="455" t="n">
        <v>192154</v>
      </c>
      <c r="AJ109" s="455" t="n">
        <v>0</v>
      </c>
      <c r="AK109" s="455" t="n">
        <v>0</v>
      </c>
      <c r="AL109" s="455" t="n">
        <v>0</v>
      </c>
      <c r="AM109" s="455" t="n">
        <v>0</v>
      </c>
      <c r="AN109" s="455" t="n">
        <v>0</v>
      </c>
      <c r="AO109" s="455" t="n">
        <v>0</v>
      </c>
      <c r="AP109" s="455" t="n">
        <v>0</v>
      </c>
      <c r="AQ109" s="455" t="n">
        <v>0</v>
      </c>
      <c r="AR109" s="418" t="inlineStr"/>
      <c r="AS109" s="418" t="inlineStr">
        <is>
          <t>THC,DOC</t>
        </is>
      </c>
      <c r="AT109" s="418" t="inlineStr">
        <is>
          <t>បានប្រកាសពន្ធ</t>
        </is>
      </c>
    </row>
    <row r="110">
      <c r="A110" s="417" t="n">
        <v>101</v>
      </c>
      <c r="B110" s="418" t="inlineStr">
        <is>
          <t>Firewood</t>
        </is>
      </c>
      <c r="C110" s="418" t="inlineStr">
        <is>
          <t>អាយធីអាយ អ៊ិនធើណេសិនណល ត្រេនស័្ពរថេសិន (ខេមបូឌា) ឯ.ក</t>
        </is>
      </c>
      <c r="D110" s="418" t="inlineStr">
        <is>
          <t>K002-901800477</t>
        </is>
      </c>
      <c r="E110" s="418" t="inlineStr">
        <is>
          <t>CAM221889</t>
        </is>
      </c>
      <c r="F110" s="419" t="n">
        <v>44742</v>
      </c>
      <c r="G110" s="420" t="n">
        <v>69094</v>
      </c>
      <c r="H110" s="418" t="n"/>
      <c r="I110" s="455" t="n">
        <v>69094</v>
      </c>
      <c r="J110" s="418">
        <f>IF(L110&lt;&gt;"",L110,K110)</f>
        <v/>
      </c>
      <c r="K110" s="418">
        <f>IF(AND(T110=TRUE, U110=TRUE, V110=TRUE), IF(W110&lt;-0.05, "អនុញ្ញាត (អ្នកផ្គត់ផ្គង់ប្រកាសខ្វះ)", "បានប្រកាស (អនុញ្ញាត)"), IF(AND(T110=FALSE, U110=FALSE, V110=FALSE), "ព្យួរទុក (មិនមានទិន្នន័យ)", "ប្រកាសខុស (ព្យួរទុក)"))</f>
        <v/>
      </c>
      <c r="L110" s="418" t="inlineStr"/>
      <c r="M110" s="418" t="inlineStr"/>
      <c r="N110" s="455" t="n"/>
      <c r="O110" s="455">
        <f>IF(W110&lt;0,AI110,I110)</f>
        <v/>
      </c>
      <c r="P110" s="455">
        <f>I110-O110</f>
        <v/>
      </c>
      <c r="Q110" s="418" t="n"/>
      <c r="R110" s="418" t="inlineStr">
        <is>
          <t>CAM221889</t>
        </is>
      </c>
      <c r="S110" s="418" t="inlineStr">
        <is>
          <t>CAM221889</t>
        </is>
      </c>
      <c r="T110" s="418">
        <f>R110=S110</f>
        <v/>
      </c>
      <c r="U110" s="418">
        <f>AND(MONTH(F110)=MONTH(Y110), YEAR(F110)=YEAR(Y110))</f>
        <v/>
      </c>
      <c r="V110" s="418">
        <f>AND(AC110&lt;&gt;"", 'Company information'!D$4&lt;&gt;"", RIGHT(SUBSTITUTE(AC110,"-",""),9)=RIGHT(SUBSTITUTE('Company information'!D$4,"-",""),9))</f>
        <v/>
      </c>
      <c r="W110" s="418">
        <f>AI110-I110</f>
        <v/>
      </c>
      <c r="X110" s="455" t="n"/>
      <c r="Y110" s="419" t="n">
        <v>44742</v>
      </c>
      <c r="Z110" s="418" t="inlineStr">
        <is>
          <t>CAM221889</t>
        </is>
      </c>
      <c r="AA110" s="418" t="inlineStr"/>
      <c r="AB110" s="418" t="inlineStr">
        <is>
          <t>បុគ្គលជាប់អាករ</t>
        </is>
      </c>
      <c r="AC110" s="418" t="inlineStr">
        <is>
          <t>L001-100067123</t>
        </is>
      </c>
      <c r="AD110" s="418" t="inlineStr">
        <is>
          <t>រីឡាយអេប៊ល សូស អ៊ិនដាសស្រ្ទៀល (ខេមបូឌា)</t>
        </is>
      </c>
      <c r="AE110" s="455" t="n">
        <v>760037</v>
      </c>
      <c r="AF110" s="455" t="n">
        <v>690943</v>
      </c>
      <c r="AG110" s="455" t="n">
        <v>0</v>
      </c>
      <c r="AH110" s="455" t="n">
        <v>0</v>
      </c>
      <c r="AI110" s="455" t="n">
        <v>69094</v>
      </c>
      <c r="AJ110" s="455" t="n">
        <v>0</v>
      </c>
      <c r="AK110" s="455" t="n">
        <v>0</v>
      </c>
      <c r="AL110" s="455" t="n">
        <v>0</v>
      </c>
      <c r="AM110" s="455" t="n">
        <v>0</v>
      </c>
      <c r="AN110" s="455" t="n">
        <v>0</v>
      </c>
      <c r="AO110" s="455" t="n">
        <v>0</v>
      </c>
      <c r="AP110" s="455" t="n">
        <v>0</v>
      </c>
      <c r="AQ110" s="455" t="n">
        <v>0</v>
      </c>
      <c r="AR110" s="418" t="inlineStr"/>
      <c r="AS110" s="418" t="inlineStr">
        <is>
          <t>THC,DOC</t>
        </is>
      </c>
      <c r="AT110" s="418" t="inlineStr">
        <is>
          <t>បានប្រកាសពន្ធ</t>
        </is>
      </c>
    </row>
    <row r="111">
      <c r="A111" s="417" t="n">
        <v>102</v>
      </c>
      <c r="B111" s="418" t="inlineStr">
        <is>
          <t>Firewood</t>
        </is>
      </c>
      <c r="C111" s="418" t="inlineStr">
        <is>
          <t>ត្រេនស៍វើលដ៍ ត្រេនស្ព័រថេសិន (ខេមបូឌា)</t>
        </is>
      </c>
      <c r="D111" s="418" t="inlineStr">
        <is>
          <t>L001-100080561</t>
        </is>
      </c>
      <c r="E111" s="418" t="inlineStr">
        <is>
          <t>220348</t>
        </is>
      </c>
      <c r="F111" s="419" t="n">
        <v>44840</v>
      </c>
      <c r="G111" s="420" t="n">
        <v>24576</v>
      </c>
      <c r="H111" s="418" t="n"/>
      <c r="I111" s="455" t="n">
        <v>24576</v>
      </c>
      <c r="J111" s="418">
        <f>IF(L111&lt;&gt;"",L111,K111)</f>
        <v/>
      </c>
      <c r="K111" s="418">
        <f>IF(AND(T111=TRUE, U111=TRUE, V111=TRUE), IF(W111&lt;-0.05, "អនុញ្ញាត (អ្នកផ្គត់ផ្គង់ប្រកាសខ្វះ)", "បានប្រកាស (អនុញ្ញាត)"), IF(AND(T111=FALSE, U111=FALSE, V111=FALSE), "ព្យួរទុក (មិនមានទិន្នន័យ)", "ប្រកាសខុស (ព្យួរទុក)"))</f>
        <v/>
      </c>
      <c r="L111" s="418" t="inlineStr"/>
      <c r="M111" s="418" t="inlineStr"/>
      <c r="N111" s="455" t="n"/>
      <c r="O111" s="455">
        <f>IF(W111&lt;0,AI111,I111)</f>
        <v/>
      </c>
      <c r="P111" s="455">
        <f>I111-O111</f>
        <v/>
      </c>
      <c r="Q111" s="418" t="n"/>
      <c r="R111" s="418" t="inlineStr">
        <is>
          <t>220348</t>
        </is>
      </c>
      <c r="S111" s="418" t="inlineStr">
        <is>
          <t>22-0348</t>
        </is>
      </c>
      <c r="T111" s="418">
        <f>R111=S111</f>
        <v/>
      </c>
      <c r="U111" s="418">
        <f>AND(MONTH(F111)=MONTH(Y111), YEAR(F111)=YEAR(Y111))</f>
        <v/>
      </c>
      <c r="V111" s="418">
        <f>AND(AC111&lt;&gt;"", 'Company information'!D$4&lt;&gt;"", RIGHT(SUBSTITUTE(AC111,"-",""),9)=RIGHT(SUBSTITUTE('Company information'!D$4,"-",""),9))</f>
        <v/>
      </c>
      <c r="W111" s="418">
        <f>AI111-I111</f>
        <v/>
      </c>
      <c r="X111" s="455" t="n"/>
      <c r="Y111" s="419" t="n">
        <v>44809</v>
      </c>
      <c r="Z111" s="418" t="inlineStr">
        <is>
          <t>22-0348</t>
        </is>
      </c>
      <c r="AA111" s="418" t="inlineStr"/>
      <c r="AB111" s="418" t="inlineStr">
        <is>
          <t>ក្រុមហ៊ុនក្រៅប្រទេស</t>
        </is>
      </c>
      <c r="AC111" s="418" t="inlineStr">
        <is>
          <t>91110105062770668X</t>
        </is>
      </c>
      <c r="AD111" s="418" t="inlineStr">
        <is>
          <t>ឡូទូសហ្រ្វេត</t>
        </is>
      </c>
      <c r="AE111" s="455" t="n">
        <v>423020</v>
      </c>
      <c r="AF111" s="455" t="n">
        <v>384564</v>
      </c>
      <c r="AG111" s="455" t="n">
        <v>0</v>
      </c>
      <c r="AH111" s="455" t="n">
        <v>0</v>
      </c>
      <c r="AI111" s="455" t="n">
        <v>0</v>
      </c>
      <c r="AJ111" s="455" t="n">
        <v>38456</v>
      </c>
      <c r="AK111" s="455" t="n">
        <v>0</v>
      </c>
      <c r="AL111" s="455" t="n">
        <v>0</v>
      </c>
      <c r="AM111" s="455" t="n">
        <v>0</v>
      </c>
      <c r="AN111" s="455" t="n">
        <v>0</v>
      </c>
      <c r="AO111" s="455" t="n">
        <v>0</v>
      </c>
      <c r="AP111" s="455" t="n">
        <v>0</v>
      </c>
      <c r="AQ111" s="455" t="n">
        <v>0</v>
      </c>
      <c r="AR111" s="418" t="inlineStr"/>
      <c r="AS111" s="418" t="inlineStr">
        <is>
          <t>ប្រាក់ចំនេញ</t>
        </is>
      </c>
      <c r="AT111" s="418" t="inlineStr">
        <is>
          <t>បានប្រកាសពន្ធ</t>
        </is>
      </c>
    </row>
    <row r="112">
      <c r="A112" s="417" t="n">
        <v>103</v>
      </c>
      <c r="B112" s="418" t="inlineStr">
        <is>
          <t>Firewood</t>
        </is>
      </c>
      <c r="C112" s="418" t="inlineStr">
        <is>
          <t>សូស៊ីយេតេ កុងសេស្យូនែរ ដឺ ឡាអេរ៉ូព័រ</t>
        </is>
      </c>
      <c r="D112" s="418" t="inlineStr">
        <is>
          <t>L001-100047300</t>
        </is>
      </c>
      <c r="E112" s="418" t="inlineStr">
        <is>
          <t>2200-033501</t>
        </is>
      </c>
      <c r="F112" s="419" t="n">
        <v>44725</v>
      </c>
      <c r="G112" s="420" t="n">
        <v>10883</v>
      </c>
      <c r="H112" s="418" t="n"/>
      <c r="I112" s="455" t="n">
        <v>10883</v>
      </c>
      <c r="J112" s="418">
        <f>IF(L112&lt;&gt;"",L112,K112)</f>
        <v/>
      </c>
      <c r="K112" s="418">
        <f>IF(AND(T112=TRUE, U112=TRUE, V112=TRUE), IF(W112&lt;-0.05, "អនុញ្ញាត (អ្នកផ្គត់ផ្គង់ប្រកាសខ្វះ)", "បានប្រកាស (អនុញ្ញាត)"), IF(AND(T112=FALSE, U112=FALSE, V112=FALSE), "ព្យួរទុក (មិនមានទិន្នន័យ)", "ប្រកាសខុស (ព្យួរទុក)"))</f>
        <v/>
      </c>
      <c r="L112" s="418" t="inlineStr"/>
      <c r="M112" s="418" t="inlineStr"/>
      <c r="N112" s="455" t="n"/>
      <c r="O112" s="455">
        <f>IF(W112&lt;0,AI112,I112)</f>
        <v/>
      </c>
      <c r="P112" s="455">
        <f>I112-O112</f>
        <v/>
      </c>
      <c r="Q112" s="418" t="n"/>
      <c r="R112" s="418" t="inlineStr">
        <is>
          <t>2200-033501</t>
        </is>
      </c>
      <c r="S112" s="418" t="inlineStr"/>
      <c r="T112" s="418">
        <f>R112=S112</f>
        <v/>
      </c>
      <c r="U112" s="418">
        <f>AND(MONTH(F112)=MONTH(Y112), YEAR(F112)=YEAR(Y112))</f>
        <v/>
      </c>
      <c r="V112" s="418">
        <f>AND(AC112&lt;&gt;"", 'Company information'!D$4&lt;&gt;"", RIGHT(SUBSTITUTE(AC112,"-",""),9)=RIGHT(SUBSTITUTE('Company information'!D$4,"-",""),9))</f>
        <v/>
      </c>
      <c r="W112" s="418">
        <f>AI112-I112</f>
        <v/>
      </c>
      <c r="X112" s="455" t="n"/>
      <c r="Y112" s="417" t="n"/>
      <c r="Z112" s="418" t="n"/>
      <c r="AA112" s="418" t="n"/>
      <c r="AB112" s="418" t="n"/>
      <c r="AC112" s="418" t="n"/>
      <c r="AD112" s="418" t="n"/>
      <c r="AE112" s="455" t="n"/>
      <c r="AF112" s="455" t="n"/>
      <c r="AG112" s="455" t="n"/>
      <c r="AH112" s="455" t="n"/>
      <c r="AI112" s="455" t="n"/>
      <c r="AJ112" s="455" t="n"/>
      <c r="AK112" s="455" t="n"/>
      <c r="AL112" s="455" t="n"/>
      <c r="AM112" s="455" t="n"/>
      <c r="AN112" s="455" t="n"/>
      <c r="AO112" s="455" t="n"/>
      <c r="AP112" s="455" t="n"/>
      <c r="AQ112" s="455" t="n"/>
      <c r="AR112" s="418" t="n"/>
      <c r="AS112" s="418" t="n"/>
      <c r="AT112" s="418" t="n"/>
    </row>
    <row r="113">
      <c r="A113" s="417" t="n">
        <v>104</v>
      </c>
      <c r="B113" s="418" t="inlineStr">
        <is>
          <t>Firewood</t>
        </is>
      </c>
      <c r="C113" s="418" t="inlineStr">
        <is>
          <t>ថូម៉ាស់ អ៊ិនធើណេសិនណល សឺវីស ខូ អិលធីឌី</t>
        </is>
      </c>
      <c r="D113" s="418" t="inlineStr">
        <is>
          <t>L001-105000361</t>
        </is>
      </c>
      <c r="E113" s="418" t="inlineStr">
        <is>
          <t>22-0412</t>
        </is>
      </c>
      <c r="F113" s="419" t="n">
        <v>44748</v>
      </c>
      <c r="G113" s="420" t="n">
        <v>45056</v>
      </c>
      <c r="H113" s="418" t="n"/>
      <c r="I113" s="455" t="n">
        <v>45056</v>
      </c>
      <c r="J113" s="418">
        <f>IF(L113&lt;&gt;"",L113,K113)</f>
        <v/>
      </c>
      <c r="K113" s="418">
        <f>IF(AND(T113=TRUE, U113=TRUE, V113=TRUE), IF(W113&lt;-0.05, "អនុញ្ញាត (អ្នកផ្គត់ផ្គង់ប្រកាសខ្វះ)", "បានប្រកាស (អនុញ្ញាត)"), IF(AND(T113=FALSE, U113=FALSE, V113=FALSE), "ព្យួរទុក (មិនមានទិន្នន័យ)", "ប្រកាសខុស (ព្យួរទុក)"))</f>
        <v/>
      </c>
      <c r="L113" s="418" t="inlineStr"/>
      <c r="M113" s="418" t="inlineStr"/>
      <c r="N113" s="455" t="n"/>
      <c r="O113" s="455">
        <f>IF(W113&lt;0,AI113,I113)</f>
        <v/>
      </c>
      <c r="P113" s="455">
        <f>I113-O113</f>
        <v/>
      </c>
      <c r="Q113" s="418" t="n"/>
      <c r="R113" s="418" t="inlineStr">
        <is>
          <t>22-0412</t>
        </is>
      </c>
      <c r="S113" s="418" t="inlineStr">
        <is>
          <t>22-0412</t>
        </is>
      </c>
      <c r="T113" s="418">
        <f>R113=S113</f>
        <v/>
      </c>
      <c r="U113" s="418">
        <f>AND(MONTH(F113)=MONTH(Y113), YEAR(F113)=YEAR(Y113))</f>
        <v/>
      </c>
      <c r="V113" s="418">
        <f>AND(AC113&lt;&gt;"", 'Company information'!D$4&lt;&gt;"", RIGHT(SUBSTITUTE(AC113,"-",""),9)=RIGHT(SUBSTITUTE('Company information'!D$4,"-",""),9))</f>
        <v/>
      </c>
      <c r="W113" s="418">
        <f>AI113-I113</f>
        <v/>
      </c>
      <c r="X113" s="455" t="n"/>
      <c r="Y113" s="419" t="n">
        <v>44858</v>
      </c>
      <c r="Z113" s="418" t="inlineStr">
        <is>
          <t>22-0412</t>
        </is>
      </c>
      <c r="AA113" s="418" t="inlineStr"/>
      <c r="AB113" s="418" t="inlineStr">
        <is>
          <t>ក្រុមហ៊ុនក្រៅប្រទេស</t>
        </is>
      </c>
      <c r="AC113" s="418" t="inlineStr">
        <is>
          <t>91110105062770668X</t>
        </is>
      </c>
      <c r="AD113" s="418" t="inlineStr">
        <is>
          <t>ឡូទូសហ្រ្វេត</t>
        </is>
      </c>
      <c r="AE113" s="455" t="n">
        <v>500716</v>
      </c>
      <c r="AF113" s="455" t="n">
        <v>455196</v>
      </c>
      <c r="AG113" s="455" t="n">
        <v>0</v>
      </c>
      <c r="AH113" s="455" t="n">
        <v>0</v>
      </c>
      <c r="AI113" s="455" t="n">
        <v>0</v>
      </c>
      <c r="AJ113" s="455" t="n">
        <v>45520</v>
      </c>
      <c r="AK113" s="455" t="n">
        <v>0</v>
      </c>
      <c r="AL113" s="455" t="n">
        <v>0</v>
      </c>
      <c r="AM113" s="455" t="n">
        <v>0</v>
      </c>
      <c r="AN113" s="455" t="n">
        <v>0</v>
      </c>
      <c r="AO113" s="455" t="n">
        <v>0</v>
      </c>
      <c r="AP113" s="455" t="n">
        <v>0</v>
      </c>
      <c r="AQ113" s="455" t="n">
        <v>0</v>
      </c>
      <c r="AR113" s="418" t="inlineStr"/>
      <c r="AS113" s="418" t="inlineStr">
        <is>
          <t>PROFIT SHARE</t>
        </is>
      </c>
      <c r="AT113" s="418" t="inlineStr">
        <is>
          <t>បានប្រកាសពន្ធ</t>
        </is>
      </c>
    </row>
    <row r="114">
      <c r="A114" s="417" t="n">
        <v>105</v>
      </c>
      <c r="B114" s="418" t="inlineStr">
        <is>
          <t>Firewood</t>
        </is>
      </c>
      <c r="C114" s="418" t="inlineStr">
        <is>
          <t>សូស៊ីយេតេ កុងសេស្យូនែរ ដឺ ឡាអេរ៉ូព័រ</t>
        </is>
      </c>
      <c r="D114" s="418" t="inlineStr">
        <is>
          <t>L001-100047300</t>
        </is>
      </c>
      <c r="E114" s="418" t="inlineStr">
        <is>
          <t>2200-032969</t>
        </is>
      </c>
      <c r="F114" s="419" t="n">
        <v>44840</v>
      </c>
      <c r="G114" s="420" t="n">
        <v>20577</v>
      </c>
      <c r="H114" s="418" t="n"/>
      <c r="I114" s="455" t="n">
        <v>20577</v>
      </c>
      <c r="J114" s="418">
        <f>IF(L114&lt;&gt;"",L114,K114)</f>
        <v/>
      </c>
      <c r="K114" s="418">
        <f>IF(AND(T114=TRUE, U114=TRUE, V114=TRUE), IF(W114&lt;-0.05, "អនុញ្ញាត (អ្នកផ្គត់ផ្គង់ប្រកាសខ្វះ)", "បានប្រកាស (អនុញ្ញាត)"), IF(AND(T114=FALSE, U114=FALSE, V114=FALSE), "ព្យួរទុក (មិនមានទិន្នន័យ)", "ប្រកាសខុស (ព្យួរទុក)"))</f>
        <v/>
      </c>
      <c r="L114" s="418" t="inlineStr"/>
      <c r="M114" s="418" t="inlineStr"/>
      <c r="N114" s="455" t="n"/>
      <c r="O114" s="455">
        <f>IF(W114&lt;0,AI114,I114)</f>
        <v/>
      </c>
      <c r="P114" s="455">
        <f>I114-O114</f>
        <v/>
      </c>
      <c r="Q114" s="418" t="n"/>
      <c r="R114" s="418" t="inlineStr">
        <is>
          <t>2200-032969</t>
        </is>
      </c>
      <c r="S114" s="418" t="inlineStr"/>
      <c r="T114" s="418">
        <f>R114=S114</f>
        <v/>
      </c>
      <c r="U114" s="418">
        <f>AND(MONTH(F114)=MONTH(Y114), YEAR(F114)=YEAR(Y114))</f>
        <v/>
      </c>
      <c r="V114" s="418">
        <f>AND(AC114&lt;&gt;"", 'Company information'!D$4&lt;&gt;"", RIGHT(SUBSTITUTE(AC114,"-",""),9)=RIGHT(SUBSTITUTE('Company information'!D$4,"-",""),9))</f>
        <v/>
      </c>
      <c r="W114" s="418">
        <f>AI114-I114</f>
        <v/>
      </c>
      <c r="X114" s="455" t="n"/>
      <c r="Y114" s="417" t="n"/>
      <c r="Z114" s="418" t="n"/>
      <c r="AA114" s="418" t="n"/>
      <c r="AB114" s="418" t="n"/>
      <c r="AC114" s="418" t="n"/>
      <c r="AD114" s="418" t="n"/>
      <c r="AE114" s="455" t="n"/>
      <c r="AF114" s="455" t="n"/>
      <c r="AG114" s="455" t="n"/>
      <c r="AH114" s="455" t="n"/>
      <c r="AI114" s="455" t="n"/>
      <c r="AJ114" s="455" t="n"/>
      <c r="AK114" s="455" t="n"/>
      <c r="AL114" s="455" t="n"/>
      <c r="AM114" s="455" t="n"/>
      <c r="AN114" s="455" t="n"/>
      <c r="AO114" s="455" t="n"/>
      <c r="AP114" s="455" t="n"/>
      <c r="AQ114" s="455" t="n"/>
      <c r="AR114" s="418" t="n"/>
      <c r="AS114" s="418" t="n"/>
      <c r="AT114" s="418" t="n"/>
    </row>
    <row r="115">
      <c r="A115" s="417" t="n">
        <v>106</v>
      </c>
      <c r="B115" s="418" t="inlineStr">
        <is>
          <t>Firewood</t>
        </is>
      </c>
      <c r="C115" s="418" t="inlineStr">
        <is>
          <t>អេហ្វ ដាប់បែលយូ អេហ្វ ហ៊្វុល វែល អេន នីស៊ីន ឡូជីស្ទីក</t>
        </is>
      </c>
      <c r="D115" s="418" t="inlineStr">
        <is>
          <t>L001-100098630</t>
        </is>
      </c>
      <c r="E115" s="418" t="inlineStr">
        <is>
          <t>TI22-2309</t>
        </is>
      </c>
      <c r="F115" s="419" t="n">
        <v>44727</v>
      </c>
      <c r="G115" s="420" t="n">
        <v>89948</v>
      </c>
      <c r="H115" s="418" t="n"/>
      <c r="I115" s="455" t="n">
        <v>89948</v>
      </c>
      <c r="J115" s="418">
        <f>IF(L115&lt;&gt;"",L115,K115)</f>
        <v/>
      </c>
      <c r="K115" s="418">
        <f>IF(AND(T115=TRUE, U115=TRUE, V115=TRUE), IF(W115&lt;-0.05, "អនុញ្ញាត (អ្នកផ្គត់ផ្គង់ប្រកាសខ្វះ)", "បានប្រកាស (អនុញ្ញាត)"), IF(AND(T115=FALSE, U115=FALSE, V115=FALSE), "ព្យួរទុក (មិនមានទិន្នន័យ)", "ប្រកាសខុស (ព្យួរទុក)"))</f>
        <v/>
      </c>
      <c r="L115" s="418" t="inlineStr"/>
      <c r="M115" s="418" t="inlineStr"/>
      <c r="N115" s="455" t="n"/>
      <c r="O115" s="455">
        <f>IF(W115&lt;0,AI115,I115)</f>
        <v/>
      </c>
      <c r="P115" s="455">
        <f>I115-O115</f>
        <v/>
      </c>
      <c r="Q115" s="418" t="n"/>
      <c r="R115" s="418" t="inlineStr">
        <is>
          <t>TI22-2309</t>
        </is>
      </c>
      <c r="S115" s="418" t="inlineStr">
        <is>
          <t>TI22-2309</t>
        </is>
      </c>
      <c r="T115" s="418">
        <f>R115=S115</f>
        <v/>
      </c>
      <c r="U115" s="418">
        <f>AND(MONTH(F115)=MONTH(Y115), YEAR(F115)=YEAR(Y115))</f>
        <v/>
      </c>
      <c r="V115" s="418">
        <f>AND(AC115&lt;&gt;"", 'Company information'!D$4&lt;&gt;"", RIGHT(SUBSTITUTE(AC115,"-",""),9)=RIGHT(SUBSTITUTE('Company information'!D$4,"-",""),9))</f>
        <v/>
      </c>
      <c r="W115" s="418">
        <f>AI115-I115</f>
        <v/>
      </c>
      <c r="X115" s="455" t="n"/>
      <c r="Y115" s="419" t="n">
        <v>44727</v>
      </c>
      <c r="Z115" s="418" t="inlineStr">
        <is>
          <t>TI22-2309</t>
        </is>
      </c>
      <c r="AA115" s="418" t="inlineStr"/>
      <c r="AB115" s="418" t="inlineStr">
        <is>
          <t>បុគ្គលជាប់អាករ</t>
        </is>
      </c>
      <c r="AC115" s="418" t="inlineStr">
        <is>
          <t>L001-100067123</t>
        </is>
      </c>
      <c r="AD115" s="418" t="inlineStr">
        <is>
          <t>រីឡាយអេប៊ល សូស អ៊ិនដាសស្រ្ទៀល (ខេមបូឌា)</t>
        </is>
      </c>
      <c r="AE115" s="455" t="n">
        <v>989430</v>
      </c>
      <c r="AF115" s="455" t="n">
        <v>899482</v>
      </c>
      <c r="AG115" s="455" t="n">
        <v>0</v>
      </c>
      <c r="AH115" s="455" t="n">
        <v>0</v>
      </c>
      <c r="AI115" s="455" t="n">
        <v>89948</v>
      </c>
      <c r="AJ115" s="455" t="n">
        <v>0</v>
      </c>
      <c r="AK115" s="455" t="n">
        <v>0</v>
      </c>
      <c r="AL115" s="455" t="n">
        <v>0</v>
      </c>
      <c r="AM115" s="455" t="n">
        <v>0</v>
      </c>
      <c r="AN115" s="455" t="n">
        <v>0</v>
      </c>
      <c r="AO115" s="455" t="n">
        <v>0</v>
      </c>
      <c r="AP115" s="455" t="n">
        <v>0</v>
      </c>
      <c r="AQ115" s="455" t="n">
        <v>0</v>
      </c>
      <c r="AR115" s="418" t="inlineStr"/>
      <c r="AS115" s="418" t="inlineStr">
        <is>
          <t>សេវាកម្មឯកសារ</t>
        </is>
      </c>
      <c r="AT115" s="418" t="inlineStr">
        <is>
          <t>បានប្រកាសពន្ធ</t>
        </is>
      </c>
    </row>
    <row r="116">
      <c r="A116" s="417" t="n">
        <v>107</v>
      </c>
      <c r="B116" s="418" t="inlineStr">
        <is>
          <t>Firewood</t>
        </is>
      </c>
      <c r="C116" s="418" t="inlineStr">
        <is>
          <t>អេហ្វ ដាប់បែលយូ អេហ្វ ហ៊្វុល វែល អេន នីស៊ីន ឡូជីស្ទីក</t>
        </is>
      </c>
      <c r="D116" s="418" t="inlineStr">
        <is>
          <t>L001-100098630</t>
        </is>
      </c>
      <c r="E116" s="418" t="inlineStr">
        <is>
          <t>TI22-2280</t>
        </is>
      </c>
      <c r="F116" s="419" t="n">
        <v>44726</v>
      </c>
      <c r="G116" s="420" t="n">
        <v>77269</v>
      </c>
      <c r="H116" s="418" t="n"/>
      <c r="I116" s="455" t="n">
        <v>77269</v>
      </c>
      <c r="J116" s="418">
        <f>IF(L116&lt;&gt;"",L116,K116)</f>
        <v/>
      </c>
      <c r="K116" s="418">
        <f>IF(AND(T116=TRUE, U116=TRUE, V116=TRUE), IF(W116&lt;-0.05, "អនុញ្ញាត (អ្នកផ្គត់ផ្គង់ប្រកាសខ្វះ)", "បានប្រកាស (អនុញ្ញាត)"), IF(AND(T116=FALSE, U116=FALSE, V116=FALSE), "ព្យួរទុក (មិនមានទិន្នន័យ)", "ប្រកាសខុស (ព្យួរទុក)"))</f>
        <v/>
      </c>
      <c r="L116" s="418" t="inlineStr"/>
      <c r="M116" s="418" t="inlineStr"/>
      <c r="N116" s="455" t="n"/>
      <c r="O116" s="455">
        <f>IF(W116&lt;0,AI116,I116)</f>
        <v/>
      </c>
      <c r="P116" s="455">
        <f>I116-O116</f>
        <v/>
      </c>
      <c r="Q116" s="418" t="n"/>
      <c r="R116" s="418" t="inlineStr">
        <is>
          <t>TI22-2280</t>
        </is>
      </c>
      <c r="S116" s="418" t="inlineStr">
        <is>
          <t>TI22-2280</t>
        </is>
      </c>
      <c r="T116" s="418">
        <f>R116=S116</f>
        <v/>
      </c>
      <c r="U116" s="418">
        <f>AND(MONTH(F116)=MONTH(Y116), YEAR(F116)=YEAR(Y116))</f>
        <v/>
      </c>
      <c r="V116" s="418">
        <f>AND(AC116&lt;&gt;"", 'Company information'!D$4&lt;&gt;"", RIGHT(SUBSTITUTE(AC116,"-",""),9)=RIGHT(SUBSTITUTE('Company information'!D$4,"-",""),9))</f>
        <v/>
      </c>
      <c r="W116" s="418">
        <f>AI116-I116</f>
        <v/>
      </c>
      <c r="X116" s="455" t="n"/>
      <c r="Y116" s="419" t="n">
        <v>44726</v>
      </c>
      <c r="Z116" s="418" t="inlineStr">
        <is>
          <t>TI22-2280</t>
        </is>
      </c>
      <c r="AA116" s="418" t="inlineStr"/>
      <c r="AB116" s="418" t="inlineStr">
        <is>
          <t>បុគ្គលជាប់អាករ</t>
        </is>
      </c>
      <c r="AC116" s="418" t="inlineStr">
        <is>
          <t>L001-100067123</t>
        </is>
      </c>
      <c r="AD116" s="418" t="inlineStr">
        <is>
          <t>រីឡាយអេប៊ល សូស អ៊ិនដាសស្រ្ទៀល (ខេមបូឌា)</t>
        </is>
      </c>
      <c r="AE116" s="455" t="n">
        <v>849964</v>
      </c>
      <c r="AF116" s="455" t="n">
        <v>772695</v>
      </c>
      <c r="AG116" s="455" t="n">
        <v>0</v>
      </c>
      <c r="AH116" s="455" t="n">
        <v>0</v>
      </c>
      <c r="AI116" s="455" t="n">
        <v>77269</v>
      </c>
      <c r="AJ116" s="455" t="n">
        <v>0</v>
      </c>
      <c r="AK116" s="455" t="n">
        <v>0</v>
      </c>
      <c r="AL116" s="455" t="n">
        <v>0</v>
      </c>
      <c r="AM116" s="455" t="n">
        <v>0</v>
      </c>
      <c r="AN116" s="455" t="n">
        <v>0</v>
      </c>
      <c r="AO116" s="455" t="n">
        <v>0</v>
      </c>
      <c r="AP116" s="455" t="n">
        <v>0</v>
      </c>
      <c r="AQ116" s="455" t="n">
        <v>0</v>
      </c>
      <c r="AR116" s="418" t="inlineStr"/>
      <c r="AS116" s="418" t="inlineStr">
        <is>
          <t>សេវាកម្មឯកសារ</t>
        </is>
      </c>
      <c r="AT116" s="418" t="inlineStr">
        <is>
          <t>បានប្រកាសពន្ធ</t>
        </is>
      </c>
    </row>
    <row r="117">
      <c r="A117" s="417" t="n">
        <v>108</v>
      </c>
      <c r="B117" s="418" t="inlineStr">
        <is>
          <t>Firewood</t>
        </is>
      </c>
      <c r="C117" s="418" t="inlineStr">
        <is>
          <t>អាយធីអាយ អ៊ិនធើណេសិនណល ត្រេនស័្ពរថេសិន (ខេមបូឌា) ឯ.ក</t>
        </is>
      </c>
      <c r="D117" s="418" t="inlineStr">
        <is>
          <t>K002-901800477</t>
        </is>
      </c>
      <c r="E117" s="418" t="inlineStr">
        <is>
          <t>CAM221848A</t>
        </is>
      </c>
      <c r="F117" s="419" t="n">
        <v>44741</v>
      </c>
      <c r="G117" s="420" t="n">
        <v>48304</v>
      </c>
      <c r="H117" s="418" t="n"/>
      <c r="I117" s="455" t="n">
        <v>48304</v>
      </c>
      <c r="J117" s="418">
        <f>IF(L117&lt;&gt;"",L117,K117)</f>
        <v/>
      </c>
      <c r="K117" s="418">
        <f>IF(AND(T117=TRUE, U117=TRUE, V117=TRUE), IF(W117&lt;-0.05, "អនុញ្ញាត (អ្នកផ្គត់ផ្គង់ប្រកាសខ្វះ)", "បានប្រកាស (អនុញ្ញាត)"), IF(AND(T117=FALSE, U117=FALSE, V117=FALSE), "ព្យួរទុក (មិនមានទិន្នន័យ)", "ប្រកាសខុស (ព្យួរទុក)"))</f>
        <v/>
      </c>
      <c r="L117" s="418" t="inlineStr"/>
      <c r="M117" s="418" t="inlineStr"/>
      <c r="N117" s="455" t="n"/>
      <c r="O117" s="455">
        <f>IF(W117&lt;0,AI117,I117)</f>
        <v/>
      </c>
      <c r="P117" s="455">
        <f>I117-O117</f>
        <v/>
      </c>
      <c r="Q117" s="418" t="n"/>
      <c r="R117" s="418" t="inlineStr">
        <is>
          <t>CAM221848A</t>
        </is>
      </c>
      <c r="S117" s="418" t="inlineStr">
        <is>
          <t>CAM221848A</t>
        </is>
      </c>
      <c r="T117" s="418">
        <f>R117=S117</f>
        <v/>
      </c>
      <c r="U117" s="418">
        <f>AND(MONTH(F117)=MONTH(Y117), YEAR(F117)=YEAR(Y117))</f>
        <v/>
      </c>
      <c r="V117" s="418">
        <f>AND(AC117&lt;&gt;"", 'Company information'!D$4&lt;&gt;"", RIGHT(SUBSTITUTE(AC117,"-",""),9)=RIGHT(SUBSTITUTE('Company information'!D$4,"-",""),9))</f>
        <v/>
      </c>
      <c r="W117" s="418">
        <f>AI117-I117</f>
        <v/>
      </c>
      <c r="X117" s="455" t="n"/>
      <c r="Y117" s="419" t="n">
        <v>44741</v>
      </c>
      <c r="Z117" s="418" t="inlineStr">
        <is>
          <t>CAM221848A</t>
        </is>
      </c>
      <c r="AA117" s="418" t="inlineStr"/>
      <c r="AB117" s="418" t="inlineStr">
        <is>
          <t>បុគ្គលជាប់អាករ</t>
        </is>
      </c>
      <c r="AC117" s="418" t="inlineStr">
        <is>
          <t>L001-100067123</t>
        </is>
      </c>
      <c r="AD117" s="418" t="inlineStr">
        <is>
          <t>រីឡាយអេប៊ល សូស អ៊ិនដាសស្រ្ទៀល (ខេមបូឌា)</t>
        </is>
      </c>
      <c r="AE117" s="455" t="n">
        <v>531340</v>
      </c>
      <c r="AF117" s="455" t="n">
        <v>483036</v>
      </c>
      <c r="AG117" s="455" t="n">
        <v>0</v>
      </c>
      <c r="AH117" s="455" t="n">
        <v>0</v>
      </c>
      <c r="AI117" s="455" t="n">
        <v>48304</v>
      </c>
      <c r="AJ117" s="455" t="n">
        <v>0</v>
      </c>
      <c r="AK117" s="455" t="n">
        <v>0</v>
      </c>
      <c r="AL117" s="455" t="n">
        <v>0</v>
      </c>
      <c r="AM117" s="455" t="n">
        <v>0</v>
      </c>
      <c r="AN117" s="455" t="n">
        <v>0</v>
      </c>
      <c r="AO117" s="455" t="n">
        <v>0</v>
      </c>
      <c r="AP117" s="455" t="n">
        <v>0</v>
      </c>
      <c r="AQ117" s="455" t="n">
        <v>0</v>
      </c>
      <c r="AR117" s="418" t="inlineStr"/>
      <c r="AS117" s="418" t="inlineStr">
        <is>
          <t>THC,DOC</t>
        </is>
      </c>
      <c r="AT117" s="418" t="inlineStr">
        <is>
          <t>បានប្រកាសពន្ធ</t>
        </is>
      </c>
    </row>
    <row r="118">
      <c r="A118" s="417" t="n">
        <v>109</v>
      </c>
      <c r="B118" s="418" t="inlineStr">
        <is>
          <t>Automatic cutting blade,sponge strips,stencil pin</t>
        </is>
      </c>
      <c r="C118" s="418" t="inlineStr">
        <is>
          <t>អាយធីអាយ អ៊ិនធើណេសិនណល ត្រេនស័្ពរថេសិន (ខេមបូឌា) ឯ.ក</t>
        </is>
      </c>
      <c r="D118" s="418" t="inlineStr">
        <is>
          <t>K002-901800477</t>
        </is>
      </c>
      <c r="E118" s="418" t="inlineStr">
        <is>
          <t>CAM221848</t>
        </is>
      </c>
      <c r="F118" s="419" t="n">
        <v>44741</v>
      </c>
      <c r="G118" s="420" t="n">
        <v>298884</v>
      </c>
      <c r="H118" s="418" t="n"/>
      <c r="I118" s="455" t="n">
        <v>298884</v>
      </c>
      <c r="J118" s="418">
        <f>IF(L118&lt;&gt;"",L118,K118)</f>
        <v/>
      </c>
      <c r="K118" s="418">
        <f>IF(AND(T118=TRUE, U118=TRUE, V118=TRUE), IF(W118&lt;-0.05, "អនុញ្ញាត (អ្នកផ្គត់ផ្គង់ប្រកាសខ្វះ)", "បានប្រកាស (អនុញ្ញាត)"), IF(AND(T118=FALSE, U118=FALSE, V118=FALSE), "ព្យួរទុក (មិនមានទិន្នន័យ)", "ប្រកាសខុស (ព្យួរទុក)"))</f>
        <v/>
      </c>
      <c r="L118" s="418" t="inlineStr"/>
      <c r="M118" s="418" t="inlineStr"/>
      <c r="N118" s="455" t="n"/>
      <c r="O118" s="455">
        <f>IF(W118&lt;0,AI118,I118)</f>
        <v/>
      </c>
      <c r="P118" s="455">
        <f>I118-O118</f>
        <v/>
      </c>
      <c r="Q118" s="418" t="n"/>
      <c r="R118" s="418" t="inlineStr">
        <is>
          <t>CAM221848</t>
        </is>
      </c>
      <c r="S118" s="418" t="inlineStr">
        <is>
          <t>CAM221848</t>
        </is>
      </c>
      <c r="T118" s="418">
        <f>R118=S118</f>
        <v/>
      </c>
      <c r="U118" s="418">
        <f>AND(MONTH(F118)=MONTH(Y118), YEAR(F118)=YEAR(Y118))</f>
        <v/>
      </c>
      <c r="V118" s="418">
        <f>AND(AC118&lt;&gt;"", 'Company information'!D$4&lt;&gt;"", RIGHT(SUBSTITUTE(AC118,"-",""),9)=RIGHT(SUBSTITUTE('Company information'!D$4,"-",""),9))</f>
        <v/>
      </c>
      <c r="W118" s="418">
        <f>AI118-I118</f>
        <v/>
      </c>
      <c r="X118" s="455" t="n"/>
      <c r="Y118" s="419" t="n">
        <v>44741</v>
      </c>
      <c r="Z118" s="418" t="inlineStr">
        <is>
          <t>CAM221848</t>
        </is>
      </c>
      <c r="AA118" s="418" t="inlineStr"/>
      <c r="AB118" s="418" t="inlineStr">
        <is>
          <t>បុគ្គលជាប់អាករ</t>
        </is>
      </c>
      <c r="AC118" s="418" t="inlineStr">
        <is>
          <t>L001-100067123</t>
        </is>
      </c>
      <c r="AD118" s="418" t="inlineStr">
        <is>
          <t>រីឡាយអេប៊ល សូស អ៊ិនដាសស្រ្ទៀល (ខេមបូឌា)</t>
        </is>
      </c>
      <c r="AE118" s="455" t="n">
        <v>3287720</v>
      </c>
      <c r="AF118" s="455" t="n">
        <v>2988836</v>
      </c>
      <c r="AG118" s="455" t="n">
        <v>0</v>
      </c>
      <c r="AH118" s="455" t="n">
        <v>0</v>
      </c>
      <c r="AI118" s="455" t="n">
        <v>298884</v>
      </c>
      <c r="AJ118" s="455" t="n">
        <v>0</v>
      </c>
      <c r="AK118" s="455" t="n">
        <v>0</v>
      </c>
      <c r="AL118" s="455" t="n">
        <v>0</v>
      </c>
      <c r="AM118" s="455" t="n">
        <v>0</v>
      </c>
      <c r="AN118" s="455" t="n">
        <v>0</v>
      </c>
      <c r="AO118" s="455" t="n">
        <v>0</v>
      </c>
      <c r="AP118" s="455" t="n">
        <v>0</v>
      </c>
      <c r="AQ118" s="455" t="n">
        <v>0</v>
      </c>
      <c r="AR118" s="418" t="inlineStr"/>
      <c r="AS118" s="418" t="inlineStr">
        <is>
          <t>THC,DOC</t>
        </is>
      </c>
      <c r="AT118" s="418" t="inlineStr">
        <is>
          <t>បានប្រកាសពន្ធ</t>
        </is>
      </c>
    </row>
    <row r="119">
      <c r="A119" s="417" t="n">
        <v>110</v>
      </c>
      <c r="B119" s="418" t="inlineStr">
        <is>
          <t>Forklift wheel</t>
        </is>
      </c>
      <c r="C119" s="418" t="inlineStr">
        <is>
          <t>អាយធីអាយ អ៊ិនធើណេសិនណល ត្រេនស័្ពរថេសិន (ខេមបូឌា) ឯ.ក</t>
        </is>
      </c>
      <c r="D119" s="418" t="inlineStr">
        <is>
          <t>K002-901800477</t>
        </is>
      </c>
      <c r="E119" s="418" t="inlineStr">
        <is>
          <t>CAM221845</t>
        </is>
      </c>
      <c r="F119" s="419" t="n">
        <v>44741</v>
      </c>
      <c r="G119" s="420" t="n">
        <v>107200</v>
      </c>
      <c r="H119" s="418" t="n"/>
      <c r="I119" s="455" t="n">
        <v>107200</v>
      </c>
      <c r="J119" s="418">
        <f>IF(L119&lt;&gt;"",L119,K119)</f>
        <v/>
      </c>
      <c r="K119" s="418">
        <f>IF(AND(T119=TRUE, U119=TRUE, V119=TRUE), IF(W119&lt;-0.05, "អនុញ្ញាត (អ្នកផ្គត់ផ្គង់ប្រកាសខ្វះ)", "បានប្រកាស (អនុញ្ញាត)"), IF(AND(T119=FALSE, U119=FALSE, V119=FALSE), "ព្យួរទុក (មិនមានទិន្នន័យ)", "ប្រកាសខុស (ព្យួរទុក)"))</f>
        <v/>
      </c>
      <c r="L119" s="418" t="inlineStr"/>
      <c r="M119" s="418" t="inlineStr"/>
      <c r="N119" s="455" t="n"/>
      <c r="O119" s="455">
        <f>IF(W119&lt;0,AI119,I119)</f>
        <v/>
      </c>
      <c r="P119" s="455">
        <f>I119-O119</f>
        <v/>
      </c>
      <c r="Q119" s="418" t="n"/>
      <c r="R119" s="418" t="inlineStr">
        <is>
          <t>CAM221845</t>
        </is>
      </c>
      <c r="S119" s="418" t="inlineStr">
        <is>
          <t>CAM221845</t>
        </is>
      </c>
      <c r="T119" s="418">
        <f>R119=S119</f>
        <v/>
      </c>
      <c r="U119" s="418">
        <f>AND(MONTH(F119)=MONTH(Y119), YEAR(F119)=YEAR(Y119))</f>
        <v/>
      </c>
      <c r="V119" s="418">
        <f>AND(AC119&lt;&gt;"", 'Company information'!D$4&lt;&gt;"", RIGHT(SUBSTITUTE(AC119,"-",""),9)=RIGHT(SUBSTITUTE('Company information'!D$4,"-",""),9))</f>
        <v/>
      </c>
      <c r="W119" s="418">
        <f>AI119-I119</f>
        <v/>
      </c>
      <c r="X119" s="455" t="n"/>
      <c r="Y119" s="419" t="n">
        <v>44741</v>
      </c>
      <c r="Z119" s="418" t="inlineStr">
        <is>
          <t>CAM221845</t>
        </is>
      </c>
      <c r="AA119" s="418" t="inlineStr"/>
      <c r="AB119" s="418" t="inlineStr">
        <is>
          <t>បុគ្គលជាប់អាករ</t>
        </is>
      </c>
      <c r="AC119" s="418" t="inlineStr">
        <is>
          <t>L001-100067123</t>
        </is>
      </c>
      <c r="AD119" s="418" t="inlineStr">
        <is>
          <t>រីឡាយអេប៊ល សូស អ៊ិនដាសស្រ្ទៀល (ខេមបូឌា)</t>
        </is>
      </c>
      <c r="AE119" s="455" t="n">
        <v>1179199</v>
      </c>
      <c r="AF119" s="455" t="n">
        <v>1071999</v>
      </c>
      <c r="AG119" s="455" t="n">
        <v>0</v>
      </c>
      <c r="AH119" s="455" t="n">
        <v>0</v>
      </c>
      <c r="AI119" s="455" t="n">
        <v>107200</v>
      </c>
      <c r="AJ119" s="455" t="n">
        <v>0</v>
      </c>
      <c r="AK119" s="455" t="n">
        <v>0</v>
      </c>
      <c r="AL119" s="455" t="n">
        <v>0</v>
      </c>
      <c r="AM119" s="455" t="n">
        <v>0</v>
      </c>
      <c r="AN119" s="455" t="n">
        <v>0</v>
      </c>
      <c r="AO119" s="455" t="n">
        <v>0</v>
      </c>
      <c r="AP119" s="455" t="n">
        <v>0</v>
      </c>
      <c r="AQ119" s="455" t="n">
        <v>0</v>
      </c>
      <c r="AR119" s="418" t="inlineStr"/>
      <c r="AS119" s="418" t="inlineStr">
        <is>
          <t>THC,DOC</t>
        </is>
      </c>
      <c r="AT119" s="418" t="inlineStr">
        <is>
          <t>បានប្រកាសពន្ធ</t>
        </is>
      </c>
    </row>
    <row r="120">
      <c r="A120" s="417" t="n">
        <v>111</v>
      </c>
      <c r="B120" s="418" t="inlineStr">
        <is>
          <t>Taxi rental for buyer LC</t>
        </is>
      </c>
      <c r="C120" s="418" t="inlineStr">
        <is>
          <t>អាយធីអាយ អ៊ិនធើណេសិនណល ត្រេនស័្ពរថេសិន (ខេមបូឌា) ឯ.ក</t>
        </is>
      </c>
      <c r="D120" s="418" t="inlineStr">
        <is>
          <t>K002-901800477</t>
        </is>
      </c>
      <c r="E120" s="418" t="inlineStr">
        <is>
          <t>CAM221834</t>
        </is>
      </c>
      <c r="F120" s="419" t="n">
        <v>44740</v>
      </c>
      <c r="G120" s="420" t="n">
        <v>155466</v>
      </c>
      <c r="H120" s="418" t="n"/>
      <c r="I120" s="455" t="n">
        <v>155466</v>
      </c>
      <c r="J120" s="418">
        <f>IF(L120&lt;&gt;"",L120,K120)</f>
        <v/>
      </c>
      <c r="K120" s="418">
        <f>IF(AND(T120=TRUE, U120=TRUE, V120=TRUE), IF(W120&lt;-0.05, "អនុញ្ញាត (អ្នកផ្គត់ផ្គង់ប្រកាសខ្វះ)", "បានប្រកាស (អនុញ្ញាត)"), IF(AND(T120=FALSE, U120=FALSE, V120=FALSE), "ព្យួរទុក (មិនមានទិន្នន័យ)", "ប្រកាសខុស (ព្យួរទុក)"))</f>
        <v/>
      </c>
      <c r="L120" s="418" t="inlineStr"/>
      <c r="M120" s="418" t="inlineStr"/>
      <c r="N120" s="455" t="n"/>
      <c r="O120" s="455">
        <f>IF(W120&lt;0,AI120,I120)</f>
        <v/>
      </c>
      <c r="P120" s="455">
        <f>I120-O120</f>
        <v/>
      </c>
      <c r="Q120" s="418" t="n"/>
      <c r="R120" s="418" t="inlineStr">
        <is>
          <t>CAM221834</t>
        </is>
      </c>
      <c r="S120" s="418" t="inlineStr">
        <is>
          <t>CAM221834</t>
        </is>
      </c>
      <c r="T120" s="418">
        <f>R120=S120</f>
        <v/>
      </c>
      <c r="U120" s="418">
        <f>AND(MONTH(F120)=MONTH(Y120), YEAR(F120)=YEAR(Y120))</f>
        <v/>
      </c>
      <c r="V120" s="418">
        <f>AND(AC120&lt;&gt;"", 'Company information'!D$4&lt;&gt;"", RIGHT(SUBSTITUTE(AC120,"-",""),9)=RIGHT(SUBSTITUTE('Company information'!D$4,"-",""),9))</f>
        <v/>
      </c>
      <c r="W120" s="418">
        <f>AI120-I120</f>
        <v/>
      </c>
      <c r="X120" s="455" t="n"/>
      <c r="Y120" s="419" t="n">
        <v>44740</v>
      </c>
      <c r="Z120" s="418" t="inlineStr">
        <is>
          <t>CAM221834</t>
        </is>
      </c>
      <c r="AA120" s="418" t="inlineStr"/>
      <c r="AB120" s="418" t="inlineStr">
        <is>
          <t>បុគ្គលជាប់អាករ</t>
        </is>
      </c>
      <c r="AC120" s="418" t="inlineStr">
        <is>
          <t>L001-100067123</t>
        </is>
      </c>
      <c r="AD120" s="418" t="inlineStr">
        <is>
          <t>រីឡាយអេប៊ល សូស អ៊ិនដាសស្រ្ទៀល (ខេមបូឌា)</t>
        </is>
      </c>
      <c r="AE120" s="455" t="n">
        <v>1710121</v>
      </c>
      <c r="AF120" s="455" t="n">
        <v>1554655</v>
      </c>
      <c r="AG120" s="455" t="n">
        <v>0</v>
      </c>
      <c r="AH120" s="455" t="n">
        <v>0</v>
      </c>
      <c r="AI120" s="455" t="n">
        <v>155466</v>
      </c>
      <c r="AJ120" s="455" t="n">
        <v>0</v>
      </c>
      <c r="AK120" s="455" t="n">
        <v>0</v>
      </c>
      <c r="AL120" s="455" t="n">
        <v>0</v>
      </c>
      <c r="AM120" s="455" t="n">
        <v>0</v>
      </c>
      <c r="AN120" s="455" t="n">
        <v>0</v>
      </c>
      <c r="AO120" s="455" t="n">
        <v>0</v>
      </c>
      <c r="AP120" s="455" t="n">
        <v>0</v>
      </c>
      <c r="AQ120" s="455" t="n">
        <v>0</v>
      </c>
      <c r="AR120" s="418" t="inlineStr"/>
      <c r="AS120" s="418" t="inlineStr">
        <is>
          <t>THC,DOC</t>
        </is>
      </c>
      <c r="AT120" s="418" t="inlineStr">
        <is>
          <t>បានប្រកាសពន្ធ</t>
        </is>
      </c>
    </row>
    <row r="121">
      <c r="A121" s="417" t="n">
        <v>112</v>
      </c>
      <c r="B121" s="418" t="inlineStr">
        <is>
          <t>Truck rental for pick up worker OT</t>
        </is>
      </c>
      <c r="C121" s="418" t="inlineStr">
        <is>
          <t>យូនៀន ឆេមភៀន ឡូជីស្ទីក (ខេមបូឌា)</t>
        </is>
      </c>
      <c r="D121" s="418" t="inlineStr">
        <is>
          <t>L001-104010509</t>
        </is>
      </c>
      <c r="E121" s="418" t="inlineStr">
        <is>
          <t>221019</t>
        </is>
      </c>
      <c r="F121" s="419" t="n">
        <v>44739</v>
      </c>
      <c r="G121" s="420" t="n">
        <v>87573</v>
      </c>
      <c r="H121" s="418" t="n"/>
      <c r="I121" s="455" t="n">
        <v>87573</v>
      </c>
      <c r="J121" s="418">
        <f>IF(L121&lt;&gt;"",L121,K121)</f>
        <v/>
      </c>
      <c r="K121" s="418">
        <f>IF(AND(T121=TRUE, U121=TRUE, V121=TRUE), IF(W121&lt;-0.05, "អនុញ្ញាត (អ្នកផ្គត់ផ្គង់ប្រកាសខ្វះ)", "បានប្រកាស (អនុញ្ញាត)"), IF(AND(T121=FALSE, U121=FALSE, V121=FALSE), "ព្យួរទុក (មិនមានទិន្នន័យ)", "ប្រកាសខុស (ព្យួរទុក)"))</f>
        <v/>
      </c>
      <c r="L121" s="418" t="inlineStr"/>
      <c r="M121" s="418" t="inlineStr"/>
      <c r="N121" s="455" t="n"/>
      <c r="O121" s="455">
        <f>IF(W121&lt;0,AI121,I121)</f>
        <v/>
      </c>
      <c r="P121" s="455">
        <f>I121-O121</f>
        <v/>
      </c>
      <c r="Q121" s="418" t="n"/>
      <c r="R121" s="418" t="inlineStr">
        <is>
          <t>221019</t>
        </is>
      </c>
      <c r="S121" s="418" t="inlineStr">
        <is>
          <t>221019</t>
        </is>
      </c>
      <c r="T121" s="418">
        <f>R121=S121</f>
        <v/>
      </c>
      <c r="U121" s="418">
        <f>AND(MONTH(F121)=MONTH(Y121), YEAR(F121)=YEAR(Y121))</f>
        <v/>
      </c>
      <c r="V121" s="418">
        <f>AND(AC121&lt;&gt;"", 'Company information'!D$4&lt;&gt;"", RIGHT(SUBSTITUTE(AC121,"-",""),9)=RIGHT(SUBSTITUTE('Company information'!D$4,"-",""),9))</f>
        <v/>
      </c>
      <c r="W121" s="418">
        <f>AI121-I121</f>
        <v/>
      </c>
      <c r="X121" s="455" t="n"/>
      <c r="Y121" s="419" t="n">
        <v>44739</v>
      </c>
      <c r="Z121" s="418" t="inlineStr">
        <is>
          <t>221019</t>
        </is>
      </c>
      <c r="AA121" s="418" t="inlineStr"/>
      <c r="AB121" s="418" t="inlineStr">
        <is>
          <t>បុគ្គលជាប់អាករ</t>
        </is>
      </c>
      <c r="AC121" s="418" t="inlineStr">
        <is>
          <t>L001-100067123</t>
        </is>
      </c>
      <c r="AD121" s="418" t="inlineStr">
        <is>
          <t>រីឡាយអេប៊ល សូស អ៊ិនដាសស្រ្ទៀល (ខេមបូឌា)</t>
        </is>
      </c>
      <c r="AE121" s="455" t="n">
        <v>963308</v>
      </c>
      <c r="AF121" s="455" t="n">
        <v>875735</v>
      </c>
      <c r="AG121" s="455" t="n">
        <v>0</v>
      </c>
      <c r="AH121" s="455" t="n">
        <v>0</v>
      </c>
      <c r="AI121" s="455" t="n">
        <v>87573</v>
      </c>
      <c r="AJ121" s="455" t="n">
        <v>0</v>
      </c>
      <c r="AK121" s="455" t="n">
        <v>0</v>
      </c>
      <c r="AL121" s="455" t="n">
        <v>0</v>
      </c>
      <c r="AM121" s="455" t="n">
        <v>0</v>
      </c>
      <c r="AN121" s="455" t="n">
        <v>0</v>
      </c>
      <c r="AO121" s="455" t="n">
        <v>0</v>
      </c>
      <c r="AP121" s="455" t="n">
        <v>0</v>
      </c>
      <c r="AQ121" s="455" t="n">
        <v>0</v>
      </c>
      <c r="AR121" s="418" t="inlineStr"/>
      <c r="AS121" s="418" t="inlineStr">
        <is>
          <t>THC,DOC</t>
        </is>
      </c>
      <c r="AT121" s="418" t="inlineStr">
        <is>
          <t>បានប្រកាសពន្ធ</t>
        </is>
      </c>
    </row>
    <row r="122">
      <c r="A122" s="417" t="n">
        <v>113</v>
      </c>
      <c r="B122" s="418" t="inlineStr">
        <is>
          <t>Truck rental for pick up worker OT</t>
        </is>
      </c>
      <c r="C122" s="418" t="inlineStr">
        <is>
          <t>កំពង់ផែស្វយ័តក្រុងព្រះសីហនុ</t>
        </is>
      </c>
      <c r="D122" s="418" t="inlineStr">
        <is>
          <t>L001-100044638</t>
        </is>
      </c>
      <c r="E122" s="418" t="inlineStr">
        <is>
          <t>115853</t>
        </is>
      </c>
      <c r="F122" s="419" t="n">
        <v>44736</v>
      </c>
      <c r="G122" s="420" t="n">
        <v>35635</v>
      </c>
      <c r="H122" s="418" t="n"/>
      <c r="I122" s="455" t="n">
        <v>35635</v>
      </c>
      <c r="J122" s="418">
        <f>IF(L122&lt;&gt;"",L122,K122)</f>
        <v/>
      </c>
      <c r="K122" s="418">
        <f>IF(AND(T122=TRUE, U122=TRUE, V122=TRUE), IF(W122&lt;-0.05, "អនុញ្ញាត (អ្នកផ្គត់ផ្គង់ប្រកាសខ្វះ)", "បានប្រកាស (អនុញ្ញាត)"), IF(AND(T122=FALSE, U122=FALSE, V122=FALSE), "ព្យួរទុក (មិនមានទិន្នន័យ)", "ប្រកាសខុស (ព្យួរទុក)"))</f>
        <v/>
      </c>
      <c r="L122" s="418" t="inlineStr"/>
      <c r="M122" s="418" t="inlineStr"/>
      <c r="N122" s="455" t="n"/>
      <c r="O122" s="455">
        <f>IF(W122&lt;0,AI122,I122)</f>
        <v/>
      </c>
      <c r="P122" s="455">
        <f>I122-O122</f>
        <v/>
      </c>
      <c r="Q122" s="418" t="n"/>
      <c r="R122" s="418" t="inlineStr">
        <is>
          <t>115853</t>
        </is>
      </c>
      <c r="S122" s="418" t="inlineStr"/>
      <c r="T122" s="418">
        <f>R122=S122</f>
        <v/>
      </c>
      <c r="U122" s="418">
        <f>AND(MONTH(F122)=MONTH(Y122), YEAR(F122)=YEAR(Y122))</f>
        <v/>
      </c>
      <c r="V122" s="418">
        <f>AND(AC122&lt;&gt;"", 'Company information'!D$4&lt;&gt;"", RIGHT(SUBSTITUTE(AC122,"-",""),9)=RIGHT(SUBSTITUTE('Company information'!D$4,"-",""),9))</f>
        <v/>
      </c>
      <c r="W122" s="418">
        <f>AI122-I122</f>
        <v/>
      </c>
      <c r="X122" s="455" t="n"/>
      <c r="Y122" s="417" t="n"/>
      <c r="Z122" s="418" t="n"/>
      <c r="AA122" s="418" t="n"/>
      <c r="AB122" s="418" t="n"/>
      <c r="AC122" s="418" t="n"/>
      <c r="AD122" s="418" t="n"/>
      <c r="AE122" s="455" t="n"/>
      <c r="AF122" s="455" t="n"/>
      <c r="AG122" s="455" t="n"/>
      <c r="AH122" s="455" t="n"/>
      <c r="AI122" s="455" t="n"/>
      <c r="AJ122" s="455" t="n"/>
      <c r="AK122" s="455" t="n"/>
      <c r="AL122" s="455" t="n"/>
      <c r="AM122" s="455" t="n"/>
      <c r="AN122" s="455" t="n"/>
      <c r="AO122" s="455" t="n"/>
      <c r="AP122" s="455" t="n"/>
      <c r="AQ122" s="455" t="n"/>
      <c r="AR122" s="418" t="n"/>
      <c r="AS122" s="418" t="n"/>
      <c r="AT122" s="418" t="n"/>
    </row>
    <row r="123">
      <c r="A123" s="417" t="n">
        <v>114</v>
      </c>
      <c r="B123" s="418" t="inlineStr">
        <is>
          <t>Truck rental for pick up worker OT</t>
        </is>
      </c>
      <c r="C123" s="418" t="inlineStr">
        <is>
          <t>អាយធីអាយ អ៊ិនធើណេសិនណល ត្រេនស័្ពរថេសិន (ខេមបូឌា) ឯ.ក</t>
        </is>
      </c>
      <c r="D123" s="418" t="inlineStr">
        <is>
          <t>K002-901800477</t>
        </is>
      </c>
      <c r="E123" s="418" t="inlineStr">
        <is>
          <t>CAM221791</t>
        </is>
      </c>
      <c r="F123" s="419" t="n">
        <v>44735</v>
      </c>
      <c r="G123" s="420" t="n">
        <v>154930</v>
      </c>
      <c r="H123" s="418" t="n"/>
      <c r="I123" s="455" t="n">
        <v>154930</v>
      </c>
      <c r="J123" s="418">
        <f>IF(L123&lt;&gt;"",L123,K123)</f>
        <v/>
      </c>
      <c r="K123" s="418">
        <f>IF(AND(T123=TRUE, U123=TRUE, V123=TRUE), IF(W123&lt;-0.05, "អនុញ្ញាត (អ្នកផ្គត់ផ្គង់ប្រកាសខ្វះ)", "បានប្រកាស (អនុញ្ញាត)"), IF(AND(T123=FALSE, U123=FALSE, V123=FALSE), "ព្យួរទុក (មិនមានទិន្នន័យ)", "ប្រកាសខុស (ព្យួរទុក)"))</f>
        <v/>
      </c>
      <c r="L123" s="418" t="inlineStr"/>
      <c r="M123" s="418" t="inlineStr"/>
      <c r="N123" s="455" t="n"/>
      <c r="O123" s="455">
        <f>IF(W123&lt;0,AI123,I123)</f>
        <v/>
      </c>
      <c r="P123" s="455">
        <f>I123-O123</f>
        <v/>
      </c>
      <c r="Q123" s="418" t="n"/>
      <c r="R123" s="418" t="inlineStr">
        <is>
          <t>CAM221791</t>
        </is>
      </c>
      <c r="S123" s="418" t="inlineStr">
        <is>
          <t>CAM221791</t>
        </is>
      </c>
      <c r="T123" s="418">
        <f>R123=S123</f>
        <v/>
      </c>
      <c r="U123" s="418">
        <f>AND(MONTH(F123)=MONTH(Y123), YEAR(F123)=YEAR(Y123))</f>
        <v/>
      </c>
      <c r="V123" s="418">
        <f>AND(AC123&lt;&gt;"", 'Company information'!D$4&lt;&gt;"", RIGHT(SUBSTITUTE(AC123,"-",""),9)=RIGHT(SUBSTITUTE('Company information'!D$4,"-",""),9))</f>
        <v/>
      </c>
      <c r="W123" s="418">
        <f>AI123-I123</f>
        <v/>
      </c>
      <c r="X123" s="455" t="n"/>
      <c r="Y123" s="419" t="n">
        <v>44735</v>
      </c>
      <c r="Z123" s="418" t="inlineStr">
        <is>
          <t>CAM221791</t>
        </is>
      </c>
      <c r="AA123" s="418" t="inlineStr"/>
      <c r="AB123" s="418" t="inlineStr">
        <is>
          <t>បុគ្គលជាប់អាករ</t>
        </is>
      </c>
      <c r="AC123" s="418" t="inlineStr">
        <is>
          <t>L001-100067123</t>
        </is>
      </c>
      <c r="AD123" s="418" t="inlineStr">
        <is>
          <t>រីឡាយអេប៊ល សូស អ៊ិនដាសស្រ្ទៀល (ខេមបូឌា)</t>
        </is>
      </c>
      <c r="AE123" s="455" t="n">
        <v>1704229</v>
      </c>
      <c r="AF123" s="455" t="n">
        <v>1549299</v>
      </c>
      <c r="AG123" s="455" t="n">
        <v>0</v>
      </c>
      <c r="AH123" s="455" t="n">
        <v>0</v>
      </c>
      <c r="AI123" s="455" t="n">
        <v>154930</v>
      </c>
      <c r="AJ123" s="455" t="n">
        <v>0</v>
      </c>
      <c r="AK123" s="455" t="n">
        <v>0</v>
      </c>
      <c r="AL123" s="455" t="n">
        <v>0</v>
      </c>
      <c r="AM123" s="455" t="n">
        <v>0</v>
      </c>
      <c r="AN123" s="455" t="n">
        <v>0</v>
      </c>
      <c r="AO123" s="455" t="n">
        <v>0</v>
      </c>
      <c r="AP123" s="455" t="n">
        <v>0</v>
      </c>
      <c r="AQ123" s="455" t="n">
        <v>0</v>
      </c>
      <c r="AR123" s="418" t="inlineStr"/>
      <c r="AS123" s="418" t="inlineStr">
        <is>
          <t>THC,DOC</t>
        </is>
      </c>
      <c r="AT123" s="418" t="inlineStr">
        <is>
          <t>បានប្រកាសពន្ធ</t>
        </is>
      </c>
    </row>
    <row r="124">
      <c r="A124" s="417" t="n">
        <v>115</v>
      </c>
      <c r="B124" s="418" t="inlineStr">
        <is>
          <t>Repair car</t>
        </is>
      </c>
      <c r="C124" s="418" t="inlineStr">
        <is>
          <t>អាយធីអាយ អ៊ិនធើណេសិនណល ត្រេនស័្ពរថេសិន (ខេមបូឌា) ឯ.ក</t>
        </is>
      </c>
      <c r="D124" s="418" t="inlineStr">
        <is>
          <t>K002-901800477</t>
        </is>
      </c>
      <c r="E124" s="418" t="inlineStr">
        <is>
          <t>CAM221790</t>
        </is>
      </c>
      <c r="F124" s="419" t="n">
        <v>44735</v>
      </c>
      <c r="G124" s="420" t="n">
        <v>121435</v>
      </c>
      <c r="H124" s="418" t="n"/>
      <c r="I124" s="455" t="n">
        <v>121435</v>
      </c>
      <c r="J124" s="418">
        <f>IF(L124&lt;&gt;"",L124,K124)</f>
        <v/>
      </c>
      <c r="K124" s="418">
        <f>IF(AND(T124=TRUE, U124=TRUE, V124=TRUE), IF(W124&lt;-0.05, "អនុញ្ញាត (អ្នកផ្គត់ផ្គង់ប្រកាសខ្វះ)", "បានប្រកាស (អនុញ្ញាត)"), IF(AND(T124=FALSE, U124=FALSE, V124=FALSE), "ព្យួរទុក (មិនមានទិន្នន័យ)", "ប្រកាសខុស (ព្យួរទុក)"))</f>
        <v/>
      </c>
      <c r="L124" s="418" t="inlineStr"/>
      <c r="M124" s="418" t="inlineStr"/>
      <c r="N124" s="455" t="n"/>
      <c r="O124" s="455">
        <f>IF(W124&lt;0,AI124,I124)</f>
        <v/>
      </c>
      <c r="P124" s="455">
        <f>I124-O124</f>
        <v/>
      </c>
      <c r="Q124" s="418" t="n"/>
      <c r="R124" s="418" t="inlineStr">
        <is>
          <t>CAM221790</t>
        </is>
      </c>
      <c r="S124" s="418" t="inlineStr">
        <is>
          <t>CAM221790</t>
        </is>
      </c>
      <c r="T124" s="418">
        <f>R124=S124</f>
        <v/>
      </c>
      <c r="U124" s="418">
        <f>AND(MONTH(F124)=MONTH(Y124), YEAR(F124)=YEAR(Y124))</f>
        <v/>
      </c>
      <c r="V124" s="418">
        <f>AND(AC124&lt;&gt;"", 'Company information'!D$4&lt;&gt;"", RIGHT(SUBSTITUTE(AC124,"-",""),9)=RIGHT(SUBSTITUTE('Company information'!D$4,"-",""),9))</f>
        <v/>
      </c>
      <c r="W124" s="418">
        <f>AI124-I124</f>
        <v/>
      </c>
      <c r="X124" s="455" t="n"/>
      <c r="Y124" s="419" t="n">
        <v>44735</v>
      </c>
      <c r="Z124" s="418" t="inlineStr">
        <is>
          <t>CAM221790</t>
        </is>
      </c>
      <c r="AA124" s="418" t="inlineStr"/>
      <c r="AB124" s="418" t="inlineStr">
        <is>
          <t>បុគ្គលជាប់អាករ</t>
        </is>
      </c>
      <c r="AC124" s="418" t="inlineStr">
        <is>
          <t>L001-100067123</t>
        </is>
      </c>
      <c r="AD124" s="418" t="inlineStr">
        <is>
          <t>រីឡាយអេប៊ល សូស អ៊ិនដាសស្រ្ទៀល (ខេមបូឌា)</t>
        </is>
      </c>
      <c r="AE124" s="455" t="n">
        <v>1335786</v>
      </c>
      <c r="AF124" s="455" t="n">
        <v>1214351</v>
      </c>
      <c r="AG124" s="455" t="n">
        <v>0</v>
      </c>
      <c r="AH124" s="455" t="n">
        <v>0</v>
      </c>
      <c r="AI124" s="455" t="n">
        <v>121435</v>
      </c>
      <c r="AJ124" s="455" t="n">
        <v>0</v>
      </c>
      <c r="AK124" s="455" t="n">
        <v>0</v>
      </c>
      <c r="AL124" s="455" t="n">
        <v>0</v>
      </c>
      <c r="AM124" s="455" t="n">
        <v>0</v>
      </c>
      <c r="AN124" s="455" t="n">
        <v>0</v>
      </c>
      <c r="AO124" s="455" t="n">
        <v>0</v>
      </c>
      <c r="AP124" s="455" t="n">
        <v>0</v>
      </c>
      <c r="AQ124" s="455" t="n">
        <v>0</v>
      </c>
      <c r="AR124" s="418" t="inlineStr"/>
      <c r="AS124" s="418" t="inlineStr">
        <is>
          <t>THC,DOC</t>
        </is>
      </c>
      <c r="AT124" s="418" t="inlineStr">
        <is>
          <t>បានប្រកាសពន្ធ</t>
        </is>
      </c>
    </row>
    <row r="125">
      <c r="A125" s="417" t="n">
        <v>116</v>
      </c>
      <c r="B125" s="418" t="inlineStr">
        <is>
          <t>Business trip to VN for factory manager</t>
        </is>
      </c>
      <c r="C125" s="418" t="inlineStr">
        <is>
          <t>អាយធីអាយ អ៊ិនធើណេសិនណល ត្រេនស័្ពរថេសិន (ខេមបូឌា) ឯ.ក</t>
        </is>
      </c>
      <c r="D125" s="418" t="inlineStr">
        <is>
          <t>K002-901800477</t>
        </is>
      </c>
      <c r="E125" s="418" t="inlineStr">
        <is>
          <t>CAM221726</t>
        </is>
      </c>
      <c r="F125" s="419" t="n">
        <v>44729</v>
      </c>
      <c r="G125" s="420" t="n">
        <v>47503</v>
      </c>
      <c r="H125" s="418" t="n"/>
      <c r="I125" s="455" t="n">
        <v>47503</v>
      </c>
      <c r="J125" s="418">
        <f>IF(L125&lt;&gt;"",L125,K125)</f>
        <v/>
      </c>
      <c r="K125" s="418">
        <f>IF(AND(T125=TRUE, U125=TRUE, V125=TRUE), IF(W125&lt;-0.05, "អនុញ្ញាត (អ្នកផ្គត់ផ្គង់ប្រកាសខ្វះ)", "បានប្រកាស (អនុញ្ញាត)"), IF(AND(T125=FALSE, U125=FALSE, V125=FALSE), "ព្យួរទុក (មិនមានទិន្នន័យ)", "ប្រកាសខុស (ព្យួរទុក)"))</f>
        <v/>
      </c>
      <c r="L125" s="418" t="inlineStr"/>
      <c r="M125" s="418" t="inlineStr"/>
      <c r="N125" s="455" t="n"/>
      <c r="O125" s="455">
        <f>IF(W125&lt;0,AI125,I125)</f>
        <v/>
      </c>
      <c r="P125" s="455">
        <f>I125-O125</f>
        <v/>
      </c>
      <c r="Q125" s="418" t="n"/>
      <c r="R125" s="418" t="inlineStr">
        <is>
          <t>CAM221726</t>
        </is>
      </c>
      <c r="S125" s="418" t="inlineStr">
        <is>
          <t>CAM221726</t>
        </is>
      </c>
      <c r="T125" s="418">
        <f>R125=S125</f>
        <v/>
      </c>
      <c r="U125" s="418">
        <f>AND(MONTH(F125)=MONTH(Y125), YEAR(F125)=YEAR(Y125))</f>
        <v/>
      </c>
      <c r="V125" s="418">
        <f>AND(AC125&lt;&gt;"", 'Company information'!D$4&lt;&gt;"", RIGHT(SUBSTITUTE(AC125,"-",""),9)=RIGHT(SUBSTITUTE('Company information'!D$4,"-",""),9))</f>
        <v/>
      </c>
      <c r="W125" s="418">
        <f>AI125-I125</f>
        <v/>
      </c>
      <c r="X125" s="455" t="n"/>
      <c r="Y125" s="419" t="n">
        <v>44729</v>
      </c>
      <c r="Z125" s="418" t="inlineStr">
        <is>
          <t>CAM221726</t>
        </is>
      </c>
      <c r="AA125" s="418" t="inlineStr"/>
      <c r="AB125" s="418" t="inlineStr">
        <is>
          <t>បុគ្គលជាប់អាករ</t>
        </is>
      </c>
      <c r="AC125" s="418" t="inlineStr">
        <is>
          <t>L001-100067123</t>
        </is>
      </c>
      <c r="AD125" s="418" t="inlineStr">
        <is>
          <t>រីឡាយអេប៊ល សូស អ៊ិនដាសស្រ្ទៀល (ខេមបូឌា)</t>
        </is>
      </c>
      <c r="AE125" s="455" t="n">
        <v>522531</v>
      </c>
      <c r="AF125" s="455" t="n">
        <v>475028</v>
      </c>
      <c r="AG125" s="455" t="n">
        <v>0</v>
      </c>
      <c r="AH125" s="455" t="n">
        <v>0</v>
      </c>
      <c r="AI125" s="455" t="n">
        <v>47503</v>
      </c>
      <c r="AJ125" s="455" t="n">
        <v>0</v>
      </c>
      <c r="AK125" s="455" t="n">
        <v>0</v>
      </c>
      <c r="AL125" s="455" t="n">
        <v>0</v>
      </c>
      <c r="AM125" s="455" t="n">
        <v>0</v>
      </c>
      <c r="AN125" s="455" t="n">
        <v>0</v>
      </c>
      <c r="AO125" s="455" t="n">
        <v>0</v>
      </c>
      <c r="AP125" s="455" t="n">
        <v>0</v>
      </c>
      <c r="AQ125" s="455" t="n">
        <v>0</v>
      </c>
      <c r="AR125" s="418" t="inlineStr"/>
      <c r="AS125" s="418" t="inlineStr">
        <is>
          <t>THC,DOC</t>
        </is>
      </c>
      <c r="AT125" s="418" t="inlineStr">
        <is>
          <t>បានប្រកាសពន្ធ</t>
        </is>
      </c>
    </row>
    <row r="126">
      <c r="A126" s="417" t="n">
        <v>117</v>
      </c>
      <c r="B126" s="418" t="inlineStr">
        <is>
          <t>Dinner for Mid-autumn festival for expat</t>
        </is>
      </c>
      <c r="C126" s="418" t="inlineStr">
        <is>
          <t>កំពង់ផែស្វយ័តក្រុងព្រះសីហនុ</t>
        </is>
      </c>
      <c r="D126" s="418" t="inlineStr">
        <is>
          <t>L001-100044638</t>
        </is>
      </c>
      <c r="E126" s="418" t="inlineStr">
        <is>
          <t>112263</t>
        </is>
      </c>
      <c r="F126" s="419" t="n">
        <v>44732</v>
      </c>
      <c r="G126" s="420" t="n">
        <v>35635</v>
      </c>
      <c r="H126" s="418" t="n"/>
      <c r="I126" s="455" t="n">
        <v>35635</v>
      </c>
      <c r="J126" s="418">
        <f>IF(L126&lt;&gt;"",L126,K126)</f>
        <v/>
      </c>
      <c r="K126" s="418">
        <f>IF(AND(T126=TRUE, U126=TRUE, V126=TRUE), IF(W126&lt;-0.05, "អនុញ្ញាត (អ្នកផ្គត់ផ្គង់ប្រកាសខ្វះ)", "បានប្រកាស (អនុញ្ញាត)"), IF(AND(T126=FALSE, U126=FALSE, V126=FALSE), "ព្យួរទុក (មិនមានទិន្នន័យ)", "ប្រកាសខុស (ព្យួរទុក)"))</f>
        <v/>
      </c>
      <c r="L126" s="418" t="inlineStr"/>
      <c r="M126" s="418" t="inlineStr"/>
      <c r="N126" s="455" t="n"/>
      <c r="O126" s="455">
        <f>IF(W126&lt;0,AI126,I126)</f>
        <v/>
      </c>
      <c r="P126" s="455">
        <f>I126-O126</f>
        <v/>
      </c>
      <c r="Q126" s="418" t="n"/>
      <c r="R126" s="418" t="inlineStr">
        <is>
          <t>112263</t>
        </is>
      </c>
      <c r="S126" s="418" t="inlineStr"/>
      <c r="T126" s="418">
        <f>R126=S126</f>
        <v/>
      </c>
      <c r="U126" s="418">
        <f>AND(MONTH(F126)=MONTH(Y126), YEAR(F126)=YEAR(Y126))</f>
        <v/>
      </c>
      <c r="V126" s="418">
        <f>AND(AC126&lt;&gt;"", 'Company information'!D$4&lt;&gt;"", RIGHT(SUBSTITUTE(AC126,"-",""),9)=RIGHT(SUBSTITUTE('Company information'!D$4,"-",""),9))</f>
        <v/>
      </c>
      <c r="W126" s="418">
        <f>AI126-I126</f>
        <v/>
      </c>
      <c r="X126" s="455" t="n"/>
      <c r="Y126" s="417" t="n"/>
      <c r="Z126" s="418" t="n"/>
      <c r="AA126" s="418" t="n"/>
      <c r="AB126" s="418" t="n"/>
      <c r="AC126" s="418" t="n"/>
      <c r="AD126" s="418" t="n"/>
      <c r="AE126" s="455" t="n"/>
      <c r="AF126" s="455" t="n"/>
      <c r="AG126" s="455" t="n"/>
      <c r="AH126" s="455" t="n"/>
      <c r="AI126" s="455" t="n"/>
      <c r="AJ126" s="455" t="n"/>
      <c r="AK126" s="455" t="n"/>
      <c r="AL126" s="455" t="n"/>
      <c r="AM126" s="455" t="n"/>
      <c r="AN126" s="455" t="n"/>
      <c r="AO126" s="455" t="n"/>
      <c r="AP126" s="455" t="n"/>
      <c r="AQ126" s="455" t="n"/>
      <c r="AR126" s="418" t="n"/>
      <c r="AS126" s="418" t="n"/>
      <c r="AT126" s="418" t="n"/>
    </row>
    <row r="127">
      <c r="A127" s="417" t="n">
        <v>118</v>
      </c>
      <c r="B127" s="418" t="inlineStr">
        <is>
          <t>Food for Buyer LC</t>
        </is>
      </c>
      <c r="C127" s="418" t="inlineStr">
        <is>
          <t>អាយធីអាយ អ៊ិនធើណេសិនណល ត្រេនស័្ពរថេសិន (ខេមបូឌា) ឯ.ក</t>
        </is>
      </c>
      <c r="D127" s="418" t="inlineStr">
        <is>
          <t>K002-901800477</t>
        </is>
      </c>
      <c r="E127" s="418" t="inlineStr">
        <is>
          <t>CAM221725</t>
        </is>
      </c>
      <c r="F127" s="419" t="n">
        <v>44729</v>
      </c>
      <c r="G127" s="420" t="n">
        <v>228862</v>
      </c>
      <c r="H127" s="418" t="n"/>
      <c r="I127" s="455" t="n">
        <v>228862</v>
      </c>
      <c r="J127" s="418">
        <f>IF(L127&lt;&gt;"",L127,K127)</f>
        <v/>
      </c>
      <c r="K127" s="418">
        <f>IF(AND(T127=TRUE, U127=TRUE, V127=TRUE), IF(W127&lt;-0.05, "អនុញ្ញាត (អ្នកផ្គត់ផ្គង់ប្រកាសខ្វះ)", "បានប្រកាស (អនុញ្ញាត)"), IF(AND(T127=FALSE, U127=FALSE, V127=FALSE), "ព្យួរទុក (មិនមានទិន្នន័យ)", "ប្រកាសខុស (ព្យួរទុក)"))</f>
        <v/>
      </c>
      <c r="L127" s="418" t="inlineStr"/>
      <c r="M127" s="418" t="inlineStr"/>
      <c r="N127" s="455" t="n"/>
      <c r="O127" s="455">
        <f>IF(W127&lt;0,AI127,I127)</f>
        <v/>
      </c>
      <c r="P127" s="455">
        <f>I127-O127</f>
        <v/>
      </c>
      <c r="Q127" s="418" t="n"/>
      <c r="R127" s="418" t="inlineStr">
        <is>
          <t>CAM221725</t>
        </is>
      </c>
      <c r="S127" s="418" t="inlineStr">
        <is>
          <t>CAM221725</t>
        </is>
      </c>
      <c r="T127" s="418">
        <f>R127=S127</f>
        <v/>
      </c>
      <c r="U127" s="418">
        <f>AND(MONTH(F127)=MONTH(Y127), YEAR(F127)=YEAR(Y127))</f>
        <v/>
      </c>
      <c r="V127" s="418">
        <f>AND(AC127&lt;&gt;"", 'Company information'!D$4&lt;&gt;"", RIGHT(SUBSTITUTE(AC127,"-",""),9)=RIGHT(SUBSTITUTE('Company information'!D$4,"-",""),9))</f>
        <v/>
      </c>
      <c r="W127" s="418">
        <f>AI127-I127</f>
        <v/>
      </c>
      <c r="X127" s="455" t="n"/>
      <c r="Y127" s="419" t="n">
        <v>44729</v>
      </c>
      <c r="Z127" s="418" t="inlineStr">
        <is>
          <t>CAM221725</t>
        </is>
      </c>
      <c r="AA127" s="418" t="inlineStr"/>
      <c r="AB127" s="418" t="inlineStr">
        <is>
          <t>បុគ្គលជាប់អាករ</t>
        </is>
      </c>
      <c r="AC127" s="418" t="inlineStr">
        <is>
          <t>L001-100067123</t>
        </is>
      </c>
      <c r="AD127" s="418" t="inlineStr">
        <is>
          <t>រីឡាយអេប៊ល សូស អ៊ិនដាសស្រ្ទៀល (ខេមបូឌា)</t>
        </is>
      </c>
      <c r="AE127" s="455" t="n">
        <v>2517484</v>
      </c>
      <c r="AF127" s="455" t="n">
        <v>2288622</v>
      </c>
      <c r="AG127" s="455" t="n">
        <v>0</v>
      </c>
      <c r="AH127" s="455" t="n">
        <v>0</v>
      </c>
      <c r="AI127" s="455" t="n">
        <v>228862</v>
      </c>
      <c r="AJ127" s="455" t="n">
        <v>0</v>
      </c>
      <c r="AK127" s="455" t="n">
        <v>0</v>
      </c>
      <c r="AL127" s="455" t="n">
        <v>0</v>
      </c>
      <c r="AM127" s="455" t="n">
        <v>0</v>
      </c>
      <c r="AN127" s="455" t="n">
        <v>0</v>
      </c>
      <c r="AO127" s="455" t="n">
        <v>0</v>
      </c>
      <c r="AP127" s="455" t="n">
        <v>0</v>
      </c>
      <c r="AQ127" s="455" t="n">
        <v>0</v>
      </c>
      <c r="AR127" s="418" t="inlineStr"/>
      <c r="AS127" s="418" t="inlineStr">
        <is>
          <t>THC,DOC</t>
        </is>
      </c>
      <c r="AT127" s="418" t="inlineStr">
        <is>
          <t>បានប្រកាសពន្ធ</t>
        </is>
      </c>
    </row>
    <row r="128">
      <c r="A128" s="417" t="n">
        <v>119</v>
      </c>
      <c r="B128" s="418" t="inlineStr">
        <is>
          <t>Rent daily workers</t>
        </is>
      </c>
      <c r="C128" s="418" t="inlineStr">
        <is>
          <t>កំពង់ផែស្វយ័តក្រុងព្រះសីហនុ</t>
        </is>
      </c>
      <c r="D128" s="418" t="inlineStr">
        <is>
          <t>L001-100044638</t>
        </is>
      </c>
      <c r="E128" s="418" t="inlineStr">
        <is>
          <t>107480</t>
        </is>
      </c>
      <c r="F128" s="419" t="n">
        <v>44725</v>
      </c>
      <c r="G128" s="420" t="n">
        <v>35644</v>
      </c>
      <c r="H128" s="418" t="n"/>
      <c r="I128" s="455" t="n">
        <v>35644</v>
      </c>
      <c r="J128" s="418">
        <f>IF(L128&lt;&gt;"",L128,K128)</f>
        <v/>
      </c>
      <c r="K128" s="418">
        <f>IF(AND(T128=TRUE, U128=TRUE, V128=TRUE), IF(W128&lt;-0.05, "អនុញ្ញាត (អ្នកផ្គត់ផ្គង់ប្រកាសខ្វះ)", "បានប្រកាស (អនុញ្ញាត)"), IF(AND(T128=FALSE, U128=FALSE, V128=FALSE), "ព្យួរទុក (មិនមានទិន្នន័យ)", "ប្រកាសខុស (ព្យួរទុក)"))</f>
        <v/>
      </c>
      <c r="L128" s="418" t="inlineStr"/>
      <c r="M128" s="418" t="inlineStr"/>
      <c r="N128" s="455" t="n"/>
      <c r="O128" s="455">
        <f>IF(W128&lt;0,AI128,I128)</f>
        <v/>
      </c>
      <c r="P128" s="455">
        <f>I128-O128</f>
        <v/>
      </c>
      <c r="Q128" s="418" t="n"/>
      <c r="R128" s="418" t="inlineStr">
        <is>
          <t>107480</t>
        </is>
      </c>
      <c r="S128" s="418" t="inlineStr"/>
      <c r="T128" s="418">
        <f>R128=S128</f>
        <v/>
      </c>
      <c r="U128" s="418">
        <f>AND(MONTH(F128)=MONTH(Y128), YEAR(F128)=YEAR(Y128))</f>
        <v/>
      </c>
      <c r="V128" s="418">
        <f>AND(AC128&lt;&gt;"", 'Company information'!D$4&lt;&gt;"", RIGHT(SUBSTITUTE(AC128,"-",""),9)=RIGHT(SUBSTITUTE('Company information'!D$4,"-",""),9))</f>
        <v/>
      </c>
      <c r="W128" s="418">
        <f>AI128-I128</f>
        <v/>
      </c>
      <c r="X128" s="455" t="n"/>
      <c r="Y128" s="417" t="n"/>
      <c r="Z128" s="418" t="n"/>
      <c r="AA128" s="418" t="n"/>
      <c r="AB128" s="418" t="n"/>
      <c r="AC128" s="418" t="n"/>
      <c r="AD128" s="418" t="n"/>
      <c r="AE128" s="455" t="n"/>
      <c r="AF128" s="455" t="n"/>
      <c r="AG128" s="455" t="n"/>
      <c r="AH128" s="455" t="n"/>
      <c r="AI128" s="455" t="n"/>
      <c r="AJ128" s="455" t="n"/>
      <c r="AK128" s="455" t="n"/>
      <c r="AL128" s="455" t="n"/>
      <c r="AM128" s="455" t="n"/>
      <c r="AN128" s="455" t="n"/>
      <c r="AO128" s="455" t="n"/>
      <c r="AP128" s="455" t="n"/>
      <c r="AQ128" s="455" t="n"/>
      <c r="AR128" s="418" t="n"/>
      <c r="AS128" s="418" t="n"/>
      <c r="AT128" s="418" t="n"/>
    </row>
    <row r="129">
      <c r="A129" s="417" t="n">
        <v>120</v>
      </c>
      <c r="B129" s="418" t="inlineStr">
        <is>
          <t>Fuel for car</t>
        </is>
      </c>
      <c r="C129" s="418" t="inlineStr">
        <is>
          <t>អាយធីអាយ អ៊ិនធើណេសិនណល ត្រេនស័្ពរថេសិន (ខេមបូឌា) ឯ.ក</t>
        </is>
      </c>
      <c r="D129" s="418" t="inlineStr">
        <is>
          <t>K002-901800477</t>
        </is>
      </c>
      <c r="E129" s="418" t="inlineStr">
        <is>
          <t>CAM221663</t>
        </is>
      </c>
      <c r="F129" s="419" t="n">
        <v>44810</v>
      </c>
      <c r="G129" s="420" t="n">
        <v>148324</v>
      </c>
      <c r="H129" s="418" t="n"/>
      <c r="I129" s="455" t="n">
        <v>148324</v>
      </c>
      <c r="J129" s="418">
        <f>IF(L129&lt;&gt;"",L129,K129)</f>
        <v/>
      </c>
      <c r="K129" s="418">
        <f>IF(AND(T129=TRUE, U129=TRUE, V129=TRUE), IF(W129&lt;-0.05, "អនុញ្ញាត (អ្នកផ្គត់ផ្គង់ប្រកាសខ្វះ)", "បានប្រកាស (អនុញ្ញាត)"), IF(AND(T129=FALSE, U129=FALSE, V129=FALSE), "ព្យួរទុក (មិនមានទិន្នន័យ)", "ប្រកាសខុស (ព្យួរទុក)"))</f>
        <v/>
      </c>
      <c r="L129" s="418" t="inlineStr"/>
      <c r="M129" s="418" t="inlineStr"/>
      <c r="N129" s="455" t="n"/>
      <c r="O129" s="455">
        <f>IF(W129&lt;0,AI129,I129)</f>
        <v/>
      </c>
      <c r="P129" s="455">
        <f>I129-O129</f>
        <v/>
      </c>
      <c r="Q129" s="418" t="n"/>
      <c r="R129" s="418" t="inlineStr">
        <is>
          <t>CAM221663</t>
        </is>
      </c>
      <c r="S129" s="418" t="inlineStr">
        <is>
          <t>CAM221663</t>
        </is>
      </c>
      <c r="T129" s="418">
        <f>R129=S129</f>
        <v/>
      </c>
      <c r="U129" s="418">
        <f>AND(MONTH(F129)=MONTH(Y129), YEAR(F129)=YEAR(Y129))</f>
        <v/>
      </c>
      <c r="V129" s="418">
        <f>AND(AC129&lt;&gt;"", 'Company information'!D$4&lt;&gt;"", RIGHT(SUBSTITUTE(AC129,"-",""),9)=RIGHT(SUBSTITUTE('Company information'!D$4,"-",""),9))</f>
        <v/>
      </c>
      <c r="W129" s="418">
        <f>AI129-I129</f>
        <v/>
      </c>
      <c r="X129" s="455" t="n"/>
      <c r="Y129" s="419" t="n">
        <v>44721</v>
      </c>
      <c r="Z129" s="418" t="inlineStr">
        <is>
          <t>CAM221663</t>
        </is>
      </c>
      <c r="AA129" s="418" t="inlineStr"/>
      <c r="AB129" s="418" t="inlineStr">
        <is>
          <t>បុគ្គលជាប់អាករ</t>
        </is>
      </c>
      <c r="AC129" s="418" t="inlineStr">
        <is>
          <t>L001-100067123</t>
        </is>
      </c>
      <c r="AD129" s="418" t="inlineStr">
        <is>
          <t>រីឡាយអេប៊ល សូស អ៊ិនដាសស្រ្ទៀល (ខេមបូឌា)</t>
        </is>
      </c>
      <c r="AE129" s="455" t="n">
        <v>1631560</v>
      </c>
      <c r="AF129" s="455" t="n">
        <v>1483236</v>
      </c>
      <c r="AG129" s="455" t="n">
        <v>0</v>
      </c>
      <c r="AH129" s="455" t="n">
        <v>0</v>
      </c>
      <c r="AI129" s="455" t="n">
        <v>148324</v>
      </c>
      <c r="AJ129" s="455" t="n">
        <v>0</v>
      </c>
      <c r="AK129" s="455" t="n">
        <v>0</v>
      </c>
      <c r="AL129" s="455" t="n">
        <v>0</v>
      </c>
      <c r="AM129" s="455" t="n">
        <v>0</v>
      </c>
      <c r="AN129" s="455" t="n">
        <v>0</v>
      </c>
      <c r="AO129" s="455" t="n">
        <v>0</v>
      </c>
      <c r="AP129" s="455" t="n">
        <v>0</v>
      </c>
      <c r="AQ129" s="455" t="n">
        <v>0</v>
      </c>
      <c r="AR129" s="418" t="inlineStr"/>
      <c r="AS129" s="418" t="inlineStr">
        <is>
          <t>THC,DOC</t>
        </is>
      </c>
      <c r="AT129" s="418" t="inlineStr">
        <is>
          <t>បានប្រកាសពន្ធ</t>
        </is>
      </c>
    </row>
    <row r="130">
      <c r="A130" s="417" t="n">
        <v>121</v>
      </c>
      <c r="B130" s="418" t="inlineStr">
        <is>
          <t>Truck rental for pick up worker OT</t>
        </is>
      </c>
      <c r="C130" s="418" t="inlineStr">
        <is>
          <t>កំពង់ផែស្វយ័តក្រុងព្រះសីហនុ</t>
        </is>
      </c>
      <c r="D130" s="418" t="inlineStr">
        <is>
          <t>L001-100044638</t>
        </is>
      </c>
      <c r="E130" s="418" t="inlineStr">
        <is>
          <t>107477</t>
        </is>
      </c>
      <c r="F130" s="419" t="n">
        <v>44725</v>
      </c>
      <c r="G130" s="420" t="n">
        <v>35644</v>
      </c>
      <c r="H130" s="418" t="n"/>
      <c r="I130" s="455" t="n">
        <v>35644</v>
      </c>
      <c r="J130" s="418">
        <f>IF(L130&lt;&gt;"",L130,K130)</f>
        <v/>
      </c>
      <c r="K130" s="418">
        <f>IF(AND(T130=TRUE, U130=TRUE, V130=TRUE), IF(W130&lt;-0.05, "អនុញ្ញាត (អ្នកផ្គត់ផ្គង់ប្រកាសខ្វះ)", "បានប្រកាស (អនុញ្ញាត)"), IF(AND(T130=FALSE, U130=FALSE, V130=FALSE), "ព្យួរទុក (មិនមានទិន្នន័យ)", "ប្រកាសខុស (ព្យួរទុក)"))</f>
        <v/>
      </c>
      <c r="L130" s="418" t="inlineStr"/>
      <c r="M130" s="418" t="inlineStr"/>
      <c r="N130" s="455" t="n"/>
      <c r="O130" s="455">
        <f>IF(W130&lt;0,AI130,I130)</f>
        <v/>
      </c>
      <c r="P130" s="455">
        <f>I130-O130</f>
        <v/>
      </c>
      <c r="Q130" s="418" t="n"/>
      <c r="R130" s="418" t="inlineStr">
        <is>
          <t>107477</t>
        </is>
      </c>
      <c r="S130" s="418" t="inlineStr"/>
      <c r="T130" s="418">
        <f>R130=S130</f>
        <v/>
      </c>
      <c r="U130" s="418">
        <f>AND(MONTH(F130)=MONTH(Y130), YEAR(F130)=YEAR(Y130))</f>
        <v/>
      </c>
      <c r="V130" s="418">
        <f>AND(AC130&lt;&gt;"", 'Company information'!D$4&lt;&gt;"", RIGHT(SUBSTITUTE(AC130,"-",""),9)=RIGHT(SUBSTITUTE('Company information'!D$4,"-",""),9))</f>
        <v/>
      </c>
      <c r="W130" s="418">
        <f>AI130-I130</f>
        <v/>
      </c>
      <c r="X130" s="455" t="n"/>
      <c r="Y130" s="417" t="n"/>
      <c r="Z130" s="418" t="n"/>
      <c r="AA130" s="418" t="n"/>
      <c r="AB130" s="418" t="n"/>
      <c r="AC130" s="418" t="n"/>
      <c r="AD130" s="418" t="n"/>
      <c r="AE130" s="455" t="n"/>
      <c r="AF130" s="455" t="n"/>
      <c r="AG130" s="455" t="n"/>
      <c r="AH130" s="455" t="n"/>
      <c r="AI130" s="455" t="n"/>
      <c r="AJ130" s="455" t="n"/>
      <c r="AK130" s="455" t="n"/>
      <c r="AL130" s="455" t="n"/>
      <c r="AM130" s="455" t="n"/>
      <c r="AN130" s="455" t="n"/>
      <c r="AO130" s="455" t="n"/>
      <c r="AP130" s="455" t="n"/>
      <c r="AQ130" s="455" t="n"/>
      <c r="AR130" s="418" t="n"/>
      <c r="AS130" s="418" t="n"/>
      <c r="AT130" s="418" t="n"/>
    </row>
    <row r="131">
      <c r="A131" s="417" t="n">
        <v>122</v>
      </c>
      <c r="B131" s="418" t="inlineStr">
        <is>
          <t>Phone card for Mr.JP</t>
        </is>
      </c>
      <c r="C131" s="418" t="inlineStr">
        <is>
          <t>អាយធីអាយ អ៊ិនធើណេសិនណល ត្រេនស័្ពរថេសិន (ខេមបូឌា) ឯ.ក</t>
        </is>
      </c>
      <c r="D131" s="418" t="inlineStr">
        <is>
          <t>K002-901800477</t>
        </is>
      </c>
      <c r="E131" s="418" t="inlineStr">
        <is>
          <t>CAM221662</t>
        </is>
      </c>
      <c r="F131" s="419" t="n">
        <v>44810</v>
      </c>
      <c r="G131" s="420" t="n">
        <v>233290</v>
      </c>
      <c r="H131" s="418" t="n"/>
      <c r="I131" s="455" t="n">
        <v>233290</v>
      </c>
      <c r="J131" s="418">
        <f>IF(L131&lt;&gt;"",L131,K131)</f>
        <v/>
      </c>
      <c r="K131" s="418">
        <f>IF(AND(T131=TRUE, U131=TRUE, V131=TRUE), IF(W131&lt;-0.05, "អនុញ្ញាត (អ្នកផ្គត់ផ្គង់ប្រកាសខ្វះ)", "បានប្រកាស (អនុញ្ញាត)"), IF(AND(T131=FALSE, U131=FALSE, V131=FALSE), "ព្យួរទុក (មិនមានទិន្នន័យ)", "ប្រកាសខុស (ព្យួរទុក)"))</f>
        <v/>
      </c>
      <c r="L131" s="418" t="inlineStr"/>
      <c r="M131" s="418" t="inlineStr"/>
      <c r="N131" s="455" t="n"/>
      <c r="O131" s="455">
        <f>IF(W131&lt;0,AI131,I131)</f>
        <v/>
      </c>
      <c r="P131" s="455">
        <f>I131-O131</f>
        <v/>
      </c>
      <c r="Q131" s="418" t="n"/>
      <c r="R131" s="418" t="inlineStr">
        <is>
          <t>CAM221662</t>
        </is>
      </c>
      <c r="S131" s="418" t="inlineStr">
        <is>
          <t>CAM221662</t>
        </is>
      </c>
      <c r="T131" s="418">
        <f>R131=S131</f>
        <v/>
      </c>
      <c r="U131" s="418">
        <f>AND(MONTH(F131)=MONTH(Y131), YEAR(F131)=YEAR(Y131))</f>
        <v/>
      </c>
      <c r="V131" s="418">
        <f>AND(AC131&lt;&gt;"", 'Company information'!D$4&lt;&gt;"", RIGHT(SUBSTITUTE(AC131,"-",""),9)=RIGHT(SUBSTITUTE('Company information'!D$4,"-",""),9))</f>
        <v/>
      </c>
      <c r="W131" s="418">
        <f>AI131-I131</f>
        <v/>
      </c>
      <c r="X131" s="455" t="n"/>
      <c r="Y131" s="419" t="n">
        <v>44721</v>
      </c>
      <c r="Z131" s="418" t="inlineStr">
        <is>
          <t>CAM221662</t>
        </is>
      </c>
      <c r="AA131" s="418" t="inlineStr"/>
      <c r="AB131" s="418" t="inlineStr">
        <is>
          <t>បុគ្គលជាប់អាករ</t>
        </is>
      </c>
      <c r="AC131" s="418" t="inlineStr">
        <is>
          <t>L001-100067123</t>
        </is>
      </c>
      <c r="AD131" s="418" t="inlineStr">
        <is>
          <t>រីឡាយអេប៊ល សូស អ៊ិនដាសស្រ្ទៀល (ខេមបូឌា)</t>
        </is>
      </c>
      <c r="AE131" s="455" t="n">
        <v>2566185</v>
      </c>
      <c r="AF131" s="455" t="n">
        <v>2332895</v>
      </c>
      <c r="AG131" s="455" t="n">
        <v>0</v>
      </c>
      <c r="AH131" s="455" t="n">
        <v>0</v>
      </c>
      <c r="AI131" s="455" t="n">
        <v>233290</v>
      </c>
      <c r="AJ131" s="455" t="n">
        <v>0</v>
      </c>
      <c r="AK131" s="455" t="n">
        <v>0</v>
      </c>
      <c r="AL131" s="455" t="n">
        <v>0</v>
      </c>
      <c r="AM131" s="455" t="n">
        <v>0</v>
      </c>
      <c r="AN131" s="455" t="n">
        <v>0</v>
      </c>
      <c r="AO131" s="455" t="n">
        <v>0</v>
      </c>
      <c r="AP131" s="455" t="n">
        <v>0</v>
      </c>
      <c r="AQ131" s="455" t="n">
        <v>0</v>
      </c>
      <c r="AR131" s="418" t="inlineStr"/>
      <c r="AS131" s="418" t="inlineStr">
        <is>
          <t>THC,DOC</t>
        </is>
      </c>
      <c r="AT131" s="418" t="inlineStr">
        <is>
          <t>បានប្រកាសពន្ធ</t>
        </is>
      </c>
    </row>
    <row r="132">
      <c r="A132" s="417" t="n">
        <v>123</v>
      </c>
      <c r="B132" s="418" t="inlineStr">
        <is>
          <t>Spare part for company car</t>
        </is>
      </c>
      <c r="C132" s="418" t="inlineStr">
        <is>
          <t>អាយធីអាយ អ៊ិនធើណេសិនណល ត្រេនស័្ពរថេសិន (ខេមបូឌា) ឯ.ក</t>
        </is>
      </c>
      <c r="D132" s="418" t="inlineStr">
        <is>
          <t>K002-901800477</t>
        </is>
      </c>
      <c r="E132" s="418" t="inlineStr">
        <is>
          <t>CAM221675</t>
        </is>
      </c>
      <c r="F132" s="419" t="n">
        <v>44840</v>
      </c>
      <c r="G132" s="420" t="n">
        <v>99421</v>
      </c>
      <c r="H132" s="418" t="n"/>
      <c r="I132" s="455" t="n">
        <v>99421</v>
      </c>
      <c r="J132" s="418">
        <f>IF(L132&lt;&gt;"",L132,K132)</f>
        <v/>
      </c>
      <c r="K132" s="418">
        <f>IF(AND(T132=TRUE, U132=TRUE, V132=TRUE), IF(W132&lt;-0.05, "អនុញ្ញាត (អ្នកផ្គត់ផ្គង់ប្រកាសខ្វះ)", "បានប្រកាស (អនុញ្ញាត)"), IF(AND(T132=FALSE, U132=FALSE, V132=FALSE), "ព្យួរទុក (មិនមានទិន្នន័យ)", "ប្រកាសខុស (ព្យួរទុក)"))</f>
        <v/>
      </c>
      <c r="L132" s="418" t="inlineStr"/>
      <c r="M132" s="418" t="inlineStr"/>
      <c r="N132" s="455" t="n"/>
      <c r="O132" s="455">
        <f>IF(W132&lt;0,AI132,I132)</f>
        <v/>
      </c>
      <c r="P132" s="455">
        <f>I132-O132</f>
        <v/>
      </c>
      <c r="Q132" s="418" t="n"/>
      <c r="R132" s="418" t="inlineStr">
        <is>
          <t>CAM221675</t>
        </is>
      </c>
      <c r="S132" s="418" t="inlineStr">
        <is>
          <t>CAM221675</t>
        </is>
      </c>
      <c r="T132" s="418">
        <f>R132=S132</f>
        <v/>
      </c>
      <c r="U132" s="418">
        <f>AND(MONTH(F132)=MONTH(Y132), YEAR(F132)=YEAR(Y132))</f>
        <v/>
      </c>
      <c r="V132" s="418">
        <f>AND(AC132&lt;&gt;"", 'Company information'!D$4&lt;&gt;"", RIGHT(SUBSTITUTE(AC132,"-",""),9)=RIGHT(SUBSTITUTE('Company information'!D$4,"-",""),9))</f>
        <v/>
      </c>
      <c r="W132" s="418">
        <f>AI132-I132</f>
        <v/>
      </c>
      <c r="X132" s="455" t="n"/>
      <c r="Y132" s="419" t="n">
        <v>44722</v>
      </c>
      <c r="Z132" s="418" t="inlineStr">
        <is>
          <t>CAM221675</t>
        </is>
      </c>
      <c r="AA132" s="418" t="inlineStr"/>
      <c r="AB132" s="418" t="inlineStr">
        <is>
          <t>បុគ្គលជាប់អាករ</t>
        </is>
      </c>
      <c r="AC132" s="418" t="inlineStr">
        <is>
          <t>L001-100067123</t>
        </is>
      </c>
      <c r="AD132" s="418" t="inlineStr">
        <is>
          <t>រីឡាយអេប៊ល សូស អ៊ិនដាសស្រ្ទៀល (ខេមបូឌា)</t>
        </is>
      </c>
      <c r="AE132" s="455" t="n">
        <v>1093632</v>
      </c>
      <c r="AF132" s="455" t="n">
        <v>994211</v>
      </c>
      <c r="AG132" s="455" t="n">
        <v>0</v>
      </c>
      <c r="AH132" s="455" t="n">
        <v>0</v>
      </c>
      <c r="AI132" s="455" t="n">
        <v>99421</v>
      </c>
      <c r="AJ132" s="455" t="n">
        <v>0</v>
      </c>
      <c r="AK132" s="455" t="n">
        <v>0</v>
      </c>
      <c r="AL132" s="455" t="n">
        <v>0</v>
      </c>
      <c r="AM132" s="455" t="n">
        <v>0</v>
      </c>
      <c r="AN132" s="455" t="n">
        <v>0</v>
      </c>
      <c r="AO132" s="455" t="n">
        <v>0</v>
      </c>
      <c r="AP132" s="455" t="n">
        <v>0</v>
      </c>
      <c r="AQ132" s="455" t="n">
        <v>0</v>
      </c>
      <c r="AR132" s="418" t="inlineStr"/>
      <c r="AS132" s="418" t="inlineStr">
        <is>
          <t>THC,DOC</t>
        </is>
      </c>
      <c r="AT132" s="418" t="inlineStr">
        <is>
          <t>បានប្រកាសពន្ធ</t>
        </is>
      </c>
    </row>
    <row r="133">
      <c r="A133" s="417" t="n">
        <v>124</v>
      </c>
      <c r="B133" s="418" t="inlineStr">
        <is>
          <t>Stamp</t>
        </is>
      </c>
      <c r="C133" s="418" t="inlineStr">
        <is>
          <t>កំពង់ផែស្វយ័តក្រុងព្រះសីហនុ</t>
        </is>
      </c>
      <c r="D133" s="418" t="inlineStr">
        <is>
          <t>L001-100044638</t>
        </is>
      </c>
      <c r="E133" s="418" t="inlineStr">
        <is>
          <t>107470</t>
        </is>
      </c>
      <c r="F133" s="419" t="n">
        <v>44725</v>
      </c>
      <c r="G133" s="420" t="n">
        <v>71288</v>
      </c>
      <c r="H133" s="418" t="n"/>
      <c r="I133" s="455" t="n">
        <v>71288</v>
      </c>
      <c r="J133" s="418">
        <f>IF(L133&lt;&gt;"",L133,K133)</f>
        <v/>
      </c>
      <c r="K133" s="418">
        <f>IF(AND(T133=TRUE, U133=TRUE, V133=TRUE), IF(W133&lt;-0.05, "អនុញ្ញាត (អ្នកផ្គត់ផ្គង់ប្រកាសខ្វះ)", "បានប្រកាស (អនុញ្ញាត)"), IF(AND(T133=FALSE, U133=FALSE, V133=FALSE), "ព្យួរទុក (មិនមានទិន្នន័យ)", "ប្រកាសខុស (ព្យួរទុក)"))</f>
        <v/>
      </c>
      <c r="L133" s="418" t="inlineStr"/>
      <c r="M133" s="418" t="inlineStr"/>
      <c r="N133" s="455" t="n"/>
      <c r="O133" s="455">
        <f>IF(W133&lt;0,AI133,I133)</f>
        <v/>
      </c>
      <c r="P133" s="455">
        <f>I133-O133</f>
        <v/>
      </c>
      <c r="Q133" s="418" t="n"/>
      <c r="R133" s="418" t="inlineStr">
        <is>
          <t>107470</t>
        </is>
      </c>
      <c r="S133" s="418" t="inlineStr"/>
      <c r="T133" s="418">
        <f>R133=S133</f>
        <v/>
      </c>
      <c r="U133" s="418">
        <f>AND(MONTH(F133)=MONTH(Y133), YEAR(F133)=YEAR(Y133))</f>
        <v/>
      </c>
      <c r="V133" s="418">
        <f>AND(AC133&lt;&gt;"", 'Company information'!D$4&lt;&gt;"", RIGHT(SUBSTITUTE(AC133,"-",""),9)=RIGHT(SUBSTITUTE('Company information'!D$4,"-",""),9))</f>
        <v/>
      </c>
      <c r="W133" s="418">
        <f>AI133-I133</f>
        <v/>
      </c>
      <c r="X133" s="455" t="n"/>
      <c r="Y133" s="417" t="n"/>
      <c r="Z133" s="418" t="n"/>
      <c r="AA133" s="418" t="n"/>
      <c r="AB133" s="418" t="n"/>
      <c r="AC133" s="418" t="n"/>
      <c r="AD133" s="418" t="n"/>
      <c r="AE133" s="455" t="n"/>
      <c r="AF133" s="455" t="n"/>
      <c r="AG133" s="455" t="n"/>
      <c r="AH133" s="455" t="n"/>
      <c r="AI133" s="455" t="n"/>
      <c r="AJ133" s="455" t="n"/>
      <c r="AK133" s="455" t="n"/>
      <c r="AL133" s="455" t="n"/>
      <c r="AM133" s="455" t="n"/>
      <c r="AN133" s="455" t="n"/>
      <c r="AO133" s="455" t="n"/>
      <c r="AP133" s="455" t="n"/>
      <c r="AQ133" s="455" t="n"/>
      <c r="AR133" s="418" t="n"/>
      <c r="AS133" s="418" t="n"/>
      <c r="AT133" s="418" t="n"/>
    </row>
    <row r="134">
      <c r="A134" s="417" t="n">
        <v>125</v>
      </c>
      <c r="B134" s="418" t="inlineStr">
        <is>
          <t>Repair truck</t>
        </is>
      </c>
      <c r="C134" s="418" t="inlineStr">
        <is>
          <t>អាយធីអាយ អ៊ិនធើណេសិនណល ត្រេនស័្ពរថេសិន (ខេមបូឌា) ឯ.ក</t>
        </is>
      </c>
      <c r="D134" s="418" t="inlineStr">
        <is>
          <t>K002-901800477</t>
        </is>
      </c>
      <c r="E134" s="418" t="inlineStr">
        <is>
          <t>CAM221670</t>
        </is>
      </c>
      <c r="F134" s="419" t="n">
        <v>44810</v>
      </c>
      <c r="G134" s="420" t="n">
        <v>375354</v>
      </c>
      <c r="H134" s="418" t="n"/>
      <c r="I134" s="455" t="n">
        <v>375354</v>
      </c>
      <c r="J134" s="418">
        <f>IF(L134&lt;&gt;"",L134,K134)</f>
        <v/>
      </c>
      <c r="K134" s="418">
        <f>IF(AND(T134=TRUE, U134=TRUE, V134=TRUE), IF(W134&lt;-0.05, "អនុញ្ញាត (អ្នកផ្គត់ផ្គង់ប្រកាសខ្វះ)", "បានប្រកាស (អនុញ្ញាត)"), IF(AND(T134=FALSE, U134=FALSE, V134=FALSE), "ព្យួរទុក (មិនមានទិន្នន័យ)", "ប្រកាសខុស (ព្យួរទុក)"))</f>
        <v/>
      </c>
      <c r="L134" s="418" t="inlineStr"/>
      <c r="M134" s="418" t="inlineStr"/>
      <c r="N134" s="455" t="n"/>
      <c r="O134" s="455">
        <f>IF(W134&lt;0,AI134,I134)</f>
        <v/>
      </c>
      <c r="P134" s="455">
        <f>I134-O134</f>
        <v/>
      </c>
      <c r="Q134" s="418" t="n"/>
      <c r="R134" s="418" t="inlineStr">
        <is>
          <t>CAM221670</t>
        </is>
      </c>
      <c r="S134" s="418" t="inlineStr">
        <is>
          <t>CAM221670</t>
        </is>
      </c>
      <c r="T134" s="418">
        <f>R134=S134</f>
        <v/>
      </c>
      <c r="U134" s="418">
        <f>AND(MONTH(F134)=MONTH(Y134), YEAR(F134)=YEAR(Y134))</f>
        <v/>
      </c>
      <c r="V134" s="418">
        <f>AND(AC134&lt;&gt;"", 'Company information'!D$4&lt;&gt;"", RIGHT(SUBSTITUTE(AC134,"-",""),9)=RIGHT(SUBSTITUTE('Company information'!D$4,"-",""),9))</f>
        <v/>
      </c>
      <c r="W134" s="418">
        <f>AI134-I134</f>
        <v/>
      </c>
      <c r="X134" s="455" t="n"/>
      <c r="Y134" s="419" t="n">
        <v>44721</v>
      </c>
      <c r="Z134" s="418" t="inlineStr">
        <is>
          <t>CAM221670</t>
        </is>
      </c>
      <c r="AA134" s="418" t="inlineStr"/>
      <c r="AB134" s="418" t="inlineStr">
        <is>
          <t>បុគ្គលជាប់អាករ</t>
        </is>
      </c>
      <c r="AC134" s="418" t="inlineStr">
        <is>
          <t>L001-100067123</t>
        </is>
      </c>
      <c r="AD134" s="418" t="inlineStr">
        <is>
          <t>រីឡាយអេប៊ល សូស អ៊ិនដាសស្រ្ទៀល (ខេមបូឌា)</t>
        </is>
      </c>
      <c r="AE134" s="455" t="n">
        <v>4128891</v>
      </c>
      <c r="AF134" s="455" t="n">
        <v>3753537</v>
      </c>
      <c r="AG134" s="455" t="n">
        <v>0</v>
      </c>
      <c r="AH134" s="455" t="n">
        <v>0</v>
      </c>
      <c r="AI134" s="455" t="n">
        <v>375354</v>
      </c>
      <c r="AJ134" s="455" t="n">
        <v>0</v>
      </c>
      <c r="AK134" s="455" t="n">
        <v>0</v>
      </c>
      <c r="AL134" s="455" t="n">
        <v>0</v>
      </c>
      <c r="AM134" s="455" t="n">
        <v>0</v>
      </c>
      <c r="AN134" s="455" t="n">
        <v>0</v>
      </c>
      <c r="AO134" s="455" t="n">
        <v>0</v>
      </c>
      <c r="AP134" s="455" t="n">
        <v>0</v>
      </c>
      <c r="AQ134" s="455" t="n">
        <v>0</v>
      </c>
      <c r="AR134" s="418" t="inlineStr"/>
      <c r="AS134" s="418" t="inlineStr">
        <is>
          <t>THC,DOC</t>
        </is>
      </c>
      <c r="AT134" s="418" t="inlineStr">
        <is>
          <t>បានប្រកាសពន្ធ</t>
        </is>
      </c>
    </row>
    <row r="135">
      <c r="A135" s="417" t="n">
        <v>126</v>
      </c>
      <c r="B135" s="418" t="inlineStr">
        <is>
          <t>E-Filling App</t>
        </is>
      </c>
      <c r="C135" s="418" t="inlineStr">
        <is>
          <t>អាយធីអាយ អ៊ិនធើណេសិនណល ត្រេនស័្ពរថេសិន (ខេមបូឌា) ឯ.ក</t>
        </is>
      </c>
      <c r="D135" s="418" t="inlineStr">
        <is>
          <t>K002-901800477</t>
        </is>
      </c>
      <c r="E135" s="418" t="inlineStr">
        <is>
          <t>CAM221664</t>
        </is>
      </c>
      <c r="F135" s="419" t="n">
        <v>44810</v>
      </c>
      <c r="G135" s="420" t="n">
        <v>73251</v>
      </c>
      <c r="H135" s="418" t="n"/>
      <c r="I135" s="455" t="n">
        <v>73251</v>
      </c>
      <c r="J135" s="418">
        <f>IF(L135&lt;&gt;"",L135,K135)</f>
        <v/>
      </c>
      <c r="K135" s="418">
        <f>IF(AND(T135=TRUE, U135=TRUE, V135=TRUE), IF(W135&lt;-0.05, "អនុញ្ញាត (អ្នកផ្គត់ផ្គង់ប្រកាសខ្វះ)", "បានប្រកាស (អនុញ្ញាត)"), IF(AND(T135=FALSE, U135=FALSE, V135=FALSE), "ព្យួរទុក (មិនមានទិន្នន័យ)", "ប្រកាសខុស (ព្យួរទុក)"))</f>
        <v/>
      </c>
      <c r="L135" s="418" t="inlineStr"/>
      <c r="M135" s="418" t="inlineStr"/>
      <c r="N135" s="455" t="n"/>
      <c r="O135" s="455">
        <f>IF(W135&lt;0,AI135,I135)</f>
        <v/>
      </c>
      <c r="P135" s="455">
        <f>I135-O135</f>
        <v/>
      </c>
      <c r="Q135" s="418" t="n"/>
      <c r="R135" s="418" t="inlineStr">
        <is>
          <t>CAM221664</t>
        </is>
      </c>
      <c r="S135" s="418" t="inlineStr">
        <is>
          <t>CAM221664</t>
        </is>
      </c>
      <c r="T135" s="418">
        <f>R135=S135</f>
        <v/>
      </c>
      <c r="U135" s="418">
        <f>AND(MONTH(F135)=MONTH(Y135), YEAR(F135)=YEAR(Y135))</f>
        <v/>
      </c>
      <c r="V135" s="418">
        <f>AND(AC135&lt;&gt;"", 'Company information'!D$4&lt;&gt;"", RIGHT(SUBSTITUTE(AC135,"-",""),9)=RIGHT(SUBSTITUTE('Company information'!D$4,"-",""),9))</f>
        <v/>
      </c>
      <c r="W135" s="418">
        <f>AI135-I135</f>
        <v/>
      </c>
      <c r="X135" s="455" t="n"/>
      <c r="Y135" s="419" t="n">
        <v>44721</v>
      </c>
      <c r="Z135" s="418" t="inlineStr">
        <is>
          <t>CAM221664</t>
        </is>
      </c>
      <c r="AA135" s="418" t="inlineStr"/>
      <c r="AB135" s="418" t="inlineStr">
        <is>
          <t>បុគ្គលជាប់អាករ</t>
        </is>
      </c>
      <c r="AC135" s="418" t="inlineStr">
        <is>
          <t>L001-100067123</t>
        </is>
      </c>
      <c r="AD135" s="418" t="inlineStr">
        <is>
          <t>រីឡាយអេប៊ល សូស អ៊ិនដាសស្រ្ទៀល (ខេមបូឌា)</t>
        </is>
      </c>
      <c r="AE135" s="455" t="n">
        <v>805765</v>
      </c>
      <c r="AF135" s="455" t="n">
        <v>732514</v>
      </c>
      <c r="AG135" s="455" t="n">
        <v>0</v>
      </c>
      <c r="AH135" s="455" t="n">
        <v>0</v>
      </c>
      <c r="AI135" s="455" t="n">
        <v>73251</v>
      </c>
      <c r="AJ135" s="455" t="n">
        <v>0</v>
      </c>
      <c r="AK135" s="455" t="n">
        <v>0</v>
      </c>
      <c r="AL135" s="455" t="n">
        <v>0</v>
      </c>
      <c r="AM135" s="455" t="n">
        <v>0</v>
      </c>
      <c r="AN135" s="455" t="n">
        <v>0</v>
      </c>
      <c r="AO135" s="455" t="n">
        <v>0</v>
      </c>
      <c r="AP135" s="455" t="n">
        <v>0</v>
      </c>
      <c r="AQ135" s="455" t="n">
        <v>0</v>
      </c>
      <c r="AR135" s="418" t="inlineStr"/>
      <c r="AS135" s="418" t="inlineStr">
        <is>
          <t>THC,DOC</t>
        </is>
      </c>
      <c r="AT135" s="418" t="inlineStr">
        <is>
          <t>បានប្រកាសពន្ធ</t>
        </is>
      </c>
    </row>
    <row r="136">
      <c r="A136" s="417" t="n">
        <v>127</v>
      </c>
      <c r="B136" s="418" t="inlineStr">
        <is>
          <t>Diesel for Generator</t>
        </is>
      </c>
      <c r="C136" s="418" t="inlineStr">
        <is>
          <t>កំពង់ផែស្វយ័តក្រុងព្រះសីហនុ</t>
        </is>
      </c>
      <c r="D136" s="418" t="inlineStr">
        <is>
          <t>L001-100044638</t>
        </is>
      </c>
      <c r="E136" s="418" t="inlineStr">
        <is>
          <t>106430</t>
        </is>
      </c>
      <c r="F136" s="419" t="n">
        <v>44871</v>
      </c>
      <c r="G136" s="420" t="n">
        <v>35635</v>
      </c>
      <c r="H136" s="418" t="n"/>
      <c r="I136" s="455" t="n">
        <v>35635</v>
      </c>
      <c r="J136" s="418">
        <f>IF(L136&lt;&gt;"",L136,K136)</f>
        <v/>
      </c>
      <c r="K136" s="418">
        <f>IF(AND(T136=TRUE, U136=TRUE, V136=TRUE), IF(W136&lt;-0.05, "អនុញ្ញាត (អ្នកផ្គត់ផ្គង់ប្រកាសខ្វះ)", "បានប្រកាស (អនុញ្ញាត)"), IF(AND(T136=FALSE, U136=FALSE, V136=FALSE), "ព្យួរទុក (មិនមានទិន្នន័យ)", "ប្រកាសខុស (ព្យួរទុក)"))</f>
        <v/>
      </c>
      <c r="L136" s="418" t="inlineStr"/>
      <c r="M136" s="418" t="inlineStr"/>
      <c r="N136" s="455" t="n"/>
      <c r="O136" s="455">
        <f>IF(W136&lt;0,AI136,I136)</f>
        <v/>
      </c>
      <c r="P136" s="455">
        <f>I136-O136</f>
        <v/>
      </c>
      <c r="Q136" s="418" t="n"/>
      <c r="R136" s="418" t="inlineStr">
        <is>
          <t>106430</t>
        </is>
      </c>
      <c r="S136" s="418" t="inlineStr"/>
      <c r="T136" s="418">
        <f>R136=S136</f>
        <v/>
      </c>
      <c r="U136" s="418">
        <f>AND(MONTH(F136)=MONTH(Y136), YEAR(F136)=YEAR(Y136))</f>
        <v/>
      </c>
      <c r="V136" s="418">
        <f>AND(AC136&lt;&gt;"", 'Company information'!D$4&lt;&gt;"", RIGHT(SUBSTITUTE(AC136,"-",""),9)=RIGHT(SUBSTITUTE('Company information'!D$4,"-",""),9))</f>
        <v/>
      </c>
      <c r="W136" s="418">
        <f>AI136-I136</f>
        <v/>
      </c>
      <c r="X136" s="455" t="n"/>
      <c r="Y136" s="417" t="n"/>
      <c r="Z136" s="418" t="n"/>
      <c r="AA136" s="418" t="n"/>
      <c r="AB136" s="418" t="n"/>
      <c r="AC136" s="418" t="n"/>
      <c r="AD136" s="418" t="n"/>
      <c r="AE136" s="455" t="n"/>
      <c r="AF136" s="455" t="n"/>
      <c r="AG136" s="455" t="n"/>
      <c r="AH136" s="455" t="n"/>
      <c r="AI136" s="455" t="n"/>
      <c r="AJ136" s="455" t="n"/>
      <c r="AK136" s="455" t="n"/>
      <c r="AL136" s="455" t="n"/>
      <c r="AM136" s="455" t="n"/>
      <c r="AN136" s="455" t="n"/>
      <c r="AO136" s="455" t="n"/>
      <c r="AP136" s="455" t="n"/>
      <c r="AQ136" s="455" t="n"/>
      <c r="AR136" s="418" t="n"/>
      <c r="AS136" s="418" t="n"/>
      <c r="AT136" s="418" t="n"/>
    </row>
    <row r="137">
      <c r="A137" s="417" t="n">
        <v>128</v>
      </c>
      <c r="B137" s="418" t="inlineStr">
        <is>
          <t>Repair toilet</t>
        </is>
      </c>
      <c r="C137" s="418" t="inlineStr">
        <is>
          <t>អាយធីអាយ អ៊ិនធើណេសិនណល ត្រេនស័្ពរថេសិន (ខេមបូឌា) ឯ.ក</t>
        </is>
      </c>
      <c r="D137" s="418" t="inlineStr">
        <is>
          <t>K002-901800477</t>
        </is>
      </c>
      <c r="E137" s="418" t="inlineStr">
        <is>
          <t>CAM221667</t>
        </is>
      </c>
      <c r="F137" s="419" t="n">
        <v>44810</v>
      </c>
      <c r="G137" s="420" t="n">
        <v>180973</v>
      </c>
      <c r="H137" s="418" t="n"/>
      <c r="I137" s="455" t="n">
        <v>180973</v>
      </c>
      <c r="J137" s="418">
        <f>IF(L137&lt;&gt;"",L137,K137)</f>
        <v/>
      </c>
      <c r="K137" s="418">
        <f>IF(AND(T137=TRUE, U137=TRUE, V137=TRUE), IF(W137&lt;-0.05, "អនុញ្ញាត (អ្នកផ្គត់ផ្គង់ប្រកាសខ្វះ)", "បានប្រកាស (អនុញ្ញាត)"), IF(AND(T137=FALSE, U137=FALSE, V137=FALSE), "ព្យួរទុក (មិនមានទិន្នន័យ)", "ប្រកាសខុស (ព្យួរទុក)"))</f>
        <v/>
      </c>
      <c r="L137" s="418" t="inlineStr"/>
      <c r="M137" s="418" t="inlineStr"/>
      <c r="N137" s="455" t="n"/>
      <c r="O137" s="455">
        <f>IF(W137&lt;0,AI137,I137)</f>
        <v/>
      </c>
      <c r="P137" s="455">
        <f>I137-O137</f>
        <v/>
      </c>
      <c r="Q137" s="418" t="n"/>
      <c r="R137" s="418" t="inlineStr">
        <is>
          <t>CAM221667</t>
        </is>
      </c>
      <c r="S137" s="418" t="inlineStr">
        <is>
          <t>CAM221667</t>
        </is>
      </c>
      <c r="T137" s="418">
        <f>R137=S137</f>
        <v/>
      </c>
      <c r="U137" s="418">
        <f>AND(MONTH(F137)=MONTH(Y137), YEAR(F137)=YEAR(Y137))</f>
        <v/>
      </c>
      <c r="V137" s="418">
        <f>AND(AC137&lt;&gt;"", 'Company information'!D$4&lt;&gt;"", RIGHT(SUBSTITUTE(AC137,"-",""),9)=RIGHT(SUBSTITUTE('Company information'!D$4,"-",""),9))</f>
        <v/>
      </c>
      <c r="W137" s="418">
        <f>AI137-I137</f>
        <v/>
      </c>
      <c r="X137" s="455" t="n"/>
      <c r="Y137" s="419" t="n">
        <v>44721</v>
      </c>
      <c r="Z137" s="418" t="inlineStr">
        <is>
          <t>CAM221667</t>
        </is>
      </c>
      <c r="AA137" s="418" t="inlineStr"/>
      <c r="AB137" s="418" t="inlineStr">
        <is>
          <t>បុគ្គលជាប់អាករ</t>
        </is>
      </c>
      <c r="AC137" s="418" t="inlineStr">
        <is>
          <t>L001-100067123</t>
        </is>
      </c>
      <c r="AD137" s="418" t="inlineStr">
        <is>
          <t>រីឡាយអេប៊ល សូស អ៊ិនដាសស្រ្ទៀល (ខេមបូឌា)</t>
        </is>
      </c>
      <c r="AE137" s="455" t="n">
        <v>1990698</v>
      </c>
      <c r="AF137" s="455" t="n">
        <v>1809725</v>
      </c>
      <c r="AG137" s="455" t="n">
        <v>0</v>
      </c>
      <c r="AH137" s="455" t="n">
        <v>0</v>
      </c>
      <c r="AI137" s="455" t="n">
        <v>180973</v>
      </c>
      <c r="AJ137" s="455" t="n">
        <v>0</v>
      </c>
      <c r="AK137" s="455" t="n">
        <v>0</v>
      </c>
      <c r="AL137" s="455" t="n">
        <v>0</v>
      </c>
      <c r="AM137" s="455" t="n">
        <v>0</v>
      </c>
      <c r="AN137" s="455" t="n">
        <v>0</v>
      </c>
      <c r="AO137" s="455" t="n">
        <v>0</v>
      </c>
      <c r="AP137" s="455" t="n">
        <v>0</v>
      </c>
      <c r="AQ137" s="455" t="n">
        <v>0</v>
      </c>
      <c r="AR137" s="418" t="inlineStr"/>
      <c r="AS137" s="418" t="inlineStr">
        <is>
          <t>THC,DOC</t>
        </is>
      </c>
      <c r="AT137" s="418" t="inlineStr">
        <is>
          <t>បានប្រកាសពន្ធ</t>
        </is>
      </c>
    </row>
    <row r="138">
      <c r="A138" s="417" t="n">
        <v>129</v>
      </c>
      <c r="B138" s="418" t="inlineStr">
        <is>
          <t>Fuel for car</t>
        </is>
      </c>
      <c r="C138" s="418" t="inlineStr">
        <is>
          <t>ម៉ីង លាំង ខូ អិលធីឌី</t>
        </is>
      </c>
      <c r="D138" s="418" t="inlineStr">
        <is>
          <t>K009-100089860</t>
        </is>
      </c>
      <c r="E138" s="418" t="inlineStr">
        <is>
          <t>001541</t>
        </is>
      </c>
      <c r="F138" s="419" t="n">
        <v>44740</v>
      </c>
      <c r="G138" s="420" t="n">
        <v>229786</v>
      </c>
      <c r="H138" s="418" t="n"/>
      <c r="I138" s="455" t="n">
        <v>229786</v>
      </c>
      <c r="J138" s="418">
        <f>IF(L138&lt;&gt;"",L138,K138)</f>
        <v/>
      </c>
      <c r="K138" s="418">
        <f>IF(AND(T138=TRUE, U138=TRUE, V138=TRUE), IF(W138&lt;-0.05, "អនុញ្ញាត (អ្នកផ្គត់ផ្គង់ប្រកាសខ្វះ)", "បានប្រកាស (អនុញ្ញាត)"), IF(AND(T138=FALSE, U138=FALSE, V138=FALSE), "ព្យួរទុក (មិនមានទិន្នន័យ)", "ប្រកាសខុស (ព្យួរទុក)"))</f>
        <v/>
      </c>
      <c r="L138" s="418" t="inlineStr"/>
      <c r="M138" s="418" t="inlineStr"/>
      <c r="N138" s="455" t="n"/>
      <c r="O138" s="455">
        <f>IF(W138&lt;0,AI138,I138)</f>
        <v/>
      </c>
      <c r="P138" s="455">
        <f>I138-O138</f>
        <v/>
      </c>
      <c r="Q138" s="418" t="n"/>
      <c r="R138" s="418" t="inlineStr">
        <is>
          <t>001541</t>
        </is>
      </c>
      <c r="S138" s="418" t="inlineStr">
        <is>
          <t>001541</t>
        </is>
      </c>
      <c r="T138" s="418">
        <f>R138=S138</f>
        <v/>
      </c>
      <c r="U138" s="418">
        <f>AND(MONTH(F138)=MONTH(Y138), YEAR(F138)=YEAR(Y138))</f>
        <v/>
      </c>
      <c r="V138" s="418">
        <f>AND(AC138&lt;&gt;"", 'Company information'!D$4&lt;&gt;"", RIGHT(SUBSTITUTE(AC138,"-",""),9)=RIGHT(SUBSTITUTE('Company information'!D$4,"-",""),9))</f>
        <v/>
      </c>
      <c r="W138" s="418">
        <f>AI138-I138</f>
        <v/>
      </c>
      <c r="X138" s="455" t="n"/>
      <c r="Y138" s="419" t="n">
        <v>44740</v>
      </c>
      <c r="Z138" s="418" t="inlineStr">
        <is>
          <t>001541</t>
        </is>
      </c>
      <c r="AA138" s="418" t="inlineStr"/>
      <c r="AB138" s="418" t="inlineStr">
        <is>
          <t>បុគ្គលជាប់អាករ</t>
        </is>
      </c>
      <c r="AC138" s="418" t="inlineStr">
        <is>
          <t>L001-100067123</t>
        </is>
      </c>
      <c r="AD138" s="418" t="inlineStr">
        <is>
          <t>រីឡាយអេប៊ល សូស អ៊ិនដាសស្រ្ទៀល (ខេមបូឌា)</t>
        </is>
      </c>
      <c r="AE138" s="455" t="n">
        <v>2527642</v>
      </c>
      <c r="AF138" s="455" t="n">
        <v>2297856</v>
      </c>
      <c r="AG138" s="455" t="n">
        <v>0</v>
      </c>
      <c r="AH138" s="455" t="n">
        <v>0</v>
      </c>
      <c r="AI138" s="455" t="n">
        <v>229786</v>
      </c>
      <c r="AJ138" s="455" t="n">
        <v>0</v>
      </c>
      <c r="AK138" s="455" t="n">
        <v>0</v>
      </c>
      <c r="AL138" s="455" t="n">
        <v>0</v>
      </c>
      <c r="AM138" s="455" t="n">
        <v>0</v>
      </c>
      <c r="AN138" s="455" t="n">
        <v>0</v>
      </c>
      <c r="AO138" s="455" t="n">
        <v>0</v>
      </c>
      <c r="AP138" s="455" t="n">
        <v>0</v>
      </c>
      <c r="AQ138" s="455" t="n">
        <v>0</v>
      </c>
      <c r="AR138" s="418" t="inlineStr"/>
      <c r="AS138" s="418" t="inlineStr">
        <is>
          <t>Trucking Fee</t>
        </is>
      </c>
      <c r="AT138" s="418" t="inlineStr">
        <is>
          <t>បានប្រកាសពន្ធ</t>
        </is>
      </c>
    </row>
    <row r="139">
      <c r="A139" s="417" t="n">
        <v>130</v>
      </c>
      <c r="B139" s="418" t="inlineStr">
        <is>
          <t>Buy mattress for Mr.Nalingamage</t>
        </is>
      </c>
      <c r="C139" s="418" t="inlineStr">
        <is>
          <t>ម៉ីង លាំង ខូ អិលធីឌី</t>
        </is>
      </c>
      <c r="D139" s="418" t="inlineStr">
        <is>
          <t>K009-100089860</t>
        </is>
      </c>
      <c r="E139" s="418" t="inlineStr">
        <is>
          <t>001542</t>
        </is>
      </c>
      <c r="F139" s="419" t="n">
        <v>44740</v>
      </c>
      <c r="G139" s="420" t="n">
        <v>67994</v>
      </c>
      <c r="H139" s="418" t="n"/>
      <c r="I139" s="455" t="n">
        <v>67994</v>
      </c>
      <c r="J139" s="418">
        <f>IF(L139&lt;&gt;"",L139,K139)</f>
        <v/>
      </c>
      <c r="K139" s="418">
        <f>IF(AND(T139=TRUE, U139=TRUE, V139=TRUE), IF(W139&lt;-0.05, "អនុញ្ញាត (អ្នកផ្គត់ផ្គង់ប្រកាសខ្វះ)", "បានប្រកាស (អនុញ្ញាត)"), IF(AND(T139=FALSE, U139=FALSE, V139=FALSE), "ព្យួរទុក (មិនមានទិន្នន័យ)", "ប្រកាសខុស (ព្យួរទុក)"))</f>
        <v/>
      </c>
      <c r="L139" s="418" t="inlineStr"/>
      <c r="M139" s="418" t="inlineStr"/>
      <c r="N139" s="455" t="n"/>
      <c r="O139" s="455">
        <f>IF(W139&lt;0,AI139,I139)</f>
        <v/>
      </c>
      <c r="P139" s="455">
        <f>I139-O139</f>
        <v/>
      </c>
      <c r="Q139" s="418" t="n"/>
      <c r="R139" s="418" t="inlineStr">
        <is>
          <t>001542</t>
        </is>
      </c>
      <c r="S139" s="418" t="inlineStr">
        <is>
          <t>001542</t>
        </is>
      </c>
      <c r="T139" s="418">
        <f>R139=S139</f>
        <v/>
      </c>
      <c r="U139" s="418">
        <f>AND(MONTH(F139)=MONTH(Y139), YEAR(F139)=YEAR(Y139))</f>
        <v/>
      </c>
      <c r="V139" s="418">
        <f>AND(AC139&lt;&gt;"", 'Company information'!D$4&lt;&gt;"", RIGHT(SUBSTITUTE(AC139,"-",""),9)=RIGHT(SUBSTITUTE('Company information'!D$4,"-",""),9))</f>
        <v/>
      </c>
      <c r="W139" s="418">
        <f>AI139-I139</f>
        <v/>
      </c>
      <c r="X139" s="455" t="n"/>
      <c r="Y139" s="419" t="n">
        <v>44740</v>
      </c>
      <c r="Z139" s="418" t="inlineStr">
        <is>
          <t>001542</t>
        </is>
      </c>
      <c r="AA139" s="418" t="inlineStr"/>
      <c r="AB139" s="418" t="inlineStr">
        <is>
          <t>បុគ្គលជាប់អាករ</t>
        </is>
      </c>
      <c r="AC139" s="418" t="inlineStr">
        <is>
          <t>L001-100067123</t>
        </is>
      </c>
      <c r="AD139" s="418" t="inlineStr">
        <is>
          <t>រីឡាយអេប៊ល សូស អ៊ិនដាសស្រ្ទៀល (ខេមបូឌា)</t>
        </is>
      </c>
      <c r="AE139" s="455" t="n">
        <v>747930</v>
      </c>
      <c r="AF139" s="455" t="n">
        <v>679936</v>
      </c>
      <c r="AG139" s="455" t="n">
        <v>0</v>
      </c>
      <c r="AH139" s="455" t="n">
        <v>0</v>
      </c>
      <c r="AI139" s="455" t="n">
        <v>67994</v>
      </c>
      <c r="AJ139" s="455" t="n">
        <v>0</v>
      </c>
      <c r="AK139" s="455" t="n">
        <v>0</v>
      </c>
      <c r="AL139" s="455" t="n">
        <v>0</v>
      </c>
      <c r="AM139" s="455" t="n">
        <v>0</v>
      </c>
      <c r="AN139" s="455" t="n">
        <v>0</v>
      </c>
      <c r="AO139" s="455" t="n">
        <v>0</v>
      </c>
      <c r="AP139" s="455" t="n">
        <v>0</v>
      </c>
      <c r="AQ139" s="455" t="n">
        <v>0</v>
      </c>
      <c r="AR139" s="418" t="inlineStr"/>
      <c r="AS139" s="418" t="inlineStr">
        <is>
          <t>Trucking Fee</t>
        </is>
      </c>
      <c r="AT139" s="418" t="inlineStr">
        <is>
          <t>បានប្រកាសពន្ធ</t>
        </is>
      </c>
    </row>
    <row r="140">
      <c r="A140" s="417" t="n">
        <v>131</v>
      </c>
      <c r="B140" s="418" t="inlineStr">
        <is>
          <t>Rent daily workers</t>
        </is>
      </c>
      <c r="C140" s="418" t="inlineStr">
        <is>
          <t>ម៉ីង លាំង ខូ អិលធីឌី</t>
        </is>
      </c>
      <c r="D140" s="418" t="inlineStr">
        <is>
          <t>K009-100089860</t>
        </is>
      </c>
      <c r="E140" s="418" t="inlineStr">
        <is>
          <t>001478</t>
        </is>
      </c>
      <c r="F140" s="419" t="n">
        <v>44735</v>
      </c>
      <c r="G140" s="420" t="n">
        <v>71698</v>
      </c>
      <c r="H140" s="418" t="n"/>
      <c r="I140" s="455" t="n">
        <v>71698</v>
      </c>
      <c r="J140" s="418">
        <f>IF(L140&lt;&gt;"",L140,K140)</f>
        <v/>
      </c>
      <c r="K140" s="418">
        <f>IF(AND(T140=TRUE, U140=TRUE, V140=TRUE), IF(W140&lt;-0.05, "អនុញ្ញាត (អ្នកផ្គត់ផ្គង់ប្រកាសខ្វះ)", "បានប្រកាស (អនុញ្ញាត)"), IF(AND(T140=FALSE, U140=FALSE, V140=FALSE), "ព្យួរទុក (មិនមានទិន្នន័យ)", "ប្រកាសខុស (ព្យួរទុក)"))</f>
        <v/>
      </c>
      <c r="L140" s="418" t="inlineStr"/>
      <c r="M140" s="418" t="inlineStr"/>
      <c r="N140" s="455" t="n"/>
      <c r="O140" s="455">
        <f>IF(W140&lt;0,AI140,I140)</f>
        <v/>
      </c>
      <c r="P140" s="455">
        <f>I140-O140</f>
        <v/>
      </c>
      <c r="Q140" s="418" t="n"/>
      <c r="R140" s="418" t="inlineStr">
        <is>
          <t>001478</t>
        </is>
      </c>
      <c r="S140" s="418" t="inlineStr">
        <is>
          <t>001478</t>
        </is>
      </c>
      <c r="T140" s="418">
        <f>R140=S140</f>
        <v/>
      </c>
      <c r="U140" s="418">
        <f>AND(MONTH(F140)=MONTH(Y140), YEAR(F140)=YEAR(Y140))</f>
        <v/>
      </c>
      <c r="V140" s="418">
        <f>AND(AC140&lt;&gt;"", 'Company information'!D$4&lt;&gt;"", RIGHT(SUBSTITUTE(AC140,"-",""),9)=RIGHT(SUBSTITUTE('Company information'!D$4,"-",""),9))</f>
        <v/>
      </c>
      <c r="W140" s="418">
        <f>AI140-I140</f>
        <v/>
      </c>
      <c r="X140" s="455" t="n"/>
      <c r="Y140" s="419" t="n">
        <v>44735</v>
      </c>
      <c r="Z140" s="418" t="inlineStr">
        <is>
          <t>001478</t>
        </is>
      </c>
      <c r="AA140" s="418" t="inlineStr"/>
      <c r="AB140" s="418" t="inlineStr">
        <is>
          <t>បុគ្គលជាប់អាករ</t>
        </is>
      </c>
      <c r="AC140" s="418" t="inlineStr">
        <is>
          <t>L001-100067123</t>
        </is>
      </c>
      <c r="AD140" s="418" t="inlineStr">
        <is>
          <t>រីឡាយអេប៊ល សូស អ៊ិនដាសស្រ្ទៀល (ខេមបូឌា)</t>
        </is>
      </c>
      <c r="AE140" s="455" t="n">
        <v>788673</v>
      </c>
      <c r="AF140" s="455" t="n">
        <v>716975</v>
      </c>
      <c r="AG140" s="455" t="n">
        <v>0</v>
      </c>
      <c r="AH140" s="455" t="n">
        <v>0</v>
      </c>
      <c r="AI140" s="455" t="n">
        <v>71698</v>
      </c>
      <c r="AJ140" s="455" t="n">
        <v>0</v>
      </c>
      <c r="AK140" s="455" t="n">
        <v>0</v>
      </c>
      <c r="AL140" s="455" t="n">
        <v>0</v>
      </c>
      <c r="AM140" s="455" t="n">
        <v>0</v>
      </c>
      <c r="AN140" s="455" t="n">
        <v>0</v>
      </c>
      <c r="AO140" s="455" t="n">
        <v>0</v>
      </c>
      <c r="AP140" s="455" t="n">
        <v>0</v>
      </c>
      <c r="AQ140" s="455" t="n">
        <v>0</v>
      </c>
      <c r="AR140" s="418" t="inlineStr"/>
      <c r="AS140" s="418" t="inlineStr">
        <is>
          <t>Trucking Fee</t>
        </is>
      </c>
      <c r="AT140" s="418" t="inlineStr">
        <is>
          <t>បានប្រកាសពន្ធ</t>
        </is>
      </c>
    </row>
    <row r="141">
      <c r="A141" s="417" t="n">
        <v>132</v>
      </c>
      <c r="B141" s="418" t="inlineStr">
        <is>
          <t>Repair Motor</t>
        </is>
      </c>
      <c r="C141" s="418" t="inlineStr">
        <is>
          <t>ម៉ីង លាំង ខូ អិលធីឌី</t>
        </is>
      </c>
      <c r="D141" s="418" t="inlineStr">
        <is>
          <t>K009-100089860</t>
        </is>
      </c>
      <c r="E141" s="418" t="inlineStr">
        <is>
          <t>001477</t>
        </is>
      </c>
      <c r="F141" s="419" t="n">
        <v>44735</v>
      </c>
      <c r="G141" s="420" t="n">
        <v>231071</v>
      </c>
      <c r="H141" s="418" t="n"/>
      <c r="I141" s="455" t="n">
        <v>231071</v>
      </c>
      <c r="J141" s="418">
        <f>IF(L141&lt;&gt;"",L141,K141)</f>
        <v/>
      </c>
      <c r="K141" s="418">
        <f>IF(AND(T141=TRUE, U141=TRUE, V141=TRUE), IF(W141&lt;-0.05, "អនុញ្ញាត (អ្នកផ្គត់ផ្គង់ប្រកាសខ្វះ)", "បានប្រកាស (អនុញ្ញាត)"), IF(AND(T141=FALSE, U141=FALSE, V141=FALSE), "ព្យួរទុក (មិនមានទិន្នន័យ)", "ប្រកាសខុស (ព្យួរទុក)"))</f>
        <v/>
      </c>
      <c r="L141" s="418" t="inlineStr"/>
      <c r="M141" s="418" t="inlineStr"/>
      <c r="N141" s="455" t="n"/>
      <c r="O141" s="455">
        <f>IF(W141&lt;0,AI141,I141)</f>
        <v/>
      </c>
      <c r="P141" s="455">
        <f>I141-O141</f>
        <v/>
      </c>
      <c r="Q141" s="418" t="n"/>
      <c r="R141" s="418" t="inlineStr">
        <is>
          <t>001477</t>
        </is>
      </c>
      <c r="S141" s="418" t="inlineStr">
        <is>
          <t>001477</t>
        </is>
      </c>
      <c r="T141" s="418">
        <f>R141=S141</f>
        <v/>
      </c>
      <c r="U141" s="418">
        <f>AND(MONTH(F141)=MONTH(Y141), YEAR(F141)=YEAR(Y141))</f>
        <v/>
      </c>
      <c r="V141" s="418">
        <f>AND(AC141&lt;&gt;"", 'Company information'!D$4&lt;&gt;"", RIGHT(SUBSTITUTE(AC141,"-",""),9)=RIGHT(SUBSTITUTE('Company information'!D$4,"-",""),9))</f>
        <v/>
      </c>
      <c r="W141" s="418">
        <f>AI141-I141</f>
        <v/>
      </c>
      <c r="X141" s="455" t="n"/>
      <c r="Y141" s="419" t="n">
        <v>44735</v>
      </c>
      <c r="Z141" s="418" t="inlineStr">
        <is>
          <t>001477</t>
        </is>
      </c>
      <c r="AA141" s="418" t="inlineStr"/>
      <c r="AB141" s="418" t="inlineStr">
        <is>
          <t>បុគ្គលជាប់អាករ</t>
        </is>
      </c>
      <c r="AC141" s="418" t="inlineStr">
        <is>
          <t>L001-100067123</t>
        </is>
      </c>
      <c r="AD141" s="418" t="inlineStr">
        <is>
          <t>រីឡាយអេប៊ល សូស អ៊ិនដាសស្រ្ទៀល (ខេមបូឌា)</t>
        </is>
      </c>
      <c r="AE141" s="455" t="n">
        <v>2541779</v>
      </c>
      <c r="AF141" s="455" t="n">
        <v>2310708</v>
      </c>
      <c r="AG141" s="455" t="n">
        <v>0</v>
      </c>
      <c r="AH141" s="455" t="n">
        <v>0</v>
      </c>
      <c r="AI141" s="455" t="n">
        <v>231071</v>
      </c>
      <c r="AJ141" s="455" t="n">
        <v>0</v>
      </c>
      <c r="AK141" s="455" t="n">
        <v>0</v>
      </c>
      <c r="AL141" s="455" t="n">
        <v>0</v>
      </c>
      <c r="AM141" s="455" t="n">
        <v>0</v>
      </c>
      <c r="AN141" s="455" t="n">
        <v>0</v>
      </c>
      <c r="AO141" s="455" t="n">
        <v>0</v>
      </c>
      <c r="AP141" s="455" t="n">
        <v>0</v>
      </c>
      <c r="AQ141" s="455" t="n">
        <v>0</v>
      </c>
      <c r="AR141" s="418" t="inlineStr"/>
      <c r="AS141" s="418" t="inlineStr">
        <is>
          <t>Trucking Fee</t>
        </is>
      </c>
      <c r="AT141" s="418" t="inlineStr">
        <is>
          <t>បានប្រកាសពន្ធ</t>
        </is>
      </c>
    </row>
    <row r="142">
      <c r="A142" s="417" t="n">
        <v>133</v>
      </c>
      <c r="B142" s="418" t="inlineStr">
        <is>
          <t>Car Rental</t>
        </is>
      </c>
      <c r="C142" s="418" t="inlineStr">
        <is>
          <t>ម៉ីង លាំង ខូ អិលធីឌី</t>
        </is>
      </c>
      <c r="D142" s="418" t="inlineStr">
        <is>
          <t>K009-100089860</t>
        </is>
      </c>
      <c r="E142" s="418" t="inlineStr">
        <is>
          <t>001428</t>
        </is>
      </c>
      <c r="F142" s="419" t="n">
        <v>44729</v>
      </c>
      <c r="G142" s="420" t="n">
        <v>227384</v>
      </c>
      <c r="H142" s="418" t="n"/>
      <c r="I142" s="455" t="n">
        <v>227384</v>
      </c>
      <c r="J142" s="418">
        <f>IF(L142&lt;&gt;"",L142,K142)</f>
        <v/>
      </c>
      <c r="K142" s="418">
        <f>IF(AND(T142=TRUE, U142=TRUE, V142=TRUE), IF(W142&lt;-0.05, "អនុញ្ញាត (អ្នកផ្គត់ផ្គង់ប្រកាសខ្វះ)", "បានប្រកាស (អនុញ្ញាត)"), IF(AND(T142=FALSE, U142=FALSE, V142=FALSE), "ព្យួរទុក (មិនមានទិន្នន័យ)", "ប្រកាសខុស (ព្យួរទុក)"))</f>
        <v/>
      </c>
      <c r="L142" s="418" t="inlineStr"/>
      <c r="M142" s="418" t="inlineStr"/>
      <c r="N142" s="455" t="n"/>
      <c r="O142" s="455">
        <f>IF(W142&lt;0,AI142,I142)</f>
        <v/>
      </c>
      <c r="P142" s="455">
        <f>I142-O142</f>
        <v/>
      </c>
      <c r="Q142" s="418" t="n"/>
      <c r="R142" s="418" t="inlineStr">
        <is>
          <t>001428</t>
        </is>
      </c>
      <c r="S142" s="418" t="inlineStr">
        <is>
          <t>001428</t>
        </is>
      </c>
      <c r="T142" s="418">
        <f>R142=S142</f>
        <v/>
      </c>
      <c r="U142" s="418">
        <f>AND(MONTH(F142)=MONTH(Y142), YEAR(F142)=YEAR(Y142))</f>
        <v/>
      </c>
      <c r="V142" s="418">
        <f>AND(AC142&lt;&gt;"", 'Company information'!D$4&lt;&gt;"", RIGHT(SUBSTITUTE(AC142,"-",""),9)=RIGHT(SUBSTITUTE('Company information'!D$4,"-",""),9))</f>
        <v/>
      </c>
      <c r="W142" s="418">
        <f>AI142-I142</f>
        <v/>
      </c>
      <c r="X142" s="455" t="n"/>
      <c r="Y142" s="419" t="n">
        <v>44729</v>
      </c>
      <c r="Z142" s="418" t="inlineStr">
        <is>
          <t>001428</t>
        </is>
      </c>
      <c r="AA142" s="418" t="inlineStr"/>
      <c r="AB142" s="418" t="inlineStr">
        <is>
          <t>បុគ្គលជាប់អាករ</t>
        </is>
      </c>
      <c r="AC142" s="418" t="inlineStr">
        <is>
          <t>L001-100067123</t>
        </is>
      </c>
      <c r="AD142" s="418" t="inlineStr">
        <is>
          <t>រីឡាយអេប៊ល សូស អ៊ិនដាសស្រ្ទៀល (ខេមបូឌា)</t>
        </is>
      </c>
      <c r="AE142" s="455" t="n">
        <v>2501219</v>
      </c>
      <c r="AF142" s="455" t="n">
        <v>2273835</v>
      </c>
      <c r="AG142" s="455" t="n">
        <v>0</v>
      </c>
      <c r="AH142" s="455" t="n">
        <v>0</v>
      </c>
      <c r="AI142" s="455" t="n">
        <v>227384</v>
      </c>
      <c r="AJ142" s="455" t="n">
        <v>0</v>
      </c>
      <c r="AK142" s="455" t="n">
        <v>0</v>
      </c>
      <c r="AL142" s="455" t="n">
        <v>0</v>
      </c>
      <c r="AM142" s="455" t="n">
        <v>0</v>
      </c>
      <c r="AN142" s="455" t="n">
        <v>0</v>
      </c>
      <c r="AO142" s="455" t="n">
        <v>0</v>
      </c>
      <c r="AP142" s="455" t="n">
        <v>0</v>
      </c>
      <c r="AQ142" s="455" t="n">
        <v>0</v>
      </c>
      <c r="AR142" s="418" t="inlineStr"/>
      <c r="AS142" s="418" t="inlineStr">
        <is>
          <t>Trucking Fee</t>
        </is>
      </c>
      <c r="AT142" s="418" t="inlineStr">
        <is>
          <t>បានប្រកាសពន្ធ</t>
        </is>
      </c>
    </row>
    <row r="143">
      <c r="A143" s="417" t="n">
        <v>134</v>
      </c>
      <c r="B143" s="418" t="inlineStr">
        <is>
          <t>ELECTRIC</t>
        </is>
      </c>
      <c r="C143" s="418" t="inlineStr">
        <is>
          <t>ម៉ីង លាំង ខូ អិលធីឌី</t>
        </is>
      </c>
      <c r="D143" s="418" t="inlineStr">
        <is>
          <t>K009-100089860</t>
        </is>
      </c>
      <c r="E143" s="418" t="inlineStr">
        <is>
          <t>001427</t>
        </is>
      </c>
      <c r="F143" s="419" t="n">
        <v>44729</v>
      </c>
      <c r="G143" s="420" t="n">
        <v>243362</v>
      </c>
      <c r="H143" s="418" t="n"/>
      <c r="I143" s="455" t="n">
        <v>243362</v>
      </c>
      <c r="J143" s="418">
        <f>IF(L143&lt;&gt;"",L143,K143)</f>
        <v/>
      </c>
      <c r="K143" s="418">
        <f>IF(AND(T143=TRUE, U143=TRUE, V143=TRUE), IF(W143&lt;-0.05, "អនុញ្ញាត (អ្នកផ្គត់ផ្គង់ប្រកាសខ្វះ)", "បានប្រកាស (អនុញ្ញាត)"), IF(AND(T143=FALSE, U143=FALSE, V143=FALSE), "ព្យួរទុក (មិនមានទិន្នន័យ)", "ប្រកាសខុស (ព្យួរទុក)"))</f>
        <v/>
      </c>
      <c r="L143" s="418" t="inlineStr"/>
      <c r="M143" s="418" t="inlineStr"/>
      <c r="N143" s="455" t="n"/>
      <c r="O143" s="455">
        <f>IF(W143&lt;0,AI143,I143)</f>
        <v/>
      </c>
      <c r="P143" s="455">
        <f>I143-O143</f>
        <v/>
      </c>
      <c r="Q143" s="418" t="n"/>
      <c r="R143" s="418" t="inlineStr">
        <is>
          <t>001427</t>
        </is>
      </c>
      <c r="S143" s="418" t="inlineStr">
        <is>
          <t>001427</t>
        </is>
      </c>
      <c r="T143" s="418">
        <f>R143=S143</f>
        <v/>
      </c>
      <c r="U143" s="418">
        <f>AND(MONTH(F143)=MONTH(Y143), YEAR(F143)=YEAR(Y143))</f>
        <v/>
      </c>
      <c r="V143" s="418">
        <f>AND(AC143&lt;&gt;"", 'Company information'!D$4&lt;&gt;"", RIGHT(SUBSTITUTE(AC143,"-",""),9)=RIGHT(SUBSTITUTE('Company information'!D$4,"-",""),9))</f>
        <v/>
      </c>
      <c r="W143" s="418">
        <f>AI143-I143</f>
        <v/>
      </c>
      <c r="X143" s="455" t="n"/>
      <c r="Y143" s="419" t="n">
        <v>44729</v>
      </c>
      <c r="Z143" s="418" t="inlineStr">
        <is>
          <t>001427</t>
        </is>
      </c>
      <c r="AA143" s="418" t="inlineStr"/>
      <c r="AB143" s="418" t="inlineStr">
        <is>
          <t>បុគ្គលជាប់អាករ</t>
        </is>
      </c>
      <c r="AC143" s="418" t="inlineStr">
        <is>
          <t>L001-100067123</t>
        </is>
      </c>
      <c r="AD143" s="418" t="inlineStr">
        <is>
          <t>រីឡាយអេប៊ល សូស អ៊ិនដាសស្រ្ទៀល (ខេមបូឌា)</t>
        </is>
      </c>
      <c r="AE143" s="455" t="n">
        <v>2676980</v>
      </c>
      <c r="AF143" s="455" t="n">
        <v>2433618</v>
      </c>
      <c r="AG143" s="455" t="n">
        <v>0</v>
      </c>
      <c r="AH143" s="455" t="n">
        <v>0</v>
      </c>
      <c r="AI143" s="455" t="n">
        <v>243362</v>
      </c>
      <c r="AJ143" s="455" t="n">
        <v>0</v>
      </c>
      <c r="AK143" s="455" t="n">
        <v>0</v>
      </c>
      <c r="AL143" s="455" t="n">
        <v>0</v>
      </c>
      <c r="AM143" s="455" t="n">
        <v>0</v>
      </c>
      <c r="AN143" s="455" t="n">
        <v>0</v>
      </c>
      <c r="AO143" s="455" t="n">
        <v>0</v>
      </c>
      <c r="AP143" s="455" t="n">
        <v>0</v>
      </c>
      <c r="AQ143" s="455" t="n">
        <v>0</v>
      </c>
      <c r="AR143" s="418" t="inlineStr"/>
      <c r="AS143" s="418" t="inlineStr">
        <is>
          <t>Trucking Fee</t>
        </is>
      </c>
      <c r="AT143" s="418" t="inlineStr">
        <is>
          <t>បានប្រកាសពន្ធ</t>
        </is>
      </c>
    </row>
    <row r="144">
      <c r="A144" s="417" t="n">
        <v>135</v>
      </c>
      <c r="B144" s="418" t="inlineStr">
        <is>
          <t>Food for Expat-suppporter</t>
        </is>
      </c>
      <c r="C144" s="418" t="inlineStr">
        <is>
          <t>ម៉ីង លាំង ខូ អិលធីឌី</t>
        </is>
      </c>
      <c r="D144" s="418" t="inlineStr">
        <is>
          <t>K009-100089860</t>
        </is>
      </c>
      <c r="E144" s="418" t="inlineStr">
        <is>
          <t>001440</t>
        </is>
      </c>
      <c r="F144" s="419" t="n">
        <v>44729</v>
      </c>
      <c r="G144" s="420" t="n">
        <v>68010</v>
      </c>
      <c r="H144" s="418" t="n"/>
      <c r="I144" s="455" t="n">
        <v>68010</v>
      </c>
      <c r="J144" s="418">
        <f>IF(L144&lt;&gt;"",L144,K144)</f>
        <v/>
      </c>
      <c r="K144" s="418">
        <f>IF(AND(T144=TRUE, U144=TRUE, V144=TRUE), IF(W144&lt;-0.05, "អនុញ្ញាត (អ្នកផ្គត់ផ្គង់ប្រកាសខ្វះ)", "បានប្រកាស (អនុញ្ញាត)"), IF(AND(T144=FALSE, U144=FALSE, V144=FALSE), "ព្យួរទុក (មិនមានទិន្នន័យ)", "ប្រកាសខុស (ព្យួរទុក)"))</f>
        <v/>
      </c>
      <c r="L144" s="418" t="inlineStr"/>
      <c r="M144" s="418" t="inlineStr"/>
      <c r="N144" s="455" t="n"/>
      <c r="O144" s="455">
        <f>IF(W144&lt;0,AI144,I144)</f>
        <v/>
      </c>
      <c r="P144" s="455">
        <f>I144-O144</f>
        <v/>
      </c>
      <c r="Q144" s="418" t="n"/>
      <c r="R144" s="418" t="inlineStr">
        <is>
          <t>001440</t>
        </is>
      </c>
      <c r="S144" s="418" t="inlineStr">
        <is>
          <t>001440</t>
        </is>
      </c>
      <c r="T144" s="418">
        <f>R144=S144</f>
        <v/>
      </c>
      <c r="U144" s="418">
        <f>AND(MONTH(F144)=MONTH(Y144), YEAR(F144)=YEAR(Y144))</f>
        <v/>
      </c>
      <c r="V144" s="418">
        <f>AND(AC144&lt;&gt;"", 'Company information'!D$4&lt;&gt;"", RIGHT(SUBSTITUTE(AC144,"-",""),9)=RIGHT(SUBSTITUTE('Company information'!D$4,"-",""),9))</f>
        <v/>
      </c>
      <c r="W144" s="418">
        <f>AI144-I144</f>
        <v/>
      </c>
      <c r="X144" s="455" t="n"/>
      <c r="Y144" s="419" t="n">
        <v>44729</v>
      </c>
      <c r="Z144" s="418" t="inlineStr">
        <is>
          <t>001440</t>
        </is>
      </c>
      <c r="AA144" s="418" t="inlineStr"/>
      <c r="AB144" s="418" t="inlineStr">
        <is>
          <t>បុគ្គលជាប់អាករ</t>
        </is>
      </c>
      <c r="AC144" s="418" t="inlineStr">
        <is>
          <t>L001-100067123</t>
        </is>
      </c>
      <c r="AD144" s="418" t="inlineStr">
        <is>
          <t>រីឡាយអេប៊ល សូស អ៊ិនដាសស្រ្ទៀល (ខេមបូឌា)</t>
        </is>
      </c>
      <c r="AE144" s="455" t="n">
        <v>748112</v>
      </c>
      <c r="AF144" s="455" t="n">
        <v>680102</v>
      </c>
      <c r="AG144" s="455" t="n">
        <v>0</v>
      </c>
      <c r="AH144" s="455" t="n">
        <v>0</v>
      </c>
      <c r="AI144" s="455" t="n">
        <v>68010</v>
      </c>
      <c r="AJ144" s="455" t="n">
        <v>0</v>
      </c>
      <c r="AK144" s="455" t="n">
        <v>0</v>
      </c>
      <c r="AL144" s="455" t="n">
        <v>0</v>
      </c>
      <c r="AM144" s="455" t="n">
        <v>0</v>
      </c>
      <c r="AN144" s="455" t="n">
        <v>0</v>
      </c>
      <c r="AO144" s="455" t="n">
        <v>0</v>
      </c>
      <c r="AP144" s="455" t="n">
        <v>0</v>
      </c>
      <c r="AQ144" s="455" t="n">
        <v>0</v>
      </c>
      <c r="AR144" s="418" t="inlineStr"/>
      <c r="AS144" s="418" t="inlineStr">
        <is>
          <t>Trucking Fee</t>
        </is>
      </c>
      <c r="AT144" s="418" t="inlineStr">
        <is>
          <t>បានប្រកាសពន្ធ</t>
        </is>
      </c>
    </row>
    <row r="145">
      <c r="A145" s="417" t="n">
        <v>136</v>
      </c>
      <c r="B145" s="418" t="inlineStr">
        <is>
          <t>Drinking Water</t>
        </is>
      </c>
      <c r="C145" s="418" t="inlineStr">
        <is>
          <t>ម៉ីង លាំង ខូ អិលធីឌី</t>
        </is>
      </c>
      <c r="D145" s="418" t="inlineStr">
        <is>
          <t>K009-100089860</t>
        </is>
      </c>
      <c r="E145" s="418" t="inlineStr">
        <is>
          <t>001439</t>
        </is>
      </c>
      <c r="F145" s="419" t="n">
        <v>44729</v>
      </c>
      <c r="G145" s="420" t="n">
        <v>447802</v>
      </c>
      <c r="H145" s="418" t="n"/>
      <c r="I145" s="455" t="n">
        <v>447802</v>
      </c>
      <c r="J145" s="418">
        <f>IF(L145&lt;&gt;"",L145,K145)</f>
        <v/>
      </c>
      <c r="K145" s="418">
        <f>IF(AND(T145=TRUE, U145=TRUE, V145=TRUE), IF(W145&lt;-0.05, "អនុញ្ញាត (អ្នកផ្គត់ផ្គង់ប្រកាសខ្វះ)", "បានប្រកាស (អនុញ្ញាត)"), IF(AND(T145=FALSE, U145=FALSE, V145=FALSE), "ព្យួរទុក (មិនមានទិន្នន័យ)", "ប្រកាសខុស (ព្យួរទុក)"))</f>
        <v/>
      </c>
      <c r="L145" s="418" t="inlineStr"/>
      <c r="M145" s="418" t="inlineStr"/>
      <c r="N145" s="455" t="n"/>
      <c r="O145" s="455">
        <f>IF(W145&lt;0,AI145,I145)</f>
        <v/>
      </c>
      <c r="P145" s="455">
        <f>I145-O145</f>
        <v/>
      </c>
      <c r="Q145" s="418" t="n"/>
      <c r="R145" s="418" t="inlineStr">
        <is>
          <t>001439</t>
        </is>
      </c>
      <c r="S145" s="418" t="inlineStr">
        <is>
          <t>001439</t>
        </is>
      </c>
      <c r="T145" s="418">
        <f>R145=S145</f>
        <v/>
      </c>
      <c r="U145" s="418">
        <f>AND(MONTH(F145)=MONTH(Y145), YEAR(F145)=YEAR(Y145))</f>
        <v/>
      </c>
      <c r="V145" s="418">
        <f>AND(AC145&lt;&gt;"", 'Company information'!D$4&lt;&gt;"", RIGHT(SUBSTITUTE(AC145,"-",""),9)=RIGHT(SUBSTITUTE('Company information'!D$4,"-",""),9))</f>
        <v/>
      </c>
      <c r="W145" s="418">
        <f>AI145-I145</f>
        <v/>
      </c>
      <c r="X145" s="455" t="n"/>
      <c r="Y145" s="419" t="n">
        <v>44729</v>
      </c>
      <c r="Z145" s="418" t="inlineStr">
        <is>
          <t>001439</t>
        </is>
      </c>
      <c r="AA145" s="418" t="inlineStr"/>
      <c r="AB145" s="418" t="inlineStr">
        <is>
          <t>បុគ្គលជាប់អាករ</t>
        </is>
      </c>
      <c r="AC145" s="418" t="inlineStr">
        <is>
          <t>L001-100067123</t>
        </is>
      </c>
      <c r="AD145" s="418" t="inlineStr">
        <is>
          <t>រីឡាយអេប៊ល សូស អ៊ិនដាសស្រ្ទៀល (ខេមបូឌា)</t>
        </is>
      </c>
      <c r="AE145" s="455" t="n">
        <v>4925823</v>
      </c>
      <c r="AF145" s="455" t="n">
        <v>4478021</v>
      </c>
      <c r="AG145" s="455" t="n">
        <v>0</v>
      </c>
      <c r="AH145" s="455" t="n">
        <v>0</v>
      </c>
      <c r="AI145" s="455" t="n">
        <v>447802</v>
      </c>
      <c r="AJ145" s="455" t="n">
        <v>0</v>
      </c>
      <c r="AK145" s="455" t="n">
        <v>0</v>
      </c>
      <c r="AL145" s="455" t="n">
        <v>0</v>
      </c>
      <c r="AM145" s="455" t="n">
        <v>0</v>
      </c>
      <c r="AN145" s="455" t="n">
        <v>0</v>
      </c>
      <c r="AO145" s="455" t="n">
        <v>0</v>
      </c>
      <c r="AP145" s="455" t="n">
        <v>0</v>
      </c>
      <c r="AQ145" s="455" t="n">
        <v>0</v>
      </c>
      <c r="AR145" s="418" t="inlineStr"/>
      <c r="AS145" s="418" t="inlineStr">
        <is>
          <t>Trucking Fee</t>
        </is>
      </c>
      <c r="AT145" s="418" t="inlineStr">
        <is>
          <t>បានប្រកាសពន្ធ</t>
        </is>
      </c>
    </row>
    <row r="146">
      <c r="A146" s="417" t="n">
        <v>137</v>
      </c>
      <c r="B146" s="418" t="inlineStr">
        <is>
          <t>Drinking Water</t>
        </is>
      </c>
      <c r="C146" s="418" t="inlineStr">
        <is>
          <t>ម៉ីង លាំង ខូ អិលធីឌី</t>
        </is>
      </c>
      <c r="D146" s="418" t="inlineStr">
        <is>
          <t>K009-100089860</t>
        </is>
      </c>
      <c r="E146" s="418" t="inlineStr">
        <is>
          <t>001378</t>
        </is>
      </c>
      <c r="F146" s="419" t="n">
        <v>44726</v>
      </c>
      <c r="G146" s="420" t="n">
        <v>69239</v>
      </c>
      <c r="H146" s="418" t="n"/>
      <c r="I146" s="455" t="n">
        <v>69239</v>
      </c>
      <c r="J146" s="418">
        <f>IF(L146&lt;&gt;"",L146,K146)</f>
        <v/>
      </c>
      <c r="K146" s="418">
        <f>IF(AND(T146=TRUE, U146=TRUE, V146=TRUE), IF(W146&lt;-0.05, "អនុញ្ញាត (អ្នកផ្គត់ផ្គង់ប្រកាសខ្វះ)", "បានប្រកាស (អនុញ្ញាត)"), IF(AND(T146=FALSE, U146=FALSE, V146=FALSE), "ព្យួរទុក (មិនមានទិន្នន័យ)", "ប្រកាសខុស (ព្យួរទុក)"))</f>
        <v/>
      </c>
      <c r="L146" s="418" t="inlineStr"/>
      <c r="M146" s="418" t="inlineStr"/>
      <c r="N146" s="455" t="n"/>
      <c r="O146" s="455">
        <f>IF(W146&lt;0,AI146,I146)</f>
        <v/>
      </c>
      <c r="P146" s="455">
        <f>I146-O146</f>
        <v/>
      </c>
      <c r="Q146" s="418" t="n"/>
      <c r="R146" s="418" t="inlineStr">
        <is>
          <t>001378</t>
        </is>
      </c>
      <c r="S146" s="418" t="inlineStr">
        <is>
          <t>001378</t>
        </is>
      </c>
      <c r="T146" s="418">
        <f>R146=S146</f>
        <v/>
      </c>
      <c r="U146" s="418">
        <f>AND(MONTH(F146)=MONTH(Y146), YEAR(F146)=YEAR(Y146))</f>
        <v/>
      </c>
      <c r="V146" s="418">
        <f>AND(AC146&lt;&gt;"", 'Company information'!D$4&lt;&gt;"", RIGHT(SUBSTITUTE(AC146,"-",""),9)=RIGHT(SUBSTITUTE('Company information'!D$4,"-",""),9))</f>
        <v/>
      </c>
      <c r="W146" s="418">
        <f>AI146-I146</f>
        <v/>
      </c>
      <c r="X146" s="455" t="n"/>
      <c r="Y146" s="419" t="n">
        <v>44726</v>
      </c>
      <c r="Z146" s="418" t="inlineStr">
        <is>
          <t>001378</t>
        </is>
      </c>
      <c r="AA146" s="418" t="inlineStr"/>
      <c r="AB146" s="418" t="inlineStr">
        <is>
          <t>បុគ្គលជាប់អាករ</t>
        </is>
      </c>
      <c r="AC146" s="418" t="inlineStr">
        <is>
          <t>L001-100067123</t>
        </is>
      </c>
      <c r="AD146" s="418" t="inlineStr">
        <is>
          <t>រីឡាយអេប៊ល សូស អ៊ិនដាសស្រ្ទៀល (ខេមបូឌា)</t>
        </is>
      </c>
      <c r="AE146" s="455" t="n">
        <v>761632</v>
      </c>
      <c r="AF146" s="455" t="n">
        <v>692393</v>
      </c>
      <c r="AG146" s="455" t="n">
        <v>0</v>
      </c>
      <c r="AH146" s="455" t="n">
        <v>0</v>
      </c>
      <c r="AI146" s="455" t="n">
        <v>69239</v>
      </c>
      <c r="AJ146" s="455" t="n">
        <v>0</v>
      </c>
      <c r="AK146" s="455" t="n">
        <v>0</v>
      </c>
      <c r="AL146" s="455" t="n">
        <v>0</v>
      </c>
      <c r="AM146" s="455" t="n">
        <v>0</v>
      </c>
      <c r="AN146" s="455" t="n">
        <v>0</v>
      </c>
      <c r="AO146" s="455" t="n">
        <v>0</v>
      </c>
      <c r="AP146" s="455" t="n">
        <v>0</v>
      </c>
      <c r="AQ146" s="455" t="n">
        <v>0</v>
      </c>
      <c r="AR146" s="418" t="inlineStr"/>
      <c r="AS146" s="418" t="inlineStr">
        <is>
          <t>Trucking Fee</t>
        </is>
      </c>
      <c r="AT146" s="418" t="inlineStr">
        <is>
          <t>បានប្រកាសពន្ធ</t>
        </is>
      </c>
    </row>
    <row r="147">
      <c r="A147" s="417" t="n">
        <v>138</v>
      </c>
      <c r="B147" s="418" t="inlineStr">
        <is>
          <t>Drinking Water</t>
        </is>
      </c>
      <c r="C147" s="418" t="inlineStr">
        <is>
          <t>ម៉ីង លាំង ខូ អិលធីឌី</t>
        </is>
      </c>
      <c r="D147" s="418" t="inlineStr">
        <is>
          <t>K009-100089860</t>
        </is>
      </c>
      <c r="E147" s="418" t="inlineStr">
        <is>
          <t>001377</t>
        </is>
      </c>
      <c r="F147" s="419" t="n">
        <v>44726</v>
      </c>
      <c r="G147" s="420" t="n">
        <v>232300</v>
      </c>
      <c r="H147" s="418" t="n"/>
      <c r="I147" s="455" t="n">
        <v>232300</v>
      </c>
      <c r="J147" s="418">
        <f>IF(L147&lt;&gt;"",L147,K147)</f>
        <v/>
      </c>
      <c r="K147" s="418">
        <f>IF(AND(T147=TRUE, U147=TRUE, V147=TRUE), IF(W147&lt;-0.05, "អនុញ្ញាត (អ្នកផ្គត់ផ្គង់ប្រកាសខ្វះ)", "បានប្រកាស (អនុញ្ញាត)"), IF(AND(T147=FALSE, U147=FALSE, V147=FALSE), "ព្យួរទុក (មិនមានទិន្នន័យ)", "ប្រកាសខុស (ព្យួរទុក)"))</f>
        <v/>
      </c>
      <c r="L147" s="418" t="inlineStr"/>
      <c r="M147" s="418" t="inlineStr"/>
      <c r="N147" s="455" t="n"/>
      <c r="O147" s="455">
        <f>IF(W147&lt;0,AI147,I147)</f>
        <v/>
      </c>
      <c r="P147" s="455">
        <f>I147-O147</f>
        <v/>
      </c>
      <c r="Q147" s="418" t="n"/>
      <c r="R147" s="418" t="inlineStr">
        <is>
          <t>001377</t>
        </is>
      </c>
      <c r="S147" s="418" t="inlineStr">
        <is>
          <t>001377</t>
        </is>
      </c>
      <c r="T147" s="418">
        <f>R147=S147</f>
        <v/>
      </c>
      <c r="U147" s="418">
        <f>AND(MONTH(F147)=MONTH(Y147), YEAR(F147)=YEAR(Y147))</f>
        <v/>
      </c>
      <c r="V147" s="418">
        <f>AND(AC147&lt;&gt;"", 'Company information'!D$4&lt;&gt;"", RIGHT(SUBSTITUTE(AC147,"-",""),9)=RIGHT(SUBSTITUTE('Company information'!D$4,"-",""),9))</f>
        <v/>
      </c>
      <c r="W147" s="418">
        <f>AI147-I147</f>
        <v/>
      </c>
      <c r="X147" s="455" t="n"/>
      <c r="Y147" s="419" t="n">
        <v>44726</v>
      </c>
      <c r="Z147" s="418" t="inlineStr">
        <is>
          <t>001377</t>
        </is>
      </c>
      <c r="AA147" s="418" t="inlineStr"/>
      <c r="AB147" s="418" t="inlineStr">
        <is>
          <t>បុគ្គលជាប់អាករ</t>
        </is>
      </c>
      <c r="AC147" s="418" t="inlineStr">
        <is>
          <t>L001-100067123</t>
        </is>
      </c>
      <c r="AD147" s="418" t="inlineStr">
        <is>
          <t>រីឡាយអេប៊ល សូស អ៊ិនដាសស្រ្ទៀល (ខេមបូឌា)</t>
        </is>
      </c>
      <c r="AE147" s="455" t="n">
        <v>2555299</v>
      </c>
      <c r="AF147" s="455" t="n">
        <v>2322999</v>
      </c>
      <c r="AG147" s="455" t="n">
        <v>0</v>
      </c>
      <c r="AH147" s="455" t="n">
        <v>0</v>
      </c>
      <c r="AI147" s="455" t="n">
        <v>232300</v>
      </c>
      <c r="AJ147" s="455" t="n">
        <v>0</v>
      </c>
      <c r="AK147" s="455" t="n">
        <v>0</v>
      </c>
      <c r="AL147" s="455" t="n">
        <v>0</v>
      </c>
      <c r="AM147" s="455" t="n">
        <v>0</v>
      </c>
      <c r="AN147" s="455" t="n">
        <v>0</v>
      </c>
      <c r="AO147" s="455" t="n">
        <v>0</v>
      </c>
      <c r="AP147" s="455" t="n">
        <v>0</v>
      </c>
      <c r="AQ147" s="455" t="n">
        <v>0</v>
      </c>
      <c r="AR147" s="418" t="inlineStr"/>
      <c r="AS147" s="418" t="inlineStr">
        <is>
          <t>Trucking Fee</t>
        </is>
      </c>
      <c r="AT147" s="418" t="inlineStr">
        <is>
          <t>បានប្រកាសពន្ធ</t>
        </is>
      </c>
    </row>
    <row r="148">
      <c r="A148" s="417" t="n">
        <v>139</v>
      </c>
      <c r="B148" s="418" t="inlineStr">
        <is>
          <t>Food for staff-Khmer&amp;Expat</t>
        </is>
      </c>
      <c r="C148" s="418" t="inlineStr">
        <is>
          <t>កំពង់ផែស្វយ័តក្រុងព្រះសីហនុ</t>
        </is>
      </c>
      <c r="D148" s="418" t="inlineStr">
        <is>
          <t>L001-100044638</t>
        </is>
      </c>
      <c r="E148" s="418" t="inlineStr">
        <is>
          <t>118632</t>
        </is>
      </c>
      <c r="F148" s="419" t="n">
        <v>44741</v>
      </c>
      <c r="G148" s="420" t="n">
        <v>23353</v>
      </c>
      <c r="H148" s="418" t="n"/>
      <c r="I148" s="455" t="n">
        <v>23353</v>
      </c>
      <c r="J148" s="418">
        <f>IF(L148&lt;&gt;"",L148,K148)</f>
        <v/>
      </c>
      <c r="K148" s="418">
        <f>IF(AND(T148=TRUE, U148=TRUE, V148=TRUE), IF(W148&lt;-0.05, "អនុញ្ញាត (អ្នកផ្គត់ផ្គង់ប្រកាសខ្វះ)", "បានប្រកាស (អនុញ្ញាត)"), IF(AND(T148=FALSE, U148=FALSE, V148=FALSE), "ព្យួរទុក (មិនមានទិន្នន័យ)", "ប្រកាសខុស (ព្យួរទុក)"))</f>
        <v/>
      </c>
      <c r="L148" s="418" t="inlineStr"/>
      <c r="M148" s="418" t="inlineStr"/>
      <c r="N148" s="455" t="n"/>
      <c r="O148" s="455">
        <f>IF(W148&lt;0,AI148,I148)</f>
        <v/>
      </c>
      <c r="P148" s="455">
        <f>I148-O148</f>
        <v/>
      </c>
      <c r="Q148" s="418" t="n"/>
      <c r="R148" s="418" t="inlineStr">
        <is>
          <t>118632</t>
        </is>
      </c>
      <c r="S148" s="418" t="inlineStr"/>
      <c r="T148" s="418">
        <f>R148=S148</f>
        <v/>
      </c>
      <c r="U148" s="418">
        <f>AND(MONTH(F148)=MONTH(Y148), YEAR(F148)=YEAR(Y148))</f>
        <v/>
      </c>
      <c r="V148" s="418">
        <f>AND(AC148&lt;&gt;"", 'Company information'!D$4&lt;&gt;"", RIGHT(SUBSTITUTE(AC148,"-",""),9)=RIGHT(SUBSTITUTE('Company information'!D$4,"-",""),9))</f>
        <v/>
      </c>
      <c r="W148" s="418">
        <f>AI148-I148</f>
        <v/>
      </c>
      <c r="X148" s="455" t="n"/>
      <c r="Y148" s="417" t="n"/>
      <c r="Z148" s="418" t="n"/>
      <c r="AA148" s="418" t="n"/>
      <c r="AB148" s="418" t="n"/>
      <c r="AC148" s="418" t="n"/>
      <c r="AD148" s="418" t="n"/>
      <c r="AE148" s="455" t="n"/>
      <c r="AF148" s="455" t="n"/>
      <c r="AG148" s="455" t="n"/>
      <c r="AH148" s="455" t="n"/>
      <c r="AI148" s="455" t="n"/>
      <c r="AJ148" s="455" t="n"/>
      <c r="AK148" s="455" t="n"/>
      <c r="AL148" s="455" t="n"/>
      <c r="AM148" s="455" t="n"/>
      <c r="AN148" s="455" t="n"/>
      <c r="AO148" s="455" t="n"/>
      <c r="AP148" s="455" t="n"/>
      <c r="AQ148" s="455" t="n"/>
      <c r="AR148" s="418" t="n"/>
      <c r="AS148" s="418" t="n"/>
      <c r="AT148" s="418" t="n"/>
    </row>
    <row r="149">
      <c r="A149" s="417" t="n">
        <v>140</v>
      </c>
      <c r="B149" s="418" t="inlineStr">
        <is>
          <t>ELECTRIC</t>
        </is>
      </c>
      <c r="C149" s="418" t="inlineStr">
        <is>
          <t>អាយធីអាយ អ៊ិនធើណេសិនណល ត្រេនស័្ពរថេសិន (ខេមបូឌា) ឯ.ក</t>
        </is>
      </c>
      <c r="D149" s="418" t="inlineStr">
        <is>
          <t>K002-901800477</t>
        </is>
      </c>
      <c r="E149" s="418" t="inlineStr">
        <is>
          <t>CAM221819</t>
        </is>
      </c>
      <c r="F149" s="419" t="n">
        <v>44739</v>
      </c>
      <c r="G149" s="420" t="n">
        <v>103496</v>
      </c>
      <c r="H149" s="418" t="n"/>
      <c r="I149" s="455" t="n">
        <v>103496</v>
      </c>
      <c r="J149" s="418">
        <f>IF(L149&lt;&gt;"",L149,K149)</f>
        <v/>
      </c>
      <c r="K149" s="418">
        <f>IF(AND(T149=TRUE, U149=TRUE, V149=TRUE), IF(W149&lt;-0.05, "អនុញ្ញាត (អ្នកផ្គត់ផ្គង់ប្រកាសខ្វះ)", "បានប្រកាស (អនុញ្ញាត)"), IF(AND(T149=FALSE, U149=FALSE, V149=FALSE), "ព្យួរទុក (មិនមានទិន្នន័យ)", "ប្រកាសខុស (ព្យួរទុក)"))</f>
        <v/>
      </c>
      <c r="L149" s="418" t="inlineStr"/>
      <c r="M149" s="418" t="inlineStr"/>
      <c r="N149" s="455" t="n"/>
      <c r="O149" s="455">
        <f>IF(W149&lt;0,AI149,I149)</f>
        <v/>
      </c>
      <c r="P149" s="455">
        <f>I149-O149</f>
        <v/>
      </c>
      <c r="Q149" s="418" t="n"/>
      <c r="R149" s="418" t="inlineStr">
        <is>
          <t>CAM221819</t>
        </is>
      </c>
      <c r="S149" s="418" t="inlineStr">
        <is>
          <t>CAM221819</t>
        </is>
      </c>
      <c r="T149" s="418">
        <f>R149=S149</f>
        <v/>
      </c>
      <c r="U149" s="418">
        <f>AND(MONTH(F149)=MONTH(Y149), YEAR(F149)=YEAR(Y149))</f>
        <v/>
      </c>
      <c r="V149" s="418">
        <f>AND(AC149&lt;&gt;"", 'Company information'!D$4&lt;&gt;"", RIGHT(SUBSTITUTE(AC149,"-",""),9)=RIGHT(SUBSTITUTE('Company information'!D$4,"-",""),9))</f>
        <v/>
      </c>
      <c r="W149" s="418">
        <f>AI149-I149</f>
        <v/>
      </c>
      <c r="X149" s="455" t="n"/>
      <c r="Y149" s="419" t="n">
        <v>44739</v>
      </c>
      <c r="Z149" s="418" t="inlineStr">
        <is>
          <t>CAM221819</t>
        </is>
      </c>
      <c r="AA149" s="418" t="inlineStr"/>
      <c r="AB149" s="418" t="inlineStr">
        <is>
          <t>បុគ្គលជាប់អាករ</t>
        </is>
      </c>
      <c r="AC149" s="418" t="inlineStr">
        <is>
          <t>L001-100067123</t>
        </is>
      </c>
      <c r="AD149" s="418" t="inlineStr">
        <is>
          <t>រីឡាយអេប៊ល សូស អ៊ិនដាសស្រ្ទៀល (ខេមបូឌា)</t>
        </is>
      </c>
      <c r="AE149" s="455" t="n">
        <v>1138451</v>
      </c>
      <c r="AF149" s="455" t="n">
        <v>1034955</v>
      </c>
      <c r="AG149" s="455" t="n">
        <v>0</v>
      </c>
      <c r="AH149" s="455" t="n">
        <v>0</v>
      </c>
      <c r="AI149" s="455" t="n">
        <v>103496</v>
      </c>
      <c r="AJ149" s="455" t="n">
        <v>0</v>
      </c>
      <c r="AK149" s="455" t="n">
        <v>0</v>
      </c>
      <c r="AL149" s="455" t="n">
        <v>0</v>
      </c>
      <c r="AM149" s="455" t="n">
        <v>0</v>
      </c>
      <c r="AN149" s="455" t="n">
        <v>0</v>
      </c>
      <c r="AO149" s="455" t="n">
        <v>0</v>
      </c>
      <c r="AP149" s="455" t="n">
        <v>0</v>
      </c>
      <c r="AQ149" s="455" t="n">
        <v>0</v>
      </c>
      <c r="AR149" s="418" t="inlineStr"/>
      <c r="AS149" s="418" t="inlineStr">
        <is>
          <t>THC,DOC</t>
        </is>
      </c>
      <c r="AT149" s="418" t="inlineStr">
        <is>
          <t>បានប្រកាសពន្ធ</t>
        </is>
      </c>
    </row>
    <row r="150">
      <c r="A150" s="417" t="n">
        <v>141</v>
      </c>
      <c r="B150" s="418" t="inlineStr">
        <is>
          <t>Water supply</t>
        </is>
      </c>
      <c r="C150" s="418" t="inlineStr">
        <is>
          <t>អាយធីអាយ អ៊ិនធើណេសិនណល ត្រេនស័្ពរថេសិន (ខេមបូឌា) ឯ.ក</t>
        </is>
      </c>
      <c r="D150" s="418" t="inlineStr">
        <is>
          <t>K002-901800477</t>
        </is>
      </c>
      <c r="E150" s="418" t="inlineStr">
        <is>
          <t>CAM221794</t>
        </is>
      </c>
      <c r="F150" s="419" t="n">
        <v>44735</v>
      </c>
      <c r="G150" s="420" t="n">
        <v>51343</v>
      </c>
      <c r="H150" s="418" t="n"/>
      <c r="I150" s="455" t="n">
        <v>51343</v>
      </c>
      <c r="J150" s="418">
        <f>IF(L150&lt;&gt;"",L150,K150)</f>
        <v/>
      </c>
      <c r="K150" s="418">
        <f>IF(AND(T150=TRUE, U150=TRUE, V150=TRUE), IF(W150&lt;-0.05, "អនុញ្ញាត (អ្នកផ្គត់ផ្គង់ប្រកាសខ្វះ)", "បានប្រកាស (អនុញ្ញាត)"), IF(AND(T150=FALSE, U150=FALSE, V150=FALSE), "ព្យួរទុក (មិនមានទិន្នន័យ)", "ប្រកាសខុស (ព្យួរទុក)"))</f>
        <v/>
      </c>
      <c r="L150" s="418" t="inlineStr"/>
      <c r="M150" s="418" t="inlineStr"/>
      <c r="N150" s="455" t="n"/>
      <c r="O150" s="455">
        <f>IF(W150&lt;0,AI150,I150)</f>
        <v/>
      </c>
      <c r="P150" s="455">
        <f>I150-O150</f>
        <v/>
      </c>
      <c r="Q150" s="418" t="n"/>
      <c r="R150" s="418" t="inlineStr">
        <is>
          <t>CAM221794</t>
        </is>
      </c>
      <c r="S150" s="418" t="inlineStr">
        <is>
          <t>CAM221794</t>
        </is>
      </c>
      <c r="T150" s="418">
        <f>R150=S150</f>
        <v/>
      </c>
      <c r="U150" s="418">
        <f>AND(MONTH(F150)=MONTH(Y150), YEAR(F150)=YEAR(Y150))</f>
        <v/>
      </c>
      <c r="V150" s="418">
        <f>AND(AC150&lt;&gt;"", 'Company information'!D$4&lt;&gt;"", RIGHT(SUBSTITUTE(AC150,"-",""),9)=RIGHT(SUBSTITUTE('Company information'!D$4,"-",""),9))</f>
        <v/>
      </c>
      <c r="W150" s="418">
        <f>AI150-I150</f>
        <v/>
      </c>
      <c r="X150" s="455" t="n"/>
      <c r="Y150" s="419" t="n">
        <v>44735</v>
      </c>
      <c r="Z150" s="418" t="inlineStr">
        <is>
          <t>CAM221794</t>
        </is>
      </c>
      <c r="AA150" s="418" t="inlineStr"/>
      <c r="AB150" s="418" t="inlineStr">
        <is>
          <t>បុគ្គលជាប់អាករ</t>
        </is>
      </c>
      <c r="AC150" s="418" t="inlineStr">
        <is>
          <t>L001-100067123</t>
        </is>
      </c>
      <c r="AD150" s="418" t="inlineStr">
        <is>
          <t>រីឡាយអេប៊ល សូស អ៊ិនដាសស្រ្ទៀល (ខេមបូឌា)</t>
        </is>
      </c>
      <c r="AE150" s="455" t="n">
        <v>564771</v>
      </c>
      <c r="AF150" s="455" t="n">
        <v>513428</v>
      </c>
      <c r="AG150" s="455" t="n">
        <v>0</v>
      </c>
      <c r="AH150" s="455" t="n">
        <v>0</v>
      </c>
      <c r="AI150" s="455" t="n">
        <v>51343</v>
      </c>
      <c r="AJ150" s="455" t="n">
        <v>0</v>
      </c>
      <c r="AK150" s="455" t="n">
        <v>0</v>
      </c>
      <c r="AL150" s="455" t="n">
        <v>0</v>
      </c>
      <c r="AM150" s="455" t="n">
        <v>0</v>
      </c>
      <c r="AN150" s="455" t="n">
        <v>0</v>
      </c>
      <c r="AO150" s="455" t="n">
        <v>0</v>
      </c>
      <c r="AP150" s="455" t="n">
        <v>0</v>
      </c>
      <c r="AQ150" s="455" t="n">
        <v>0</v>
      </c>
      <c r="AR150" s="418" t="inlineStr"/>
      <c r="AS150" s="418" t="inlineStr">
        <is>
          <t>THC,DOC</t>
        </is>
      </c>
      <c r="AT150" s="418" t="inlineStr">
        <is>
          <t>បានប្រកាសពន្ធ</t>
        </is>
      </c>
    </row>
    <row r="151">
      <c r="A151" s="417" t="n">
        <v>142</v>
      </c>
      <c r="B151" s="418" t="inlineStr">
        <is>
          <t>Electric</t>
        </is>
      </c>
      <c r="C151" s="418" t="inlineStr">
        <is>
          <t>កំពង់ផែស្វយ័តក្រុងព្រះសីហនុ</t>
        </is>
      </c>
      <c r="D151" s="418" t="inlineStr">
        <is>
          <t>L001-100044638</t>
        </is>
      </c>
      <c r="E151" s="418" t="inlineStr">
        <is>
          <t>115508</t>
        </is>
      </c>
      <c r="F151" s="419" t="n">
        <v>44736</v>
      </c>
      <c r="G151" s="420" t="n">
        <v>35635</v>
      </c>
      <c r="H151" s="418" t="n"/>
      <c r="I151" s="455" t="n">
        <v>35635</v>
      </c>
      <c r="J151" s="418">
        <f>IF(L151&lt;&gt;"",L151,K151)</f>
        <v/>
      </c>
      <c r="K151" s="418">
        <f>IF(AND(T151=TRUE, U151=TRUE, V151=TRUE), IF(W151&lt;-0.05, "អនុញ្ញាត (អ្នកផ្គត់ផ្គង់ប្រកាសខ្វះ)", "បានប្រកាស (អនុញ្ញាត)"), IF(AND(T151=FALSE, U151=FALSE, V151=FALSE), "ព្យួរទុក (មិនមានទិន្នន័យ)", "ប្រកាសខុស (ព្យួរទុក)"))</f>
        <v/>
      </c>
      <c r="L151" s="418" t="inlineStr"/>
      <c r="M151" s="418" t="inlineStr"/>
      <c r="N151" s="455" t="n"/>
      <c r="O151" s="455">
        <f>IF(W151&lt;0,AI151,I151)</f>
        <v/>
      </c>
      <c r="P151" s="455">
        <f>I151-O151</f>
        <v/>
      </c>
      <c r="Q151" s="418" t="n"/>
      <c r="R151" s="418" t="inlineStr">
        <is>
          <t>115508</t>
        </is>
      </c>
      <c r="S151" s="418" t="inlineStr"/>
      <c r="T151" s="418">
        <f>R151=S151</f>
        <v/>
      </c>
      <c r="U151" s="418">
        <f>AND(MONTH(F151)=MONTH(Y151), YEAR(F151)=YEAR(Y151))</f>
        <v/>
      </c>
      <c r="V151" s="418">
        <f>AND(AC151&lt;&gt;"", 'Company information'!D$4&lt;&gt;"", RIGHT(SUBSTITUTE(AC151,"-",""),9)=RIGHT(SUBSTITUTE('Company information'!D$4,"-",""),9))</f>
        <v/>
      </c>
      <c r="W151" s="418">
        <f>AI151-I151</f>
        <v/>
      </c>
      <c r="X151" s="455" t="n"/>
      <c r="Y151" s="417" t="n"/>
      <c r="Z151" s="418" t="n"/>
      <c r="AA151" s="418" t="n"/>
      <c r="AB151" s="418" t="n"/>
      <c r="AC151" s="418" t="n"/>
      <c r="AD151" s="418" t="n"/>
      <c r="AE151" s="455" t="n"/>
      <c r="AF151" s="455" t="n"/>
      <c r="AG151" s="455" t="n"/>
      <c r="AH151" s="455" t="n"/>
      <c r="AI151" s="455" t="n"/>
      <c r="AJ151" s="455" t="n"/>
      <c r="AK151" s="455" t="n"/>
      <c r="AL151" s="455" t="n"/>
      <c r="AM151" s="455" t="n"/>
      <c r="AN151" s="455" t="n"/>
      <c r="AO151" s="455" t="n"/>
      <c r="AP151" s="455" t="n"/>
      <c r="AQ151" s="455" t="n"/>
      <c r="AR151" s="418" t="n"/>
      <c r="AS151" s="418" t="n"/>
      <c r="AT151" s="418" t="n"/>
    </row>
    <row r="152">
      <c r="A152" s="417" t="n">
        <v>143</v>
      </c>
      <c r="B152" s="418" t="inlineStr">
        <is>
          <t>New Logo</t>
        </is>
      </c>
      <c r="C152" s="418" t="inlineStr">
        <is>
          <t>អាយធីអាយ អ៊ិនធើណេសិនណល ត្រេនស័្ពរថេសិន (ខេមបូឌា) ឯ.ក</t>
        </is>
      </c>
      <c r="D152" s="418" t="inlineStr">
        <is>
          <t>K002-901800477</t>
        </is>
      </c>
      <c r="E152" s="418" t="inlineStr">
        <is>
          <t>CAM221793</t>
        </is>
      </c>
      <c r="F152" s="419" t="n">
        <v>44735</v>
      </c>
      <c r="G152" s="420" t="n">
        <v>198846</v>
      </c>
      <c r="H152" s="418" t="n"/>
      <c r="I152" s="455" t="n">
        <v>198846</v>
      </c>
      <c r="J152" s="418">
        <f>IF(L152&lt;&gt;"",L152,K152)</f>
        <v/>
      </c>
      <c r="K152" s="418">
        <f>IF(AND(T152=TRUE, U152=TRUE, V152=TRUE), IF(W152&lt;-0.05, "អនុញ្ញាត (អ្នកផ្គត់ផ្គង់ប្រកាសខ្វះ)", "បានប្រកាស (អនុញ្ញាត)"), IF(AND(T152=FALSE, U152=FALSE, V152=FALSE), "ព្យួរទុក (មិនមានទិន្នន័យ)", "ប្រកាសខុស (ព្យួរទុក)"))</f>
        <v/>
      </c>
      <c r="L152" s="418" t="inlineStr"/>
      <c r="M152" s="418" t="inlineStr"/>
      <c r="N152" s="455" t="n"/>
      <c r="O152" s="455">
        <f>IF(W152&lt;0,AI152,I152)</f>
        <v/>
      </c>
      <c r="P152" s="455">
        <f>I152-O152</f>
        <v/>
      </c>
      <c r="Q152" s="418" t="n"/>
      <c r="R152" s="418" t="inlineStr">
        <is>
          <t>CAM221793</t>
        </is>
      </c>
      <c r="S152" s="418" t="inlineStr">
        <is>
          <t>CAM221793</t>
        </is>
      </c>
      <c r="T152" s="418">
        <f>R152=S152</f>
        <v/>
      </c>
      <c r="U152" s="418">
        <f>AND(MONTH(F152)=MONTH(Y152), YEAR(F152)=YEAR(Y152))</f>
        <v/>
      </c>
      <c r="V152" s="418">
        <f>AND(AC152&lt;&gt;"", 'Company information'!D$4&lt;&gt;"", RIGHT(SUBSTITUTE(AC152,"-",""),9)=RIGHT(SUBSTITUTE('Company information'!D$4,"-",""),9))</f>
        <v/>
      </c>
      <c r="W152" s="418">
        <f>AI152-I152</f>
        <v/>
      </c>
      <c r="X152" s="455" t="n"/>
      <c r="Y152" s="419" t="n">
        <v>44735</v>
      </c>
      <c r="Z152" s="418" t="inlineStr">
        <is>
          <t>CAM221793</t>
        </is>
      </c>
      <c r="AA152" s="418" t="inlineStr"/>
      <c r="AB152" s="418" t="inlineStr">
        <is>
          <t>បុគ្គលជាប់អាករ</t>
        </is>
      </c>
      <c r="AC152" s="418" t="inlineStr">
        <is>
          <t>L001-100067123</t>
        </is>
      </c>
      <c r="AD152" s="418" t="inlineStr">
        <is>
          <t>រីឡាយអេប៊ល សូស អ៊ិនដាសស្រ្ទៀល (ខេមបូឌា)</t>
        </is>
      </c>
      <c r="AE152" s="455" t="n">
        <v>2187306</v>
      </c>
      <c r="AF152" s="455" t="n">
        <v>1988460</v>
      </c>
      <c r="AG152" s="455" t="n">
        <v>0</v>
      </c>
      <c r="AH152" s="455" t="n">
        <v>0</v>
      </c>
      <c r="AI152" s="455" t="n">
        <v>198846</v>
      </c>
      <c r="AJ152" s="455" t="n">
        <v>0</v>
      </c>
      <c r="AK152" s="455" t="n">
        <v>0</v>
      </c>
      <c r="AL152" s="455" t="n">
        <v>0</v>
      </c>
      <c r="AM152" s="455" t="n">
        <v>0</v>
      </c>
      <c r="AN152" s="455" t="n">
        <v>0</v>
      </c>
      <c r="AO152" s="455" t="n">
        <v>0</v>
      </c>
      <c r="AP152" s="455" t="n">
        <v>0</v>
      </c>
      <c r="AQ152" s="455" t="n">
        <v>0</v>
      </c>
      <c r="AR152" s="418" t="inlineStr"/>
      <c r="AS152" s="418" t="inlineStr">
        <is>
          <t>THC,DOC</t>
        </is>
      </c>
      <c r="AT152" s="418" t="inlineStr">
        <is>
          <t>បានប្រកាសពន្ធ</t>
        </is>
      </c>
    </row>
    <row r="153">
      <c r="A153" s="417" t="n">
        <v>144</v>
      </c>
      <c r="B153" s="418" t="inlineStr">
        <is>
          <t>Repair printer-replaced fuser film and add gel printer</t>
        </is>
      </c>
      <c r="C153" s="418" t="inlineStr">
        <is>
          <t>កំពង់ផែស្វយ័តក្រុងព្រះសីហនុ</t>
        </is>
      </c>
      <c r="D153" s="418" t="inlineStr">
        <is>
          <t>L001-100044638</t>
        </is>
      </c>
      <c r="E153" s="418" t="inlineStr">
        <is>
          <t>116766</t>
        </is>
      </c>
      <c r="F153" s="419" t="n">
        <v>44739</v>
      </c>
      <c r="G153" s="420" t="n">
        <v>625</v>
      </c>
      <c r="H153" s="418" t="n"/>
      <c r="I153" s="455" t="n">
        <v>625</v>
      </c>
      <c r="J153" s="418">
        <f>IF(L153&lt;&gt;"",L153,K153)</f>
        <v/>
      </c>
      <c r="K153" s="418">
        <f>IF(AND(T153=TRUE, U153=TRUE, V153=TRUE), IF(W153&lt;-0.05, "អនុញ្ញាត (អ្នកផ្គត់ផ្គង់ប្រកាសខ្វះ)", "បានប្រកាស (អនុញ្ញាត)"), IF(AND(T153=FALSE, U153=FALSE, V153=FALSE), "ព្យួរទុក (មិនមានទិន្នន័យ)", "ប្រកាសខុស (ព្យួរទុក)"))</f>
        <v/>
      </c>
      <c r="L153" s="418" t="inlineStr"/>
      <c r="M153" s="418" t="inlineStr"/>
      <c r="N153" s="455" t="n"/>
      <c r="O153" s="455">
        <f>IF(W153&lt;0,AI153,I153)</f>
        <v/>
      </c>
      <c r="P153" s="455">
        <f>I153-O153</f>
        <v/>
      </c>
      <c r="Q153" s="418" t="n"/>
      <c r="R153" s="418" t="inlineStr">
        <is>
          <t>116766</t>
        </is>
      </c>
      <c r="S153" s="418" t="inlineStr"/>
      <c r="T153" s="418">
        <f>R153=S153</f>
        <v/>
      </c>
      <c r="U153" s="418">
        <f>AND(MONTH(F153)=MONTH(Y153), YEAR(F153)=YEAR(Y153))</f>
        <v/>
      </c>
      <c r="V153" s="418">
        <f>AND(AC153&lt;&gt;"", 'Company information'!D$4&lt;&gt;"", RIGHT(SUBSTITUTE(AC153,"-",""),9)=RIGHT(SUBSTITUTE('Company information'!D$4,"-",""),9))</f>
        <v/>
      </c>
      <c r="W153" s="418">
        <f>AI153-I153</f>
        <v/>
      </c>
      <c r="X153" s="455" t="n"/>
      <c r="Y153" s="417" t="n"/>
      <c r="Z153" s="418" t="n"/>
      <c r="AA153" s="418" t="n"/>
      <c r="AB153" s="418" t="n"/>
      <c r="AC153" s="418" t="n"/>
      <c r="AD153" s="418" t="n"/>
      <c r="AE153" s="455" t="n"/>
      <c r="AF153" s="455" t="n"/>
      <c r="AG153" s="455" t="n"/>
      <c r="AH153" s="455" t="n"/>
      <c r="AI153" s="455" t="n"/>
      <c r="AJ153" s="455" t="n"/>
      <c r="AK153" s="455" t="n"/>
      <c r="AL153" s="455" t="n"/>
      <c r="AM153" s="455" t="n"/>
      <c r="AN153" s="455" t="n"/>
      <c r="AO153" s="455" t="n"/>
      <c r="AP153" s="455" t="n"/>
      <c r="AQ153" s="455" t="n"/>
      <c r="AR153" s="418" t="n"/>
      <c r="AS153" s="418" t="n"/>
      <c r="AT153" s="418" t="n"/>
    </row>
    <row r="154">
      <c r="A154" s="417" t="n">
        <v>145</v>
      </c>
      <c r="B154" s="418" t="inlineStr">
        <is>
          <t>Firewood</t>
        </is>
      </c>
      <c r="C154" s="418" t="inlineStr">
        <is>
          <t>អាយធីអាយ អ៊ិនធើណេសិនណល ត្រេនស័្ពរថេសិន (ខេមបូឌា) ឯ.ក</t>
        </is>
      </c>
      <c r="D154" s="418" t="inlineStr">
        <is>
          <t>K002-901800477</t>
        </is>
      </c>
      <c r="E154" s="418" t="inlineStr">
        <is>
          <t>CAM221805</t>
        </is>
      </c>
      <c r="F154" s="419" t="n">
        <v>44736</v>
      </c>
      <c r="G154" s="420" t="n">
        <v>65536</v>
      </c>
      <c r="H154" s="418" t="n"/>
      <c r="I154" s="455" t="n">
        <v>65536</v>
      </c>
      <c r="J154" s="418">
        <f>IF(L154&lt;&gt;"",L154,K154)</f>
        <v/>
      </c>
      <c r="K154" s="418">
        <f>IF(AND(T154=TRUE, U154=TRUE, V154=TRUE), IF(W154&lt;-0.05, "អនុញ្ញាត (អ្នកផ្គត់ផ្គង់ប្រកាសខ្វះ)", "បានប្រកាស (អនុញ្ញាត)"), IF(AND(T154=FALSE, U154=FALSE, V154=FALSE), "ព្យួរទុក (មិនមានទិន្នន័យ)", "ប្រកាសខុស (ព្យួរទុក)"))</f>
        <v/>
      </c>
      <c r="L154" s="418" t="inlineStr"/>
      <c r="M154" s="418" t="inlineStr"/>
      <c r="N154" s="455" t="n"/>
      <c r="O154" s="455">
        <f>IF(W154&lt;0,AI154,I154)</f>
        <v/>
      </c>
      <c r="P154" s="455">
        <f>I154-O154</f>
        <v/>
      </c>
      <c r="Q154" s="418" t="n"/>
      <c r="R154" s="418" t="inlineStr">
        <is>
          <t>CAM221805</t>
        </is>
      </c>
      <c r="S154" s="418" t="inlineStr">
        <is>
          <t>CAM221805</t>
        </is>
      </c>
      <c r="T154" s="418">
        <f>R154=S154</f>
        <v/>
      </c>
      <c r="U154" s="418">
        <f>AND(MONTH(F154)=MONTH(Y154), YEAR(F154)=YEAR(Y154))</f>
        <v/>
      </c>
      <c r="V154" s="418">
        <f>AND(AC154&lt;&gt;"", 'Company information'!D$4&lt;&gt;"", RIGHT(SUBSTITUTE(AC154,"-",""),9)=RIGHT(SUBSTITUTE('Company information'!D$4,"-",""),9))</f>
        <v/>
      </c>
      <c r="W154" s="418">
        <f>AI154-I154</f>
        <v/>
      </c>
      <c r="X154" s="455" t="n"/>
      <c r="Y154" s="419" t="n">
        <v>44736</v>
      </c>
      <c r="Z154" s="418" t="inlineStr">
        <is>
          <t>CAM221805</t>
        </is>
      </c>
      <c r="AA154" s="418" t="inlineStr"/>
      <c r="AB154" s="418" t="inlineStr">
        <is>
          <t>បុគ្គលជាប់អាករ</t>
        </is>
      </c>
      <c r="AC154" s="418" t="inlineStr">
        <is>
          <t>L001-100067123</t>
        </is>
      </c>
      <c r="AD154" s="418" t="inlineStr">
        <is>
          <t>រីឡាយអេប៊ល សូស អ៊ិនដាសស្រ្ទៀល (ខេមបូឌា)</t>
        </is>
      </c>
      <c r="AE154" s="455" t="n">
        <v>720896</v>
      </c>
      <c r="AF154" s="455" t="n">
        <v>655360</v>
      </c>
      <c r="AG154" s="455" t="n">
        <v>0</v>
      </c>
      <c r="AH154" s="455" t="n">
        <v>0</v>
      </c>
      <c r="AI154" s="455" t="n">
        <v>65536</v>
      </c>
      <c r="AJ154" s="455" t="n">
        <v>0</v>
      </c>
      <c r="AK154" s="455" t="n">
        <v>0</v>
      </c>
      <c r="AL154" s="455" t="n">
        <v>0</v>
      </c>
      <c r="AM154" s="455" t="n">
        <v>0</v>
      </c>
      <c r="AN154" s="455" t="n">
        <v>0</v>
      </c>
      <c r="AO154" s="455" t="n">
        <v>0</v>
      </c>
      <c r="AP154" s="455" t="n">
        <v>0</v>
      </c>
      <c r="AQ154" s="455" t="n">
        <v>0</v>
      </c>
      <c r="AR154" s="418" t="inlineStr"/>
      <c r="AS154" s="418" t="inlineStr">
        <is>
          <t>COLADER,AGENCY</t>
        </is>
      </c>
      <c r="AT154" s="418" t="inlineStr">
        <is>
          <t>បានប្រកាសពន្ធ</t>
        </is>
      </c>
    </row>
    <row r="155">
      <c r="A155" s="417" t="n">
        <v>146</v>
      </c>
      <c r="B155" s="418" t="inlineStr">
        <is>
          <t>Firewood</t>
        </is>
      </c>
      <c r="C155" s="418" t="inlineStr">
        <is>
          <t>យូនៀន ឆេមភៀន ឡូជីស្ទីក (ខេមបូឌា)</t>
        </is>
      </c>
      <c r="D155" s="418" t="inlineStr">
        <is>
          <t>L001-104010509</t>
        </is>
      </c>
      <c r="E155" s="418" t="inlineStr">
        <is>
          <t>220985</t>
        </is>
      </c>
      <c r="F155" s="419" t="n">
        <v>44732</v>
      </c>
      <c r="G155" s="420" t="n">
        <v>12664</v>
      </c>
      <c r="H155" s="418" t="n"/>
      <c r="I155" s="455" t="n">
        <v>12664</v>
      </c>
      <c r="J155" s="418">
        <f>IF(L155&lt;&gt;"",L155,K155)</f>
        <v/>
      </c>
      <c r="K155" s="418">
        <f>IF(AND(T155=TRUE, U155=TRUE, V155=TRUE), IF(W155&lt;-0.05, "អនុញ្ញាត (អ្នកផ្គត់ផ្គង់ប្រកាសខ្វះ)", "បានប្រកាស (អនុញ្ញាត)"), IF(AND(T155=FALSE, U155=FALSE, V155=FALSE), "ព្យួរទុក (មិនមានទិន្នន័យ)", "ប្រកាសខុស (ព្យួរទុក)"))</f>
        <v/>
      </c>
      <c r="L155" s="418" t="inlineStr"/>
      <c r="M155" s="418" t="inlineStr"/>
      <c r="N155" s="455" t="n"/>
      <c r="O155" s="455">
        <f>IF(W155&lt;0,AI155,I155)</f>
        <v/>
      </c>
      <c r="P155" s="455">
        <f>I155-O155</f>
        <v/>
      </c>
      <c r="Q155" s="418" t="n"/>
      <c r="R155" s="418" t="inlineStr">
        <is>
          <t>220985</t>
        </is>
      </c>
      <c r="S155" s="418" t="inlineStr">
        <is>
          <t>220985</t>
        </is>
      </c>
      <c r="T155" s="418">
        <f>R155=S155</f>
        <v/>
      </c>
      <c r="U155" s="418">
        <f>AND(MONTH(F155)=MONTH(Y155), YEAR(F155)=YEAR(Y155))</f>
        <v/>
      </c>
      <c r="V155" s="418">
        <f>AND(AC155&lt;&gt;"", 'Company information'!D$4&lt;&gt;"", RIGHT(SUBSTITUTE(AC155,"-",""),9)=RIGHT(SUBSTITUTE('Company information'!D$4,"-",""),9))</f>
        <v/>
      </c>
      <c r="W155" s="418">
        <f>AI155-I155</f>
        <v/>
      </c>
      <c r="X155" s="455" t="n"/>
      <c r="Y155" s="419" t="n">
        <v>44732</v>
      </c>
      <c r="Z155" s="418" t="inlineStr">
        <is>
          <t>220985</t>
        </is>
      </c>
      <c r="AA155" s="418" t="inlineStr"/>
      <c r="AB155" s="418" t="inlineStr">
        <is>
          <t>បុគ្គលជាប់អាករ</t>
        </is>
      </c>
      <c r="AC155" s="418" t="inlineStr">
        <is>
          <t>L001-100067123</t>
        </is>
      </c>
      <c r="AD155" s="418" t="inlineStr">
        <is>
          <t>រីឡាយអេប៊ល សូស អ៊ិនដាសស្រ្ទៀល (ខេមបូឌា)</t>
        </is>
      </c>
      <c r="AE155" s="455" t="n">
        <v>139305</v>
      </c>
      <c r="AF155" s="455" t="n">
        <v>126641</v>
      </c>
      <c r="AG155" s="455" t="n">
        <v>0</v>
      </c>
      <c r="AH155" s="455" t="n">
        <v>0</v>
      </c>
      <c r="AI155" s="455" t="n">
        <v>12664</v>
      </c>
      <c r="AJ155" s="455" t="n">
        <v>0</v>
      </c>
      <c r="AK155" s="455" t="n">
        <v>0</v>
      </c>
      <c r="AL155" s="455" t="n">
        <v>0</v>
      </c>
      <c r="AM155" s="455" t="n">
        <v>0</v>
      </c>
      <c r="AN155" s="455" t="n">
        <v>0</v>
      </c>
      <c r="AO155" s="455" t="n">
        <v>0</v>
      </c>
      <c r="AP155" s="455" t="n">
        <v>0</v>
      </c>
      <c r="AQ155" s="455" t="n">
        <v>0</v>
      </c>
      <c r="AR155" s="418" t="inlineStr"/>
      <c r="AS155" s="418" t="inlineStr">
        <is>
          <t>WARE</t>
        </is>
      </c>
      <c r="AT155" s="418" t="inlineStr">
        <is>
          <t>បានប្រកាសពន្ធ</t>
        </is>
      </c>
    </row>
    <row r="156">
      <c r="A156" s="417" t="n">
        <v>147</v>
      </c>
      <c r="B156" s="418" t="inlineStr">
        <is>
          <t>Firewood</t>
        </is>
      </c>
      <c r="C156" s="418" t="inlineStr">
        <is>
          <t>អាយធីអាយ អ៊ិនធើណេសិនណល ត្រេនស័្ពរថេសិន (ខេមបូឌា) ឯ.ក</t>
        </is>
      </c>
      <c r="D156" s="418" t="inlineStr">
        <is>
          <t>K002-901800477</t>
        </is>
      </c>
      <c r="E156" s="418" t="inlineStr">
        <is>
          <t>CAM221754</t>
        </is>
      </c>
      <c r="F156" s="419" t="n">
        <v>44732</v>
      </c>
      <c r="G156" s="420" t="n">
        <v>126451</v>
      </c>
      <c r="H156" s="418" t="n"/>
      <c r="I156" s="455" t="n">
        <v>126451</v>
      </c>
      <c r="J156" s="418">
        <f>IF(L156&lt;&gt;"",L156,K156)</f>
        <v/>
      </c>
      <c r="K156" s="418">
        <f>IF(AND(T156=TRUE, U156=TRUE, V156=TRUE), IF(W156&lt;-0.05, "អនុញ្ញាត (អ្នកផ្គត់ផ្គង់ប្រកាសខ្វះ)", "បានប្រកាស (អនុញ្ញាត)"), IF(AND(T156=FALSE, U156=FALSE, V156=FALSE), "ព្យួរទុក (មិនមានទិន្នន័យ)", "ប្រកាសខុស (ព្យួរទុក)"))</f>
        <v/>
      </c>
      <c r="L156" s="418" t="inlineStr"/>
      <c r="M156" s="418" t="inlineStr"/>
      <c r="N156" s="455" t="n"/>
      <c r="O156" s="455">
        <f>IF(W156&lt;0,AI156,I156)</f>
        <v/>
      </c>
      <c r="P156" s="455">
        <f>I156-O156</f>
        <v/>
      </c>
      <c r="Q156" s="418" t="n"/>
      <c r="R156" s="418" t="inlineStr">
        <is>
          <t>CAM221754</t>
        </is>
      </c>
      <c r="S156" s="418" t="inlineStr">
        <is>
          <t>CAM221754</t>
        </is>
      </c>
      <c r="T156" s="418">
        <f>R156=S156</f>
        <v/>
      </c>
      <c r="U156" s="418">
        <f>AND(MONTH(F156)=MONTH(Y156), YEAR(F156)=YEAR(Y156))</f>
        <v/>
      </c>
      <c r="V156" s="418">
        <f>AND(AC156&lt;&gt;"", 'Company information'!D$4&lt;&gt;"", RIGHT(SUBSTITUTE(AC156,"-",""),9)=RIGHT(SUBSTITUTE('Company information'!D$4,"-",""),9))</f>
        <v/>
      </c>
      <c r="W156" s="418">
        <f>AI156-I156</f>
        <v/>
      </c>
      <c r="X156" s="455" t="n"/>
      <c r="Y156" s="419" t="n">
        <v>44732</v>
      </c>
      <c r="Z156" s="418" t="inlineStr">
        <is>
          <t>CAM221754</t>
        </is>
      </c>
      <c r="AA156" s="418" t="inlineStr"/>
      <c r="AB156" s="418" t="inlineStr">
        <is>
          <t>បុគ្គលជាប់អាករ</t>
        </is>
      </c>
      <c r="AC156" s="418" t="inlineStr">
        <is>
          <t>L001-100067123</t>
        </is>
      </c>
      <c r="AD156" s="418" t="inlineStr">
        <is>
          <t>រីឡាយអេប៊ល សូស អ៊ិនដាសស្រ្ទៀល (ខេមបូឌា)</t>
        </is>
      </c>
      <c r="AE156" s="455" t="n">
        <v>1390961</v>
      </c>
      <c r="AF156" s="455" t="n">
        <v>1264510</v>
      </c>
      <c r="AG156" s="455" t="n">
        <v>0</v>
      </c>
      <c r="AH156" s="455" t="n">
        <v>0</v>
      </c>
      <c r="AI156" s="455" t="n">
        <v>126451</v>
      </c>
      <c r="AJ156" s="455" t="n">
        <v>0</v>
      </c>
      <c r="AK156" s="455" t="n">
        <v>0</v>
      </c>
      <c r="AL156" s="455" t="n">
        <v>0</v>
      </c>
      <c r="AM156" s="455" t="n">
        <v>0</v>
      </c>
      <c r="AN156" s="455" t="n">
        <v>0</v>
      </c>
      <c r="AO156" s="455" t="n">
        <v>0</v>
      </c>
      <c r="AP156" s="455" t="n">
        <v>0</v>
      </c>
      <c r="AQ156" s="455" t="n">
        <v>0</v>
      </c>
      <c r="AR156" s="418" t="inlineStr"/>
      <c r="AS156" s="418" t="inlineStr">
        <is>
          <t>THC,DOC</t>
        </is>
      </c>
      <c r="AT156" s="418" t="inlineStr">
        <is>
          <t>បានប្រកាសពន្ធ</t>
        </is>
      </c>
    </row>
    <row r="157">
      <c r="A157" s="417" t="n">
        <v>148</v>
      </c>
      <c r="B157" s="418" t="inlineStr">
        <is>
          <t>Firewood</t>
        </is>
      </c>
      <c r="C157" s="418" t="inlineStr">
        <is>
          <t>យូនៀន ឆេមភៀន ឡូជីស្ទីក (ខេមបូឌា)</t>
        </is>
      </c>
      <c r="D157" s="418" t="inlineStr">
        <is>
          <t>L001-104010509</t>
        </is>
      </c>
      <c r="E157" s="418" t="inlineStr">
        <is>
          <t>220983</t>
        </is>
      </c>
      <c r="F157" s="419" t="n">
        <v>44732</v>
      </c>
      <c r="G157" s="420" t="n">
        <v>4096</v>
      </c>
      <c r="H157" s="418" t="n"/>
      <c r="I157" s="455" t="n">
        <v>4096</v>
      </c>
      <c r="J157" s="418">
        <f>IF(L157&lt;&gt;"",L157,K157)</f>
        <v/>
      </c>
      <c r="K157" s="418">
        <f>IF(AND(T157=TRUE, U157=TRUE, V157=TRUE), IF(W157&lt;-0.05, "អនុញ្ញាត (អ្នកផ្គត់ផ្គង់ប្រកាសខ្វះ)", "បានប្រកាស (អនុញ្ញាត)"), IF(AND(T157=FALSE, U157=FALSE, V157=FALSE), "ព្យួរទុក (មិនមានទិន្នន័យ)", "ប្រកាសខុស (ព្យួរទុក)"))</f>
        <v/>
      </c>
      <c r="L157" s="418" t="inlineStr"/>
      <c r="M157" s="418" t="inlineStr"/>
      <c r="N157" s="455" t="n"/>
      <c r="O157" s="455">
        <f>IF(W157&lt;0,AI157,I157)</f>
        <v/>
      </c>
      <c r="P157" s="455">
        <f>I157-O157</f>
        <v/>
      </c>
      <c r="Q157" s="418" t="n"/>
      <c r="R157" s="418" t="inlineStr">
        <is>
          <t>220983</t>
        </is>
      </c>
      <c r="S157" s="418" t="inlineStr">
        <is>
          <t>220983</t>
        </is>
      </c>
      <c r="T157" s="418">
        <f>R157=S157</f>
        <v/>
      </c>
      <c r="U157" s="418">
        <f>AND(MONTH(F157)=MONTH(Y157), YEAR(F157)=YEAR(Y157))</f>
        <v/>
      </c>
      <c r="V157" s="418">
        <f>AND(AC157&lt;&gt;"", 'Company information'!D$4&lt;&gt;"", RIGHT(SUBSTITUTE(AC157,"-",""),9)=RIGHT(SUBSTITUTE('Company information'!D$4,"-",""),9))</f>
        <v/>
      </c>
      <c r="W157" s="418">
        <f>AI157-I157</f>
        <v/>
      </c>
      <c r="X157" s="455" t="n"/>
      <c r="Y157" s="419" t="n">
        <v>44732</v>
      </c>
      <c r="Z157" s="418" t="inlineStr">
        <is>
          <t>220983</t>
        </is>
      </c>
      <c r="AA157" s="418" t="inlineStr"/>
      <c r="AB157" s="418" t="inlineStr">
        <is>
          <t>បុគ្គលជាប់អាករ</t>
        </is>
      </c>
      <c r="AC157" s="418" t="inlineStr">
        <is>
          <t>L001-100067123</t>
        </is>
      </c>
      <c r="AD157" s="418" t="inlineStr">
        <is>
          <t>រីឡាយអេប៊ល សូស អ៊ិនដាសស្រ្ទៀល (ខេមបូឌា)</t>
        </is>
      </c>
      <c r="AE157" s="455" t="n">
        <v>45056</v>
      </c>
      <c r="AF157" s="455" t="n">
        <v>40960</v>
      </c>
      <c r="AG157" s="455" t="n">
        <v>0</v>
      </c>
      <c r="AH157" s="455" t="n">
        <v>0</v>
      </c>
      <c r="AI157" s="455" t="n">
        <v>4096</v>
      </c>
      <c r="AJ157" s="455" t="n">
        <v>0</v>
      </c>
      <c r="AK157" s="455" t="n">
        <v>0</v>
      </c>
      <c r="AL157" s="455" t="n">
        <v>0</v>
      </c>
      <c r="AM157" s="455" t="n">
        <v>0</v>
      </c>
      <c r="AN157" s="455" t="n">
        <v>0</v>
      </c>
      <c r="AO157" s="455" t="n">
        <v>0</v>
      </c>
      <c r="AP157" s="455" t="n">
        <v>0</v>
      </c>
      <c r="AQ157" s="455" t="n">
        <v>0</v>
      </c>
      <c r="AR157" s="418" t="inlineStr"/>
      <c r="AS157" s="418" t="inlineStr">
        <is>
          <t>WARE</t>
        </is>
      </c>
      <c r="AT157" s="418" t="inlineStr">
        <is>
          <t>បានប្រកាសពន្ធ</t>
        </is>
      </c>
    </row>
    <row r="158">
      <c r="A158" s="417" t="n">
        <v>149</v>
      </c>
      <c r="B158" s="418" t="inlineStr">
        <is>
          <t>Firewood</t>
        </is>
      </c>
      <c r="C158" s="418" t="inlineStr">
        <is>
          <t>អាយធីអាយ អ៊ិនធើណេសិនណល ត្រេនស័្ពរថេសិន (ខេមបូឌា) ឯ.ក</t>
        </is>
      </c>
      <c r="D158" s="418" t="inlineStr">
        <is>
          <t>K002-901800477</t>
        </is>
      </c>
      <c r="E158" s="418" t="inlineStr">
        <is>
          <t>CAM221753</t>
        </is>
      </c>
      <c r="F158" s="419" t="n">
        <v>44732</v>
      </c>
      <c r="G158" s="420" t="n">
        <v>52019</v>
      </c>
      <c r="H158" s="418" t="n"/>
      <c r="I158" s="455" t="n">
        <v>52019</v>
      </c>
      <c r="J158" s="418">
        <f>IF(L158&lt;&gt;"",L158,K158)</f>
        <v/>
      </c>
      <c r="K158" s="418">
        <f>IF(AND(T158=TRUE, U158=TRUE, V158=TRUE), IF(W158&lt;-0.05, "អនុញ្ញាត (អ្នកផ្គត់ផ្គង់ប្រកាសខ្វះ)", "បានប្រកាស (អនុញ្ញាត)"), IF(AND(T158=FALSE, U158=FALSE, V158=FALSE), "ព្យួរទុក (មិនមានទិន្នន័យ)", "ប្រកាសខុស (ព្យួរទុក)"))</f>
        <v/>
      </c>
      <c r="L158" s="418" t="inlineStr"/>
      <c r="M158" s="418" t="inlineStr"/>
      <c r="N158" s="455" t="n"/>
      <c r="O158" s="455">
        <f>IF(W158&lt;0,AI158,I158)</f>
        <v/>
      </c>
      <c r="P158" s="455">
        <f>I158-O158</f>
        <v/>
      </c>
      <c r="Q158" s="418" t="n"/>
      <c r="R158" s="418" t="inlineStr">
        <is>
          <t>CAM221753</t>
        </is>
      </c>
      <c r="S158" s="418" t="inlineStr">
        <is>
          <t>CAM221753</t>
        </is>
      </c>
      <c r="T158" s="418">
        <f>R158=S158</f>
        <v/>
      </c>
      <c r="U158" s="418">
        <f>AND(MONTH(F158)=MONTH(Y158), YEAR(F158)=YEAR(Y158))</f>
        <v/>
      </c>
      <c r="V158" s="418">
        <f>AND(AC158&lt;&gt;"", 'Company information'!D$4&lt;&gt;"", RIGHT(SUBSTITUTE(AC158,"-",""),9)=RIGHT(SUBSTITUTE('Company information'!D$4,"-",""),9))</f>
        <v/>
      </c>
      <c r="W158" s="418">
        <f>AI158-I158</f>
        <v/>
      </c>
      <c r="X158" s="455" t="n"/>
      <c r="Y158" s="419" t="n">
        <v>44732</v>
      </c>
      <c r="Z158" s="418" t="inlineStr">
        <is>
          <t>CAM221753</t>
        </is>
      </c>
      <c r="AA158" s="418" t="inlineStr"/>
      <c r="AB158" s="418" t="inlineStr">
        <is>
          <t>បុគ្គលជាប់អាករ</t>
        </is>
      </c>
      <c r="AC158" s="418" t="inlineStr">
        <is>
          <t>L001-100067123</t>
        </is>
      </c>
      <c r="AD158" s="418" t="inlineStr">
        <is>
          <t>រីឡាយអេប៊ល សូស អ៊ិនដាសស្រ្ទៀល (ខេមបូឌា)</t>
        </is>
      </c>
      <c r="AE158" s="455" t="n">
        <v>572211</v>
      </c>
      <c r="AF158" s="455" t="n">
        <v>520192</v>
      </c>
      <c r="AG158" s="455" t="n">
        <v>0</v>
      </c>
      <c r="AH158" s="455" t="n">
        <v>0</v>
      </c>
      <c r="AI158" s="455" t="n">
        <v>52019</v>
      </c>
      <c r="AJ158" s="455" t="n">
        <v>0</v>
      </c>
      <c r="AK158" s="455" t="n">
        <v>0</v>
      </c>
      <c r="AL158" s="455" t="n">
        <v>0</v>
      </c>
      <c r="AM158" s="455" t="n">
        <v>0</v>
      </c>
      <c r="AN158" s="455" t="n">
        <v>0</v>
      </c>
      <c r="AO158" s="455" t="n">
        <v>0</v>
      </c>
      <c r="AP158" s="455" t="n">
        <v>0</v>
      </c>
      <c r="AQ158" s="455" t="n">
        <v>0</v>
      </c>
      <c r="AR158" s="418" t="inlineStr"/>
      <c r="AS158" s="418" t="inlineStr">
        <is>
          <t>THC,DOC</t>
        </is>
      </c>
      <c r="AT158" s="418" t="inlineStr">
        <is>
          <t>បានប្រកាសពន្ធ</t>
        </is>
      </c>
    </row>
    <row r="159">
      <c r="A159" s="417" t="n">
        <v>150</v>
      </c>
      <c r="B159" s="418" t="inlineStr">
        <is>
          <t>Firewood</t>
        </is>
      </c>
      <c r="C159" s="418" t="inlineStr">
        <is>
          <t>អាយធីអាយ អ៊ិនធើណេសិនណល ត្រេនស័្ពរថេសិន (ខេមបូឌា) ឯ.ក</t>
        </is>
      </c>
      <c r="D159" s="418" t="inlineStr">
        <is>
          <t>K002-901800477</t>
        </is>
      </c>
      <c r="E159" s="418" t="inlineStr">
        <is>
          <t>CAM221751</t>
        </is>
      </c>
      <c r="F159" s="419" t="n">
        <v>44732</v>
      </c>
      <c r="G159" s="420" t="n">
        <v>44218</v>
      </c>
      <c r="H159" s="418" t="n"/>
      <c r="I159" s="455" t="n">
        <v>44218</v>
      </c>
      <c r="J159" s="418">
        <f>IF(L159&lt;&gt;"",L159,K159)</f>
        <v/>
      </c>
      <c r="K159" s="418">
        <f>IF(AND(T159=TRUE, U159=TRUE, V159=TRUE), IF(W159&lt;-0.05, "អនុញ្ញាត (អ្នកផ្គត់ផ្គង់ប្រកាសខ្វះ)", "បានប្រកាស (អនុញ្ញាត)"), IF(AND(T159=FALSE, U159=FALSE, V159=FALSE), "ព្យួរទុក (មិនមានទិន្នន័យ)", "ប្រកាសខុស (ព្យួរទុក)"))</f>
        <v/>
      </c>
      <c r="L159" s="418" t="inlineStr"/>
      <c r="M159" s="418" t="inlineStr"/>
      <c r="N159" s="455" t="n"/>
      <c r="O159" s="455">
        <f>IF(W159&lt;0,AI159,I159)</f>
        <v/>
      </c>
      <c r="P159" s="455">
        <f>I159-O159</f>
        <v/>
      </c>
      <c r="Q159" s="418" t="n"/>
      <c r="R159" s="418" t="inlineStr">
        <is>
          <t>CAM221751</t>
        </is>
      </c>
      <c r="S159" s="418" t="inlineStr">
        <is>
          <t>CAM221751</t>
        </is>
      </c>
      <c r="T159" s="418">
        <f>R159=S159</f>
        <v/>
      </c>
      <c r="U159" s="418">
        <f>AND(MONTH(F159)=MONTH(Y159), YEAR(F159)=YEAR(Y159))</f>
        <v/>
      </c>
      <c r="V159" s="418">
        <f>AND(AC159&lt;&gt;"", 'Company information'!D$4&lt;&gt;"", RIGHT(SUBSTITUTE(AC159,"-",""),9)=RIGHT(SUBSTITUTE('Company information'!D$4,"-",""),9))</f>
        <v/>
      </c>
      <c r="W159" s="418">
        <f>AI159-I159</f>
        <v/>
      </c>
      <c r="X159" s="455" t="n"/>
      <c r="Y159" s="419" t="n">
        <v>44732</v>
      </c>
      <c r="Z159" s="418" t="inlineStr">
        <is>
          <t>CAM221751</t>
        </is>
      </c>
      <c r="AA159" s="418" t="inlineStr"/>
      <c r="AB159" s="418" t="inlineStr">
        <is>
          <t>បុគ្គលជាប់អាករ</t>
        </is>
      </c>
      <c r="AC159" s="418" t="inlineStr">
        <is>
          <t>L001-100067123</t>
        </is>
      </c>
      <c r="AD159" s="418" t="inlineStr">
        <is>
          <t>រីឡាយអេប៊ល សូស អ៊ិនដាសស្រ្ទៀល (ខេមបូឌា)</t>
        </is>
      </c>
      <c r="AE159" s="455" t="n">
        <v>486400</v>
      </c>
      <c r="AF159" s="455" t="n">
        <v>442182</v>
      </c>
      <c r="AG159" s="455" t="n">
        <v>0</v>
      </c>
      <c r="AH159" s="455" t="n">
        <v>0</v>
      </c>
      <c r="AI159" s="455" t="n">
        <v>44218</v>
      </c>
      <c r="AJ159" s="455" t="n">
        <v>0</v>
      </c>
      <c r="AK159" s="455" t="n">
        <v>0</v>
      </c>
      <c r="AL159" s="455" t="n">
        <v>0</v>
      </c>
      <c r="AM159" s="455" t="n">
        <v>0</v>
      </c>
      <c r="AN159" s="455" t="n">
        <v>0</v>
      </c>
      <c r="AO159" s="455" t="n">
        <v>0</v>
      </c>
      <c r="AP159" s="455" t="n">
        <v>0</v>
      </c>
      <c r="AQ159" s="455" t="n">
        <v>0</v>
      </c>
      <c r="AR159" s="418" t="inlineStr"/>
      <c r="AS159" s="418" t="inlineStr">
        <is>
          <t>THC,DOC</t>
        </is>
      </c>
      <c r="AT159" s="418" t="inlineStr">
        <is>
          <t>បានប្រកាសពន្ធ</t>
        </is>
      </c>
    </row>
    <row r="160">
      <c r="A160" s="417" t="n">
        <v>151</v>
      </c>
      <c r="B160" s="418" t="inlineStr">
        <is>
          <t>Firewood</t>
        </is>
      </c>
      <c r="C160" s="418" t="inlineStr">
        <is>
          <t>កំពង់ផែស្វយ័តក្រុងព្រះសីហនុ</t>
        </is>
      </c>
      <c r="D160" s="418" t="inlineStr">
        <is>
          <t>L001-100044638</t>
        </is>
      </c>
      <c r="E160" s="418" t="inlineStr">
        <is>
          <t>112501</t>
        </is>
      </c>
      <c r="F160" s="419" t="n">
        <v>44733</v>
      </c>
      <c r="G160" s="420" t="n">
        <v>35644</v>
      </c>
      <c r="H160" s="418" t="n"/>
      <c r="I160" s="455" t="n">
        <v>35644</v>
      </c>
      <c r="J160" s="418">
        <f>IF(L160&lt;&gt;"",L160,K160)</f>
        <v/>
      </c>
      <c r="K160" s="418">
        <f>IF(AND(T160=TRUE, U160=TRUE, V160=TRUE), IF(W160&lt;-0.05, "អនុញ្ញាត (អ្នកផ្គត់ផ្គង់ប្រកាសខ្វះ)", "បានប្រកាស (អនុញ្ញាត)"), IF(AND(T160=FALSE, U160=FALSE, V160=FALSE), "ព្យួរទុក (មិនមានទិន្នន័យ)", "ប្រកាសខុស (ព្យួរទុក)"))</f>
        <v/>
      </c>
      <c r="L160" s="418" t="inlineStr"/>
      <c r="M160" s="418" t="inlineStr"/>
      <c r="N160" s="455" t="n"/>
      <c r="O160" s="455">
        <f>IF(W160&lt;0,AI160,I160)</f>
        <v/>
      </c>
      <c r="P160" s="455">
        <f>I160-O160</f>
        <v/>
      </c>
      <c r="Q160" s="418" t="n"/>
      <c r="R160" s="418" t="inlineStr">
        <is>
          <t>112501</t>
        </is>
      </c>
      <c r="S160" s="418" t="inlineStr"/>
      <c r="T160" s="418">
        <f>R160=S160</f>
        <v/>
      </c>
      <c r="U160" s="418">
        <f>AND(MONTH(F160)=MONTH(Y160), YEAR(F160)=YEAR(Y160))</f>
        <v/>
      </c>
      <c r="V160" s="418">
        <f>AND(AC160&lt;&gt;"", 'Company information'!D$4&lt;&gt;"", RIGHT(SUBSTITUTE(AC160,"-",""),9)=RIGHT(SUBSTITUTE('Company information'!D$4,"-",""),9))</f>
        <v/>
      </c>
      <c r="W160" s="418">
        <f>AI160-I160</f>
        <v/>
      </c>
      <c r="X160" s="455" t="n"/>
      <c r="Y160" s="417" t="n"/>
      <c r="Z160" s="418" t="n"/>
      <c r="AA160" s="418" t="n"/>
      <c r="AB160" s="418" t="n"/>
      <c r="AC160" s="418" t="n"/>
      <c r="AD160" s="418" t="n"/>
      <c r="AE160" s="455" t="n"/>
      <c r="AF160" s="455" t="n"/>
      <c r="AG160" s="455" t="n"/>
      <c r="AH160" s="455" t="n"/>
      <c r="AI160" s="455" t="n"/>
      <c r="AJ160" s="455" t="n"/>
      <c r="AK160" s="455" t="n"/>
      <c r="AL160" s="455" t="n"/>
      <c r="AM160" s="455" t="n"/>
      <c r="AN160" s="455" t="n"/>
      <c r="AO160" s="455" t="n"/>
      <c r="AP160" s="455" t="n"/>
      <c r="AQ160" s="455" t="n"/>
      <c r="AR160" s="418" t="n"/>
      <c r="AS160" s="418" t="n"/>
      <c r="AT160" s="418" t="n"/>
    </row>
    <row r="161">
      <c r="A161" s="417" t="n">
        <v>152</v>
      </c>
      <c r="B161" s="418" t="inlineStr">
        <is>
          <t>Fuel for car</t>
        </is>
      </c>
      <c r="C161" s="418" t="inlineStr">
        <is>
          <t>អាយធីអាយ អ៊ិនធើណេសិនណល ត្រេនស័្ពរថេសិន (ខេមបូឌា) ឯ.ក</t>
        </is>
      </c>
      <c r="D161" s="418" t="inlineStr">
        <is>
          <t>K002-901800477</t>
        </is>
      </c>
      <c r="E161" s="418" t="inlineStr">
        <is>
          <t>CAM221750</t>
        </is>
      </c>
      <c r="F161" s="419" t="n">
        <v>44732</v>
      </c>
      <c r="G161" s="420" t="n">
        <v>214199</v>
      </c>
      <c r="H161" s="418" t="n"/>
      <c r="I161" s="455" t="n">
        <v>214199</v>
      </c>
      <c r="J161" s="418">
        <f>IF(L161&lt;&gt;"",L161,K161)</f>
        <v/>
      </c>
      <c r="K161" s="418">
        <f>IF(AND(T161=TRUE, U161=TRUE, V161=TRUE), IF(W161&lt;-0.05, "អនុញ្ញាត (អ្នកផ្គត់ផ្គង់ប្រកាសខ្វះ)", "បានប្រកាស (អនុញ្ញាត)"), IF(AND(T161=FALSE, U161=FALSE, V161=FALSE), "ព្យួរទុក (មិនមានទិន្នន័យ)", "ប្រកាសខុស (ព្យួរទុក)"))</f>
        <v/>
      </c>
      <c r="L161" s="418" t="inlineStr"/>
      <c r="M161" s="418" t="inlineStr"/>
      <c r="N161" s="455" t="n"/>
      <c r="O161" s="455">
        <f>IF(W161&lt;0,AI161,I161)</f>
        <v/>
      </c>
      <c r="P161" s="455">
        <f>I161-O161</f>
        <v/>
      </c>
      <c r="Q161" s="418" t="n"/>
      <c r="R161" s="418" t="inlineStr">
        <is>
          <t>CAM221750</t>
        </is>
      </c>
      <c r="S161" s="418" t="inlineStr">
        <is>
          <t>CAM221750</t>
        </is>
      </c>
      <c r="T161" s="418">
        <f>R161=S161</f>
        <v/>
      </c>
      <c r="U161" s="418">
        <f>AND(MONTH(F161)=MONTH(Y161), YEAR(F161)=YEAR(Y161))</f>
        <v/>
      </c>
      <c r="V161" s="418">
        <f>AND(AC161&lt;&gt;"", 'Company information'!D$4&lt;&gt;"", RIGHT(SUBSTITUTE(AC161,"-",""),9)=RIGHT(SUBSTITUTE('Company information'!D$4,"-",""),9))</f>
        <v/>
      </c>
      <c r="W161" s="418">
        <f>AI161-I161</f>
        <v/>
      </c>
      <c r="X161" s="455" t="n"/>
      <c r="Y161" s="419" t="n">
        <v>44732</v>
      </c>
      <c r="Z161" s="418" t="inlineStr">
        <is>
          <t>CAM221750</t>
        </is>
      </c>
      <c r="AA161" s="418" t="inlineStr"/>
      <c r="AB161" s="418" t="inlineStr">
        <is>
          <t>បុគ្គលជាប់អាករ</t>
        </is>
      </c>
      <c r="AC161" s="418" t="inlineStr">
        <is>
          <t>L001-100067123</t>
        </is>
      </c>
      <c r="AD161" s="418" t="inlineStr">
        <is>
          <t>រីឡាយអេប៊ល សូស អ៊ិនដាសស្រ្ទៀល (ខេមបូឌា)</t>
        </is>
      </c>
      <c r="AE161" s="455" t="n">
        <v>2356184</v>
      </c>
      <c r="AF161" s="455" t="n">
        <v>2141985</v>
      </c>
      <c r="AG161" s="455" t="n">
        <v>0</v>
      </c>
      <c r="AH161" s="455" t="n">
        <v>0</v>
      </c>
      <c r="AI161" s="455" t="n">
        <v>214199</v>
      </c>
      <c r="AJ161" s="455" t="n">
        <v>0</v>
      </c>
      <c r="AK161" s="455" t="n">
        <v>0</v>
      </c>
      <c r="AL161" s="455" t="n">
        <v>0</v>
      </c>
      <c r="AM161" s="455" t="n">
        <v>0</v>
      </c>
      <c r="AN161" s="455" t="n">
        <v>0</v>
      </c>
      <c r="AO161" s="455" t="n">
        <v>0</v>
      </c>
      <c r="AP161" s="455" t="n">
        <v>0</v>
      </c>
      <c r="AQ161" s="455" t="n">
        <v>0</v>
      </c>
      <c r="AR161" s="418" t="inlineStr"/>
      <c r="AS161" s="418" t="inlineStr">
        <is>
          <t>THC,DOC</t>
        </is>
      </c>
      <c r="AT161" s="418" t="inlineStr">
        <is>
          <t>បានប្រកាសពន្ធ</t>
        </is>
      </c>
    </row>
    <row r="162">
      <c r="A162" s="417" t="n">
        <v>153</v>
      </c>
      <c r="B162" s="418" t="inlineStr">
        <is>
          <t>Fuel for car</t>
        </is>
      </c>
      <c r="C162" s="418" t="inlineStr">
        <is>
          <t>កំពង់ផែស្វយ័តក្រុងព្រះសីហនុ</t>
        </is>
      </c>
      <c r="D162" s="418" t="inlineStr">
        <is>
          <t>L001-100044638</t>
        </is>
      </c>
      <c r="E162" s="418" t="inlineStr">
        <is>
          <t>115646</t>
        </is>
      </c>
      <c r="F162" s="419" t="n">
        <v>44736</v>
      </c>
      <c r="G162" s="420" t="n">
        <v>23347</v>
      </c>
      <c r="H162" s="418" t="n"/>
      <c r="I162" s="455" t="n">
        <v>23347</v>
      </c>
      <c r="J162" s="418">
        <f>IF(L162&lt;&gt;"",L162,K162)</f>
        <v/>
      </c>
      <c r="K162" s="418">
        <f>IF(AND(T162=TRUE, U162=TRUE, V162=TRUE), IF(W162&lt;-0.05, "អនុញ្ញាត (អ្នកផ្គត់ផ្គង់ប្រកាសខ្វះ)", "បានប្រកាស (អនុញ្ញាត)"), IF(AND(T162=FALSE, U162=FALSE, V162=FALSE), "ព្យួរទុក (មិនមានទិន្នន័យ)", "ប្រកាសខុស (ព្យួរទុក)"))</f>
        <v/>
      </c>
      <c r="L162" s="418" t="inlineStr"/>
      <c r="M162" s="418" t="inlineStr"/>
      <c r="N162" s="455" t="n"/>
      <c r="O162" s="455">
        <f>IF(W162&lt;0,AI162,I162)</f>
        <v/>
      </c>
      <c r="P162" s="455">
        <f>I162-O162</f>
        <v/>
      </c>
      <c r="Q162" s="418" t="n"/>
      <c r="R162" s="418" t="inlineStr">
        <is>
          <t>115646</t>
        </is>
      </c>
      <c r="S162" s="418" t="inlineStr"/>
      <c r="T162" s="418">
        <f>R162=S162</f>
        <v/>
      </c>
      <c r="U162" s="418">
        <f>AND(MONTH(F162)=MONTH(Y162), YEAR(F162)=YEAR(Y162))</f>
        <v/>
      </c>
      <c r="V162" s="418">
        <f>AND(AC162&lt;&gt;"", 'Company information'!D$4&lt;&gt;"", RIGHT(SUBSTITUTE(AC162,"-",""),9)=RIGHT(SUBSTITUTE('Company information'!D$4,"-",""),9))</f>
        <v/>
      </c>
      <c r="W162" s="418">
        <f>AI162-I162</f>
        <v/>
      </c>
      <c r="X162" s="455" t="n"/>
      <c r="Y162" s="417" t="n"/>
      <c r="Z162" s="418" t="n"/>
      <c r="AA162" s="418" t="n"/>
      <c r="AB162" s="418" t="n"/>
      <c r="AC162" s="418" t="n"/>
      <c r="AD162" s="418" t="n"/>
      <c r="AE162" s="455" t="n"/>
      <c r="AF162" s="455" t="n"/>
      <c r="AG162" s="455" t="n"/>
      <c r="AH162" s="455" t="n"/>
      <c r="AI162" s="455" t="n"/>
      <c r="AJ162" s="455" t="n"/>
      <c r="AK162" s="455" t="n"/>
      <c r="AL162" s="455" t="n"/>
      <c r="AM162" s="455" t="n"/>
      <c r="AN162" s="455" t="n"/>
      <c r="AO162" s="455" t="n"/>
      <c r="AP162" s="455" t="n"/>
      <c r="AQ162" s="455" t="n"/>
      <c r="AR162" s="418" t="n"/>
      <c r="AS162" s="418" t="n"/>
      <c r="AT162" s="418" t="n"/>
    </row>
    <row r="163">
      <c r="A163" s="417" t="n">
        <v>154</v>
      </c>
      <c r="B163" s="418" t="inlineStr">
        <is>
          <t>Fuel for car</t>
        </is>
      </c>
      <c r="C163" s="418" t="inlineStr">
        <is>
          <t>អាយធីអាយ អ៊ិនធើណេសិនណល ត្រេនស័្ពរថេសិន (ខេមបូឌា) ឯ.ក</t>
        </is>
      </c>
      <c r="D163" s="418" t="inlineStr">
        <is>
          <t>K002-901800477</t>
        </is>
      </c>
      <c r="E163" s="418" t="inlineStr">
        <is>
          <t>CAM221797</t>
        </is>
      </c>
      <c r="F163" s="419" t="n">
        <v>44735</v>
      </c>
      <c r="G163" s="420" t="n">
        <v>108571</v>
      </c>
      <c r="H163" s="418" t="n"/>
      <c r="I163" s="455" t="n">
        <v>108571</v>
      </c>
      <c r="J163" s="418">
        <f>IF(L163&lt;&gt;"",L163,K163)</f>
        <v/>
      </c>
      <c r="K163" s="418">
        <f>IF(AND(T163=TRUE, U163=TRUE, V163=TRUE), IF(W163&lt;-0.05, "អនុញ្ញាត (អ្នកផ្គត់ផ្គង់ប្រកាសខ្វះ)", "បានប្រកាស (អនុញ្ញាត)"), IF(AND(T163=FALSE, U163=FALSE, V163=FALSE), "ព្យួរទុក (មិនមានទិន្នន័យ)", "ប្រកាសខុស (ព្យួរទុក)"))</f>
        <v/>
      </c>
      <c r="L163" s="418" t="inlineStr"/>
      <c r="M163" s="418" t="inlineStr"/>
      <c r="N163" s="455" t="n"/>
      <c r="O163" s="455">
        <f>IF(W163&lt;0,AI163,I163)</f>
        <v/>
      </c>
      <c r="P163" s="455">
        <f>I163-O163</f>
        <v/>
      </c>
      <c r="Q163" s="418" t="n"/>
      <c r="R163" s="418" t="inlineStr">
        <is>
          <t>CAM221797</t>
        </is>
      </c>
      <c r="S163" s="418" t="inlineStr">
        <is>
          <t>CAM221797</t>
        </is>
      </c>
      <c r="T163" s="418">
        <f>R163=S163</f>
        <v/>
      </c>
      <c r="U163" s="418">
        <f>AND(MONTH(F163)=MONTH(Y163), YEAR(F163)=YEAR(Y163))</f>
        <v/>
      </c>
      <c r="V163" s="418">
        <f>AND(AC163&lt;&gt;"", 'Company information'!D$4&lt;&gt;"", RIGHT(SUBSTITUTE(AC163,"-",""),9)=RIGHT(SUBSTITUTE('Company information'!D$4,"-",""),9))</f>
        <v/>
      </c>
      <c r="W163" s="418">
        <f>AI163-I163</f>
        <v/>
      </c>
      <c r="X163" s="455" t="n"/>
      <c r="Y163" s="419" t="n">
        <v>44735</v>
      </c>
      <c r="Z163" s="418" t="inlineStr">
        <is>
          <t>CAM221797</t>
        </is>
      </c>
      <c r="AA163" s="418" t="inlineStr"/>
      <c r="AB163" s="418" t="inlineStr">
        <is>
          <t>បុគ្គលជាប់អាករ</t>
        </is>
      </c>
      <c r="AC163" s="418" t="inlineStr">
        <is>
          <t>L001-100067123</t>
        </is>
      </c>
      <c r="AD163" s="418" t="inlineStr">
        <is>
          <t>រីឡាយអេប៊ល សូស អ៊ិនដាសស្រ្ទៀល (ខេមបូឌា)</t>
        </is>
      </c>
      <c r="AE163" s="455" t="n">
        <v>1194276</v>
      </c>
      <c r="AF163" s="455" t="n">
        <v>1085705</v>
      </c>
      <c r="AG163" s="455" t="n">
        <v>0</v>
      </c>
      <c r="AH163" s="455" t="n">
        <v>0</v>
      </c>
      <c r="AI163" s="455" t="n">
        <v>108571</v>
      </c>
      <c r="AJ163" s="455" t="n">
        <v>0</v>
      </c>
      <c r="AK163" s="455" t="n">
        <v>0</v>
      </c>
      <c r="AL163" s="455" t="n">
        <v>0</v>
      </c>
      <c r="AM163" s="455" t="n">
        <v>0</v>
      </c>
      <c r="AN163" s="455" t="n">
        <v>0</v>
      </c>
      <c r="AO163" s="455" t="n">
        <v>0</v>
      </c>
      <c r="AP163" s="455" t="n">
        <v>0</v>
      </c>
      <c r="AQ163" s="455" t="n">
        <v>0</v>
      </c>
      <c r="AR163" s="418" t="inlineStr"/>
      <c r="AS163" s="418" t="inlineStr">
        <is>
          <t>THC,DOC</t>
        </is>
      </c>
      <c r="AT163" s="418" t="inlineStr">
        <is>
          <t>បានប្រកាសពន្ធ</t>
        </is>
      </c>
    </row>
    <row r="164">
      <c r="A164" s="417" t="n">
        <v>155</v>
      </c>
      <c r="B164" s="418" t="inlineStr">
        <is>
          <t>PVC,sponge strips,automactic cutting blade)</t>
        </is>
      </c>
      <c r="C164" s="418" t="inlineStr">
        <is>
          <t>អាយធីអាយ អ៊ិនធើណេសិនណល ត្រេនស័្ពរថេសិន (ខេមបូឌា) ឯ.ក</t>
        </is>
      </c>
      <c r="D164" s="418" t="inlineStr">
        <is>
          <t>K002-901800477</t>
        </is>
      </c>
      <c r="E164" s="418" t="inlineStr">
        <is>
          <t>CAM221684</t>
        </is>
      </c>
      <c r="F164" s="419" t="n">
        <v>44840</v>
      </c>
      <c r="G164" s="420" t="n">
        <v>66649</v>
      </c>
      <c r="H164" s="418" t="n"/>
      <c r="I164" s="455" t="n">
        <v>66649</v>
      </c>
      <c r="J164" s="418">
        <f>IF(L164&lt;&gt;"",L164,K164)</f>
        <v/>
      </c>
      <c r="K164" s="418">
        <f>IF(AND(T164=TRUE, U164=TRUE, V164=TRUE), IF(W164&lt;-0.05, "អនុញ្ញាត (អ្នកផ្គត់ផ្គង់ប្រកាសខ្វះ)", "បានប្រកាស (អនុញ្ញាត)"), IF(AND(T164=FALSE, U164=FALSE, V164=FALSE), "ព្យួរទុក (មិនមានទិន្នន័យ)", "ប្រកាសខុស (ព្យួរទុក)"))</f>
        <v/>
      </c>
      <c r="L164" s="418" t="inlineStr"/>
      <c r="M164" s="418" t="inlineStr"/>
      <c r="N164" s="455" t="n"/>
      <c r="O164" s="455">
        <f>IF(W164&lt;0,AI164,I164)</f>
        <v/>
      </c>
      <c r="P164" s="455">
        <f>I164-O164</f>
        <v/>
      </c>
      <c r="Q164" s="418" t="n"/>
      <c r="R164" s="418" t="inlineStr">
        <is>
          <t>CAM221684</t>
        </is>
      </c>
      <c r="S164" s="418" t="inlineStr">
        <is>
          <t>CAM221684</t>
        </is>
      </c>
      <c r="T164" s="418">
        <f>R164=S164</f>
        <v/>
      </c>
      <c r="U164" s="418">
        <f>AND(MONTH(F164)=MONTH(Y164), YEAR(F164)=YEAR(Y164))</f>
        <v/>
      </c>
      <c r="V164" s="418">
        <f>AND(AC164&lt;&gt;"", 'Company information'!D$4&lt;&gt;"", RIGHT(SUBSTITUTE(AC164,"-",""),9)=RIGHT(SUBSTITUTE('Company information'!D$4,"-",""),9))</f>
        <v/>
      </c>
      <c r="W164" s="418">
        <f>AI164-I164</f>
        <v/>
      </c>
      <c r="X164" s="455" t="n"/>
      <c r="Y164" s="419" t="n">
        <v>44722</v>
      </c>
      <c r="Z164" s="418" t="inlineStr">
        <is>
          <t>CAM221684</t>
        </is>
      </c>
      <c r="AA164" s="418" t="inlineStr"/>
      <c r="AB164" s="418" t="inlineStr">
        <is>
          <t>បុគ្គលជាប់អាករ</t>
        </is>
      </c>
      <c r="AC164" s="418" t="inlineStr">
        <is>
          <t>L001-100067123</t>
        </is>
      </c>
      <c r="AD164" s="418" t="inlineStr">
        <is>
          <t>រីឡាយអេប៊ល សូស អ៊ិនដាសស្រ្ទៀល (ខេមបូឌា)</t>
        </is>
      </c>
      <c r="AE164" s="455" t="n">
        <v>733143</v>
      </c>
      <c r="AF164" s="455" t="n">
        <v>666494</v>
      </c>
      <c r="AG164" s="455" t="n">
        <v>0</v>
      </c>
      <c r="AH164" s="455" t="n">
        <v>0</v>
      </c>
      <c r="AI164" s="455" t="n">
        <v>66649</v>
      </c>
      <c r="AJ164" s="455" t="n">
        <v>0</v>
      </c>
      <c r="AK164" s="455" t="n">
        <v>0</v>
      </c>
      <c r="AL164" s="455" t="n">
        <v>0</v>
      </c>
      <c r="AM164" s="455" t="n">
        <v>0</v>
      </c>
      <c r="AN164" s="455" t="n">
        <v>0</v>
      </c>
      <c r="AO164" s="455" t="n">
        <v>0</v>
      </c>
      <c r="AP164" s="455" t="n">
        <v>0</v>
      </c>
      <c r="AQ164" s="455" t="n">
        <v>0</v>
      </c>
      <c r="AR164" s="418" t="inlineStr"/>
      <c r="AS164" s="418" t="inlineStr">
        <is>
          <t>THC,DOC</t>
        </is>
      </c>
      <c r="AT164" s="418" t="inlineStr">
        <is>
          <t>បានប្រកាសពន្ធ</t>
        </is>
      </c>
    </row>
    <row r="165">
      <c r="A165" s="417" t="n">
        <v>156</v>
      </c>
      <c r="B165" s="418" t="inlineStr">
        <is>
          <t>Bank Charge</t>
        </is>
      </c>
      <c r="C165" s="418" t="inlineStr">
        <is>
          <t>កំពង់ផែស្វយ័តក្រុងព្រះសីហនុ</t>
        </is>
      </c>
      <c r="D165" s="418" t="inlineStr">
        <is>
          <t>L001-100044638</t>
        </is>
      </c>
      <c r="E165" s="418" t="inlineStr">
        <is>
          <t>106521</t>
        </is>
      </c>
      <c r="F165" s="419" t="n">
        <v>44871</v>
      </c>
      <c r="G165" s="420" t="n">
        <v>35635</v>
      </c>
      <c r="H165" s="418" t="n"/>
      <c r="I165" s="455" t="n">
        <v>35635</v>
      </c>
      <c r="J165" s="418">
        <f>IF(L165&lt;&gt;"",L165,K165)</f>
        <v/>
      </c>
      <c r="K165" s="418">
        <f>IF(AND(T165=TRUE, U165=TRUE, V165=TRUE), IF(W165&lt;-0.05, "អនុញ្ញាត (អ្នកផ្គត់ផ្គង់ប្រកាសខ្វះ)", "បានប្រកាស (អនុញ្ញាត)"), IF(AND(T165=FALSE, U165=FALSE, V165=FALSE), "ព្យួរទុក (មិនមានទិន្នន័យ)", "ប្រកាសខុស (ព្យួរទុក)"))</f>
        <v/>
      </c>
      <c r="L165" s="418" t="inlineStr"/>
      <c r="M165" s="418" t="inlineStr"/>
      <c r="N165" s="455" t="n"/>
      <c r="O165" s="455">
        <f>IF(W165&lt;0,AI165,I165)</f>
        <v/>
      </c>
      <c r="P165" s="455">
        <f>I165-O165</f>
        <v/>
      </c>
      <c r="Q165" s="418" t="n"/>
      <c r="R165" s="418" t="inlineStr">
        <is>
          <t>106521</t>
        </is>
      </c>
      <c r="S165" s="418" t="inlineStr"/>
      <c r="T165" s="418">
        <f>R165=S165</f>
        <v/>
      </c>
      <c r="U165" s="418">
        <f>AND(MONTH(F165)=MONTH(Y165), YEAR(F165)=YEAR(Y165))</f>
        <v/>
      </c>
      <c r="V165" s="418">
        <f>AND(AC165&lt;&gt;"", 'Company information'!D$4&lt;&gt;"", RIGHT(SUBSTITUTE(AC165,"-",""),9)=RIGHT(SUBSTITUTE('Company information'!D$4,"-",""),9))</f>
        <v/>
      </c>
      <c r="W165" s="418">
        <f>AI165-I165</f>
        <v/>
      </c>
      <c r="X165" s="455" t="n"/>
      <c r="Y165" s="417" t="n"/>
      <c r="Z165" s="418" t="n"/>
      <c r="AA165" s="418" t="n"/>
      <c r="AB165" s="418" t="n"/>
      <c r="AC165" s="418" t="n"/>
      <c r="AD165" s="418" t="n"/>
      <c r="AE165" s="455" t="n"/>
      <c r="AF165" s="455" t="n"/>
      <c r="AG165" s="455" t="n"/>
      <c r="AH165" s="455" t="n"/>
      <c r="AI165" s="455" t="n"/>
      <c r="AJ165" s="455" t="n"/>
      <c r="AK165" s="455" t="n"/>
      <c r="AL165" s="455" t="n"/>
      <c r="AM165" s="455" t="n"/>
      <c r="AN165" s="455" t="n"/>
      <c r="AO165" s="455" t="n"/>
      <c r="AP165" s="455" t="n"/>
      <c r="AQ165" s="455" t="n"/>
      <c r="AR165" s="418" t="n"/>
      <c r="AS165" s="418" t="n"/>
      <c r="AT165" s="418" t="n"/>
    </row>
    <row r="166">
      <c r="A166" s="417" t="n">
        <v>157</v>
      </c>
      <c r="B166" s="418" t="inlineStr">
        <is>
          <t>Social Insurance in Nov-2023</t>
        </is>
      </c>
      <c r="C166" s="418" t="inlineStr">
        <is>
          <t>កំពង់ផែស្វយ័តក្រុងព្រះសីហនុ</t>
        </is>
      </c>
      <c r="D166" s="418" t="inlineStr">
        <is>
          <t>L001-100044638</t>
        </is>
      </c>
      <c r="E166" s="418" t="inlineStr">
        <is>
          <t>106519</t>
        </is>
      </c>
      <c r="F166" s="419" t="n">
        <v>44871</v>
      </c>
      <c r="G166" s="420" t="n">
        <v>35635</v>
      </c>
      <c r="H166" s="418" t="n"/>
      <c r="I166" s="455" t="n">
        <v>35635</v>
      </c>
      <c r="J166" s="418">
        <f>IF(L166&lt;&gt;"",L166,K166)</f>
        <v/>
      </c>
      <c r="K166" s="418">
        <f>IF(AND(T166=TRUE, U166=TRUE, V166=TRUE), IF(W166&lt;-0.05, "អនុញ្ញាត (អ្នកផ្គត់ផ្គង់ប្រកាសខ្វះ)", "បានប្រកាស (អនុញ្ញាត)"), IF(AND(T166=FALSE, U166=FALSE, V166=FALSE), "ព្យួរទុក (មិនមានទិន្នន័យ)", "ប្រកាសខុស (ព្យួរទុក)"))</f>
        <v/>
      </c>
      <c r="L166" s="418" t="inlineStr"/>
      <c r="M166" s="418" t="inlineStr"/>
      <c r="N166" s="455" t="n"/>
      <c r="O166" s="455">
        <f>IF(W166&lt;0,AI166,I166)</f>
        <v/>
      </c>
      <c r="P166" s="455">
        <f>I166-O166</f>
        <v/>
      </c>
      <c r="Q166" s="418" t="n"/>
      <c r="R166" s="418" t="inlineStr">
        <is>
          <t>106519</t>
        </is>
      </c>
      <c r="S166" s="418" t="inlineStr"/>
      <c r="T166" s="418">
        <f>R166=S166</f>
        <v/>
      </c>
      <c r="U166" s="418">
        <f>AND(MONTH(F166)=MONTH(Y166), YEAR(F166)=YEAR(Y166))</f>
        <v/>
      </c>
      <c r="V166" s="418">
        <f>AND(AC166&lt;&gt;"", 'Company information'!D$4&lt;&gt;"", RIGHT(SUBSTITUTE(AC166,"-",""),9)=RIGHT(SUBSTITUTE('Company information'!D$4,"-",""),9))</f>
        <v/>
      </c>
      <c r="W166" s="418">
        <f>AI166-I166</f>
        <v/>
      </c>
      <c r="X166" s="455" t="n"/>
      <c r="Y166" s="417" t="n"/>
      <c r="Z166" s="418" t="n"/>
      <c r="AA166" s="418" t="n"/>
      <c r="AB166" s="418" t="n"/>
      <c r="AC166" s="418" t="n"/>
      <c r="AD166" s="418" t="n"/>
      <c r="AE166" s="455" t="n"/>
      <c r="AF166" s="455" t="n"/>
      <c r="AG166" s="455" t="n"/>
      <c r="AH166" s="455" t="n"/>
      <c r="AI166" s="455" t="n"/>
      <c r="AJ166" s="455" t="n"/>
      <c r="AK166" s="455" t="n"/>
      <c r="AL166" s="455" t="n"/>
      <c r="AM166" s="455" t="n"/>
      <c r="AN166" s="455" t="n"/>
      <c r="AO166" s="455" t="n"/>
      <c r="AP166" s="455" t="n"/>
      <c r="AQ166" s="455" t="n"/>
      <c r="AR166" s="418" t="n"/>
      <c r="AS166" s="418" t="n"/>
      <c r="AT166" s="418" t="n"/>
    </row>
    <row r="167">
      <c r="A167" s="417" t="n">
        <v>158</v>
      </c>
      <c r="B167" s="418" t="inlineStr">
        <is>
          <t>Taxable Salary for Foriegner Staff</t>
        </is>
      </c>
      <c r="C167" s="418" t="inlineStr">
        <is>
          <t>អាយធីអាយ អ៊ិនធើណេសិនណល ត្រេនស័្ពរថេសិន (ខេមបូឌា) ឯ.ក</t>
        </is>
      </c>
      <c r="D167" s="418" t="inlineStr">
        <is>
          <t>K002-901800477</t>
        </is>
      </c>
      <c r="E167" s="418" t="inlineStr">
        <is>
          <t>CAM221683</t>
        </is>
      </c>
      <c r="F167" s="419" t="n">
        <v>44840</v>
      </c>
      <c r="G167" s="420" t="n">
        <v>343580</v>
      </c>
      <c r="H167" s="418" t="n"/>
      <c r="I167" s="455" t="n">
        <v>343580</v>
      </c>
      <c r="J167" s="418">
        <f>IF(L167&lt;&gt;"",L167,K167)</f>
        <v/>
      </c>
      <c r="K167" s="418">
        <f>IF(AND(T167=TRUE, U167=TRUE, V167=TRUE), IF(W167&lt;-0.05, "អនុញ្ញាត (អ្នកផ្គត់ផ្គង់ប្រកាសខ្វះ)", "បានប្រកាស (អនុញ្ញាត)"), IF(AND(T167=FALSE, U167=FALSE, V167=FALSE), "ព្យួរទុក (មិនមានទិន្នន័យ)", "ប្រកាសខុស (ព្យួរទុក)"))</f>
        <v/>
      </c>
      <c r="L167" s="418" t="inlineStr"/>
      <c r="M167" s="418" t="inlineStr"/>
      <c r="N167" s="455" t="n"/>
      <c r="O167" s="455">
        <f>IF(W167&lt;0,AI167,I167)</f>
        <v/>
      </c>
      <c r="P167" s="455">
        <f>I167-O167</f>
        <v/>
      </c>
      <c r="Q167" s="418" t="n"/>
      <c r="R167" s="418" t="inlineStr">
        <is>
          <t>CAM221683</t>
        </is>
      </c>
      <c r="S167" s="418" t="inlineStr">
        <is>
          <t>CAM221683</t>
        </is>
      </c>
      <c r="T167" s="418">
        <f>R167=S167</f>
        <v/>
      </c>
      <c r="U167" s="418">
        <f>AND(MONTH(F167)=MONTH(Y167), YEAR(F167)=YEAR(Y167))</f>
        <v/>
      </c>
      <c r="V167" s="418">
        <f>AND(AC167&lt;&gt;"", 'Company information'!D$4&lt;&gt;"", RIGHT(SUBSTITUTE(AC167,"-",""),9)=RIGHT(SUBSTITUTE('Company information'!D$4,"-",""),9))</f>
        <v/>
      </c>
      <c r="W167" s="418">
        <f>AI167-I167</f>
        <v/>
      </c>
      <c r="X167" s="455" t="n"/>
      <c r="Y167" s="419" t="n">
        <v>44722</v>
      </c>
      <c r="Z167" s="418" t="inlineStr">
        <is>
          <t>CAM221683</t>
        </is>
      </c>
      <c r="AA167" s="418" t="inlineStr"/>
      <c r="AB167" s="418" t="inlineStr">
        <is>
          <t>បុគ្គលជាប់អាករ</t>
        </is>
      </c>
      <c r="AC167" s="418" t="inlineStr">
        <is>
          <t>L001-100067123</t>
        </is>
      </c>
      <c r="AD167" s="418" t="inlineStr">
        <is>
          <t>រីឡាយអេប៊ល សូស អ៊ិនដាសស្រ្ទៀល (ខេមបូឌា)</t>
        </is>
      </c>
      <c r="AE167" s="455" t="n">
        <v>3779379</v>
      </c>
      <c r="AF167" s="455" t="n">
        <v>3435799</v>
      </c>
      <c r="AG167" s="455" t="n">
        <v>0</v>
      </c>
      <c r="AH167" s="455" t="n">
        <v>0</v>
      </c>
      <c r="AI167" s="455" t="n">
        <v>343580</v>
      </c>
      <c r="AJ167" s="455" t="n">
        <v>0</v>
      </c>
      <c r="AK167" s="455" t="n">
        <v>0</v>
      </c>
      <c r="AL167" s="455" t="n">
        <v>0</v>
      </c>
      <c r="AM167" s="455" t="n">
        <v>0</v>
      </c>
      <c r="AN167" s="455" t="n">
        <v>0</v>
      </c>
      <c r="AO167" s="455" t="n">
        <v>0</v>
      </c>
      <c r="AP167" s="455" t="n">
        <v>0</v>
      </c>
      <c r="AQ167" s="455" t="n">
        <v>0</v>
      </c>
      <c r="AR167" s="418" t="inlineStr"/>
      <c r="AS167" s="418" t="inlineStr">
        <is>
          <t>THC,DOC</t>
        </is>
      </c>
      <c r="AT167" s="418" t="inlineStr">
        <is>
          <t>បានប្រកាសពន្ធ</t>
        </is>
      </c>
    </row>
    <row r="168">
      <c r="A168" s="417" t="n">
        <v>159</v>
      </c>
      <c r="B168" s="418" t="inlineStr">
        <is>
          <t>Taxable salary for Khmer Staff n Worker</t>
        </is>
      </c>
      <c r="C168" s="418" t="inlineStr">
        <is>
          <t>កំពង់ផែស្វយ័តក្រុងព្រះសីហនុ</t>
        </is>
      </c>
      <c r="D168" s="418" t="inlineStr">
        <is>
          <t>L001-100044638</t>
        </is>
      </c>
      <c r="E168" s="418" t="inlineStr">
        <is>
          <t>106342</t>
        </is>
      </c>
      <c r="F168" s="419" t="n">
        <v>44871</v>
      </c>
      <c r="G168" s="420" t="n">
        <v>55296</v>
      </c>
      <c r="H168" s="418" t="n"/>
      <c r="I168" s="455" t="n">
        <v>55296</v>
      </c>
      <c r="J168" s="418">
        <f>IF(L168&lt;&gt;"",L168,K168)</f>
        <v/>
      </c>
      <c r="K168" s="418">
        <f>IF(AND(T168=TRUE, U168=TRUE, V168=TRUE), IF(W168&lt;-0.05, "អនុញ្ញាត (អ្នកផ្គត់ផ្គង់ប្រកាសខ្វះ)", "បានប្រកាស (អនុញ្ញាត)"), IF(AND(T168=FALSE, U168=FALSE, V168=FALSE), "ព្យួរទុក (មិនមានទិន្នន័យ)", "ប្រកាសខុស (ព្យួរទុក)"))</f>
        <v/>
      </c>
      <c r="L168" s="418" t="inlineStr"/>
      <c r="M168" s="418" t="inlineStr"/>
      <c r="N168" s="455" t="n"/>
      <c r="O168" s="455">
        <f>IF(W168&lt;0,AI168,I168)</f>
        <v/>
      </c>
      <c r="P168" s="455">
        <f>I168-O168</f>
        <v/>
      </c>
      <c r="Q168" s="418" t="n"/>
      <c r="R168" s="418" t="inlineStr">
        <is>
          <t>106342</t>
        </is>
      </c>
      <c r="S168" s="418" t="inlineStr"/>
      <c r="T168" s="418">
        <f>R168=S168</f>
        <v/>
      </c>
      <c r="U168" s="418">
        <f>AND(MONTH(F168)=MONTH(Y168), YEAR(F168)=YEAR(Y168))</f>
        <v/>
      </c>
      <c r="V168" s="418">
        <f>AND(AC168&lt;&gt;"", 'Company information'!D$4&lt;&gt;"", RIGHT(SUBSTITUTE(AC168,"-",""),9)=RIGHT(SUBSTITUTE('Company information'!D$4,"-",""),9))</f>
        <v/>
      </c>
      <c r="W168" s="418">
        <f>AI168-I168</f>
        <v/>
      </c>
      <c r="X168" s="455" t="n"/>
      <c r="Y168" s="417" t="n"/>
      <c r="Z168" s="418" t="n"/>
      <c r="AA168" s="418" t="n"/>
      <c r="AB168" s="418" t="n"/>
      <c r="AC168" s="418" t="n"/>
      <c r="AD168" s="418" t="n"/>
      <c r="AE168" s="455" t="n"/>
      <c r="AF168" s="455" t="n"/>
      <c r="AG168" s="455" t="n"/>
      <c r="AH168" s="455" t="n"/>
      <c r="AI168" s="455" t="n"/>
      <c r="AJ168" s="455" t="n"/>
      <c r="AK168" s="455" t="n"/>
      <c r="AL168" s="455" t="n"/>
      <c r="AM168" s="455" t="n"/>
      <c r="AN168" s="455" t="n"/>
      <c r="AO168" s="455" t="n"/>
      <c r="AP168" s="455" t="n"/>
      <c r="AQ168" s="455" t="n"/>
      <c r="AR168" s="418" t="n"/>
      <c r="AS168" s="418" t="n"/>
      <c r="AT168" s="418" t="n"/>
    </row>
    <row r="169">
      <c r="A169" s="417" t="n">
        <v>160</v>
      </c>
      <c r="B169" s="418" t="inlineStr">
        <is>
          <t>NonTaxable salary for Khmer Staff</t>
        </is>
      </c>
      <c r="C169" s="418" t="inlineStr">
        <is>
          <t>អាយធីអាយ អ៊ិនធើណេសិនណល ត្រេនស័្ពរថេសិន (ខេមបូឌា) ឯ.ក</t>
        </is>
      </c>
      <c r="D169" s="418" t="inlineStr">
        <is>
          <t>K002-901800477</t>
        </is>
      </c>
      <c r="E169" s="418" t="inlineStr">
        <is>
          <t>CAM221619</t>
        </is>
      </c>
      <c r="F169" s="419" t="n">
        <v>44598</v>
      </c>
      <c r="G169" s="420" t="n">
        <v>137283</v>
      </c>
      <c r="H169" s="418" t="n"/>
      <c r="I169" s="455" t="n">
        <v>137283</v>
      </c>
      <c r="J169" s="418">
        <f>IF(L169&lt;&gt;"",L169,K169)</f>
        <v/>
      </c>
      <c r="K169" s="418">
        <f>IF(AND(T169=TRUE, U169=TRUE, V169=TRUE), IF(W169&lt;-0.05, "អនុញ្ញាត (អ្នកផ្គត់ផ្គង់ប្រកាសខ្វះ)", "បានប្រកាស (អនុញ្ញាត)"), IF(AND(T169=FALSE, U169=FALSE, V169=FALSE), "ព្យួរទុក (មិនមានទិន្នន័យ)", "ប្រកាសខុស (ព្យួរទុក)"))</f>
        <v/>
      </c>
      <c r="L169" s="418" t="inlineStr"/>
      <c r="M169" s="418" t="inlineStr"/>
      <c r="N169" s="455" t="n"/>
      <c r="O169" s="455">
        <f>IF(W169&lt;0,AI169,I169)</f>
        <v/>
      </c>
      <c r="P169" s="455">
        <f>I169-O169</f>
        <v/>
      </c>
      <c r="Q169" s="418" t="n"/>
      <c r="R169" s="418" t="inlineStr">
        <is>
          <t>CAM221619</t>
        </is>
      </c>
      <c r="S169" s="418" t="inlineStr">
        <is>
          <t>CAM221619</t>
        </is>
      </c>
      <c r="T169" s="418">
        <f>R169=S169</f>
        <v/>
      </c>
      <c r="U169" s="418">
        <f>AND(MONTH(F169)=MONTH(Y169), YEAR(F169)=YEAR(Y169))</f>
        <v/>
      </c>
      <c r="V169" s="418">
        <f>AND(AC169&lt;&gt;"", 'Company information'!D$4&lt;&gt;"", RIGHT(SUBSTITUTE(AC169,"-",""),9)=RIGHT(SUBSTITUTE('Company information'!D$4,"-",""),9))</f>
        <v/>
      </c>
      <c r="W169" s="418">
        <f>AI169-I169</f>
        <v/>
      </c>
      <c r="X169" s="455" t="n"/>
      <c r="Y169" s="419" t="n">
        <v>44714</v>
      </c>
      <c r="Z169" s="418" t="inlineStr">
        <is>
          <t>CAM221619</t>
        </is>
      </c>
      <c r="AA169" s="418" t="inlineStr"/>
      <c r="AB169" s="418" t="inlineStr">
        <is>
          <t>បុគ្គលជាប់អាករ</t>
        </is>
      </c>
      <c r="AC169" s="418" t="inlineStr">
        <is>
          <t>L001-100067123</t>
        </is>
      </c>
      <c r="AD169" s="418" t="inlineStr">
        <is>
          <t>រីឡាយអេប៊ល សូស អ៊ិនដាសស្រ្ទៀល (ខេមបូឌា)</t>
        </is>
      </c>
      <c r="AE169" s="455" t="n">
        <v>1510113</v>
      </c>
      <c r="AF169" s="455" t="n">
        <v>1372830</v>
      </c>
      <c r="AG169" s="455" t="n">
        <v>0</v>
      </c>
      <c r="AH169" s="455" t="n">
        <v>0</v>
      </c>
      <c r="AI169" s="455" t="n">
        <v>137283</v>
      </c>
      <c r="AJ169" s="455" t="n">
        <v>0</v>
      </c>
      <c r="AK169" s="455" t="n">
        <v>0</v>
      </c>
      <c r="AL169" s="455" t="n">
        <v>0</v>
      </c>
      <c r="AM169" s="455" t="n">
        <v>0</v>
      </c>
      <c r="AN169" s="455" t="n">
        <v>0</v>
      </c>
      <c r="AO169" s="455" t="n">
        <v>0</v>
      </c>
      <c r="AP169" s="455" t="n">
        <v>0</v>
      </c>
      <c r="AQ169" s="455" t="n">
        <v>0</v>
      </c>
      <c r="AR169" s="418" t="inlineStr"/>
      <c r="AS169" s="418" t="inlineStr">
        <is>
          <t>THC,DOC</t>
        </is>
      </c>
      <c r="AT169" s="418" t="inlineStr">
        <is>
          <t>បានប្រកាសពន្ធ</t>
        </is>
      </c>
    </row>
    <row r="170">
      <c r="A170" s="417" t="n">
        <v>161</v>
      </c>
      <c r="B170" s="418" t="inlineStr">
        <is>
          <t>NonTaxable allowance for Staff &amp; Worker</t>
        </is>
      </c>
      <c r="C170" s="418" t="inlineStr">
        <is>
          <t>ជេអេចអិល (ខេមបូឌា) ឡូជីស្ទីក ឯ.ក</t>
        </is>
      </c>
      <c r="D170" s="418" t="inlineStr">
        <is>
          <t>K006-901803075</t>
        </is>
      </c>
      <c r="E170" s="418" t="inlineStr">
        <is>
          <t>JHL-22-01611</t>
        </is>
      </c>
      <c r="F170" s="419" t="n">
        <v>44741</v>
      </c>
      <c r="G170" s="420" t="n">
        <v>187233</v>
      </c>
      <c r="H170" s="418" t="n"/>
      <c r="I170" s="455" t="n">
        <v>187233</v>
      </c>
      <c r="J170" s="418">
        <f>IF(L170&lt;&gt;"",L170,K170)</f>
        <v/>
      </c>
      <c r="K170" s="418">
        <f>IF(AND(T170=TRUE, U170=TRUE, V170=TRUE), IF(W170&lt;-0.05, "អនុញ្ញាត (អ្នកផ្គត់ផ្គង់ប្រកាសខ្វះ)", "បានប្រកាស (អនុញ្ញាត)"), IF(AND(T170=FALSE, U170=FALSE, V170=FALSE), "ព្យួរទុក (មិនមានទិន្នន័យ)", "ប្រកាសខុស (ព្យួរទុក)"))</f>
        <v/>
      </c>
      <c r="L170" s="418" t="inlineStr"/>
      <c r="M170" s="418" t="inlineStr"/>
      <c r="N170" s="455" t="n"/>
      <c r="O170" s="455">
        <f>IF(W170&lt;0,AI170,I170)</f>
        <v/>
      </c>
      <c r="P170" s="455">
        <f>I170-O170</f>
        <v/>
      </c>
      <c r="Q170" s="418" t="n"/>
      <c r="R170" s="418" t="inlineStr">
        <is>
          <t>JHL-22-01611</t>
        </is>
      </c>
      <c r="S170" s="418" t="inlineStr">
        <is>
          <t>JHL-22-01611</t>
        </is>
      </c>
      <c r="T170" s="418">
        <f>R170=S170</f>
        <v/>
      </c>
      <c r="U170" s="418">
        <f>AND(MONTH(F170)=MONTH(Y170), YEAR(F170)=YEAR(Y170))</f>
        <v/>
      </c>
      <c r="V170" s="418">
        <f>AND(AC170&lt;&gt;"", 'Company information'!D$4&lt;&gt;"", RIGHT(SUBSTITUTE(AC170,"-",""),9)=RIGHT(SUBSTITUTE('Company information'!D$4,"-",""),9))</f>
        <v/>
      </c>
      <c r="W170" s="418">
        <f>AI170-I170</f>
        <v/>
      </c>
      <c r="X170" s="455" t="n"/>
      <c r="Y170" s="419" t="n">
        <v>44741</v>
      </c>
      <c r="Z170" s="418" t="inlineStr">
        <is>
          <t>JHL-22-01611</t>
        </is>
      </c>
      <c r="AA170" s="418" t="inlineStr"/>
      <c r="AB170" s="418" t="inlineStr">
        <is>
          <t>បុគ្គលជាប់អាករ</t>
        </is>
      </c>
      <c r="AC170" s="418" t="inlineStr">
        <is>
          <t>L001-100067123</t>
        </is>
      </c>
      <c r="AD170" s="418" t="inlineStr">
        <is>
          <t>រីឡាយអេប៊ល សូស អ៊ិនដាសស្រ្ទៀល (ខេមបូឌា)</t>
        </is>
      </c>
      <c r="AE170" s="455" t="n">
        <v>2059562</v>
      </c>
      <c r="AF170" s="455" t="n">
        <v>1872329</v>
      </c>
      <c r="AG170" s="455" t="n">
        <v>0</v>
      </c>
      <c r="AH170" s="455" t="n">
        <v>0</v>
      </c>
      <c r="AI170" s="455" t="n">
        <v>187233</v>
      </c>
      <c r="AJ170" s="455" t="n">
        <v>0</v>
      </c>
      <c r="AK170" s="455" t="n">
        <v>0</v>
      </c>
      <c r="AL170" s="455" t="n">
        <v>0</v>
      </c>
      <c r="AM170" s="455" t="n">
        <v>0</v>
      </c>
      <c r="AN170" s="455" t="n">
        <v>0</v>
      </c>
      <c r="AO170" s="455" t="n">
        <v>0</v>
      </c>
      <c r="AP170" s="455" t="n">
        <v>0</v>
      </c>
      <c r="AQ170" s="455" t="n">
        <v>0</v>
      </c>
      <c r="AR170" s="418" t="inlineStr"/>
      <c r="AS170" s="418" t="inlineStr">
        <is>
          <t>Import Export clearance services</t>
        </is>
      </c>
      <c r="AT170" s="418" t="inlineStr">
        <is>
          <t>បានប្រកាសពន្ធ</t>
        </is>
      </c>
    </row>
    <row r="171">
      <c r="A171" s="417" t="n">
        <v>162</v>
      </c>
      <c r="B171" s="418" t="inlineStr">
        <is>
          <t>Abrasive tape.karft paper,under paper,marker paper</t>
        </is>
      </c>
      <c r="C171" s="418" t="inlineStr">
        <is>
          <t>ជេអេចអិល (ខេមបូឌា) ឡូជីស្ទីក ឯ.ក</t>
        </is>
      </c>
      <c r="D171" s="418" t="inlineStr">
        <is>
          <t>K006-901803075</t>
        </is>
      </c>
      <c r="E171" s="418" t="inlineStr">
        <is>
          <t>JHL-22-01567</t>
        </is>
      </c>
      <c r="F171" s="419" t="n">
        <v>44739</v>
      </c>
      <c r="G171" s="420" t="n">
        <v>66749</v>
      </c>
      <c r="H171" s="418" t="n"/>
      <c r="I171" s="455" t="n">
        <v>66749</v>
      </c>
      <c r="J171" s="418">
        <f>IF(L171&lt;&gt;"",L171,K171)</f>
        <v/>
      </c>
      <c r="K171" s="418">
        <f>IF(AND(T171=TRUE, U171=TRUE, V171=TRUE), IF(W171&lt;-0.05, "អនុញ្ញាត (អ្នកផ្គត់ផ្គង់ប្រកាសខ្វះ)", "បានប្រកាស (អនុញ្ញាត)"), IF(AND(T171=FALSE, U171=FALSE, V171=FALSE), "ព្យួរទុក (មិនមានទិន្នន័យ)", "ប្រកាសខុស (ព្យួរទុក)"))</f>
        <v/>
      </c>
      <c r="L171" s="418" t="inlineStr"/>
      <c r="M171" s="418" t="inlineStr"/>
      <c r="N171" s="455" t="n"/>
      <c r="O171" s="455">
        <f>IF(W171&lt;0,AI171,I171)</f>
        <v/>
      </c>
      <c r="P171" s="455">
        <f>I171-O171</f>
        <v/>
      </c>
      <c r="Q171" s="418" t="n"/>
      <c r="R171" s="418" t="inlineStr">
        <is>
          <t>JHL-22-01567</t>
        </is>
      </c>
      <c r="S171" s="418" t="inlineStr">
        <is>
          <t>JHL-22-01567</t>
        </is>
      </c>
      <c r="T171" s="418">
        <f>R171=S171</f>
        <v/>
      </c>
      <c r="U171" s="418">
        <f>AND(MONTH(F171)=MONTH(Y171), YEAR(F171)=YEAR(Y171))</f>
        <v/>
      </c>
      <c r="V171" s="418">
        <f>AND(AC171&lt;&gt;"", 'Company information'!D$4&lt;&gt;"", RIGHT(SUBSTITUTE(AC171,"-",""),9)=RIGHT(SUBSTITUTE('Company information'!D$4,"-",""),9))</f>
        <v/>
      </c>
      <c r="W171" s="418">
        <f>AI171-I171</f>
        <v/>
      </c>
      <c r="X171" s="455" t="n"/>
      <c r="Y171" s="419" t="n">
        <v>44739</v>
      </c>
      <c r="Z171" s="418" t="inlineStr">
        <is>
          <t>JHL-22-01567</t>
        </is>
      </c>
      <c r="AA171" s="418" t="inlineStr"/>
      <c r="AB171" s="418" t="inlineStr">
        <is>
          <t>បុគ្គលជាប់អាករ</t>
        </is>
      </c>
      <c r="AC171" s="418" t="inlineStr">
        <is>
          <t>L001-100067123</t>
        </is>
      </c>
      <c r="AD171" s="418" t="inlineStr">
        <is>
          <t>រីឡាយអេប៊ល សូស អ៊ិនដាសស្រ្ទៀល (ខេមបូឌា)</t>
        </is>
      </c>
      <c r="AE171" s="455" t="n">
        <v>734234</v>
      </c>
      <c r="AF171" s="455" t="n">
        <v>667485</v>
      </c>
      <c r="AG171" s="455" t="n">
        <v>0</v>
      </c>
      <c r="AH171" s="455" t="n">
        <v>0</v>
      </c>
      <c r="AI171" s="455" t="n">
        <v>66749</v>
      </c>
      <c r="AJ171" s="455" t="n">
        <v>0</v>
      </c>
      <c r="AK171" s="455" t="n">
        <v>0</v>
      </c>
      <c r="AL171" s="455" t="n">
        <v>0</v>
      </c>
      <c r="AM171" s="455" t="n">
        <v>0</v>
      </c>
      <c r="AN171" s="455" t="n">
        <v>0</v>
      </c>
      <c r="AO171" s="455" t="n">
        <v>0</v>
      </c>
      <c r="AP171" s="455" t="n">
        <v>0</v>
      </c>
      <c r="AQ171" s="455" t="n">
        <v>0</v>
      </c>
      <c r="AR171" s="418" t="inlineStr"/>
      <c r="AS171" s="418" t="inlineStr">
        <is>
          <t>Import Export clearance services</t>
        </is>
      </c>
      <c r="AT171" s="418" t="inlineStr">
        <is>
          <t>បានប្រកាសពន្ធ</t>
        </is>
      </c>
    </row>
    <row r="172">
      <c r="A172" s="417" t="n">
        <v>163</v>
      </c>
      <c r="B172" s="418" t="inlineStr">
        <is>
          <t>Internet fee</t>
        </is>
      </c>
      <c r="C172" s="418" t="inlineStr">
        <is>
          <t>ជេអេចអិល (ខេមបូឌា) ឡូជីស្ទីក ឯ.ក</t>
        </is>
      </c>
      <c r="D172" s="418" t="inlineStr">
        <is>
          <t>K006-901803075</t>
        </is>
      </c>
      <c r="E172" s="418" t="inlineStr">
        <is>
          <t>JHL-22-01566</t>
        </is>
      </c>
      <c r="F172" s="419" t="n">
        <v>44739</v>
      </c>
      <c r="G172" s="420" t="n">
        <v>235463</v>
      </c>
      <c r="H172" s="418" t="n"/>
      <c r="I172" s="455" t="n">
        <v>235463</v>
      </c>
      <c r="J172" s="418">
        <f>IF(L172&lt;&gt;"",L172,K172)</f>
        <v/>
      </c>
      <c r="K172" s="418">
        <f>IF(AND(T172=TRUE, U172=TRUE, V172=TRUE), IF(W172&lt;-0.05, "អនុញ្ញាត (អ្នកផ្គត់ផ្គង់ប្រកាសខ្វះ)", "បានប្រកាស (អនុញ្ញាត)"), IF(AND(T172=FALSE, U172=FALSE, V172=FALSE), "ព្យួរទុក (មិនមានទិន្នន័យ)", "ប្រកាសខុស (ព្យួរទុក)"))</f>
        <v/>
      </c>
      <c r="L172" s="418" t="inlineStr"/>
      <c r="M172" s="418" t="inlineStr"/>
      <c r="N172" s="455" t="n"/>
      <c r="O172" s="455">
        <f>IF(W172&lt;0,AI172,I172)</f>
        <v/>
      </c>
      <c r="P172" s="455">
        <f>I172-O172</f>
        <v/>
      </c>
      <c r="Q172" s="418" t="n"/>
      <c r="R172" s="418" t="inlineStr">
        <is>
          <t>JHL-22-01566</t>
        </is>
      </c>
      <c r="S172" s="418" t="inlineStr">
        <is>
          <t>JHL-22-01566</t>
        </is>
      </c>
      <c r="T172" s="418">
        <f>R172=S172</f>
        <v/>
      </c>
      <c r="U172" s="418">
        <f>AND(MONTH(F172)=MONTH(Y172), YEAR(F172)=YEAR(Y172))</f>
        <v/>
      </c>
      <c r="V172" s="418">
        <f>AND(AC172&lt;&gt;"", 'Company information'!D$4&lt;&gt;"", RIGHT(SUBSTITUTE(AC172,"-",""),9)=RIGHT(SUBSTITUTE('Company information'!D$4,"-",""),9))</f>
        <v/>
      </c>
      <c r="W172" s="418">
        <f>AI172-I172</f>
        <v/>
      </c>
      <c r="X172" s="455" t="n"/>
      <c r="Y172" s="419" t="n">
        <v>44739</v>
      </c>
      <c r="Z172" s="418" t="inlineStr">
        <is>
          <t>JHL-22-01566</t>
        </is>
      </c>
      <c r="AA172" s="418" t="inlineStr"/>
      <c r="AB172" s="418" t="inlineStr">
        <is>
          <t>បុគ្គលជាប់អាករ</t>
        </is>
      </c>
      <c r="AC172" s="418" t="inlineStr">
        <is>
          <t>L001-100067123</t>
        </is>
      </c>
      <c r="AD172" s="418" t="inlineStr">
        <is>
          <t>រីឡាយអេប៊ល សូស អ៊ិនដាសស្រ្ទៀល (ខេមបូឌា)</t>
        </is>
      </c>
      <c r="AE172" s="455" t="n">
        <v>2590088</v>
      </c>
      <c r="AF172" s="455" t="n">
        <v>2354625</v>
      </c>
      <c r="AG172" s="455" t="n">
        <v>0</v>
      </c>
      <c r="AH172" s="455" t="n">
        <v>0</v>
      </c>
      <c r="AI172" s="455" t="n">
        <v>235463</v>
      </c>
      <c r="AJ172" s="455" t="n">
        <v>0</v>
      </c>
      <c r="AK172" s="455" t="n">
        <v>0</v>
      </c>
      <c r="AL172" s="455" t="n">
        <v>0</v>
      </c>
      <c r="AM172" s="455" t="n">
        <v>0</v>
      </c>
      <c r="AN172" s="455" t="n">
        <v>0</v>
      </c>
      <c r="AO172" s="455" t="n">
        <v>0</v>
      </c>
      <c r="AP172" s="455" t="n">
        <v>0</v>
      </c>
      <c r="AQ172" s="455" t="n">
        <v>0</v>
      </c>
      <c r="AR172" s="418" t="inlineStr"/>
      <c r="AS172" s="418" t="inlineStr">
        <is>
          <t>Import Export clearance services</t>
        </is>
      </c>
      <c r="AT172" s="418" t="inlineStr">
        <is>
          <t>បានប្រកាសពន្ធ</t>
        </is>
      </c>
    </row>
    <row r="173">
      <c r="A173" s="417" t="n">
        <v>164</v>
      </c>
      <c r="B173" s="418" t="inlineStr">
        <is>
          <t>Internet fee</t>
        </is>
      </c>
      <c r="C173" s="418" t="inlineStr">
        <is>
          <t>ជេអេចអិល (ខេមបូឌា) ឡូជីស្ទីក ឯ.ក</t>
        </is>
      </c>
      <c r="D173" s="418" t="inlineStr">
        <is>
          <t>K006-901803075</t>
        </is>
      </c>
      <c r="E173" s="418" t="inlineStr">
        <is>
          <t>JHL-22-01568</t>
        </is>
      </c>
      <c r="F173" s="419" t="n">
        <v>44739</v>
      </c>
      <c r="G173" s="420" t="n">
        <v>80262</v>
      </c>
      <c r="H173" s="418" t="n"/>
      <c r="I173" s="455" t="n">
        <v>80262</v>
      </c>
      <c r="J173" s="418">
        <f>IF(L173&lt;&gt;"",L173,K173)</f>
        <v/>
      </c>
      <c r="K173" s="418">
        <f>IF(AND(T173=TRUE, U173=TRUE, V173=TRUE), IF(W173&lt;-0.05, "អនុញ្ញាត (អ្នកផ្គត់ផ្គង់ប្រកាសខ្វះ)", "បានប្រកាស (អនុញ្ញាត)"), IF(AND(T173=FALSE, U173=FALSE, V173=FALSE), "ព្យួរទុក (មិនមានទិន្នន័យ)", "ប្រកាសខុស (ព្យួរទុក)"))</f>
        <v/>
      </c>
      <c r="L173" s="418" t="inlineStr"/>
      <c r="M173" s="418" t="inlineStr"/>
      <c r="N173" s="455" t="n"/>
      <c r="O173" s="455">
        <f>IF(W173&lt;0,AI173,I173)</f>
        <v/>
      </c>
      <c r="P173" s="455">
        <f>I173-O173</f>
        <v/>
      </c>
      <c r="Q173" s="418" t="n"/>
      <c r="R173" s="418" t="inlineStr">
        <is>
          <t>JHL-22-01568</t>
        </is>
      </c>
      <c r="S173" s="418" t="inlineStr">
        <is>
          <t>JHL-22-01568</t>
        </is>
      </c>
      <c r="T173" s="418">
        <f>R173=S173</f>
        <v/>
      </c>
      <c r="U173" s="418">
        <f>AND(MONTH(F173)=MONTH(Y173), YEAR(F173)=YEAR(Y173))</f>
        <v/>
      </c>
      <c r="V173" s="418">
        <f>AND(AC173&lt;&gt;"", 'Company information'!D$4&lt;&gt;"", RIGHT(SUBSTITUTE(AC173,"-",""),9)=RIGHT(SUBSTITUTE('Company information'!D$4,"-",""),9))</f>
        <v/>
      </c>
      <c r="W173" s="418">
        <f>AI173-I173</f>
        <v/>
      </c>
      <c r="X173" s="455" t="n"/>
      <c r="Y173" s="419" t="n">
        <v>44739</v>
      </c>
      <c r="Z173" s="418" t="inlineStr">
        <is>
          <t>JHL-22-01568</t>
        </is>
      </c>
      <c r="AA173" s="418" t="inlineStr"/>
      <c r="AB173" s="418" t="inlineStr">
        <is>
          <t>បុគ្គលជាប់អាករ</t>
        </is>
      </c>
      <c r="AC173" s="418" t="inlineStr">
        <is>
          <t>L001-100067123</t>
        </is>
      </c>
      <c r="AD173" s="418" t="inlineStr">
        <is>
          <t>រីឡាយអេប៊ល សូស អ៊ិនដាសស្រ្ទៀល (ខេមបូឌា)</t>
        </is>
      </c>
      <c r="AE173" s="455" t="n">
        <v>882882</v>
      </c>
      <c r="AF173" s="455" t="n">
        <v>802620</v>
      </c>
      <c r="AG173" s="455" t="n">
        <v>0</v>
      </c>
      <c r="AH173" s="455" t="n">
        <v>0</v>
      </c>
      <c r="AI173" s="455" t="n">
        <v>80262</v>
      </c>
      <c r="AJ173" s="455" t="n">
        <v>0</v>
      </c>
      <c r="AK173" s="455" t="n">
        <v>0</v>
      </c>
      <c r="AL173" s="455" t="n">
        <v>0</v>
      </c>
      <c r="AM173" s="455" t="n">
        <v>0</v>
      </c>
      <c r="AN173" s="455" t="n">
        <v>0</v>
      </c>
      <c r="AO173" s="455" t="n">
        <v>0</v>
      </c>
      <c r="AP173" s="455" t="n">
        <v>0</v>
      </c>
      <c r="AQ173" s="455" t="n">
        <v>0</v>
      </c>
      <c r="AR173" s="418" t="inlineStr"/>
      <c r="AS173" s="418" t="inlineStr">
        <is>
          <t>Import Export clearance services</t>
        </is>
      </c>
      <c r="AT173" s="418" t="inlineStr">
        <is>
          <t>បានប្រកាសពន្ធ</t>
        </is>
      </c>
    </row>
    <row r="174">
      <c r="A174" s="417" t="n">
        <v>165</v>
      </c>
      <c r="B174" s="418" t="inlineStr">
        <is>
          <t>Bank Charge</t>
        </is>
      </c>
      <c r="C174" s="418" t="inlineStr">
        <is>
          <t>ជេអេចអិល (ខេមបូឌា) ឡូជីស្ទីក ឯ.ក</t>
        </is>
      </c>
      <c r="D174" s="418" t="inlineStr">
        <is>
          <t>K006-901803075</t>
        </is>
      </c>
      <c r="E174" s="418" t="inlineStr">
        <is>
          <t>JHL-22-01564</t>
        </is>
      </c>
      <c r="F174" s="419" t="n">
        <v>44739</v>
      </c>
      <c r="G174" s="420" t="n">
        <v>134316</v>
      </c>
      <c r="H174" s="418" t="n"/>
      <c r="I174" s="455" t="n">
        <v>134316</v>
      </c>
      <c r="J174" s="418">
        <f>IF(L174&lt;&gt;"",L174,K174)</f>
        <v/>
      </c>
      <c r="K174" s="418">
        <f>IF(AND(T174=TRUE, U174=TRUE, V174=TRUE), IF(W174&lt;-0.05, "អនុញ្ញាត (អ្នកផ្គត់ផ្គង់ប្រកាសខ្វះ)", "បានប្រកាស (អនុញ្ញាត)"), IF(AND(T174=FALSE, U174=FALSE, V174=FALSE), "ព្យួរទុក (មិនមានទិន្នន័យ)", "ប្រកាសខុស (ព្យួរទុក)"))</f>
        <v/>
      </c>
      <c r="L174" s="418" t="inlineStr"/>
      <c r="M174" s="418" t="inlineStr"/>
      <c r="N174" s="455" t="n"/>
      <c r="O174" s="455">
        <f>IF(W174&lt;0,AI174,I174)</f>
        <v/>
      </c>
      <c r="P174" s="455">
        <f>I174-O174</f>
        <v/>
      </c>
      <c r="Q174" s="418" t="n"/>
      <c r="R174" s="418" t="inlineStr">
        <is>
          <t>JHL-22-01564</t>
        </is>
      </c>
      <c r="S174" s="418" t="inlineStr">
        <is>
          <t>JHL-22-01564</t>
        </is>
      </c>
      <c r="T174" s="418">
        <f>R174=S174</f>
        <v/>
      </c>
      <c r="U174" s="418">
        <f>AND(MONTH(F174)=MONTH(Y174), YEAR(F174)=YEAR(Y174))</f>
        <v/>
      </c>
      <c r="V174" s="418">
        <f>AND(AC174&lt;&gt;"", 'Company information'!D$4&lt;&gt;"", RIGHT(SUBSTITUTE(AC174,"-",""),9)=RIGHT(SUBSTITUTE('Company information'!D$4,"-",""),9))</f>
        <v/>
      </c>
      <c r="W174" s="418">
        <f>AI174-I174</f>
        <v/>
      </c>
      <c r="X174" s="455" t="n"/>
      <c r="Y174" s="419" t="n">
        <v>44739</v>
      </c>
      <c r="Z174" s="418" t="inlineStr">
        <is>
          <t>JHL-22-01564</t>
        </is>
      </c>
      <c r="AA174" s="418" t="inlineStr"/>
      <c r="AB174" s="418" t="inlineStr">
        <is>
          <t>បុគ្គលជាប់អាករ</t>
        </is>
      </c>
      <c r="AC174" s="418" t="inlineStr">
        <is>
          <t>L001-100067123</t>
        </is>
      </c>
      <c r="AD174" s="418" t="inlineStr">
        <is>
          <t>រីឡាយអេប៊ល សូស អ៊ិនដាសស្រ្ទៀល (ខេមបូឌា)</t>
        </is>
      </c>
      <c r="AE174" s="455" t="n">
        <v>1477476</v>
      </c>
      <c r="AF174" s="455" t="n">
        <v>1343160</v>
      </c>
      <c r="AG174" s="455" t="n">
        <v>0</v>
      </c>
      <c r="AH174" s="455" t="n">
        <v>0</v>
      </c>
      <c r="AI174" s="455" t="n">
        <v>134316</v>
      </c>
      <c r="AJ174" s="455" t="n">
        <v>0</v>
      </c>
      <c r="AK174" s="455" t="n">
        <v>0</v>
      </c>
      <c r="AL174" s="455" t="n">
        <v>0</v>
      </c>
      <c r="AM174" s="455" t="n">
        <v>0</v>
      </c>
      <c r="AN174" s="455" t="n">
        <v>0</v>
      </c>
      <c r="AO174" s="455" t="n">
        <v>0</v>
      </c>
      <c r="AP174" s="455" t="n">
        <v>0</v>
      </c>
      <c r="AQ174" s="455" t="n">
        <v>0</v>
      </c>
      <c r="AR174" s="418" t="inlineStr"/>
      <c r="AS174" s="418" t="inlineStr">
        <is>
          <t>Import Export clearance services</t>
        </is>
      </c>
      <c r="AT174" s="418" t="inlineStr">
        <is>
          <t>បានប្រកាសពន្ធ</t>
        </is>
      </c>
    </row>
    <row r="175">
      <c r="A175" s="417" t="n">
        <v>166</v>
      </c>
      <c r="B175" s="418" t="inlineStr">
        <is>
          <t>Copy machine rental</t>
        </is>
      </c>
      <c r="C175" s="418" t="inlineStr">
        <is>
          <t>ជេអេចអិល (ខេមបូឌា) ឡូជីស្ទីក ឯ.ក</t>
        </is>
      </c>
      <c r="D175" s="418" t="inlineStr">
        <is>
          <t>K006-901803075</t>
        </is>
      </c>
      <c r="E175" s="418" t="inlineStr">
        <is>
          <t>JHL-22-01563</t>
        </is>
      </c>
      <c r="F175" s="419" t="n">
        <v>44739</v>
      </c>
      <c r="G175" s="420" t="n">
        <v>93776</v>
      </c>
      <c r="H175" s="418" t="n"/>
      <c r="I175" s="455" t="n">
        <v>93776</v>
      </c>
      <c r="J175" s="418">
        <f>IF(L175&lt;&gt;"",L175,K175)</f>
        <v/>
      </c>
      <c r="K175" s="418">
        <f>IF(AND(T175=TRUE, U175=TRUE, V175=TRUE), IF(W175&lt;-0.05, "អនុញ្ញាត (អ្នកផ្គត់ផ្គង់ប្រកាសខ្វះ)", "បានប្រកាស (អនុញ្ញាត)"), IF(AND(T175=FALSE, U175=FALSE, V175=FALSE), "ព្យួរទុក (មិនមានទិន្នន័យ)", "ប្រកាសខុស (ព្យួរទុក)"))</f>
        <v/>
      </c>
      <c r="L175" s="418" t="inlineStr"/>
      <c r="M175" s="418" t="inlineStr"/>
      <c r="N175" s="455" t="n"/>
      <c r="O175" s="455">
        <f>IF(W175&lt;0,AI175,I175)</f>
        <v/>
      </c>
      <c r="P175" s="455">
        <f>I175-O175</f>
        <v/>
      </c>
      <c r="Q175" s="418" t="n"/>
      <c r="R175" s="418" t="inlineStr">
        <is>
          <t>JHL-22-01563</t>
        </is>
      </c>
      <c r="S175" s="418" t="inlineStr">
        <is>
          <t>JHL-22-01563</t>
        </is>
      </c>
      <c r="T175" s="418">
        <f>R175=S175</f>
        <v/>
      </c>
      <c r="U175" s="418">
        <f>AND(MONTH(F175)=MONTH(Y175), YEAR(F175)=YEAR(Y175))</f>
        <v/>
      </c>
      <c r="V175" s="418">
        <f>AND(AC175&lt;&gt;"", 'Company information'!D$4&lt;&gt;"", RIGHT(SUBSTITUTE(AC175,"-",""),9)=RIGHT(SUBSTITUTE('Company information'!D$4,"-",""),9))</f>
        <v/>
      </c>
      <c r="W175" s="418">
        <f>AI175-I175</f>
        <v/>
      </c>
      <c r="X175" s="455" t="n"/>
      <c r="Y175" s="419" t="n">
        <v>44739</v>
      </c>
      <c r="Z175" s="418" t="inlineStr">
        <is>
          <t>JHL-22-01563</t>
        </is>
      </c>
      <c r="AA175" s="418" t="inlineStr"/>
      <c r="AB175" s="418" t="inlineStr">
        <is>
          <t>បុគ្គលជាប់អាករ</t>
        </is>
      </c>
      <c r="AC175" s="418" t="inlineStr">
        <is>
          <t>L001-100067123</t>
        </is>
      </c>
      <c r="AD175" s="418" t="inlineStr">
        <is>
          <t>រីឡាយអេប៊ល សូស អ៊ិនដាសស្រ្ទៀល (ខេមបូឌា)</t>
        </is>
      </c>
      <c r="AE175" s="455" t="n">
        <v>1031531</v>
      </c>
      <c r="AF175" s="455" t="n">
        <v>937755</v>
      </c>
      <c r="AG175" s="455" t="n">
        <v>0</v>
      </c>
      <c r="AH175" s="455" t="n">
        <v>0</v>
      </c>
      <c r="AI175" s="455" t="n">
        <v>93776</v>
      </c>
      <c r="AJ175" s="455" t="n">
        <v>0</v>
      </c>
      <c r="AK175" s="455" t="n">
        <v>0</v>
      </c>
      <c r="AL175" s="455" t="n">
        <v>0</v>
      </c>
      <c r="AM175" s="455" t="n">
        <v>0</v>
      </c>
      <c r="AN175" s="455" t="n">
        <v>0</v>
      </c>
      <c r="AO175" s="455" t="n">
        <v>0</v>
      </c>
      <c r="AP175" s="455" t="n">
        <v>0</v>
      </c>
      <c r="AQ175" s="455" t="n">
        <v>0</v>
      </c>
      <c r="AR175" s="418" t="inlineStr"/>
      <c r="AS175" s="418" t="inlineStr">
        <is>
          <t>Import Export clearance services</t>
        </is>
      </c>
      <c r="AT175" s="418" t="inlineStr">
        <is>
          <t>បានប្រកាសពន្ធ</t>
        </is>
      </c>
    </row>
    <row r="176">
      <c r="A176" s="417" t="n">
        <v>167</v>
      </c>
      <c r="B176" s="418" t="inlineStr">
        <is>
          <t>Copy machine rental</t>
        </is>
      </c>
      <c r="C176" s="418" t="inlineStr">
        <is>
          <t>ជេអេចអិល (ខេមបូឌា) ឡូជីស្ទីក ឯ.ក</t>
        </is>
      </c>
      <c r="D176" s="418" t="inlineStr">
        <is>
          <t>K006-901803075</t>
        </is>
      </c>
      <c r="E176" s="418" t="inlineStr">
        <is>
          <t>JHL-22-01530</t>
        </is>
      </c>
      <c r="F176" s="419" t="n">
        <v>44735</v>
      </c>
      <c r="G176" s="420" t="n">
        <v>66781</v>
      </c>
      <c r="H176" s="418" t="n"/>
      <c r="I176" s="455" t="n">
        <v>66781</v>
      </c>
      <c r="J176" s="418">
        <f>IF(L176&lt;&gt;"",L176,K176)</f>
        <v/>
      </c>
      <c r="K176" s="418">
        <f>IF(AND(T176=TRUE, U176=TRUE, V176=TRUE), IF(W176&lt;-0.05, "អនុញ្ញាត (អ្នកផ្គត់ផ្គង់ប្រកាសខ្វះ)", "បានប្រកាស (អនុញ្ញាត)"), IF(AND(T176=FALSE, U176=FALSE, V176=FALSE), "ព្យួរទុក (មិនមានទិន្នន័យ)", "ប្រកាសខុស (ព្យួរទុក)"))</f>
        <v/>
      </c>
      <c r="L176" s="418" t="inlineStr"/>
      <c r="M176" s="418" t="inlineStr"/>
      <c r="N176" s="455" t="n"/>
      <c r="O176" s="455">
        <f>IF(W176&lt;0,AI176,I176)</f>
        <v/>
      </c>
      <c r="P176" s="455">
        <f>I176-O176</f>
        <v/>
      </c>
      <c r="Q176" s="418" t="n"/>
      <c r="R176" s="418" t="inlineStr">
        <is>
          <t>JHL-22-01530</t>
        </is>
      </c>
      <c r="S176" s="418" t="inlineStr">
        <is>
          <t>JHL-22-01530</t>
        </is>
      </c>
      <c r="T176" s="418">
        <f>R176=S176</f>
        <v/>
      </c>
      <c r="U176" s="418">
        <f>AND(MONTH(F176)=MONTH(Y176), YEAR(F176)=YEAR(Y176))</f>
        <v/>
      </c>
      <c r="V176" s="418">
        <f>AND(AC176&lt;&gt;"", 'Company information'!D$4&lt;&gt;"", RIGHT(SUBSTITUTE(AC176,"-",""),9)=RIGHT(SUBSTITUTE('Company information'!D$4,"-",""),9))</f>
        <v/>
      </c>
      <c r="W176" s="418">
        <f>AI176-I176</f>
        <v/>
      </c>
      <c r="X176" s="455" t="n"/>
      <c r="Y176" s="419" t="n">
        <v>44735</v>
      </c>
      <c r="Z176" s="418" t="inlineStr">
        <is>
          <t>JHL-22-01530</t>
        </is>
      </c>
      <c r="AA176" s="418" t="inlineStr"/>
      <c r="AB176" s="418" t="inlineStr">
        <is>
          <t>បុគ្គលជាប់អាករ</t>
        </is>
      </c>
      <c r="AC176" s="418" t="inlineStr">
        <is>
          <t>L001-100067123</t>
        </is>
      </c>
      <c r="AD176" s="418" t="inlineStr">
        <is>
          <t>រីឡាយអេប៊ល សូស អ៊ិនដាសស្រ្ទៀល (ខេមបូឌា)</t>
        </is>
      </c>
      <c r="AE176" s="455" t="n">
        <v>734592</v>
      </c>
      <c r="AF176" s="455" t="n">
        <v>667811</v>
      </c>
      <c r="AG176" s="455" t="n">
        <v>0</v>
      </c>
      <c r="AH176" s="455" t="n">
        <v>0</v>
      </c>
      <c r="AI176" s="455" t="n">
        <v>66781</v>
      </c>
      <c r="AJ176" s="455" t="n">
        <v>0</v>
      </c>
      <c r="AK176" s="455" t="n">
        <v>0</v>
      </c>
      <c r="AL176" s="455" t="n">
        <v>0</v>
      </c>
      <c r="AM176" s="455" t="n">
        <v>0</v>
      </c>
      <c r="AN176" s="455" t="n">
        <v>0</v>
      </c>
      <c r="AO176" s="455" t="n">
        <v>0</v>
      </c>
      <c r="AP176" s="455" t="n">
        <v>0</v>
      </c>
      <c r="AQ176" s="455" t="n">
        <v>0</v>
      </c>
      <c r="AR176" s="418" t="inlineStr"/>
      <c r="AS176" s="418" t="inlineStr">
        <is>
          <t>Import Export clearance services</t>
        </is>
      </c>
      <c r="AT176" s="418" t="inlineStr">
        <is>
          <t>បានប្រកាសពន្ធ</t>
        </is>
      </c>
    </row>
    <row r="177">
      <c r="A177" s="417" t="n">
        <v>168</v>
      </c>
      <c r="B177" s="418" t="inlineStr">
        <is>
          <t>Copy machine rental</t>
        </is>
      </c>
      <c r="C177" s="418" t="inlineStr">
        <is>
          <t>ជេអេចអិល (ខេមបូឌា) ឡូជីស្ទីក ឯ.ក</t>
        </is>
      </c>
      <c r="D177" s="418" t="inlineStr">
        <is>
          <t>K006-901803075</t>
        </is>
      </c>
      <c r="E177" s="418" t="inlineStr">
        <is>
          <t>JHL-22-01529</t>
        </is>
      </c>
      <c r="F177" s="419" t="n">
        <v>44735</v>
      </c>
      <c r="G177" s="420" t="n">
        <v>235578</v>
      </c>
      <c r="H177" s="418" t="n"/>
      <c r="I177" s="455" t="n">
        <v>235578</v>
      </c>
      <c r="J177" s="418">
        <f>IF(L177&lt;&gt;"",L177,K177)</f>
        <v/>
      </c>
      <c r="K177" s="418">
        <f>IF(AND(T177=TRUE, U177=TRUE, V177=TRUE), IF(W177&lt;-0.05, "អនុញ្ញាត (អ្នកផ្គត់ផ្គង់ប្រកាសខ្វះ)", "បានប្រកាស (អនុញ្ញាត)"), IF(AND(T177=FALSE, U177=FALSE, V177=FALSE), "ព្យួរទុក (មិនមានទិន្នន័យ)", "ប្រកាសខុស (ព្យួរទុក)"))</f>
        <v/>
      </c>
      <c r="L177" s="418" t="inlineStr"/>
      <c r="M177" s="418" t="inlineStr"/>
      <c r="N177" s="455" t="n"/>
      <c r="O177" s="455">
        <f>IF(W177&lt;0,AI177,I177)</f>
        <v/>
      </c>
      <c r="P177" s="455">
        <f>I177-O177</f>
        <v/>
      </c>
      <c r="Q177" s="418" t="n"/>
      <c r="R177" s="418" t="inlineStr">
        <is>
          <t>JHL-22-01529</t>
        </is>
      </c>
      <c r="S177" s="418" t="inlineStr">
        <is>
          <t>JHL-22-01529</t>
        </is>
      </c>
      <c r="T177" s="418">
        <f>R177=S177</f>
        <v/>
      </c>
      <c r="U177" s="418">
        <f>AND(MONTH(F177)=MONTH(Y177), YEAR(F177)=YEAR(Y177))</f>
        <v/>
      </c>
      <c r="V177" s="418">
        <f>AND(AC177&lt;&gt;"", 'Company information'!D$4&lt;&gt;"", RIGHT(SUBSTITUTE(AC177,"-",""),9)=RIGHT(SUBSTITUTE('Company information'!D$4,"-",""),9))</f>
        <v/>
      </c>
      <c r="W177" s="418">
        <f>AI177-I177</f>
        <v/>
      </c>
      <c r="X177" s="455" t="n"/>
      <c r="Y177" s="419" t="n">
        <v>44735</v>
      </c>
      <c r="Z177" s="418" t="inlineStr">
        <is>
          <t>JHL-22-01529</t>
        </is>
      </c>
      <c r="AA177" s="418" t="inlineStr"/>
      <c r="AB177" s="418" t="inlineStr">
        <is>
          <t>បុគ្គលជាប់អាករ</t>
        </is>
      </c>
      <c r="AC177" s="418" t="inlineStr">
        <is>
          <t>L001-100067123</t>
        </is>
      </c>
      <c r="AD177" s="418" t="inlineStr">
        <is>
          <t>រីឡាយអេប៊ល សូស អ៊ិនដាសស្រ្ទៀល (ខេមបូឌា)</t>
        </is>
      </c>
      <c r="AE177" s="455" t="n">
        <v>2591353</v>
      </c>
      <c r="AF177" s="455" t="n">
        <v>2355775</v>
      </c>
      <c r="AG177" s="455" t="n">
        <v>0</v>
      </c>
      <c r="AH177" s="455" t="n">
        <v>0</v>
      </c>
      <c r="AI177" s="455" t="n">
        <v>235578</v>
      </c>
      <c r="AJ177" s="455" t="n">
        <v>0</v>
      </c>
      <c r="AK177" s="455" t="n">
        <v>0</v>
      </c>
      <c r="AL177" s="455" t="n">
        <v>0</v>
      </c>
      <c r="AM177" s="455" t="n">
        <v>0</v>
      </c>
      <c r="AN177" s="455" t="n">
        <v>0</v>
      </c>
      <c r="AO177" s="455" t="n">
        <v>0</v>
      </c>
      <c r="AP177" s="455" t="n">
        <v>0</v>
      </c>
      <c r="AQ177" s="455" t="n">
        <v>0</v>
      </c>
      <c r="AR177" s="418" t="inlineStr"/>
      <c r="AS177" s="418" t="inlineStr">
        <is>
          <t>Import Export clearance services</t>
        </is>
      </c>
      <c r="AT177" s="418" t="inlineStr">
        <is>
          <t>បានប្រកាសពន្ធ</t>
        </is>
      </c>
    </row>
    <row r="178">
      <c r="A178" s="417" t="n">
        <v>169</v>
      </c>
      <c r="B178" s="418" t="inlineStr">
        <is>
          <t>Copy machine rental</t>
        </is>
      </c>
      <c r="C178" s="418" t="inlineStr">
        <is>
          <t>ជេអេចអិល (ខេមបូឌា) ឡូជីស្ទីក ឯ.ក</t>
        </is>
      </c>
      <c r="D178" s="418" t="inlineStr">
        <is>
          <t>K006-901803075</t>
        </is>
      </c>
      <c r="E178" s="418" t="inlineStr">
        <is>
          <t>JHL-22-01565</t>
        </is>
      </c>
      <c r="F178" s="419" t="n">
        <v>44739</v>
      </c>
      <c r="G178" s="420" t="n">
        <v>187142</v>
      </c>
      <c r="H178" s="418" t="n"/>
      <c r="I178" s="455" t="n">
        <v>187142</v>
      </c>
      <c r="J178" s="418">
        <f>IF(L178&lt;&gt;"",L178,K178)</f>
        <v/>
      </c>
      <c r="K178" s="418">
        <f>IF(AND(T178=TRUE, U178=TRUE, V178=TRUE), IF(W178&lt;-0.05, "អនុញ្ញាត (អ្នកផ្គត់ផ្គង់ប្រកាសខ្វះ)", "បានប្រកាស (អនុញ្ញាត)"), IF(AND(T178=FALSE, U178=FALSE, V178=FALSE), "ព្យួរទុក (មិនមានទិន្នន័យ)", "ប្រកាសខុស (ព្យួរទុក)"))</f>
        <v/>
      </c>
      <c r="L178" s="418" t="inlineStr"/>
      <c r="M178" s="418" t="inlineStr"/>
      <c r="N178" s="455" t="n"/>
      <c r="O178" s="455">
        <f>IF(W178&lt;0,AI178,I178)</f>
        <v/>
      </c>
      <c r="P178" s="455">
        <f>I178-O178</f>
        <v/>
      </c>
      <c r="Q178" s="418" t="n"/>
      <c r="R178" s="418" t="inlineStr">
        <is>
          <t>JHL-22-01565</t>
        </is>
      </c>
      <c r="S178" s="418" t="inlineStr">
        <is>
          <t>JHL-22-01565</t>
        </is>
      </c>
      <c r="T178" s="418">
        <f>R178=S178</f>
        <v/>
      </c>
      <c r="U178" s="418">
        <f>AND(MONTH(F178)=MONTH(Y178), YEAR(F178)=YEAR(Y178))</f>
        <v/>
      </c>
      <c r="V178" s="418">
        <f>AND(AC178&lt;&gt;"", 'Company information'!D$4&lt;&gt;"", RIGHT(SUBSTITUTE(AC178,"-",""),9)=RIGHT(SUBSTITUTE('Company information'!D$4,"-",""),9))</f>
        <v/>
      </c>
      <c r="W178" s="418">
        <f>AI178-I178</f>
        <v/>
      </c>
      <c r="X178" s="455" t="n"/>
      <c r="Y178" s="419" t="n">
        <v>44739</v>
      </c>
      <c r="Z178" s="418" t="inlineStr">
        <is>
          <t>JHL-22-01565</t>
        </is>
      </c>
      <c r="AA178" s="418" t="inlineStr"/>
      <c r="AB178" s="418" t="inlineStr">
        <is>
          <t>បុគ្គលជាប់អាករ</t>
        </is>
      </c>
      <c r="AC178" s="418" t="inlineStr">
        <is>
          <t>L001-100067123</t>
        </is>
      </c>
      <c r="AD178" s="418" t="inlineStr">
        <is>
          <t>រីឡាយអេប៊ល សូស អ៊ិនដាសស្រ្ទៀល (ខេមបូឌា)</t>
        </is>
      </c>
      <c r="AE178" s="455" t="n">
        <v>2058557</v>
      </c>
      <c r="AF178" s="455" t="n">
        <v>1871415</v>
      </c>
      <c r="AG178" s="455" t="n">
        <v>0</v>
      </c>
      <c r="AH178" s="455" t="n">
        <v>0</v>
      </c>
      <c r="AI178" s="455" t="n">
        <v>187142</v>
      </c>
      <c r="AJ178" s="455" t="n">
        <v>0</v>
      </c>
      <c r="AK178" s="455" t="n">
        <v>0</v>
      </c>
      <c r="AL178" s="455" t="n">
        <v>0</v>
      </c>
      <c r="AM178" s="455" t="n">
        <v>0</v>
      </c>
      <c r="AN178" s="455" t="n">
        <v>0</v>
      </c>
      <c r="AO178" s="455" t="n">
        <v>0</v>
      </c>
      <c r="AP178" s="455" t="n">
        <v>0</v>
      </c>
      <c r="AQ178" s="455" t="n">
        <v>0</v>
      </c>
      <c r="AR178" s="418" t="inlineStr"/>
      <c r="AS178" s="418" t="inlineStr">
        <is>
          <t>Import Export clearance services</t>
        </is>
      </c>
      <c r="AT178" s="418" t="inlineStr">
        <is>
          <t>បានប្រកាសពន្ធ</t>
        </is>
      </c>
    </row>
    <row r="179">
      <c r="A179" s="417" t="n">
        <v>170</v>
      </c>
      <c r="B179" s="418" t="inlineStr">
        <is>
          <t>Spare Part for Sewing Machine</t>
        </is>
      </c>
      <c r="C179" s="418" t="inlineStr">
        <is>
          <t>ជេអេចអិល (ខេមបូឌា) ឡូជីស្ទីក ឯ.ក</t>
        </is>
      </c>
      <c r="D179" s="418" t="inlineStr">
        <is>
          <t>K006-901803075</t>
        </is>
      </c>
      <c r="E179" s="418" t="inlineStr">
        <is>
          <t>JHL-22-01465</t>
        </is>
      </c>
      <c r="F179" s="419" t="n">
        <v>44727</v>
      </c>
      <c r="G179" s="420" t="n">
        <v>66765</v>
      </c>
      <c r="H179" s="418" t="n"/>
      <c r="I179" s="455" t="n">
        <v>66765</v>
      </c>
      <c r="J179" s="418">
        <f>IF(L179&lt;&gt;"",L179,K179)</f>
        <v/>
      </c>
      <c r="K179" s="418">
        <f>IF(AND(T179=TRUE, U179=TRUE, V179=TRUE), IF(W179&lt;-0.05, "អនុញ្ញាត (អ្នកផ្គត់ផ្គង់ប្រកាសខ្វះ)", "បានប្រកាស (អនុញ្ញាត)"), IF(AND(T179=FALSE, U179=FALSE, V179=FALSE), "ព្យួរទុក (មិនមានទិន្នន័យ)", "ប្រកាសខុស (ព្យួរទុក)"))</f>
        <v/>
      </c>
      <c r="L179" s="418" t="inlineStr"/>
      <c r="M179" s="418" t="inlineStr"/>
      <c r="N179" s="455" t="n"/>
      <c r="O179" s="455">
        <f>IF(W179&lt;0,AI179,I179)</f>
        <v/>
      </c>
      <c r="P179" s="455">
        <f>I179-O179</f>
        <v/>
      </c>
      <c r="Q179" s="418" t="n"/>
      <c r="R179" s="418" t="inlineStr">
        <is>
          <t>JHL-22-01465</t>
        </is>
      </c>
      <c r="S179" s="418" t="inlineStr">
        <is>
          <t>JHL-22-01465</t>
        </is>
      </c>
      <c r="T179" s="418">
        <f>R179=S179</f>
        <v/>
      </c>
      <c r="U179" s="418">
        <f>AND(MONTH(F179)=MONTH(Y179), YEAR(F179)=YEAR(Y179))</f>
        <v/>
      </c>
      <c r="V179" s="418">
        <f>AND(AC179&lt;&gt;"", 'Company information'!D$4&lt;&gt;"", RIGHT(SUBSTITUTE(AC179,"-",""),9)=RIGHT(SUBSTITUTE('Company information'!D$4,"-",""),9))</f>
        <v/>
      </c>
      <c r="W179" s="418">
        <f>AI179-I179</f>
        <v/>
      </c>
      <c r="X179" s="455" t="n"/>
      <c r="Y179" s="419" t="n">
        <v>44727</v>
      </c>
      <c r="Z179" s="418" t="inlineStr">
        <is>
          <t>JHL-22-01465</t>
        </is>
      </c>
      <c r="AA179" s="418" t="inlineStr"/>
      <c r="AB179" s="418" t="inlineStr">
        <is>
          <t>បុគ្គលជាប់អាករ</t>
        </is>
      </c>
      <c r="AC179" s="418" t="inlineStr">
        <is>
          <t>L001-100067123</t>
        </is>
      </c>
      <c r="AD179" s="418" t="inlineStr">
        <is>
          <t>រីឡាយអេប៊ល សូស អ៊ិនដាសស្រ្ទៀល (ខេមបូឌា)</t>
        </is>
      </c>
      <c r="AE179" s="455" t="n">
        <v>734413</v>
      </c>
      <c r="AF179" s="455" t="n">
        <v>667648</v>
      </c>
      <c r="AG179" s="455" t="n">
        <v>0</v>
      </c>
      <c r="AH179" s="455" t="n">
        <v>0</v>
      </c>
      <c r="AI179" s="455" t="n">
        <v>66765</v>
      </c>
      <c r="AJ179" s="455" t="n">
        <v>0</v>
      </c>
      <c r="AK179" s="455" t="n">
        <v>0</v>
      </c>
      <c r="AL179" s="455" t="n">
        <v>0</v>
      </c>
      <c r="AM179" s="455" t="n">
        <v>0</v>
      </c>
      <c r="AN179" s="455" t="n">
        <v>0</v>
      </c>
      <c r="AO179" s="455" t="n">
        <v>0</v>
      </c>
      <c r="AP179" s="455" t="n">
        <v>0</v>
      </c>
      <c r="AQ179" s="455" t="n">
        <v>0</v>
      </c>
      <c r="AR179" s="418" t="inlineStr"/>
      <c r="AS179" s="418" t="inlineStr">
        <is>
          <t>Import Export clearance services</t>
        </is>
      </c>
      <c r="AT179" s="418" t="inlineStr">
        <is>
          <t>បានប្រកាសពន្ធ</t>
        </is>
      </c>
    </row>
    <row r="180">
      <c r="A180" s="417" t="n">
        <v>171</v>
      </c>
      <c r="B180" s="418" t="inlineStr">
        <is>
          <t>Abrasive tape.karft paper,under paper,marker paper</t>
        </is>
      </c>
      <c r="C180" s="418" t="inlineStr">
        <is>
          <t>ជេអេចអិល (ខេមបូឌា) ឡូជីស្ទីក ឯ.ក</t>
        </is>
      </c>
      <c r="D180" s="418" t="inlineStr">
        <is>
          <t>K006-901803075</t>
        </is>
      </c>
      <c r="E180" s="418" t="inlineStr">
        <is>
          <t>JHL-22-01464</t>
        </is>
      </c>
      <c r="F180" s="419" t="n">
        <v>44727</v>
      </c>
      <c r="G180" s="420" t="n">
        <v>462848</v>
      </c>
      <c r="H180" s="418" t="n"/>
      <c r="I180" s="455" t="n">
        <v>462848</v>
      </c>
      <c r="J180" s="418">
        <f>IF(L180&lt;&gt;"",L180,K180)</f>
        <v/>
      </c>
      <c r="K180" s="418">
        <f>IF(AND(T180=TRUE, U180=TRUE, V180=TRUE), IF(W180&lt;-0.05, "អនុញ្ញាត (អ្នកផ្គត់ផ្គង់ប្រកាសខ្វះ)", "បានប្រកាស (អនុញ្ញាត)"), IF(AND(T180=FALSE, U180=FALSE, V180=FALSE), "ព្យួរទុក (មិនមានទិន្នន័យ)", "ប្រកាសខុស (ព្យួរទុក)"))</f>
        <v/>
      </c>
      <c r="L180" s="418" t="inlineStr"/>
      <c r="M180" s="418" t="inlineStr"/>
      <c r="N180" s="455" t="n"/>
      <c r="O180" s="455">
        <f>IF(W180&lt;0,AI180,I180)</f>
        <v/>
      </c>
      <c r="P180" s="455">
        <f>I180-O180</f>
        <v/>
      </c>
      <c r="Q180" s="418" t="n"/>
      <c r="R180" s="418" t="inlineStr">
        <is>
          <t>JHL-22-01464</t>
        </is>
      </c>
      <c r="S180" s="418" t="inlineStr">
        <is>
          <t>JHL-22-01464</t>
        </is>
      </c>
      <c r="T180" s="418">
        <f>R180=S180</f>
        <v/>
      </c>
      <c r="U180" s="418">
        <f>AND(MONTH(F180)=MONTH(Y180), YEAR(F180)=YEAR(Y180))</f>
        <v/>
      </c>
      <c r="V180" s="418">
        <f>AND(AC180&lt;&gt;"", 'Company information'!D$4&lt;&gt;"", RIGHT(SUBSTITUTE(AC180,"-",""),9)=RIGHT(SUBSTITUTE('Company information'!D$4,"-",""),9))</f>
        <v/>
      </c>
      <c r="W180" s="418">
        <f>AI180-I180</f>
        <v/>
      </c>
      <c r="X180" s="455" t="n"/>
      <c r="Y180" s="419" t="n">
        <v>44727</v>
      </c>
      <c r="Z180" s="418" t="inlineStr">
        <is>
          <t>JHL-22-01464</t>
        </is>
      </c>
      <c r="AA180" s="418" t="inlineStr"/>
      <c r="AB180" s="418" t="inlineStr">
        <is>
          <t>បុគ្គលជាប់អាករ</t>
        </is>
      </c>
      <c r="AC180" s="418" t="inlineStr">
        <is>
          <t>L001-100067123</t>
        </is>
      </c>
      <c r="AD180" s="418" t="inlineStr">
        <is>
          <t>រីឡាយអេប៊ល សូស អ៊ិនដាសស្រ្ទៀល (ខេមបូឌា)</t>
        </is>
      </c>
      <c r="AE180" s="455" t="n">
        <v>5091328</v>
      </c>
      <c r="AF180" s="455" t="n">
        <v>4628480</v>
      </c>
      <c r="AG180" s="455" t="n">
        <v>0</v>
      </c>
      <c r="AH180" s="455" t="n">
        <v>0</v>
      </c>
      <c r="AI180" s="455" t="n">
        <v>462848</v>
      </c>
      <c r="AJ180" s="455" t="n">
        <v>0</v>
      </c>
      <c r="AK180" s="455" t="n">
        <v>0</v>
      </c>
      <c r="AL180" s="455" t="n">
        <v>0</v>
      </c>
      <c r="AM180" s="455" t="n">
        <v>0</v>
      </c>
      <c r="AN180" s="455" t="n">
        <v>0</v>
      </c>
      <c r="AO180" s="455" t="n">
        <v>0</v>
      </c>
      <c r="AP180" s="455" t="n">
        <v>0</v>
      </c>
      <c r="AQ180" s="455" t="n">
        <v>0</v>
      </c>
      <c r="AR180" s="418" t="inlineStr"/>
      <c r="AS180" s="418" t="inlineStr">
        <is>
          <t>Import Export clearance services</t>
        </is>
      </c>
      <c r="AT180" s="418" t="inlineStr">
        <is>
          <t>បានប្រកាសពន្ធ</t>
        </is>
      </c>
    </row>
    <row r="181">
      <c r="A181" s="417" t="n">
        <v>172</v>
      </c>
      <c r="B181" s="418" t="inlineStr">
        <is>
          <t>Thread</t>
        </is>
      </c>
      <c r="C181" s="418" t="inlineStr">
        <is>
          <t>ជេអេចអិល (ខេមបូឌា) ឡូជីស្ទីក ឯ.ក</t>
        </is>
      </c>
      <c r="D181" s="418" t="inlineStr">
        <is>
          <t>K006-901803075</t>
        </is>
      </c>
      <c r="E181" s="418" t="inlineStr">
        <is>
          <t>JHL-22-01466</t>
        </is>
      </c>
      <c r="F181" s="419" t="n">
        <v>44727</v>
      </c>
      <c r="G181" s="420" t="n">
        <v>235520</v>
      </c>
      <c r="H181" s="418" t="n"/>
      <c r="I181" s="455" t="n">
        <v>235520</v>
      </c>
      <c r="J181" s="418">
        <f>IF(L181&lt;&gt;"",L181,K181)</f>
        <v/>
      </c>
      <c r="K181" s="418">
        <f>IF(AND(T181=TRUE, U181=TRUE, V181=TRUE), IF(W181&lt;-0.05, "អនុញ្ញាត (អ្នកផ្គត់ផ្គង់ប្រកាសខ្វះ)", "បានប្រកាស (អនុញ្ញាត)"), IF(AND(T181=FALSE, U181=FALSE, V181=FALSE), "ព្យួរទុក (មិនមានទិន្នន័យ)", "ប្រកាសខុស (ព្យួរទុក)"))</f>
        <v/>
      </c>
      <c r="L181" s="418" t="inlineStr"/>
      <c r="M181" s="418" t="inlineStr"/>
      <c r="N181" s="455" t="n"/>
      <c r="O181" s="455">
        <f>IF(W181&lt;0,AI181,I181)</f>
        <v/>
      </c>
      <c r="P181" s="455">
        <f>I181-O181</f>
        <v/>
      </c>
      <c r="Q181" s="418" t="n"/>
      <c r="R181" s="418" t="inlineStr">
        <is>
          <t>JHL-22-01466</t>
        </is>
      </c>
      <c r="S181" s="418" t="inlineStr">
        <is>
          <t>JHL-22-01466</t>
        </is>
      </c>
      <c r="T181" s="418">
        <f>R181=S181</f>
        <v/>
      </c>
      <c r="U181" s="418">
        <f>AND(MONTH(F181)=MONTH(Y181), YEAR(F181)=YEAR(Y181))</f>
        <v/>
      </c>
      <c r="V181" s="418">
        <f>AND(AC181&lt;&gt;"", 'Company information'!D$4&lt;&gt;"", RIGHT(SUBSTITUTE(AC181,"-",""),9)=RIGHT(SUBSTITUTE('Company information'!D$4,"-",""),9))</f>
        <v/>
      </c>
      <c r="W181" s="418">
        <f>AI181-I181</f>
        <v/>
      </c>
      <c r="X181" s="455" t="n"/>
      <c r="Y181" s="419" t="n">
        <v>44727</v>
      </c>
      <c r="Z181" s="418" t="inlineStr">
        <is>
          <t>JHL-22-01466</t>
        </is>
      </c>
      <c r="AA181" s="418" t="inlineStr"/>
      <c r="AB181" s="418" t="inlineStr">
        <is>
          <t>បុគ្គលជាប់អាករ</t>
        </is>
      </c>
      <c r="AC181" s="418" t="inlineStr">
        <is>
          <t>L001-100067123</t>
        </is>
      </c>
      <c r="AD181" s="418" t="inlineStr">
        <is>
          <t>រីឡាយអេប៊ល សូស អ៊ិនដាសស្រ្ទៀល (ខេមបូឌា)</t>
        </is>
      </c>
      <c r="AE181" s="455" t="n">
        <v>2590720</v>
      </c>
      <c r="AF181" s="455" t="n">
        <v>2355200</v>
      </c>
      <c r="AG181" s="455" t="n">
        <v>0</v>
      </c>
      <c r="AH181" s="455" t="n">
        <v>0</v>
      </c>
      <c r="AI181" s="455" t="n">
        <v>235520</v>
      </c>
      <c r="AJ181" s="455" t="n">
        <v>0</v>
      </c>
      <c r="AK181" s="455" t="n">
        <v>0</v>
      </c>
      <c r="AL181" s="455" t="n">
        <v>0</v>
      </c>
      <c r="AM181" s="455" t="n">
        <v>0</v>
      </c>
      <c r="AN181" s="455" t="n">
        <v>0</v>
      </c>
      <c r="AO181" s="455" t="n">
        <v>0</v>
      </c>
      <c r="AP181" s="455" t="n">
        <v>0</v>
      </c>
      <c r="AQ181" s="455" t="n">
        <v>0</v>
      </c>
      <c r="AR181" s="418" t="inlineStr"/>
      <c r="AS181" s="418" t="inlineStr">
        <is>
          <t>Import Export clearance services</t>
        </is>
      </c>
      <c r="AT181" s="418" t="inlineStr">
        <is>
          <t>បានប្រកាសពន្ធ</t>
        </is>
      </c>
    </row>
    <row r="182">
      <c r="A182" s="417" t="n">
        <v>173</v>
      </c>
      <c r="B182" s="418" t="inlineStr">
        <is>
          <t>Stationary</t>
        </is>
      </c>
      <c r="C182" s="418" t="inlineStr">
        <is>
          <t>នីបផន អិចប្រេស (ខេមបូឌា) ខូ អិលធីឌី</t>
        </is>
      </c>
      <c r="D182" s="418" t="inlineStr">
        <is>
          <t>L001-107032791</t>
        </is>
      </c>
      <c r="E182" s="418" t="inlineStr">
        <is>
          <t>O8T-B9160</t>
        </is>
      </c>
      <c r="F182" s="419" t="n">
        <v>44733</v>
      </c>
      <c r="G182" s="420" t="n">
        <v>222374</v>
      </c>
      <c r="H182" s="418" t="n"/>
      <c r="I182" s="455" t="n">
        <v>222374</v>
      </c>
      <c r="J182" s="418">
        <f>IF(L182&lt;&gt;"",L182,K182)</f>
        <v/>
      </c>
      <c r="K182" s="418">
        <f>IF(AND(T182=TRUE, U182=TRUE, V182=TRUE), IF(W182&lt;-0.05, "អនុញ្ញាត (អ្នកផ្គត់ផ្គង់ប្រកាសខ្វះ)", "បានប្រកាស (អនុញ្ញាត)"), IF(AND(T182=FALSE, U182=FALSE, V182=FALSE), "ព្យួរទុក (មិនមានទិន្នន័យ)", "ប្រកាសខុស (ព្យួរទុក)"))</f>
        <v/>
      </c>
      <c r="L182" s="418" t="inlineStr"/>
      <c r="M182" s="418" t="inlineStr"/>
      <c r="N182" s="455" t="n"/>
      <c r="O182" s="455">
        <f>IF(W182&lt;0,AI182,I182)</f>
        <v/>
      </c>
      <c r="P182" s="455">
        <f>I182-O182</f>
        <v/>
      </c>
      <c r="Q182" s="418" t="n"/>
      <c r="R182" s="418" t="inlineStr">
        <is>
          <t>O8T-B9160</t>
        </is>
      </c>
      <c r="S182" s="418" t="inlineStr">
        <is>
          <t>O8T-B9160</t>
        </is>
      </c>
      <c r="T182" s="418">
        <f>R182=S182</f>
        <v/>
      </c>
      <c r="U182" s="418">
        <f>AND(MONTH(F182)=MONTH(Y182), YEAR(F182)=YEAR(Y182))</f>
        <v/>
      </c>
      <c r="V182" s="418">
        <f>AND(AC182&lt;&gt;"", 'Company information'!D$4&lt;&gt;"", RIGHT(SUBSTITUTE(AC182,"-",""),9)=RIGHT(SUBSTITUTE('Company information'!D$4,"-",""),9))</f>
        <v/>
      </c>
      <c r="W182" s="418">
        <f>AI182-I182</f>
        <v/>
      </c>
      <c r="X182" s="455" t="n"/>
      <c r="Y182" s="419" t="n">
        <v>44733</v>
      </c>
      <c r="Z182" s="418" t="inlineStr">
        <is>
          <t>O8T-B9160</t>
        </is>
      </c>
      <c r="AA182" s="418" t="inlineStr"/>
      <c r="AB182" s="418" t="inlineStr">
        <is>
          <t>បុគ្គលជាប់អាករ</t>
        </is>
      </c>
      <c r="AC182" s="418" t="inlineStr">
        <is>
          <t>L001-100182852</t>
        </is>
      </c>
      <c r="AD182" s="418" t="inlineStr">
        <is>
          <t>តូវ៉ា អ៊ិនដាសស្ទ្រី (ខេមបូឌា) ខមភេនី</t>
        </is>
      </c>
      <c r="AE182" s="455" t="n">
        <v>2502436</v>
      </c>
      <c r="AF182" s="455" t="n">
        <v>2223729</v>
      </c>
      <c r="AG182" s="455" t="n">
        <v>56334</v>
      </c>
      <c r="AH182" s="455" t="n">
        <v>0</v>
      </c>
      <c r="AI182" s="455" t="n">
        <v>222373</v>
      </c>
      <c r="AJ182" s="455" t="n">
        <v>0</v>
      </c>
      <c r="AK182" s="455" t="n">
        <v>0</v>
      </c>
      <c r="AL182" s="455" t="n">
        <v>0</v>
      </c>
      <c r="AM182" s="455" t="n">
        <v>0</v>
      </c>
      <c r="AN182" s="455" t="n">
        <v>0</v>
      </c>
      <c r="AO182" s="455" t="n">
        <v>0</v>
      </c>
      <c r="AP182" s="455" t="n">
        <v>0</v>
      </c>
      <c r="AQ182" s="455" t="n">
        <v>0</v>
      </c>
      <c r="AR182" s="418" t="inlineStr"/>
      <c r="AS182" s="418" t="inlineStr">
        <is>
          <t>C/C HANDLING FEE, THC, CFS CHARGE, TRUCKING CHARGE</t>
        </is>
      </c>
      <c r="AT182" s="418" t="inlineStr">
        <is>
          <t>បានប្រកាសពន្ធ</t>
        </is>
      </c>
    </row>
    <row r="183">
      <c r="A183" s="417" t="n">
        <v>174</v>
      </c>
      <c r="B183" s="418" t="inlineStr">
        <is>
          <t>Bank Charge</t>
        </is>
      </c>
      <c r="C183" s="418" t="inlineStr">
        <is>
          <t>អ៊ី ខេម សឹលូសិន</t>
        </is>
      </c>
      <c r="D183" s="418" t="inlineStr">
        <is>
          <t>K005-901500360</t>
        </is>
      </c>
      <c r="E183" s="418" t="inlineStr">
        <is>
          <t>22-0458</t>
        </is>
      </c>
      <c r="F183" s="419" t="n">
        <v>44739</v>
      </c>
      <c r="G183" s="420" t="n">
        <v>472973</v>
      </c>
      <c r="H183" s="418" t="n"/>
      <c r="I183" s="455" t="n">
        <v>472973</v>
      </c>
      <c r="J183" s="418">
        <f>IF(L183&lt;&gt;"",L183,K183)</f>
        <v/>
      </c>
      <c r="K183" s="418">
        <f>IF(AND(T183=TRUE, U183=TRUE, V183=TRUE), IF(W183&lt;-0.05, "អនុញ្ញាត (អ្នកផ្គត់ផ្គង់ប្រកាសខ្វះ)", "បានប្រកាស (អនុញ្ញាត)"), IF(AND(T183=FALSE, U183=FALSE, V183=FALSE), "ព្យួរទុក (មិនមានទិន្នន័យ)", "ប្រកាសខុស (ព្យួរទុក)"))</f>
        <v/>
      </c>
      <c r="L183" s="418" t="inlineStr"/>
      <c r="M183" s="418" t="inlineStr"/>
      <c r="N183" s="455" t="n"/>
      <c r="O183" s="455">
        <f>IF(W183&lt;0,AI183,I183)</f>
        <v/>
      </c>
      <c r="P183" s="455">
        <f>I183-O183</f>
        <v/>
      </c>
      <c r="Q183" s="418" t="n"/>
      <c r="R183" s="418" t="inlineStr">
        <is>
          <t>22-0458</t>
        </is>
      </c>
      <c r="S183" s="418" t="inlineStr">
        <is>
          <t>22-0458</t>
        </is>
      </c>
      <c r="T183" s="418">
        <f>R183=S183</f>
        <v/>
      </c>
      <c r="U183" s="418">
        <f>AND(MONTH(F183)=MONTH(Y183), YEAR(F183)=YEAR(Y183))</f>
        <v/>
      </c>
      <c r="V183" s="418">
        <f>AND(AC183&lt;&gt;"", 'Company information'!D$4&lt;&gt;"", RIGHT(SUBSTITUTE(AC183,"-",""),9)=RIGHT(SUBSTITUTE('Company information'!D$4,"-",""),9))</f>
        <v/>
      </c>
      <c r="W183" s="418">
        <f>AI183-I183</f>
        <v/>
      </c>
      <c r="X183" s="455" t="n"/>
      <c r="Y183" s="419" t="n">
        <v>44880</v>
      </c>
      <c r="Z183" s="418" t="inlineStr">
        <is>
          <t>22-0458</t>
        </is>
      </c>
      <c r="AA183" s="418" t="inlineStr"/>
      <c r="AB183" s="418" t="inlineStr">
        <is>
          <t>ក្រុមហ៊ុនក្រៅប្រទេស</t>
        </is>
      </c>
      <c r="AC183" s="418" t="inlineStr">
        <is>
          <t>RCS LOGISTICS LTD</t>
        </is>
      </c>
      <c r="AD183" s="418" t="inlineStr">
        <is>
          <t>អ ស៊ី អេស ឡូជីស្ទីក</t>
        </is>
      </c>
      <c r="AE183" s="455" t="n">
        <v>17876180</v>
      </c>
      <c r="AF183" s="455" t="n">
        <v>17876180</v>
      </c>
      <c r="AG183" s="455" t="n">
        <v>0</v>
      </c>
      <c r="AH183" s="455" t="n">
        <v>0</v>
      </c>
      <c r="AI183" s="455" t="n">
        <v>0</v>
      </c>
      <c r="AJ183" s="455" t="n">
        <v>0</v>
      </c>
      <c r="AK183" s="455" t="n">
        <v>0</v>
      </c>
      <c r="AL183" s="455" t="n">
        <v>0</v>
      </c>
      <c r="AM183" s="455" t="n">
        <v>0</v>
      </c>
      <c r="AN183" s="455" t="n">
        <v>0</v>
      </c>
      <c r="AO183" s="455" t="n">
        <v>0</v>
      </c>
      <c r="AP183" s="455" t="n">
        <v>0</v>
      </c>
      <c r="AQ183" s="455" t="n">
        <v>0</v>
      </c>
      <c r="AR183" s="418" t="inlineStr"/>
      <c r="AS183" s="418" t="inlineStr">
        <is>
          <t>AIRFREIGHT CHARGE</t>
        </is>
      </c>
      <c r="AT183" s="418" t="inlineStr">
        <is>
          <t>បានប្រកាសពន្ធ</t>
        </is>
      </c>
    </row>
    <row r="184">
      <c r="A184" s="417" t="n">
        <v>175</v>
      </c>
      <c r="B184" s="418" t="inlineStr">
        <is>
          <t>Bank Charge</t>
        </is>
      </c>
      <c r="C184" s="418" t="inlineStr">
        <is>
          <t>មេហ្គាតុន ស៊ីឃ្យួរឹធី ឯ.ក</t>
        </is>
      </c>
      <c r="D184" s="418" t="inlineStr">
        <is>
          <t>K007-901803178</t>
        </is>
      </c>
      <c r="E184" s="418" t="inlineStr">
        <is>
          <t>000209</t>
        </is>
      </c>
      <c r="F184" s="419" t="n">
        <v>44742</v>
      </c>
      <c r="G184" s="420" t="n">
        <v>1110639</v>
      </c>
      <c r="H184" s="418" t="n"/>
      <c r="I184" s="455" t="n">
        <v>1110639</v>
      </c>
      <c r="J184" s="418">
        <f>IF(L184&lt;&gt;"",L184,K184)</f>
        <v/>
      </c>
      <c r="K184" s="418">
        <f>IF(AND(T184=TRUE, U184=TRUE, V184=TRUE), IF(W184&lt;-0.05, "អនុញ្ញាត (អ្នកផ្គត់ផ្គង់ប្រកាសខ្វះ)", "បានប្រកាស (អនុញ្ញាត)"), IF(AND(T184=FALSE, U184=FALSE, V184=FALSE), "ព្យួរទុក (មិនមានទិន្នន័យ)", "ប្រកាសខុស (ព្យួរទុក)"))</f>
        <v/>
      </c>
      <c r="L184" s="418" t="inlineStr"/>
      <c r="M184" s="418" t="inlineStr"/>
      <c r="N184" s="455" t="n"/>
      <c r="O184" s="455">
        <f>IF(W184&lt;0,AI184,I184)</f>
        <v/>
      </c>
      <c r="P184" s="455">
        <f>I184-O184</f>
        <v/>
      </c>
      <c r="Q184" s="418" t="n"/>
      <c r="R184" s="418" t="inlineStr">
        <is>
          <t>000209</t>
        </is>
      </c>
      <c r="S184" s="418" t="inlineStr">
        <is>
          <t>000209</t>
        </is>
      </c>
      <c r="T184" s="418">
        <f>R184=S184</f>
        <v/>
      </c>
      <c r="U184" s="418">
        <f>AND(MONTH(F184)=MONTH(Y184), YEAR(F184)=YEAR(Y184))</f>
        <v/>
      </c>
      <c r="V184" s="418">
        <f>AND(AC184&lt;&gt;"", 'Company information'!D$4&lt;&gt;"", RIGHT(SUBSTITUTE(AC184,"-",""),9)=RIGHT(SUBSTITUTE('Company information'!D$4,"-",""),9))</f>
        <v/>
      </c>
      <c r="W184" s="418">
        <f>AI184-I184</f>
        <v/>
      </c>
      <c r="X184" s="455" t="n"/>
      <c r="Y184" s="419" t="n">
        <v>44838</v>
      </c>
      <c r="Z184" s="418" t="inlineStr">
        <is>
          <t>000209</t>
        </is>
      </c>
      <c r="AA184" s="418" t="inlineStr"/>
      <c r="AB184" s="418" t="inlineStr">
        <is>
          <t>បុគ្គលជាប់អាករ</t>
        </is>
      </c>
      <c r="AC184" s="418" t="inlineStr">
        <is>
          <t>L001-901502171</t>
        </is>
      </c>
      <c r="AD184" s="418" t="inlineStr">
        <is>
          <t>គ្រឹះស្ថានមីក្រូហិរញ្ញវត្ថុ ធីប៊ីប៊ី (ខេមបូឌា) ភីអិលស៊ី</t>
        </is>
      </c>
      <c r="AE184" s="455" t="n">
        <v>6588945</v>
      </c>
      <c r="AF184" s="455" t="n">
        <v>5989950</v>
      </c>
      <c r="AG184" s="455" t="n">
        <v>0</v>
      </c>
      <c r="AH184" s="455" t="n">
        <v>0</v>
      </c>
      <c r="AI184" s="455" t="n">
        <v>598995</v>
      </c>
      <c r="AJ184" s="455" t="n">
        <v>0</v>
      </c>
      <c r="AK184" s="455" t="n">
        <v>0</v>
      </c>
      <c r="AL184" s="455" t="n">
        <v>0</v>
      </c>
      <c r="AM184" s="455" t="n">
        <v>0</v>
      </c>
      <c r="AN184" s="455" t="n">
        <v>0</v>
      </c>
      <c r="AO184" s="455" t="n">
        <v>0</v>
      </c>
      <c r="AP184" s="455" t="n">
        <v>0</v>
      </c>
      <c r="AQ184" s="455" t="n">
        <v>0</v>
      </c>
      <c r="AR184" s="418" t="inlineStr"/>
      <c r="AS184" s="418" t="inlineStr">
        <is>
          <t>Visa</t>
        </is>
      </c>
      <c r="AT184" s="418" t="inlineStr">
        <is>
          <t>បានប្រកាសពន្ធ</t>
        </is>
      </c>
    </row>
    <row r="185">
      <c r="A185" s="417" t="n">
        <v>176</v>
      </c>
      <c r="B185" s="418" t="inlineStr">
        <is>
          <t>Fuel for car</t>
        </is>
      </c>
      <c r="C185" s="418" t="inlineStr">
        <is>
          <t>ឥណ្ឌូ-ត្រេនស៍ ឡូជីស្ទីក (ខេមបូឌា)</t>
        </is>
      </c>
      <c r="D185" s="418" t="inlineStr">
        <is>
          <t>L001-104004797</t>
        </is>
      </c>
      <c r="E185" s="418" t="inlineStr">
        <is>
          <t>01461</t>
        </is>
      </c>
      <c r="F185" s="419" t="n">
        <v>44739</v>
      </c>
      <c r="G185" s="420" t="n">
        <v>30713</v>
      </c>
      <c r="H185" s="418" t="n"/>
      <c r="I185" s="455" t="n">
        <v>30713</v>
      </c>
      <c r="J185" s="418">
        <f>IF(L185&lt;&gt;"",L185,K185)</f>
        <v/>
      </c>
      <c r="K185" s="418">
        <f>IF(AND(T185=TRUE, U185=TRUE, V185=TRUE), IF(W185&lt;-0.05, "អនុញ្ញាត (អ្នកផ្គត់ផ្គង់ប្រកាសខ្វះ)", "បានប្រកាស (អនុញ្ញាត)"), IF(AND(T185=FALSE, U185=FALSE, V185=FALSE), "ព្យួរទុក (មិនមានទិន្នន័យ)", "ប្រកាសខុស (ព្យួរទុក)"))</f>
        <v/>
      </c>
      <c r="L185" s="418" t="inlineStr"/>
      <c r="M185" s="418" t="inlineStr"/>
      <c r="N185" s="455" t="n"/>
      <c r="O185" s="455">
        <f>IF(W185&lt;0,AI185,I185)</f>
        <v/>
      </c>
      <c r="P185" s="455">
        <f>I185-O185</f>
        <v/>
      </c>
      <c r="Q185" s="418" t="n"/>
      <c r="R185" s="418" t="inlineStr">
        <is>
          <t>01461</t>
        </is>
      </c>
      <c r="S185" s="418" t="inlineStr">
        <is>
          <t>01461</t>
        </is>
      </c>
      <c r="T185" s="418">
        <f>R185=S185</f>
        <v/>
      </c>
      <c r="U185" s="418">
        <f>AND(MONTH(F185)=MONTH(Y185), YEAR(F185)=YEAR(Y185))</f>
        <v/>
      </c>
      <c r="V185" s="418">
        <f>AND(AC185&lt;&gt;"", 'Company information'!D$4&lt;&gt;"", RIGHT(SUBSTITUTE(AC185,"-",""),9)=RIGHT(SUBSTITUTE('Company information'!D$4,"-",""),9))</f>
        <v/>
      </c>
      <c r="W185" s="418">
        <f>AI185-I185</f>
        <v/>
      </c>
      <c r="X185" s="455" t="n"/>
      <c r="Y185" s="419" t="n">
        <v>44739</v>
      </c>
      <c r="Z185" s="418" t="inlineStr">
        <is>
          <t>01461</t>
        </is>
      </c>
      <c r="AA185" s="418" t="inlineStr"/>
      <c r="AB185" s="418" t="inlineStr">
        <is>
          <t>បុគ្គលជាប់អាករ</t>
        </is>
      </c>
      <c r="AC185" s="418" t="inlineStr">
        <is>
          <t>L001-100067123</t>
        </is>
      </c>
      <c r="AD185" s="418" t="inlineStr">
        <is>
          <t>រីឡាយអេប៊ល សូស អ៊ិនដាសស្រ្ទៀល (ខេមបូឌា)</t>
        </is>
      </c>
      <c r="AE185" s="455" t="n">
        <v>337839</v>
      </c>
      <c r="AF185" s="455" t="n">
        <v>307126</v>
      </c>
      <c r="AG185" s="455" t="n">
        <v>0</v>
      </c>
      <c r="AH185" s="455" t="n">
        <v>0</v>
      </c>
      <c r="AI185" s="455" t="n">
        <v>30713</v>
      </c>
      <c r="AJ185" s="455" t="n">
        <v>0</v>
      </c>
      <c r="AK185" s="455" t="n">
        <v>0</v>
      </c>
      <c r="AL185" s="455" t="n">
        <v>0</v>
      </c>
      <c r="AM185" s="455" t="n">
        <v>0</v>
      </c>
      <c r="AN185" s="455" t="n">
        <v>0</v>
      </c>
      <c r="AO185" s="455" t="n">
        <v>0</v>
      </c>
      <c r="AP185" s="455" t="n">
        <v>0</v>
      </c>
      <c r="AQ185" s="455" t="n">
        <v>0</v>
      </c>
      <c r="AR185" s="418" t="inlineStr"/>
      <c r="AS185" s="418" t="inlineStr">
        <is>
          <t>ថ្លៃ Handing / Handing fee</t>
        </is>
      </c>
      <c r="AT185" s="418" t="inlineStr">
        <is>
          <t>បានប្រកាសពន្ធ</t>
        </is>
      </c>
    </row>
    <row r="186">
      <c r="A186" s="417" t="n">
        <v>177</v>
      </c>
      <c r="B186" s="418" t="inlineStr">
        <is>
          <t>Truck rental for pick up worker OT</t>
        </is>
      </c>
      <c r="C186" s="418" t="inlineStr">
        <is>
          <t>ឥណ្ឌូ-ត្រេនស៍ ឡូជីស្ទីក (ខេមបូឌា)</t>
        </is>
      </c>
      <c r="D186" s="418" t="inlineStr">
        <is>
          <t>L001-104004797</t>
        </is>
      </c>
      <c r="E186" s="418" t="inlineStr">
        <is>
          <t>01442</t>
        </is>
      </c>
      <c r="F186" s="419" t="n">
        <v>44739</v>
      </c>
      <c r="G186" s="420" t="n">
        <v>30713</v>
      </c>
      <c r="H186" s="418" t="n"/>
      <c r="I186" s="455" t="n">
        <v>30713</v>
      </c>
      <c r="J186" s="418">
        <f>IF(L186&lt;&gt;"",L186,K186)</f>
        <v/>
      </c>
      <c r="K186" s="418">
        <f>IF(AND(T186=TRUE, U186=TRUE, V186=TRUE), IF(W186&lt;-0.05, "អនុញ្ញាត (អ្នកផ្គត់ផ្គង់ប្រកាសខ្វះ)", "បានប្រកាស (អនុញ្ញាត)"), IF(AND(T186=FALSE, U186=FALSE, V186=FALSE), "ព្យួរទុក (មិនមានទិន្នន័យ)", "ប្រកាសខុស (ព្យួរទុក)"))</f>
        <v/>
      </c>
      <c r="L186" s="418" t="inlineStr"/>
      <c r="M186" s="418" t="inlineStr"/>
      <c r="N186" s="455" t="n"/>
      <c r="O186" s="455">
        <f>IF(W186&lt;0,AI186,I186)</f>
        <v/>
      </c>
      <c r="P186" s="455">
        <f>I186-O186</f>
        <v/>
      </c>
      <c r="Q186" s="418" t="n"/>
      <c r="R186" s="418" t="inlineStr">
        <is>
          <t>01442</t>
        </is>
      </c>
      <c r="S186" s="418" t="inlineStr">
        <is>
          <t>01442</t>
        </is>
      </c>
      <c r="T186" s="418">
        <f>R186=S186</f>
        <v/>
      </c>
      <c r="U186" s="418">
        <f>AND(MONTH(F186)=MONTH(Y186), YEAR(F186)=YEAR(Y186))</f>
        <v/>
      </c>
      <c r="V186" s="418">
        <f>AND(AC186&lt;&gt;"", 'Company information'!D$4&lt;&gt;"", RIGHT(SUBSTITUTE(AC186,"-",""),9)=RIGHT(SUBSTITUTE('Company information'!D$4,"-",""),9))</f>
        <v/>
      </c>
      <c r="W186" s="418">
        <f>AI186-I186</f>
        <v/>
      </c>
      <c r="X186" s="455" t="n"/>
      <c r="Y186" s="419" t="n">
        <v>44739</v>
      </c>
      <c r="Z186" s="418" t="inlineStr">
        <is>
          <t>01442</t>
        </is>
      </c>
      <c r="AA186" s="418" t="inlineStr"/>
      <c r="AB186" s="418" t="inlineStr">
        <is>
          <t>បុគ្គលជាប់អាករ</t>
        </is>
      </c>
      <c r="AC186" s="418" t="inlineStr">
        <is>
          <t>L001-100067123</t>
        </is>
      </c>
      <c r="AD186" s="418" t="inlineStr">
        <is>
          <t>រីឡាយអេប៊ល សូស អ៊ិនដាសស្រ្ទៀល (ខេមបូឌា)</t>
        </is>
      </c>
      <c r="AE186" s="455" t="n">
        <v>337839</v>
      </c>
      <c r="AF186" s="455" t="n">
        <v>307126</v>
      </c>
      <c r="AG186" s="455" t="n">
        <v>0</v>
      </c>
      <c r="AH186" s="455" t="n">
        <v>0</v>
      </c>
      <c r="AI186" s="455" t="n">
        <v>30713</v>
      </c>
      <c r="AJ186" s="455" t="n">
        <v>0</v>
      </c>
      <c r="AK186" s="455" t="n">
        <v>0</v>
      </c>
      <c r="AL186" s="455" t="n">
        <v>0</v>
      </c>
      <c r="AM186" s="455" t="n">
        <v>0</v>
      </c>
      <c r="AN186" s="455" t="n">
        <v>0</v>
      </c>
      <c r="AO186" s="455" t="n">
        <v>0</v>
      </c>
      <c r="AP186" s="455" t="n">
        <v>0</v>
      </c>
      <c r="AQ186" s="455" t="n">
        <v>0</v>
      </c>
      <c r="AR186" s="418" t="inlineStr"/>
      <c r="AS186" s="418" t="inlineStr">
        <is>
          <t>ថ្លៃ Handing / Handing fee</t>
        </is>
      </c>
      <c r="AT186" s="418" t="inlineStr">
        <is>
          <t>បានប្រកាសពន្ធ</t>
        </is>
      </c>
    </row>
    <row r="187">
      <c r="A187" s="417" t="n">
        <v>178</v>
      </c>
      <c r="B187" s="418" t="inlineStr">
        <is>
          <t>Fuel for car</t>
        </is>
      </c>
      <c r="C187" s="418" t="inlineStr">
        <is>
          <t>ឥណ្ឌូ-ត្រេនស៍ ឡូជីស្ទីក (ខេមបូឌា)</t>
        </is>
      </c>
      <c r="D187" s="418" t="inlineStr">
        <is>
          <t>L001-104004797</t>
        </is>
      </c>
      <c r="E187" s="418" t="inlineStr">
        <is>
          <t>01437</t>
        </is>
      </c>
      <c r="F187" s="419" t="n">
        <v>44739</v>
      </c>
      <c r="G187" s="420" t="n">
        <v>30713</v>
      </c>
      <c r="H187" s="418" t="n"/>
      <c r="I187" s="455" t="n">
        <v>30713</v>
      </c>
      <c r="J187" s="418">
        <f>IF(L187&lt;&gt;"",L187,K187)</f>
        <v/>
      </c>
      <c r="K187" s="418">
        <f>IF(AND(T187=TRUE, U187=TRUE, V187=TRUE), IF(W187&lt;-0.05, "អនុញ្ញាត (អ្នកផ្គត់ផ្គង់ប្រកាសខ្វះ)", "បានប្រកាស (អនុញ្ញាត)"), IF(AND(T187=FALSE, U187=FALSE, V187=FALSE), "ព្យួរទុក (មិនមានទិន្នន័យ)", "ប្រកាសខុស (ព្យួរទុក)"))</f>
        <v/>
      </c>
      <c r="L187" s="418" t="inlineStr"/>
      <c r="M187" s="418" t="inlineStr"/>
      <c r="N187" s="455" t="n"/>
      <c r="O187" s="455">
        <f>IF(W187&lt;0,AI187,I187)</f>
        <v/>
      </c>
      <c r="P187" s="455">
        <f>I187-O187</f>
        <v/>
      </c>
      <c r="Q187" s="418" t="n"/>
      <c r="R187" s="418" t="inlineStr">
        <is>
          <t>01437</t>
        </is>
      </c>
      <c r="S187" s="418" t="inlineStr">
        <is>
          <t>01437</t>
        </is>
      </c>
      <c r="T187" s="418">
        <f>R187=S187</f>
        <v/>
      </c>
      <c r="U187" s="418">
        <f>AND(MONTH(F187)=MONTH(Y187), YEAR(F187)=YEAR(Y187))</f>
        <v/>
      </c>
      <c r="V187" s="418">
        <f>AND(AC187&lt;&gt;"", 'Company information'!D$4&lt;&gt;"", RIGHT(SUBSTITUTE(AC187,"-",""),9)=RIGHT(SUBSTITUTE('Company information'!D$4,"-",""),9))</f>
        <v/>
      </c>
      <c r="W187" s="418">
        <f>AI187-I187</f>
        <v/>
      </c>
      <c r="X187" s="455" t="n"/>
      <c r="Y187" s="419" t="n">
        <v>44739</v>
      </c>
      <c r="Z187" s="418" t="inlineStr">
        <is>
          <t>01437</t>
        </is>
      </c>
      <c r="AA187" s="418" t="inlineStr"/>
      <c r="AB187" s="418" t="inlineStr">
        <is>
          <t>បុគ្គលជាប់អាករ</t>
        </is>
      </c>
      <c r="AC187" s="418" t="inlineStr">
        <is>
          <t>L001-100067123</t>
        </is>
      </c>
      <c r="AD187" s="418" t="inlineStr">
        <is>
          <t>រីឡាយអេប៊ល សូស អ៊ិនដាសស្រ្ទៀល (ខេមបូឌា)</t>
        </is>
      </c>
      <c r="AE187" s="455" t="n">
        <v>337839</v>
      </c>
      <c r="AF187" s="455" t="n">
        <v>307126</v>
      </c>
      <c r="AG187" s="455" t="n">
        <v>0</v>
      </c>
      <c r="AH187" s="455" t="n">
        <v>0</v>
      </c>
      <c r="AI187" s="455" t="n">
        <v>30713</v>
      </c>
      <c r="AJ187" s="455" t="n">
        <v>0</v>
      </c>
      <c r="AK187" s="455" t="n">
        <v>0</v>
      </c>
      <c r="AL187" s="455" t="n">
        <v>0</v>
      </c>
      <c r="AM187" s="455" t="n">
        <v>0</v>
      </c>
      <c r="AN187" s="455" t="n">
        <v>0</v>
      </c>
      <c r="AO187" s="455" t="n">
        <v>0</v>
      </c>
      <c r="AP187" s="455" t="n">
        <v>0</v>
      </c>
      <c r="AQ187" s="455" t="n">
        <v>0</v>
      </c>
      <c r="AR187" s="418" t="inlineStr"/>
      <c r="AS187" s="418" t="inlineStr">
        <is>
          <t>ថ្លៃ Handing / Handing fee</t>
        </is>
      </c>
      <c r="AT187" s="418" t="inlineStr">
        <is>
          <t>បានប្រកាសពន្ធ</t>
        </is>
      </c>
    </row>
    <row r="188">
      <c r="A188" s="417" t="n">
        <v>179</v>
      </c>
      <c r="B188" s="418" t="inlineStr">
        <is>
          <t>Fuel for car</t>
        </is>
      </c>
      <c r="C188" s="418" t="inlineStr">
        <is>
          <t>អិចស្ពោលាំងកា ហ្រ្វេត (ខេមបូឌា) លីមីធីត</t>
        </is>
      </c>
      <c r="D188" s="418" t="inlineStr">
        <is>
          <t>L001-107000385</t>
        </is>
      </c>
      <c r="E188" s="418" t="inlineStr">
        <is>
          <t>EFL-PNH-00043460</t>
        </is>
      </c>
      <c r="F188" s="419" t="n">
        <v>44740</v>
      </c>
      <c r="G188" s="420" t="n">
        <v>26624</v>
      </c>
      <c r="H188" s="418" t="n"/>
      <c r="I188" s="455" t="n">
        <v>26624</v>
      </c>
      <c r="J188" s="418">
        <f>IF(L188&lt;&gt;"",L188,K188)</f>
        <v/>
      </c>
      <c r="K188" s="418">
        <f>IF(AND(T188=TRUE, U188=TRUE, V188=TRUE), IF(W188&lt;-0.05, "អនុញ្ញាត (អ្នកផ្គត់ផ្គង់ប្រកាសខ្វះ)", "បានប្រកាស (អនុញ្ញាត)"), IF(AND(T188=FALSE, U188=FALSE, V188=FALSE), "ព្យួរទុក (មិនមានទិន្នន័យ)", "ប្រកាសខុស (ព្យួរទុក)"))</f>
        <v/>
      </c>
      <c r="L188" s="418" t="inlineStr"/>
      <c r="M188" s="418" t="inlineStr"/>
      <c r="N188" s="455" t="n"/>
      <c r="O188" s="455">
        <f>IF(W188&lt;0,AI188,I188)</f>
        <v/>
      </c>
      <c r="P188" s="455">
        <f>I188-O188</f>
        <v/>
      </c>
      <c r="Q188" s="418" t="n"/>
      <c r="R188" s="418" t="inlineStr">
        <is>
          <t>EFL-PNH-00043460</t>
        </is>
      </c>
      <c r="S188" s="418" t="inlineStr">
        <is>
          <t>EFL-PNH-00043460</t>
        </is>
      </c>
      <c r="T188" s="418">
        <f>R188=S188</f>
        <v/>
      </c>
      <c r="U188" s="418">
        <f>AND(MONTH(F188)=MONTH(Y188), YEAR(F188)=YEAR(Y188))</f>
        <v/>
      </c>
      <c r="V188" s="418">
        <f>AND(AC188&lt;&gt;"", 'Company information'!D$4&lt;&gt;"", RIGHT(SUBSTITUTE(AC188,"-",""),9)=RIGHT(SUBSTITUTE('Company information'!D$4,"-",""),9))</f>
        <v/>
      </c>
      <c r="W188" s="418">
        <f>AI188-I188</f>
        <v/>
      </c>
      <c r="X188" s="455" t="n"/>
      <c r="Y188" s="419" t="n">
        <v>44740</v>
      </c>
      <c r="Z188" s="418" t="inlineStr">
        <is>
          <t>EFL-PNH-00043460</t>
        </is>
      </c>
      <c r="AA188" s="418" t="inlineStr"/>
      <c r="AB188" s="418" t="inlineStr">
        <is>
          <t>បុគ្គលជាប់អាករ</t>
        </is>
      </c>
      <c r="AC188" s="418" t="inlineStr">
        <is>
          <t>L001-100067123</t>
        </is>
      </c>
      <c r="AD188" s="418" t="inlineStr">
        <is>
          <t>រីឡាយអេប៊ល សូស អ៊ិនដាសស្រ្ទៀល (ខេមបូឌា)</t>
        </is>
      </c>
      <c r="AE188" s="455" t="n">
        <v>292864</v>
      </c>
      <c r="AF188" s="455" t="n">
        <v>266240</v>
      </c>
      <c r="AG188" s="455" t="n">
        <v>0</v>
      </c>
      <c r="AH188" s="455" t="n">
        <v>0</v>
      </c>
      <c r="AI188" s="455" t="n">
        <v>26624</v>
      </c>
      <c r="AJ188" s="455" t="n">
        <v>0</v>
      </c>
      <c r="AK188" s="455" t="n">
        <v>0</v>
      </c>
      <c r="AL188" s="455" t="n">
        <v>0</v>
      </c>
      <c r="AM188" s="455" t="n">
        <v>0</v>
      </c>
      <c r="AN188" s="455" t="n">
        <v>0</v>
      </c>
      <c r="AO188" s="455" t="n">
        <v>0</v>
      </c>
      <c r="AP188" s="455" t="n">
        <v>0</v>
      </c>
      <c r="AQ188" s="455" t="n">
        <v>0</v>
      </c>
      <c r="AR188" s="418" t="inlineStr"/>
      <c r="AS188" s="418" t="inlineStr">
        <is>
          <t>AMS,HAWBF,OHANDL</t>
        </is>
      </c>
      <c r="AT188" s="418" t="inlineStr">
        <is>
          <t>បានប្រកាសពន្ធ</t>
        </is>
      </c>
    </row>
    <row r="189">
      <c r="A189" s="417" t="n">
        <v>180</v>
      </c>
      <c r="B189" s="418" t="inlineStr">
        <is>
          <t>Fuel for car</t>
        </is>
      </c>
      <c r="C189" s="418" t="inlineStr">
        <is>
          <t>ប៊ី. ភី. ស៊ី ត្រេឌីង</t>
        </is>
      </c>
      <c r="D189" s="418" t="inlineStr">
        <is>
          <t>L001-100109551</t>
        </is>
      </c>
      <c r="E189" s="418" t="inlineStr">
        <is>
          <t>BPC-0217/2022</t>
        </is>
      </c>
      <c r="F189" s="419" t="n">
        <v>44739</v>
      </c>
      <c r="G189" s="420" t="n">
        <v>786240</v>
      </c>
      <c r="H189" s="418" t="n"/>
      <c r="I189" s="455" t="n">
        <v>786240</v>
      </c>
      <c r="J189" s="418">
        <f>IF(L189&lt;&gt;"",L189,K189)</f>
        <v/>
      </c>
      <c r="K189" s="418">
        <f>IF(AND(T189=TRUE, U189=TRUE, V189=TRUE), IF(W189&lt;-0.05, "អនុញ្ញាត (អ្នកផ្គត់ផ្គង់ប្រកាសខ្វះ)", "បានប្រកាស (អនុញ្ញាត)"), IF(AND(T189=FALSE, U189=FALSE, V189=FALSE), "ព្យួរទុក (មិនមានទិន្នន័យ)", "ប្រកាសខុស (ព្យួរទុក)"))</f>
        <v/>
      </c>
      <c r="L189" s="418" t="inlineStr"/>
      <c r="M189" s="418" t="inlineStr"/>
      <c r="N189" s="455" t="n"/>
      <c r="O189" s="455">
        <f>IF(W189&lt;0,AI189,I189)</f>
        <v/>
      </c>
      <c r="P189" s="455">
        <f>I189-O189</f>
        <v/>
      </c>
      <c r="Q189" s="418" t="n"/>
      <c r="R189" s="418" t="inlineStr">
        <is>
          <t>BPC-0217/2022</t>
        </is>
      </c>
      <c r="S189" s="418" t="inlineStr">
        <is>
          <t>BPC-0217/2022</t>
        </is>
      </c>
      <c r="T189" s="418">
        <f>R189=S189</f>
        <v/>
      </c>
      <c r="U189" s="418">
        <f>AND(MONTH(F189)=MONTH(Y189), YEAR(F189)=YEAR(Y189))</f>
        <v/>
      </c>
      <c r="V189" s="418">
        <f>AND(AC189&lt;&gt;"", 'Company information'!D$4&lt;&gt;"", RIGHT(SUBSTITUTE(AC189,"-",""),9)=RIGHT(SUBSTITUTE('Company information'!D$4,"-",""),9))</f>
        <v/>
      </c>
      <c r="W189" s="418">
        <f>AI189-I189</f>
        <v/>
      </c>
      <c r="X189" s="455" t="n"/>
      <c r="Y189" s="419" t="n">
        <v>44739</v>
      </c>
      <c r="Z189" s="418" t="inlineStr">
        <is>
          <t>BPC-0217/2022</t>
        </is>
      </c>
      <c r="AA189" s="418" t="inlineStr"/>
      <c r="AB189" s="418" t="inlineStr">
        <is>
          <t>បុគ្គលជាប់អាករ</t>
        </is>
      </c>
      <c r="AC189" s="418" t="inlineStr">
        <is>
          <t>L001-100067123</t>
        </is>
      </c>
      <c r="AD189" s="418" t="inlineStr">
        <is>
          <t>រីឡាយអេប៊ល សូស អ៊ិនដាសស្រ្ទៀល (ខេមបូឌា)</t>
        </is>
      </c>
      <c r="AE189" s="455" t="n">
        <v>8648640</v>
      </c>
      <c r="AF189" s="455" t="n">
        <v>7862400</v>
      </c>
      <c r="AG189" s="455" t="n">
        <v>0</v>
      </c>
      <c r="AH189" s="455" t="n">
        <v>0</v>
      </c>
      <c r="AI189" s="455" t="n">
        <v>786240</v>
      </c>
      <c r="AJ189" s="455" t="n">
        <v>0</v>
      </c>
      <c r="AK189" s="455" t="n">
        <v>0</v>
      </c>
      <c r="AL189" s="455" t="n">
        <v>0</v>
      </c>
      <c r="AM189" s="455" t="n">
        <v>0</v>
      </c>
      <c r="AN189" s="455" t="n">
        <v>0</v>
      </c>
      <c r="AO189" s="455" t="n">
        <v>0</v>
      </c>
      <c r="AP189" s="455" t="n">
        <v>0</v>
      </c>
      <c r="AQ189" s="455" t="n">
        <v>0</v>
      </c>
      <c r="AR189" s="418" t="inlineStr"/>
      <c r="AS189" s="418" t="inlineStr">
        <is>
          <t>លក់ទឹកដោះគោ</t>
        </is>
      </c>
      <c r="AT189" s="418" t="inlineStr">
        <is>
          <t>បានប្រកាសពន្ធ</t>
        </is>
      </c>
    </row>
    <row r="190">
      <c r="A190" s="417" t="n">
        <v>181</v>
      </c>
      <c r="B190" s="418" t="inlineStr">
        <is>
          <t>Fuel for car</t>
        </is>
      </c>
      <c r="C190" s="418" t="inlineStr">
        <is>
          <t>ប៊ី. ភី. ស៊ី ត្រេឌីង</t>
        </is>
      </c>
      <c r="D190" s="418" t="inlineStr">
        <is>
          <t>L001-100109551</t>
        </is>
      </c>
      <c r="E190" s="418" t="inlineStr">
        <is>
          <t>BPC-0203/2022</t>
        </is>
      </c>
      <c r="F190" s="419" t="n">
        <v>44871</v>
      </c>
      <c r="G190" s="420" t="n">
        <v>1572864</v>
      </c>
      <c r="H190" s="418" t="n"/>
      <c r="I190" s="455" t="n">
        <v>1572864</v>
      </c>
      <c r="J190" s="418">
        <f>IF(L190&lt;&gt;"",L190,K190)</f>
        <v/>
      </c>
      <c r="K190" s="418">
        <f>IF(AND(T190=TRUE, U190=TRUE, V190=TRUE), IF(W190&lt;-0.05, "អនុញ្ញាត (អ្នកផ្គត់ផ្គង់ប្រកាសខ្វះ)", "បានប្រកាស (អនុញ្ញាត)"), IF(AND(T190=FALSE, U190=FALSE, V190=FALSE), "ព្យួរទុក (មិនមានទិន្នន័យ)", "ប្រកាសខុស (ព្យួរទុក)"))</f>
        <v/>
      </c>
      <c r="L190" s="418" t="inlineStr"/>
      <c r="M190" s="418" t="inlineStr"/>
      <c r="N190" s="455" t="n"/>
      <c r="O190" s="455">
        <f>IF(W190&lt;0,AI190,I190)</f>
        <v/>
      </c>
      <c r="P190" s="455">
        <f>I190-O190</f>
        <v/>
      </c>
      <c r="Q190" s="418" t="n"/>
      <c r="R190" s="418" t="inlineStr">
        <is>
          <t>BPC-0203/2022</t>
        </is>
      </c>
      <c r="S190" s="418" t="inlineStr">
        <is>
          <t>BPC-0203/2022</t>
        </is>
      </c>
      <c r="T190" s="418">
        <f>R190=S190</f>
        <v/>
      </c>
      <c r="U190" s="418">
        <f>AND(MONTH(F190)=MONTH(Y190), YEAR(F190)=YEAR(Y190))</f>
        <v/>
      </c>
      <c r="V190" s="418">
        <f>AND(AC190&lt;&gt;"", 'Company information'!D$4&lt;&gt;"", RIGHT(SUBSTITUTE(AC190,"-",""),9)=RIGHT(SUBSTITUTE('Company information'!D$4,"-",""),9))</f>
        <v/>
      </c>
      <c r="W190" s="418">
        <f>AI190-I190</f>
        <v/>
      </c>
      <c r="X190" s="455" t="n"/>
      <c r="Y190" s="419" t="n">
        <v>44723</v>
      </c>
      <c r="Z190" s="418" t="inlineStr">
        <is>
          <t>BPC-0203/2022</t>
        </is>
      </c>
      <c r="AA190" s="418" t="inlineStr"/>
      <c r="AB190" s="418" t="inlineStr">
        <is>
          <t>បុគ្គលជាប់អាករ</t>
        </is>
      </c>
      <c r="AC190" s="418" t="inlineStr">
        <is>
          <t>L001-100067123</t>
        </is>
      </c>
      <c r="AD190" s="418" t="inlineStr">
        <is>
          <t>រីឡាយអេប៊ល សូស អ៊ិនដាសស្រ្ទៀល (ខេមបូឌា)</t>
        </is>
      </c>
      <c r="AE190" s="455" t="n">
        <v>17301504</v>
      </c>
      <c r="AF190" s="455" t="n">
        <v>15728640</v>
      </c>
      <c r="AG190" s="455" t="n">
        <v>0</v>
      </c>
      <c r="AH190" s="455" t="n">
        <v>0</v>
      </c>
      <c r="AI190" s="455" t="n">
        <v>1572864</v>
      </c>
      <c r="AJ190" s="455" t="n">
        <v>0</v>
      </c>
      <c r="AK190" s="455" t="n">
        <v>0</v>
      </c>
      <c r="AL190" s="455" t="n">
        <v>0</v>
      </c>
      <c r="AM190" s="455" t="n">
        <v>0</v>
      </c>
      <c r="AN190" s="455" t="n">
        <v>0</v>
      </c>
      <c r="AO190" s="455" t="n">
        <v>0</v>
      </c>
      <c r="AP190" s="455" t="n">
        <v>0</v>
      </c>
      <c r="AQ190" s="455" t="n">
        <v>0</v>
      </c>
      <c r="AR190" s="418" t="inlineStr"/>
      <c r="AS190" s="418" t="inlineStr">
        <is>
          <t>លក់ទឹកដោះគោ</t>
        </is>
      </c>
      <c r="AT190" s="418" t="inlineStr">
        <is>
          <t>បានប្រកាសពន្ធ</t>
        </is>
      </c>
    </row>
    <row r="191">
      <c r="A191" s="417" t="n">
        <v>182</v>
      </c>
      <c r="B191" s="418" t="inlineStr">
        <is>
          <t>Fuel for car</t>
        </is>
      </c>
      <c r="C191" s="418" t="inlineStr">
        <is>
          <t>អង្គរ ឌែរី ប្រូដាក ខូ អិលធីឌី</t>
        </is>
      </c>
      <c r="D191" s="418" t="inlineStr">
        <is>
          <t>L001-100193374</t>
        </is>
      </c>
      <c r="E191" s="418" t="inlineStr">
        <is>
          <t>TI22-019963</t>
        </is>
      </c>
      <c r="F191" s="419" t="n">
        <v>44740</v>
      </c>
      <c r="G191" s="420" t="n">
        <v>875062</v>
      </c>
      <c r="H191" s="418" t="n"/>
      <c r="I191" s="455" t="n">
        <v>875062</v>
      </c>
      <c r="J191" s="418">
        <f>IF(L191&lt;&gt;"",L191,K191)</f>
        <v/>
      </c>
      <c r="K191" s="418">
        <f>IF(AND(T191=TRUE, U191=TRUE, V191=TRUE), IF(W191&lt;-0.05, "អនុញ្ញាត (អ្នកផ្គត់ផ្គង់ប្រកាសខ្វះ)", "បានប្រកាស (អនុញ្ញាត)"), IF(AND(T191=FALSE, U191=FALSE, V191=FALSE), "ព្យួរទុក (មិនមានទិន្នន័យ)", "ប្រកាសខុស (ព្យួរទុក)"))</f>
        <v/>
      </c>
      <c r="L191" s="418" t="inlineStr"/>
      <c r="M191" s="418" t="inlineStr"/>
      <c r="N191" s="455" t="n"/>
      <c r="O191" s="455">
        <f>IF(W191&lt;0,AI191,I191)</f>
        <v/>
      </c>
      <c r="P191" s="455">
        <f>I191-O191</f>
        <v/>
      </c>
      <c r="Q191" s="418" t="n"/>
      <c r="R191" s="418" t="inlineStr">
        <is>
          <t>TI22-019963</t>
        </is>
      </c>
      <c r="S191" s="418" t="inlineStr">
        <is>
          <t>TI22-019963</t>
        </is>
      </c>
      <c r="T191" s="418">
        <f>R191=S191</f>
        <v/>
      </c>
      <c r="U191" s="418">
        <f>AND(MONTH(F191)=MONTH(Y191), YEAR(F191)=YEAR(Y191))</f>
        <v/>
      </c>
      <c r="V191" s="418">
        <f>AND(AC191&lt;&gt;"", 'Company information'!D$4&lt;&gt;"", RIGHT(SUBSTITUTE(AC191,"-",""),9)=RIGHT(SUBSTITUTE('Company information'!D$4,"-",""),9))</f>
        <v/>
      </c>
      <c r="W191" s="418">
        <f>AI191-I191</f>
        <v/>
      </c>
      <c r="X191" s="455" t="n"/>
      <c r="Y191" s="419" t="n">
        <v>44740</v>
      </c>
      <c r="Z191" s="418" t="inlineStr">
        <is>
          <t>TI22-019963</t>
        </is>
      </c>
      <c r="AA191" s="418" t="inlineStr"/>
      <c r="AB191" s="418" t="inlineStr">
        <is>
          <t>បុគ្គលជាប់អាករ</t>
        </is>
      </c>
      <c r="AC191" s="418" t="inlineStr">
        <is>
          <t>L001-100067123</t>
        </is>
      </c>
      <c r="AD191" s="418" t="inlineStr">
        <is>
          <t>រីឡាយអេប៊ល សូស អ៊ិនដាសស្រ្ទៀល (ខេមបូឌា)</t>
        </is>
      </c>
      <c r="AE191" s="455" t="n">
        <v>9625682</v>
      </c>
      <c r="AF191" s="455" t="n">
        <v>8750620</v>
      </c>
      <c r="AG191" s="455" t="n">
        <v>0</v>
      </c>
      <c r="AH191" s="455" t="n">
        <v>0</v>
      </c>
      <c r="AI191" s="455" t="n">
        <v>875062</v>
      </c>
      <c r="AJ191" s="455" t="n">
        <v>0</v>
      </c>
      <c r="AK191" s="455" t="n">
        <v>0</v>
      </c>
      <c r="AL191" s="455" t="n">
        <v>0</v>
      </c>
      <c r="AM191" s="455" t="n">
        <v>0</v>
      </c>
      <c r="AN191" s="455" t="n">
        <v>0</v>
      </c>
      <c r="AO191" s="455" t="n">
        <v>0</v>
      </c>
      <c r="AP191" s="455" t="n">
        <v>0</v>
      </c>
      <c r="AQ191" s="455" t="n">
        <v>0</v>
      </c>
      <c r="AR191" s="418" t="inlineStr"/>
      <c r="AS191" s="418" t="inlineStr">
        <is>
          <t>ADM milk Sweetened 180ml</t>
        </is>
      </c>
      <c r="AT191" s="418" t="inlineStr">
        <is>
          <t>បានប្រកាសពន្ធ</t>
        </is>
      </c>
    </row>
    <row r="192">
      <c r="A192" s="417" t="n">
        <v>183</v>
      </c>
      <c r="B192" s="418" t="inlineStr">
        <is>
          <t>Fuel for car</t>
        </is>
      </c>
      <c r="C192" s="418" t="inlineStr">
        <is>
          <t>អង្គរ ឌែរី ប្រូដាក ខូ អិលធីឌី</t>
        </is>
      </c>
      <c r="D192" s="418" t="inlineStr">
        <is>
          <t>L001-100193374</t>
        </is>
      </c>
      <c r="E192" s="418" t="inlineStr">
        <is>
          <t>TI22-019960</t>
        </is>
      </c>
      <c r="F192" s="419" t="n">
        <v>44740</v>
      </c>
      <c r="G192" s="420" t="n">
        <v>875062</v>
      </c>
      <c r="H192" s="418" t="n"/>
      <c r="I192" s="455" t="n">
        <v>875062</v>
      </c>
      <c r="J192" s="418">
        <f>IF(L192&lt;&gt;"",L192,K192)</f>
        <v/>
      </c>
      <c r="K192" s="418">
        <f>IF(AND(T192=TRUE, U192=TRUE, V192=TRUE), IF(W192&lt;-0.05, "អនុញ្ញាត (អ្នកផ្គត់ផ្គង់ប្រកាសខ្វះ)", "បានប្រកាស (អនុញ្ញាត)"), IF(AND(T192=FALSE, U192=FALSE, V192=FALSE), "ព្យួរទុក (មិនមានទិន្នន័យ)", "ប្រកាសខុស (ព្យួរទុក)"))</f>
        <v/>
      </c>
      <c r="L192" s="418" t="inlineStr"/>
      <c r="M192" s="418" t="inlineStr"/>
      <c r="N192" s="455" t="n"/>
      <c r="O192" s="455">
        <f>IF(W192&lt;0,AI192,I192)</f>
        <v/>
      </c>
      <c r="P192" s="455">
        <f>I192-O192</f>
        <v/>
      </c>
      <c r="Q192" s="418" t="n"/>
      <c r="R192" s="418" t="inlineStr">
        <is>
          <t>TI22-019960</t>
        </is>
      </c>
      <c r="S192" s="418" t="inlineStr">
        <is>
          <t>TI22-019960</t>
        </is>
      </c>
      <c r="T192" s="418">
        <f>R192=S192</f>
        <v/>
      </c>
      <c r="U192" s="418">
        <f>AND(MONTH(F192)=MONTH(Y192), YEAR(F192)=YEAR(Y192))</f>
        <v/>
      </c>
      <c r="V192" s="418">
        <f>AND(AC192&lt;&gt;"", 'Company information'!D$4&lt;&gt;"", RIGHT(SUBSTITUTE(AC192,"-",""),9)=RIGHT(SUBSTITUTE('Company information'!D$4,"-",""),9))</f>
        <v/>
      </c>
      <c r="W192" s="418">
        <f>AI192-I192</f>
        <v/>
      </c>
      <c r="X192" s="455" t="n"/>
      <c r="Y192" s="419" t="n">
        <v>44740</v>
      </c>
      <c r="Z192" s="418" t="inlineStr">
        <is>
          <t>TI22-019960</t>
        </is>
      </c>
      <c r="AA192" s="418" t="inlineStr"/>
      <c r="AB192" s="418" t="inlineStr">
        <is>
          <t>បុគ្គលជាប់អាករ</t>
        </is>
      </c>
      <c r="AC192" s="418" t="inlineStr">
        <is>
          <t>L001-100067123</t>
        </is>
      </c>
      <c r="AD192" s="418" t="inlineStr">
        <is>
          <t>រីឡាយអេប៊ល សូស អ៊ិនដាសស្រ្ទៀល (ខេមបូឌា)</t>
        </is>
      </c>
      <c r="AE192" s="455" t="n">
        <v>9625682</v>
      </c>
      <c r="AF192" s="455" t="n">
        <v>8750620</v>
      </c>
      <c r="AG192" s="455" t="n">
        <v>0</v>
      </c>
      <c r="AH192" s="455" t="n">
        <v>0</v>
      </c>
      <c r="AI192" s="455" t="n">
        <v>875062</v>
      </c>
      <c r="AJ192" s="455" t="n">
        <v>0</v>
      </c>
      <c r="AK192" s="455" t="n">
        <v>0</v>
      </c>
      <c r="AL192" s="455" t="n">
        <v>0</v>
      </c>
      <c r="AM192" s="455" t="n">
        <v>0</v>
      </c>
      <c r="AN192" s="455" t="n">
        <v>0</v>
      </c>
      <c r="AO192" s="455" t="n">
        <v>0</v>
      </c>
      <c r="AP192" s="455" t="n">
        <v>0</v>
      </c>
      <c r="AQ192" s="455" t="n">
        <v>0</v>
      </c>
      <c r="AR192" s="418" t="inlineStr"/>
      <c r="AS192" s="418" t="inlineStr">
        <is>
          <t>ADM milk Sweetened 180ml</t>
        </is>
      </c>
      <c r="AT192" s="418" t="inlineStr">
        <is>
          <t>បានប្រកាសពន្ធ</t>
        </is>
      </c>
    </row>
    <row r="193">
      <c r="A193" s="417" t="n">
        <v>184</v>
      </c>
      <c r="B193" s="418" t="inlineStr">
        <is>
          <t>Fuel for car</t>
        </is>
      </c>
      <c r="C193" s="418" t="inlineStr">
        <is>
          <t>អង្គរ ឌែរី ប្រូដាក ខូ អិលធីឌី</t>
        </is>
      </c>
      <c r="D193" s="418" t="inlineStr">
        <is>
          <t>L001-100193374</t>
        </is>
      </c>
      <c r="E193" s="418" t="inlineStr">
        <is>
          <t>TI22-019030</t>
        </is>
      </c>
      <c r="F193" s="419" t="n">
        <v>44734</v>
      </c>
      <c r="G193" s="420" t="n">
        <v>875276</v>
      </c>
      <c r="H193" s="418" t="n"/>
      <c r="I193" s="455" t="n">
        <v>875276</v>
      </c>
      <c r="J193" s="418">
        <f>IF(L193&lt;&gt;"",L193,K193)</f>
        <v/>
      </c>
      <c r="K193" s="418">
        <f>IF(AND(T193=TRUE, U193=TRUE, V193=TRUE), IF(W193&lt;-0.05, "អនុញ្ញាត (អ្នកផ្គត់ផ្គង់ប្រកាសខ្វះ)", "បានប្រកាស (អនុញ្ញាត)"), IF(AND(T193=FALSE, U193=FALSE, V193=FALSE), "ព្យួរទុក (មិនមានទិន្នន័យ)", "ប្រកាសខុស (ព្យួរទុក)"))</f>
        <v/>
      </c>
      <c r="L193" s="418" t="inlineStr"/>
      <c r="M193" s="418" t="inlineStr"/>
      <c r="N193" s="455" t="n"/>
      <c r="O193" s="455">
        <f>IF(W193&lt;0,AI193,I193)</f>
        <v/>
      </c>
      <c r="P193" s="455">
        <f>I193-O193</f>
        <v/>
      </c>
      <c r="Q193" s="418" t="n"/>
      <c r="R193" s="418" t="inlineStr">
        <is>
          <t>TI22-019030</t>
        </is>
      </c>
      <c r="S193" s="418" t="inlineStr">
        <is>
          <t>TI22-019030</t>
        </is>
      </c>
      <c r="T193" s="418">
        <f>R193=S193</f>
        <v/>
      </c>
      <c r="U193" s="418">
        <f>AND(MONTH(F193)=MONTH(Y193), YEAR(F193)=YEAR(Y193))</f>
        <v/>
      </c>
      <c r="V193" s="418">
        <f>AND(AC193&lt;&gt;"", 'Company information'!D$4&lt;&gt;"", RIGHT(SUBSTITUTE(AC193,"-",""),9)=RIGHT(SUBSTITUTE('Company information'!D$4,"-",""),9))</f>
        <v/>
      </c>
      <c r="W193" s="418">
        <f>AI193-I193</f>
        <v/>
      </c>
      <c r="X193" s="455" t="n"/>
      <c r="Y193" s="419" t="n">
        <v>44734</v>
      </c>
      <c r="Z193" s="418" t="inlineStr">
        <is>
          <t>TI22-019030</t>
        </is>
      </c>
      <c r="AA193" s="418" t="inlineStr"/>
      <c r="AB193" s="418" t="inlineStr">
        <is>
          <t>បុគ្គលជាប់អាករ</t>
        </is>
      </c>
      <c r="AC193" s="418" t="inlineStr">
        <is>
          <t>L001-100067123</t>
        </is>
      </c>
      <c r="AD193" s="418" t="inlineStr">
        <is>
          <t>រីឡាយអេប៊ល សូស អ៊ិនដាសស្រ្ទៀល (ខេមបូឌា)</t>
        </is>
      </c>
      <c r="AE193" s="455" t="n">
        <v>9628032</v>
      </c>
      <c r="AF193" s="455" t="n">
        <v>8752756</v>
      </c>
      <c r="AG193" s="455" t="n">
        <v>0</v>
      </c>
      <c r="AH193" s="455" t="n">
        <v>0</v>
      </c>
      <c r="AI193" s="455" t="n">
        <v>875276</v>
      </c>
      <c r="AJ193" s="455" t="n">
        <v>0</v>
      </c>
      <c r="AK193" s="455" t="n">
        <v>0</v>
      </c>
      <c r="AL193" s="455" t="n">
        <v>0</v>
      </c>
      <c r="AM193" s="455" t="n">
        <v>0</v>
      </c>
      <c r="AN193" s="455" t="n">
        <v>0</v>
      </c>
      <c r="AO193" s="455" t="n">
        <v>0</v>
      </c>
      <c r="AP193" s="455" t="n">
        <v>0</v>
      </c>
      <c r="AQ193" s="455" t="n">
        <v>0</v>
      </c>
      <c r="AR193" s="418" t="inlineStr"/>
      <c r="AS193" s="418" t="inlineStr">
        <is>
          <t>ADM milk Sweetened 180ml</t>
        </is>
      </c>
      <c r="AT193" s="418" t="inlineStr">
        <is>
          <t>បានប្រកាសពន្ធ</t>
        </is>
      </c>
    </row>
    <row r="194">
      <c r="A194" s="417" t="n">
        <v>185</v>
      </c>
      <c r="B194" s="418" t="inlineStr">
        <is>
          <t>Air Ticket for Shivani</t>
        </is>
      </c>
      <c r="C194" s="418" t="inlineStr">
        <is>
          <t>ថេកឃីង សូវីង ម៉ាស៊ីន</t>
        </is>
      </c>
      <c r="D194" s="418" t="inlineStr">
        <is>
          <t>K005-100096379</t>
        </is>
      </c>
      <c r="E194" s="418" t="inlineStr">
        <is>
          <t>TK-22-000706</t>
        </is>
      </c>
      <c r="F194" s="419" t="n">
        <v>44735</v>
      </c>
      <c r="G194" s="420" t="n">
        <v>126597</v>
      </c>
      <c r="H194" s="418" t="n"/>
      <c r="I194" s="455" t="n">
        <v>126597</v>
      </c>
      <c r="J194" s="418">
        <f>IF(L194&lt;&gt;"",L194,K194)</f>
        <v/>
      </c>
      <c r="K194" s="418">
        <f>IF(AND(T194=TRUE, U194=TRUE, V194=TRUE), IF(W194&lt;-0.05, "អនុញ្ញាត (អ្នកផ្គត់ផ្គង់ប្រកាសខ្វះ)", "បានប្រកាស (អនុញ្ញាត)"), IF(AND(T194=FALSE, U194=FALSE, V194=FALSE), "ព្យួរទុក (មិនមានទិន្នន័យ)", "ប្រកាសខុស (ព្យួរទុក)"))</f>
        <v/>
      </c>
      <c r="L194" s="418" t="inlineStr"/>
      <c r="M194" s="418" t="inlineStr"/>
      <c r="N194" s="455" t="n"/>
      <c r="O194" s="455">
        <f>IF(W194&lt;0,AI194,I194)</f>
        <v/>
      </c>
      <c r="P194" s="455">
        <f>I194-O194</f>
        <v/>
      </c>
      <c r="Q194" s="418" t="n"/>
      <c r="R194" s="418" t="inlineStr">
        <is>
          <t>TK-22-000706</t>
        </is>
      </c>
      <c r="S194" s="418" t="inlineStr">
        <is>
          <t>TK-22-000706</t>
        </is>
      </c>
      <c r="T194" s="418">
        <f>R194=S194</f>
        <v/>
      </c>
      <c r="U194" s="418">
        <f>AND(MONTH(F194)=MONTH(Y194), YEAR(F194)=YEAR(Y194))</f>
        <v/>
      </c>
      <c r="V194" s="418">
        <f>AND(AC194&lt;&gt;"", 'Company information'!D$4&lt;&gt;"", RIGHT(SUBSTITUTE(AC194,"-",""),9)=RIGHT(SUBSTITUTE('Company information'!D$4,"-",""),9))</f>
        <v/>
      </c>
      <c r="W194" s="418">
        <f>AI194-I194</f>
        <v/>
      </c>
      <c r="X194" s="455" t="n"/>
      <c r="Y194" s="419" t="n">
        <v>44735</v>
      </c>
      <c r="Z194" s="418" t="inlineStr">
        <is>
          <t>TK-22-000706</t>
        </is>
      </c>
      <c r="AA194" s="418" t="inlineStr"/>
      <c r="AB194" s="418" t="inlineStr">
        <is>
          <t>បុគ្គលជាប់អាករ</t>
        </is>
      </c>
      <c r="AC194" s="418" t="inlineStr">
        <is>
          <t>L001-100067123</t>
        </is>
      </c>
      <c r="AD194" s="418" t="inlineStr">
        <is>
          <t>រីឡាយអេប៊ល សូស អ៊ិនដាសស្រ្ទៀល (ខេមបូឌា)</t>
        </is>
      </c>
      <c r="AE194" s="455" t="n">
        <v>1392570</v>
      </c>
      <c r="AF194" s="455" t="n">
        <v>1265973</v>
      </c>
      <c r="AG194" s="455" t="n">
        <v>0</v>
      </c>
      <c r="AH194" s="455" t="n">
        <v>0</v>
      </c>
      <c r="AI194" s="455" t="n">
        <v>126597</v>
      </c>
      <c r="AJ194" s="455" t="n">
        <v>0</v>
      </c>
      <c r="AK194" s="455" t="n">
        <v>0</v>
      </c>
      <c r="AL194" s="455" t="n">
        <v>0</v>
      </c>
      <c r="AM194" s="455" t="n">
        <v>0</v>
      </c>
      <c r="AN194" s="455" t="n">
        <v>0</v>
      </c>
      <c r="AO194" s="455" t="n">
        <v>0</v>
      </c>
      <c r="AP194" s="455" t="n">
        <v>0</v>
      </c>
      <c r="AQ194" s="455" t="n">
        <v>0</v>
      </c>
      <c r="AR194" s="418" t="inlineStr"/>
      <c r="AS194" s="418" t="inlineStr">
        <is>
          <t>ដីស គ្រឿងបន្លាស់ កន្រ្ដៃ</t>
        </is>
      </c>
      <c r="AT194" s="418" t="inlineStr">
        <is>
          <t>បានប្រកាសពន្ធ</t>
        </is>
      </c>
    </row>
    <row r="195">
      <c r="A195" s="417" t="n">
        <v>186</v>
      </c>
      <c r="B195" s="418" t="inlineStr">
        <is>
          <t>Truck rental for pick up worker OT</t>
        </is>
      </c>
      <c r="C195" s="418" t="inlineStr">
        <is>
          <t>ថេកឃីង សូវីង ម៉ាស៊ីន</t>
        </is>
      </c>
      <c r="D195" s="418" t="inlineStr">
        <is>
          <t>K005-100096379</t>
        </is>
      </c>
      <c r="E195" s="418" t="inlineStr">
        <is>
          <t>TK-22-000705</t>
        </is>
      </c>
      <c r="F195" s="419" t="n">
        <v>44735</v>
      </c>
      <c r="G195" s="420" t="n">
        <v>139298</v>
      </c>
      <c r="H195" s="418" t="n"/>
      <c r="I195" s="455" t="n">
        <v>139298</v>
      </c>
      <c r="J195" s="418">
        <f>IF(L195&lt;&gt;"",L195,K195)</f>
        <v/>
      </c>
      <c r="K195" s="418">
        <f>IF(AND(T195=TRUE, U195=TRUE, V195=TRUE), IF(W195&lt;-0.05, "អនុញ្ញាត (អ្នកផ្គត់ផ្គង់ប្រកាសខ្វះ)", "បានប្រកាស (អនុញ្ញាត)"), IF(AND(T195=FALSE, U195=FALSE, V195=FALSE), "ព្យួរទុក (មិនមានទិន្នន័យ)", "ប្រកាសខុស (ព្យួរទុក)"))</f>
        <v/>
      </c>
      <c r="L195" s="418" t="inlineStr"/>
      <c r="M195" s="418" t="inlineStr"/>
      <c r="N195" s="455" t="n"/>
      <c r="O195" s="455">
        <f>IF(W195&lt;0,AI195,I195)</f>
        <v/>
      </c>
      <c r="P195" s="455">
        <f>I195-O195</f>
        <v/>
      </c>
      <c r="Q195" s="418" t="n"/>
      <c r="R195" s="418" t="inlineStr">
        <is>
          <t>TK-22-000705</t>
        </is>
      </c>
      <c r="S195" s="418" t="inlineStr">
        <is>
          <t>TK-22-000705</t>
        </is>
      </c>
      <c r="T195" s="418">
        <f>R195=S195</f>
        <v/>
      </c>
      <c r="U195" s="418">
        <f>AND(MONTH(F195)=MONTH(Y195), YEAR(F195)=YEAR(Y195))</f>
        <v/>
      </c>
      <c r="V195" s="418">
        <f>AND(AC195&lt;&gt;"", 'Company information'!D$4&lt;&gt;"", RIGHT(SUBSTITUTE(AC195,"-",""),9)=RIGHT(SUBSTITUTE('Company information'!D$4,"-",""),9))</f>
        <v/>
      </c>
      <c r="W195" s="418">
        <f>AI195-I195</f>
        <v/>
      </c>
      <c r="X195" s="455" t="n"/>
      <c r="Y195" s="419" t="n">
        <v>44735</v>
      </c>
      <c r="Z195" s="418" t="inlineStr">
        <is>
          <t>TK-22-000705</t>
        </is>
      </c>
      <c r="AA195" s="418" t="inlineStr"/>
      <c r="AB195" s="418" t="inlineStr">
        <is>
          <t>បុគ្គលជាប់អាករ</t>
        </is>
      </c>
      <c r="AC195" s="418" t="inlineStr">
        <is>
          <t>L001-100067123</t>
        </is>
      </c>
      <c r="AD195" s="418" t="inlineStr">
        <is>
          <t>រីឡាយអេប៊ល សូស អ៊ិនដាសស្រ្ទៀល (ខេមបូឌា)</t>
        </is>
      </c>
      <c r="AE195" s="455" t="n">
        <v>1532278</v>
      </c>
      <c r="AF195" s="455" t="n">
        <v>1392980</v>
      </c>
      <c r="AG195" s="455" t="n">
        <v>0</v>
      </c>
      <c r="AH195" s="455" t="n">
        <v>0</v>
      </c>
      <c r="AI195" s="455" t="n">
        <v>139298</v>
      </c>
      <c r="AJ195" s="455" t="n">
        <v>0</v>
      </c>
      <c r="AK195" s="455" t="n">
        <v>0</v>
      </c>
      <c r="AL195" s="455" t="n">
        <v>0</v>
      </c>
      <c r="AM195" s="455" t="n">
        <v>0</v>
      </c>
      <c r="AN195" s="455" t="n">
        <v>0</v>
      </c>
      <c r="AO195" s="455" t="n">
        <v>0</v>
      </c>
      <c r="AP195" s="455" t="n">
        <v>0</v>
      </c>
      <c r="AQ195" s="455" t="n">
        <v>0</v>
      </c>
      <c r="AR195" s="418" t="inlineStr"/>
      <c r="AS195" s="418" t="inlineStr">
        <is>
          <t>គ្រឿងបន្លាស់​ បាតឆ្នាំងអ៊ុត</t>
        </is>
      </c>
      <c r="AT195" s="418" t="inlineStr">
        <is>
          <t>បានប្រកាសពន្ធ</t>
        </is>
      </c>
    </row>
    <row r="196">
      <c r="A196" s="417" t="n">
        <v>187</v>
      </c>
      <c r="B196" s="418" t="inlineStr">
        <is>
          <t>Bank Charge</t>
        </is>
      </c>
      <c r="C196" s="418" t="inlineStr">
        <is>
          <t>ថេកឃីង សូវីង ម៉ាស៊ីន</t>
        </is>
      </c>
      <c r="D196" s="418" t="inlineStr">
        <is>
          <t>K005-100096379</t>
        </is>
      </c>
      <c r="E196" s="418" t="inlineStr">
        <is>
          <t>TK-22-000704</t>
        </is>
      </c>
      <c r="F196" s="419" t="n">
        <v>44735</v>
      </c>
      <c r="G196" s="420" t="n">
        <v>180104</v>
      </c>
      <c r="H196" s="418" t="n"/>
      <c r="I196" s="455" t="n">
        <v>180104</v>
      </c>
      <c r="J196" s="418">
        <f>IF(L196&lt;&gt;"",L196,K196)</f>
        <v/>
      </c>
      <c r="K196" s="418">
        <f>IF(AND(T196=TRUE, U196=TRUE, V196=TRUE), IF(W196&lt;-0.05, "អនុញ្ញាត (អ្នកផ្គត់ផ្គង់ប្រកាសខ្វះ)", "បានប្រកាស (អនុញ្ញាត)"), IF(AND(T196=FALSE, U196=FALSE, V196=FALSE), "ព្យួរទុក (មិនមានទិន្នន័យ)", "ប្រកាសខុស (ព្យួរទុក)"))</f>
        <v/>
      </c>
      <c r="L196" s="418" t="inlineStr"/>
      <c r="M196" s="418" t="inlineStr"/>
      <c r="N196" s="455" t="n"/>
      <c r="O196" s="455">
        <f>IF(W196&lt;0,AI196,I196)</f>
        <v/>
      </c>
      <c r="P196" s="455">
        <f>I196-O196</f>
        <v/>
      </c>
      <c r="Q196" s="418" t="n"/>
      <c r="R196" s="418" t="inlineStr">
        <is>
          <t>TK-22-000704</t>
        </is>
      </c>
      <c r="S196" s="418" t="inlineStr">
        <is>
          <t>TK-22-000704</t>
        </is>
      </c>
      <c r="T196" s="418">
        <f>R196=S196</f>
        <v/>
      </c>
      <c r="U196" s="418">
        <f>AND(MONTH(F196)=MONTH(Y196), YEAR(F196)=YEAR(Y196))</f>
        <v/>
      </c>
      <c r="V196" s="418">
        <f>AND(AC196&lt;&gt;"", 'Company information'!D$4&lt;&gt;"", RIGHT(SUBSTITUTE(AC196,"-",""),9)=RIGHT(SUBSTITUTE('Company information'!D$4,"-",""),9))</f>
        <v/>
      </c>
      <c r="W196" s="418">
        <f>AI196-I196</f>
        <v/>
      </c>
      <c r="X196" s="455" t="n"/>
      <c r="Y196" s="419" t="n">
        <v>44735</v>
      </c>
      <c r="Z196" s="418" t="inlineStr">
        <is>
          <t>TK-22-000704</t>
        </is>
      </c>
      <c r="AA196" s="418" t="inlineStr"/>
      <c r="AB196" s="418" t="inlineStr">
        <is>
          <t>បុគ្គលជាប់អាករ</t>
        </is>
      </c>
      <c r="AC196" s="418" t="inlineStr">
        <is>
          <t>L001-100067123</t>
        </is>
      </c>
      <c r="AD196" s="418" t="inlineStr">
        <is>
          <t>រីឡាយអេប៊ល សូស អ៊ិនដាសស្រ្ទៀល (ខេមបូឌា)</t>
        </is>
      </c>
      <c r="AE196" s="455" t="n">
        <v>1981145</v>
      </c>
      <c r="AF196" s="455" t="n">
        <v>1801041</v>
      </c>
      <c r="AG196" s="455" t="n">
        <v>0</v>
      </c>
      <c r="AH196" s="455" t="n">
        <v>0</v>
      </c>
      <c r="AI196" s="455" t="n">
        <v>180104</v>
      </c>
      <c r="AJ196" s="455" t="n">
        <v>0</v>
      </c>
      <c r="AK196" s="455" t="n">
        <v>0</v>
      </c>
      <c r="AL196" s="455" t="n">
        <v>0</v>
      </c>
      <c r="AM196" s="455" t="n">
        <v>0</v>
      </c>
      <c r="AN196" s="455" t="n">
        <v>0</v>
      </c>
      <c r="AO196" s="455" t="n">
        <v>0</v>
      </c>
      <c r="AP196" s="455" t="n">
        <v>0</v>
      </c>
      <c r="AQ196" s="455" t="n">
        <v>0</v>
      </c>
      <c r="AR196" s="418" t="inlineStr"/>
      <c r="AS196" s="418" t="inlineStr">
        <is>
          <t>បាតឆ្នាំងអ៊ុត ជើងកាត់ស្កុត កាវ ស្រ្ពាយ​​ ប្រេងអំបោះ គ្រឿងបន្លាស់</t>
        </is>
      </c>
      <c r="AT196" s="418" t="inlineStr">
        <is>
          <t>បានប្រកាសពន្ធ</t>
        </is>
      </c>
    </row>
    <row r="197">
      <c r="A197" s="417" t="n">
        <v>188</v>
      </c>
      <c r="B197" s="418" t="inlineStr">
        <is>
          <t>Bank Charge</t>
        </is>
      </c>
      <c r="C197" s="418" t="inlineStr">
        <is>
          <t>ជូយី (ខេមបូឌា)</t>
        </is>
      </c>
      <c r="D197" s="418" t="inlineStr">
        <is>
          <t>B108-109007050</t>
        </is>
      </c>
      <c r="E197" s="418" t="inlineStr">
        <is>
          <t>001249</t>
        </is>
      </c>
      <c r="F197" s="419" t="n">
        <v>44727</v>
      </c>
      <c r="G197" s="420" t="n">
        <v>221184</v>
      </c>
      <c r="H197" s="418" t="n"/>
      <c r="I197" s="455" t="n">
        <v>221184</v>
      </c>
      <c r="J197" s="418">
        <f>IF(L197&lt;&gt;"",L197,K197)</f>
        <v/>
      </c>
      <c r="K197" s="418">
        <f>IF(AND(T197=TRUE, U197=TRUE, V197=TRUE), IF(W197&lt;-0.05, "អនុញ្ញាត (អ្នកផ្គត់ផ្គង់ប្រកាសខ្វះ)", "បានប្រកាស (អនុញ្ញាត)"), IF(AND(T197=FALSE, U197=FALSE, V197=FALSE), "ព្យួរទុក (មិនមានទិន្នន័យ)", "ប្រកាសខុស (ព្យួរទុក)"))</f>
        <v/>
      </c>
      <c r="L197" s="418" t="inlineStr"/>
      <c r="M197" s="418" t="inlineStr"/>
      <c r="N197" s="455" t="n"/>
      <c r="O197" s="455">
        <f>IF(W197&lt;0,AI197,I197)</f>
        <v/>
      </c>
      <c r="P197" s="455">
        <f>I197-O197</f>
        <v/>
      </c>
      <c r="Q197" s="418" t="n"/>
      <c r="R197" s="418" t="inlineStr">
        <is>
          <t>001249</t>
        </is>
      </c>
      <c r="S197" s="418" t="inlineStr">
        <is>
          <t>001249</t>
        </is>
      </c>
      <c r="T197" s="418">
        <f>R197=S197</f>
        <v/>
      </c>
      <c r="U197" s="418">
        <f>AND(MONTH(F197)=MONTH(Y197), YEAR(F197)=YEAR(Y197))</f>
        <v/>
      </c>
      <c r="V197" s="418">
        <f>AND(AC197&lt;&gt;"", 'Company information'!D$4&lt;&gt;"", RIGHT(SUBSTITUTE(AC197,"-",""),9)=RIGHT(SUBSTITUTE('Company information'!D$4,"-",""),9))</f>
        <v/>
      </c>
      <c r="W197" s="418">
        <f>AI197-I197</f>
        <v/>
      </c>
      <c r="X197" s="455" t="n"/>
      <c r="Y197" s="419" t="n">
        <v>44727</v>
      </c>
      <c r="Z197" s="418" t="inlineStr">
        <is>
          <t>001249</t>
        </is>
      </c>
      <c r="AA197" s="418" t="inlineStr"/>
      <c r="AB197" s="418" t="inlineStr">
        <is>
          <t>បុគ្គលជាប់អាករ</t>
        </is>
      </c>
      <c r="AC197" s="418" t="inlineStr">
        <is>
          <t>L001-100067123</t>
        </is>
      </c>
      <c r="AD197" s="418" t="inlineStr">
        <is>
          <t>រីឡាយអេប៊ល សូស អ៊ិនដាសស្រ្ទៀល (ខេមបូឌា)</t>
        </is>
      </c>
      <c r="AE197" s="455" t="n">
        <v>2433024</v>
      </c>
      <c r="AF197" s="455" t="n">
        <v>2211840</v>
      </c>
      <c r="AG197" s="455" t="n">
        <v>0</v>
      </c>
      <c r="AH197" s="455" t="n">
        <v>0</v>
      </c>
      <c r="AI197" s="455" t="n">
        <v>221184</v>
      </c>
      <c r="AJ197" s="455" t="n">
        <v>0</v>
      </c>
      <c r="AK197" s="455" t="n">
        <v>0</v>
      </c>
      <c r="AL197" s="455" t="n">
        <v>0</v>
      </c>
      <c r="AM197" s="455" t="n">
        <v>0</v>
      </c>
      <c r="AN197" s="455" t="n">
        <v>0</v>
      </c>
      <c r="AO197" s="455" t="n">
        <v>0</v>
      </c>
      <c r="AP197" s="455" t="n">
        <v>0</v>
      </c>
      <c r="AQ197" s="455" t="n">
        <v>0</v>
      </c>
      <c r="AR197" s="418" t="inlineStr"/>
      <c r="AS197" s="418" t="inlineStr">
        <is>
          <t>Rental Machine</t>
        </is>
      </c>
      <c r="AT197" s="418" t="inlineStr">
        <is>
          <t>បានប្រកាសពន្ធ</t>
        </is>
      </c>
    </row>
    <row r="198">
      <c r="A198" s="417" t="n">
        <v>189</v>
      </c>
      <c r="B198" s="418" t="inlineStr">
        <is>
          <t>Bank Charge</t>
        </is>
      </c>
      <c r="C198" s="418" t="inlineStr">
        <is>
          <t>ជូយី (ខេមបូឌា)</t>
        </is>
      </c>
      <c r="D198" s="418" t="inlineStr">
        <is>
          <t>B108-109007050</t>
        </is>
      </c>
      <c r="E198" s="418" t="inlineStr">
        <is>
          <t>001237</t>
        </is>
      </c>
      <c r="F198" s="419" t="n">
        <v>44727</v>
      </c>
      <c r="G198" s="420" t="n">
        <v>24576</v>
      </c>
      <c r="H198" s="418" t="n"/>
      <c r="I198" s="455" t="n">
        <v>24576</v>
      </c>
      <c r="J198" s="418">
        <f>IF(L198&lt;&gt;"",L198,K198)</f>
        <v/>
      </c>
      <c r="K198" s="418">
        <f>IF(AND(T198=TRUE, U198=TRUE, V198=TRUE), IF(W198&lt;-0.05, "អនុញ្ញាត (អ្នកផ្គត់ផ្គង់ប្រកាសខ្វះ)", "បានប្រកាស (អនុញ្ញាត)"), IF(AND(T198=FALSE, U198=FALSE, V198=FALSE), "ព្យួរទុក (មិនមានទិន្នន័យ)", "ប្រកាសខុស (ព្យួរទុក)"))</f>
        <v/>
      </c>
      <c r="L198" s="418" t="inlineStr"/>
      <c r="M198" s="418" t="inlineStr"/>
      <c r="N198" s="455" t="n"/>
      <c r="O198" s="455">
        <f>IF(W198&lt;0,AI198,I198)</f>
        <v/>
      </c>
      <c r="P198" s="455">
        <f>I198-O198</f>
        <v/>
      </c>
      <c r="Q198" s="418" t="n"/>
      <c r="R198" s="418" t="inlineStr">
        <is>
          <t>001237</t>
        </is>
      </c>
      <c r="S198" s="418" t="inlineStr">
        <is>
          <t>001237</t>
        </is>
      </c>
      <c r="T198" s="418">
        <f>R198=S198</f>
        <v/>
      </c>
      <c r="U198" s="418">
        <f>AND(MONTH(F198)=MONTH(Y198), YEAR(F198)=YEAR(Y198))</f>
        <v/>
      </c>
      <c r="V198" s="418">
        <f>AND(AC198&lt;&gt;"", 'Company information'!D$4&lt;&gt;"", RIGHT(SUBSTITUTE(AC198,"-",""),9)=RIGHT(SUBSTITUTE('Company information'!D$4,"-",""),9))</f>
        <v/>
      </c>
      <c r="W198" s="418">
        <f>AI198-I198</f>
        <v/>
      </c>
      <c r="X198" s="455" t="n"/>
      <c r="Y198" s="419" t="n">
        <v>44727</v>
      </c>
      <c r="Z198" s="418" t="inlineStr">
        <is>
          <t>001237</t>
        </is>
      </c>
      <c r="AA198" s="418" t="inlineStr"/>
      <c r="AB198" s="418" t="inlineStr">
        <is>
          <t>បុគ្គលជាប់អាករ</t>
        </is>
      </c>
      <c r="AC198" s="418" t="inlineStr">
        <is>
          <t>L001-100067123</t>
        </is>
      </c>
      <c r="AD198" s="418" t="inlineStr">
        <is>
          <t>រីឡាយអេប៊ល សូស អ៊ិនដាសស្រ្ទៀល (ខេមបូឌា)</t>
        </is>
      </c>
      <c r="AE198" s="455" t="n">
        <v>270336</v>
      </c>
      <c r="AF198" s="455" t="n">
        <v>245760</v>
      </c>
      <c r="AG198" s="455" t="n">
        <v>0</v>
      </c>
      <c r="AH198" s="455" t="n">
        <v>0</v>
      </c>
      <c r="AI198" s="455" t="n">
        <v>24576</v>
      </c>
      <c r="AJ198" s="455" t="n">
        <v>0</v>
      </c>
      <c r="AK198" s="455" t="n">
        <v>0</v>
      </c>
      <c r="AL198" s="455" t="n">
        <v>0</v>
      </c>
      <c r="AM198" s="455" t="n">
        <v>0</v>
      </c>
      <c r="AN198" s="455" t="n">
        <v>0</v>
      </c>
      <c r="AO198" s="455" t="n">
        <v>0</v>
      </c>
      <c r="AP198" s="455" t="n">
        <v>0</v>
      </c>
      <c r="AQ198" s="455" t="n">
        <v>0</v>
      </c>
      <c r="AR198" s="418" t="inlineStr"/>
      <c r="AS198" s="418" t="inlineStr">
        <is>
          <t>Rental Machine</t>
        </is>
      </c>
      <c r="AT198" s="418" t="inlineStr">
        <is>
          <t>បានប្រកាសពន្ធ</t>
        </is>
      </c>
    </row>
    <row r="199">
      <c r="A199" s="417" t="n">
        <v>190</v>
      </c>
      <c r="B199" s="418" t="inlineStr">
        <is>
          <t>Bank Charge</t>
        </is>
      </c>
      <c r="C199" s="418" t="inlineStr">
        <is>
          <t>ជូយី (ខេមបូឌា)</t>
        </is>
      </c>
      <c r="D199" s="418" t="inlineStr">
        <is>
          <t>B108-109007050</t>
        </is>
      </c>
      <c r="E199" s="418" t="inlineStr">
        <is>
          <t>001236</t>
        </is>
      </c>
      <c r="F199" s="419" t="n">
        <v>44727</v>
      </c>
      <c r="G199" s="420" t="n">
        <v>86016</v>
      </c>
      <c r="H199" s="418" t="n"/>
      <c r="I199" s="455" t="n">
        <v>86016</v>
      </c>
      <c r="J199" s="418">
        <f>IF(L199&lt;&gt;"",L199,K199)</f>
        <v/>
      </c>
      <c r="K199" s="418">
        <f>IF(AND(T199=TRUE, U199=TRUE, V199=TRUE), IF(W199&lt;-0.05, "អនុញ្ញាត (អ្នកផ្គត់ផ្គង់ប្រកាសខ្វះ)", "បានប្រកាស (អនុញ្ញាត)"), IF(AND(T199=FALSE, U199=FALSE, V199=FALSE), "ព្យួរទុក (មិនមានទិន្នន័យ)", "ប្រកាសខុស (ព្យួរទុក)"))</f>
        <v/>
      </c>
      <c r="L199" s="418" t="inlineStr"/>
      <c r="M199" s="418" t="inlineStr"/>
      <c r="N199" s="455" t="n"/>
      <c r="O199" s="455">
        <f>IF(W199&lt;0,AI199,I199)</f>
        <v/>
      </c>
      <c r="P199" s="455">
        <f>I199-O199</f>
        <v/>
      </c>
      <c r="Q199" s="418" t="n"/>
      <c r="R199" s="418" t="inlineStr">
        <is>
          <t>001236</t>
        </is>
      </c>
      <c r="S199" s="418" t="inlineStr">
        <is>
          <t>001236</t>
        </is>
      </c>
      <c r="T199" s="418">
        <f>R199=S199</f>
        <v/>
      </c>
      <c r="U199" s="418">
        <f>AND(MONTH(F199)=MONTH(Y199), YEAR(F199)=YEAR(Y199))</f>
        <v/>
      </c>
      <c r="V199" s="418">
        <f>AND(AC199&lt;&gt;"", 'Company information'!D$4&lt;&gt;"", RIGHT(SUBSTITUTE(AC199,"-",""),9)=RIGHT(SUBSTITUTE('Company information'!D$4,"-",""),9))</f>
        <v/>
      </c>
      <c r="W199" s="418">
        <f>AI199-I199</f>
        <v/>
      </c>
      <c r="X199" s="455" t="n"/>
      <c r="Y199" s="419" t="n">
        <v>44727</v>
      </c>
      <c r="Z199" s="418" t="inlineStr">
        <is>
          <t>001236</t>
        </is>
      </c>
      <c r="AA199" s="418" t="inlineStr"/>
      <c r="AB199" s="418" t="inlineStr">
        <is>
          <t>បុគ្គលជាប់អាករ</t>
        </is>
      </c>
      <c r="AC199" s="418" t="inlineStr">
        <is>
          <t>L001-100067123</t>
        </is>
      </c>
      <c r="AD199" s="418" t="inlineStr">
        <is>
          <t>រីឡាយអេប៊ល សូស អ៊ិនដាសស្រ្ទៀល (ខេមបូឌា)</t>
        </is>
      </c>
      <c r="AE199" s="455" t="n">
        <v>946176</v>
      </c>
      <c r="AF199" s="455" t="n">
        <v>860160</v>
      </c>
      <c r="AG199" s="455" t="n">
        <v>0</v>
      </c>
      <c r="AH199" s="455" t="n">
        <v>0</v>
      </c>
      <c r="AI199" s="455" t="n">
        <v>86016</v>
      </c>
      <c r="AJ199" s="455" t="n">
        <v>0</v>
      </c>
      <c r="AK199" s="455" t="n">
        <v>0</v>
      </c>
      <c r="AL199" s="455" t="n">
        <v>0</v>
      </c>
      <c r="AM199" s="455" t="n">
        <v>0</v>
      </c>
      <c r="AN199" s="455" t="n">
        <v>0</v>
      </c>
      <c r="AO199" s="455" t="n">
        <v>0</v>
      </c>
      <c r="AP199" s="455" t="n">
        <v>0</v>
      </c>
      <c r="AQ199" s="455" t="n">
        <v>0</v>
      </c>
      <c r="AR199" s="418" t="inlineStr"/>
      <c r="AS199" s="418" t="inlineStr">
        <is>
          <t>Rental Machine</t>
        </is>
      </c>
      <c r="AT199" s="418" t="inlineStr">
        <is>
          <t>បានប្រកាសពន្ធ</t>
        </is>
      </c>
    </row>
    <row r="200">
      <c r="A200" s="417" t="n">
        <v>191</v>
      </c>
      <c r="B200" s="418" t="inlineStr">
        <is>
          <t>Bank Charge</t>
        </is>
      </c>
      <c r="C200" s="418" t="inlineStr">
        <is>
          <t>ជូយី (ខេមបូឌា)</t>
        </is>
      </c>
      <c r="D200" s="418" t="inlineStr">
        <is>
          <t>B108-109007050</t>
        </is>
      </c>
      <c r="E200" s="418" t="inlineStr">
        <is>
          <t>001235</t>
        </is>
      </c>
      <c r="F200" s="419" t="n">
        <v>44727</v>
      </c>
      <c r="G200" s="420" t="n">
        <v>12288</v>
      </c>
      <c r="H200" s="418" t="n"/>
      <c r="I200" s="455" t="n">
        <v>12288</v>
      </c>
      <c r="J200" s="418">
        <f>IF(L200&lt;&gt;"",L200,K200)</f>
        <v/>
      </c>
      <c r="K200" s="418">
        <f>IF(AND(T200=TRUE, U200=TRUE, V200=TRUE), IF(W200&lt;-0.05, "អនុញ្ញាត (អ្នកផ្គត់ផ្គង់ប្រកាសខ្វះ)", "បានប្រកាស (អនុញ្ញាត)"), IF(AND(T200=FALSE, U200=FALSE, V200=FALSE), "ព្យួរទុក (មិនមានទិន្នន័យ)", "ប្រកាសខុស (ព្យួរទុក)"))</f>
        <v/>
      </c>
      <c r="L200" s="418" t="inlineStr"/>
      <c r="M200" s="418" t="inlineStr"/>
      <c r="N200" s="455" t="n"/>
      <c r="O200" s="455">
        <f>IF(W200&lt;0,AI200,I200)</f>
        <v/>
      </c>
      <c r="P200" s="455">
        <f>I200-O200</f>
        <v/>
      </c>
      <c r="Q200" s="418" t="n"/>
      <c r="R200" s="418" t="inlineStr">
        <is>
          <t>001235</t>
        </is>
      </c>
      <c r="S200" s="418" t="inlineStr">
        <is>
          <t>001235</t>
        </is>
      </c>
      <c r="T200" s="418">
        <f>R200=S200</f>
        <v/>
      </c>
      <c r="U200" s="418">
        <f>AND(MONTH(F200)=MONTH(Y200), YEAR(F200)=YEAR(Y200))</f>
        <v/>
      </c>
      <c r="V200" s="418">
        <f>AND(AC200&lt;&gt;"", 'Company information'!D$4&lt;&gt;"", RIGHT(SUBSTITUTE(AC200,"-",""),9)=RIGHT(SUBSTITUTE('Company information'!D$4,"-",""),9))</f>
        <v/>
      </c>
      <c r="W200" s="418">
        <f>AI200-I200</f>
        <v/>
      </c>
      <c r="X200" s="455" t="n"/>
      <c r="Y200" s="419" t="n">
        <v>44727</v>
      </c>
      <c r="Z200" s="418" t="inlineStr">
        <is>
          <t>001235</t>
        </is>
      </c>
      <c r="AA200" s="418" t="inlineStr"/>
      <c r="AB200" s="418" t="inlineStr">
        <is>
          <t>បុគ្គលជាប់អាករ</t>
        </is>
      </c>
      <c r="AC200" s="418" t="inlineStr">
        <is>
          <t>L001-100067123</t>
        </is>
      </c>
      <c r="AD200" s="418" t="inlineStr">
        <is>
          <t>រីឡាយអេប៊ល សូស អ៊ិនដាសស្រ្ទៀល (ខេមបូឌា)</t>
        </is>
      </c>
      <c r="AE200" s="455" t="n">
        <v>135168</v>
      </c>
      <c r="AF200" s="455" t="n">
        <v>122880</v>
      </c>
      <c r="AG200" s="455" t="n">
        <v>0</v>
      </c>
      <c r="AH200" s="455" t="n">
        <v>0</v>
      </c>
      <c r="AI200" s="455" t="n">
        <v>12288</v>
      </c>
      <c r="AJ200" s="455" t="n">
        <v>0</v>
      </c>
      <c r="AK200" s="455" t="n">
        <v>0</v>
      </c>
      <c r="AL200" s="455" t="n">
        <v>0</v>
      </c>
      <c r="AM200" s="455" t="n">
        <v>0</v>
      </c>
      <c r="AN200" s="455" t="n">
        <v>0</v>
      </c>
      <c r="AO200" s="455" t="n">
        <v>0</v>
      </c>
      <c r="AP200" s="455" t="n">
        <v>0</v>
      </c>
      <c r="AQ200" s="455" t="n">
        <v>0</v>
      </c>
      <c r="AR200" s="418" t="inlineStr"/>
      <c r="AS200" s="418" t="inlineStr">
        <is>
          <t>Rental Machine</t>
        </is>
      </c>
      <c r="AT200" s="418" t="inlineStr">
        <is>
          <t>បានប្រកាសពន្ធ</t>
        </is>
      </c>
    </row>
    <row r="201">
      <c r="A201" s="417" t="n">
        <v>192</v>
      </c>
      <c r="B201" s="418" t="inlineStr">
        <is>
          <t>Bank Charge</t>
        </is>
      </c>
      <c r="C201" s="418" t="inlineStr">
        <is>
          <t>ជូយី (ខេមបូឌា)</t>
        </is>
      </c>
      <c r="D201" s="418" t="inlineStr">
        <is>
          <t>B108-109007050</t>
        </is>
      </c>
      <c r="E201" s="418" t="inlineStr">
        <is>
          <t>001234</t>
        </is>
      </c>
      <c r="F201" s="419" t="n">
        <v>44727</v>
      </c>
      <c r="G201" s="420" t="n">
        <v>122880</v>
      </c>
      <c r="H201" s="418" t="n"/>
      <c r="I201" s="455" t="n">
        <v>122880</v>
      </c>
      <c r="J201" s="418">
        <f>IF(L201&lt;&gt;"",L201,K201)</f>
        <v/>
      </c>
      <c r="K201" s="418">
        <f>IF(AND(T201=TRUE, U201=TRUE, V201=TRUE), IF(W201&lt;-0.05, "អនុញ្ញាត (អ្នកផ្គត់ផ្គង់ប្រកាសខ្វះ)", "បានប្រកាស (អនុញ្ញាត)"), IF(AND(T201=FALSE, U201=FALSE, V201=FALSE), "ព្យួរទុក (មិនមានទិន្នន័យ)", "ប្រកាសខុស (ព្យួរទុក)"))</f>
        <v/>
      </c>
      <c r="L201" s="418" t="inlineStr"/>
      <c r="M201" s="418" t="inlineStr"/>
      <c r="N201" s="455" t="n"/>
      <c r="O201" s="455">
        <f>IF(W201&lt;0,AI201,I201)</f>
        <v/>
      </c>
      <c r="P201" s="455">
        <f>I201-O201</f>
        <v/>
      </c>
      <c r="Q201" s="418" t="n"/>
      <c r="R201" s="418" t="inlineStr">
        <is>
          <t>001234</t>
        </is>
      </c>
      <c r="S201" s="418" t="inlineStr">
        <is>
          <t>001234</t>
        </is>
      </c>
      <c r="T201" s="418">
        <f>R201=S201</f>
        <v/>
      </c>
      <c r="U201" s="418">
        <f>AND(MONTH(F201)=MONTH(Y201), YEAR(F201)=YEAR(Y201))</f>
        <v/>
      </c>
      <c r="V201" s="418">
        <f>AND(AC201&lt;&gt;"", 'Company information'!D$4&lt;&gt;"", RIGHT(SUBSTITUTE(AC201,"-",""),9)=RIGHT(SUBSTITUTE('Company information'!D$4,"-",""),9))</f>
        <v/>
      </c>
      <c r="W201" s="418">
        <f>AI201-I201</f>
        <v/>
      </c>
      <c r="X201" s="455" t="n"/>
      <c r="Y201" s="419" t="n">
        <v>44727</v>
      </c>
      <c r="Z201" s="418" t="inlineStr">
        <is>
          <t>001234</t>
        </is>
      </c>
      <c r="AA201" s="418" t="inlineStr"/>
      <c r="AB201" s="418" t="inlineStr">
        <is>
          <t>បុគ្គលជាប់អាករ</t>
        </is>
      </c>
      <c r="AC201" s="418" t="inlineStr">
        <is>
          <t>L001-100067123</t>
        </is>
      </c>
      <c r="AD201" s="418" t="inlineStr">
        <is>
          <t>រីឡាយអេប៊ល សូស អ៊ិនដាសស្រ្ទៀល (ខេមបូឌា)</t>
        </is>
      </c>
      <c r="AE201" s="455" t="n">
        <v>1351680</v>
      </c>
      <c r="AF201" s="455" t="n">
        <v>1228800</v>
      </c>
      <c r="AG201" s="455" t="n">
        <v>0</v>
      </c>
      <c r="AH201" s="455" t="n">
        <v>0</v>
      </c>
      <c r="AI201" s="455" t="n">
        <v>122880</v>
      </c>
      <c r="AJ201" s="455" t="n">
        <v>0</v>
      </c>
      <c r="AK201" s="455" t="n">
        <v>0</v>
      </c>
      <c r="AL201" s="455" t="n">
        <v>0</v>
      </c>
      <c r="AM201" s="455" t="n">
        <v>0</v>
      </c>
      <c r="AN201" s="455" t="n">
        <v>0</v>
      </c>
      <c r="AO201" s="455" t="n">
        <v>0</v>
      </c>
      <c r="AP201" s="455" t="n">
        <v>0</v>
      </c>
      <c r="AQ201" s="455" t="n">
        <v>0</v>
      </c>
      <c r="AR201" s="418" t="inlineStr"/>
      <c r="AS201" s="418" t="inlineStr">
        <is>
          <t>Rental Machine</t>
        </is>
      </c>
      <c r="AT201" s="418" t="inlineStr">
        <is>
          <t>បានប្រកាសពន្ធ</t>
        </is>
      </c>
    </row>
    <row r="202">
      <c r="A202" s="417" t="n">
        <v>193</v>
      </c>
      <c r="B202" s="418" t="inlineStr">
        <is>
          <t>Bank Charge</t>
        </is>
      </c>
      <c r="C202" s="418" t="inlineStr">
        <is>
          <t>ជូយី (ខេមបូឌា)</t>
        </is>
      </c>
      <c r="D202" s="418" t="inlineStr">
        <is>
          <t>B108-109007050</t>
        </is>
      </c>
      <c r="E202" s="418" t="inlineStr">
        <is>
          <t>001233</t>
        </is>
      </c>
      <c r="F202" s="419" t="n">
        <v>44727</v>
      </c>
      <c r="G202" s="420" t="n">
        <v>65536</v>
      </c>
      <c r="H202" s="418" t="n"/>
      <c r="I202" s="455" t="n">
        <v>65536</v>
      </c>
      <c r="J202" s="418">
        <f>IF(L202&lt;&gt;"",L202,K202)</f>
        <v/>
      </c>
      <c r="K202" s="418">
        <f>IF(AND(T202=TRUE, U202=TRUE, V202=TRUE), IF(W202&lt;-0.05, "អនុញ្ញាត (អ្នកផ្គត់ផ្គង់ប្រកាសខ្វះ)", "បានប្រកាស (អនុញ្ញាត)"), IF(AND(T202=FALSE, U202=FALSE, V202=FALSE), "ព្យួរទុក (មិនមានទិន្នន័យ)", "ប្រកាសខុស (ព្យួរទុក)"))</f>
        <v/>
      </c>
      <c r="L202" s="418" t="inlineStr"/>
      <c r="M202" s="418" t="inlineStr"/>
      <c r="N202" s="455" t="n"/>
      <c r="O202" s="455">
        <f>IF(W202&lt;0,AI202,I202)</f>
        <v/>
      </c>
      <c r="P202" s="455">
        <f>I202-O202</f>
        <v/>
      </c>
      <c r="Q202" s="418" t="n"/>
      <c r="R202" s="418" t="inlineStr">
        <is>
          <t>001233</t>
        </is>
      </c>
      <c r="S202" s="418" t="inlineStr">
        <is>
          <t>001233</t>
        </is>
      </c>
      <c r="T202" s="418">
        <f>R202=S202</f>
        <v/>
      </c>
      <c r="U202" s="418">
        <f>AND(MONTH(F202)=MONTH(Y202), YEAR(F202)=YEAR(Y202))</f>
        <v/>
      </c>
      <c r="V202" s="418">
        <f>AND(AC202&lt;&gt;"", 'Company information'!D$4&lt;&gt;"", RIGHT(SUBSTITUTE(AC202,"-",""),9)=RIGHT(SUBSTITUTE('Company information'!D$4,"-",""),9))</f>
        <v/>
      </c>
      <c r="W202" s="418">
        <f>AI202-I202</f>
        <v/>
      </c>
      <c r="X202" s="455" t="n"/>
      <c r="Y202" s="419" t="n">
        <v>44727</v>
      </c>
      <c r="Z202" s="418" t="inlineStr">
        <is>
          <t>001233</t>
        </is>
      </c>
      <c r="AA202" s="418" t="inlineStr"/>
      <c r="AB202" s="418" t="inlineStr">
        <is>
          <t>បុគ្គលជាប់អាករ</t>
        </is>
      </c>
      <c r="AC202" s="418" t="inlineStr">
        <is>
          <t>L001-100067123</t>
        </is>
      </c>
      <c r="AD202" s="418" t="inlineStr">
        <is>
          <t>រីឡាយអេប៊ល សូស អ៊ិនដាសស្រ្ទៀល (ខេមបូឌា)</t>
        </is>
      </c>
      <c r="AE202" s="455" t="n">
        <v>720896</v>
      </c>
      <c r="AF202" s="455" t="n">
        <v>655360</v>
      </c>
      <c r="AG202" s="455" t="n">
        <v>0</v>
      </c>
      <c r="AH202" s="455" t="n">
        <v>0</v>
      </c>
      <c r="AI202" s="455" t="n">
        <v>65536</v>
      </c>
      <c r="AJ202" s="455" t="n">
        <v>0</v>
      </c>
      <c r="AK202" s="455" t="n">
        <v>0</v>
      </c>
      <c r="AL202" s="455" t="n">
        <v>0</v>
      </c>
      <c r="AM202" s="455" t="n">
        <v>0</v>
      </c>
      <c r="AN202" s="455" t="n">
        <v>0</v>
      </c>
      <c r="AO202" s="455" t="n">
        <v>0</v>
      </c>
      <c r="AP202" s="455" t="n">
        <v>0</v>
      </c>
      <c r="AQ202" s="455" t="n">
        <v>0</v>
      </c>
      <c r="AR202" s="418" t="inlineStr"/>
      <c r="AS202" s="418" t="inlineStr">
        <is>
          <t>Rental Machine</t>
        </is>
      </c>
      <c r="AT202" s="418" t="inlineStr">
        <is>
          <t>បានប្រកាសពន្ធ</t>
        </is>
      </c>
    </row>
    <row r="203">
      <c r="A203" s="417" t="n">
        <v>194</v>
      </c>
      <c r="B203" s="418" t="inlineStr">
        <is>
          <t>Bank Charge</t>
        </is>
      </c>
      <c r="C203" s="418" t="inlineStr">
        <is>
          <t>ជូយី (ខេមបូឌា)</t>
        </is>
      </c>
      <c r="D203" s="418" t="inlineStr">
        <is>
          <t>B108-109007050</t>
        </is>
      </c>
      <c r="E203" s="418" t="inlineStr">
        <is>
          <t>001232</t>
        </is>
      </c>
      <c r="F203" s="419" t="n">
        <v>44727</v>
      </c>
      <c r="G203" s="420" t="n">
        <v>32768</v>
      </c>
      <c r="H203" s="418" t="n"/>
      <c r="I203" s="455" t="n">
        <v>32768</v>
      </c>
      <c r="J203" s="418">
        <f>IF(L203&lt;&gt;"",L203,K203)</f>
        <v/>
      </c>
      <c r="K203" s="418">
        <f>IF(AND(T203=TRUE, U203=TRUE, V203=TRUE), IF(W203&lt;-0.05, "អនុញ្ញាត (អ្នកផ្គត់ផ្គង់ប្រកាសខ្វះ)", "បានប្រកាស (អនុញ្ញាត)"), IF(AND(T203=FALSE, U203=FALSE, V203=FALSE), "ព្យួរទុក (មិនមានទិន្នន័យ)", "ប្រកាសខុស (ព្យួរទុក)"))</f>
        <v/>
      </c>
      <c r="L203" s="418" t="inlineStr"/>
      <c r="M203" s="418" t="inlineStr"/>
      <c r="N203" s="455" t="n"/>
      <c r="O203" s="455">
        <f>IF(W203&lt;0,AI203,I203)</f>
        <v/>
      </c>
      <c r="P203" s="455">
        <f>I203-O203</f>
        <v/>
      </c>
      <c r="Q203" s="418" t="n"/>
      <c r="R203" s="418" t="inlineStr">
        <is>
          <t>001232</t>
        </is>
      </c>
      <c r="S203" s="418" t="inlineStr">
        <is>
          <t>001232</t>
        </is>
      </c>
      <c r="T203" s="418">
        <f>R203=S203</f>
        <v/>
      </c>
      <c r="U203" s="418">
        <f>AND(MONTH(F203)=MONTH(Y203), YEAR(F203)=YEAR(Y203))</f>
        <v/>
      </c>
      <c r="V203" s="418">
        <f>AND(AC203&lt;&gt;"", 'Company information'!D$4&lt;&gt;"", RIGHT(SUBSTITUTE(AC203,"-",""),9)=RIGHT(SUBSTITUTE('Company information'!D$4,"-",""),9))</f>
        <v/>
      </c>
      <c r="W203" s="418">
        <f>AI203-I203</f>
        <v/>
      </c>
      <c r="X203" s="455" t="n"/>
      <c r="Y203" s="419" t="n">
        <v>44727</v>
      </c>
      <c r="Z203" s="418" t="inlineStr">
        <is>
          <t>001232</t>
        </is>
      </c>
      <c r="AA203" s="418" t="inlineStr"/>
      <c r="AB203" s="418" t="inlineStr">
        <is>
          <t>បុគ្គលជាប់អាករ</t>
        </is>
      </c>
      <c r="AC203" s="418" t="inlineStr">
        <is>
          <t>L001-100067123</t>
        </is>
      </c>
      <c r="AD203" s="418" t="inlineStr">
        <is>
          <t>រីឡាយអេប៊ល សូស អ៊ិនដាសស្រ្ទៀល (ខេមបូឌា)</t>
        </is>
      </c>
      <c r="AE203" s="455" t="n">
        <v>360448</v>
      </c>
      <c r="AF203" s="455" t="n">
        <v>327680</v>
      </c>
      <c r="AG203" s="455" t="n">
        <v>0</v>
      </c>
      <c r="AH203" s="455" t="n">
        <v>0</v>
      </c>
      <c r="AI203" s="455" t="n">
        <v>32768</v>
      </c>
      <c r="AJ203" s="455" t="n">
        <v>0</v>
      </c>
      <c r="AK203" s="455" t="n">
        <v>0</v>
      </c>
      <c r="AL203" s="455" t="n">
        <v>0</v>
      </c>
      <c r="AM203" s="455" t="n">
        <v>0</v>
      </c>
      <c r="AN203" s="455" t="n">
        <v>0</v>
      </c>
      <c r="AO203" s="455" t="n">
        <v>0</v>
      </c>
      <c r="AP203" s="455" t="n">
        <v>0</v>
      </c>
      <c r="AQ203" s="455" t="n">
        <v>0</v>
      </c>
      <c r="AR203" s="418" t="inlineStr"/>
      <c r="AS203" s="418" t="inlineStr">
        <is>
          <t>Rental Machine</t>
        </is>
      </c>
      <c r="AT203" s="418" t="inlineStr">
        <is>
          <t>បានប្រកាសពន្ធ</t>
        </is>
      </c>
    </row>
    <row r="204">
      <c r="A204" s="417" t="n">
        <v>195</v>
      </c>
      <c r="B204" s="418" t="inlineStr">
        <is>
          <t>Bank Charge</t>
        </is>
      </c>
      <c r="C204" s="418" t="inlineStr">
        <is>
          <t>ជូយី (ខេមបូឌា)</t>
        </is>
      </c>
      <c r="D204" s="418" t="inlineStr">
        <is>
          <t>B108-109007050</t>
        </is>
      </c>
      <c r="E204" s="418" t="inlineStr">
        <is>
          <t>001231</t>
        </is>
      </c>
      <c r="F204" s="419" t="n">
        <v>44727</v>
      </c>
      <c r="G204" s="420" t="n">
        <v>65536</v>
      </c>
      <c r="H204" s="418" t="n"/>
      <c r="I204" s="455" t="n">
        <v>65536</v>
      </c>
      <c r="J204" s="418">
        <f>IF(L204&lt;&gt;"",L204,K204)</f>
        <v/>
      </c>
      <c r="K204" s="418">
        <f>IF(AND(T204=TRUE, U204=TRUE, V204=TRUE), IF(W204&lt;-0.05, "អនុញ្ញាត (អ្នកផ្គត់ផ្គង់ប្រកាសខ្វះ)", "បានប្រកាស (អនុញ្ញាត)"), IF(AND(T204=FALSE, U204=FALSE, V204=FALSE), "ព្យួរទុក (មិនមានទិន្នន័យ)", "ប្រកាសខុស (ព្យួរទុក)"))</f>
        <v/>
      </c>
      <c r="L204" s="418" t="inlineStr"/>
      <c r="M204" s="418" t="inlineStr"/>
      <c r="N204" s="455" t="n"/>
      <c r="O204" s="455">
        <f>IF(W204&lt;0,AI204,I204)</f>
        <v/>
      </c>
      <c r="P204" s="455">
        <f>I204-O204</f>
        <v/>
      </c>
      <c r="Q204" s="418" t="n"/>
      <c r="R204" s="418" t="inlineStr">
        <is>
          <t>001231</t>
        </is>
      </c>
      <c r="S204" s="418" t="inlineStr">
        <is>
          <t>001231</t>
        </is>
      </c>
      <c r="T204" s="418">
        <f>R204=S204</f>
        <v/>
      </c>
      <c r="U204" s="418">
        <f>AND(MONTH(F204)=MONTH(Y204), YEAR(F204)=YEAR(Y204))</f>
        <v/>
      </c>
      <c r="V204" s="418">
        <f>AND(AC204&lt;&gt;"", 'Company information'!D$4&lt;&gt;"", RIGHT(SUBSTITUTE(AC204,"-",""),9)=RIGHT(SUBSTITUTE('Company information'!D$4,"-",""),9))</f>
        <v/>
      </c>
      <c r="W204" s="418">
        <f>AI204-I204</f>
        <v/>
      </c>
      <c r="X204" s="455" t="n"/>
      <c r="Y204" s="419" t="n">
        <v>44727</v>
      </c>
      <c r="Z204" s="418" t="inlineStr">
        <is>
          <t>001231</t>
        </is>
      </c>
      <c r="AA204" s="418" t="inlineStr"/>
      <c r="AB204" s="418" t="inlineStr">
        <is>
          <t>បុគ្គលជាប់អាករ</t>
        </is>
      </c>
      <c r="AC204" s="418" t="inlineStr">
        <is>
          <t>L001-100067123</t>
        </is>
      </c>
      <c r="AD204" s="418" t="inlineStr">
        <is>
          <t>រីឡាយអេប៊ល សូស អ៊ិនដាសស្រ្ទៀល (ខេមបូឌា)</t>
        </is>
      </c>
      <c r="AE204" s="455" t="n">
        <v>720896</v>
      </c>
      <c r="AF204" s="455" t="n">
        <v>655360</v>
      </c>
      <c r="AG204" s="455" t="n">
        <v>0</v>
      </c>
      <c r="AH204" s="455" t="n">
        <v>0</v>
      </c>
      <c r="AI204" s="455" t="n">
        <v>65536</v>
      </c>
      <c r="AJ204" s="455" t="n">
        <v>0</v>
      </c>
      <c r="AK204" s="455" t="n">
        <v>0</v>
      </c>
      <c r="AL204" s="455" t="n">
        <v>0</v>
      </c>
      <c r="AM204" s="455" t="n">
        <v>0</v>
      </c>
      <c r="AN204" s="455" t="n">
        <v>0</v>
      </c>
      <c r="AO204" s="455" t="n">
        <v>0</v>
      </c>
      <c r="AP204" s="455" t="n">
        <v>0</v>
      </c>
      <c r="AQ204" s="455" t="n">
        <v>0</v>
      </c>
      <c r="AR204" s="418" t="inlineStr"/>
      <c r="AS204" s="418" t="inlineStr">
        <is>
          <t>Rental Machine</t>
        </is>
      </c>
      <c r="AT204" s="418" t="inlineStr">
        <is>
          <t>បានប្រកាសពន្ធ</t>
        </is>
      </c>
    </row>
    <row r="205">
      <c r="A205" s="417" t="n">
        <v>196</v>
      </c>
      <c r="B205" s="418" t="inlineStr">
        <is>
          <t>Food for Guest</t>
        </is>
      </c>
      <c r="C205" s="418" t="inlineStr">
        <is>
          <t>ជូយី (ខេមបូឌា)</t>
        </is>
      </c>
      <c r="D205" s="418" t="inlineStr">
        <is>
          <t>B108-109007050</t>
        </is>
      </c>
      <c r="E205" s="418" t="inlineStr">
        <is>
          <t>001230</t>
        </is>
      </c>
      <c r="F205" s="419" t="n">
        <v>44727</v>
      </c>
      <c r="G205" s="420" t="n">
        <v>45056</v>
      </c>
      <c r="H205" s="418" t="n"/>
      <c r="I205" s="455" t="n">
        <v>45056</v>
      </c>
      <c r="J205" s="418">
        <f>IF(L205&lt;&gt;"",L205,K205)</f>
        <v/>
      </c>
      <c r="K205" s="418">
        <f>IF(AND(T205=TRUE, U205=TRUE, V205=TRUE), IF(W205&lt;-0.05, "អនុញ្ញាត (អ្នកផ្គត់ផ្គង់ប្រកាសខ្វះ)", "បានប្រកាស (អនុញ្ញាត)"), IF(AND(T205=FALSE, U205=FALSE, V205=FALSE), "ព្យួរទុក (មិនមានទិន្នន័យ)", "ប្រកាសខុស (ព្យួរទុក)"))</f>
        <v/>
      </c>
      <c r="L205" s="418" t="inlineStr"/>
      <c r="M205" s="418" t="inlineStr"/>
      <c r="N205" s="455" t="n"/>
      <c r="O205" s="455">
        <f>IF(W205&lt;0,AI205,I205)</f>
        <v/>
      </c>
      <c r="P205" s="455">
        <f>I205-O205</f>
        <v/>
      </c>
      <c r="Q205" s="418" t="n"/>
      <c r="R205" s="418" t="inlineStr">
        <is>
          <t>001230</t>
        </is>
      </c>
      <c r="S205" s="418" t="inlineStr">
        <is>
          <t>001230</t>
        </is>
      </c>
      <c r="T205" s="418">
        <f>R205=S205</f>
        <v/>
      </c>
      <c r="U205" s="418">
        <f>AND(MONTH(F205)=MONTH(Y205), YEAR(F205)=YEAR(Y205))</f>
        <v/>
      </c>
      <c r="V205" s="418">
        <f>AND(AC205&lt;&gt;"", 'Company information'!D$4&lt;&gt;"", RIGHT(SUBSTITUTE(AC205,"-",""),9)=RIGHT(SUBSTITUTE('Company information'!D$4,"-",""),9))</f>
        <v/>
      </c>
      <c r="W205" s="418">
        <f>AI205-I205</f>
        <v/>
      </c>
      <c r="X205" s="455" t="n"/>
      <c r="Y205" s="419" t="n">
        <v>44727</v>
      </c>
      <c r="Z205" s="418" t="inlineStr">
        <is>
          <t>001230</t>
        </is>
      </c>
      <c r="AA205" s="418" t="inlineStr"/>
      <c r="AB205" s="418" t="inlineStr">
        <is>
          <t>បុគ្គលជាប់អាករ</t>
        </is>
      </c>
      <c r="AC205" s="418" t="inlineStr">
        <is>
          <t>L001-100067123</t>
        </is>
      </c>
      <c r="AD205" s="418" t="inlineStr">
        <is>
          <t>រីឡាយអេប៊ល សូស អ៊ិនដាសស្រ្ទៀល (ខេមបូឌា)</t>
        </is>
      </c>
      <c r="AE205" s="455" t="n">
        <v>495616</v>
      </c>
      <c r="AF205" s="455" t="n">
        <v>450560</v>
      </c>
      <c r="AG205" s="455" t="n">
        <v>0</v>
      </c>
      <c r="AH205" s="455" t="n">
        <v>0</v>
      </c>
      <c r="AI205" s="455" t="n">
        <v>45056</v>
      </c>
      <c r="AJ205" s="455" t="n">
        <v>0</v>
      </c>
      <c r="AK205" s="455" t="n">
        <v>0</v>
      </c>
      <c r="AL205" s="455" t="n">
        <v>0</v>
      </c>
      <c r="AM205" s="455" t="n">
        <v>0</v>
      </c>
      <c r="AN205" s="455" t="n">
        <v>0</v>
      </c>
      <c r="AO205" s="455" t="n">
        <v>0</v>
      </c>
      <c r="AP205" s="455" t="n">
        <v>0</v>
      </c>
      <c r="AQ205" s="455" t="n">
        <v>0</v>
      </c>
      <c r="AR205" s="418" t="inlineStr"/>
      <c r="AS205" s="418" t="inlineStr">
        <is>
          <t>Rental Machine</t>
        </is>
      </c>
      <c r="AT205" s="418" t="inlineStr">
        <is>
          <t>បានប្រកាសពន្ធ</t>
        </is>
      </c>
    </row>
    <row r="206">
      <c r="A206" s="417" t="n">
        <v>197</v>
      </c>
      <c r="B206" s="418" t="inlineStr">
        <is>
          <t>DNS SERVICE</t>
        </is>
      </c>
      <c r="C206" s="418" t="inlineStr">
        <is>
          <t>ជូយី (ខេមបូឌា)</t>
        </is>
      </c>
      <c r="D206" s="418" t="inlineStr">
        <is>
          <t>B108-109007050</t>
        </is>
      </c>
      <c r="E206" s="418" t="inlineStr">
        <is>
          <t>001229</t>
        </is>
      </c>
      <c r="F206" s="419" t="n">
        <v>44727</v>
      </c>
      <c r="G206" s="420" t="n">
        <v>32768</v>
      </c>
      <c r="H206" s="418" t="n"/>
      <c r="I206" s="455" t="n">
        <v>32768</v>
      </c>
      <c r="J206" s="418">
        <f>IF(L206&lt;&gt;"",L206,K206)</f>
        <v/>
      </c>
      <c r="K206" s="418">
        <f>IF(AND(T206=TRUE, U206=TRUE, V206=TRUE), IF(W206&lt;-0.05, "អនុញ្ញាត (អ្នកផ្គត់ផ្គង់ប្រកាសខ្វះ)", "បានប្រកាស (អនុញ្ញាត)"), IF(AND(T206=FALSE, U206=FALSE, V206=FALSE), "ព្យួរទុក (មិនមានទិន្នន័យ)", "ប្រកាសខុស (ព្យួរទុក)"))</f>
        <v/>
      </c>
      <c r="L206" s="418" t="inlineStr"/>
      <c r="M206" s="418" t="inlineStr"/>
      <c r="N206" s="455" t="n"/>
      <c r="O206" s="455">
        <f>IF(W206&lt;0,AI206,I206)</f>
        <v/>
      </c>
      <c r="P206" s="455">
        <f>I206-O206</f>
        <v/>
      </c>
      <c r="Q206" s="418" t="n"/>
      <c r="R206" s="418" t="inlineStr">
        <is>
          <t>001229</t>
        </is>
      </c>
      <c r="S206" s="418" t="inlineStr">
        <is>
          <t>001229</t>
        </is>
      </c>
      <c r="T206" s="418">
        <f>R206=S206</f>
        <v/>
      </c>
      <c r="U206" s="418">
        <f>AND(MONTH(F206)=MONTH(Y206), YEAR(F206)=YEAR(Y206))</f>
        <v/>
      </c>
      <c r="V206" s="418">
        <f>AND(AC206&lt;&gt;"", 'Company information'!D$4&lt;&gt;"", RIGHT(SUBSTITUTE(AC206,"-",""),9)=RIGHT(SUBSTITUTE('Company information'!D$4,"-",""),9))</f>
        <v/>
      </c>
      <c r="W206" s="418">
        <f>AI206-I206</f>
        <v/>
      </c>
      <c r="X206" s="455" t="n"/>
      <c r="Y206" s="419" t="n">
        <v>44727</v>
      </c>
      <c r="Z206" s="418" t="inlineStr">
        <is>
          <t>001229</t>
        </is>
      </c>
      <c r="AA206" s="418" t="inlineStr"/>
      <c r="AB206" s="418" t="inlineStr">
        <is>
          <t>បុគ្គលជាប់អាករ</t>
        </is>
      </c>
      <c r="AC206" s="418" t="inlineStr">
        <is>
          <t>L001-100067123</t>
        </is>
      </c>
      <c r="AD206" s="418" t="inlineStr">
        <is>
          <t>រីឡាយអេប៊ល សូស អ៊ិនដាសស្រ្ទៀល (ខេមបូឌា)</t>
        </is>
      </c>
      <c r="AE206" s="455" t="n">
        <v>360448</v>
      </c>
      <c r="AF206" s="455" t="n">
        <v>327680</v>
      </c>
      <c r="AG206" s="455" t="n">
        <v>0</v>
      </c>
      <c r="AH206" s="455" t="n">
        <v>0</v>
      </c>
      <c r="AI206" s="455" t="n">
        <v>32768</v>
      </c>
      <c r="AJ206" s="455" t="n">
        <v>0</v>
      </c>
      <c r="AK206" s="455" t="n">
        <v>0</v>
      </c>
      <c r="AL206" s="455" t="n">
        <v>0</v>
      </c>
      <c r="AM206" s="455" t="n">
        <v>0</v>
      </c>
      <c r="AN206" s="455" t="n">
        <v>0</v>
      </c>
      <c r="AO206" s="455" t="n">
        <v>0</v>
      </c>
      <c r="AP206" s="455" t="n">
        <v>0</v>
      </c>
      <c r="AQ206" s="455" t="n">
        <v>0</v>
      </c>
      <c r="AR206" s="418" t="inlineStr"/>
      <c r="AS206" s="418" t="inlineStr">
        <is>
          <t>Rental Machine</t>
        </is>
      </c>
      <c r="AT206" s="418" t="inlineStr">
        <is>
          <t>បានប្រកាសពន្ធ</t>
        </is>
      </c>
    </row>
    <row r="207">
      <c r="A207" s="417" t="n">
        <v>198</v>
      </c>
      <c r="B207" s="418" t="inlineStr">
        <is>
          <t>Machine rental</t>
        </is>
      </c>
      <c r="C207" s="418" t="inlineStr">
        <is>
          <t>ជូយី (ខេមបូឌា)</t>
        </is>
      </c>
      <c r="D207" s="418" t="inlineStr">
        <is>
          <t>B108-109007050</t>
        </is>
      </c>
      <c r="E207" s="418" t="inlineStr">
        <is>
          <t>001228</t>
        </is>
      </c>
      <c r="F207" s="419" t="n">
        <v>44727</v>
      </c>
      <c r="G207" s="420" t="n">
        <v>73728</v>
      </c>
      <c r="H207" s="418" t="n"/>
      <c r="I207" s="455" t="n">
        <v>73728</v>
      </c>
      <c r="J207" s="418">
        <f>IF(L207&lt;&gt;"",L207,K207)</f>
        <v/>
      </c>
      <c r="K207" s="418">
        <f>IF(AND(T207=TRUE, U207=TRUE, V207=TRUE), IF(W207&lt;-0.05, "អនុញ្ញាត (អ្នកផ្គត់ផ្គង់ប្រកាសខ្វះ)", "បានប្រកាស (អនុញ្ញាត)"), IF(AND(T207=FALSE, U207=FALSE, V207=FALSE), "ព្យួរទុក (មិនមានទិន្នន័យ)", "ប្រកាសខុស (ព្យួរទុក)"))</f>
        <v/>
      </c>
      <c r="L207" s="418" t="inlineStr"/>
      <c r="M207" s="418" t="inlineStr"/>
      <c r="N207" s="455" t="n"/>
      <c r="O207" s="455">
        <f>IF(W207&lt;0,AI207,I207)</f>
        <v/>
      </c>
      <c r="P207" s="455">
        <f>I207-O207</f>
        <v/>
      </c>
      <c r="Q207" s="418" t="n"/>
      <c r="R207" s="418" t="inlineStr">
        <is>
          <t>001228</t>
        </is>
      </c>
      <c r="S207" s="418" t="inlineStr">
        <is>
          <t>001228</t>
        </is>
      </c>
      <c r="T207" s="418">
        <f>R207=S207</f>
        <v/>
      </c>
      <c r="U207" s="418">
        <f>AND(MONTH(F207)=MONTH(Y207), YEAR(F207)=YEAR(Y207))</f>
        <v/>
      </c>
      <c r="V207" s="418">
        <f>AND(AC207&lt;&gt;"", 'Company information'!D$4&lt;&gt;"", RIGHT(SUBSTITUTE(AC207,"-",""),9)=RIGHT(SUBSTITUTE('Company information'!D$4,"-",""),9))</f>
        <v/>
      </c>
      <c r="W207" s="418">
        <f>AI207-I207</f>
        <v/>
      </c>
      <c r="X207" s="455" t="n"/>
      <c r="Y207" s="419" t="n">
        <v>44727</v>
      </c>
      <c r="Z207" s="418" t="inlineStr">
        <is>
          <t>001228</t>
        </is>
      </c>
      <c r="AA207" s="418" t="inlineStr"/>
      <c r="AB207" s="418" t="inlineStr">
        <is>
          <t>បុគ្គលជាប់អាករ</t>
        </is>
      </c>
      <c r="AC207" s="418" t="inlineStr">
        <is>
          <t>L001-100067123</t>
        </is>
      </c>
      <c r="AD207" s="418" t="inlineStr">
        <is>
          <t>រីឡាយអេប៊ល សូស អ៊ិនដាសស្រ្ទៀល (ខេមបូឌា)</t>
        </is>
      </c>
      <c r="AE207" s="455" t="n">
        <v>811008</v>
      </c>
      <c r="AF207" s="455" t="n">
        <v>737280</v>
      </c>
      <c r="AG207" s="455" t="n">
        <v>0</v>
      </c>
      <c r="AH207" s="455" t="n">
        <v>0</v>
      </c>
      <c r="AI207" s="455" t="n">
        <v>73728</v>
      </c>
      <c r="AJ207" s="455" t="n">
        <v>0</v>
      </c>
      <c r="AK207" s="455" t="n">
        <v>0</v>
      </c>
      <c r="AL207" s="455" t="n">
        <v>0</v>
      </c>
      <c r="AM207" s="455" t="n">
        <v>0</v>
      </c>
      <c r="AN207" s="455" t="n">
        <v>0</v>
      </c>
      <c r="AO207" s="455" t="n">
        <v>0</v>
      </c>
      <c r="AP207" s="455" t="n">
        <v>0</v>
      </c>
      <c r="AQ207" s="455" t="n">
        <v>0</v>
      </c>
      <c r="AR207" s="418" t="inlineStr"/>
      <c r="AS207" s="418" t="inlineStr">
        <is>
          <t>Rental Machine</t>
        </is>
      </c>
      <c r="AT207" s="418" t="inlineStr">
        <is>
          <t>បានប្រកាសពន្ធ</t>
        </is>
      </c>
    </row>
    <row r="208">
      <c r="A208" s="417" t="n">
        <v>199</v>
      </c>
      <c r="B208" s="418" t="inlineStr">
        <is>
          <t>Machine rental</t>
        </is>
      </c>
      <c r="C208" s="418" t="inlineStr">
        <is>
          <t>ជូយី (ខេមបូឌា)</t>
        </is>
      </c>
      <c r="D208" s="418" t="inlineStr">
        <is>
          <t>B108-109007050</t>
        </is>
      </c>
      <c r="E208" s="418" t="inlineStr">
        <is>
          <t>001227</t>
        </is>
      </c>
      <c r="F208" s="419" t="n">
        <v>44727</v>
      </c>
      <c r="G208" s="420" t="n">
        <v>86016</v>
      </c>
      <c r="H208" s="418" t="n"/>
      <c r="I208" s="455" t="n">
        <v>86016</v>
      </c>
      <c r="J208" s="418">
        <f>IF(L208&lt;&gt;"",L208,K208)</f>
        <v/>
      </c>
      <c r="K208" s="418">
        <f>IF(AND(T208=TRUE, U208=TRUE, V208=TRUE), IF(W208&lt;-0.05, "អនុញ្ញាត (អ្នកផ្គត់ផ្គង់ប្រកាសខ្វះ)", "បានប្រកាស (អនុញ្ញាត)"), IF(AND(T208=FALSE, U208=FALSE, V208=FALSE), "ព្យួរទុក (មិនមានទិន្នន័យ)", "ប្រកាសខុស (ព្យួរទុក)"))</f>
        <v/>
      </c>
      <c r="L208" s="418" t="inlineStr"/>
      <c r="M208" s="418" t="inlineStr"/>
      <c r="N208" s="455" t="n"/>
      <c r="O208" s="455">
        <f>IF(W208&lt;0,AI208,I208)</f>
        <v/>
      </c>
      <c r="P208" s="455">
        <f>I208-O208</f>
        <v/>
      </c>
      <c r="Q208" s="418" t="n"/>
      <c r="R208" s="418" t="inlineStr">
        <is>
          <t>001227</t>
        </is>
      </c>
      <c r="S208" s="418" t="inlineStr">
        <is>
          <t>001227</t>
        </is>
      </c>
      <c r="T208" s="418">
        <f>R208=S208</f>
        <v/>
      </c>
      <c r="U208" s="418">
        <f>AND(MONTH(F208)=MONTH(Y208), YEAR(F208)=YEAR(Y208))</f>
        <v/>
      </c>
      <c r="V208" s="418">
        <f>AND(AC208&lt;&gt;"", 'Company information'!D$4&lt;&gt;"", RIGHT(SUBSTITUTE(AC208,"-",""),9)=RIGHT(SUBSTITUTE('Company information'!D$4,"-",""),9))</f>
        <v/>
      </c>
      <c r="W208" s="418">
        <f>AI208-I208</f>
        <v/>
      </c>
      <c r="X208" s="455" t="n"/>
      <c r="Y208" s="419" t="n">
        <v>44727</v>
      </c>
      <c r="Z208" s="418" t="inlineStr">
        <is>
          <t>001227</t>
        </is>
      </c>
      <c r="AA208" s="418" t="inlineStr"/>
      <c r="AB208" s="418" t="inlineStr">
        <is>
          <t>បុគ្គលជាប់អាករ</t>
        </is>
      </c>
      <c r="AC208" s="418" t="inlineStr">
        <is>
          <t>L001-100067123</t>
        </is>
      </c>
      <c r="AD208" s="418" t="inlineStr">
        <is>
          <t>រីឡាយអេប៊ល សូស អ៊ិនដាសស្រ្ទៀល (ខេមបូឌា)</t>
        </is>
      </c>
      <c r="AE208" s="455" t="n">
        <v>946176</v>
      </c>
      <c r="AF208" s="455" t="n">
        <v>860160</v>
      </c>
      <c r="AG208" s="455" t="n">
        <v>0</v>
      </c>
      <c r="AH208" s="455" t="n">
        <v>0</v>
      </c>
      <c r="AI208" s="455" t="n">
        <v>86016</v>
      </c>
      <c r="AJ208" s="455" t="n">
        <v>0</v>
      </c>
      <c r="AK208" s="455" t="n">
        <v>0</v>
      </c>
      <c r="AL208" s="455" t="n">
        <v>0</v>
      </c>
      <c r="AM208" s="455" t="n">
        <v>0</v>
      </c>
      <c r="AN208" s="455" t="n">
        <v>0</v>
      </c>
      <c r="AO208" s="455" t="n">
        <v>0</v>
      </c>
      <c r="AP208" s="455" t="n">
        <v>0</v>
      </c>
      <c r="AQ208" s="455" t="n">
        <v>0</v>
      </c>
      <c r="AR208" s="418" t="inlineStr"/>
      <c r="AS208" s="418" t="inlineStr">
        <is>
          <t>Rental Machine</t>
        </is>
      </c>
      <c r="AT208" s="418" t="inlineStr">
        <is>
          <t>បានប្រកាសពន្ធ</t>
        </is>
      </c>
    </row>
    <row r="209">
      <c r="A209" s="417" t="n">
        <v>200</v>
      </c>
      <c r="B209" s="418" t="inlineStr">
        <is>
          <t>MACHINERY AND EQUIPMENT</t>
        </is>
      </c>
      <c r="C209" s="418" t="inlineStr">
        <is>
          <t>ជូយី (ខេមបូឌា)</t>
        </is>
      </c>
      <c r="D209" s="418" t="inlineStr">
        <is>
          <t>B108-109007050</t>
        </is>
      </c>
      <c r="E209" s="418" t="inlineStr">
        <is>
          <t>001226</t>
        </is>
      </c>
      <c r="F209" s="419" t="n">
        <v>44727</v>
      </c>
      <c r="G209" s="420" t="n">
        <v>184320</v>
      </c>
      <c r="H209" s="418" t="n"/>
      <c r="I209" s="455" t="n">
        <v>184320</v>
      </c>
      <c r="J209" s="418">
        <f>IF(L209&lt;&gt;"",L209,K209)</f>
        <v/>
      </c>
      <c r="K209" s="418">
        <f>IF(AND(T209=TRUE, U209=TRUE, V209=TRUE), IF(W209&lt;-0.05, "អនុញ្ញាត (អ្នកផ្គត់ផ្គង់ប្រកាសខ្វះ)", "បានប្រកាស (អនុញ្ញាត)"), IF(AND(T209=FALSE, U209=FALSE, V209=FALSE), "ព្យួរទុក (មិនមានទិន្នន័យ)", "ប្រកាសខុស (ព្យួរទុក)"))</f>
        <v/>
      </c>
      <c r="L209" s="418" t="inlineStr"/>
      <c r="M209" s="418" t="inlineStr"/>
      <c r="N209" s="455" t="n"/>
      <c r="O209" s="455">
        <f>IF(W209&lt;0,AI209,I209)</f>
        <v/>
      </c>
      <c r="P209" s="455">
        <f>I209-O209</f>
        <v/>
      </c>
      <c r="Q209" s="418" t="n"/>
      <c r="R209" s="418" t="inlineStr">
        <is>
          <t>001226</t>
        </is>
      </c>
      <c r="S209" s="418" t="inlineStr">
        <is>
          <t>001226</t>
        </is>
      </c>
      <c r="T209" s="418">
        <f>R209=S209</f>
        <v/>
      </c>
      <c r="U209" s="418">
        <f>AND(MONTH(F209)=MONTH(Y209), YEAR(F209)=YEAR(Y209))</f>
        <v/>
      </c>
      <c r="V209" s="418">
        <f>AND(AC209&lt;&gt;"", 'Company information'!D$4&lt;&gt;"", RIGHT(SUBSTITUTE(AC209,"-",""),9)=RIGHT(SUBSTITUTE('Company information'!D$4,"-",""),9))</f>
        <v/>
      </c>
      <c r="W209" s="418">
        <f>AI209-I209</f>
        <v/>
      </c>
      <c r="X209" s="455" t="n"/>
      <c r="Y209" s="419" t="n">
        <v>44727</v>
      </c>
      <c r="Z209" s="418" t="inlineStr">
        <is>
          <t>001226</t>
        </is>
      </c>
      <c r="AA209" s="418" t="inlineStr"/>
      <c r="AB209" s="418" t="inlineStr">
        <is>
          <t>បុគ្គលជាប់អាករ</t>
        </is>
      </c>
      <c r="AC209" s="418" t="inlineStr">
        <is>
          <t>L001-100067123</t>
        </is>
      </c>
      <c r="AD209" s="418" t="inlineStr">
        <is>
          <t>រីឡាយអេប៊ល សូស អ៊ិនដាសស្រ្ទៀល (ខេមបូឌា)</t>
        </is>
      </c>
      <c r="AE209" s="455" t="n">
        <v>2027520</v>
      </c>
      <c r="AF209" s="455" t="n">
        <v>1843200</v>
      </c>
      <c r="AG209" s="455" t="n">
        <v>0</v>
      </c>
      <c r="AH209" s="455" t="n">
        <v>0</v>
      </c>
      <c r="AI209" s="455" t="n">
        <v>184320</v>
      </c>
      <c r="AJ209" s="455" t="n">
        <v>0</v>
      </c>
      <c r="AK209" s="455" t="n">
        <v>0</v>
      </c>
      <c r="AL209" s="455" t="n">
        <v>0</v>
      </c>
      <c r="AM209" s="455" t="n">
        <v>0</v>
      </c>
      <c r="AN209" s="455" t="n">
        <v>0</v>
      </c>
      <c r="AO209" s="455" t="n">
        <v>0</v>
      </c>
      <c r="AP209" s="455" t="n">
        <v>0</v>
      </c>
      <c r="AQ209" s="455" t="n">
        <v>0</v>
      </c>
      <c r="AR209" s="418" t="inlineStr"/>
      <c r="AS209" s="418" t="inlineStr">
        <is>
          <t>Rental Machine</t>
        </is>
      </c>
      <c r="AT209" s="418" t="inlineStr">
        <is>
          <t>បានប្រកាសពន្ធ</t>
        </is>
      </c>
    </row>
    <row r="210">
      <c r="A210" s="417" t="n">
        <v>201</v>
      </c>
      <c r="B210" s="418" t="inlineStr">
        <is>
          <t>Visa Extension for KONG QINGZHUO</t>
        </is>
      </c>
      <c r="C210" s="418" t="inlineStr">
        <is>
          <t>ជូយី (ខេមបូឌា)</t>
        </is>
      </c>
      <c r="D210" s="418" t="inlineStr">
        <is>
          <t>B108-109007050</t>
        </is>
      </c>
      <c r="E210" s="418" t="inlineStr">
        <is>
          <t>001181</t>
        </is>
      </c>
      <c r="F210" s="419" t="n">
        <v>44718</v>
      </c>
      <c r="G210" s="420" t="n">
        <v>242074</v>
      </c>
      <c r="H210" s="418" t="n"/>
      <c r="I210" s="455" t="n">
        <v>242074</v>
      </c>
      <c r="J210" s="418">
        <f>IF(L210&lt;&gt;"",L210,K210)</f>
        <v/>
      </c>
      <c r="K210" s="418">
        <f>IF(AND(T210=TRUE, U210=TRUE, V210=TRUE), IF(W210&lt;-0.05, "អនុញ្ញាត (អ្នកផ្គត់ផ្គង់ប្រកាសខ្វះ)", "បានប្រកាស (អនុញ្ញាត)"), IF(AND(T210=FALSE, U210=FALSE, V210=FALSE), "ព្យួរទុក (មិនមានទិន្នន័យ)", "ប្រកាសខុស (ព្យួរទុក)"))</f>
        <v/>
      </c>
      <c r="L210" s="418" t="inlineStr"/>
      <c r="M210" s="418" t="inlineStr"/>
      <c r="N210" s="455" t="n"/>
      <c r="O210" s="455">
        <f>IF(W210&lt;0,AI210,I210)</f>
        <v/>
      </c>
      <c r="P210" s="455">
        <f>I210-O210</f>
        <v/>
      </c>
      <c r="Q210" s="418" t="n"/>
      <c r="R210" s="418" t="inlineStr">
        <is>
          <t>001181</t>
        </is>
      </c>
      <c r="S210" s="418" t="inlineStr">
        <is>
          <t>001181</t>
        </is>
      </c>
      <c r="T210" s="418">
        <f>R210=S210</f>
        <v/>
      </c>
      <c r="U210" s="418">
        <f>AND(MONTH(F210)=MONTH(Y210), YEAR(F210)=YEAR(Y210))</f>
        <v/>
      </c>
      <c r="V210" s="418">
        <f>AND(AC210&lt;&gt;"", 'Company information'!D$4&lt;&gt;"", RIGHT(SUBSTITUTE(AC210,"-",""),9)=RIGHT(SUBSTITUTE('Company information'!D$4,"-",""),9))</f>
        <v/>
      </c>
      <c r="W210" s="418">
        <f>AI210-I210</f>
        <v/>
      </c>
      <c r="X210" s="455" t="n"/>
      <c r="Y210" s="419" t="n">
        <v>44718</v>
      </c>
      <c r="Z210" s="418" t="inlineStr">
        <is>
          <t>001181</t>
        </is>
      </c>
      <c r="AA210" s="418" t="inlineStr"/>
      <c r="AB210" s="418" t="inlineStr">
        <is>
          <t>បុគ្គលជាប់អាករ</t>
        </is>
      </c>
      <c r="AC210" s="418" t="inlineStr">
        <is>
          <t>L001-100067123</t>
        </is>
      </c>
      <c r="AD210" s="418" t="inlineStr">
        <is>
          <t>រីឡាយអេប៊ល សូស អ៊ិនដាសស្រ្ទៀល (ខេមបូឌា)</t>
        </is>
      </c>
      <c r="AE210" s="455" t="n">
        <v>2662810</v>
      </c>
      <c r="AF210" s="455" t="n">
        <v>2420736</v>
      </c>
      <c r="AG210" s="455" t="n">
        <v>0</v>
      </c>
      <c r="AH210" s="455" t="n">
        <v>0</v>
      </c>
      <c r="AI210" s="455" t="n">
        <v>242074</v>
      </c>
      <c r="AJ210" s="455" t="n">
        <v>0</v>
      </c>
      <c r="AK210" s="455" t="n">
        <v>0</v>
      </c>
      <c r="AL210" s="455" t="n">
        <v>0</v>
      </c>
      <c r="AM210" s="455" t="n">
        <v>0</v>
      </c>
      <c r="AN210" s="455" t="n">
        <v>0</v>
      </c>
      <c r="AO210" s="455" t="n">
        <v>0</v>
      </c>
      <c r="AP210" s="455" t="n">
        <v>0</v>
      </c>
      <c r="AQ210" s="455" t="n">
        <v>0</v>
      </c>
      <c r="AR210" s="418" t="inlineStr"/>
      <c r="AS210" s="418" t="inlineStr">
        <is>
          <t>គ្រឿងបន្លាស់ម៉ាស៊ីនដេរ</t>
        </is>
      </c>
      <c r="AT210" s="418" t="inlineStr">
        <is>
          <t>បានប្រកាសពន្ធ</t>
        </is>
      </c>
    </row>
    <row r="211">
      <c r="A211" s="417" t="n">
        <v>202</v>
      </c>
      <c r="B211" s="418" t="inlineStr">
        <is>
          <t>Daily Worker</t>
        </is>
      </c>
      <c r="C211" s="418" t="inlineStr">
        <is>
          <t>ជូយី (ខេមបូឌា)</t>
        </is>
      </c>
      <c r="D211" s="418" t="inlineStr">
        <is>
          <t>B108-109007050</t>
        </is>
      </c>
      <c r="E211" s="418" t="inlineStr">
        <is>
          <t>001218</t>
        </is>
      </c>
      <c r="F211" s="419" t="n">
        <v>44725</v>
      </c>
      <c r="G211" s="420" t="n">
        <v>188872</v>
      </c>
      <c r="H211" s="418" t="n"/>
      <c r="I211" s="455" t="n">
        <v>188872</v>
      </c>
      <c r="J211" s="418">
        <f>IF(L211&lt;&gt;"",L211,K211)</f>
        <v/>
      </c>
      <c r="K211" s="418">
        <f>IF(AND(T211=TRUE, U211=TRUE, V211=TRUE), IF(W211&lt;-0.05, "អនុញ្ញាត (អ្នកផ្គត់ផ្គង់ប្រកាសខ្វះ)", "បានប្រកាស (អនុញ្ញាត)"), IF(AND(T211=FALSE, U211=FALSE, V211=FALSE), "ព្យួរទុក (មិនមានទិន្នន័យ)", "ប្រកាសខុស (ព្យួរទុក)"))</f>
        <v/>
      </c>
      <c r="L211" s="418" t="inlineStr"/>
      <c r="M211" s="418" t="inlineStr"/>
      <c r="N211" s="455" t="n"/>
      <c r="O211" s="455">
        <f>IF(W211&lt;0,AI211,I211)</f>
        <v/>
      </c>
      <c r="P211" s="455">
        <f>I211-O211</f>
        <v/>
      </c>
      <c r="Q211" s="418" t="n"/>
      <c r="R211" s="418" t="inlineStr">
        <is>
          <t>001218</t>
        </is>
      </c>
      <c r="S211" s="418" t="inlineStr">
        <is>
          <t>001218</t>
        </is>
      </c>
      <c r="T211" s="418">
        <f>R211=S211</f>
        <v/>
      </c>
      <c r="U211" s="418">
        <f>AND(MONTH(F211)=MONTH(Y211), YEAR(F211)=YEAR(Y211))</f>
        <v/>
      </c>
      <c r="V211" s="418">
        <f>AND(AC211&lt;&gt;"", 'Company information'!D$4&lt;&gt;"", RIGHT(SUBSTITUTE(AC211,"-",""),9)=RIGHT(SUBSTITUTE('Company information'!D$4,"-",""),9))</f>
        <v/>
      </c>
      <c r="W211" s="418">
        <f>AI211-I211</f>
        <v/>
      </c>
      <c r="X211" s="455" t="n"/>
      <c r="Y211" s="419" t="n">
        <v>44725</v>
      </c>
      <c r="Z211" s="418" t="inlineStr">
        <is>
          <t>001218</t>
        </is>
      </c>
      <c r="AA211" s="418" t="inlineStr"/>
      <c r="AB211" s="418" t="inlineStr">
        <is>
          <t>បុគ្គលជាប់អាករ</t>
        </is>
      </c>
      <c r="AC211" s="418" t="inlineStr">
        <is>
          <t>L001-100067123</t>
        </is>
      </c>
      <c r="AD211" s="418" t="inlineStr">
        <is>
          <t>រីឡាយអេប៊ល សូស អ៊ិនដាសស្រ្ទៀល (ខេមបូឌា)</t>
        </is>
      </c>
      <c r="AE211" s="455" t="n">
        <v>2077589</v>
      </c>
      <c r="AF211" s="455" t="n">
        <v>1888717</v>
      </c>
      <c r="AG211" s="455" t="n">
        <v>0</v>
      </c>
      <c r="AH211" s="455" t="n">
        <v>0</v>
      </c>
      <c r="AI211" s="455" t="n">
        <v>188872</v>
      </c>
      <c r="AJ211" s="455" t="n">
        <v>0</v>
      </c>
      <c r="AK211" s="455" t="n">
        <v>0</v>
      </c>
      <c r="AL211" s="455" t="n">
        <v>0</v>
      </c>
      <c r="AM211" s="455" t="n">
        <v>0</v>
      </c>
      <c r="AN211" s="455" t="n">
        <v>0</v>
      </c>
      <c r="AO211" s="455" t="n">
        <v>0</v>
      </c>
      <c r="AP211" s="455" t="n">
        <v>0</v>
      </c>
      <c r="AQ211" s="455" t="n">
        <v>0</v>
      </c>
      <c r="AR211" s="418" t="inlineStr"/>
      <c r="AS211" s="418" t="inlineStr">
        <is>
          <t>គ្រឿងបន្លាស់ម៉ាស៊ីនដេរ</t>
        </is>
      </c>
      <c r="AT211" s="418" t="inlineStr">
        <is>
          <t>បានប្រកាសពន្ធ</t>
        </is>
      </c>
    </row>
    <row r="212">
      <c r="A212" s="417" t="n">
        <v>203</v>
      </c>
      <c r="B212" s="418" t="inlineStr">
        <is>
          <t>Food for customer audit LC</t>
        </is>
      </c>
      <c r="C212" s="418" t="inlineStr">
        <is>
          <t>ជូយី (ខេមបូឌា)</t>
        </is>
      </c>
      <c r="D212" s="418" t="inlineStr">
        <is>
          <t>B108-109007050</t>
        </is>
      </c>
      <c r="E212" s="418" t="inlineStr">
        <is>
          <t>001247</t>
        </is>
      </c>
      <c r="F212" s="419" t="n">
        <v>44732</v>
      </c>
      <c r="G212" s="420" t="n">
        <v>64307</v>
      </c>
      <c r="H212" s="418" t="n"/>
      <c r="I212" s="455" t="n">
        <v>64307</v>
      </c>
      <c r="J212" s="418">
        <f>IF(L212&lt;&gt;"",L212,K212)</f>
        <v/>
      </c>
      <c r="K212" s="418">
        <f>IF(AND(T212=TRUE, U212=TRUE, V212=TRUE), IF(W212&lt;-0.05, "អនុញ្ញាត (អ្នកផ្គត់ផ្គង់ប្រកាសខ្វះ)", "បានប្រកាស (អនុញ្ញាត)"), IF(AND(T212=FALSE, U212=FALSE, V212=FALSE), "ព្យួរទុក (មិនមានទិន្នន័យ)", "ប្រកាសខុស (ព្យួរទុក)"))</f>
        <v/>
      </c>
      <c r="L212" s="418" t="inlineStr"/>
      <c r="M212" s="418" t="inlineStr"/>
      <c r="N212" s="455" t="n"/>
      <c r="O212" s="455">
        <f>IF(W212&lt;0,AI212,I212)</f>
        <v/>
      </c>
      <c r="P212" s="455">
        <f>I212-O212</f>
        <v/>
      </c>
      <c r="Q212" s="418" t="n"/>
      <c r="R212" s="418" t="inlineStr">
        <is>
          <t>001247</t>
        </is>
      </c>
      <c r="S212" s="418" t="inlineStr">
        <is>
          <t>001247</t>
        </is>
      </c>
      <c r="T212" s="418">
        <f>R212=S212</f>
        <v/>
      </c>
      <c r="U212" s="418">
        <f>AND(MONTH(F212)=MONTH(Y212), YEAR(F212)=YEAR(Y212))</f>
        <v/>
      </c>
      <c r="V212" s="418">
        <f>AND(AC212&lt;&gt;"", 'Company information'!D$4&lt;&gt;"", RIGHT(SUBSTITUTE(AC212,"-",""),9)=RIGHT(SUBSTITUTE('Company information'!D$4,"-",""),9))</f>
        <v/>
      </c>
      <c r="W212" s="418">
        <f>AI212-I212</f>
        <v/>
      </c>
      <c r="X212" s="455" t="n"/>
      <c r="Y212" s="419" t="n">
        <v>44732</v>
      </c>
      <c r="Z212" s="418" t="inlineStr">
        <is>
          <t>001247</t>
        </is>
      </c>
      <c r="AA212" s="418" t="inlineStr"/>
      <c r="AB212" s="418" t="inlineStr">
        <is>
          <t>បុគ្គលជាប់អាករ</t>
        </is>
      </c>
      <c r="AC212" s="418" t="inlineStr">
        <is>
          <t>L001-100067123</t>
        </is>
      </c>
      <c r="AD212" s="418" t="inlineStr">
        <is>
          <t>រីឡាយអេប៊ល សូស អ៊ិនដាសស្រ្ទៀល (ខេមបូឌា)</t>
        </is>
      </c>
      <c r="AE212" s="455" t="n">
        <v>707379</v>
      </c>
      <c r="AF212" s="455" t="n">
        <v>643072</v>
      </c>
      <c r="AG212" s="455" t="n">
        <v>0</v>
      </c>
      <c r="AH212" s="455" t="n">
        <v>0</v>
      </c>
      <c r="AI212" s="455" t="n">
        <v>64307</v>
      </c>
      <c r="AJ212" s="455" t="n">
        <v>0</v>
      </c>
      <c r="AK212" s="455" t="n">
        <v>0</v>
      </c>
      <c r="AL212" s="455" t="n">
        <v>0</v>
      </c>
      <c r="AM212" s="455" t="n">
        <v>0</v>
      </c>
      <c r="AN212" s="455" t="n">
        <v>0</v>
      </c>
      <c r="AO212" s="455" t="n">
        <v>0</v>
      </c>
      <c r="AP212" s="455" t="n">
        <v>0</v>
      </c>
      <c r="AQ212" s="455" t="n">
        <v>0</v>
      </c>
      <c r="AR212" s="418" t="inlineStr"/>
      <c r="AS212" s="418" t="inlineStr">
        <is>
          <t>គ្រឿងបន្លាស់ម៉ាស៊ីនដេរ</t>
        </is>
      </c>
      <c r="AT212" s="418" t="inlineStr">
        <is>
          <t>បានប្រកាសពន្ធ</t>
        </is>
      </c>
    </row>
    <row r="213">
      <c r="A213" s="417" t="n">
        <v>204</v>
      </c>
      <c r="B213" s="418" t="inlineStr">
        <is>
          <t>Truck rental for pick up worker</t>
        </is>
      </c>
      <c r="C213" s="418" t="inlineStr">
        <is>
          <t>ជូយី (ខេមបូឌា)</t>
        </is>
      </c>
      <c r="D213" s="418" t="inlineStr">
        <is>
          <t>B108-109007050</t>
        </is>
      </c>
      <c r="E213" s="418" t="inlineStr">
        <is>
          <t>001253</t>
        </is>
      </c>
      <c r="F213" s="419" t="n">
        <v>44734</v>
      </c>
      <c r="G213" s="420" t="n">
        <v>90134</v>
      </c>
      <c r="H213" s="418" t="n"/>
      <c r="I213" s="455" t="n">
        <v>90134</v>
      </c>
      <c r="J213" s="418">
        <f>IF(L213&lt;&gt;"",L213,K213)</f>
        <v/>
      </c>
      <c r="K213" s="418">
        <f>IF(AND(T213=TRUE, U213=TRUE, V213=TRUE), IF(W213&lt;-0.05, "អនុញ្ញាត (អ្នកផ្គត់ផ្គង់ប្រកាសខ្វះ)", "បានប្រកាស (អនុញ្ញាត)"), IF(AND(T213=FALSE, U213=FALSE, V213=FALSE), "ព្យួរទុក (មិនមានទិន្នន័យ)", "ប្រកាសខុស (ព្យួរទុក)"))</f>
        <v/>
      </c>
      <c r="L213" s="418" t="inlineStr"/>
      <c r="M213" s="418" t="inlineStr"/>
      <c r="N213" s="455" t="n"/>
      <c r="O213" s="455">
        <f>IF(W213&lt;0,AI213,I213)</f>
        <v/>
      </c>
      <c r="P213" s="455">
        <f>I213-O213</f>
        <v/>
      </c>
      <c r="Q213" s="418" t="n"/>
      <c r="R213" s="418" t="inlineStr">
        <is>
          <t>001253</t>
        </is>
      </c>
      <c r="S213" s="418" t="inlineStr">
        <is>
          <t>001253</t>
        </is>
      </c>
      <c r="T213" s="418">
        <f>R213=S213</f>
        <v/>
      </c>
      <c r="U213" s="418">
        <f>AND(MONTH(F213)=MONTH(Y213), YEAR(F213)=YEAR(Y213))</f>
        <v/>
      </c>
      <c r="V213" s="418">
        <f>AND(AC213&lt;&gt;"", 'Company information'!D$4&lt;&gt;"", RIGHT(SUBSTITUTE(AC213,"-",""),9)=RIGHT(SUBSTITUTE('Company information'!D$4,"-",""),9))</f>
        <v/>
      </c>
      <c r="W213" s="418">
        <f>AI213-I213</f>
        <v/>
      </c>
      <c r="X213" s="455" t="n"/>
      <c r="Y213" s="419" t="n">
        <v>44734</v>
      </c>
      <c r="Z213" s="418" t="inlineStr">
        <is>
          <t>001253</t>
        </is>
      </c>
      <c r="AA213" s="418" t="inlineStr"/>
      <c r="AB213" s="418" t="inlineStr">
        <is>
          <t>បុគ្គលជាប់អាករ</t>
        </is>
      </c>
      <c r="AC213" s="418" t="inlineStr">
        <is>
          <t>L001-100067123</t>
        </is>
      </c>
      <c r="AD213" s="418" t="inlineStr">
        <is>
          <t>រីឡាយអេប៊ល សូស អ៊ិនដាសស្រ្ទៀល (ខេមបូឌា)</t>
        </is>
      </c>
      <c r="AE213" s="455" t="n">
        <v>991474</v>
      </c>
      <c r="AF213" s="455" t="n">
        <v>901340</v>
      </c>
      <c r="AG213" s="455" t="n">
        <v>0</v>
      </c>
      <c r="AH213" s="455" t="n">
        <v>0</v>
      </c>
      <c r="AI213" s="455" t="n">
        <v>90134</v>
      </c>
      <c r="AJ213" s="455" t="n">
        <v>0</v>
      </c>
      <c r="AK213" s="455" t="n">
        <v>0</v>
      </c>
      <c r="AL213" s="455" t="n">
        <v>0</v>
      </c>
      <c r="AM213" s="455" t="n">
        <v>0</v>
      </c>
      <c r="AN213" s="455" t="n">
        <v>0</v>
      </c>
      <c r="AO213" s="455" t="n">
        <v>0</v>
      </c>
      <c r="AP213" s="455" t="n">
        <v>0</v>
      </c>
      <c r="AQ213" s="455" t="n">
        <v>0</v>
      </c>
      <c r="AR213" s="418" t="inlineStr"/>
      <c r="AS213" s="418" t="inlineStr">
        <is>
          <t>គ្រឿងបន្លាស់ម៉ាស៊ីនដេរ</t>
        </is>
      </c>
      <c r="AT213" s="418" t="inlineStr">
        <is>
          <t>បានប្រកាសពន្ធ</t>
        </is>
      </c>
    </row>
    <row r="214">
      <c r="A214" s="417" t="n">
        <v>205</v>
      </c>
      <c r="B214" s="418" t="inlineStr">
        <is>
          <t>Truck rental for pick up worker</t>
        </is>
      </c>
      <c r="C214" s="418" t="inlineStr">
        <is>
          <t>អ៊ី ភី អេស</t>
        </is>
      </c>
      <c r="D214" s="418" t="inlineStr">
        <is>
          <t>K005-100144136</t>
        </is>
      </c>
      <c r="E214" s="418" t="inlineStr">
        <is>
          <t>2022-000241</t>
        </is>
      </c>
      <c r="F214" s="419" t="n">
        <v>44742</v>
      </c>
      <c r="G214" s="420" t="n">
        <v>2025994</v>
      </c>
      <c r="H214" s="418" t="n"/>
      <c r="I214" s="455" t="n">
        <v>2025994</v>
      </c>
      <c r="J214" s="418">
        <f>IF(L214&lt;&gt;"",L214,K214)</f>
        <v/>
      </c>
      <c r="K214" s="418">
        <f>IF(AND(T214=TRUE, U214=TRUE, V214=TRUE), IF(W214&lt;-0.05, "អនុញ្ញាត (អ្នកផ្គត់ផ្គង់ប្រកាសខ្វះ)", "បានប្រកាស (អនុញ្ញាត)"), IF(AND(T214=FALSE, U214=FALSE, V214=FALSE), "ព្យួរទុក (មិនមានទិន្នន័យ)", "ប្រកាសខុស (ព្យួរទុក)"))</f>
        <v/>
      </c>
      <c r="L214" s="418" t="inlineStr"/>
      <c r="M214" s="418" t="inlineStr"/>
      <c r="N214" s="455" t="n"/>
      <c r="O214" s="455">
        <f>IF(W214&lt;0,AI214,I214)</f>
        <v/>
      </c>
      <c r="P214" s="455">
        <f>I214-O214</f>
        <v/>
      </c>
      <c r="Q214" s="418" t="n"/>
      <c r="R214" s="418" t="inlineStr">
        <is>
          <t>2022-000241</t>
        </is>
      </c>
      <c r="S214" s="418" t="inlineStr"/>
      <c r="T214" s="418">
        <f>R214=S214</f>
        <v/>
      </c>
      <c r="U214" s="418">
        <f>AND(MONTH(F214)=MONTH(Y214), YEAR(F214)=YEAR(Y214))</f>
        <v/>
      </c>
      <c r="V214" s="418">
        <f>AND(AC214&lt;&gt;"", 'Company information'!D$4&lt;&gt;"", RIGHT(SUBSTITUTE(AC214,"-",""),9)=RIGHT(SUBSTITUTE('Company information'!D$4,"-",""),9))</f>
        <v/>
      </c>
      <c r="W214" s="418">
        <f>AI214-I214</f>
        <v/>
      </c>
      <c r="X214" s="455" t="n"/>
      <c r="Y214" s="417" t="n"/>
      <c r="Z214" s="418" t="n"/>
      <c r="AA214" s="418" t="n"/>
      <c r="AB214" s="418" t="n"/>
      <c r="AC214" s="418" t="n"/>
      <c r="AD214" s="418" t="n"/>
      <c r="AE214" s="455" t="n"/>
      <c r="AF214" s="455" t="n"/>
      <c r="AG214" s="455" t="n"/>
      <c r="AH214" s="455" t="n"/>
      <c r="AI214" s="455" t="n"/>
      <c r="AJ214" s="455" t="n"/>
      <c r="AK214" s="455" t="n"/>
      <c r="AL214" s="455" t="n"/>
      <c r="AM214" s="455" t="n"/>
      <c r="AN214" s="455" t="n"/>
      <c r="AO214" s="455" t="n"/>
      <c r="AP214" s="455" t="n"/>
      <c r="AQ214" s="455" t="n"/>
      <c r="AR214" s="418" t="n"/>
      <c r="AS214" s="418" t="n"/>
      <c r="AT214" s="418" t="n"/>
    </row>
    <row r="215">
      <c r="A215" s="417" t="n">
        <v>206</v>
      </c>
      <c r="B215" s="418" t="inlineStr">
        <is>
          <t>Truck rental for pick up worker</t>
        </is>
      </c>
      <c r="C215" s="418" t="inlineStr">
        <is>
          <t>អាន រ៉ុង ហ្ស៊ី យី ឯ.ក</t>
        </is>
      </c>
      <c r="D215" s="418" t="inlineStr">
        <is>
          <t>L001-902000739</t>
        </is>
      </c>
      <c r="E215" s="418" t="inlineStr">
        <is>
          <t>202206016</t>
        </is>
      </c>
      <c r="F215" s="419" t="n">
        <v>44732</v>
      </c>
      <c r="G215" s="420" t="n">
        <v>2265293</v>
      </c>
      <c r="H215" s="418" t="n"/>
      <c r="I215" s="455" t="n">
        <v>2265293</v>
      </c>
      <c r="J215" s="418">
        <f>IF(L215&lt;&gt;"",L215,K215)</f>
        <v/>
      </c>
      <c r="K215" s="418">
        <f>IF(AND(T215=TRUE, U215=TRUE, V215=TRUE), IF(W215&lt;-0.05, "អនុញ្ញាត (អ្នកផ្គត់ផ្គង់ប្រកាសខ្វះ)", "បានប្រកាស (អនុញ្ញាត)"), IF(AND(T215=FALSE, U215=FALSE, V215=FALSE), "ព្យួរទុក (មិនមានទិន្នន័យ)", "ប្រកាសខុស (ព្យួរទុក)"))</f>
        <v/>
      </c>
      <c r="L215" s="418" t="inlineStr"/>
      <c r="M215" s="418" t="inlineStr"/>
      <c r="N215" s="455" t="n"/>
      <c r="O215" s="455">
        <f>IF(W215&lt;0,AI215,I215)</f>
        <v/>
      </c>
      <c r="P215" s="455">
        <f>I215-O215</f>
        <v/>
      </c>
      <c r="Q215" s="418" t="n"/>
      <c r="R215" s="418" t="inlineStr">
        <is>
          <t>202206016</t>
        </is>
      </c>
      <c r="S215" s="418" t="inlineStr">
        <is>
          <t>202206016</t>
        </is>
      </c>
      <c r="T215" s="418">
        <f>R215=S215</f>
        <v/>
      </c>
      <c r="U215" s="418">
        <f>AND(MONTH(F215)=MONTH(Y215), YEAR(F215)=YEAR(Y215))</f>
        <v/>
      </c>
      <c r="V215" s="418">
        <f>AND(AC215&lt;&gt;"", 'Company information'!D$4&lt;&gt;"", RIGHT(SUBSTITUTE(AC215,"-",""),9)=RIGHT(SUBSTITUTE('Company information'!D$4,"-",""),9))</f>
        <v/>
      </c>
      <c r="W215" s="418">
        <f>AI215-I215</f>
        <v/>
      </c>
      <c r="X215" s="455" t="n"/>
      <c r="Y215" s="419" t="n">
        <v>44732</v>
      </c>
      <c r="Z215" s="418" t="inlineStr">
        <is>
          <t>202206016</t>
        </is>
      </c>
      <c r="AA215" s="418" t="inlineStr"/>
      <c r="AB215" s="418" t="inlineStr">
        <is>
          <t>បុគ្គលជាប់អាករ</t>
        </is>
      </c>
      <c r="AC215" s="418" t="inlineStr">
        <is>
          <t>L001-100067123</t>
        </is>
      </c>
      <c r="AD215" s="418" t="inlineStr">
        <is>
          <t>រីឡាយអេប៊ល សូស អ៊ិនដាសស្រ្ទៀល (ខេមបូឌា)</t>
        </is>
      </c>
      <c r="AE215" s="455" t="n">
        <v>24918221</v>
      </c>
      <c r="AF215" s="455" t="n">
        <v>22652928</v>
      </c>
      <c r="AG215" s="455" t="n">
        <v>0</v>
      </c>
      <c r="AH215" s="455" t="n">
        <v>0</v>
      </c>
      <c r="AI215" s="455" t="n">
        <v>2265293</v>
      </c>
      <c r="AJ215" s="455" t="n">
        <v>0</v>
      </c>
      <c r="AK215" s="455" t="n">
        <v>0</v>
      </c>
      <c r="AL215" s="455" t="n">
        <v>0</v>
      </c>
      <c r="AM215" s="455" t="n">
        <v>0</v>
      </c>
      <c r="AN215" s="455" t="n">
        <v>0</v>
      </c>
      <c r="AO215" s="455" t="n">
        <v>0</v>
      </c>
      <c r="AP215" s="455" t="n">
        <v>0</v>
      </c>
      <c r="AQ215" s="455" t="n">
        <v>0</v>
      </c>
      <c r="AR215" s="418" t="inlineStr"/>
      <c r="AS215" s="418" t="inlineStr">
        <is>
          <t>Plastic Cover, Hole Paper</t>
        </is>
      </c>
      <c r="AT215" s="418" t="inlineStr">
        <is>
          <t>បានប្រកាសពន្ធ</t>
        </is>
      </c>
    </row>
    <row r="216">
      <c r="A216" s="417" t="n">
        <v>207</v>
      </c>
      <c r="B216" s="418" t="inlineStr">
        <is>
          <t>Food for customer audit LC</t>
        </is>
      </c>
      <c r="C216" s="418" t="inlineStr">
        <is>
          <t>អាន រ៉ុង ហ្ស៊ី យី ឯ.ក</t>
        </is>
      </c>
      <c r="D216" s="418" t="inlineStr">
        <is>
          <t>L001-902000739</t>
        </is>
      </c>
      <c r="E216" s="418" t="inlineStr">
        <is>
          <t>202206015</t>
        </is>
      </c>
      <c r="F216" s="419" t="n">
        <v>44732</v>
      </c>
      <c r="G216" s="420" t="n">
        <v>464486</v>
      </c>
      <c r="H216" s="418" t="n"/>
      <c r="I216" s="455" t="n">
        <v>464486</v>
      </c>
      <c r="J216" s="418">
        <f>IF(L216&lt;&gt;"",L216,K216)</f>
        <v/>
      </c>
      <c r="K216" s="418">
        <f>IF(AND(T216=TRUE, U216=TRUE, V216=TRUE), IF(W216&lt;-0.05, "អនុញ្ញាត (អ្នកផ្គត់ផ្គង់ប្រកាសខ្វះ)", "បានប្រកាស (អនុញ្ញាត)"), IF(AND(T216=FALSE, U216=FALSE, V216=FALSE), "ព្យួរទុក (មិនមានទិន្នន័យ)", "ប្រកាសខុស (ព្យួរទុក)"))</f>
        <v/>
      </c>
      <c r="L216" s="418" t="inlineStr"/>
      <c r="M216" s="418" t="inlineStr"/>
      <c r="N216" s="455" t="n"/>
      <c r="O216" s="455">
        <f>IF(W216&lt;0,AI216,I216)</f>
        <v/>
      </c>
      <c r="P216" s="455">
        <f>I216-O216</f>
        <v/>
      </c>
      <c r="Q216" s="418" t="n"/>
      <c r="R216" s="418" t="inlineStr">
        <is>
          <t>202206015</t>
        </is>
      </c>
      <c r="S216" s="418" t="inlineStr">
        <is>
          <t>202206015</t>
        </is>
      </c>
      <c r="T216" s="418">
        <f>R216=S216</f>
        <v/>
      </c>
      <c r="U216" s="418">
        <f>AND(MONTH(F216)=MONTH(Y216), YEAR(F216)=YEAR(Y216))</f>
        <v/>
      </c>
      <c r="V216" s="418">
        <f>AND(AC216&lt;&gt;"", 'Company information'!D$4&lt;&gt;"", RIGHT(SUBSTITUTE(AC216,"-",""),9)=RIGHT(SUBSTITUTE('Company information'!D$4,"-",""),9))</f>
        <v/>
      </c>
      <c r="W216" s="418">
        <f>AI216-I216</f>
        <v/>
      </c>
      <c r="X216" s="455" t="n"/>
      <c r="Y216" s="419" t="n">
        <v>44732</v>
      </c>
      <c r="Z216" s="418" t="inlineStr">
        <is>
          <t>202206015</t>
        </is>
      </c>
      <c r="AA216" s="418" t="inlineStr"/>
      <c r="AB216" s="418" t="inlineStr">
        <is>
          <t>បុគ្គលជាប់អាករ</t>
        </is>
      </c>
      <c r="AC216" s="418" t="inlineStr">
        <is>
          <t>L001-100067123</t>
        </is>
      </c>
      <c r="AD216" s="418" t="inlineStr">
        <is>
          <t>រីឡាយអេប៊ល សូស អ៊ិនដាសស្រ្ទៀល (ខេមបូឌា)</t>
        </is>
      </c>
      <c r="AE216" s="455" t="n">
        <v>5109350</v>
      </c>
      <c r="AF216" s="455" t="n">
        <v>4644864</v>
      </c>
      <c r="AG216" s="455" t="n">
        <v>0</v>
      </c>
      <c r="AH216" s="455" t="n">
        <v>0</v>
      </c>
      <c r="AI216" s="455" t="n">
        <v>464486</v>
      </c>
      <c r="AJ216" s="455" t="n">
        <v>0</v>
      </c>
      <c r="AK216" s="455" t="n">
        <v>0</v>
      </c>
      <c r="AL216" s="455" t="n">
        <v>0</v>
      </c>
      <c r="AM216" s="455" t="n">
        <v>0</v>
      </c>
      <c r="AN216" s="455" t="n">
        <v>0</v>
      </c>
      <c r="AO216" s="455" t="n">
        <v>0</v>
      </c>
      <c r="AP216" s="455" t="n">
        <v>0</v>
      </c>
      <c r="AQ216" s="455" t="n">
        <v>0</v>
      </c>
      <c r="AR216" s="418" t="inlineStr"/>
      <c r="AS216" s="418" t="inlineStr">
        <is>
          <t>Marker Paper, Pattern Paper</t>
        </is>
      </c>
      <c r="AT216" s="418" t="inlineStr">
        <is>
          <t>បានប្រកាសពន្ធ</t>
        </is>
      </c>
    </row>
    <row r="217">
      <c r="A217" s="417" t="n">
        <v>208</v>
      </c>
      <c r="B217" s="418" t="inlineStr">
        <is>
          <t>Food for customer audit LC</t>
        </is>
      </c>
      <c r="C217" s="418" t="inlineStr">
        <is>
          <t>ប្យួរ៉ូ វេរីតាស (ខេមបូឌា) លីមីធីត</t>
        </is>
      </c>
      <c r="D217" s="418" t="inlineStr">
        <is>
          <t>L001-107024462</t>
        </is>
      </c>
      <c r="E217" s="418" t="inlineStr">
        <is>
          <t>50251983</t>
        </is>
      </c>
      <c r="F217" s="419" t="n">
        <v>44736</v>
      </c>
      <c r="G217" s="420" t="n">
        <v>34406</v>
      </c>
      <c r="H217" s="418" t="n"/>
      <c r="I217" s="455" t="n">
        <v>34406</v>
      </c>
      <c r="J217" s="418">
        <f>IF(L217&lt;&gt;"",L217,K217)</f>
        <v/>
      </c>
      <c r="K217" s="418">
        <f>IF(AND(T217=TRUE, U217=TRUE, V217=TRUE), IF(W217&lt;-0.05, "អនុញ្ញាត (អ្នកផ្គត់ផ្គង់ប្រកាសខ្វះ)", "បានប្រកាស (អនុញ្ញាត)"), IF(AND(T217=FALSE, U217=FALSE, V217=FALSE), "ព្យួរទុក (មិនមានទិន្នន័យ)", "ប្រកាសខុស (ព្យួរទុក)"))</f>
        <v/>
      </c>
      <c r="L217" s="418" t="inlineStr"/>
      <c r="M217" s="418" t="inlineStr"/>
      <c r="N217" s="455" t="n"/>
      <c r="O217" s="455">
        <f>IF(W217&lt;0,AI217,I217)</f>
        <v/>
      </c>
      <c r="P217" s="455">
        <f>I217-O217</f>
        <v/>
      </c>
      <c r="Q217" s="418" t="n"/>
      <c r="R217" s="418" t="inlineStr">
        <is>
          <t>50251983</t>
        </is>
      </c>
      <c r="S217" s="418" t="inlineStr">
        <is>
          <t>50251983</t>
        </is>
      </c>
      <c r="T217" s="418">
        <f>R217=S217</f>
        <v/>
      </c>
      <c r="U217" s="418">
        <f>AND(MONTH(F217)=MONTH(Y217), YEAR(F217)=YEAR(Y217))</f>
        <v/>
      </c>
      <c r="V217" s="418">
        <f>AND(AC217&lt;&gt;"", 'Company information'!D$4&lt;&gt;"", RIGHT(SUBSTITUTE(AC217,"-",""),9)=RIGHT(SUBSTITUTE('Company information'!D$4,"-",""),9))</f>
        <v/>
      </c>
      <c r="W217" s="418">
        <f>AI217-I217</f>
        <v/>
      </c>
      <c r="X217" s="455" t="n"/>
      <c r="Y217" s="419" t="n">
        <v>44736</v>
      </c>
      <c r="Z217" s="418" t="inlineStr">
        <is>
          <t>50251983</t>
        </is>
      </c>
      <c r="AA217" s="418" t="inlineStr"/>
      <c r="AB217" s="418" t="inlineStr">
        <is>
          <t>បុគ្គលជាប់អាករ</t>
        </is>
      </c>
      <c r="AC217" s="418" t="inlineStr">
        <is>
          <t>L001-100067123</t>
        </is>
      </c>
      <c r="AD217" s="418" t="inlineStr">
        <is>
          <t>រីឡាយអេប៊ល សូស អ៊ិនដាសស្រ្ទៀល (ខេមបូឌា)</t>
        </is>
      </c>
      <c r="AE217" s="455" t="n">
        <v>378470</v>
      </c>
      <c r="AF217" s="455" t="n">
        <v>344064</v>
      </c>
      <c r="AG217" s="455" t="n">
        <v>0</v>
      </c>
      <c r="AH217" s="455" t="n">
        <v>0</v>
      </c>
      <c r="AI217" s="455" t="n">
        <v>34406</v>
      </c>
      <c r="AJ217" s="455" t="n">
        <v>0</v>
      </c>
      <c r="AK217" s="455" t="n">
        <v>0</v>
      </c>
      <c r="AL217" s="455" t="n">
        <v>0</v>
      </c>
      <c r="AM217" s="455" t="n">
        <v>0</v>
      </c>
      <c r="AN217" s="455" t="n">
        <v>0</v>
      </c>
      <c r="AO217" s="455" t="n">
        <v>0</v>
      </c>
      <c r="AP217" s="455" t="n">
        <v>0</v>
      </c>
      <c r="AQ217" s="455" t="n">
        <v>0</v>
      </c>
      <c r="AR217" s="418" t="inlineStr"/>
      <c r="AS217" s="418" t="inlineStr">
        <is>
          <t>ចំនូលបានមកពីការលក់</t>
        </is>
      </c>
      <c r="AT217" s="418" t="inlineStr">
        <is>
          <t>បានប្រកាសពន្ធ</t>
        </is>
      </c>
    </row>
    <row r="218">
      <c r="A218" s="417" t="n">
        <v>209</v>
      </c>
      <c r="B218" s="418" t="inlineStr">
        <is>
          <t>Food for customer audit LC</t>
        </is>
      </c>
      <c r="C218" s="418" t="inlineStr">
        <is>
          <t>ប្យួរ៉ូ វេរីតាស (ខេមបូឌា) លីមីធីត</t>
        </is>
      </c>
      <c r="D218" s="418" t="inlineStr">
        <is>
          <t>L001-107024462</t>
        </is>
      </c>
      <c r="E218" s="418" t="inlineStr">
        <is>
          <t>50251874</t>
        </is>
      </c>
      <c r="F218" s="419" t="n">
        <v>44735</v>
      </c>
      <c r="G218" s="420" t="n">
        <v>61865</v>
      </c>
      <c r="H218" s="418" t="n"/>
      <c r="I218" s="455" t="n">
        <v>61865</v>
      </c>
      <c r="J218" s="418">
        <f>IF(L218&lt;&gt;"",L218,K218)</f>
        <v/>
      </c>
      <c r="K218" s="418">
        <f>IF(AND(T218=TRUE, U218=TRUE, V218=TRUE), IF(W218&lt;-0.05, "អនុញ្ញាត (អ្នកផ្គត់ផ្គង់ប្រកាសខ្វះ)", "បានប្រកាស (អនុញ្ញាត)"), IF(AND(T218=FALSE, U218=FALSE, V218=FALSE), "ព្យួរទុក (មិនមានទិន្នន័យ)", "ប្រកាសខុស (ព្យួរទុក)"))</f>
        <v/>
      </c>
      <c r="L218" s="418" t="inlineStr"/>
      <c r="M218" s="418" t="inlineStr"/>
      <c r="N218" s="455" t="n"/>
      <c r="O218" s="455">
        <f>IF(W218&lt;0,AI218,I218)</f>
        <v/>
      </c>
      <c r="P218" s="455">
        <f>I218-O218</f>
        <v/>
      </c>
      <c r="Q218" s="418" t="n"/>
      <c r="R218" s="418" t="inlineStr">
        <is>
          <t>50251874</t>
        </is>
      </c>
      <c r="S218" s="418" t="inlineStr">
        <is>
          <t>50251874</t>
        </is>
      </c>
      <c r="T218" s="418">
        <f>R218=S218</f>
        <v/>
      </c>
      <c r="U218" s="418">
        <f>AND(MONTH(F218)=MONTH(Y218), YEAR(F218)=YEAR(Y218))</f>
        <v/>
      </c>
      <c r="V218" s="418">
        <f>AND(AC218&lt;&gt;"", 'Company information'!D$4&lt;&gt;"", RIGHT(SUBSTITUTE(AC218,"-",""),9)=RIGHT(SUBSTITUTE('Company information'!D$4,"-",""),9))</f>
        <v/>
      </c>
      <c r="W218" s="418">
        <f>AI218-I218</f>
        <v/>
      </c>
      <c r="X218" s="455" t="n"/>
      <c r="Y218" s="419" t="n">
        <v>44735</v>
      </c>
      <c r="Z218" s="418" t="inlineStr">
        <is>
          <t>50251874</t>
        </is>
      </c>
      <c r="AA218" s="418" t="inlineStr"/>
      <c r="AB218" s="418" t="inlineStr">
        <is>
          <t>បុគ្គលជាប់អាករ</t>
        </is>
      </c>
      <c r="AC218" s="418" t="inlineStr">
        <is>
          <t>L001-100067123</t>
        </is>
      </c>
      <c r="AD218" s="418" t="inlineStr">
        <is>
          <t>រីឡាយអេប៊ល សូស អ៊ិនដាសស្រ្ទៀល (ខេមបូឌា)</t>
        </is>
      </c>
      <c r="AE218" s="455" t="n">
        <v>680512</v>
      </c>
      <c r="AF218" s="455" t="n">
        <v>618647</v>
      </c>
      <c r="AG218" s="455" t="n">
        <v>0</v>
      </c>
      <c r="AH218" s="455" t="n">
        <v>0</v>
      </c>
      <c r="AI218" s="455" t="n">
        <v>61865</v>
      </c>
      <c r="AJ218" s="455" t="n">
        <v>0</v>
      </c>
      <c r="AK218" s="455" t="n">
        <v>0</v>
      </c>
      <c r="AL218" s="455" t="n">
        <v>0</v>
      </c>
      <c r="AM218" s="455" t="n">
        <v>0</v>
      </c>
      <c r="AN218" s="455" t="n">
        <v>0</v>
      </c>
      <c r="AO218" s="455" t="n">
        <v>0</v>
      </c>
      <c r="AP218" s="455" t="n">
        <v>0</v>
      </c>
      <c r="AQ218" s="455" t="n">
        <v>0</v>
      </c>
      <c r="AR218" s="418" t="inlineStr"/>
      <c r="AS218" s="418" t="inlineStr">
        <is>
          <t>ចំនូលបានមកពីការលក់</t>
        </is>
      </c>
      <c r="AT218" s="418" t="inlineStr">
        <is>
          <t>បានប្រកាសពន្ធ</t>
        </is>
      </c>
    </row>
    <row r="219">
      <c r="A219" s="417" t="n">
        <v>210</v>
      </c>
      <c r="B219" s="418" t="inlineStr">
        <is>
          <t>Food for customer audit LC</t>
        </is>
      </c>
      <c r="C219" s="418" t="inlineStr">
        <is>
          <t>ប្យួរ៉ូ វេរីតាស (ខេមបូឌា) លីមីធីត</t>
        </is>
      </c>
      <c r="D219" s="418" t="inlineStr">
        <is>
          <t>L001-107024462</t>
        </is>
      </c>
      <c r="E219" s="418" t="inlineStr">
        <is>
          <t>50251668</t>
        </is>
      </c>
      <c r="F219" s="419" t="n">
        <v>44733</v>
      </c>
      <c r="G219" s="420" t="n">
        <v>34415</v>
      </c>
      <c r="H219" s="418" t="n"/>
      <c r="I219" s="455" t="n">
        <v>34415</v>
      </c>
      <c r="J219" s="418">
        <f>IF(L219&lt;&gt;"",L219,K219)</f>
        <v/>
      </c>
      <c r="K219" s="418">
        <f>IF(AND(T219=TRUE, U219=TRUE, V219=TRUE), IF(W219&lt;-0.05, "អនុញ្ញាត (អ្នកផ្គត់ផ្គង់ប្រកាសខ្វះ)", "បានប្រកាស (អនុញ្ញាត)"), IF(AND(T219=FALSE, U219=FALSE, V219=FALSE), "ព្យួរទុក (មិនមានទិន្នន័យ)", "ប្រកាសខុស (ព្យួរទុក)"))</f>
        <v/>
      </c>
      <c r="L219" s="418" t="inlineStr"/>
      <c r="M219" s="418" t="inlineStr"/>
      <c r="N219" s="455" t="n"/>
      <c r="O219" s="455">
        <f>IF(W219&lt;0,AI219,I219)</f>
        <v/>
      </c>
      <c r="P219" s="455">
        <f>I219-O219</f>
        <v/>
      </c>
      <c r="Q219" s="418" t="n"/>
      <c r="R219" s="418" t="inlineStr">
        <is>
          <t>50251668</t>
        </is>
      </c>
      <c r="S219" s="418" t="inlineStr">
        <is>
          <t>50251668</t>
        </is>
      </c>
      <c r="T219" s="418">
        <f>R219=S219</f>
        <v/>
      </c>
      <c r="U219" s="418">
        <f>AND(MONTH(F219)=MONTH(Y219), YEAR(F219)=YEAR(Y219))</f>
        <v/>
      </c>
      <c r="V219" s="418">
        <f>AND(AC219&lt;&gt;"", 'Company information'!D$4&lt;&gt;"", RIGHT(SUBSTITUTE(AC219,"-",""),9)=RIGHT(SUBSTITUTE('Company information'!D$4,"-",""),9))</f>
        <v/>
      </c>
      <c r="W219" s="418">
        <f>AI219-I219</f>
        <v/>
      </c>
      <c r="X219" s="455" t="n"/>
      <c r="Y219" s="419" t="n">
        <v>44733</v>
      </c>
      <c r="Z219" s="418" t="inlineStr">
        <is>
          <t>50251668</t>
        </is>
      </c>
      <c r="AA219" s="418" t="inlineStr"/>
      <c r="AB219" s="418" t="inlineStr">
        <is>
          <t>បុគ្គលជាប់អាករ</t>
        </is>
      </c>
      <c r="AC219" s="418" t="inlineStr">
        <is>
          <t>L001-100067123</t>
        </is>
      </c>
      <c r="AD219" s="418" t="inlineStr">
        <is>
          <t>រីឡាយអេប៊ល សូស អ៊ិនដាសស្រ្ទៀល (ខេមបូឌា)</t>
        </is>
      </c>
      <c r="AE219" s="455" t="n">
        <v>378563</v>
      </c>
      <c r="AF219" s="455" t="n">
        <v>344148</v>
      </c>
      <c r="AG219" s="455" t="n">
        <v>0</v>
      </c>
      <c r="AH219" s="455" t="n">
        <v>0</v>
      </c>
      <c r="AI219" s="455" t="n">
        <v>34415</v>
      </c>
      <c r="AJ219" s="455" t="n">
        <v>0</v>
      </c>
      <c r="AK219" s="455" t="n">
        <v>0</v>
      </c>
      <c r="AL219" s="455" t="n">
        <v>0</v>
      </c>
      <c r="AM219" s="455" t="n">
        <v>0</v>
      </c>
      <c r="AN219" s="455" t="n">
        <v>0</v>
      </c>
      <c r="AO219" s="455" t="n">
        <v>0</v>
      </c>
      <c r="AP219" s="455" t="n">
        <v>0</v>
      </c>
      <c r="AQ219" s="455" t="n">
        <v>0</v>
      </c>
      <c r="AR219" s="418" t="inlineStr"/>
      <c r="AS219" s="418" t="inlineStr">
        <is>
          <t>ចំនូលបានមកពីការលក់</t>
        </is>
      </c>
      <c r="AT219" s="418" t="inlineStr">
        <is>
          <t>បានប្រកាសពន្ធ</t>
        </is>
      </c>
    </row>
    <row r="220">
      <c r="A220" s="417" t="n">
        <v>211</v>
      </c>
      <c r="B220" s="418" t="inlineStr">
        <is>
          <t>Spare part for Mark Pattern Cutting Machine</t>
        </is>
      </c>
      <c r="C220" s="418" t="inlineStr">
        <is>
          <t>ប្យួរ៉ូ វេរីតាស (ខេមបូឌា) លីមីធីត</t>
        </is>
      </c>
      <c r="D220" s="418" t="inlineStr">
        <is>
          <t>L001-107024462</t>
        </is>
      </c>
      <c r="E220" s="418" t="inlineStr">
        <is>
          <t>50251667</t>
        </is>
      </c>
      <c r="F220" s="419" t="n">
        <v>44733</v>
      </c>
      <c r="G220" s="420" t="n">
        <v>61865</v>
      </c>
      <c r="H220" s="418" t="n"/>
      <c r="I220" s="455" t="n">
        <v>61865</v>
      </c>
      <c r="J220" s="418">
        <f>IF(L220&lt;&gt;"",L220,K220)</f>
        <v/>
      </c>
      <c r="K220" s="418">
        <f>IF(AND(T220=TRUE, U220=TRUE, V220=TRUE), IF(W220&lt;-0.05, "អនុញ្ញាត (អ្នកផ្គត់ផ្គង់ប្រកាសខ្វះ)", "បានប្រកាស (អនុញ្ញាត)"), IF(AND(T220=FALSE, U220=FALSE, V220=FALSE), "ព្យួរទុក (មិនមានទិន្នន័យ)", "ប្រកាសខុស (ព្យួរទុក)"))</f>
        <v/>
      </c>
      <c r="L220" s="418" t="inlineStr"/>
      <c r="M220" s="418" t="inlineStr"/>
      <c r="N220" s="455" t="n"/>
      <c r="O220" s="455">
        <f>IF(W220&lt;0,AI220,I220)</f>
        <v/>
      </c>
      <c r="P220" s="455">
        <f>I220-O220</f>
        <v/>
      </c>
      <c r="Q220" s="418" t="n"/>
      <c r="R220" s="418" t="inlineStr">
        <is>
          <t>50251667</t>
        </is>
      </c>
      <c r="S220" s="418" t="inlineStr">
        <is>
          <t>50251667</t>
        </is>
      </c>
      <c r="T220" s="418">
        <f>R220=S220</f>
        <v/>
      </c>
      <c r="U220" s="418">
        <f>AND(MONTH(F220)=MONTH(Y220), YEAR(F220)=YEAR(Y220))</f>
        <v/>
      </c>
      <c r="V220" s="418">
        <f>AND(AC220&lt;&gt;"", 'Company information'!D$4&lt;&gt;"", RIGHT(SUBSTITUTE(AC220,"-",""),9)=RIGHT(SUBSTITUTE('Company information'!D$4,"-",""),9))</f>
        <v/>
      </c>
      <c r="W220" s="418">
        <f>AI220-I220</f>
        <v/>
      </c>
      <c r="X220" s="455" t="n"/>
      <c r="Y220" s="419" t="n">
        <v>44733</v>
      </c>
      <c r="Z220" s="418" t="inlineStr">
        <is>
          <t>50251667</t>
        </is>
      </c>
      <c r="AA220" s="418" t="inlineStr"/>
      <c r="AB220" s="418" t="inlineStr">
        <is>
          <t>បុគ្គលជាប់អាករ</t>
        </is>
      </c>
      <c r="AC220" s="418" t="inlineStr">
        <is>
          <t>L001-100067123</t>
        </is>
      </c>
      <c r="AD220" s="418" t="inlineStr">
        <is>
          <t>រីឡាយអេប៊ល សូស អ៊ិនដាសស្រ្ទៀល (ខេមបូឌា)</t>
        </is>
      </c>
      <c r="AE220" s="455" t="n">
        <v>680512</v>
      </c>
      <c r="AF220" s="455" t="n">
        <v>618647</v>
      </c>
      <c r="AG220" s="455" t="n">
        <v>0</v>
      </c>
      <c r="AH220" s="455" t="n">
        <v>0</v>
      </c>
      <c r="AI220" s="455" t="n">
        <v>61865</v>
      </c>
      <c r="AJ220" s="455" t="n">
        <v>0</v>
      </c>
      <c r="AK220" s="455" t="n">
        <v>0</v>
      </c>
      <c r="AL220" s="455" t="n">
        <v>0</v>
      </c>
      <c r="AM220" s="455" t="n">
        <v>0</v>
      </c>
      <c r="AN220" s="455" t="n">
        <v>0</v>
      </c>
      <c r="AO220" s="455" t="n">
        <v>0</v>
      </c>
      <c r="AP220" s="455" t="n">
        <v>0</v>
      </c>
      <c r="AQ220" s="455" t="n">
        <v>0</v>
      </c>
      <c r="AR220" s="418" t="inlineStr"/>
      <c r="AS220" s="418" t="inlineStr">
        <is>
          <t>ចំនូលបានមកពីការលក់</t>
        </is>
      </c>
      <c r="AT220" s="418" t="inlineStr">
        <is>
          <t>បានប្រកាសពន្ធ</t>
        </is>
      </c>
    </row>
    <row r="221">
      <c r="A221" s="417" t="n">
        <v>212</v>
      </c>
      <c r="B221" s="418" t="inlineStr">
        <is>
          <t>Buy ICOM</t>
        </is>
      </c>
      <c r="C221" s="418" t="inlineStr">
        <is>
          <t>ប្យួរ៉ូ វេរីតាស (ខេមបូឌា) លីមីធីត</t>
        </is>
      </c>
      <c r="D221" s="418" t="inlineStr">
        <is>
          <t>L001-107024462</t>
        </is>
      </c>
      <c r="E221" s="418" t="inlineStr">
        <is>
          <t>50251608</t>
        </is>
      </c>
      <c r="F221" s="419" t="n">
        <v>44730</v>
      </c>
      <c r="G221" s="420" t="n">
        <v>61865</v>
      </c>
      <c r="H221" s="418" t="n"/>
      <c r="I221" s="455" t="n">
        <v>61865</v>
      </c>
      <c r="J221" s="418">
        <f>IF(L221&lt;&gt;"",L221,K221)</f>
        <v/>
      </c>
      <c r="K221" s="418">
        <f>IF(AND(T221=TRUE, U221=TRUE, V221=TRUE), IF(W221&lt;-0.05, "អនុញ្ញាត (អ្នកផ្គត់ផ្គង់ប្រកាសខ្វះ)", "បានប្រកាស (អនុញ្ញាត)"), IF(AND(T221=FALSE, U221=FALSE, V221=FALSE), "ព្យួរទុក (មិនមានទិន្នន័យ)", "ប្រកាសខុស (ព្យួរទុក)"))</f>
        <v/>
      </c>
      <c r="L221" s="418" t="inlineStr"/>
      <c r="M221" s="418" t="inlineStr"/>
      <c r="N221" s="455" t="n"/>
      <c r="O221" s="455">
        <f>IF(W221&lt;0,AI221,I221)</f>
        <v/>
      </c>
      <c r="P221" s="455">
        <f>I221-O221</f>
        <v/>
      </c>
      <c r="Q221" s="418" t="n"/>
      <c r="R221" s="418" t="inlineStr">
        <is>
          <t>50251608</t>
        </is>
      </c>
      <c r="S221" s="418" t="inlineStr">
        <is>
          <t>50251608</t>
        </is>
      </c>
      <c r="T221" s="418">
        <f>R221=S221</f>
        <v/>
      </c>
      <c r="U221" s="418">
        <f>AND(MONTH(F221)=MONTH(Y221), YEAR(F221)=YEAR(Y221))</f>
        <v/>
      </c>
      <c r="V221" s="418">
        <f>AND(AC221&lt;&gt;"", 'Company information'!D$4&lt;&gt;"", RIGHT(SUBSTITUTE(AC221,"-",""),9)=RIGHT(SUBSTITUTE('Company information'!D$4,"-",""),9))</f>
        <v/>
      </c>
      <c r="W221" s="418">
        <f>AI221-I221</f>
        <v/>
      </c>
      <c r="X221" s="455" t="n"/>
      <c r="Y221" s="419" t="n">
        <v>44730</v>
      </c>
      <c r="Z221" s="418" t="inlineStr">
        <is>
          <t>50251608</t>
        </is>
      </c>
      <c r="AA221" s="418" t="inlineStr"/>
      <c r="AB221" s="418" t="inlineStr">
        <is>
          <t>បុគ្គលជាប់អាករ</t>
        </is>
      </c>
      <c r="AC221" s="418" t="inlineStr">
        <is>
          <t>L001-100067123</t>
        </is>
      </c>
      <c r="AD221" s="418" t="inlineStr">
        <is>
          <t>រីឡាយអេប៊ល សូស អ៊ិនដាសស្រ្ទៀល (ខេមបូឌា)</t>
        </is>
      </c>
      <c r="AE221" s="455" t="n">
        <v>680512</v>
      </c>
      <c r="AF221" s="455" t="n">
        <v>618647</v>
      </c>
      <c r="AG221" s="455" t="n">
        <v>0</v>
      </c>
      <c r="AH221" s="455" t="n">
        <v>0</v>
      </c>
      <c r="AI221" s="455" t="n">
        <v>61865</v>
      </c>
      <c r="AJ221" s="455" t="n">
        <v>0</v>
      </c>
      <c r="AK221" s="455" t="n">
        <v>0</v>
      </c>
      <c r="AL221" s="455" t="n">
        <v>0</v>
      </c>
      <c r="AM221" s="455" t="n">
        <v>0</v>
      </c>
      <c r="AN221" s="455" t="n">
        <v>0</v>
      </c>
      <c r="AO221" s="455" t="n">
        <v>0</v>
      </c>
      <c r="AP221" s="455" t="n">
        <v>0</v>
      </c>
      <c r="AQ221" s="455" t="n">
        <v>0</v>
      </c>
      <c r="AR221" s="418" t="inlineStr"/>
      <c r="AS221" s="418" t="inlineStr">
        <is>
          <t>ចំនូលបានមកពីការលក់</t>
        </is>
      </c>
      <c r="AT221" s="418" t="inlineStr">
        <is>
          <t>បានប្រកាសពន្ធ</t>
        </is>
      </c>
    </row>
    <row r="222">
      <c r="A222" s="417" t="n">
        <v>213</v>
      </c>
      <c r="B222" s="418" t="inlineStr">
        <is>
          <t>Buy Key</t>
        </is>
      </c>
      <c r="C222" s="418" t="inlineStr">
        <is>
          <t>ប្យួរ៉ូ វេរីតាស (ខេមបូឌា) លីមីធីត</t>
        </is>
      </c>
      <c r="D222" s="418" t="inlineStr">
        <is>
          <t>L001-107024462</t>
        </is>
      </c>
      <c r="E222" s="418" t="inlineStr">
        <is>
          <t>50251607</t>
        </is>
      </c>
      <c r="F222" s="419" t="n">
        <v>44730</v>
      </c>
      <c r="G222" s="420" t="n">
        <v>61865</v>
      </c>
      <c r="H222" s="418" t="n"/>
      <c r="I222" s="455" t="n">
        <v>61865</v>
      </c>
      <c r="J222" s="418">
        <f>IF(L222&lt;&gt;"",L222,K222)</f>
        <v/>
      </c>
      <c r="K222" s="418">
        <f>IF(AND(T222=TRUE, U222=TRUE, V222=TRUE), IF(W222&lt;-0.05, "អនុញ្ញាត (អ្នកផ្គត់ផ្គង់ប្រកាសខ្វះ)", "បានប្រកាស (អនុញ្ញាត)"), IF(AND(T222=FALSE, U222=FALSE, V222=FALSE), "ព្យួរទុក (មិនមានទិន្នន័យ)", "ប្រកាសខុស (ព្យួរទុក)"))</f>
        <v/>
      </c>
      <c r="L222" s="418" t="inlineStr"/>
      <c r="M222" s="418" t="inlineStr"/>
      <c r="N222" s="455" t="n"/>
      <c r="O222" s="455">
        <f>IF(W222&lt;0,AI222,I222)</f>
        <v/>
      </c>
      <c r="P222" s="455">
        <f>I222-O222</f>
        <v/>
      </c>
      <c r="Q222" s="418" t="n"/>
      <c r="R222" s="418" t="inlineStr">
        <is>
          <t>50251607</t>
        </is>
      </c>
      <c r="S222" s="418" t="inlineStr">
        <is>
          <t>50251607</t>
        </is>
      </c>
      <c r="T222" s="418">
        <f>R222=S222</f>
        <v/>
      </c>
      <c r="U222" s="418">
        <f>AND(MONTH(F222)=MONTH(Y222), YEAR(F222)=YEAR(Y222))</f>
        <v/>
      </c>
      <c r="V222" s="418">
        <f>AND(AC222&lt;&gt;"", 'Company information'!D$4&lt;&gt;"", RIGHT(SUBSTITUTE(AC222,"-",""),9)=RIGHT(SUBSTITUTE('Company information'!D$4,"-",""),9))</f>
        <v/>
      </c>
      <c r="W222" s="418">
        <f>AI222-I222</f>
        <v/>
      </c>
      <c r="X222" s="455" t="n"/>
      <c r="Y222" s="419" t="n">
        <v>44730</v>
      </c>
      <c r="Z222" s="418" t="inlineStr">
        <is>
          <t>50251607</t>
        </is>
      </c>
      <c r="AA222" s="418" t="inlineStr"/>
      <c r="AB222" s="418" t="inlineStr">
        <is>
          <t>បុគ្គលជាប់អាករ</t>
        </is>
      </c>
      <c r="AC222" s="418" t="inlineStr">
        <is>
          <t>L001-100067123</t>
        </is>
      </c>
      <c r="AD222" s="418" t="inlineStr">
        <is>
          <t>រីឡាយអេប៊ល សូស អ៊ិនដាសស្រ្ទៀល (ខេមបូឌា)</t>
        </is>
      </c>
      <c r="AE222" s="455" t="n">
        <v>680512</v>
      </c>
      <c r="AF222" s="455" t="n">
        <v>618647</v>
      </c>
      <c r="AG222" s="455" t="n">
        <v>0</v>
      </c>
      <c r="AH222" s="455" t="n">
        <v>0</v>
      </c>
      <c r="AI222" s="455" t="n">
        <v>61865</v>
      </c>
      <c r="AJ222" s="455" t="n">
        <v>0</v>
      </c>
      <c r="AK222" s="455" t="n">
        <v>0</v>
      </c>
      <c r="AL222" s="455" t="n">
        <v>0</v>
      </c>
      <c r="AM222" s="455" t="n">
        <v>0</v>
      </c>
      <c r="AN222" s="455" t="n">
        <v>0</v>
      </c>
      <c r="AO222" s="455" t="n">
        <v>0</v>
      </c>
      <c r="AP222" s="455" t="n">
        <v>0</v>
      </c>
      <c r="AQ222" s="455" t="n">
        <v>0</v>
      </c>
      <c r="AR222" s="418" t="inlineStr"/>
      <c r="AS222" s="418" t="inlineStr">
        <is>
          <t>ចំនូលបានមកពីការលក់</t>
        </is>
      </c>
      <c r="AT222" s="418" t="inlineStr">
        <is>
          <t>បានប្រកាសពន្ធ</t>
        </is>
      </c>
    </row>
    <row r="223">
      <c r="A223" s="417" t="n">
        <v>214</v>
      </c>
      <c r="B223" s="418" t="inlineStr">
        <is>
          <t>Hotel for Mr.Richard</t>
        </is>
      </c>
      <c r="C223" s="418" t="inlineStr">
        <is>
          <t>ប្យួរ៉ូ វេរីតាស (ខេមបូឌា) លីមីធីត</t>
        </is>
      </c>
      <c r="D223" s="418" t="inlineStr">
        <is>
          <t>L001-107024462</t>
        </is>
      </c>
      <c r="E223" s="418" t="inlineStr">
        <is>
          <t>50251089</t>
        </is>
      </c>
      <c r="F223" s="419" t="n">
        <v>44726</v>
      </c>
      <c r="G223" s="420" t="n">
        <v>61865</v>
      </c>
      <c r="H223" s="418" t="n"/>
      <c r="I223" s="455" t="n">
        <v>61865</v>
      </c>
      <c r="J223" s="418">
        <f>IF(L223&lt;&gt;"",L223,K223)</f>
        <v/>
      </c>
      <c r="K223" s="418">
        <f>IF(AND(T223=TRUE, U223=TRUE, V223=TRUE), IF(W223&lt;-0.05, "អនុញ្ញាត (អ្នកផ្គត់ផ្គង់ប្រកាសខ្វះ)", "បានប្រកាស (អនុញ្ញាត)"), IF(AND(T223=FALSE, U223=FALSE, V223=FALSE), "ព្យួរទុក (មិនមានទិន្នន័យ)", "ប្រកាសខុស (ព្យួរទុក)"))</f>
        <v/>
      </c>
      <c r="L223" s="418" t="inlineStr"/>
      <c r="M223" s="418" t="inlineStr"/>
      <c r="N223" s="455" t="n"/>
      <c r="O223" s="455">
        <f>IF(W223&lt;0,AI223,I223)</f>
        <v/>
      </c>
      <c r="P223" s="455">
        <f>I223-O223</f>
        <v/>
      </c>
      <c r="Q223" s="418" t="n"/>
      <c r="R223" s="418" t="inlineStr">
        <is>
          <t>50251089</t>
        </is>
      </c>
      <c r="S223" s="418" t="inlineStr">
        <is>
          <t>50251089</t>
        </is>
      </c>
      <c r="T223" s="418">
        <f>R223=S223</f>
        <v/>
      </c>
      <c r="U223" s="418">
        <f>AND(MONTH(F223)=MONTH(Y223), YEAR(F223)=YEAR(Y223))</f>
        <v/>
      </c>
      <c r="V223" s="418">
        <f>AND(AC223&lt;&gt;"", 'Company information'!D$4&lt;&gt;"", RIGHT(SUBSTITUTE(AC223,"-",""),9)=RIGHT(SUBSTITUTE('Company information'!D$4,"-",""),9))</f>
        <v/>
      </c>
      <c r="W223" s="418">
        <f>AI223-I223</f>
        <v/>
      </c>
      <c r="X223" s="455" t="n"/>
      <c r="Y223" s="419" t="n">
        <v>44726</v>
      </c>
      <c r="Z223" s="418" t="inlineStr">
        <is>
          <t>50251089</t>
        </is>
      </c>
      <c r="AA223" s="418" t="inlineStr"/>
      <c r="AB223" s="418" t="inlineStr">
        <is>
          <t>បុគ្គលជាប់អាករ</t>
        </is>
      </c>
      <c r="AC223" s="418" t="inlineStr">
        <is>
          <t>L001-100067123</t>
        </is>
      </c>
      <c r="AD223" s="418" t="inlineStr">
        <is>
          <t>រីឡាយអេប៊ល សូស អ៊ិនដាសស្រ្ទៀល (ខេមបូឌា)</t>
        </is>
      </c>
      <c r="AE223" s="455" t="n">
        <v>680512</v>
      </c>
      <c r="AF223" s="455" t="n">
        <v>618647</v>
      </c>
      <c r="AG223" s="455" t="n">
        <v>0</v>
      </c>
      <c r="AH223" s="455" t="n">
        <v>0</v>
      </c>
      <c r="AI223" s="455" t="n">
        <v>61865</v>
      </c>
      <c r="AJ223" s="455" t="n">
        <v>0</v>
      </c>
      <c r="AK223" s="455" t="n">
        <v>0</v>
      </c>
      <c r="AL223" s="455" t="n">
        <v>0</v>
      </c>
      <c r="AM223" s="455" t="n">
        <v>0</v>
      </c>
      <c r="AN223" s="455" t="n">
        <v>0</v>
      </c>
      <c r="AO223" s="455" t="n">
        <v>0</v>
      </c>
      <c r="AP223" s="455" t="n">
        <v>0</v>
      </c>
      <c r="AQ223" s="455" t="n">
        <v>0</v>
      </c>
      <c r="AR223" s="418" t="inlineStr"/>
      <c r="AS223" s="418" t="inlineStr">
        <is>
          <t>ចំនូលបានមកពីការលក់</t>
        </is>
      </c>
      <c r="AT223" s="418" t="inlineStr">
        <is>
          <t>បានប្រកាសពន្ធ</t>
        </is>
      </c>
    </row>
    <row r="224">
      <c r="A224" s="417" t="n">
        <v>215</v>
      </c>
      <c r="B224" s="418" t="inlineStr">
        <is>
          <t>Taxi to pick up buyer LC</t>
        </is>
      </c>
      <c r="C224" s="418" t="inlineStr">
        <is>
          <t>ប្យួរ៉ូ វេរីតាស (ខេមបូឌា) លីមីធីត</t>
        </is>
      </c>
      <c r="D224" s="418" t="inlineStr">
        <is>
          <t>L001-107024462</t>
        </is>
      </c>
      <c r="E224" s="418" t="inlineStr">
        <is>
          <t>50251088</t>
        </is>
      </c>
      <c r="F224" s="419" t="n">
        <v>44726</v>
      </c>
      <c r="G224" s="420" t="n">
        <v>61865</v>
      </c>
      <c r="H224" s="418" t="n"/>
      <c r="I224" s="455" t="n">
        <v>61865</v>
      </c>
      <c r="J224" s="418">
        <f>IF(L224&lt;&gt;"",L224,K224)</f>
        <v/>
      </c>
      <c r="K224" s="418">
        <f>IF(AND(T224=TRUE, U224=TRUE, V224=TRUE), IF(W224&lt;-0.05, "អនុញ្ញាត (អ្នកផ្គត់ផ្គង់ប្រកាសខ្វះ)", "បានប្រកាស (អនុញ្ញាត)"), IF(AND(T224=FALSE, U224=FALSE, V224=FALSE), "ព្យួរទុក (មិនមានទិន្នន័យ)", "ប្រកាសខុស (ព្យួរទុក)"))</f>
        <v/>
      </c>
      <c r="L224" s="418" t="inlineStr"/>
      <c r="M224" s="418" t="inlineStr"/>
      <c r="N224" s="455" t="n"/>
      <c r="O224" s="455">
        <f>IF(W224&lt;0,AI224,I224)</f>
        <v/>
      </c>
      <c r="P224" s="455">
        <f>I224-O224</f>
        <v/>
      </c>
      <c r="Q224" s="418" t="n"/>
      <c r="R224" s="418" t="inlineStr">
        <is>
          <t>50251088</t>
        </is>
      </c>
      <c r="S224" s="418" t="inlineStr">
        <is>
          <t>50251088</t>
        </is>
      </c>
      <c r="T224" s="418">
        <f>R224=S224</f>
        <v/>
      </c>
      <c r="U224" s="418">
        <f>AND(MONTH(F224)=MONTH(Y224), YEAR(F224)=YEAR(Y224))</f>
        <v/>
      </c>
      <c r="V224" s="418">
        <f>AND(AC224&lt;&gt;"", 'Company information'!D$4&lt;&gt;"", RIGHT(SUBSTITUTE(AC224,"-",""),9)=RIGHT(SUBSTITUTE('Company information'!D$4,"-",""),9))</f>
        <v/>
      </c>
      <c r="W224" s="418">
        <f>AI224-I224</f>
        <v/>
      </c>
      <c r="X224" s="455" t="n"/>
      <c r="Y224" s="419" t="n">
        <v>44726</v>
      </c>
      <c r="Z224" s="418" t="inlineStr">
        <is>
          <t>50251088</t>
        </is>
      </c>
      <c r="AA224" s="418" t="inlineStr"/>
      <c r="AB224" s="418" t="inlineStr">
        <is>
          <t>បុគ្គលជាប់អាករ</t>
        </is>
      </c>
      <c r="AC224" s="418" t="inlineStr">
        <is>
          <t>L001-100067123</t>
        </is>
      </c>
      <c r="AD224" s="418" t="inlineStr">
        <is>
          <t>រីឡាយអេប៊ល សូស អ៊ិនដាសស្រ្ទៀល (ខេមបូឌា)</t>
        </is>
      </c>
      <c r="AE224" s="455" t="n">
        <v>680512</v>
      </c>
      <c r="AF224" s="455" t="n">
        <v>618647</v>
      </c>
      <c r="AG224" s="455" t="n">
        <v>0</v>
      </c>
      <c r="AH224" s="455" t="n">
        <v>0</v>
      </c>
      <c r="AI224" s="455" t="n">
        <v>61865</v>
      </c>
      <c r="AJ224" s="455" t="n">
        <v>0</v>
      </c>
      <c r="AK224" s="455" t="n">
        <v>0</v>
      </c>
      <c r="AL224" s="455" t="n">
        <v>0</v>
      </c>
      <c r="AM224" s="455" t="n">
        <v>0</v>
      </c>
      <c r="AN224" s="455" t="n">
        <v>0</v>
      </c>
      <c r="AO224" s="455" t="n">
        <v>0</v>
      </c>
      <c r="AP224" s="455" t="n">
        <v>0</v>
      </c>
      <c r="AQ224" s="455" t="n">
        <v>0</v>
      </c>
      <c r="AR224" s="418" t="inlineStr"/>
      <c r="AS224" s="418" t="inlineStr">
        <is>
          <t>ចំនូលបានមកពីការលក់</t>
        </is>
      </c>
      <c r="AT224" s="418" t="inlineStr">
        <is>
          <t>បានប្រកាសពន្ធ</t>
        </is>
      </c>
    </row>
    <row r="225">
      <c r="A225" s="417" t="n">
        <v>216</v>
      </c>
      <c r="B225" s="418" t="inlineStr">
        <is>
          <t>Taxi to pick up worker</t>
        </is>
      </c>
      <c r="C225" s="418" t="inlineStr">
        <is>
          <t>ប្យួរ៉ូ វេរីតាស (ខេមបូឌា) លីមីធីត</t>
        </is>
      </c>
      <c r="D225" s="418" t="inlineStr">
        <is>
          <t>L001-107024462</t>
        </is>
      </c>
      <c r="E225" s="418" t="inlineStr">
        <is>
          <t>50250979</t>
        </is>
      </c>
      <c r="F225" s="419" t="n">
        <v>44725</v>
      </c>
      <c r="G225" s="420" t="n">
        <v>34415</v>
      </c>
      <c r="H225" s="418" t="n"/>
      <c r="I225" s="455" t="n">
        <v>34415</v>
      </c>
      <c r="J225" s="418">
        <f>IF(L225&lt;&gt;"",L225,K225)</f>
        <v/>
      </c>
      <c r="K225" s="418">
        <f>IF(AND(T225=TRUE, U225=TRUE, V225=TRUE), IF(W225&lt;-0.05, "អនុញ្ញាត (អ្នកផ្គត់ផ្គង់ប្រកាសខ្វះ)", "បានប្រកាស (អនុញ្ញាត)"), IF(AND(T225=FALSE, U225=FALSE, V225=FALSE), "ព្យួរទុក (មិនមានទិន្នន័យ)", "ប្រកាសខុស (ព្យួរទុក)"))</f>
        <v/>
      </c>
      <c r="L225" s="418" t="inlineStr"/>
      <c r="M225" s="418" t="inlineStr"/>
      <c r="N225" s="455" t="n"/>
      <c r="O225" s="455">
        <f>IF(W225&lt;0,AI225,I225)</f>
        <v/>
      </c>
      <c r="P225" s="455">
        <f>I225-O225</f>
        <v/>
      </c>
      <c r="Q225" s="418" t="n"/>
      <c r="R225" s="418" t="inlineStr">
        <is>
          <t>50250979</t>
        </is>
      </c>
      <c r="S225" s="418" t="inlineStr">
        <is>
          <t>50250979</t>
        </is>
      </c>
      <c r="T225" s="418">
        <f>R225=S225</f>
        <v/>
      </c>
      <c r="U225" s="418">
        <f>AND(MONTH(F225)=MONTH(Y225), YEAR(F225)=YEAR(Y225))</f>
        <v/>
      </c>
      <c r="V225" s="418">
        <f>AND(AC225&lt;&gt;"", 'Company information'!D$4&lt;&gt;"", RIGHT(SUBSTITUTE(AC225,"-",""),9)=RIGHT(SUBSTITUTE('Company information'!D$4,"-",""),9))</f>
        <v/>
      </c>
      <c r="W225" s="418">
        <f>AI225-I225</f>
        <v/>
      </c>
      <c r="X225" s="455" t="n"/>
      <c r="Y225" s="419" t="n">
        <v>44725</v>
      </c>
      <c r="Z225" s="418" t="inlineStr">
        <is>
          <t>50250979</t>
        </is>
      </c>
      <c r="AA225" s="418" t="inlineStr"/>
      <c r="AB225" s="418" t="inlineStr">
        <is>
          <t>បុគ្គលជាប់អាករ</t>
        </is>
      </c>
      <c r="AC225" s="418" t="inlineStr">
        <is>
          <t>L001-100067123</t>
        </is>
      </c>
      <c r="AD225" s="418" t="inlineStr">
        <is>
          <t>រីឡាយអេប៊ល សូស អ៊ិនដាសស្រ្ទៀល (ខេមបូឌា)</t>
        </is>
      </c>
      <c r="AE225" s="455" t="n">
        <v>378563</v>
      </c>
      <c r="AF225" s="455" t="n">
        <v>344148</v>
      </c>
      <c r="AG225" s="455" t="n">
        <v>0</v>
      </c>
      <c r="AH225" s="455" t="n">
        <v>0</v>
      </c>
      <c r="AI225" s="455" t="n">
        <v>34415</v>
      </c>
      <c r="AJ225" s="455" t="n">
        <v>0</v>
      </c>
      <c r="AK225" s="455" t="n">
        <v>0</v>
      </c>
      <c r="AL225" s="455" t="n">
        <v>0</v>
      </c>
      <c r="AM225" s="455" t="n">
        <v>0</v>
      </c>
      <c r="AN225" s="455" t="n">
        <v>0</v>
      </c>
      <c r="AO225" s="455" t="n">
        <v>0</v>
      </c>
      <c r="AP225" s="455" t="n">
        <v>0</v>
      </c>
      <c r="AQ225" s="455" t="n">
        <v>0</v>
      </c>
      <c r="AR225" s="418" t="inlineStr"/>
      <c r="AS225" s="418" t="inlineStr">
        <is>
          <t>ចំនូលបានមកពីការលក់</t>
        </is>
      </c>
      <c r="AT225" s="418" t="inlineStr">
        <is>
          <t>បានប្រកាសពន្ធ</t>
        </is>
      </c>
    </row>
    <row r="226">
      <c r="A226" s="417" t="n">
        <v>217</v>
      </c>
      <c r="B226" s="418" t="inlineStr">
        <is>
          <t>Taxi to pick up auditor</t>
        </is>
      </c>
      <c r="C226" s="418" t="inlineStr">
        <is>
          <t>ប្យួរ៉ូ វេរីតាស (ខេមបូឌា) លីមីធីត</t>
        </is>
      </c>
      <c r="D226" s="418" t="inlineStr">
        <is>
          <t>L001-107024462</t>
        </is>
      </c>
      <c r="E226" s="418" t="inlineStr">
        <is>
          <t>50250978</t>
        </is>
      </c>
      <c r="F226" s="419" t="n">
        <v>44725</v>
      </c>
      <c r="G226" s="420" t="n">
        <v>34415</v>
      </c>
      <c r="H226" s="418" t="n"/>
      <c r="I226" s="455" t="n">
        <v>34415</v>
      </c>
      <c r="J226" s="418">
        <f>IF(L226&lt;&gt;"",L226,K226)</f>
        <v/>
      </c>
      <c r="K226" s="418">
        <f>IF(AND(T226=TRUE, U226=TRUE, V226=TRUE), IF(W226&lt;-0.05, "អនុញ្ញាត (អ្នកផ្គត់ផ្គង់ប្រកាសខ្វះ)", "បានប្រកាស (អនុញ្ញាត)"), IF(AND(T226=FALSE, U226=FALSE, V226=FALSE), "ព្យួរទុក (មិនមានទិន្នន័យ)", "ប្រកាសខុស (ព្យួរទុក)"))</f>
        <v/>
      </c>
      <c r="L226" s="418" t="inlineStr"/>
      <c r="M226" s="418" t="inlineStr"/>
      <c r="N226" s="455" t="n"/>
      <c r="O226" s="455">
        <f>IF(W226&lt;0,AI226,I226)</f>
        <v/>
      </c>
      <c r="P226" s="455">
        <f>I226-O226</f>
        <v/>
      </c>
      <c r="Q226" s="418" t="n"/>
      <c r="R226" s="418" t="inlineStr">
        <is>
          <t>50250978</t>
        </is>
      </c>
      <c r="S226" s="418" t="inlineStr">
        <is>
          <t>50250978</t>
        </is>
      </c>
      <c r="T226" s="418">
        <f>R226=S226</f>
        <v/>
      </c>
      <c r="U226" s="418">
        <f>AND(MONTH(F226)=MONTH(Y226), YEAR(F226)=YEAR(Y226))</f>
        <v/>
      </c>
      <c r="V226" s="418">
        <f>AND(AC226&lt;&gt;"", 'Company information'!D$4&lt;&gt;"", RIGHT(SUBSTITUTE(AC226,"-",""),9)=RIGHT(SUBSTITUTE('Company information'!D$4,"-",""),9))</f>
        <v/>
      </c>
      <c r="W226" s="418">
        <f>AI226-I226</f>
        <v/>
      </c>
      <c r="X226" s="455" t="n"/>
      <c r="Y226" s="419" t="n">
        <v>44725</v>
      </c>
      <c r="Z226" s="418" t="inlineStr">
        <is>
          <t>50250978</t>
        </is>
      </c>
      <c r="AA226" s="418" t="inlineStr"/>
      <c r="AB226" s="418" t="inlineStr">
        <is>
          <t>បុគ្គលជាប់អាករ</t>
        </is>
      </c>
      <c r="AC226" s="418" t="inlineStr">
        <is>
          <t>L001-100067123</t>
        </is>
      </c>
      <c r="AD226" s="418" t="inlineStr">
        <is>
          <t>រីឡាយអេប៊ល សូស អ៊ិនដាសស្រ្ទៀល (ខេមបូឌា)</t>
        </is>
      </c>
      <c r="AE226" s="455" t="n">
        <v>378563</v>
      </c>
      <c r="AF226" s="455" t="n">
        <v>344148</v>
      </c>
      <c r="AG226" s="455" t="n">
        <v>0</v>
      </c>
      <c r="AH226" s="455" t="n">
        <v>0</v>
      </c>
      <c r="AI226" s="455" t="n">
        <v>34415</v>
      </c>
      <c r="AJ226" s="455" t="n">
        <v>0</v>
      </c>
      <c r="AK226" s="455" t="n">
        <v>0</v>
      </c>
      <c r="AL226" s="455" t="n">
        <v>0</v>
      </c>
      <c r="AM226" s="455" t="n">
        <v>0</v>
      </c>
      <c r="AN226" s="455" t="n">
        <v>0</v>
      </c>
      <c r="AO226" s="455" t="n">
        <v>0</v>
      </c>
      <c r="AP226" s="455" t="n">
        <v>0</v>
      </c>
      <c r="AQ226" s="455" t="n">
        <v>0</v>
      </c>
      <c r="AR226" s="418" t="inlineStr"/>
      <c r="AS226" s="418" t="inlineStr">
        <is>
          <t>ចំនូលបានមកពីការលក់</t>
        </is>
      </c>
      <c r="AT226" s="418" t="inlineStr">
        <is>
          <t>បានប្រកាសពន្ធ</t>
        </is>
      </c>
    </row>
    <row r="227">
      <c r="A227" s="417" t="n">
        <v>218</v>
      </c>
      <c r="B227" s="418" t="inlineStr">
        <is>
          <t>Taxi to pick up Mr.JohnPoon</t>
        </is>
      </c>
      <c r="C227" s="418" t="inlineStr">
        <is>
          <t>ប្យួរ៉ូ វេរីតាស (ខេមបូឌា) លីមីធីត</t>
        </is>
      </c>
      <c r="D227" s="418" t="inlineStr">
        <is>
          <t>L001-107024462</t>
        </is>
      </c>
      <c r="E227" s="418" t="inlineStr">
        <is>
          <t>50250156</t>
        </is>
      </c>
      <c r="F227" s="419" t="n">
        <v>44598</v>
      </c>
      <c r="G227" s="420" t="n">
        <v>7786</v>
      </c>
      <c r="H227" s="418" t="n"/>
      <c r="I227" s="455" t="n">
        <v>7786</v>
      </c>
      <c r="J227" s="418">
        <f>IF(L227&lt;&gt;"",L227,K227)</f>
        <v/>
      </c>
      <c r="K227" s="418">
        <f>IF(AND(T227=TRUE, U227=TRUE, V227=TRUE), IF(W227&lt;-0.05, "អនុញ្ញាត (អ្នកផ្គត់ផ្គង់ប្រកាសខ្វះ)", "បានប្រកាស (អនុញ្ញាត)"), IF(AND(T227=FALSE, U227=FALSE, V227=FALSE), "ព្យួរទុក (មិនមានទិន្នន័យ)", "ប្រកាសខុស (ព្យួរទុក)"))</f>
        <v/>
      </c>
      <c r="L227" s="418" t="inlineStr"/>
      <c r="M227" s="418" t="inlineStr"/>
      <c r="N227" s="455" t="n"/>
      <c r="O227" s="455">
        <f>IF(W227&lt;0,AI227,I227)</f>
        <v/>
      </c>
      <c r="P227" s="455">
        <f>I227-O227</f>
        <v/>
      </c>
      <c r="Q227" s="418" t="n"/>
      <c r="R227" s="418" t="inlineStr">
        <is>
          <t>50250156</t>
        </is>
      </c>
      <c r="S227" s="418" t="inlineStr">
        <is>
          <t>50250156</t>
        </is>
      </c>
      <c r="T227" s="418">
        <f>R227=S227</f>
        <v/>
      </c>
      <c r="U227" s="418">
        <f>AND(MONTH(F227)=MONTH(Y227), YEAR(F227)=YEAR(Y227))</f>
        <v/>
      </c>
      <c r="V227" s="418">
        <f>AND(AC227&lt;&gt;"", 'Company information'!D$4&lt;&gt;"", RIGHT(SUBSTITUTE(AC227,"-",""),9)=RIGHT(SUBSTITUTE('Company information'!D$4,"-",""),9))</f>
        <v/>
      </c>
      <c r="W227" s="418">
        <f>AI227-I227</f>
        <v/>
      </c>
      <c r="X227" s="455" t="n"/>
      <c r="Y227" s="419" t="n">
        <v>44714</v>
      </c>
      <c r="Z227" s="418" t="inlineStr">
        <is>
          <t>50250156</t>
        </is>
      </c>
      <c r="AA227" s="418" t="inlineStr"/>
      <c r="AB227" s="418" t="inlineStr">
        <is>
          <t>បុគ្គលជាប់អាករ</t>
        </is>
      </c>
      <c r="AC227" s="418" t="inlineStr">
        <is>
          <t>L001-100067123</t>
        </is>
      </c>
      <c r="AD227" s="418" t="inlineStr">
        <is>
          <t>រីឡាយអេប៊ល សូស អ៊ិនដាសស្រ្ទៀល (ខេមបូឌា)</t>
        </is>
      </c>
      <c r="AE227" s="455" t="n">
        <v>85648</v>
      </c>
      <c r="AF227" s="455" t="n">
        <v>77862</v>
      </c>
      <c r="AG227" s="455" t="n">
        <v>0</v>
      </c>
      <c r="AH227" s="455" t="n">
        <v>0</v>
      </c>
      <c r="AI227" s="455" t="n">
        <v>7786</v>
      </c>
      <c r="AJ227" s="455" t="n">
        <v>0</v>
      </c>
      <c r="AK227" s="455" t="n">
        <v>0</v>
      </c>
      <c r="AL227" s="455" t="n">
        <v>0</v>
      </c>
      <c r="AM227" s="455" t="n">
        <v>0</v>
      </c>
      <c r="AN227" s="455" t="n">
        <v>0</v>
      </c>
      <c r="AO227" s="455" t="n">
        <v>0</v>
      </c>
      <c r="AP227" s="455" t="n">
        <v>0</v>
      </c>
      <c r="AQ227" s="455" t="n">
        <v>0</v>
      </c>
      <c r="AR227" s="418" t="inlineStr"/>
      <c r="AS227" s="418" t="inlineStr">
        <is>
          <t>ចំនូលបានមកពីការលក់</t>
        </is>
      </c>
      <c r="AT227" s="418" t="inlineStr">
        <is>
          <t>បានប្រកាសពន្ធ</t>
        </is>
      </c>
    </row>
    <row r="228">
      <c r="A228" s="417" t="n">
        <v>219</v>
      </c>
      <c r="B228" s="418" t="inlineStr">
        <is>
          <t>Change Logo</t>
        </is>
      </c>
      <c r="C228" s="418" t="inlineStr">
        <is>
          <t>ជ័យហ្វា អ៊ិនធើណេសិនណល</t>
        </is>
      </c>
      <c r="D228" s="418" t="inlineStr">
        <is>
          <t>K010-901636121</t>
        </is>
      </c>
      <c r="E228" s="418" t="inlineStr">
        <is>
          <t>2022-0087</t>
        </is>
      </c>
      <c r="F228" s="419" t="n">
        <v>44739</v>
      </c>
      <c r="G228" s="420" t="n">
        <v>473423</v>
      </c>
      <c r="H228" s="418" t="n"/>
      <c r="I228" s="455" t="n">
        <v>473423</v>
      </c>
      <c r="J228" s="418">
        <f>IF(L228&lt;&gt;"",L228,K228)</f>
        <v/>
      </c>
      <c r="K228" s="418">
        <f>IF(AND(T228=TRUE, U228=TRUE, V228=TRUE), IF(W228&lt;-0.05, "អនុញ្ញាត (អ្នកផ្គត់ផ្គង់ប្រកាសខ្វះ)", "បានប្រកាស (អនុញ្ញាត)"), IF(AND(T228=FALSE, U228=FALSE, V228=FALSE), "ព្យួរទុក (មិនមានទិន្នន័យ)", "ប្រកាសខុស (ព្យួរទុក)"))</f>
        <v/>
      </c>
      <c r="L228" s="418" t="inlineStr"/>
      <c r="M228" s="418" t="inlineStr"/>
      <c r="N228" s="455" t="n"/>
      <c r="O228" s="455">
        <f>IF(W228&lt;0,AI228,I228)</f>
        <v/>
      </c>
      <c r="P228" s="455">
        <f>I228-O228</f>
        <v/>
      </c>
      <c r="Q228" s="418" t="n"/>
      <c r="R228" s="418" t="inlineStr">
        <is>
          <t>2022-0087</t>
        </is>
      </c>
      <c r="S228" s="418" t="inlineStr">
        <is>
          <t>2022-0087</t>
        </is>
      </c>
      <c r="T228" s="418">
        <f>R228=S228</f>
        <v/>
      </c>
      <c r="U228" s="418">
        <f>AND(MONTH(F228)=MONTH(Y228), YEAR(F228)=YEAR(Y228))</f>
        <v/>
      </c>
      <c r="V228" s="418">
        <f>AND(AC228&lt;&gt;"", 'Company information'!D$4&lt;&gt;"", RIGHT(SUBSTITUTE(AC228,"-",""),9)=RIGHT(SUBSTITUTE('Company information'!D$4,"-",""),9))</f>
        <v/>
      </c>
      <c r="W228" s="418">
        <f>AI228-I228</f>
        <v/>
      </c>
      <c r="X228" s="455" t="n"/>
      <c r="Y228" s="419" t="n">
        <v>44722</v>
      </c>
      <c r="Z228" s="418" t="inlineStr">
        <is>
          <t>2022-0087</t>
        </is>
      </c>
      <c r="AA228" s="418" t="inlineStr"/>
      <c r="AB228" s="418" t="inlineStr">
        <is>
          <t>បុគ្គលជាប់អាករ</t>
        </is>
      </c>
      <c r="AC228" s="418" t="inlineStr">
        <is>
          <t>L001-100067123</t>
        </is>
      </c>
      <c r="AD228" s="418" t="inlineStr">
        <is>
          <t>រីឡាយអេប៊ល សូស អ៊ិនដាសស្រ្ទៀល (ខេមបូឌា)</t>
        </is>
      </c>
      <c r="AE228" s="455" t="n">
        <v>5207652</v>
      </c>
      <c r="AF228" s="455" t="n">
        <v>4734229</v>
      </c>
      <c r="AG228" s="455" t="n">
        <v>0</v>
      </c>
      <c r="AH228" s="455" t="n">
        <v>0</v>
      </c>
      <c r="AI228" s="455" t="n">
        <v>473423</v>
      </c>
      <c r="AJ228" s="455" t="n">
        <v>0</v>
      </c>
      <c r="AK228" s="455" t="n">
        <v>0</v>
      </c>
      <c r="AL228" s="455" t="n">
        <v>0</v>
      </c>
      <c r="AM228" s="455" t="n">
        <v>0</v>
      </c>
      <c r="AN228" s="455" t="n">
        <v>0</v>
      </c>
      <c r="AO228" s="455" t="n">
        <v>0</v>
      </c>
      <c r="AP228" s="455" t="n">
        <v>0</v>
      </c>
      <c r="AQ228" s="455" t="n">
        <v>0</v>
      </c>
      <c r="AR228" s="418" t="inlineStr"/>
      <c r="AS228" s="418" t="inlineStr">
        <is>
          <t>គំរូអាវ&amp;ក្រណាត់</t>
        </is>
      </c>
      <c r="AT228" s="418" t="inlineStr">
        <is>
          <t>បានប្រកាសពន្ធ</t>
        </is>
      </c>
    </row>
    <row r="229">
      <c r="A229" s="417" t="n">
        <v>220</v>
      </c>
      <c r="B229" s="418" t="inlineStr">
        <is>
          <t>Fuel for car</t>
        </is>
      </c>
      <c r="C229" s="418" t="inlineStr">
        <is>
          <t>អេសជីអេស (ខេមបូឌា) លីមីធីត</t>
        </is>
      </c>
      <c r="D229" s="418" t="inlineStr">
        <is>
          <t>L001-107030519</t>
        </is>
      </c>
      <c r="E229" s="418" t="inlineStr">
        <is>
          <t>10019713</t>
        </is>
      </c>
      <c r="F229" s="419" t="n">
        <v>44735</v>
      </c>
      <c r="G229" s="420" t="n">
        <v>30713</v>
      </c>
      <c r="H229" s="418" t="n"/>
      <c r="I229" s="455" t="n">
        <v>30713</v>
      </c>
      <c r="J229" s="418">
        <f>IF(L229&lt;&gt;"",L229,K229)</f>
        <v/>
      </c>
      <c r="K229" s="418">
        <f>IF(AND(T229=TRUE, U229=TRUE, V229=TRUE), IF(W229&lt;-0.05, "អនុញ្ញាត (អ្នកផ្គត់ផ្គង់ប្រកាសខ្វះ)", "បានប្រកាស (អនុញ្ញាត)"), IF(AND(T229=FALSE, U229=FALSE, V229=FALSE), "ព្យួរទុក (មិនមានទិន្នន័យ)", "ប្រកាសខុស (ព្យួរទុក)"))</f>
        <v/>
      </c>
      <c r="L229" s="418" t="inlineStr"/>
      <c r="M229" s="418" t="inlineStr"/>
      <c r="N229" s="455" t="n"/>
      <c r="O229" s="455">
        <f>IF(W229&lt;0,AI229,I229)</f>
        <v/>
      </c>
      <c r="P229" s="455">
        <f>I229-O229</f>
        <v/>
      </c>
      <c r="Q229" s="418" t="n"/>
      <c r="R229" s="418" t="inlineStr">
        <is>
          <t>10019713</t>
        </is>
      </c>
      <c r="S229" s="418" t="inlineStr">
        <is>
          <t>10019713</t>
        </is>
      </c>
      <c r="T229" s="418">
        <f>R229=S229</f>
        <v/>
      </c>
      <c r="U229" s="418">
        <f>AND(MONTH(F229)=MONTH(Y229), YEAR(F229)=YEAR(Y229))</f>
        <v/>
      </c>
      <c r="V229" s="418">
        <f>AND(AC229&lt;&gt;"", 'Company information'!D$4&lt;&gt;"", RIGHT(SUBSTITUTE(AC229,"-",""),9)=RIGHT(SUBSTITUTE('Company information'!D$4,"-",""),9))</f>
        <v/>
      </c>
      <c r="W229" s="418">
        <f>AI229-I229</f>
        <v/>
      </c>
      <c r="X229" s="455" t="n"/>
      <c r="Y229" s="419" t="n">
        <v>44735</v>
      </c>
      <c r="Z229" s="418" t="inlineStr">
        <is>
          <t>10019713</t>
        </is>
      </c>
      <c r="AA229" s="418" t="inlineStr"/>
      <c r="AB229" s="418" t="inlineStr">
        <is>
          <t>បុគ្គលជាប់អាករ</t>
        </is>
      </c>
      <c r="AC229" s="418" t="inlineStr">
        <is>
          <t>L001-100067123</t>
        </is>
      </c>
      <c r="AD229" s="418" t="inlineStr">
        <is>
          <t>រីឡាយអេប៊ល សូស អ៊ិនដាសស្រ្ទៀល (ខេមបូឌា)</t>
        </is>
      </c>
      <c r="AE229" s="455" t="n">
        <v>337839</v>
      </c>
      <c r="AF229" s="455" t="n">
        <v>307126</v>
      </c>
      <c r="AG229" s="455" t="n">
        <v>0</v>
      </c>
      <c r="AH229" s="455" t="n">
        <v>0</v>
      </c>
      <c r="AI229" s="455" t="n">
        <v>30713</v>
      </c>
      <c r="AJ229" s="455" t="n">
        <v>0</v>
      </c>
      <c r="AK229" s="455" t="n">
        <v>0</v>
      </c>
      <c r="AL229" s="455" t="n">
        <v>0</v>
      </c>
      <c r="AM229" s="455" t="n">
        <v>0</v>
      </c>
      <c r="AN229" s="455" t="n">
        <v>0</v>
      </c>
      <c r="AO229" s="455" t="n">
        <v>0</v>
      </c>
      <c r="AP229" s="455" t="n">
        <v>0</v>
      </c>
      <c r="AQ229" s="455" t="n">
        <v>0</v>
      </c>
      <c r="AR229" s="418" t="inlineStr"/>
      <c r="AS229" s="418" t="inlineStr">
        <is>
          <t>Laboratory Testing - Ea - Trade - C&amp;P</t>
        </is>
      </c>
      <c r="AT229" s="418" t="inlineStr">
        <is>
          <t>បានប្រកាសពន្ធ</t>
        </is>
      </c>
    </row>
    <row r="230">
      <c r="A230" s="417" t="n">
        <v>221</v>
      </c>
      <c r="B230" s="418" t="inlineStr">
        <is>
          <t>Taxi to pick up Mr.Tigerk</t>
        </is>
      </c>
      <c r="C230" s="418" t="inlineStr">
        <is>
          <t>អេសជីអេស (ខេមបូឌា) លីមីធីត</t>
        </is>
      </c>
      <c r="D230" s="418" t="inlineStr">
        <is>
          <t>L001-107030519</t>
        </is>
      </c>
      <c r="E230" s="418" t="inlineStr">
        <is>
          <t>10019528</t>
        </is>
      </c>
      <c r="F230" s="419" t="n">
        <v>44732</v>
      </c>
      <c r="G230" s="420" t="n">
        <v>34146</v>
      </c>
      <c r="H230" s="418" t="n"/>
      <c r="I230" s="455" t="n">
        <v>34146</v>
      </c>
      <c r="J230" s="418">
        <f>IF(L230&lt;&gt;"",L230,K230)</f>
        <v/>
      </c>
      <c r="K230" s="418">
        <f>IF(AND(T230=TRUE, U230=TRUE, V230=TRUE), IF(W230&lt;-0.05, "អនុញ្ញាត (អ្នកផ្គត់ផ្គង់ប្រកាសខ្វះ)", "បានប្រកាស (អនុញ្ញាត)"), IF(AND(T230=FALSE, U230=FALSE, V230=FALSE), "ព្យួរទុក (មិនមានទិន្នន័យ)", "ប្រកាសខុស (ព្យួរទុក)"))</f>
        <v/>
      </c>
      <c r="L230" s="418" t="inlineStr"/>
      <c r="M230" s="418" t="inlineStr"/>
      <c r="N230" s="455" t="n"/>
      <c r="O230" s="455">
        <f>IF(W230&lt;0,AI230,I230)</f>
        <v/>
      </c>
      <c r="P230" s="455">
        <f>I230-O230</f>
        <v/>
      </c>
      <c r="Q230" s="418" t="n"/>
      <c r="R230" s="418" t="inlineStr">
        <is>
          <t>10019528</t>
        </is>
      </c>
      <c r="S230" s="418" t="inlineStr">
        <is>
          <t>10019528</t>
        </is>
      </c>
      <c r="T230" s="418">
        <f>R230=S230</f>
        <v/>
      </c>
      <c r="U230" s="418">
        <f>AND(MONTH(F230)=MONTH(Y230), YEAR(F230)=YEAR(Y230))</f>
        <v/>
      </c>
      <c r="V230" s="418">
        <f>AND(AC230&lt;&gt;"", 'Company information'!D$4&lt;&gt;"", RIGHT(SUBSTITUTE(AC230,"-",""),9)=RIGHT(SUBSTITUTE('Company information'!D$4,"-",""),9))</f>
        <v/>
      </c>
      <c r="W230" s="418">
        <f>AI230-I230</f>
        <v/>
      </c>
      <c r="X230" s="455" t="n"/>
      <c r="Y230" s="419" t="n">
        <v>44732</v>
      </c>
      <c r="Z230" s="418" t="inlineStr">
        <is>
          <t>10019528</t>
        </is>
      </c>
      <c r="AA230" s="418" t="inlineStr"/>
      <c r="AB230" s="418" t="inlineStr">
        <is>
          <t>បុគ្គលជាប់អាករ</t>
        </is>
      </c>
      <c r="AC230" s="418" t="inlineStr">
        <is>
          <t>L001-100067123</t>
        </is>
      </c>
      <c r="AD230" s="418" t="inlineStr">
        <is>
          <t>រីឡាយអេប៊ល សូស អ៊ិនដាសស្រ្ទៀល (ខេមបូឌា)</t>
        </is>
      </c>
      <c r="AE230" s="455" t="n">
        <v>375603</v>
      </c>
      <c r="AF230" s="455" t="n">
        <v>341457</v>
      </c>
      <c r="AG230" s="455" t="n">
        <v>0</v>
      </c>
      <c r="AH230" s="455" t="n">
        <v>0</v>
      </c>
      <c r="AI230" s="455" t="n">
        <v>34146</v>
      </c>
      <c r="AJ230" s="455" t="n">
        <v>0</v>
      </c>
      <c r="AK230" s="455" t="n">
        <v>0</v>
      </c>
      <c r="AL230" s="455" t="n">
        <v>0</v>
      </c>
      <c r="AM230" s="455" t="n">
        <v>0</v>
      </c>
      <c r="AN230" s="455" t="n">
        <v>0</v>
      </c>
      <c r="AO230" s="455" t="n">
        <v>0</v>
      </c>
      <c r="AP230" s="455" t="n">
        <v>0</v>
      </c>
      <c r="AQ230" s="455" t="n">
        <v>0</v>
      </c>
      <c r="AR230" s="418" t="inlineStr"/>
      <c r="AS230" s="418" t="inlineStr">
        <is>
          <t>Laboratory Testing - Ea - Trade - C&amp;P</t>
        </is>
      </c>
      <c r="AT230" s="418" t="inlineStr">
        <is>
          <t>បានប្រកាសពន្ធ</t>
        </is>
      </c>
    </row>
    <row r="231">
      <c r="A231" s="417" t="n">
        <v>222</v>
      </c>
      <c r="B231" s="418" t="inlineStr">
        <is>
          <t>Repair machine</t>
        </is>
      </c>
      <c r="C231" s="418" t="inlineStr">
        <is>
          <t>អេសជីអេស (ខេមបូឌា) លីមីធីត</t>
        </is>
      </c>
      <c r="D231" s="418" t="inlineStr">
        <is>
          <t>L001-107030519</t>
        </is>
      </c>
      <c r="E231" s="418" t="inlineStr">
        <is>
          <t>10019527</t>
        </is>
      </c>
      <c r="F231" s="419" t="n">
        <v>44732</v>
      </c>
      <c r="G231" s="420" t="n">
        <v>38569</v>
      </c>
      <c r="H231" s="418" t="n"/>
      <c r="I231" s="455" t="n">
        <v>38569</v>
      </c>
      <c r="J231" s="418">
        <f>IF(L231&lt;&gt;"",L231,K231)</f>
        <v/>
      </c>
      <c r="K231" s="418">
        <f>IF(AND(T231=TRUE, U231=TRUE, V231=TRUE), IF(W231&lt;-0.05, "អនុញ្ញាត (អ្នកផ្គត់ផ្គង់ប្រកាសខ្វះ)", "បានប្រកាស (អនុញ្ញាត)"), IF(AND(T231=FALSE, U231=FALSE, V231=FALSE), "ព្យួរទុក (មិនមានទិន្នន័យ)", "ប្រកាសខុស (ព្យួរទុក)"))</f>
        <v/>
      </c>
      <c r="L231" s="418" t="inlineStr"/>
      <c r="M231" s="418" t="inlineStr"/>
      <c r="N231" s="455" t="n"/>
      <c r="O231" s="455">
        <f>IF(W231&lt;0,AI231,I231)</f>
        <v/>
      </c>
      <c r="P231" s="455">
        <f>I231-O231</f>
        <v/>
      </c>
      <c r="Q231" s="418" t="n"/>
      <c r="R231" s="418" t="inlineStr">
        <is>
          <t>10019527</t>
        </is>
      </c>
      <c r="S231" s="418" t="inlineStr">
        <is>
          <t>10019527</t>
        </is>
      </c>
      <c r="T231" s="418">
        <f>R231=S231</f>
        <v/>
      </c>
      <c r="U231" s="418">
        <f>AND(MONTH(F231)=MONTH(Y231), YEAR(F231)=YEAR(Y231))</f>
        <v/>
      </c>
      <c r="V231" s="418">
        <f>AND(AC231&lt;&gt;"", 'Company information'!D$4&lt;&gt;"", RIGHT(SUBSTITUTE(AC231,"-",""),9)=RIGHT(SUBSTITUTE('Company information'!D$4,"-",""),9))</f>
        <v/>
      </c>
      <c r="W231" s="418">
        <f>AI231-I231</f>
        <v/>
      </c>
      <c r="X231" s="455" t="n"/>
      <c r="Y231" s="419" t="n">
        <v>44732</v>
      </c>
      <c r="Z231" s="418" t="inlineStr">
        <is>
          <t>10019527</t>
        </is>
      </c>
      <c r="AA231" s="418" t="inlineStr"/>
      <c r="AB231" s="418" t="inlineStr">
        <is>
          <t>បុគ្គលជាប់អាករ</t>
        </is>
      </c>
      <c r="AC231" s="418" t="inlineStr">
        <is>
          <t>L001-100067123</t>
        </is>
      </c>
      <c r="AD231" s="418" t="inlineStr">
        <is>
          <t>រីឡាយអេប៊ល សូស អ៊ិនដាសស្រ្ទៀល (ខេមបូឌា)</t>
        </is>
      </c>
      <c r="AE231" s="455" t="n">
        <v>424264</v>
      </c>
      <c r="AF231" s="455" t="n">
        <v>385695</v>
      </c>
      <c r="AG231" s="455" t="n">
        <v>0</v>
      </c>
      <c r="AH231" s="455" t="n">
        <v>0</v>
      </c>
      <c r="AI231" s="455" t="n">
        <v>38569</v>
      </c>
      <c r="AJ231" s="455" t="n">
        <v>0</v>
      </c>
      <c r="AK231" s="455" t="n">
        <v>0</v>
      </c>
      <c r="AL231" s="455" t="n">
        <v>0</v>
      </c>
      <c r="AM231" s="455" t="n">
        <v>0</v>
      </c>
      <c r="AN231" s="455" t="n">
        <v>0</v>
      </c>
      <c r="AO231" s="455" t="n">
        <v>0</v>
      </c>
      <c r="AP231" s="455" t="n">
        <v>0</v>
      </c>
      <c r="AQ231" s="455" t="n">
        <v>0</v>
      </c>
      <c r="AR231" s="418" t="inlineStr"/>
      <c r="AS231" s="418" t="inlineStr">
        <is>
          <t>Laboratory Testing - Ea - Trade - C&amp;P</t>
        </is>
      </c>
      <c r="AT231" s="418" t="inlineStr">
        <is>
          <t>បានប្រកាសពន្ធ</t>
        </is>
      </c>
    </row>
    <row r="232">
      <c r="A232" s="417" t="n">
        <v>223</v>
      </c>
      <c r="B232" s="418" t="inlineStr">
        <is>
          <t>Food for customer audit LC</t>
        </is>
      </c>
      <c r="C232" s="418" t="inlineStr">
        <is>
          <t>អេសជីអេស (ខេមបូឌា) លីមីធីត</t>
        </is>
      </c>
      <c r="D232" s="418" t="inlineStr">
        <is>
          <t>L001-107030519</t>
        </is>
      </c>
      <c r="E232" s="418" t="inlineStr">
        <is>
          <t>10019526</t>
        </is>
      </c>
      <c r="F232" s="419" t="n">
        <v>44732</v>
      </c>
      <c r="G232" s="420" t="n">
        <v>30705</v>
      </c>
      <c r="H232" s="418" t="n"/>
      <c r="I232" s="455" t="n">
        <v>30705</v>
      </c>
      <c r="J232" s="418">
        <f>IF(L232&lt;&gt;"",L232,K232)</f>
        <v/>
      </c>
      <c r="K232" s="418">
        <f>IF(AND(T232=TRUE, U232=TRUE, V232=TRUE), IF(W232&lt;-0.05, "អនុញ្ញាត (អ្នកផ្គត់ផ្គង់ប្រកាសខ្វះ)", "បានប្រកាស (អនុញ្ញាត)"), IF(AND(T232=FALSE, U232=FALSE, V232=FALSE), "ព្យួរទុក (មិនមានទិន្នន័យ)", "ប្រកាសខុស (ព្យួរទុក)"))</f>
        <v/>
      </c>
      <c r="L232" s="418" t="inlineStr"/>
      <c r="M232" s="418" t="inlineStr"/>
      <c r="N232" s="455" t="n"/>
      <c r="O232" s="455">
        <f>IF(W232&lt;0,AI232,I232)</f>
        <v/>
      </c>
      <c r="P232" s="455">
        <f>I232-O232</f>
        <v/>
      </c>
      <c r="Q232" s="418" t="n"/>
      <c r="R232" s="418" t="inlineStr">
        <is>
          <t>10019526</t>
        </is>
      </c>
      <c r="S232" s="418" t="inlineStr">
        <is>
          <t>10019526</t>
        </is>
      </c>
      <c r="T232" s="418">
        <f>R232=S232</f>
        <v/>
      </c>
      <c r="U232" s="418">
        <f>AND(MONTH(F232)=MONTH(Y232), YEAR(F232)=YEAR(Y232))</f>
        <v/>
      </c>
      <c r="V232" s="418">
        <f>AND(AC232&lt;&gt;"", 'Company information'!D$4&lt;&gt;"", RIGHT(SUBSTITUTE(AC232,"-",""),9)=RIGHT(SUBSTITUTE('Company information'!D$4,"-",""),9))</f>
        <v/>
      </c>
      <c r="W232" s="418">
        <f>AI232-I232</f>
        <v/>
      </c>
      <c r="X232" s="455" t="n"/>
      <c r="Y232" s="419" t="n">
        <v>44732</v>
      </c>
      <c r="Z232" s="418" t="inlineStr">
        <is>
          <t>10019526</t>
        </is>
      </c>
      <c r="AA232" s="418" t="inlineStr"/>
      <c r="AB232" s="418" t="inlineStr">
        <is>
          <t>បុគ្គលជាប់អាករ</t>
        </is>
      </c>
      <c r="AC232" s="418" t="inlineStr">
        <is>
          <t>L001-100067123</t>
        </is>
      </c>
      <c r="AD232" s="418" t="inlineStr">
        <is>
          <t>រីឡាយអេប៊ល សូស អ៊ិនដាសស្រ្ទៀល (ខេមបូឌា)</t>
        </is>
      </c>
      <c r="AE232" s="455" t="n">
        <v>337756</v>
      </c>
      <c r="AF232" s="455" t="n">
        <v>307051</v>
      </c>
      <c r="AG232" s="455" t="n">
        <v>0</v>
      </c>
      <c r="AH232" s="455" t="n">
        <v>0</v>
      </c>
      <c r="AI232" s="455" t="n">
        <v>30705</v>
      </c>
      <c r="AJ232" s="455" t="n">
        <v>0</v>
      </c>
      <c r="AK232" s="455" t="n">
        <v>0</v>
      </c>
      <c r="AL232" s="455" t="n">
        <v>0</v>
      </c>
      <c r="AM232" s="455" t="n">
        <v>0</v>
      </c>
      <c r="AN232" s="455" t="n">
        <v>0</v>
      </c>
      <c r="AO232" s="455" t="n">
        <v>0</v>
      </c>
      <c r="AP232" s="455" t="n">
        <v>0</v>
      </c>
      <c r="AQ232" s="455" t="n">
        <v>0</v>
      </c>
      <c r="AR232" s="418" t="inlineStr"/>
      <c r="AS232" s="418" t="inlineStr">
        <is>
          <t>Laboratory Testing - Ea - Trade - C&amp;P</t>
        </is>
      </c>
      <c r="AT232" s="418" t="inlineStr">
        <is>
          <t>បានប្រកាសពន្ធ</t>
        </is>
      </c>
    </row>
    <row r="233">
      <c r="A233" s="417" t="n">
        <v>224</v>
      </c>
      <c r="B233" s="418" t="inlineStr">
        <is>
          <t>Fuel for car</t>
        </is>
      </c>
      <c r="C233" s="418" t="inlineStr">
        <is>
          <t>អេសជីអេស (ខេមបូឌា) លីមីធីត</t>
        </is>
      </c>
      <c r="D233" s="418" t="inlineStr">
        <is>
          <t>L001-107030519</t>
        </is>
      </c>
      <c r="E233" s="418" t="inlineStr">
        <is>
          <t>10019422</t>
        </is>
      </c>
      <c r="F233" s="419" t="n">
        <v>44727</v>
      </c>
      <c r="G233" s="420" t="n">
        <v>38569</v>
      </c>
      <c r="H233" s="418" t="n"/>
      <c r="I233" s="455" t="n">
        <v>38569</v>
      </c>
      <c r="J233" s="418">
        <f>IF(L233&lt;&gt;"",L233,K233)</f>
        <v/>
      </c>
      <c r="K233" s="418">
        <f>IF(AND(T233=TRUE, U233=TRUE, V233=TRUE), IF(W233&lt;-0.05, "អនុញ្ញាត (អ្នកផ្គត់ផ្គង់ប្រកាសខ្វះ)", "បានប្រកាស (អនុញ្ញាត)"), IF(AND(T233=FALSE, U233=FALSE, V233=FALSE), "ព្យួរទុក (មិនមានទិន្នន័យ)", "ប្រកាសខុស (ព្យួរទុក)"))</f>
        <v/>
      </c>
      <c r="L233" s="418" t="inlineStr"/>
      <c r="M233" s="418" t="inlineStr"/>
      <c r="N233" s="455" t="n"/>
      <c r="O233" s="455">
        <f>IF(W233&lt;0,AI233,I233)</f>
        <v/>
      </c>
      <c r="P233" s="455">
        <f>I233-O233</f>
        <v/>
      </c>
      <c r="Q233" s="418" t="n"/>
      <c r="R233" s="418" t="inlineStr">
        <is>
          <t>10019422</t>
        </is>
      </c>
      <c r="S233" s="418" t="inlineStr">
        <is>
          <t>10019422</t>
        </is>
      </c>
      <c r="T233" s="418">
        <f>R233=S233</f>
        <v/>
      </c>
      <c r="U233" s="418">
        <f>AND(MONTH(F233)=MONTH(Y233), YEAR(F233)=YEAR(Y233))</f>
        <v/>
      </c>
      <c r="V233" s="418">
        <f>AND(AC233&lt;&gt;"", 'Company information'!D$4&lt;&gt;"", RIGHT(SUBSTITUTE(AC233,"-",""),9)=RIGHT(SUBSTITUTE('Company information'!D$4,"-",""),9))</f>
        <v/>
      </c>
      <c r="W233" s="418">
        <f>AI233-I233</f>
        <v/>
      </c>
      <c r="X233" s="455" t="n"/>
      <c r="Y233" s="419" t="n">
        <v>44727</v>
      </c>
      <c r="Z233" s="418" t="inlineStr">
        <is>
          <t>10019422</t>
        </is>
      </c>
      <c r="AA233" s="418" t="inlineStr"/>
      <c r="AB233" s="418" t="inlineStr">
        <is>
          <t>បុគ្គលជាប់អាករ</t>
        </is>
      </c>
      <c r="AC233" s="418" t="inlineStr">
        <is>
          <t>L001-100067123</t>
        </is>
      </c>
      <c r="AD233" s="418" t="inlineStr">
        <is>
          <t>រីឡាយអេប៊ល សូស អ៊ិនដាសស្រ្ទៀល (ខេមបូឌា)</t>
        </is>
      </c>
      <c r="AE233" s="455" t="n">
        <v>424264</v>
      </c>
      <c r="AF233" s="455" t="n">
        <v>385695</v>
      </c>
      <c r="AG233" s="455" t="n">
        <v>0</v>
      </c>
      <c r="AH233" s="455" t="n">
        <v>0</v>
      </c>
      <c r="AI233" s="455" t="n">
        <v>38569</v>
      </c>
      <c r="AJ233" s="455" t="n">
        <v>0</v>
      </c>
      <c r="AK233" s="455" t="n">
        <v>0</v>
      </c>
      <c r="AL233" s="455" t="n">
        <v>0</v>
      </c>
      <c r="AM233" s="455" t="n">
        <v>0</v>
      </c>
      <c r="AN233" s="455" t="n">
        <v>0</v>
      </c>
      <c r="AO233" s="455" t="n">
        <v>0</v>
      </c>
      <c r="AP233" s="455" t="n">
        <v>0</v>
      </c>
      <c r="AQ233" s="455" t="n">
        <v>0</v>
      </c>
      <c r="AR233" s="418" t="inlineStr"/>
      <c r="AS233" s="418" t="inlineStr">
        <is>
          <t>Laboratory Testing - Ea - Trade - C&amp;P</t>
        </is>
      </c>
      <c r="AT233" s="418" t="inlineStr">
        <is>
          <t>បានប្រកាសពន្ធ</t>
        </is>
      </c>
    </row>
    <row r="234">
      <c r="A234" s="417" t="n">
        <v>225</v>
      </c>
      <c r="B234" s="418" t="inlineStr">
        <is>
          <t>Truck rental for pick up worker</t>
        </is>
      </c>
      <c r="C234" s="418" t="inlineStr">
        <is>
          <t>អេសជីអេស (ខេមបូឌា) លីមីធីត</t>
        </is>
      </c>
      <c r="D234" s="418" t="inlineStr">
        <is>
          <t>L001-107030519</t>
        </is>
      </c>
      <c r="E234" s="418" t="inlineStr">
        <is>
          <t>10019350</t>
        </is>
      </c>
      <c r="F234" s="419" t="n">
        <v>44725</v>
      </c>
      <c r="G234" s="420" t="n">
        <v>47771</v>
      </c>
      <c r="H234" s="418" t="n"/>
      <c r="I234" s="455" t="n">
        <v>47771</v>
      </c>
      <c r="J234" s="418">
        <f>IF(L234&lt;&gt;"",L234,K234)</f>
        <v/>
      </c>
      <c r="K234" s="418">
        <f>IF(AND(T234=TRUE, U234=TRUE, V234=TRUE), IF(W234&lt;-0.05, "អនុញ្ញាត (អ្នកផ្គត់ផ្គង់ប្រកាសខ្វះ)", "បានប្រកាស (អនុញ្ញាត)"), IF(AND(T234=FALSE, U234=FALSE, V234=FALSE), "ព្យួរទុក (មិនមានទិន្នន័យ)", "ប្រកាសខុស (ព្យួរទុក)"))</f>
        <v/>
      </c>
      <c r="L234" s="418" t="inlineStr"/>
      <c r="M234" s="418" t="inlineStr"/>
      <c r="N234" s="455" t="n"/>
      <c r="O234" s="455">
        <f>IF(W234&lt;0,AI234,I234)</f>
        <v/>
      </c>
      <c r="P234" s="455">
        <f>I234-O234</f>
        <v/>
      </c>
      <c r="Q234" s="418" t="n"/>
      <c r="R234" s="418" t="inlineStr">
        <is>
          <t>10019350</t>
        </is>
      </c>
      <c r="S234" s="418" t="inlineStr">
        <is>
          <t>10019350</t>
        </is>
      </c>
      <c r="T234" s="418">
        <f>R234=S234</f>
        <v/>
      </c>
      <c r="U234" s="418">
        <f>AND(MONTH(F234)=MONTH(Y234), YEAR(F234)=YEAR(Y234))</f>
        <v/>
      </c>
      <c r="V234" s="418">
        <f>AND(AC234&lt;&gt;"", 'Company information'!D$4&lt;&gt;"", RIGHT(SUBSTITUTE(AC234,"-",""),9)=RIGHT(SUBSTITUTE('Company information'!D$4,"-",""),9))</f>
        <v/>
      </c>
      <c r="W234" s="418">
        <f>AI234-I234</f>
        <v/>
      </c>
      <c r="X234" s="455" t="n"/>
      <c r="Y234" s="419" t="n">
        <v>44725</v>
      </c>
      <c r="Z234" s="418" t="inlineStr">
        <is>
          <t>10019350</t>
        </is>
      </c>
      <c r="AA234" s="418" t="inlineStr"/>
      <c r="AB234" s="418" t="inlineStr">
        <is>
          <t>បុគ្គលជាប់អាករ</t>
        </is>
      </c>
      <c r="AC234" s="418" t="inlineStr">
        <is>
          <t>L001-100067123</t>
        </is>
      </c>
      <c r="AD234" s="418" t="inlineStr">
        <is>
          <t>រីឡាយអេប៊ល សូស អ៊ិនដាសស្រ្ទៀល (ខេមបូឌា)</t>
        </is>
      </c>
      <c r="AE234" s="455" t="n">
        <v>525481</v>
      </c>
      <c r="AF234" s="455" t="n">
        <v>477710</v>
      </c>
      <c r="AG234" s="455" t="n">
        <v>0</v>
      </c>
      <c r="AH234" s="455" t="n">
        <v>0</v>
      </c>
      <c r="AI234" s="455" t="n">
        <v>47771</v>
      </c>
      <c r="AJ234" s="455" t="n">
        <v>0</v>
      </c>
      <c r="AK234" s="455" t="n">
        <v>0</v>
      </c>
      <c r="AL234" s="455" t="n">
        <v>0</v>
      </c>
      <c r="AM234" s="455" t="n">
        <v>0</v>
      </c>
      <c r="AN234" s="455" t="n">
        <v>0</v>
      </c>
      <c r="AO234" s="455" t="n">
        <v>0</v>
      </c>
      <c r="AP234" s="455" t="n">
        <v>0</v>
      </c>
      <c r="AQ234" s="455" t="n">
        <v>0</v>
      </c>
      <c r="AR234" s="418" t="inlineStr"/>
      <c r="AS234" s="418" t="inlineStr">
        <is>
          <t>Laboratory Testing - Ea - Trade - C&amp;P</t>
        </is>
      </c>
      <c r="AT234" s="418" t="inlineStr">
        <is>
          <t>បានប្រកាសពន្ធ</t>
        </is>
      </c>
    </row>
    <row r="235">
      <c r="A235" s="417" t="n">
        <v>226</v>
      </c>
      <c r="B235" s="418" t="inlineStr">
        <is>
          <t>Truck rental for pick up worker</t>
        </is>
      </c>
      <c r="C235" s="418" t="inlineStr">
        <is>
          <t>អេសជីអេស (ខេមបូឌា) លីមីធីត</t>
        </is>
      </c>
      <c r="D235" s="418" t="inlineStr">
        <is>
          <t>L001-107030519</t>
        </is>
      </c>
      <c r="E235" s="418" t="inlineStr">
        <is>
          <t>10019348</t>
        </is>
      </c>
      <c r="F235" s="419" t="n">
        <v>44725</v>
      </c>
      <c r="G235" s="420" t="n">
        <v>79195</v>
      </c>
      <c r="H235" s="418" t="n"/>
      <c r="I235" s="455" t="n">
        <v>79195</v>
      </c>
      <c r="J235" s="418">
        <f>IF(L235&lt;&gt;"",L235,K235)</f>
        <v/>
      </c>
      <c r="K235" s="418">
        <f>IF(AND(T235=TRUE, U235=TRUE, V235=TRUE), IF(W235&lt;-0.05, "អនុញ្ញាត (អ្នកផ្គត់ផ្គង់ប្រកាសខ្វះ)", "បានប្រកាស (អនុញ្ញាត)"), IF(AND(T235=FALSE, U235=FALSE, V235=FALSE), "ព្យួរទុក (មិនមានទិន្នន័យ)", "ប្រកាសខុស (ព្យួរទុក)"))</f>
        <v/>
      </c>
      <c r="L235" s="418" t="inlineStr"/>
      <c r="M235" s="418" t="inlineStr"/>
      <c r="N235" s="455" t="n"/>
      <c r="O235" s="455">
        <f>IF(W235&lt;0,AI235,I235)</f>
        <v/>
      </c>
      <c r="P235" s="455">
        <f>I235-O235</f>
        <v/>
      </c>
      <c r="Q235" s="418" t="n"/>
      <c r="R235" s="418" t="inlineStr">
        <is>
          <t>10019348</t>
        </is>
      </c>
      <c r="S235" s="418" t="inlineStr">
        <is>
          <t>10019348</t>
        </is>
      </c>
      <c r="T235" s="418">
        <f>R235=S235</f>
        <v/>
      </c>
      <c r="U235" s="418">
        <f>AND(MONTH(F235)=MONTH(Y235), YEAR(F235)=YEAR(Y235))</f>
        <v/>
      </c>
      <c r="V235" s="418">
        <f>AND(AC235&lt;&gt;"", 'Company information'!D$4&lt;&gt;"", RIGHT(SUBSTITUTE(AC235,"-",""),9)=RIGHT(SUBSTITUTE('Company information'!D$4,"-",""),9))</f>
        <v/>
      </c>
      <c r="W235" s="418">
        <f>AI235-I235</f>
        <v/>
      </c>
      <c r="X235" s="455" t="n"/>
      <c r="Y235" s="419" t="n">
        <v>44725</v>
      </c>
      <c r="Z235" s="418" t="inlineStr">
        <is>
          <t>10019348</t>
        </is>
      </c>
      <c r="AA235" s="418" t="inlineStr"/>
      <c r="AB235" s="418" t="inlineStr">
        <is>
          <t>បុគ្គលជាប់អាករ</t>
        </is>
      </c>
      <c r="AC235" s="418" t="inlineStr">
        <is>
          <t>L001-100067123</t>
        </is>
      </c>
      <c r="AD235" s="418" t="inlineStr">
        <is>
          <t>រីឡាយអេប៊ល សូស អ៊ិនដាសស្រ្ទៀល (ខេមបូឌា)</t>
        </is>
      </c>
      <c r="AE235" s="455" t="n">
        <v>871145</v>
      </c>
      <c r="AF235" s="455" t="n">
        <v>791950</v>
      </c>
      <c r="AG235" s="455" t="n">
        <v>0</v>
      </c>
      <c r="AH235" s="455" t="n">
        <v>0</v>
      </c>
      <c r="AI235" s="455" t="n">
        <v>79195</v>
      </c>
      <c r="AJ235" s="455" t="n">
        <v>0</v>
      </c>
      <c r="AK235" s="455" t="n">
        <v>0</v>
      </c>
      <c r="AL235" s="455" t="n">
        <v>0</v>
      </c>
      <c r="AM235" s="455" t="n">
        <v>0</v>
      </c>
      <c r="AN235" s="455" t="n">
        <v>0</v>
      </c>
      <c r="AO235" s="455" t="n">
        <v>0</v>
      </c>
      <c r="AP235" s="455" t="n">
        <v>0</v>
      </c>
      <c r="AQ235" s="455" t="n">
        <v>0</v>
      </c>
      <c r="AR235" s="418" t="inlineStr"/>
      <c r="AS235" s="418" t="inlineStr">
        <is>
          <t>Laboratory Testing - Ea - Trade - C&amp;P</t>
        </is>
      </c>
      <c r="AT235" s="418" t="inlineStr">
        <is>
          <t>បានប្រកាសពន្ធ</t>
        </is>
      </c>
    </row>
    <row r="236">
      <c r="A236" s="417" t="n">
        <v>227</v>
      </c>
      <c r="B236" s="418" t="inlineStr">
        <is>
          <t>Fuel for car</t>
        </is>
      </c>
      <c r="C236" s="418" t="inlineStr">
        <is>
          <t>អេសជីអេស (ខេមបូឌា) លីមីធីត</t>
        </is>
      </c>
      <c r="D236" s="418" t="inlineStr">
        <is>
          <t>L001-107030519</t>
        </is>
      </c>
      <c r="E236" s="418" t="inlineStr">
        <is>
          <t>10019347</t>
        </is>
      </c>
      <c r="F236" s="419" t="n">
        <v>44725</v>
      </c>
      <c r="G236" s="420" t="n">
        <v>61578</v>
      </c>
      <c r="H236" s="418" t="n"/>
      <c r="I236" s="455" t="n">
        <v>61578</v>
      </c>
      <c r="J236" s="418">
        <f>IF(L236&lt;&gt;"",L236,K236)</f>
        <v/>
      </c>
      <c r="K236" s="418">
        <f>IF(AND(T236=TRUE, U236=TRUE, V236=TRUE), IF(W236&lt;-0.05, "អនុញ្ញាត (អ្នកផ្គត់ផ្គង់ប្រកាសខ្វះ)", "បានប្រកាស (អនុញ្ញាត)"), IF(AND(T236=FALSE, U236=FALSE, V236=FALSE), "ព្យួរទុក (មិនមានទិន្នន័យ)", "ប្រកាសខុស (ព្យួរទុក)"))</f>
        <v/>
      </c>
      <c r="L236" s="418" t="inlineStr"/>
      <c r="M236" s="418" t="inlineStr"/>
      <c r="N236" s="455" t="n"/>
      <c r="O236" s="455">
        <f>IF(W236&lt;0,AI236,I236)</f>
        <v/>
      </c>
      <c r="P236" s="455">
        <f>I236-O236</f>
        <v/>
      </c>
      <c r="Q236" s="418" t="n"/>
      <c r="R236" s="418" t="inlineStr">
        <is>
          <t>10019347</t>
        </is>
      </c>
      <c r="S236" s="418" t="inlineStr">
        <is>
          <t>10019347</t>
        </is>
      </c>
      <c r="T236" s="418">
        <f>R236=S236</f>
        <v/>
      </c>
      <c r="U236" s="418">
        <f>AND(MONTH(F236)=MONTH(Y236), YEAR(F236)=YEAR(Y236))</f>
        <v/>
      </c>
      <c r="V236" s="418">
        <f>AND(AC236&lt;&gt;"", 'Company information'!D$4&lt;&gt;"", RIGHT(SUBSTITUTE(AC236,"-",""),9)=RIGHT(SUBSTITUTE('Company information'!D$4,"-",""),9))</f>
        <v/>
      </c>
      <c r="W236" s="418">
        <f>AI236-I236</f>
        <v/>
      </c>
      <c r="X236" s="455" t="n"/>
      <c r="Y236" s="419" t="n">
        <v>44725</v>
      </c>
      <c r="Z236" s="418" t="inlineStr">
        <is>
          <t>10019347</t>
        </is>
      </c>
      <c r="AA236" s="418" t="inlineStr"/>
      <c r="AB236" s="418" t="inlineStr">
        <is>
          <t>បុគ្គលជាប់អាករ</t>
        </is>
      </c>
      <c r="AC236" s="418" t="inlineStr">
        <is>
          <t>L001-100067123</t>
        </is>
      </c>
      <c r="AD236" s="418" t="inlineStr">
        <is>
          <t>រីឡាយអេប៊ល សូស អ៊ិនដាសស្រ្ទៀល (ខេមបូឌា)</t>
        </is>
      </c>
      <c r="AE236" s="455" t="n">
        <v>677357</v>
      </c>
      <c r="AF236" s="455" t="n">
        <v>615779</v>
      </c>
      <c r="AG236" s="455" t="n">
        <v>0</v>
      </c>
      <c r="AH236" s="455" t="n">
        <v>0</v>
      </c>
      <c r="AI236" s="455" t="n">
        <v>61578</v>
      </c>
      <c r="AJ236" s="455" t="n">
        <v>0</v>
      </c>
      <c r="AK236" s="455" t="n">
        <v>0</v>
      </c>
      <c r="AL236" s="455" t="n">
        <v>0</v>
      </c>
      <c r="AM236" s="455" t="n">
        <v>0</v>
      </c>
      <c r="AN236" s="455" t="n">
        <v>0</v>
      </c>
      <c r="AO236" s="455" t="n">
        <v>0</v>
      </c>
      <c r="AP236" s="455" t="n">
        <v>0</v>
      </c>
      <c r="AQ236" s="455" t="n">
        <v>0</v>
      </c>
      <c r="AR236" s="418" t="inlineStr"/>
      <c r="AS236" s="418" t="inlineStr">
        <is>
          <t>Laboratory Testing - Ea - Trade - C&amp;P</t>
        </is>
      </c>
      <c r="AT236" s="418" t="inlineStr">
        <is>
          <t>បានប្រកាសពន្ធ</t>
        </is>
      </c>
    </row>
    <row r="237">
      <c r="A237" s="417" t="n">
        <v>228</v>
      </c>
      <c r="B237" s="418" t="inlineStr">
        <is>
          <t>Fuel for car</t>
        </is>
      </c>
      <c r="C237" s="418" t="inlineStr">
        <is>
          <t>អេសជីអេស (ខេមបូឌា) លីមីធីត</t>
        </is>
      </c>
      <c r="D237" s="418" t="inlineStr">
        <is>
          <t>L001-107030519</t>
        </is>
      </c>
      <c r="E237" s="418" t="inlineStr">
        <is>
          <t>10019344</t>
        </is>
      </c>
      <c r="F237" s="419" t="n">
        <v>44725</v>
      </c>
      <c r="G237" s="420" t="n">
        <v>38579</v>
      </c>
      <c r="H237" s="418" t="n"/>
      <c r="I237" s="455" t="n">
        <v>38579</v>
      </c>
      <c r="J237" s="418">
        <f>IF(L237&lt;&gt;"",L237,K237)</f>
        <v/>
      </c>
      <c r="K237" s="418">
        <f>IF(AND(T237=TRUE, U237=TRUE, V237=TRUE), IF(W237&lt;-0.05, "អនុញ្ញាត (អ្នកផ្គត់ផ្គង់ប្រកាសខ្វះ)", "បានប្រកាស (អនុញ្ញាត)"), IF(AND(T237=FALSE, U237=FALSE, V237=FALSE), "ព្យួរទុក (មិនមានទិន្នន័យ)", "ប្រកាសខុស (ព្យួរទុក)"))</f>
        <v/>
      </c>
      <c r="L237" s="418" t="inlineStr"/>
      <c r="M237" s="418" t="inlineStr"/>
      <c r="N237" s="455" t="n"/>
      <c r="O237" s="455">
        <f>IF(W237&lt;0,AI237,I237)</f>
        <v/>
      </c>
      <c r="P237" s="455">
        <f>I237-O237</f>
        <v/>
      </c>
      <c r="Q237" s="418" t="n"/>
      <c r="R237" s="418" t="inlineStr">
        <is>
          <t>10019344</t>
        </is>
      </c>
      <c r="S237" s="418" t="inlineStr">
        <is>
          <t>10019344</t>
        </is>
      </c>
      <c r="T237" s="418">
        <f>R237=S237</f>
        <v/>
      </c>
      <c r="U237" s="418">
        <f>AND(MONTH(F237)=MONTH(Y237), YEAR(F237)=YEAR(Y237))</f>
        <v/>
      </c>
      <c r="V237" s="418">
        <f>AND(AC237&lt;&gt;"", 'Company information'!D$4&lt;&gt;"", RIGHT(SUBSTITUTE(AC237,"-",""),9)=RIGHT(SUBSTITUTE('Company information'!D$4,"-",""),9))</f>
        <v/>
      </c>
      <c r="W237" s="418">
        <f>AI237-I237</f>
        <v/>
      </c>
      <c r="X237" s="455" t="n"/>
      <c r="Y237" s="419" t="n">
        <v>44725</v>
      </c>
      <c r="Z237" s="418" t="inlineStr">
        <is>
          <t>10019344</t>
        </is>
      </c>
      <c r="AA237" s="418" t="inlineStr"/>
      <c r="AB237" s="418" t="inlineStr">
        <is>
          <t>បុគ្គលជាប់អាករ</t>
        </is>
      </c>
      <c r="AC237" s="418" t="inlineStr">
        <is>
          <t>L001-100067123</t>
        </is>
      </c>
      <c r="AD237" s="418" t="inlineStr">
        <is>
          <t>រីឡាយអេប៊ល សូស អ៊ិនដាសស្រ្ទៀល (ខេមបូឌា)</t>
        </is>
      </c>
      <c r="AE237" s="455" t="n">
        <v>424367</v>
      </c>
      <c r="AF237" s="455" t="n">
        <v>385788</v>
      </c>
      <c r="AG237" s="455" t="n">
        <v>0</v>
      </c>
      <c r="AH237" s="455" t="n">
        <v>0</v>
      </c>
      <c r="AI237" s="455" t="n">
        <v>38579</v>
      </c>
      <c r="AJ237" s="455" t="n">
        <v>0</v>
      </c>
      <c r="AK237" s="455" t="n">
        <v>0</v>
      </c>
      <c r="AL237" s="455" t="n">
        <v>0</v>
      </c>
      <c r="AM237" s="455" t="n">
        <v>0</v>
      </c>
      <c r="AN237" s="455" t="n">
        <v>0</v>
      </c>
      <c r="AO237" s="455" t="n">
        <v>0</v>
      </c>
      <c r="AP237" s="455" t="n">
        <v>0</v>
      </c>
      <c r="AQ237" s="455" t="n">
        <v>0</v>
      </c>
      <c r="AR237" s="418" t="inlineStr"/>
      <c r="AS237" s="418" t="inlineStr">
        <is>
          <t>Laboratory Testing - Ea - Trade - C&amp;P</t>
        </is>
      </c>
      <c r="AT237" s="418" t="inlineStr">
        <is>
          <t>បានប្រកាសពន្ធ</t>
        </is>
      </c>
    </row>
    <row r="238">
      <c r="A238" s="417" t="n">
        <v>229</v>
      </c>
      <c r="B238" s="418" t="inlineStr">
        <is>
          <t>Fuel for car</t>
        </is>
      </c>
      <c r="C238" s="418" t="inlineStr">
        <is>
          <t>អេសជីអេស (ខេមបូឌា) លីមីធីត</t>
        </is>
      </c>
      <c r="D238" s="418" t="inlineStr">
        <is>
          <t>L001-107030519</t>
        </is>
      </c>
      <c r="E238" s="418" t="inlineStr">
        <is>
          <t>10019341</t>
        </is>
      </c>
      <c r="F238" s="419" t="n">
        <v>44725</v>
      </c>
      <c r="G238" s="420" t="n">
        <v>30713</v>
      </c>
      <c r="H238" s="418" t="n"/>
      <c r="I238" s="455" t="n">
        <v>30713</v>
      </c>
      <c r="J238" s="418">
        <f>IF(L238&lt;&gt;"",L238,K238)</f>
        <v/>
      </c>
      <c r="K238" s="418">
        <f>IF(AND(T238=TRUE, U238=TRUE, V238=TRUE), IF(W238&lt;-0.05, "អនុញ្ញាត (អ្នកផ្គត់ផ្គង់ប្រកាសខ្វះ)", "បានប្រកាស (អនុញ្ញាត)"), IF(AND(T238=FALSE, U238=FALSE, V238=FALSE), "ព្យួរទុក (មិនមានទិន្នន័យ)", "ប្រកាសខុស (ព្យួរទុក)"))</f>
        <v/>
      </c>
      <c r="L238" s="418" t="inlineStr"/>
      <c r="M238" s="418" t="inlineStr"/>
      <c r="N238" s="455" t="n"/>
      <c r="O238" s="455">
        <f>IF(W238&lt;0,AI238,I238)</f>
        <v/>
      </c>
      <c r="P238" s="455">
        <f>I238-O238</f>
        <v/>
      </c>
      <c r="Q238" s="418" t="n"/>
      <c r="R238" s="418" t="inlineStr">
        <is>
          <t>10019341</t>
        </is>
      </c>
      <c r="S238" s="418" t="inlineStr">
        <is>
          <t>10019341</t>
        </is>
      </c>
      <c r="T238" s="418">
        <f>R238=S238</f>
        <v/>
      </c>
      <c r="U238" s="418">
        <f>AND(MONTH(F238)=MONTH(Y238), YEAR(F238)=YEAR(Y238))</f>
        <v/>
      </c>
      <c r="V238" s="418">
        <f>AND(AC238&lt;&gt;"", 'Company information'!D$4&lt;&gt;"", RIGHT(SUBSTITUTE(AC238,"-",""),9)=RIGHT(SUBSTITUTE('Company information'!D$4,"-",""),9))</f>
        <v/>
      </c>
      <c r="W238" s="418">
        <f>AI238-I238</f>
        <v/>
      </c>
      <c r="X238" s="455" t="n"/>
      <c r="Y238" s="419" t="n">
        <v>44725</v>
      </c>
      <c r="Z238" s="418" t="inlineStr">
        <is>
          <t>10019341</t>
        </is>
      </c>
      <c r="AA238" s="418" t="inlineStr"/>
      <c r="AB238" s="418" t="inlineStr">
        <is>
          <t>បុគ្គលជាប់អាករ</t>
        </is>
      </c>
      <c r="AC238" s="418" t="inlineStr">
        <is>
          <t>L001-100067123</t>
        </is>
      </c>
      <c r="AD238" s="418" t="inlineStr">
        <is>
          <t>រីឡាយអេប៊ល សូស អ៊ិនដាសស្រ្ទៀល (ខេមបូឌា)</t>
        </is>
      </c>
      <c r="AE238" s="455" t="n">
        <v>337839</v>
      </c>
      <c r="AF238" s="455" t="n">
        <v>307126</v>
      </c>
      <c r="AG238" s="455" t="n">
        <v>0</v>
      </c>
      <c r="AH238" s="455" t="n">
        <v>0</v>
      </c>
      <c r="AI238" s="455" t="n">
        <v>30713</v>
      </c>
      <c r="AJ238" s="455" t="n">
        <v>0</v>
      </c>
      <c r="AK238" s="455" t="n">
        <v>0</v>
      </c>
      <c r="AL238" s="455" t="n">
        <v>0</v>
      </c>
      <c r="AM238" s="455" t="n">
        <v>0</v>
      </c>
      <c r="AN238" s="455" t="n">
        <v>0</v>
      </c>
      <c r="AO238" s="455" t="n">
        <v>0</v>
      </c>
      <c r="AP238" s="455" t="n">
        <v>0</v>
      </c>
      <c r="AQ238" s="455" t="n">
        <v>0</v>
      </c>
      <c r="AR238" s="418" t="inlineStr"/>
      <c r="AS238" s="418" t="inlineStr">
        <is>
          <t>Laboratory Testing - Ea - Trade - C&amp;P</t>
        </is>
      </c>
      <c r="AT238" s="418" t="inlineStr">
        <is>
          <t>បានប្រកាសពន្ធ</t>
        </is>
      </c>
    </row>
    <row r="239">
      <c r="A239" s="417" t="n">
        <v>230</v>
      </c>
      <c r="B239" s="418" t="inlineStr">
        <is>
          <t>Fuel for car</t>
        </is>
      </c>
      <c r="C239" s="418" t="inlineStr">
        <is>
          <t>អេសជីអេស (ខេមបូឌា) លីមីធីត</t>
        </is>
      </c>
      <c r="D239" s="418" t="inlineStr">
        <is>
          <t>L001-107030519</t>
        </is>
      </c>
      <c r="E239" s="418" t="inlineStr">
        <is>
          <t>10019339</t>
        </is>
      </c>
      <c r="F239" s="419" t="n">
        <v>44725</v>
      </c>
      <c r="G239" s="420" t="n">
        <v>38579</v>
      </c>
      <c r="H239" s="418" t="n"/>
      <c r="I239" s="455" t="n">
        <v>38579</v>
      </c>
      <c r="J239" s="418">
        <f>IF(L239&lt;&gt;"",L239,K239)</f>
        <v/>
      </c>
      <c r="K239" s="418">
        <f>IF(AND(T239=TRUE, U239=TRUE, V239=TRUE), IF(W239&lt;-0.05, "អនុញ្ញាត (អ្នកផ្គត់ផ្គង់ប្រកាសខ្វះ)", "បានប្រកាស (អនុញ្ញាត)"), IF(AND(T239=FALSE, U239=FALSE, V239=FALSE), "ព្យួរទុក (មិនមានទិន្នន័យ)", "ប្រកាសខុស (ព្យួរទុក)"))</f>
        <v/>
      </c>
      <c r="L239" s="418" t="inlineStr"/>
      <c r="M239" s="418" t="inlineStr"/>
      <c r="N239" s="455" t="n"/>
      <c r="O239" s="455">
        <f>IF(W239&lt;0,AI239,I239)</f>
        <v/>
      </c>
      <c r="P239" s="455">
        <f>I239-O239</f>
        <v/>
      </c>
      <c r="Q239" s="418" t="n"/>
      <c r="R239" s="418" t="inlineStr">
        <is>
          <t>10019339</t>
        </is>
      </c>
      <c r="S239" s="418" t="inlineStr">
        <is>
          <t>10019339</t>
        </is>
      </c>
      <c r="T239" s="418">
        <f>R239=S239</f>
        <v/>
      </c>
      <c r="U239" s="418">
        <f>AND(MONTH(F239)=MONTH(Y239), YEAR(F239)=YEAR(Y239))</f>
        <v/>
      </c>
      <c r="V239" s="418">
        <f>AND(AC239&lt;&gt;"", 'Company information'!D$4&lt;&gt;"", RIGHT(SUBSTITUTE(AC239,"-",""),9)=RIGHT(SUBSTITUTE('Company information'!D$4,"-",""),9))</f>
        <v/>
      </c>
      <c r="W239" s="418">
        <f>AI239-I239</f>
        <v/>
      </c>
      <c r="X239" s="455" t="n"/>
      <c r="Y239" s="419" t="n">
        <v>44725</v>
      </c>
      <c r="Z239" s="418" t="inlineStr">
        <is>
          <t>10019339</t>
        </is>
      </c>
      <c r="AA239" s="418" t="inlineStr"/>
      <c r="AB239" s="418" t="inlineStr">
        <is>
          <t>បុគ្គលជាប់អាករ</t>
        </is>
      </c>
      <c r="AC239" s="418" t="inlineStr">
        <is>
          <t>L001-100067123</t>
        </is>
      </c>
      <c r="AD239" s="418" t="inlineStr">
        <is>
          <t>រីឡាយអេប៊ល សូស អ៊ិនដាសស្រ្ទៀល (ខេមបូឌា)</t>
        </is>
      </c>
      <c r="AE239" s="455" t="n">
        <v>424367</v>
      </c>
      <c r="AF239" s="455" t="n">
        <v>385788</v>
      </c>
      <c r="AG239" s="455" t="n">
        <v>0</v>
      </c>
      <c r="AH239" s="455" t="n">
        <v>0</v>
      </c>
      <c r="AI239" s="455" t="n">
        <v>38579</v>
      </c>
      <c r="AJ239" s="455" t="n">
        <v>0</v>
      </c>
      <c r="AK239" s="455" t="n">
        <v>0</v>
      </c>
      <c r="AL239" s="455" t="n">
        <v>0</v>
      </c>
      <c r="AM239" s="455" t="n">
        <v>0</v>
      </c>
      <c r="AN239" s="455" t="n">
        <v>0</v>
      </c>
      <c r="AO239" s="455" t="n">
        <v>0</v>
      </c>
      <c r="AP239" s="455" t="n">
        <v>0</v>
      </c>
      <c r="AQ239" s="455" t="n">
        <v>0</v>
      </c>
      <c r="AR239" s="418" t="inlineStr"/>
      <c r="AS239" s="418" t="inlineStr">
        <is>
          <t>Laboratory Testing - Ea - Trade - C&amp;P</t>
        </is>
      </c>
      <c r="AT239" s="418" t="inlineStr">
        <is>
          <t>បានប្រកាសពន្ធ</t>
        </is>
      </c>
    </row>
    <row r="240">
      <c r="A240" s="417" t="n">
        <v>231</v>
      </c>
      <c r="B240" s="418" t="inlineStr">
        <is>
          <t>Fuel for car</t>
        </is>
      </c>
      <c r="C240" s="418" t="inlineStr">
        <is>
          <t>អេសជីអេស (ខេមបូឌា) លីមីធីត</t>
        </is>
      </c>
      <c r="D240" s="418" t="inlineStr">
        <is>
          <t>L001-107030519</t>
        </is>
      </c>
      <c r="E240" s="418" t="inlineStr">
        <is>
          <t>10019338</t>
        </is>
      </c>
      <c r="F240" s="419" t="n">
        <v>44725</v>
      </c>
      <c r="G240" s="420" t="n">
        <v>38806</v>
      </c>
      <c r="H240" s="418" t="n"/>
      <c r="I240" s="455" t="n">
        <v>38806</v>
      </c>
      <c r="J240" s="418">
        <f>IF(L240&lt;&gt;"",L240,K240)</f>
        <v/>
      </c>
      <c r="K240" s="418">
        <f>IF(AND(T240=TRUE, U240=TRUE, V240=TRUE), IF(W240&lt;-0.05, "អនុញ្ញាត (អ្នកផ្គត់ផ្គង់ប្រកាសខ្វះ)", "បានប្រកាស (អនុញ្ញាត)"), IF(AND(T240=FALSE, U240=FALSE, V240=FALSE), "ព្យួរទុក (មិនមានទិន្នន័យ)", "ប្រកាសខុស (ព្យួរទុក)"))</f>
        <v/>
      </c>
      <c r="L240" s="418" t="inlineStr"/>
      <c r="M240" s="418" t="inlineStr"/>
      <c r="N240" s="455" t="n"/>
      <c r="O240" s="455">
        <f>IF(W240&lt;0,AI240,I240)</f>
        <v/>
      </c>
      <c r="P240" s="455">
        <f>I240-O240</f>
        <v/>
      </c>
      <c r="Q240" s="418" t="n"/>
      <c r="R240" s="418" t="inlineStr">
        <is>
          <t>10019338</t>
        </is>
      </c>
      <c r="S240" s="418" t="inlineStr">
        <is>
          <t>10019338</t>
        </is>
      </c>
      <c r="T240" s="418">
        <f>R240=S240</f>
        <v/>
      </c>
      <c r="U240" s="418">
        <f>AND(MONTH(F240)=MONTH(Y240), YEAR(F240)=YEAR(Y240))</f>
        <v/>
      </c>
      <c r="V240" s="418">
        <f>AND(AC240&lt;&gt;"", 'Company information'!D$4&lt;&gt;"", RIGHT(SUBSTITUTE(AC240,"-",""),9)=RIGHT(SUBSTITUTE('Company information'!D$4,"-",""),9))</f>
        <v/>
      </c>
      <c r="W240" s="418">
        <f>AI240-I240</f>
        <v/>
      </c>
      <c r="X240" s="455" t="n"/>
      <c r="Y240" s="419" t="n">
        <v>44725</v>
      </c>
      <c r="Z240" s="418" t="inlineStr">
        <is>
          <t>10019338</t>
        </is>
      </c>
      <c r="AA240" s="418" t="inlineStr"/>
      <c r="AB240" s="418" t="inlineStr">
        <is>
          <t>បុគ្គលជាប់អាករ</t>
        </is>
      </c>
      <c r="AC240" s="418" t="inlineStr">
        <is>
          <t>L001-100067123</t>
        </is>
      </c>
      <c r="AD240" s="418" t="inlineStr">
        <is>
          <t>រីឡាយអេប៊ល សូស អ៊ិនដាសស្រ្ទៀល (ខេមបូឌា)</t>
        </is>
      </c>
      <c r="AE240" s="455" t="n">
        <v>426866</v>
      </c>
      <c r="AF240" s="455" t="n">
        <v>388060</v>
      </c>
      <c r="AG240" s="455" t="n">
        <v>0</v>
      </c>
      <c r="AH240" s="455" t="n">
        <v>0</v>
      </c>
      <c r="AI240" s="455" t="n">
        <v>38806</v>
      </c>
      <c r="AJ240" s="455" t="n">
        <v>0</v>
      </c>
      <c r="AK240" s="455" t="n">
        <v>0</v>
      </c>
      <c r="AL240" s="455" t="n">
        <v>0</v>
      </c>
      <c r="AM240" s="455" t="n">
        <v>0</v>
      </c>
      <c r="AN240" s="455" t="n">
        <v>0</v>
      </c>
      <c r="AO240" s="455" t="n">
        <v>0</v>
      </c>
      <c r="AP240" s="455" t="n">
        <v>0</v>
      </c>
      <c r="AQ240" s="455" t="n">
        <v>0</v>
      </c>
      <c r="AR240" s="418" t="inlineStr"/>
      <c r="AS240" s="418" t="inlineStr">
        <is>
          <t>Laboratory Testing - Ea - Trade - C&amp;P</t>
        </is>
      </c>
      <c r="AT240" s="418" t="inlineStr">
        <is>
          <t>បានប្រកាសពន្ធ</t>
        </is>
      </c>
    </row>
    <row r="241">
      <c r="A241" s="417" t="n">
        <v>232</v>
      </c>
      <c r="B241" s="418" t="inlineStr">
        <is>
          <t>Fuel for car</t>
        </is>
      </c>
      <c r="C241" s="418" t="inlineStr">
        <is>
          <t>អេសជីអេស (ខេមបូឌា) លីមីធីត</t>
        </is>
      </c>
      <c r="D241" s="418" t="inlineStr">
        <is>
          <t>L001-107030519</t>
        </is>
      </c>
      <c r="E241" s="418" t="inlineStr">
        <is>
          <t>10019337</t>
        </is>
      </c>
      <c r="F241" s="419" t="n">
        <v>44725</v>
      </c>
      <c r="G241" s="420" t="n">
        <v>34769</v>
      </c>
      <c r="H241" s="418" t="n"/>
      <c r="I241" s="455" t="n">
        <v>34769</v>
      </c>
      <c r="J241" s="418">
        <f>IF(L241&lt;&gt;"",L241,K241)</f>
        <v/>
      </c>
      <c r="K241" s="418">
        <f>IF(AND(T241=TRUE, U241=TRUE, V241=TRUE), IF(W241&lt;-0.05, "អនុញ្ញាត (អ្នកផ្គត់ផ្គង់ប្រកាសខ្វះ)", "បានប្រកាស (អនុញ្ញាត)"), IF(AND(T241=FALSE, U241=FALSE, V241=FALSE), "ព្យួរទុក (មិនមានទិន្នន័យ)", "ប្រកាសខុស (ព្យួរទុក)"))</f>
        <v/>
      </c>
      <c r="L241" s="418" t="inlineStr"/>
      <c r="M241" s="418" t="inlineStr"/>
      <c r="N241" s="455" t="n"/>
      <c r="O241" s="455">
        <f>IF(W241&lt;0,AI241,I241)</f>
        <v/>
      </c>
      <c r="P241" s="455">
        <f>I241-O241</f>
        <v/>
      </c>
      <c r="Q241" s="418" t="n"/>
      <c r="R241" s="418" t="inlineStr">
        <is>
          <t>10019337</t>
        </is>
      </c>
      <c r="S241" s="418" t="inlineStr">
        <is>
          <t>10019337</t>
        </is>
      </c>
      <c r="T241" s="418">
        <f>R241=S241</f>
        <v/>
      </c>
      <c r="U241" s="418">
        <f>AND(MONTH(F241)=MONTH(Y241), YEAR(F241)=YEAR(Y241))</f>
        <v/>
      </c>
      <c r="V241" s="418">
        <f>AND(AC241&lt;&gt;"", 'Company information'!D$4&lt;&gt;"", RIGHT(SUBSTITUTE(AC241,"-",""),9)=RIGHT(SUBSTITUTE('Company information'!D$4,"-",""),9))</f>
        <v/>
      </c>
      <c r="W241" s="418">
        <f>AI241-I241</f>
        <v/>
      </c>
      <c r="X241" s="455" t="n"/>
      <c r="Y241" s="419" t="n">
        <v>44725</v>
      </c>
      <c r="Z241" s="418" t="inlineStr">
        <is>
          <t>10019337</t>
        </is>
      </c>
      <c r="AA241" s="418" t="inlineStr"/>
      <c r="AB241" s="418" t="inlineStr">
        <is>
          <t>បុគ្គលជាប់អាករ</t>
        </is>
      </c>
      <c r="AC241" s="418" t="inlineStr">
        <is>
          <t>L001-100067123</t>
        </is>
      </c>
      <c r="AD241" s="418" t="inlineStr">
        <is>
          <t>រីឡាយអេប៊ល សូស អ៊ិនដាសស្រ្ទៀល (ខេមបូឌា)</t>
        </is>
      </c>
      <c r="AE241" s="455" t="n">
        <v>382455</v>
      </c>
      <c r="AF241" s="455" t="n">
        <v>347686</v>
      </c>
      <c r="AG241" s="455" t="n">
        <v>0</v>
      </c>
      <c r="AH241" s="455" t="n">
        <v>0</v>
      </c>
      <c r="AI241" s="455" t="n">
        <v>34769</v>
      </c>
      <c r="AJ241" s="455" t="n">
        <v>0</v>
      </c>
      <c r="AK241" s="455" t="n">
        <v>0</v>
      </c>
      <c r="AL241" s="455" t="n">
        <v>0</v>
      </c>
      <c r="AM241" s="455" t="n">
        <v>0</v>
      </c>
      <c r="AN241" s="455" t="n">
        <v>0</v>
      </c>
      <c r="AO241" s="455" t="n">
        <v>0</v>
      </c>
      <c r="AP241" s="455" t="n">
        <v>0</v>
      </c>
      <c r="AQ241" s="455" t="n">
        <v>0</v>
      </c>
      <c r="AR241" s="418" t="inlineStr"/>
      <c r="AS241" s="418" t="inlineStr">
        <is>
          <t>Laboratory Testing - Ea - Trade - C&amp;P</t>
        </is>
      </c>
      <c r="AT241" s="418" t="inlineStr">
        <is>
          <t>បានប្រកាសពន្ធ</t>
        </is>
      </c>
    </row>
    <row r="242">
      <c r="A242" s="417" t="n">
        <v>233</v>
      </c>
      <c r="B242" s="418" t="inlineStr">
        <is>
          <t>Fuel for car</t>
        </is>
      </c>
      <c r="C242" s="418" t="inlineStr">
        <is>
          <t>អេសជីអេស (ខេមបូឌា) លីមីធីត</t>
        </is>
      </c>
      <c r="D242" s="418" t="inlineStr">
        <is>
          <t>L001-107030519</t>
        </is>
      </c>
      <c r="E242" s="418" t="inlineStr">
        <is>
          <t>10019123</t>
        </is>
      </c>
      <c r="F242" s="419" t="n">
        <v>44748</v>
      </c>
      <c r="G242" s="420" t="n">
        <v>30705</v>
      </c>
      <c r="H242" s="418" t="n"/>
      <c r="I242" s="455" t="n">
        <v>30705</v>
      </c>
      <c r="J242" s="418">
        <f>IF(L242&lt;&gt;"",L242,K242)</f>
        <v/>
      </c>
      <c r="K242" s="418">
        <f>IF(AND(T242=TRUE, U242=TRUE, V242=TRUE), IF(W242&lt;-0.05, "អនុញ្ញាត (អ្នកផ្គត់ផ្គង់ប្រកាសខ្វះ)", "បានប្រកាស (អនុញ្ញាត)"), IF(AND(T242=FALSE, U242=FALSE, V242=FALSE), "ព្យួរទុក (មិនមានទិន្នន័យ)", "ប្រកាសខុស (ព្យួរទុក)"))</f>
        <v/>
      </c>
      <c r="L242" s="418" t="inlineStr"/>
      <c r="M242" s="418" t="inlineStr"/>
      <c r="N242" s="455" t="n"/>
      <c r="O242" s="455">
        <f>IF(W242&lt;0,AI242,I242)</f>
        <v/>
      </c>
      <c r="P242" s="455">
        <f>I242-O242</f>
        <v/>
      </c>
      <c r="Q242" s="418" t="n"/>
      <c r="R242" s="418" t="inlineStr">
        <is>
          <t>10019123</t>
        </is>
      </c>
      <c r="S242" s="418" t="inlineStr">
        <is>
          <t>10019123</t>
        </is>
      </c>
      <c r="T242" s="418">
        <f>R242=S242</f>
        <v/>
      </c>
      <c r="U242" s="418">
        <f>AND(MONTH(F242)=MONTH(Y242), YEAR(F242)=YEAR(Y242))</f>
        <v/>
      </c>
      <c r="V242" s="418">
        <f>AND(AC242&lt;&gt;"", 'Company information'!D$4&lt;&gt;"", RIGHT(SUBSTITUTE(AC242,"-",""),9)=RIGHT(SUBSTITUTE('Company information'!D$4,"-",""),9))</f>
        <v/>
      </c>
      <c r="W242" s="418">
        <f>AI242-I242</f>
        <v/>
      </c>
      <c r="X242" s="455" t="n"/>
      <c r="Y242" s="419" t="n">
        <v>44719</v>
      </c>
      <c r="Z242" s="418" t="inlineStr">
        <is>
          <t>10019123</t>
        </is>
      </c>
      <c r="AA242" s="418" t="inlineStr"/>
      <c r="AB242" s="418" t="inlineStr">
        <is>
          <t>បុគ្គលជាប់អាករ</t>
        </is>
      </c>
      <c r="AC242" s="418" t="inlineStr">
        <is>
          <t>L001-100067123</t>
        </is>
      </c>
      <c r="AD242" s="418" t="inlineStr">
        <is>
          <t>រីឡាយអេប៊ល សូស អ៊ិនដាសស្រ្ទៀល (ខេមបូឌា)</t>
        </is>
      </c>
      <c r="AE242" s="455" t="n">
        <v>337756</v>
      </c>
      <c r="AF242" s="455" t="n">
        <v>307051</v>
      </c>
      <c r="AG242" s="455" t="n">
        <v>0</v>
      </c>
      <c r="AH242" s="455" t="n">
        <v>0</v>
      </c>
      <c r="AI242" s="455" t="n">
        <v>30705</v>
      </c>
      <c r="AJ242" s="455" t="n">
        <v>0</v>
      </c>
      <c r="AK242" s="455" t="n">
        <v>0</v>
      </c>
      <c r="AL242" s="455" t="n">
        <v>0</v>
      </c>
      <c r="AM242" s="455" t="n">
        <v>0</v>
      </c>
      <c r="AN242" s="455" t="n">
        <v>0</v>
      </c>
      <c r="AO242" s="455" t="n">
        <v>0</v>
      </c>
      <c r="AP242" s="455" t="n">
        <v>0</v>
      </c>
      <c r="AQ242" s="455" t="n">
        <v>0</v>
      </c>
      <c r="AR242" s="418" t="inlineStr"/>
      <c r="AS242" s="418" t="inlineStr">
        <is>
          <t>Laboratory Testing - Ea - Trade - C&amp;P</t>
        </is>
      </c>
      <c r="AT242" s="418" t="inlineStr">
        <is>
          <t>បានប្រកាសពន្ធ</t>
        </is>
      </c>
    </row>
    <row r="243">
      <c r="A243" s="417" t="n">
        <v>234</v>
      </c>
      <c r="B243" s="418" t="inlineStr">
        <is>
          <t>Food for customer audit LC</t>
        </is>
      </c>
      <c r="C243" s="418" t="inlineStr">
        <is>
          <t>អេសជីអេស (ខេមបូឌា) លីមីធីត</t>
        </is>
      </c>
      <c r="D243" s="418" t="inlineStr">
        <is>
          <t>L001-107030519</t>
        </is>
      </c>
      <c r="E243" s="418" t="inlineStr">
        <is>
          <t>10019122</t>
        </is>
      </c>
      <c r="F243" s="419" t="n">
        <v>44748</v>
      </c>
      <c r="G243" s="420" t="n">
        <v>34760</v>
      </c>
      <c r="H243" s="418" t="n"/>
      <c r="I243" s="455" t="n">
        <v>34760</v>
      </c>
      <c r="J243" s="418">
        <f>IF(L243&lt;&gt;"",L243,K243)</f>
        <v/>
      </c>
      <c r="K243" s="418">
        <f>IF(AND(T243=TRUE, U243=TRUE, V243=TRUE), IF(W243&lt;-0.05, "អនុញ្ញាត (អ្នកផ្គត់ផ្គង់ប្រកាសខ្វះ)", "បានប្រកាស (អនុញ្ញាត)"), IF(AND(T243=FALSE, U243=FALSE, V243=FALSE), "ព្យួរទុក (មិនមានទិន្នន័យ)", "ប្រកាសខុស (ព្យួរទុក)"))</f>
        <v/>
      </c>
      <c r="L243" s="418" t="inlineStr"/>
      <c r="M243" s="418" t="inlineStr"/>
      <c r="N243" s="455" t="n"/>
      <c r="O243" s="455">
        <f>IF(W243&lt;0,AI243,I243)</f>
        <v/>
      </c>
      <c r="P243" s="455">
        <f>I243-O243</f>
        <v/>
      </c>
      <c r="Q243" s="418" t="n"/>
      <c r="R243" s="418" t="inlineStr">
        <is>
          <t>10019122</t>
        </is>
      </c>
      <c r="S243" s="418" t="inlineStr">
        <is>
          <t>10019122</t>
        </is>
      </c>
      <c r="T243" s="418">
        <f>R243=S243</f>
        <v/>
      </c>
      <c r="U243" s="418">
        <f>AND(MONTH(F243)=MONTH(Y243), YEAR(F243)=YEAR(Y243))</f>
        <v/>
      </c>
      <c r="V243" s="418">
        <f>AND(AC243&lt;&gt;"", 'Company information'!D$4&lt;&gt;"", RIGHT(SUBSTITUTE(AC243,"-",""),9)=RIGHT(SUBSTITUTE('Company information'!D$4,"-",""),9))</f>
        <v/>
      </c>
      <c r="W243" s="418">
        <f>AI243-I243</f>
        <v/>
      </c>
      <c r="X243" s="455" t="n"/>
      <c r="Y243" s="419" t="n">
        <v>44719</v>
      </c>
      <c r="Z243" s="418" t="inlineStr">
        <is>
          <t>10019122</t>
        </is>
      </c>
      <c r="AA243" s="418" t="inlineStr"/>
      <c r="AB243" s="418" t="inlineStr">
        <is>
          <t>បុគ្គលជាប់អាករ</t>
        </is>
      </c>
      <c r="AC243" s="418" t="inlineStr">
        <is>
          <t>L001-100067123</t>
        </is>
      </c>
      <c r="AD243" s="418" t="inlineStr">
        <is>
          <t>រីឡាយអេប៊ល សូស អ៊ិនដាសស្រ្ទៀល (ខេមបូឌា)</t>
        </is>
      </c>
      <c r="AE243" s="455" t="n">
        <v>382362</v>
      </c>
      <c r="AF243" s="455" t="n">
        <v>347602</v>
      </c>
      <c r="AG243" s="455" t="n">
        <v>0</v>
      </c>
      <c r="AH243" s="455" t="n">
        <v>0</v>
      </c>
      <c r="AI243" s="455" t="n">
        <v>34760</v>
      </c>
      <c r="AJ243" s="455" t="n">
        <v>0</v>
      </c>
      <c r="AK243" s="455" t="n">
        <v>0</v>
      </c>
      <c r="AL243" s="455" t="n">
        <v>0</v>
      </c>
      <c r="AM243" s="455" t="n">
        <v>0</v>
      </c>
      <c r="AN243" s="455" t="n">
        <v>0</v>
      </c>
      <c r="AO243" s="455" t="n">
        <v>0</v>
      </c>
      <c r="AP243" s="455" t="n">
        <v>0</v>
      </c>
      <c r="AQ243" s="455" t="n">
        <v>0</v>
      </c>
      <c r="AR243" s="418" t="inlineStr"/>
      <c r="AS243" s="418" t="inlineStr">
        <is>
          <t>Laboratory Testing - Ea - Trade - C&amp;P</t>
        </is>
      </c>
      <c r="AT243" s="418" t="inlineStr">
        <is>
          <t>បានប្រកាសពន្ធ</t>
        </is>
      </c>
    </row>
    <row r="244">
      <c r="A244" s="417" t="n">
        <v>235</v>
      </c>
      <c r="B244" s="418" t="inlineStr">
        <is>
          <t>Fuel for car</t>
        </is>
      </c>
      <c r="C244" s="418" t="inlineStr">
        <is>
          <t>អេសជីអេស (ខេមបូឌា) លីមីធីត</t>
        </is>
      </c>
      <c r="D244" s="418" t="inlineStr">
        <is>
          <t>L001-107030519</t>
        </is>
      </c>
      <c r="E244" s="418" t="inlineStr">
        <is>
          <t>10019121</t>
        </is>
      </c>
      <c r="F244" s="419" t="n">
        <v>44748</v>
      </c>
      <c r="G244" s="420" t="n">
        <v>34760</v>
      </c>
      <c r="H244" s="418" t="n"/>
      <c r="I244" s="455" t="n">
        <v>34760</v>
      </c>
      <c r="J244" s="418">
        <f>IF(L244&lt;&gt;"",L244,K244)</f>
        <v/>
      </c>
      <c r="K244" s="418">
        <f>IF(AND(T244=TRUE, U244=TRUE, V244=TRUE), IF(W244&lt;-0.05, "អនុញ្ញាត (អ្នកផ្គត់ផ្គង់ប្រកាសខ្វះ)", "បានប្រកាស (អនុញ្ញាត)"), IF(AND(T244=FALSE, U244=FALSE, V244=FALSE), "ព្យួរទុក (មិនមានទិន្នន័យ)", "ប្រកាសខុស (ព្យួរទុក)"))</f>
        <v/>
      </c>
      <c r="L244" s="418" t="inlineStr"/>
      <c r="M244" s="418" t="inlineStr"/>
      <c r="N244" s="455" t="n"/>
      <c r="O244" s="455">
        <f>IF(W244&lt;0,AI244,I244)</f>
        <v/>
      </c>
      <c r="P244" s="455">
        <f>I244-O244</f>
        <v/>
      </c>
      <c r="Q244" s="418" t="n"/>
      <c r="R244" s="418" t="inlineStr">
        <is>
          <t>10019121</t>
        </is>
      </c>
      <c r="S244" s="418" t="inlineStr">
        <is>
          <t>10019121</t>
        </is>
      </c>
      <c r="T244" s="418">
        <f>R244=S244</f>
        <v/>
      </c>
      <c r="U244" s="418">
        <f>AND(MONTH(F244)=MONTH(Y244), YEAR(F244)=YEAR(Y244))</f>
        <v/>
      </c>
      <c r="V244" s="418">
        <f>AND(AC244&lt;&gt;"", 'Company information'!D$4&lt;&gt;"", RIGHT(SUBSTITUTE(AC244,"-",""),9)=RIGHT(SUBSTITUTE('Company information'!D$4,"-",""),9))</f>
        <v/>
      </c>
      <c r="W244" s="418">
        <f>AI244-I244</f>
        <v/>
      </c>
      <c r="X244" s="455" t="n"/>
      <c r="Y244" s="419" t="n">
        <v>44719</v>
      </c>
      <c r="Z244" s="418" t="inlineStr">
        <is>
          <t>10019121</t>
        </is>
      </c>
      <c r="AA244" s="418" t="inlineStr"/>
      <c r="AB244" s="418" t="inlineStr">
        <is>
          <t>បុគ្គលជាប់អាករ</t>
        </is>
      </c>
      <c r="AC244" s="418" t="inlineStr">
        <is>
          <t>L001-100067123</t>
        </is>
      </c>
      <c r="AD244" s="418" t="inlineStr">
        <is>
          <t>រីឡាយអេប៊ល សូស អ៊ិនដាសស្រ្ទៀល (ខេមបូឌា)</t>
        </is>
      </c>
      <c r="AE244" s="455" t="n">
        <v>382362</v>
      </c>
      <c r="AF244" s="455" t="n">
        <v>347602</v>
      </c>
      <c r="AG244" s="455" t="n">
        <v>0</v>
      </c>
      <c r="AH244" s="455" t="n">
        <v>0</v>
      </c>
      <c r="AI244" s="455" t="n">
        <v>34760</v>
      </c>
      <c r="AJ244" s="455" t="n">
        <v>0</v>
      </c>
      <c r="AK244" s="455" t="n">
        <v>0</v>
      </c>
      <c r="AL244" s="455" t="n">
        <v>0</v>
      </c>
      <c r="AM244" s="455" t="n">
        <v>0</v>
      </c>
      <c r="AN244" s="455" t="n">
        <v>0</v>
      </c>
      <c r="AO244" s="455" t="n">
        <v>0</v>
      </c>
      <c r="AP244" s="455" t="n">
        <v>0</v>
      </c>
      <c r="AQ244" s="455" t="n">
        <v>0</v>
      </c>
      <c r="AR244" s="418" t="inlineStr"/>
      <c r="AS244" s="418" t="inlineStr">
        <is>
          <t>Laboratory Testing - Ea - Trade - C&amp;P</t>
        </is>
      </c>
      <c r="AT244" s="418" t="inlineStr">
        <is>
          <t>បានប្រកាសពន្ធ</t>
        </is>
      </c>
    </row>
    <row r="245">
      <c r="A245" s="417" t="n">
        <v>236</v>
      </c>
      <c r="B245" s="418" t="inlineStr">
        <is>
          <t>Fuel for car</t>
        </is>
      </c>
      <c r="C245" s="418" t="inlineStr">
        <is>
          <t>អេសជីអេស (ខេមបូឌា) លីមីធីត</t>
        </is>
      </c>
      <c r="D245" s="418" t="inlineStr">
        <is>
          <t>L001-107030519</t>
        </is>
      </c>
      <c r="E245" s="418" t="inlineStr">
        <is>
          <t>10019120</t>
        </is>
      </c>
      <c r="F245" s="419" t="n">
        <v>44748</v>
      </c>
      <c r="G245" s="420" t="n">
        <v>30705</v>
      </c>
      <c r="H245" s="418" t="n"/>
      <c r="I245" s="455" t="n">
        <v>30705</v>
      </c>
      <c r="J245" s="418">
        <f>IF(L245&lt;&gt;"",L245,K245)</f>
        <v/>
      </c>
      <c r="K245" s="418">
        <f>IF(AND(T245=TRUE, U245=TRUE, V245=TRUE), IF(W245&lt;-0.05, "អនុញ្ញាត (អ្នកផ្គត់ផ្គង់ប្រកាសខ្វះ)", "បានប្រកាស (អនុញ្ញាត)"), IF(AND(T245=FALSE, U245=FALSE, V245=FALSE), "ព្យួរទុក (មិនមានទិន្នន័យ)", "ប្រកាសខុស (ព្យួរទុក)"))</f>
        <v/>
      </c>
      <c r="L245" s="418" t="inlineStr"/>
      <c r="M245" s="418" t="inlineStr"/>
      <c r="N245" s="455" t="n"/>
      <c r="O245" s="455">
        <f>IF(W245&lt;0,AI245,I245)</f>
        <v/>
      </c>
      <c r="P245" s="455">
        <f>I245-O245</f>
        <v/>
      </c>
      <c r="Q245" s="418" t="n"/>
      <c r="R245" s="418" t="inlineStr">
        <is>
          <t>10019120</t>
        </is>
      </c>
      <c r="S245" s="418" t="inlineStr">
        <is>
          <t>10019120</t>
        </is>
      </c>
      <c r="T245" s="418">
        <f>R245=S245</f>
        <v/>
      </c>
      <c r="U245" s="418">
        <f>AND(MONTH(F245)=MONTH(Y245), YEAR(F245)=YEAR(Y245))</f>
        <v/>
      </c>
      <c r="V245" s="418">
        <f>AND(AC245&lt;&gt;"", 'Company information'!D$4&lt;&gt;"", RIGHT(SUBSTITUTE(AC245,"-",""),9)=RIGHT(SUBSTITUTE('Company information'!D$4,"-",""),9))</f>
        <v/>
      </c>
      <c r="W245" s="418">
        <f>AI245-I245</f>
        <v/>
      </c>
      <c r="X245" s="455" t="n"/>
      <c r="Y245" s="419" t="n">
        <v>44719</v>
      </c>
      <c r="Z245" s="418" t="inlineStr">
        <is>
          <t>10019120</t>
        </is>
      </c>
      <c r="AA245" s="418" t="inlineStr"/>
      <c r="AB245" s="418" t="inlineStr">
        <is>
          <t>បុគ្គលជាប់អាករ</t>
        </is>
      </c>
      <c r="AC245" s="418" t="inlineStr">
        <is>
          <t>L001-100067123</t>
        </is>
      </c>
      <c r="AD245" s="418" t="inlineStr">
        <is>
          <t>រីឡាយអេប៊ល សូស អ៊ិនដាសស្រ្ទៀល (ខេមបូឌា)</t>
        </is>
      </c>
      <c r="AE245" s="455" t="n">
        <v>337756</v>
      </c>
      <c r="AF245" s="455" t="n">
        <v>307051</v>
      </c>
      <c r="AG245" s="455" t="n">
        <v>0</v>
      </c>
      <c r="AH245" s="455" t="n">
        <v>0</v>
      </c>
      <c r="AI245" s="455" t="n">
        <v>30705</v>
      </c>
      <c r="AJ245" s="455" t="n">
        <v>0</v>
      </c>
      <c r="AK245" s="455" t="n">
        <v>0</v>
      </c>
      <c r="AL245" s="455" t="n">
        <v>0</v>
      </c>
      <c r="AM245" s="455" t="n">
        <v>0</v>
      </c>
      <c r="AN245" s="455" t="n">
        <v>0</v>
      </c>
      <c r="AO245" s="455" t="n">
        <v>0</v>
      </c>
      <c r="AP245" s="455" t="n">
        <v>0</v>
      </c>
      <c r="AQ245" s="455" t="n">
        <v>0</v>
      </c>
      <c r="AR245" s="418" t="inlineStr"/>
      <c r="AS245" s="418" t="inlineStr">
        <is>
          <t>Laboratory Testing - Ea - Trade - C&amp;P</t>
        </is>
      </c>
      <c r="AT245" s="418" t="inlineStr">
        <is>
          <t>បានប្រកាសពន្ធ</t>
        </is>
      </c>
    </row>
    <row r="246">
      <c r="A246" s="417" t="n">
        <v>237</v>
      </c>
      <c r="B246" s="418" t="inlineStr">
        <is>
          <t>Fuel for car</t>
        </is>
      </c>
      <c r="C246" s="418" t="inlineStr">
        <is>
          <t>អេសជីអេស (ខេមបូឌា) លីមីធីត</t>
        </is>
      </c>
      <c r="D246" s="418" t="inlineStr">
        <is>
          <t>L001-107030519</t>
        </is>
      </c>
      <c r="E246" s="418" t="inlineStr">
        <is>
          <t>10019119</t>
        </is>
      </c>
      <c r="F246" s="419" t="n">
        <v>44748</v>
      </c>
      <c r="G246" s="420" t="n">
        <v>34146</v>
      </c>
      <c r="H246" s="418" t="n"/>
      <c r="I246" s="455" t="n">
        <v>34146</v>
      </c>
      <c r="J246" s="418">
        <f>IF(L246&lt;&gt;"",L246,K246)</f>
        <v/>
      </c>
      <c r="K246" s="418">
        <f>IF(AND(T246=TRUE, U246=TRUE, V246=TRUE), IF(W246&lt;-0.05, "អនុញ្ញាត (អ្នកផ្គត់ផ្គង់ប្រកាសខ្វះ)", "បានប្រកាស (អនុញ្ញាត)"), IF(AND(T246=FALSE, U246=FALSE, V246=FALSE), "ព្យួរទុក (មិនមានទិន្នន័យ)", "ប្រកាសខុស (ព្យួរទុក)"))</f>
        <v/>
      </c>
      <c r="L246" s="418" t="inlineStr"/>
      <c r="M246" s="418" t="inlineStr"/>
      <c r="N246" s="455" t="n"/>
      <c r="O246" s="455">
        <f>IF(W246&lt;0,AI246,I246)</f>
        <v/>
      </c>
      <c r="P246" s="455">
        <f>I246-O246</f>
        <v/>
      </c>
      <c r="Q246" s="418" t="n"/>
      <c r="R246" s="418" t="inlineStr">
        <is>
          <t>10019119</t>
        </is>
      </c>
      <c r="S246" s="418" t="inlineStr">
        <is>
          <t>10019119</t>
        </is>
      </c>
      <c r="T246" s="418">
        <f>R246=S246</f>
        <v/>
      </c>
      <c r="U246" s="418">
        <f>AND(MONTH(F246)=MONTH(Y246), YEAR(F246)=YEAR(Y246))</f>
        <v/>
      </c>
      <c r="V246" s="418">
        <f>AND(AC246&lt;&gt;"", 'Company information'!D$4&lt;&gt;"", RIGHT(SUBSTITUTE(AC246,"-",""),9)=RIGHT(SUBSTITUTE('Company information'!D$4,"-",""),9))</f>
        <v/>
      </c>
      <c r="W246" s="418">
        <f>AI246-I246</f>
        <v/>
      </c>
      <c r="X246" s="455" t="n"/>
      <c r="Y246" s="419" t="n">
        <v>44719</v>
      </c>
      <c r="Z246" s="418" t="inlineStr">
        <is>
          <t>10019119</t>
        </is>
      </c>
      <c r="AA246" s="418" t="inlineStr"/>
      <c r="AB246" s="418" t="inlineStr">
        <is>
          <t>បុគ្គលជាប់អាករ</t>
        </is>
      </c>
      <c r="AC246" s="418" t="inlineStr">
        <is>
          <t>L001-100067123</t>
        </is>
      </c>
      <c r="AD246" s="418" t="inlineStr">
        <is>
          <t>រីឡាយអេប៊ល សូស អ៊ិនដាសស្រ្ទៀល (ខេមបូឌា)</t>
        </is>
      </c>
      <c r="AE246" s="455" t="n">
        <v>375603</v>
      </c>
      <c r="AF246" s="455" t="n">
        <v>341457</v>
      </c>
      <c r="AG246" s="455" t="n">
        <v>0</v>
      </c>
      <c r="AH246" s="455" t="n">
        <v>0</v>
      </c>
      <c r="AI246" s="455" t="n">
        <v>34146</v>
      </c>
      <c r="AJ246" s="455" t="n">
        <v>0</v>
      </c>
      <c r="AK246" s="455" t="n">
        <v>0</v>
      </c>
      <c r="AL246" s="455" t="n">
        <v>0</v>
      </c>
      <c r="AM246" s="455" t="n">
        <v>0</v>
      </c>
      <c r="AN246" s="455" t="n">
        <v>0</v>
      </c>
      <c r="AO246" s="455" t="n">
        <v>0</v>
      </c>
      <c r="AP246" s="455" t="n">
        <v>0</v>
      </c>
      <c r="AQ246" s="455" t="n">
        <v>0</v>
      </c>
      <c r="AR246" s="418" t="inlineStr"/>
      <c r="AS246" s="418" t="inlineStr">
        <is>
          <t>Laboratory Testing - Ea - Trade - C&amp;P</t>
        </is>
      </c>
      <c r="AT246" s="418" t="inlineStr">
        <is>
          <t>បានប្រកាសពន្ធ</t>
        </is>
      </c>
    </row>
    <row r="247">
      <c r="A247" s="417" t="n">
        <v>238</v>
      </c>
      <c r="B247" s="418" t="inlineStr">
        <is>
          <t>Fuel for car</t>
        </is>
      </c>
      <c r="C247" s="418" t="inlineStr">
        <is>
          <t>អេសជីអេស (ខេមបូឌា) លីមីធីត</t>
        </is>
      </c>
      <c r="D247" s="418" t="inlineStr">
        <is>
          <t>L001-107030519</t>
        </is>
      </c>
      <c r="E247" s="418" t="inlineStr">
        <is>
          <t>10019118</t>
        </is>
      </c>
      <c r="F247" s="419" t="n">
        <v>44748</v>
      </c>
      <c r="G247" s="420" t="n">
        <v>34760</v>
      </c>
      <c r="H247" s="418" t="n"/>
      <c r="I247" s="455" t="n">
        <v>34760</v>
      </c>
      <c r="J247" s="418">
        <f>IF(L247&lt;&gt;"",L247,K247)</f>
        <v/>
      </c>
      <c r="K247" s="418">
        <f>IF(AND(T247=TRUE, U247=TRUE, V247=TRUE), IF(W247&lt;-0.05, "អនុញ្ញាត (អ្នកផ្គត់ផ្គង់ប្រកាសខ្វះ)", "បានប្រកាស (អនុញ្ញាត)"), IF(AND(T247=FALSE, U247=FALSE, V247=FALSE), "ព្យួរទុក (មិនមានទិន្នន័យ)", "ប្រកាសខុស (ព្យួរទុក)"))</f>
        <v/>
      </c>
      <c r="L247" s="418" t="inlineStr"/>
      <c r="M247" s="418" t="inlineStr"/>
      <c r="N247" s="455" t="n"/>
      <c r="O247" s="455">
        <f>IF(W247&lt;0,AI247,I247)</f>
        <v/>
      </c>
      <c r="P247" s="455">
        <f>I247-O247</f>
        <v/>
      </c>
      <c r="Q247" s="418" t="n"/>
      <c r="R247" s="418" t="inlineStr">
        <is>
          <t>10019118</t>
        </is>
      </c>
      <c r="S247" s="418" t="inlineStr">
        <is>
          <t>10019118</t>
        </is>
      </c>
      <c r="T247" s="418">
        <f>R247=S247</f>
        <v/>
      </c>
      <c r="U247" s="418">
        <f>AND(MONTH(F247)=MONTH(Y247), YEAR(F247)=YEAR(Y247))</f>
        <v/>
      </c>
      <c r="V247" s="418">
        <f>AND(AC247&lt;&gt;"", 'Company information'!D$4&lt;&gt;"", RIGHT(SUBSTITUTE(AC247,"-",""),9)=RIGHT(SUBSTITUTE('Company information'!D$4,"-",""),9))</f>
        <v/>
      </c>
      <c r="W247" s="418">
        <f>AI247-I247</f>
        <v/>
      </c>
      <c r="X247" s="455" t="n"/>
      <c r="Y247" s="419" t="n">
        <v>44719</v>
      </c>
      <c r="Z247" s="418" t="inlineStr">
        <is>
          <t>10019118</t>
        </is>
      </c>
      <c r="AA247" s="418" t="inlineStr"/>
      <c r="AB247" s="418" t="inlineStr">
        <is>
          <t>បុគ្គលជាប់អាករ</t>
        </is>
      </c>
      <c r="AC247" s="418" t="inlineStr">
        <is>
          <t>L001-100067123</t>
        </is>
      </c>
      <c r="AD247" s="418" t="inlineStr">
        <is>
          <t>រីឡាយអេប៊ល សូស អ៊ិនដាសស្រ្ទៀល (ខេមបូឌា)</t>
        </is>
      </c>
      <c r="AE247" s="455" t="n">
        <v>382362</v>
      </c>
      <c r="AF247" s="455" t="n">
        <v>347602</v>
      </c>
      <c r="AG247" s="455" t="n">
        <v>0</v>
      </c>
      <c r="AH247" s="455" t="n">
        <v>0</v>
      </c>
      <c r="AI247" s="455" t="n">
        <v>34760</v>
      </c>
      <c r="AJ247" s="455" t="n">
        <v>0</v>
      </c>
      <c r="AK247" s="455" t="n">
        <v>0</v>
      </c>
      <c r="AL247" s="455" t="n">
        <v>0</v>
      </c>
      <c r="AM247" s="455" t="n">
        <v>0</v>
      </c>
      <c r="AN247" s="455" t="n">
        <v>0</v>
      </c>
      <c r="AO247" s="455" t="n">
        <v>0</v>
      </c>
      <c r="AP247" s="455" t="n">
        <v>0</v>
      </c>
      <c r="AQ247" s="455" t="n">
        <v>0</v>
      </c>
      <c r="AR247" s="418" t="inlineStr"/>
      <c r="AS247" s="418" t="inlineStr">
        <is>
          <t>Laboratory Testing - Ea - Trade - C&amp;P</t>
        </is>
      </c>
      <c r="AT247" s="418" t="inlineStr">
        <is>
          <t>បានប្រកាសពន្ធ</t>
        </is>
      </c>
    </row>
    <row r="248">
      <c r="A248" s="417" t="n">
        <v>239</v>
      </c>
      <c r="B248" s="418" t="inlineStr">
        <is>
          <t>Food for customer audit LC</t>
        </is>
      </c>
      <c r="C248" s="418" t="inlineStr">
        <is>
          <t>អេសជីអេស (ខេមបូឌា) លីមីធីត</t>
        </is>
      </c>
      <c r="D248" s="418" t="inlineStr">
        <is>
          <t>L001-107030519</t>
        </is>
      </c>
      <c r="E248" s="418" t="inlineStr">
        <is>
          <t>10019117</t>
        </is>
      </c>
      <c r="F248" s="419" t="n">
        <v>44748</v>
      </c>
      <c r="G248" s="420" t="n">
        <v>34146</v>
      </c>
      <c r="H248" s="418" t="n"/>
      <c r="I248" s="455" t="n">
        <v>34146</v>
      </c>
      <c r="J248" s="418">
        <f>IF(L248&lt;&gt;"",L248,K248)</f>
        <v/>
      </c>
      <c r="K248" s="418">
        <f>IF(AND(T248=TRUE, U248=TRUE, V248=TRUE), IF(W248&lt;-0.05, "អនុញ្ញាត (អ្នកផ្គត់ផ្គង់ប្រកាសខ្វះ)", "បានប្រកាស (អនុញ្ញាត)"), IF(AND(T248=FALSE, U248=FALSE, V248=FALSE), "ព្យួរទុក (មិនមានទិន្នន័យ)", "ប្រកាសខុស (ព្យួរទុក)"))</f>
        <v/>
      </c>
      <c r="L248" s="418" t="inlineStr"/>
      <c r="M248" s="418" t="inlineStr"/>
      <c r="N248" s="455" t="n"/>
      <c r="O248" s="455">
        <f>IF(W248&lt;0,AI248,I248)</f>
        <v/>
      </c>
      <c r="P248" s="455">
        <f>I248-O248</f>
        <v/>
      </c>
      <c r="Q248" s="418" t="n"/>
      <c r="R248" s="418" t="inlineStr">
        <is>
          <t>10019117</t>
        </is>
      </c>
      <c r="S248" s="418" t="inlineStr">
        <is>
          <t>10019117</t>
        </is>
      </c>
      <c r="T248" s="418">
        <f>R248=S248</f>
        <v/>
      </c>
      <c r="U248" s="418">
        <f>AND(MONTH(F248)=MONTH(Y248), YEAR(F248)=YEAR(Y248))</f>
        <v/>
      </c>
      <c r="V248" s="418">
        <f>AND(AC248&lt;&gt;"", 'Company information'!D$4&lt;&gt;"", RIGHT(SUBSTITUTE(AC248,"-",""),9)=RIGHT(SUBSTITUTE('Company information'!D$4,"-",""),9))</f>
        <v/>
      </c>
      <c r="W248" s="418">
        <f>AI248-I248</f>
        <v/>
      </c>
      <c r="X248" s="455" t="n"/>
      <c r="Y248" s="419" t="n">
        <v>44719</v>
      </c>
      <c r="Z248" s="418" t="inlineStr">
        <is>
          <t>10019117</t>
        </is>
      </c>
      <c r="AA248" s="418" t="inlineStr"/>
      <c r="AB248" s="418" t="inlineStr">
        <is>
          <t>បុគ្គលជាប់អាករ</t>
        </is>
      </c>
      <c r="AC248" s="418" t="inlineStr">
        <is>
          <t>L001-100067123</t>
        </is>
      </c>
      <c r="AD248" s="418" t="inlineStr">
        <is>
          <t>រីឡាយអេប៊ល សូស អ៊ិនដាសស្រ្ទៀល (ខេមបូឌា)</t>
        </is>
      </c>
      <c r="AE248" s="455" t="n">
        <v>375603</v>
      </c>
      <c r="AF248" s="455" t="n">
        <v>341457</v>
      </c>
      <c r="AG248" s="455" t="n">
        <v>0</v>
      </c>
      <c r="AH248" s="455" t="n">
        <v>0</v>
      </c>
      <c r="AI248" s="455" t="n">
        <v>34146</v>
      </c>
      <c r="AJ248" s="455" t="n">
        <v>0</v>
      </c>
      <c r="AK248" s="455" t="n">
        <v>0</v>
      </c>
      <c r="AL248" s="455" t="n">
        <v>0</v>
      </c>
      <c r="AM248" s="455" t="n">
        <v>0</v>
      </c>
      <c r="AN248" s="455" t="n">
        <v>0</v>
      </c>
      <c r="AO248" s="455" t="n">
        <v>0</v>
      </c>
      <c r="AP248" s="455" t="n">
        <v>0</v>
      </c>
      <c r="AQ248" s="455" t="n">
        <v>0</v>
      </c>
      <c r="AR248" s="418" t="inlineStr"/>
      <c r="AS248" s="418" t="inlineStr">
        <is>
          <t>Laboratory Testing - Ea - Trade - C&amp;P</t>
        </is>
      </c>
      <c r="AT248" s="418" t="inlineStr">
        <is>
          <t>បានប្រកាសពន្ធ</t>
        </is>
      </c>
    </row>
    <row r="249">
      <c r="A249" s="417" t="n">
        <v>240</v>
      </c>
      <c r="B249" s="418" t="inlineStr">
        <is>
          <t>Food for customer audit LC</t>
        </is>
      </c>
      <c r="C249" s="418" t="inlineStr">
        <is>
          <t>អេសជីអេស (ខេមបូឌា) លីមីធីត</t>
        </is>
      </c>
      <c r="D249" s="418" t="inlineStr">
        <is>
          <t>L001-107030519</t>
        </is>
      </c>
      <c r="E249" s="418" t="inlineStr">
        <is>
          <t>10018995</t>
        </is>
      </c>
      <c r="F249" s="419" t="n">
        <v>44567</v>
      </c>
      <c r="G249" s="420" t="n">
        <v>43736</v>
      </c>
      <c r="H249" s="418" t="n"/>
      <c r="I249" s="455" t="n">
        <v>43736</v>
      </c>
      <c r="J249" s="418">
        <f>IF(L249&lt;&gt;"",L249,K249)</f>
        <v/>
      </c>
      <c r="K249" s="418">
        <f>IF(AND(T249=TRUE, U249=TRUE, V249=TRUE), IF(W249&lt;-0.05, "អនុញ្ញាត (អ្នកផ្គត់ផ្គង់ប្រកាសខ្វះ)", "បានប្រកាស (អនុញ្ញាត)"), IF(AND(T249=FALSE, U249=FALSE, V249=FALSE), "ព្យួរទុក (មិនមានទិន្នន័យ)", "ប្រកាសខុស (ព្យួរទុក)"))</f>
        <v/>
      </c>
      <c r="L249" s="418" t="inlineStr"/>
      <c r="M249" s="418" t="inlineStr"/>
      <c r="N249" s="455" t="n"/>
      <c r="O249" s="455">
        <f>IF(W249&lt;0,AI249,I249)</f>
        <v/>
      </c>
      <c r="P249" s="455">
        <f>I249-O249</f>
        <v/>
      </c>
      <c r="Q249" s="418" t="n"/>
      <c r="R249" s="418" t="inlineStr">
        <is>
          <t>10018995</t>
        </is>
      </c>
      <c r="S249" s="418" t="inlineStr">
        <is>
          <t>10018995</t>
        </is>
      </c>
      <c r="T249" s="418">
        <f>R249=S249</f>
        <v/>
      </c>
      <c r="U249" s="418">
        <f>AND(MONTH(F249)=MONTH(Y249), YEAR(F249)=YEAR(Y249))</f>
        <v/>
      </c>
      <c r="V249" s="418">
        <f>AND(AC249&lt;&gt;"", 'Company information'!D$4&lt;&gt;"", RIGHT(SUBSTITUTE(AC249,"-",""),9)=RIGHT(SUBSTITUTE('Company information'!D$4,"-",""),9))</f>
        <v/>
      </c>
      <c r="W249" s="418">
        <f>AI249-I249</f>
        <v/>
      </c>
      <c r="X249" s="455" t="n"/>
      <c r="Y249" s="419" t="n">
        <v>44713</v>
      </c>
      <c r="Z249" s="418" t="inlineStr">
        <is>
          <t>10018995</t>
        </is>
      </c>
      <c r="AA249" s="418" t="inlineStr"/>
      <c r="AB249" s="418" t="inlineStr">
        <is>
          <t>បុគ្គលជាប់អាករ</t>
        </is>
      </c>
      <c r="AC249" s="418" t="inlineStr">
        <is>
          <t>L001-100067123</t>
        </is>
      </c>
      <c r="AD249" s="418" t="inlineStr">
        <is>
          <t>រីឡាយអេប៊ល សូស អ៊ិនដាសស្រ្ទៀល (ខេមបូឌា)</t>
        </is>
      </c>
      <c r="AE249" s="455" t="n">
        <v>481100</v>
      </c>
      <c r="AF249" s="455" t="n">
        <v>437364</v>
      </c>
      <c r="AG249" s="455" t="n">
        <v>0</v>
      </c>
      <c r="AH249" s="455" t="n">
        <v>0</v>
      </c>
      <c r="AI249" s="455" t="n">
        <v>43736</v>
      </c>
      <c r="AJ249" s="455" t="n">
        <v>0</v>
      </c>
      <c r="AK249" s="455" t="n">
        <v>0</v>
      </c>
      <c r="AL249" s="455" t="n">
        <v>0</v>
      </c>
      <c r="AM249" s="455" t="n">
        <v>0</v>
      </c>
      <c r="AN249" s="455" t="n">
        <v>0</v>
      </c>
      <c r="AO249" s="455" t="n">
        <v>0</v>
      </c>
      <c r="AP249" s="455" t="n">
        <v>0</v>
      </c>
      <c r="AQ249" s="455" t="n">
        <v>0</v>
      </c>
      <c r="AR249" s="418" t="inlineStr"/>
      <c r="AS249" s="418" t="inlineStr">
        <is>
          <t>Laboratory Testing - Ea - Trade - C&amp;P</t>
        </is>
      </c>
      <c r="AT249" s="418" t="inlineStr">
        <is>
          <t>បានប្រកាសពន្ធ</t>
        </is>
      </c>
    </row>
    <row r="250">
      <c r="A250" s="417" t="n">
        <v>241</v>
      </c>
      <c r="B250" s="418" t="inlineStr">
        <is>
          <t>Food for customer audit LC</t>
        </is>
      </c>
      <c r="C250" s="418" t="inlineStr">
        <is>
          <t>អេសជីអេស (ខេមបូឌា) លីមីធីត</t>
        </is>
      </c>
      <c r="D250" s="418" t="inlineStr">
        <is>
          <t>L001-107030519</t>
        </is>
      </c>
      <c r="E250" s="418" t="inlineStr">
        <is>
          <t>10018994</t>
        </is>
      </c>
      <c r="F250" s="419" t="n">
        <v>44567</v>
      </c>
      <c r="G250" s="420" t="n">
        <v>30728</v>
      </c>
      <c r="H250" s="418" t="n"/>
      <c r="I250" s="455" t="n">
        <v>30728</v>
      </c>
      <c r="J250" s="418">
        <f>IF(L250&lt;&gt;"",L250,K250)</f>
        <v/>
      </c>
      <c r="K250" s="418">
        <f>IF(AND(T250=TRUE, U250=TRUE, V250=TRUE), IF(W250&lt;-0.05, "អនុញ្ញាត (អ្នកផ្គត់ផ្គង់ប្រកាសខ្វះ)", "បានប្រកាស (អនុញ្ញាត)"), IF(AND(T250=FALSE, U250=FALSE, V250=FALSE), "ព្យួរទុក (មិនមានទិន្នន័យ)", "ប្រកាសខុស (ព្យួរទុក)"))</f>
        <v/>
      </c>
      <c r="L250" s="418" t="inlineStr"/>
      <c r="M250" s="418" t="inlineStr"/>
      <c r="N250" s="455" t="n"/>
      <c r="O250" s="455">
        <f>IF(W250&lt;0,AI250,I250)</f>
        <v/>
      </c>
      <c r="P250" s="455">
        <f>I250-O250</f>
        <v/>
      </c>
      <c r="Q250" s="418" t="n"/>
      <c r="R250" s="418" t="inlineStr">
        <is>
          <t>10018994</t>
        </is>
      </c>
      <c r="S250" s="418" t="inlineStr">
        <is>
          <t>10018994</t>
        </is>
      </c>
      <c r="T250" s="418">
        <f>R250=S250</f>
        <v/>
      </c>
      <c r="U250" s="418">
        <f>AND(MONTH(F250)=MONTH(Y250), YEAR(F250)=YEAR(Y250))</f>
        <v/>
      </c>
      <c r="V250" s="418">
        <f>AND(AC250&lt;&gt;"", 'Company information'!D$4&lt;&gt;"", RIGHT(SUBSTITUTE(AC250,"-",""),9)=RIGHT(SUBSTITUTE('Company information'!D$4,"-",""),9))</f>
        <v/>
      </c>
      <c r="W250" s="418">
        <f>AI250-I250</f>
        <v/>
      </c>
      <c r="X250" s="455" t="n"/>
      <c r="Y250" s="419" t="n">
        <v>44713</v>
      </c>
      <c r="Z250" s="418" t="inlineStr">
        <is>
          <t>10018994</t>
        </is>
      </c>
      <c r="AA250" s="418" t="inlineStr"/>
      <c r="AB250" s="418" t="inlineStr">
        <is>
          <t>បុគ្គលជាប់អាករ</t>
        </is>
      </c>
      <c r="AC250" s="418" t="inlineStr">
        <is>
          <t>L001-100067123</t>
        </is>
      </c>
      <c r="AD250" s="418" t="inlineStr">
        <is>
          <t>រីឡាយអេប៊ល សូស អ៊ិនដាសស្រ្ទៀល (ខេមបូឌា)</t>
        </is>
      </c>
      <c r="AE250" s="455" t="n">
        <v>338004</v>
      </c>
      <c r="AF250" s="455" t="n">
        <v>307276</v>
      </c>
      <c r="AG250" s="455" t="n">
        <v>0</v>
      </c>
      <c r="AH250" s="455" t="n">
        <v>0</v>
      </c>
      <c r="AI250" s="455" t="n">
        <v>30728</v>
      </c>
      <c r="AJ250" s="455" t="n">
        <v>0</v>
      </c>
      <c r="AK250" s="455" t="n">
        <v>0</v>
      </c>
      <c r="AL250" s="455" t="n">
        <v>0</v>
      </c>
      <c r="AM250" s="455" t="n">
        <v>0</v>
      </c>
      <c r="AN250" s="455" t="n">
        <v>0</v>
      </c>
      <c r="AO250" s="455" t="n">
        <v>0</v>
      </c>
      <c r="AP250" s="455" t="n">
        <v>0</v>
      </c>
      <c r="AQ250" s="455" t="n">
        <v>0</v>
      </c>
      <c r="AR250" s="418" t="inlineStr"/>
      <c r="AS250" s="418" t="inlineStr">
        <is>
          <t>Laboratory Testing - Ea - Trade - C&amp;P</t>
        </is>
      </c>
      <c r="AT250" s="418" t="inlineStr">
        <is>
          <t>បានប្រកាសពន្ធ</t>
        </is>
      </c>
    </row>
    <row r="251">
      <c r="A251" s="417" t="n">
        <v>242</v>
      </c>
      <c r="B251" s="418" t="inlineStr">
        <is>
          <t>Food for customer audit LC</t>
        </is>
      </c>
      <c r="C251" s="418" t="inlineStr">
        <is>
          <t>អេសជីអេស (ខេមបូឌា) លីមីធីត</t>
        </is>
      </c>
      <c r="D251" s="418" t="inlineStr">
        <is>
          <t>L001-107030519</t>
        </is>
      </c>
      <c r="E251" s="418" t="inlineStr">
        <is>
          <t>10018993</t>
        </is>
      </c>
      <c r="F251" s="419" t="n">
        <v>44567</v>
      </c>
      <c r="G251" s="420" t="n">
        <v>34171</v>
      </c>
      <c r="H251" s="418" t="n"/>
      <c r="I251" s="455" t="n">
        <v>34171</v>
      </c>
      <c r="J251" s="418">
        <f>IF(L251&lt;&gt;"",L251,K251)</f>
        <v/>
      </c>
      <c r="K251" s="418">
        <f>IF(AND(T251=TRUE, U251=TRUE, V251=TRUE), IF(W251&lt;-0.05, "អនុញ្ញាត (អ្នកផ្គត់ផ្គង់ប្រកាសខ្វះ)", "បានប្រកាស (អនុញ្ញាត)"), IF(AND(T251=FALSE, U251=FALSE, V251=FALSE), "ព្យួរទុក (មិនមានទិន្នន័យ)", "ប្រកាសខុស (ព្យួរទុក)"))</f>
        <v/>
      </c>
      <c r="L251" s="418" t="inlineStr"/>
      <c r="M251" s="418" t="inlineStr"/>
      <c r="N251" s="455" t="n"/>
      <c r="O251" s="455">
        <f>IF(W251&lt;0,AI251,I251)</f>
        <v/>
      </c>
      <c r="P251" s="455">
        <f>I251-O251</f>
        <v/>
      </c>
      <c r="Q251" s="418" t="n"/>
      <c r="R251" s="418" t="inlineStr">
        <is>
          <t>10018993</t>
        </is>
      </c>
      <c r="S251" s="418" t="inlineStr">
        <is>
          <t>10018993</t>
        </is>
      </c>
      <c r="T251" s="418">
        <f>R251=S251</f>
        <v/>
      </c>
      <c r="U251" s="418">
        <f>AND(MONTH(F251)=MONTH(Y251), YEAR(F251)=YEAR(Y251))</f>
        <v/>
      </c>
      <c r="V251" s="418">
        <f>AND(AC251&lt;&gt;"", 'Company information'!D$4&lt;&gt;"", RIGHT(SUBSTITUTE(AC251,"-",""),9)=RIGHT(SUBSTITUTE('Company information'!D$4,"-",""),9))</f>
        <v/>
      </c>
      <c r="W251" s="418">
        <f>AI251-I251</f>
        <v/>
      </c>
      <c r="X251" s="455" t="n"/>
      <c r="Y251" s="419" t="n">
        <v>44713</v>
      </c>
      <c r="Z251" s="418" t="inlineStr">
        <is>
          <t>10018993</t>
        </is>
      </c>
      <c r="AA251" s="418" t="inlineStr"/>
      <c r="AB251" s="418" t="inlineStr">
        <is>
          <t>បុគ្គលជាប់អាករ</t>
        </is>
      </c>
      <c r="AC251" s="418" t="inlineStr">
        <is>
          <t>L001-100067123</t>
        </is>
      </c>
      <c r="AD251" s="418" t="inlineStr">
        <is>
          <t>រីឡាយអេប៊ល សូស អ៊ិនដាសស្រ្ទៀល (ខេមបូឌា)</t>
        </is>
      </c>
      <c r="AE251" s="455" t="n">
        <v>375878</v>
      </c>
      <c r="AF251" s="455" t="n">
        <v>341707</v>
      </c>
      <c r="AG251" s="455" t="n">
        <v>0</v>
      </c>
      <c r="AH251" s="455" t="n">
        <v>0</v>
      </c>
      <c r="AI251" s="455" t="n">
        <v>34171</v>
      </c>
      <c r="AJ251" s="455" t="n">
        <v>0</v>
      </c>
      <c r="AK251" s="455" t="n">
        <v>0</v>
      </c>
      <c r="AL251" s="455" t="n">
        <v>0</v>
      </c>
      <c r="AM251" s="455" t="n">
        <v>0</v>
      </c>
      <c r="AN251" s="455" t="n">
        <v>0</v>
      </c>
      <c r="AO251" s="455" t="n">
        <v>0</v>
      </c>
      <c r="AP251" s="455" t="n">
        <v>0</v>
      </c>
      <c r="AQ251" s="455" t="n">
        <v>0</v>
      </c>
      <c r="AR251" s="418" t="inlineStr"/>
      <c r="AS251" s="418" t="inlineStr">
        <is>
          <t>Laboratory Testing - Ea - Trade - C&amp;P</t>
        </is>
      </c>
      <c r="AT251" s="418" t="inlineStr">
        <is>
          <t>បានប្រកាសពន្ធ</t>
        </is>
      </c>
    </row>
    <row r="252">
      <c r="A252" s="417" t="n">
        <v>243</v>
      </c>
      <c r="B252" s="418" t="inlineStr">
        <is>
          <t>Fuel for car</t>
        </is>
      </c>
      <c r="C252" s="418" t="inlineStr">
        <is>
          <t>ឃឺន + ណាហ្គែល</t>
        </is>
      </c>
      <c r="D252" s="418" t="inlineStr">
        <is>
          <t>L001-100045189</t>
        </is>
      </c>
      <c r="E252" s="418" t="inlineStr">
        <is>
          <t>PTI2213154</t>
        </is>
      </c>
      <c r="F252" s="419" t="n">
        <v>44740</v>
      </c>
      <c r="G252" s="420" t="n">
        <v>92060</v>
      </c>
      <c r="H252" s="418" t="n"/>
      <c r="I252" s="455" t="n">
        <v>92060</v>
      </c>
      <c r="J252" s="418">
        <f>IF(L252&lt;&gt;"",L252,K252)</f>
        <v/>
      </c>
      <c r="K252" s="418">
        <f>IF(AND(T252=TRUE, U252=TRUE, V252=TRUE), IF(W252&lt;-0.05, "អនុញ្ញាត (អ្នកផ្គត់ផ្គង់ប្រកាសខ្វះ)", "បានប្រកាស (អនុញ្ញាត)"), IF(AND(T252=FALSE, U252=FALSE, V252=FALSE), "ព្យួរទុក (មិនមានទិន្នន័យ)", "ប្រកាសខុស (ព្យួរទុក)"))</f>
        <v/>
      </c>
      <c r="L252" s="418" t="inlineStr"/>
      <c r="M252" s="418" t="inlineStr"/>
      <c r="N252" s="455" t="n"/>
      <c r="O252" s="455">
        <f>IF(W252&lt;0,AI252,I252)</f>
        <v/>
      </c>
      <c r="P252" s="455">
        <f>I252-O252</f>
        <v/>
      </c>
      <c r="Q252" s="418" t="n"/>
      <c r="R252" s="418" t="inlineStr">
        <is>
          <t>PTI2213154</t>
        </is>
      </c>
      <c r="S252" s="418" t="inlineStr">
        <is>
          <t>PTI2213154</t>
        </is>
      </c>
      <c r="T252" s="418">
        <f>R252=S252</f>
        <v/>
      </c>
      <c r="U252" s="418">
        <f>AND(MONTH(F252)=MONTH(Y252), YEAR(F252)=YEAR(Y252))</f>
        <v/>
      </c>
      <c r="V252" s="418">
        <f>AND(AC252&lt;&gt;"", 'Company information'!D$4&lt;&gt;"", RIGHT(SUBSTITUTE(AC252,"-",""),9)=RIGHT(SUBSTITUTE('Company information'!D$4,"-",""),9))</f>
        <v/>
      </c>
      <c r="W252" s="418">
        <f>AI252-I252</f>
        <v/>
      </c>
      <c r="X252" s="455" t="n"/>
      <c r="Y252" s="419" t="n">
        <v>44740</v>
      </c>
      <c r="Z252" s="418" t="inlineStr">
        <is>
          <t>PTI2213154</t>
        </is>
      </c>
      <c r="AA252" s="418" t="inlineStr"/>
      <c r="AB252" s="418" t="inlineStr">
        <is>
          <t>បុគ្គលជាប់អាករ</t>
        </is>
      </c>
      <c r="AC252" s="418" t="inlineStr">
        <is>
          <t>L001-100067123</t>
        </is>
      </c>
      <c r="AD252" s="418" t="inlineStr">
        <is>
          <t>រីឡាយអេប៊ល សូស អ៊ិនដាសស្រ្ទៀល (ខេមបូឌា)</t>
        </is>
      </c>
      <c r="AE252" s="455" t="n">
        <v>1074094</v>
      </c>
      <c r="AF252" s="455" t="n">
        <v>920595</v>
      </c>
      <c r="AG252" s="455" t="n">
        <v>61440</v>
      </c>
      <c r="AH252" s="455" t="n">
        <v>0</v>
      </c>
      <c r="AI252" s="455" t="n">
        <v>92059</v>
      </c>
      <c r="AJ252" s="455" t="n">
        <v>0</v>
      </c>
      <c r="AK252" s="455" t="n">
        <v>0</v>
      </c>
      <c r="AL252" s="455" t="n">
        <v>0</v>
      </c>
      <c r="AM252" s="455" t="n">
        <v>0</v>
      </c>
      <c r="AN252" s="455" t="n">
        <v>0</v>
      </c>
      <c r="AO252" s="455" t="n">
        <v>0</v>
      </c>
      <c r="AP252" s="455" t="n">
        <v>0</v>
      </c>
      <c r="AQ252" s="455" t="n">
        <v>0</v>
      </c>
      <c r="AR252" s="418" t="inlineStr"/>
      <c r="AS252" s="418" t="inlineStr">
        <is>
          <t>ថ្លៃដឹកជញ្ជូន និងសេវា</t>
        </is>
      </c>
      <c r="AT252" s="418" t="inlineStr">
        <is>
          <t>បានប្រកាសពន្ធ</t>
        </is>
      </c>
    </row>
    <row r="253">
      <c r="A253" s="417" t="n">
        <v>244</v>
      </c>
      <c r="B253" s="418" t="inlineStr">
        <is>
          <t>Fuel for car</t>
        </is>
      </c>
      <c r="C253" s="418" t="inlineStr">
        <is>
          <t>ឃឺន + ណាហ្គែល</t>
        </is>
      </c>
      <c r="D253" s="418" t="inlineStr">
        <is>
          <t>L001-100045189</t>
        </is>
      </c>
      <c r="E253" s="418" t="inlineStr">
        <is>
          <t>PTI2213155</t>
        </is>
      </c>
      <c r="F253" s="419" t="n">
        <v>44740</v>
      </c>
      <c r="G253" s="420" t="n">
        <v>94242</v>
      </c>
      <c r="H253" s="418" t="n"/>
      <c r="I253" s="455" t="n">
        <v>94242</v>
      </c>
      <c r="J253" s="418">
        <f>IF(L253&lt;&gt;"",L253,K253)</f>
        <v/>
      </c>
      <c r="K253" s="418">
        <f>IF(AND(T253=TRUE, U253=TRUE, V253=TRUE), IF(W253&lt;-0.05, "អនុញ្ញាត (អ្នកផ្គត់ផ្គង់ប្រកាសខ្វះ)", "បានប្រកាស (អនុញ្ញាត)"), IF(AND(T253=FALSE, U253=FALSE, V253=FALSE), "ព្យួរទុក (មិនមានទិន្នន័យ)", "ប្រកាសខុស (ព្យួរទុក)"))</f>
        <v/>
      </c>
      <c r="L253" s="418" t="inlineStr"/>
      <c r="M253" s="418" t="inlineStr"/>
      <c r="N253" s="455" t="n"/>
      <c r="O253" s="455">
        <f>IF(W253&lt;0,AI253,I253)</f>
        <v/>
      </c>
      <c r="P253" s="455">
        <f>I253-O253</f>
        <v/>
      </c>
      <c r="Q253" s="418" t="n"/>
      <c r="R253" s="418" t="inlineStr">
        <is>
          <t>PTI2213155</t>
        </is>
      </c>
      <c r="S253" s="418" t="inlineStr">
        <is>
          <t>PTI2213155</t>
        </is>
      </c>
      <c r="T253" s="418">
        <f>R253=S253</f>
        <v/>
      </c>
      <c r="U253" s="418">
        <f>AND(MONTH(F253)=MONTH(Y253), YEAR(F253)=YEAR(Y253))</f>
        <v/>
      </c>
      <c r="V253" s="418">
        <f>AND(AC253&lt;&gt;"", 'Company information'!D$4&lt;&gt;"", RIGHT(SUBSTITUTE(AC253,"-",""),9)=RIGHT(SUBSTITUTE('Company information'!D$4,"-",""),9))</f>
        <v/>
      </c>
      <c r="W253" s="418">
        <f>AI253-I253</f>
        <v/>
      </c>
      <c r="X253" s="455" t="n"/>
      <c r="Y253" s="419" t="n">
        <v>44740</v>
      </c>
      <c r="Z253" s="418" t="inlineStr">
        <is>
          <t>PTI2213155</t>
        </is>
      </c>
      <c r="AA253" s="418" t="inlineStr"/>
      <c r="AB253" s="418" t="inlineStr">
        <is>
          <t>បុគ្គលជាប់អាករ</t>
        </is>
      </c>
      <c r="AC253" s="418" t="inlineStr">
        <is>
          <t>L001-100067123</t>
        </is>
      </c>
      <c r="AD253" s="418" t="inlineStr">
        <is>
          <t>រីឡាយអេប៊ល សូស អ៊ិនដាសស្រ្ទៀល (ខេមបូឌា)</t>
        </is>
      </c>
      <c r="AE253" s="455" t="n">
        <v>1098097</v>
      </c>
      <c r="AF253" s="455" t="n">
        <v>942415</v>
      </c>
      <c r="AG253" s="455" t="n">
        <v>61440</v>
      </c>
      <c r="AH253" s="455" t="n">
        <v>0</v>
      </c>
      <c r="AI253" s="455" t="n">
        <v>94242</v>
      </c>
      <c r="AJ253" s="455" t="n">
        <v>0</v>
      </c>
      <c r="AK253" s="455" t="n">
        <v>0</v>
      </c>
      <c r="AL253" s="455" t="n">
        <v>0</v>
      </c>
      <c r="AM253" s="455" t="n">
        <v>0</v>
      </c>
      <c r="AN253" s="455" t="n">
        <v>0</v>
      </c>
      <c r="AO253" s="455" t="n">
        <v>0</v>
      </c>
      <c r="AP253" s="455" t="n">
        <v>0</v>
      </c>
      <c r="AQ253" s="455" t="n">
        <v>0</v>
      </c>
      <c r="AR253" s="418" t="inlineStr"/>
      <c r="AS253" s="418" t="inlineStr">
        <is>
          <t>ថ្លៃដឹកជញ្ជូន និងសេវា</t>
        </is>
      </c>
      <c r="AT253" s="418" t="inlineStr">
        <is>
          <t>បានប្រកាសពន្ធ</t>
        </is>
      </c>
    </row>
    <row r="254">
      <c r="A254" s="417" t="n">
        <v>245</v>
      </c>
      <c r="B254" s="418" t="inlineStr">
        <is>
          <t>Fuel for car</t>
        </is>
      </c>
      <c r="C254" s="418" t="inlineStr">
        <is>
          <t>ឃឺន + ណាហ្គែល</t>
        </is>
      </c>
      <c r="D254" s="418" t="inlineStr">
        <is>
          <t>L001-100045189</t>
        </is>
      </c>
      <c r="E254" s="418" t="inlineStr">
        <is>
          <t>PTI2213117</t>
        </is>
      </c>
      <c r="F254" s="419" t="n">
        <v>44740</v>
      </c>
      <c r="G254" s="420" t="n">
        <v>26624</v>
      </c>
      <c r="H254" s="418" t="n"/>
      <c r="I254" s="455" t="n">
        <v>26624</v>
      </c>
      <c r="J254" s="418">
        <f>IF(L254&lt;&gt;"",L254,K254)</f>
        <v/>
      </c>
      <c r="K254" s="418">
        <f>IF(AND(T254=TRUE, U254=TRUE, V254=TRUE), IF(W254&lt;-0.05, "អនុញ្ញាត (អ្នកផ្គត់ផ្គង់ប្រកាសខ្វះ)", "បានប្រកាស (អនុញ្ញាត)"), IF(AND(T254=FALSE, U254=FALSE, V254=FALSE), "ព្យួរទុក (មិនមានទិន្នន័យ)", "ប្រកាសខុស (ព្យួរទុក)"))</f>
        <v/>
      </c>
      <c r="L254" s="418" t="inlineStr"/>
      <c r="M254" s="418" t="inlineStr"/>
      <c r="N254" s="455" t="n"/>
      <c r="O254" s="455">
        <f>IF(W254&lt;0,AI254,I254)</f>
        <v/>
      </c>
      <c r="P254" s="455">
        <f>I254-O254</f>
        <v/>
      </c>
      <c r="Q254" s="418" t="n"/>
      <c r="R254" s="418" t="inlineStr">
        <is>
          <t>PTI2213117</t>
        </is>
      </c>
      <c r="S254" s="418" t="inlineStr">
        <is>
          <t>PTI2213117</t>
        </is>
      </c>
      <c r="T254" s="418">
        <f>R254=S254</f>
        <v/>
      </c>
      <c r="U254" s="418">
        <f>AND(MONTH(F254)=MONTH(Y254), YEAR(F254)=YEAR(Y254))</f>
        <v/>
      </c>
      <c r="V254" s="418">
        <f>AND(AC254&lt;&gt;"", 'Company information'!D$4&lt;&gt;"", RIGHT(SUBSTITUTE(AC254,"-",""),9)=RIGHT(SUBSTITUTE('Company information'!D$4,"-",""),9))</f>
        <v/>
      </c>
      <c r="W254" s="418">
        <f>AI254-I254</f>
        <v/>
      </c>
      <c r="X254" s="455" t="n"/>
      <c r="Y254" s="419" t="n">
        <v>44740</v>
      </c>
      <c r="Z254" s="418" t="inlineStr">
        <is>
          <t>PTI2213117</t>
        </is>
      </c>
      <c r="AA254" s="418" t="inlineStr"/>
      <c r="AB254" s="418" t="inlineStr">
        <is>
          <t>បុគ្គលជាប់អាករ</t>
        </is>
      </c>
      <c r="AC254" s="418" t="inlineStr">
        <is>
          <t>L001-100067123</t>
        </is>
      </c>
      <c r="AD254" s="418" t="inlineStr">
        <is>
          <t>រីឡាយអេប៊ល សូស អ៊ិនដាសស្រ្ទៀល (ខេមបូឌា)</t>
        </is>
      </c>
      <c r="AE254" s="455" t="n">
        <v>292864</v>
      </c>
      <c r="AF254" s="455" t="n">
        <v>266240</v>
      </c>
      <c r="AG254" s="455" t="n">
        <v>0</v>
      </c>
      <c r="AH254" s="455" t="n">
        <v>0</v>
      </c>
      <c r="AI254" s="455" t="n">
        <v>26624</v>
      </c>
      <c r="AJ254" s="455" t="n">
        <v>0</v>
      </c>
      <c r="AK254" s="455" t="n">
        <v>0</v>
      </c>
      <c r="AL254" s="455" t="n">
        <v>0</v>
      </c>
      <c r="AM254" s="455" t="n">
        <v>0</v>
      </c>
      <c r="AN254" s="455" t="n">
        <v>0</v>
      </c>
      <c r="AO254" s="455" t="n">
        <v>0</v>
      </c>
      <c r="AP254" s="455" t="n">
        <v>0</v>
      </c>
      <c r="AQ254" s="455" t="n">
        <v>0</v>
      </c>
      <c r="AR254" s="418" t="inlineStr"/>
      <c r="AS254" s="418" t="inlineStr">
        <is>
          <t>ថ្លៃដឹកជញ្ជូន និងសេវា</t>
        </is>
      </c>
      <c r="AT254" s="418" t="inlineStr">
        <is>
          <t>បានប្រកាសពន្ធ</t>
        </is>
      </c>
    </row>
    <row r="255">
      <c r="A255" s="417" t="n">
        <v>246</v>
      </c>
      <c r="B255" s="418" t="inlineStr">
        <is>
          <t>Food for customer audit LC</t>
        </is>
      </c>
      <c r="C255" s="418" t="inlineStr">
        <is>
          <t>ឃឺន + ណាហ្គែល</t>
        </is>
      </c>
      <c r="D255" s="418" t="inlineStr">
        <is>
          <t>L001-100045189</t>
        </is>
      </c>
      <c r="E255" s="418" t="inlineStr">
        <is>
          <t>PTI2213001</t>
        </is>
      </c>
      <c r="F255" s="419" t="n">
        <v>44739</v>
      </c>
      <c r="G255" s="420" t="n">
        <v>26618</v>
      </c>
      <c r="H255" s="418" t="n"/>
      <c r="I255" s="455" t="n">
        <v>26618</v>
      </c>
      <c r="J255" s="418">
        <f>IF(L255&lt;&gt;"",L255,K255)</f>
        <v/>
      </c>
      <c r="K255" s="418">
        <f>IF(AND(T255=TRUE, U255=TRUE, V255=TRUE), IF(W255&lt;-0.05, "អនុញ្ញាត (អ្នកផ្គត់ផ្គង់ប្រកាសខ្វះ)", "បានប្រកាស (អនុញ្ញាត)"), IF(AND(T255=FALSE, U255=FALSE, V255=FALSE), "ព្យួរទុក (មិនមានទិន្នន័យ)", "ប្រកាសខុស (ព្យួរទុក)"))</f>
        <v/>
      </c>
      <c r="L255" s="418" t="inlineStr"/>
      <c r="M255" s="418" t="inlineStr"/>
      <c r="N255" s="455" t="n"/>
      <c r="O255" s="455">
        <f>IF(W255&lt;0,AI255,I255)</f>
        <v/>
      </c>
      <c r="P255" s="455">
        <f>I255-O255</f>
        <v/>
      </c>
      <c r="Q255" s="418" t="n"/>
      <c r="R255" s="418" t="inlineStr">
        <is>
          <t>PTI2213001</t>
        </is>
      </c>
      <c r="S255" s="418" t="inlineStr">
        <is>
          <t>PTI2213001</t>
        </is>
      </c>
      <c r="T255" s="418">
        <f>R255=S255</f>
        <v/>
      </c>
      <c r="U255" s="418">
        <f>AND(MONTH(F255)=MONTH(Y255), YEAR(F255)=YEAR(Y255))</f>
        <v/>
      </c>
      <c r="V255" s="418">
        <f>AND(AC255&lt;&gt;"", 'Company information'!D$4&lt;&gt;"", RIGHT(SUBSTITUTE(AC255,"-",""),9)=RIGHT(SUBSTITUTE('Company information'!D$4,"-",""),9))</f>
        <v/>
      </c>
      <c r="W255" s="418">
        <f>AI255-I255</f>
        <v/>
      </c>
      <c r="X255" s="455" t="n"/>
      <c r="Y255" s="419" t="n">
        <v>44739</v>
      </c>
      <c r="Z255" s="418" t="inlineStr">
        <is>
          <t>PTI2213001</t>
        </is>
      </c>
      <c r="AA255" s="418" t="inlineStr"/>
      <c r="AB255" s="418" t="inlineStr">
        <is>
          <t>បុគ្គលជាប់អាករ</t>
        </is>
      </c>
      <c r="AC255" s="418" t="inlineStr">
        <is>
          <t>L001-100067123</t>
        </is>
      </c>
      <c r="AD255" s="418" t="inlineStr">
        <is>
          <t>រីឡាយអេប៊ល សូស អ៊ិនដាសស្រ្ទៀល (ខេមបូឌា)</t>
        </is>
      </c>
      <c r="AE255" s="455" t="n">
        <v>292793</v>
      </c>
      <c r="AF255" s="455" t="n">
        <v>266175</v>
      </c>
      <c r="AG255" s="455" t="n">
        <v>0</v>
      </c>
      <c r="AH255" s="455" t="n">
        <v>0</v>
      </c>
      <c r="AI255" s="455" t="n">
        <v>26618</v>
      </c>
      <c r="AJ255" s="455" t="n">
        <v>0</v>
      </c>
      <c r="AK255" s="455" t="n">
        <v>0</v>
      </c>
      <c r="AL255" s="455" t="n">
        <v>0</v>
      </c>
      <c r="AM255" s="455" t="n">
        <v>0</v>
      </c>
      <c r="AN255" s="455" t="n">
        <v>0</v>
      </c>
      <c r="AO255" s="455" t="n">
        <v>0</v>
      </c>
      <c r="AP255" s="455" t="n">
        <v>0</v>
      </c>
      <c r="AQ255" s="455" t="n">
        <v>0</v>
      </c>
      <c r="AR255" s="418" t="inlineStr"/>
      <c r="AS255" s="418" t="inlineStr">
        <is>
          <t>ថ្លៃដឹកជញ្ជូន និងសេវា</t>
        </is>
      </c>
      <c r="AT255" s="418" t="inlineStr">
        <is>
          <t>បានប្រកាសពន្ធ</t>
        </is>
      </c>
    </row>
    <row r="256">
      <c r="A256" s="417" t="n">
        <v>247</v>
      </c>
      <c r="B256" s="418" t="inlineStr">
        <is>
          <t>Food for customer audit LC</t>
        </is>
      </c>
      <c r="C256" s="418" t="inlineStr">
        <is>
          <t>ឃឺន + ណាហ្គែល</t>
        </is>
      </c>
      <c r="D256" s="418" t="inlineStr">
        <is>
          <t>L001-100045189</t>
        </is>
      </c>
      <c r="E256" s="418" t="inlineStr">
        <is>
          <t>PTI2213120</t>
        </is>
      </c>
      <c r="F256" s="419" t="n">
        <v>44740</v>
      </c>
      <c r="G256" s="420" t="n">
        <v>26624</v>
      </c>
      <c r="H256" s="418" t="n"/>
      <c r="I256" s="455" t="n">
        <v>26624</v>
      </c>
      <c r="J256" s="418">
        <f>IF(L256&lt;&gt;"",L256,K256)</f>
        <v/>
      </c>
      <c r="K256" s="418">
        <f>IF(AND(T256=TRUE, U256=TRUE, V256=TRUE), IF(W256&lt;-0.05, "អនុញ្ញាត (អ្នកផ្គត់ផ្គង់ប្រកាសខ្វះ)", "បានប្រកាស (អនុញ្ញាត)"), IF(AND(T256=FALSE, U256=FALSE, V256=FALSE), "ព្យួរទុក (មិនមានទិន្នន័យ)", "ប្រកាសខុស (ព្យួរទុក)"))</f>
        <v/>
      </c>
      <c r="L256" s="418" t="inlineStr"/>
      <c r="M256" s="418" t="inlineStr"/>
      <c r="N256" s="455" t="n"/>
      <c r="O256" s="455">
        <f>IF(W256&lt;0,AI256,I256)</f>
        <v/>
      </c>
      <c r="P256" s="455">
        <f>I256-O256</f>
        <v/>
      </c>
      <c r="Q256" s="418" t="n"/>
      <c r="R256" s="418" t="inlineStr">
        <is>
          <t>PTI2213120</t>
        </is>
      </c>
      <c r="S256" s="418" t="inlineStr">
        <is>
          <t>PTI2213120</t>
        </is>
      </c>
      <c r="T256" s="418">
        <f>R256=S256</f>
        <v/>
      </c>
      <c r="U256" s="418">
        <f>AND(MONTH(F256)=MONTH(Y256), YEAR(F256)=YEAR(Y256))</f>
        <v/>
      </c>
      <c r="V256" s="418">
        <f>AND(AC256&lt;&gt;"", 'Company information'!D$4&lt;&gt;"", RIGHT(SUBSTITUTE(AC256,"-",""),9)=RIGHT(SUBSTITUTE('Company information'!D$4,"-",""),9))</f>
        <v/>
      </c>
      <c r="W256" s="418">
        <f>AI256-I256</f>
        <v/>
      </c>
      <c r="X256" s="455" t="n"/>
      <c r="Y256" s="419" t="n">
        <v>44740</v>
      </c>
      <c r="Z256" s="418" t="inlineStr">
        <is>
          <t>PTI2213120</t>
        </is>
      </c>
      <c r="AA256" s="418" t="inlineStr"/>
      <c r="AB256" s="418" t="inlineStr">
        <is>
          <t>បុគ្គលជាប់អាករ</t>
        </is>
      </c>
      <c r="AC256" s="418" t="inlineStr">
        <is>
          <t>L001-100067123</t>
        </is>
      </c>
      <c r="AD256" s="418" t="inlineStr">
        <is>
          <t>រីឡាយអេប៊ល សូស អ៊ិនដាសស្រ្ទៀល (ខេមបូឌា)</t>
        </is>
      </c>
      <c r="AE256" s="455" t="n">
        <v>292864</v>
      </c>
      <c r="AF256" s="455" t="n">
        <v>266240</v>
      </c>
      <c r="AG256" s="455" t="n">
        <v>0</v>
      </c>
      <c r="AH256" s="455" t="n">
        <v>0</v>
      </c>
      <c r="AI256" s="455" t="n">
        <v>26624</v>
      </c>
      <c r="AJ256" s="455" t="n">
        <v>0</v>
      </c>
      <c r="AK256" s="455" t="n">
        <v>0</v>
      </c>
      <c r="AL256" s="455" t="n">
        <v>0</v>
      </c>
      <c r="AM256" s="455" t="n">
        <v>0</v>
      </c>
      <c r="AN256" s="455" t="n">
        <v>0</v>
      </c>
      <c r="AO256" s="455" t="n">
        <v>0</v>
      </c>
      <c r="AP256" s="455" t="n">
        <v>0</v>
      </c>
      <c r="AQ256" s="455" t="n">
        <v>0</v>
      </c>
      <c r="AR256" s="418" t="inlineStr"/>
      <c r="AS256" s="418" t="inlineStr">
        <is>
          <t>ថ្លៃដឹកជញ្ជូន និងសេវា</t>
        </is>
      </c>
      <c r="AT256" s="418" t="inlineStr">
        <is>
          <t>បានប្រកាសពន្ធ</t>
        </is>
      </c>
    </row>
    <row r="257">
      <c r="A257" s="417" t="n">
        <v>248</v>
      </c>
      <c r="B257" s="418" t="inlineStr">
        <is>
          <t>Food for customer audit LC</t>
        </is>
      </c>
      <c r="C257" s="418" t="inlineStr">
        <is>
          <t>ឃឺន + ណាហ្គែល</t>
        </is>
      </c>
      <c r="D257" s="418" t="inlineStr">
        <is>
          <t>L001-100045189</t>
        </is>
      </c>
      <c r="E257" s="418" t="inlineStr">
        <is>
          <t>PTI2213136</t>
        </is>
      </c>
      <c r="F257" s="419" t="n">
        <v>44740</v>
      </c>
      <c r="G257" s="420" t="n">
        <v>26624</v>
      </c>
      <c r="H257" s="418" t="n"/>
      <c r="I257" s="455" t="n">
        <v>26624</v>
      </c>
      <c r="J257" s="418">
        <f>IF(L257&lt;&gt;"",L257,K257)</f>
        <v/>
      </c>
      <c r="K257" s="418">
        <f>IF(AND(T257=TRUE, U257=TRUE, V257=TRUE), IF(W257&lt;-0.05, "អនុញ្ញាត (អ្នកផ្គត់ផ្គង់ប្រកាសខ្វះ)", "បានប្រកាស (អនុញ្ញាត)"), IF(AND(T257=FALSE, U257=FALSE, V257=FALSE), "ព្យួរទុក (មិនមានទិន្នន័យ)", "ប្រកាសខុស (ព្យួរទុក)"))</f>
        <v/>
      </c>
      <c r="L257" s="418" t="inlineStr"/>
      <c r="M257" s="418" t="inlineStr"/>
      <c r="N257" s="455" t="n"/>
      <c r="O257" s="455">
        <f>IF(W257&lt;0,AI257,I257)</f>
        <v/>
      </c>
      <c r="P257" s="455">
        <f>I257-O257</f>
        <v/>
      </c>
      <c r="Q257" s="418" t="n"/>
      <c r="R257" s="418" t="inlineStr">
        <is>
          <t>PTI2213136</t>
        </is>
      </c>
      <c r="S257" s="418" t="inlineStr">
        <is>
          <t>PTI2213136</t>
        </is>
      </c>
      <c r="T257" s="418">
        <f>R257=S257</f>
        <v/>
      </c>
      <c r="U257" s="418">
        <f>AND(MONTH(F257)=MONTH(Y257), YEAR(F257)=YEAR(Y257))</f>
        <v/>
      </c>
      <c r="V257" s="418">
        <f>AND(AC257&lt;&gt;"", 'Company information'!D$4&lt;&gt;"", RIGHT(SUBSTITUTE(AC257,"-",""),9)=RIGHT(SUBSTITUTE('Company information'!D$4,"-",""),9))</f>
        <v/>
      </c>
      <c r="W257" s="418">
        <f>AI257-I257</f>
        <v/>
      </c>
      <c r="X257" s="455" t="n"/>
      <c r="Y257" s="419" t="n">
        <v>44740</v>
      </c>
      <c r="Z257" s="418" t="inlineStr">
        <is>
          <t>PTI2213136</t>
        </is>
      </c>
      <c r="AA257" s="418" t="inlineStr"/>
      <c r="AB257" s="418" t="inlineStr">
        <is>
          <t>បុគ្គលជាប់អាករ</t>
        </is>
      </c>
      <c r="AC257" s="418" t="inlineStr">
        <is>
          <t>L001-100067123</t>
        </is>
      </c>
      <c r="AD257" s="418" t="inlineStr">
        <is>
          <t>រីឡាយអេប៊ល សូស អ៊ិនដាសស្រ្ទៀល (ខេមបូឌា)</t>
        </is>
      </c>
      <c r="AE257" s="455" t="n">
        <v>292864</v>
      </c>
      <c r="AF257" s="455" t="n">
        <v>266240</v>
      </c>
      <c r="AG257" s="455" t="n">
        <v>0</v>
      </c>
      <c r="AH257" s="455" t="n">
        <v>0</v>
      </c>
      <c r="AI257" s="455" t="n">
        <v>26624</v>
      </c>
      <c r="AJ257" s="455" t="n">
        <v>0</v>
      </c>
      <c r="AK257" s="455" t="n">
        <v>0</v>
      </c>
      <c r="AL257" s="455" t="n">
        <v>0</v>
      </c>
      <c r="AM257" s="455" t="n">
        <v>0</v>
      </c>
      <c r="AN257" s="455" t="n">
        <v>0</v>
      </c>
      <c r="AO257" s="455" t="n">
        <v>0</v>
      </c>
      <c r="AP257" s="455" t="n">
        <v>0</v>
      </c>
      <c r="AQ257" s="455" t="n">
        <v>0</v>
      </c>
      <c r="AR257" s="418" t="inlineStr"/>
      <c r="AS257" s="418" t="inlineStr">
        <is>
          <t>ថ្លៃដឹកជញ្ជូន និងសេវា</t>
        </is>
      </c>
      <c r="AT257" s="418" t="inlineStr">
        <is>
          <t>បានប្រកាសពន្ធ</t>
        </is>
      </c>
    </row>
    <row r="258">
      <c r="A258" s="417" t="n">
        <v>249</v>
      </c>
      <c r="B258" s="418" t="inlineStr">
        <is>
          <t>Food for customer audit LC</t>
        </is>
      </c>
      <c r="C258" s="418" t="inlineStr">
        <is>
          <t>ឃឺន + ណាហ្គែល</t>
        </is>
      </c>
      <c r="D258" s="418" t="inlineStr">
        <is>
          <t>L001-100045189</t>
        </is>
      </c>
      <c r="E258" s="418" t="inlineStr">
        <is>
          <t>PTI2213112</t>
        </is>
      </c>
      <c r="F258" s="419" t="n">
        <v>44740</v>
      </c>
      <c r="G258" s="420" t="n">
        <v>26624</v>
      </c>
      <c r="H258" s="418" t="n"/>
      <c r="I258" s="455" t="n">
        <v>26624</v>
      </c>
      <c r="J258" s="418">
        <f>IF(L258&lt;&gt;"",L258,K258)</f>
        <v/>
      </c>
      <c r="K258" s="418">
        <f>IF(AND(T258=TRUE, U258=TRUE, V258=TRUE), IF(W258&lt;-0.05, "អនុញ្ញាត (អ្នកផ្គត់ផ្គង់ប្រកាសខ្វះ)", "បានប្រកាស (អនុញ្ញាត)"), IF(AND(T258=FALSE, U258=FALSE, V258=FALSE), "ព្យួរទុក (មិនមានទិន្នន័យ)", "ប្រកាសខុស (ព្យួរទុក)"))</f>
        <v/>
      </c>
      <c r="L258" s="418" t="inlineStr"/>
      <c r="M258" s="418" t="inlineStr"/>
      <c r="N258" s="455" t="n"/>
      <c r="O258" s="455">
        <f>IF(W258&lt;0,AI258,I258)</f>
        <v/>
      </c>
      <c r="P258" s="455">
        <f>I258-O258</f>
        <v/>
      </c>
      <c r="Q258" s="418" t="n"/>
      <c r="R258" s="418" t="inlineStr">
        <is>
          <t>PTI2213112</t>
        </is>
      </c>
      <c r="S258" s="418" t="inlineStr">
        <is>
          <t>PTI2213112</t>
        </is>
      </c>
      <c r="T258" s="418">
        <f>R258=S258</f>
        <v/>
      </c>
      <c r="U258" s="418">
        <f>AND(MONTH(F258)=MONTH(Y258), YEAR(F258)=YEAR(Y258))</f>
        <v/>
      </c>
      <c r="V258" s="418">
        <f>AND(AC258&lt;&gt;"", 'Company information'!D$4&lt;&gt;"", RIGHT(SUBSTITUTE(AC258,"-",""),9)=RIGHT(SUBSTITUTE('Company information'!D$4,"-",""),9))</f>
        <v/>
      </c>
      <c r="W258" s="418">
        <f>AI258-I258</f>
        <v/>
      </c>
      <c r="X258" s="455" t="n"/>
      <c r="Y258" s="419" t="n">
        <v>44740</v>
      </c>
      <c r="Z258" s="418" t="inlineStr">
        <is>
          <t>PTI2213112</t>
        </is>
      </c>
      <c r="AA258" s="418" t="inlineStr"/>
      <c r="AB258" s="418" t="inlineStr">
        <is>
          <t>បុគ្គលជាប់អាករ</t>
        </is>
      </c>
      <c r="AC258" s="418" t="inlineStr">
        <is>
          <t>L001-100067123</t>
        </is>
      </c>
      <c r="AD258" s="418" t="inlineStr">
        <is>
          <t>រីឡាយអេប៊ល សូស អ៊ិនដាសស្រ្ទៀល (ខេមបូឌា)</t>
        </is>
      </c>
      <c r="AE258" s="455" t="n">
        <v>292864</v>
      </c>
      <c r="AF258" s="455" t="n">
        <v>266240</v>
      </c>
      <c r="AG258" s="455" t="n">
        <v>0</v>
      </c>
      <c r="AH258" s="455" t="n">
        <v>0</v>
      </c>
      <c r="AI258" s="455" t="n">
        <v>26624</v>
      </c>
      <c r="AJ258" s="455" t="n">
        <v>0</v>
      </c>
      <c r="AK258" s="455" t="n">
        <v>0</v>
      </c>
      <c r="AL258" s="455" t="n">
        <v>0</v>
      </c>
      <c r="AM258" s="455" t="n">
        <v>0</v>
      </c>
      <c r="AN258" s="455" t="n">
        <v>0</v>
      </c>
      <c r="AO258" s="455" t="n">
        <v>0</v>
      </c>
      <c r="AP258" s="455" t="n">
        <v>0</v>
      </c>
      <c r="AQ258" s="455" t="n">
        <v>0</v>
      </c>
      <c r="AR258" s="418" t="inlineStr"/>
      <c r="AS258" s="418" t="inlineStr">
        <is>
          <t>ថ្លៃដឹកជញ្ជូន និងសេវា</t>
        </is>
      </c>
      <c r="AT258" s="418" t="inlineStr">
        <is>
          <t>បានប្រកាសពន្ធ</t>
        </is>
      </c>
    </row>
    <row r="259">
      <c r="A259" s="417" t="n">
        <v>250</v>
      </c>
      <c r="B259" s="418" t="inlineStr">
        <is>
          <t>Food for customer audit LC</t>
        </is>
      </c>
      <c r="C259" s="418" t="inlineStr">
        <is>
          <t>ឃឺន + ណាហ្គែល</t>
        </is>
      </c>
      <c r="D259" s="418" t="inlineStr">
        <is>
          <t>L001-100045189</t>
        </is>
      </c>
      <c r="E259" s="418" t="inlineStr">
        <is>
          <t>PTI2213233</t>
        </is>
      </c>
      <c r="F259" s="419" t="n">
        <v>44740</v>
      </c>
      <c r="G259" s="420" t="n">
        <v>117291</v>
      </c>
      <c r="H259" s="418" t="n"/>
      <c r="I259" s="455" t="n">
        <v>117291</v>
      </c>
      <c r="J259" s="418">
        <f>IF(L259&lt;&gt;"",L259,K259)</f>
        <v/>
      </c>
      <c r="K259" s="418">
        <f>IF(AND(T259=TRUE, U259=TRUE, V259=TRUE), IF(W259&lt;-0.05, "អនុញ្ញាត (អ្នកផ្គត់ផ្គង់ប្រកាសខ្វះ)", "បានប្រកាស (អនុញ្ញាត)"), IF(AND(T259=FALSE, U259=FALSE, V259=FALSE), "ព្យួរទុក (មិនមានទិន្នន័យ)", "ប្រកាសខុស (ព្យួរទុក)"))</f>
        <v/>
      </c>
      <c r="L259" s="418" t="inlineStr"/>
      <c r="M259" s="418" t="inlineStr"/>
      <c r="N259" s="455" t="n"/>
      <c r="O259" s="455">
        <f>IF(W259&lt;0,AI259,I259)</f>
        <v/>
      </c>
      <c r="P259" s="455">
        <f>I259-O259</f>
        <v/>
      </c>
      <c r="Q259" s="418" t="n"/>
      <c r="R259" s="418" t="inlineStr">
        <is>
          <t>PTI2213233</t>
        </is>
      </c>
      <c r="S259" s="418" t="inlineStr">
        <is>
          <t>PTI2213233</t>
        </is>
      </c>
      <c r="T259" s="418">
        <f>R259=S259</f>
        <v/>
      </c>
      <c r="U259" s="418">
        <f>AND(MONTH(F259)=MONTH(Y259), YEAR(F259)=YEAR(Y259))</f>
        <v/>
      </c>
      <c r="V259" s="418">
        <f>AND(AC259&lt;&gt;"", 'Company information'!D$4&lt;&gt;"", RIGHT(SUBSTITUTE(AC259,"-",""),9)=RIGHT(SUBSTITUTE('Company information'!D$4,"-",""),9))</f>
        <v/>
      </c>
      <c r="W259" s="418">
        <f>AI259-I259</f>
        <v/>
      </c>
      <c r="X259" s="455" t="n"/>
      <c r="Y259" s="419" t="n">
        <v>44740</v>
      </c>
      <c r="Z259" s="418" t="inlineStr">
        <is>
          <t>PTI2213233</t>
        </is>
      </c>
      <c r="AA259" s="418" t="inlineStr"/>
      <c r="AB259" s="418" t="inlineStr">
        <is>
          <t>បុគ្គលជាប់អាករ</t>
        </is>
      </c>
      <c r="AC259" s="418" t="inlineStr">
        <is>
          <t>L001-100067123</t>
        </is>
      </c>
      <c r="AD259" s="418" t="inlineStr">
        <is>
          <t>រីឡាយអេប៊ល សូស អ៊ិនដាសស្រ្ទៀល (ខេមបូឌា)</t>
        </is>
      </c>
      <c r="AE259" s="455" t="n">
        <v>1351639</v>
      </c>
      <c r="AF259" s="455" t="n">
        <v>1172908</v>
      </c>
      <c r="AG259" s="455" t="n">
        <v>61440</v>
      </c>
      <c r="AH259" s="455" t="n">
        <v>0</v>
      </c>
      <c r="AI259" s="455" t="n">
        <v>117291</v>
      </c>
      <c r="AJ259" s="455" t="n">
        <v>0</v>
      </c>
      <c r="AK259" s="455" t="n">
        <v>0</v>
      </c>
      <c r="AL259" s="455" t="n">
        <v>0</v>
      </c>
      <c r="AM259" s="455" t="n">
        <v>0</v>
      </c>
      <c r="AN259" s="455" t="n">
        <v>0</v>
      </c>
      <c r="AO259" s="455" t="n">
        <v>0</v>
      </c>
      <c r="AP259" s="455" t="n">
        <v>0</v>
      </c>
      <c r="AQ259" s="455" t="n">
        <v>0</v>
      </c>
      <c r="AR259" s="418" t="inlineStr"/>
      <c r="AS259" s="418" t="inlineStr">
        <is>
          <t>ថ្លៃដឹកជញ្ជូន និងសេវា</t>
        </is>
      </c>
      <c r="AT259" s="418" t="inlineStr">
        <is>
          <t>បានប្រកាសពន្ធ</t>
        </is>
      </c>
    </row>
    <row r="260">
      <c r="A260" s="417" t="n">
        <v>251</v>
      </c>
      <c r="B260" s="418" t="inlineStr">
        <is>
          <t>Food for customer audit LC</t>
        </is>
      </c>
      <c r="C260" s="418" t="inlineStr">
        <is>
          <t>ឃឺន + ណាហ្គែល</t>
        </is>
      </c>
      <c r="D260" s="418" t="inlineStr">
        <is>
          <t>L001-100045189</t>
        </is>
      </c>
      <c r="E260" s="418" t="inlineStr">
        <is>
          <t>PTI2213200</t>
        </is>
      </c>
      <c r="F260" s="419" t="n">
        <v>44740</v>
      </c>
      <c r="G260" s="420" t="n">
        <v>188643</v>
      </c>
      <c r="H260" s="418" t="n"/>
      <c r="I260" s="455" t="n">
        <v>188643</v>
      </c>
      <c r="J260" s="418">
        <f>IF(L260&lt;&gt;"",L260,K260)</f>
        <v/>
      </c>
      <c r="K260" s="418">
        <f>IF(AND(T260=TRUE, U260=TRUE, V260=TRUE), IF(W260&lt;-0.05, "អនុញ្ញាត (អ្នកផ្គត់ផ្គង់ប្រកាសខ្វះ)", "បានប្រកាស (អនុញ្ញាត)"), IF(AND(T260=FALSE, U260=FALSE, V260=FALSE), "ព្យួរទុក (មិនមានទិន្នន័យ)", "ប្រកាសខុស (ព្យួរទុក)"))</f>
        <v/>
      </c>
      <c r="L260" s="418" t="inlineStr"/>
      <c r="M260" s="418" t="inlineStr"/>
      <c r="N260" s="455" t="n"/>
      <c r="O260" s="455">
        <f>IF(W260&lt;0,AI260,I260)</f>
        <v/>
      </c>
      <c r="P260" s="455">
        <f>I260-O260</f>
        <v/>
      </c>
      <c r="Q260" s="418" t="n"/>
      <c r="R260" s="418" t="inlineStr">
        <is>
          <t>PTI2213200</t>
        </is>
      </c>
      <c r="S260" s="418" t="inlineStr">
        <is>
          <t>PTI2213200</t>
        </is>
      </c>
      <c r="T260" s="418">
        <f>R260=S260</f>
        <v/>
      </c>
      <c r="U260" s="418">
        <f>AND(MONTH(F260)=MONTH(Y260), YEAR(F260)=YEAR(Y260))</f>
        <v/>
      </c>
      <c r="V260" s="418">
        <f>AND(AC260&lt;&gt;"", 'Company information'!D$4&lt;&gt;"", RIGHT(SUBSTITUTE(AC260,"-",""),9)=RIGHT(SUBSTITUTE('Company information'!D$4,"-",""),9))</f>
        <v/>
      </c>
      <c r="W260" s="418">
        <f>AI260-I260</f>
        <v/>
      </c>
      <c r="X260" s="455" t="n"/>
      <c r="Y260" s="419" t="n">
        <v>44740</v>
      </c>
      <c r="Z260" s="418" t="inlineStr">
        <is>
          <t>PTI2213200</t>
        </is>
      </c>
      <c r="AA260" s="418" t="inlineStr"/>
      <c r="AB260" s="418" t="inlineStr">
        <is>
          <t>បុគ្គលជាប់អាករ</t>
        </is>
      </c>
      <c r="AC260" s="418" t="inlineStr">
        <is>
          <t>L001-100067123</t>
        </is>
      </c>
      <c r="AD260" s="418" t="inlineStr">
        <is>
          <t>រីឡាយអេប៊ល សូស អ៊ិនដាសស្រ្ទៀល (ខេមបូឌា)</t>
        </is>
      </c>
      <c r="AE260" s="455" t="n">
        <v>2136515</v>
      </c>
      <c r="AF260" s="455" t="n">
        <v>1886432</v>
      </c>
      <c r="AG260" s="455" t="n">
        <v>61440</v>
      </c>
      <c r="AH260" s="455" t="n">
        <v>0</v>
      </c>
      <c r="AI260" s="455" t="n">
        <v>188643</v>
      </c>
      <c r="AJ260" s="455" t="n">
        <v>0</v>
      </c>
      <c r="AK260" s="455" t="n">
        <v>0</v>
      </c>
      <c r="AL260" s="455" t="n">
        <v>0</v>
      </c>
      <c r="AM260" s="455" t="n">
        <v>0</v>
      </c>
      <c r="AN260" s="455" t="n">
        <v>0</v>
      </c>
      <c r="AO260" s="455" t="n">
        <v>0</v>
      </c>
      <c r="AP260" s="455" t="n">
        <v>0</v>
      </c>
      <c r="AQ260" s="455" t="n">
        <v>0</v>
      </c>
      <c r="AR260" s="418" t="inlineStr"/>
      <c r="AS260" s="418" t="inlineStr">
        <is>
          <t>ថ្លៃដឹកជញ្ជូន និងសេវា</t>
        </is>
      </c>
      <c r="AT260" s="418" t="inlineStr">
        <is>
          <t>បានប្រកាសពន្ធ</t>
        </is>
      </c>
    </row>
    <row r="261">
      <c r="A261" s="417" t="n">
        <v>252</v>
      </c>
      <c r="B261" s="418" t="inlineStr">
        <is>
          <t>Food for customer audit LC</t>
        </is>
      </c>
      <c r="C261" s="418" t="inlineStr">
        <is>
          <t>ឃឺន + ណាហ្គែល</t>
        </is>
      </c>
      <c r="D261" s="418" t="inlineStr">
        <is>
          <t>L001-100045189</t>
        </is>
      </c>
      <c r="E261" s="418" t="inlineStr">
        <is>
          <t>PTI2213201</t>
        </is>
      </c>
      <c r="F261" s="419" t="n">
        <v>44740</v>
      </c>
      <c r="G261" s="420" t="n">
        <v>199866</v>
      </c>
      <c r="H261" s="418" t="n"/>
      <c r="I261" s="455" t="n">
        <v>199866</v>
      </c>
      <c r="J261" s="418">
        <f>IF(L261&lt;&gt;"",L261,K261)</f>
        <v/>
      </c>
      <c r="K261" s="418">
        <f>IF(AND(T261=TRUE, U261=TRUE, V261=TRUE), IF(W261&lt;-0.05, "អនុញ្ញាត (អ្នកផ្គត់ផ្គង់ប្រកាសខ្វះ)", "បានប្រកាស (អនុញ្ញាត)"), IF(AND(T261=FALSE, U261=FALSE, V261=FALSE), "ព្យួរទុក (មិនមានទិន្នន័យ)", "ប្រកាសខុស (ព្យួរទុក)"))</f>
        <v/>
      </c>
      <c r="L261" s="418" t="inlineStr"/>
      <c r="M261" s="418" t="inlineStr"/>
      <c r="N261" s="455" t="n"/>
      <c r="O261" s="455">
        <f>IF(W261&lt;0,AI261,I261)</f>
        <v/>
      </c>
      <c r="P261" s="455">
        <f>I261-O261</f>
        <v/>
      </c>
      <c r="Q261" s="418" t="n"/>
      <c r="R261" s="418" t="inlineStr">
        <is>
          <t>PTI2213201</t>
        </is>
      </c>
      <c r="S261" s="418" t="inlineStr">
        <is>
          <t>PTI2213201</t>
        </is>
      </c>
      <c r="T261" s="418">
        <f>R261=S261</f>
        <v/>
      </c>
      <c r="U261" s="418">
        <f>AND(MONTH(F261)=MONTH(Y261), YEAR(F261)=YEAR(Y261))</f>
        <v/>
      </c>
      <c r="V261" s="418">
        <f>AND(AC261&lt;&gt;"", 'Company information'!D$4&lt;&gt;"", RIGHT(SUBSTITUTE(AC261,"-",""),9)=RIGHT(SUBSTITUTE('Company information'!D$4,"-",""),9))</f>
        <v/>
      </c>
      <c r="W261" s="418">
        <f>AI261-I261</f>
        <v/>
      </c>
      <c r="X261" s="455" t="n"/>
      <c r="Y261" s="419" t="n">
        <v>44740</v>
      </c>
      <c r="Z261" s="418" t="inlineStr">
        <is>
          <t>PTI2213201</t>
        </is>
      </c>
      <c r="AA261" s="418" t="inlineStr"/>
      <c r="AB261" s="418" t="inlineStr">
        <is>
          <t>បុគ្គលជាប់អាករ</t>
        </is>
      </c>
      <c r="AC261" s="418" t="inlineStr">
        <is>
          <t>L001-100067123</t>
        </is>
      </c>
      <c r="AD261" s="418" t="inlineStr">
        <is>
          <t>រីឡាយអេប៊ល សូស អ៊ិនដាសស្រ្ទៀល (ខេមបូឌា)</t>
        </is>
      </c>
      <c r="AE261" s="455" t="n">
        <v>2259968</v>
      </c>
      <c r="AF261" s="455" t="n">
        <v>1998662</v>
      </c>
      <c r="AG261" s="455" t="n">
        <v>61440</v>
      </c>
      <c r="AH261" s="455" t="n">
        <v>0</v>
      </c>
      <c r="AI261" s="455" t="n">
        <v>199866</v>
      </c>
      <c r="AJ261" s="455" t="n">
        <v>0</v>
      </c>
      <c r="AK261" s="455" t="n">
        <v>0</v>
      </c>
      <c r="AL261" s="455" t="n">
        <v>0</v>
      </c>
      <c r="AM261" s="455" t="n">
        <v>0</v>
      </c>
      <c r="AN261" s="455" t="n">
        <v>0</v>
      </c>
      <c r="AO261" s="455" t="n">
        <v>0</v>
      </c>
      <c r="AP261" s="455" t="n">
        <v>0</v>
      </c>
      <c r="AQ261" s="455" t="n">
        <v>0</v>
      </c>
      <c r="AR261" s="418" t="inlineStr"/>
      <c r="AS261" s="418" t="inlineStr">
        <is>
          <t>ថ្លៃដឹកជញ្ជូន និងសេវា</t>
        </is>
      </c>
      <c r="AT261" s="418" t="inlineStr">
        <is>
          <t>បានប្រកាសពន្ធ</t>
        </is>
      </c>
    </row>
    <row r="262">
      <c r="A262" s="417" t="n">
        <v>253</v>
      </c>
      <c r="B262" s="418" t="inlineStr">
        <is>
          <t>Food for customer audit LC</t>
        </is>
      </c>
      <c r="C262" s="418" t="inlineStr">
        <is>
          <t>ឃឺន + ណាហ្គែល</t>
        </is>
      </c>
      <c r="D262" s="418" t="inlineStr">
        <is>
          <t>L001-100045189</t>
        </is>
      </c>
      <c r="E262" s="418" t="inlineStr">
        <is>
          <t>PTI2213199</t>
        </is>
      </c>
      <c r="F262" s="419" t="n">
        <v>44740</v>
      </c>
      <c r="G262" s="420" t="n">
        <v>116226</v>
      </c>
      <c r="H262" s="418" t="n"/>
      <c r="I262" s="455" t="n">
        <v>116226</v>
      </c>
      <c r="J262" s="418">
        <f>IF(L262&lt;&gt;"",L262,K262)</f>
        <v/>
      </c>
      <c r="K262" s="418">
        <f>IF(AND(T262=TRUE, U262=TRUE, V262=TRUE), IF(W262&lt;-0.05, "អនុញ្ញាត (អ្នកផ្គត់ផ្គង់ប្រកាសខ្វះ)", "បានប្រកាស (អនុញ្ញាត)"), IF(AND(T262=FALSE, U262=FALSE, V262=FALSE), "ព្យួរទុក (មិនមានទិន្នន័យ)", "ប្រកាសខុស (ព្យួរទុក)"))</f>
        <v/>
      </c>
      <c r="L262" s="418" t="inlineStr"/>
      <c r="M262" s="418" t="inlineStr"/>
      <c r="N262" s="455" t="n"/>
      <c r="O262" s="455">
        <f>IF(W262&lt;0,AI262,I262)</f>
        <v/>
      </c>
      <c r="P262" s="455">
        <f>I262-O262</f>
        <v/>
      </c>
      <c r="Q262" s="418" t="n"/>
      <c r="R262" s="418" t="inlineStr">
        <is>
          <t>PTI2213199</t>
        </is>
      </c>
      <c r="S262" s="418" t="inlineStr">
        <is>
          <t>PTI2213199</t>
        </is>
      </c>
      <c r="T262" s="418">
        <f>R262=S262</f>
        <v/>
      </c>
      <c r="U262" s="418">
        <f>AND(MONTH(F262)=MONTH(Y262), YEAR(F262)=YEAR(Y262))</f>
        <v/>
      </c>
      <c r="V262" s="418">
        <f>AND(AC262&lt;&gt;"", 'Company information'!D$4&lt;&gt;"", RIGHT(SUBSTITUTE(AC262,"-",""),9)=RIGHT(SUBSTITUTE('Company information'!D$4,"-",""),9))</f>
        <v/>
      </c>
      <c r="W262" s="418">
        <f>AI262-I262</f>
        <v/>
      </c>
      <c r="X262" s="455" t="n"/>
      <c r="Y262" s="419" t="n">
        <v>44740</v>
      </c>
      <c r="Z262" s="418" t="inlineStr">
        <is>
          <t>PTI2213199</t>
        </is>
      </c>
      <c r="AA262" s="418" t="inlineStr"/>
      <c r="AB262" s="418" t="inlineStr">
        <is>
          <t>បុគ្គលជាប់អាករ</t>
        </is>
      </c>
      <c r="AC262" s="418" t="inlineStr">
        <is>
          <t>L001-100067123</t>
        </is>
      </c>
      <c r="AD262" s="418" t="inlineStr">
        <is>
          <t>រីឡាយអេប៊ល សូស អ៊ិនដាសស្រ្ទៀល (ខេមបូឌា)</t>
        </is>
      </c>
      <c r="AE262" s="455" t="n">
        <v>1339924</v>
      </c>
      <c r="AF262" s="455" t="n">
        <v>1162258</v>
      </c>
      <c r="AG262" s="455" t="n">
        <v>61440</v>
      </c>
      <c r="AH262" s="455" t="n">
        <v>0</v>
      </c>
      <c r="AI262" s="455" t="n">
        <v>116226</v>
      </c>
      <c r="AJ262" s="455" t="n">
        <v>0</v>
      </c>
      <c r="AK262" s="455" t="n">
        <v>0</v>
      </c>
      <c r="AL262" s="455" t="n">
        <v>0</v>
      </c>
      <c r="AM262" s="455" t="n">
        <v>0</v>
      </c>
      <c r="AN262" s="455" t="n">
        <v>0</v>
      </c>
      <c r="AO262" s="455" t="n">
        <v>0</v>
      </c>
      <c r="AP262" s="455" t="n">
        <v>0</v>
      </c>
      <c r="AQ262" s="455" t="n">
        <v>0</v>
      </c>
      <c r="AR262" s="418" t="inlineStr"/>
      <c r="AS262" s="418" t="inlineStr">
        <is>
          <t>ថ្លៃដឹកជញ្ជូន និងសេវា</t>
        </is>
      </c>
      <c r="AT262" s="418" t="inlineStr">
        <is>
          <t>បានប្រកាសពន្ធ</t>
        </is>
      </c>
    </row>
    <row r="263">
      <c r="A263" s="417" t="n">
        <v>254</v>
      </c>
      <c r="B263" s="418" t="inlineStr">
        <is>
          <t>Food for customer audit LC</t>
        </is>
      </c>
      <c r="C263" s="418" t="inlineStr">
        <is>
          <t>ឃឺន + ណាហ្គែល</t>
        </is>
      </c>
      <c r="D263" s="418" t="inlineStr">
        <is>
          <t>L001-100045189</t>
        </is>
      </c>
      <c r="E263" s="418" t="inlineStr">
        <is>
          <t>PTI2213223</t>
        </is>
      </c>
      <c r="F263" s="419" t="n">
        <v>44740</v>
      </c>
      <c r="G263" s="420" t="n">
        <v>104348</v>
      </c>
      <c r="H263" s="418" t="n"/>
      <c r="I263" s="455" t="n">
        <v>104348</v>
      </c>
      <c r="J263" s="418">
        <f>IF(L263&lt;&gt;"",L263,K263)</f>
        <v/>
      </c>
      <c r="K263" s="418">
        <f>IF(AND(T263=TRUE, U263=TRUE, V263=TRUE), IF(W263&lt;-0.05, "អនុញ្ញាត (អ្នកផ្គត់ផ្គង់ប្រកាសខ្វះ)", "បានប្រកាស (អនុញ្ញាត)"), IF(AND(T263=FALSE, U263=FALSE, V263=FALSE), "ព្យួរទុក (មិនមានទិន្នន័យ)", "ប្រកាសខុស (ព្យួរទុក)"))</f>
        <v/>
      </c>
      <c r="L263" s="418" t="inlineStr"/>
      <c r="M263" s="418" t="inlineStr"/>
      <c r="N263" s="455" t="n"/>
      <c r="O263" s="455">
        <f>IF(W263&lt;0,AI263,I263)</f>
        <v/>
      </c>
      <c r="P263" s="455">
        <f>I263-O263</f>
        <v/>
      </c>
      <c r="Q263" s="418" t="n"/>
      <c r="R263" s="418" t="inlineStr">
        <is>
          <t>PTI2213223</t>
        </is>
      </c>
      <c r="S263" s="418" t="inlineStr">
        <is>
          <t>PTI2213223</t>
        </is>
      </c>
      <c r="T263" s="418">
        <f>R263=S263</f>
        <v/>
      </c>
      <c r="U263" s="418">
        <f>AND(MONTH(F263)=MONTH(Y263), YEAR(F263)=YEAR(Y263))</f>
        <v/>
      </c>
      <c r="V263" s="418">
        <f>AND(AC263&lt;&gt;"", 'Company information'!D$4&lt;&gt;"", RIGHT(SUBSTITUTE(AC263,"-",""),9)=RIGHT(SUBSTITUTE('Company information'!D$4,"-",""),9))</f>
        <v/>
      </c>
      <c r="W263" s="418">
        <f>AI263-I263</f>
        <v/>
      </c>
      <c r="X263" s="455" t="n"/>
      <c r="Y263" s="419" t="n">
        <v>44740</v>
      </c>
      <c r="Z263" s="418" t="inlineStr">
        <is>
          <t>PTI2213223</t>
        </is>
      </c>
      <c r="AA263" s="418" t="inlineStr"/>
      <c r="AB263" s="418" t="inlineStr">
        <is>
          <t>បុគ្គលជាប់អាករ</t>
        </is>
      </c>
      <c r="AC263" s="418" t="inlineStr">
        <is>
          <t>L001-100067123</t>
        </is>
      </c>
      <c r="AD263" s="418" t="inlineStr">
        <is>
          <t>រីឡាយអេប៊ល សូស អ៊ិនដាសស្រ្ទៀល (ខេមបូឌា)</t>
        </is>
      </c>
      <c r="AE263" s="455" t="n">
        <v>1209262</v>
      </c>
      <c r="AF263" s="455" t="n">
        <v>1043475</v>
      </c>
      <c r="AG263" s="455" t="n">
        <v>61440</v>
      </c>
      <c r="AH263" s="455" t="n">
        <v>0</v>
      </c>
      <c r="AI263" s="455" t="n">
        <v>104347</v>
      </c>
      <c r="AJ263" s="455" t="n">
        <v>0</v>
      </c>
      <c r="AK263" s="455" t="n">
        <v>0</v>
      </c>
      <c r="AL263" s="455" t="n">
        <v>0</v>
      </c>
      <c r="AM263" s="455" t="n">
        <v>0</v>
      </c>
      <c r="AN263" s="455" t="n">
        <v>0</v>
      </c>
      <c r="AO263" s="455" t="n">
        <v>0</v>
      </c>
      <c r="AP263" s="455" t="n">
        <v>0</v>
      </c>
      <c r="AQ263" s="455" t="n">
        <v>0</v>
      </c>
      <c r="AR263" s="418" t="inlineStr"/>
      <c r="AS263" s="418" t="inlineStr">
        <is>
          <t>ថ្លៃដឹកជញ្ជូន និងសេវា</t>
        </is>
      </c>
      <c r="AT263" s="418" t="inlineStr">
        <is>
          <t>បានប្រកាសពន្ធ</t>
        </is>
      </c>
    </row>
    <row r="264">
      <c r="A264" s="417" t="n">
        <v>255</v>
      </c>
      <c r="B264" s="418" t="inlineStr">
        <is>
          <t>Food for customer audit LC</t>
        </is>
      </c>
      <c r="C264" s="418" t="inlineStr">
        <is>
          <t>ឃឺន + ណាហ្គែល</t>
        </is>
      </c>
      <c r="D264" s="418" t="inlineStr">
        <is>
          <t>L001-100045189</t>
        </is>
      </c>
      <c r="E264" s="418" t="inlineStr">
        <is>
          <t>PTI2213222</t>
        </is>
      </c>
      <c r="F264" s="419" t="n">
        <v>44740</v>
      </c>
      <c r="G264" s="420" t="n">
        <v>170621</v>
      </c>
      <c r="H264" s="418" t="n"/>
      <c r="I264" s="455" t="n">
        <v>170621</v>
      </c>
      <c r="J264" s="418">
        <f>IF(L264&lt;&gt;"",L264,K264)</f>
        <v/>
      </c>
      <c r="K264" s="418">
        <f>IF(AND(T264=TRUE, U264=TRUE, V264=TRUE), IF(W264&lt;-0.05, "អនុញ្ញាត (អ្នកផ្គត់ផ្គង់ប្រកាសខ្វះ)", "បានប្រកាស (អនុញ្ញាត)"), IF(AND(T264=FALSE, U264=FALSE, V264=FALSE), "ព្យួរទុក (មិនមានទិន្នន័យ)", "ប្រកាសខុស (ព្យួរទុក)"))</f>
        <v/>
      </c>
      <c r="L264" s="418" t="inlineStr"/>
      <c r="M264" s="418" t="inlineStr"/>
      <c r="N264" s="455" t="n"/>
      <c r="O264" s="455">
        <f>IF(W264&lt;0,AI264,I264)</f>
        <v/>
      </c>
      <c r="P264" s="455">
        <f>I264-O264</f>
        <v/>
      </c>
      <c r="Q264" s="418" t="n"/>
      <c r="R264" s="418" t="inlineStr">
        <is>
          <t>PTI2213222</t>
        </is>
      </c>
      <c r="S264" s="418" t="inlineStr">
        <is>
          <t>PTI2213222</t>
        </is>
      </c>
      <c r="T264" s="418">
        <f>R264=S264</f>
        <v/>
      </c>
      <c r="U264" s="418">
        <f>AND(MONTH(F264)=MONTH(Y264), YEAR(F264)=YEAR(Y264))</f>
        <v/>
      </c>
      <c r="V264" s="418">
        <f>AND(AC264&lt;&gt;"", 'Company information'!D$4&lt;&gt;"", RIGHT(SUBSTITUTE(AC264,"-",""),9)=RIGHT(SUBSTITUTE('Company information'!D$4,"-",""),9))</f>
        <v/>
      </c>
      <c r="W264" s="418">
        <f>AI264-I264</f>
        <v/>
      </c>
      <c r="X264" s="455" t="n"/>
      <c r="Y264" s="419" t="n">
        <v>44740</v>
      </c>
      <c r="Z264" s="418" t="inlineStr">
        <is>
          <t>PTI2213222</t>
        </is>
      </c>
      <c r="AA264" s="418" t="inlineStr"/>
      <c r="AB264" s="418" t="inlineStr">
        <is>
          <t>បុគ្គលជាប់អាករ</t>
        </is>
      </c>
      <c r="AC264" s="418" t="inlineStr">
        <is>
          <t>L001-100067123</t>
        </is>
      </c>
      <c r="AD264" s="418" t="inlineStr">
        <is>
          <t>រីឡាយអេប៊ល សូស អ៊ិនដាសស្រ្ទៀល (ខេមបូឌា)</t>
        </is>
      </c>
      <c r="AE264" s="455" t="n">
        <v>1938268</v>
      </c>
      <c r="AF264" s="455" t="n">
        <v>1706207</v>
      </c>
      <c r="AG264" s="455" t="n">
        <v>61440</v>
      </c>
      <c r="AH264" s="455" t="n">
        <v>0</v>
      </c>
      <c r="AI264" s="455" t="n">
        <v>170621</v>
      </c>
      <c r="AJ264" s="455" t="n">
        <v>0</v>
      </c>
      <c r="AK264" s="455" t="n">
        <v>0</v>
      </c>
      <c r="AL264" s="455" t="n">
        <v>0</v>
      </c>
      <c r="AM264" s="455" t="n">
        <v>0</v>
      </c>
      <c r="AN264" s="455" t="n">
        <v>0</v>
      </c>
      <c r="AO264" s="455" t="n">
        <v>0</v>
      </c>
      <c r="AP264" s="455" t="n">
        <v>0</v>
      </c>
      <c r="AQ264" s="455" t="n">
        <v>0</v>
      </c>
      <c r="AR264" s="418" t="inlineStr"/>
      <c r="AS264" s="418" t="inlineStr">
        <is>
          <t>ថ្លៃដឹកជញ្ជូន និងសេវា</t>
        </is>
      </c>
      <c r="AT264" s="418" t="inlineStr">
        <is>
          <t>បានប្រកាសពន្ធ</t>
        </is>
      </c>
    </row>
    <row r="265">
      <c r="A265" s="417" t="n">
        <v>256</v>
      </c>
      <c r="B265" s="418" t="inlineStr">
        <is>
          <t>Food for customer audit LC</t>
        </is>
      </c>
      <c r="C265" s="418" t="inlineStr">
        <is>
          <t>ឃឺន + ណាហ្គែល</t>
        </is>
      </c>
      <c r="D265" s="418" t="inlineStr">
        <is>
          <t>L001-100045189</t>
        </is>
      </c>
      <c r="E265" s="418" t="inlineStr">
        <is>
          <t>PTI2213221</t>
        </is>
      </c>
      <c r="F265" s="419" t="n">
        <v>44740</v>
      </c>
      <c r="G265" s="420" t="n">
        <v>108339</v>
      </c>
      <c r="H265" s="418" t="n"/>
      <c r="I265" s="455" t="n">
        <v>108339</v>
      </c>
      <c r="J265" s="418">
        <f>IF(L265&lt;&gt;"",L265,K265)</f>
        <v/>
      </c>
      <c r="K265" s="418">
        <f>IF(AND(T265=TRUE, U265=TRUE, V265=TRUE), IF(W265&lt;-0.05, "អនុញ្ញាត (អ្នកផ្គត់ផ្គង់ប្រកាសខ្វះ)", "បានប្រកាស (អនុញ្ញាត)"), IF(AND(T265=FALSE, U265=FALSE, V265=FALSE), "ព្យួរទុក (មិនមានទិន្នន័យ)", "ប្រកាសខុស (ព្យួរទុក)"))</f>
        <v/>
      </c>
      <c r="L265" s="418" t="inlineStr"/>
      <c r="M265" s="418" t="inlineStr"/>
      <c r="N265" s="455" t="n"/>
      <c r="O265" s="455">
        <f>IF(W265&lt;0,AI265,I265)</f>
        <v/>
      </c>
      <c r="P265" s="455">
        <f>I265-O265</f>
        <v/>
      </c>
      <c r="Q265" s="418" t="n"/>
      <c r="R265" s="418" t="inlineStr">
        <is>
          <t>PTI2213221</t>
        </is>
      </c>
      <c r="S265" s="418" t="inlineStr">
        <is>
          <t>PTI2213221</t>
        </is>
      </c>
      <c r="T265" s="418">
        <f>R265=S265</f>
        <v/>
      </c>
      <c r="U265" s="418">
        <f>AND(MONTH(F265)=MONTH(Y265), YEAR(F265)=YEAR(Y265))</f>
        <v/>
      </c>
      <c r="V265" s="418">
        <f>AND(AC265&lt;&gt;"", 'Company information'!D$4&lt;&gt;"", RIGHT(SUBSTITUTE(AC265,"-",""),9)=RIGHT(SUBSTITUTE('Company information'!D$4,"-",""),9))</f>
        <v/>
      </c>
      <c r="W265" s="418">
        <f>AI265-I265</f>
        <v/>
      </c>
      <c r="X265" s="455" t="n"/>
      <c r="Y265" s="419" t="n">
        <v>44740</v>
      </c>
      <c r="Z265" s="418" t="inlineStr">
        <is>
          <t>PTI2213221</t>
        </is>
      </c>
      <c r="AA265" s="418" t="inlineStr"/>
      <c r="AB265" s="418" t="inlineStr">
        <is>
          <t>បុគ្គលជាប់អាករ</t>
        </is>
      </c>
      <c r="AC265" s="418" t="inlineStr">
        <is>
          <t>L001-100067123</t>
        </is>
      </c>
      <c r="AD265" s="418" t="inlineStr">
        <is>
          <t>រីឡាយអេប៊ល សូស អ៊ិនដាសស្រ្ទៀល (ខេមបូឌា)</t>
        </is>
      </c>
      <c r="AE265" s="455" t="n">
        <v>1253171</v>
      </c>
      <c r="AF265" s="455" t="n">
        <v>1083392</v>
      </c>
      <c r="AG265" s="455" t="n">
        <v>61440</v>
      </c>
      <c r="AH265" s="455" t="n">
        <v>0</v>
      </c>
      <c r="AI265" s="455" t="n">
        <v>108339</v>
      </c>
      <c r="AJ265" s="455" t="n">
        <v>0</v>
      </c>
      <c r="AK265" s="455" t="n">
        <v>0</v>
      </c>
      <c r="AL265" s="455" t="n">
        <v>0</v>
      </c>
      <c r="AM265" s="455" t="n">
        <v>0</v>
      </c>
      <c r="AN265" s="455" t="n">
        <v>0</v>
      </c>
      <c r="AO265" s="455" t="n">
        <v>0</v>
      </c>
      <c r="AP265" s="455" t="n">
        <v>0</v>
      </c>
      <c r="AQ265" s="455" t="n">
        <v>0</v>
      </c>
      <c r="AR265" s="418" t="inlineStr"/>
      <c r="AS265" s="418" t="inlineStr">
        <is>
          <t>ថ្លៃដឹកជញ្ជូន និងសេវា</t>
        </is>
      </c>
      <c r="AT265" s="418" t="inlineStr">
        <is>
          <t>បានប្រកាសពន្ធ</t>
        </is>
      </c>
    </row>
    <row r="266">
      <c r="A266" s="417" t="n">
        <v>257</v>
      </c>
      <c r="B266" s="418" t="inlineStr">
        <is>
          <t>Food for customer audit LC</t>
        </is>
      </c>
      <c r="C266" s="418" t="inlineStr">
        <is>
          <t>ឃឺន + ណាហ្គែល</t>
        </is>
      </c>
      <c r="D266" s="418" t="inlineStr">
        <is>
          <t>L001-100045189</t>
        </is>
      </c>
      <c r="E266" s="418" t="inlineStr">
        <is>
          <t>PTI2213220</t>
        </is>
      </c>
      <c r="F266" s="419" t="n">
        <v>44740</v>
      </c>
      <c r="G266" s="420" t="n">
        <v>105465</v>
      </c>
      <c r="H266" s="418" t="n"/>
      <c r="I266" s="455" t="n">
        <v>105465</v>
      </c>
      <c r="J266" s="418">
        <f>IF(L266&lt;&gt;"",L266,K266)</f>
        <v/>
      </c>
      <c r="K266" s="418">
        <f>IF(AND(T266=TRUE, U266=TRUE, V266=TRUE), IF(W266&lt;-0.05, "អនុញ្ញាត (អ្នកផ្គត់ផ្គង់ប្រកាសខ្វះ)", "បានប្រកាស (អនុញ្ញាត)"), IF(AND(T266=FALSE, U266=FALSE, V266=FALSE), "ព្យួរទុក (មិនមានទិន្នន័យ)", "ប្រកាសខុស (ព្យួរទុក)"))</f>
        <v/>
      </c>
      <c r="L266" s="418" t="inlineStr"/>
      <c r="M266" s="418" t="inlineStr"/>
      <c r="N266" s="455" t="n"/>
      <c r="O266" s="455">
        <f>IF(W266&lt;0,AI266,I266)</f>
        <v/>
      </c>
      <c r="P266" s="455">
        <f>I266-O266</f>
        <v/>
      </c>
      <c r="Q266" s="418" t="n"/>
      <c r="R266" s="418" t="inlineStr">
        <is>
          <t>PTI2213220</t>
        </is>
      </c>
      <c r="S266" s="418" t="inlineStr">
        <is>
          <t>PTI2213220</t>
        </is>
      </c>
      <c r="T266" s="418">
        <f>R266=S266</f>
        <v/>
      </c>
      <c r="U266" s="418">
        <f>AND(MONTH(F266)=MONTH(Y266), YEAR(F266)=YEAR(Y266))</f>
        <v/>
      </c>
      <c r="V266" s="418">
        <f>AND(AC266&lt;&gt;"", 'Company information'!D$4&lt;&gt;"", RIGHT(SUBSTITUTE(AC266,"-",""),9)=RIGHT(SUBSTITUTE('Company information'!D$4,"-",""),9))</f>
        <v/>
      </c>
      <c r="W266" s="418">
        <f>AI266-I266</f>
        <v/>
      </c>
      <c r="X266" s="455" t="n"/>
      <c r="Y266" s="419" t="n">
        <v>44740</v>
      </c>
      <c r="Z266" s="418" t="inlineStr">
        <is>
          <t>PTI2213220</t>
        </is>
      </c>
      <c r="AA266" s="418" t="inlineStr"/>
      <c r="AB266" s="418" t="inlineStr">
        <is>
          <t>បុគ្គលជាប់អាករ</t>
        </is>
      </c>
      <c r="AC266" s="418" t="inlineStr">
        <is>
          <t>L001-100067123</t>
        </is>
      </c>
      <c r="AD266" s="418" t="inlineStr">
        <is>
          <t>រីឡាយអេប៊ល សូស អ៊ិនដាសស្រ្ទៀល (ខេមបូឌា)</t>
        </is>
      </c>
      <c r="AE266" s="455" t="n">
        <v>1221550</v>
      </c>
      <c r="AF266" s="455" t="n">
        <v>1054645</v>
      </c>
      <c r="AG266" s="455" t="n">
        <v>61440</v>
      </c>
      <c r="AH266" s="455" t="n">
        <v>0</v>
      </c>
      <c r="AI266" s="455" t="n">
        <v>105465</v>
      </c>
      <c r="AJ266" s="455" t="n">
        <v>0</v>
      </c>
      <c r="AK266" s="455" t="n">
        <v>0</v>
      </c>
      <c r="AL266" s="455" t="n">
        <v>0</v>
      </c>
      <c r="AM266" s="455" t="n">
        <v>0</v>
      </c>
      <c r="AN266" s="455" t="n">
        <v>0</v>
      </c>
      <c r="AO266" s="455" t="n">
        <v>0</v>
      </c>
      <c r="AP266" s="455" t="n">
        <v>0</v>
      </c>
      <c r="AQ266" s="455" t="n">
        <v>0</v>
      </c>
      <c r="AR266" s="418" t="inlineStr"/>
      <c r="AS266" s="418" t="inlineStr">
        <is>
          <t>ថ្លៃដឹកជញ្ជូន និងសេវា</t>
        </is>
      </c>
      <c r="AT266" s="418" t="inlineStr">
        <is>
          <t>បានប្រកាសពន្ធ</t>
        </is>
      </c>
    </row>
    <row r="267">
      <c r="A267" s="417" t="n">
        <v>258</v>
      </c>
      <c r="B267" s="418" t="inlineStr">
        <is>
          <t>Food for customer audit LC</t>
        </is>
      </c>
      <c r="C267" s="418" t="inlineStr">
        <is>
          <t>ឃឺន + ណាហ្គែល</t>
        </is>
      </c>
      <c r="D267" s="418" t="inlineStr">
        <is>
          <t>L001-100045189</t>
        </is>
      </c>
      <c r="E267" s="418" t="inlineStr">
        <is>
          <t>PTI2213218</t>
        </is>
      </c>
      <c r="F267" s="419" t="n">
        <v>44740</v>
      </c>
      <c r="G267" s="420" t="n">
        <v>104348</v>
      </c>
      <c r="H267" s="418" t="n"/>
      <c r="I267" s="455" t="n">
        <v>104348</v>
      </c>
      <c r="J267" s="418">
        <f>IF(L267&lt;&gt;"",L267,K267)</f>
        <v/>
      </c>
      <c r="K267" s="418">
        <f>IF(AND(T267=TRUE, U267=TRUE, V267=TRUE), IF(W267&lt;-0.05, "អនុញ្ញាត (អ្នកផ្គត់ផ្គង់ប្រកាសខ្វះ)", "បានប្រកាស (អនុញ្ញាត)"), IF(AND(T267=FALSE, U267=FALSE, V267=FALSE), "ព្យួរទុក (មិនមានទិន្នន័យ)", "ប្រកាសខុស (ព្យួរទុក)"))</f>
        <v/>
      </c>
      <c r="L267" s="418" t="inlineStr"/>
      <c r="M267" s="418" t="inlineStr"/>
      <c r="N267" s="455" t="n"/>
      <c r="O267" s="455">
        <f>IF(W267&lt;0,AI267,I267)</f>
        <v/>
      </c>
      <c r="P267" s="455">
        <f>I267-O267</f>
        <v/>
      </c>
      <c r="Q267" s="418" t="n"/>
      <c r="R267" s="418" t="inlineStr">
        <is>
          <t>PTI2213218</t>
        </is>
      </c>
      <c r="S267" s="418" t="inlineStr">
        <is>
          <t>PTI2213218</t>
        </is>
      </c>
      <c r="T267" s="418">
        <f>R267=S267</f>
        <v/>
      </c>
      <c r="U267" s="418">
        <f>AND(MONTH(F267)=MONTH(Y267), YEAR(F267)=YEAR(Y267))</f>
        <v/>
      </c>
      <c r="V267" s="418">
        <f>AND(AC267&lt;&gt;"", 'Company information'!D$4&lt;&gt;"", RIGHT(SUBSTITUTE(AC267,"-",""),9)=RIGHT(SUBSTITUTE('Company information'!D$4,"-",""),9))</f>
        <v/>
      </c>
      <c r="W267" s="418">
        <f>AI267-I267</f>
        <v/>
      </c>
      <c r="X267" s="455" t="n"/>
      <c r="Y267" s="419" t="n">
        <v>44740</v>
      </c>
      <c r="Z267" s="418" t="inlineStr">
        <is>
          <t>PTI2213218</t>
        </is>
      </c>
      <c r="AA267" s="418" t="inlineStr"/>
      <c r="AB267" s="418" t="inlineStr">
        <is>
          <t>បុគ្គលជាប់អាករ</t>
        </is>
      </c>
      <c r="AC267" s="418" t="inlineStr">
        <is>
          <t>L001-100067123</t>
        </is>
      </c>
      <c r="AD267" s="418" t="inlineStr">
        <is>
          <t>រីឡាយអេប៊ល សូស អ៊ិនដាសស្រ្ទៀល (ខេមបូឌា)</t>
        </is>
      </c>
      <c r="AE267" s="455" t="n">
        <v>1209262</v>
      </c>
      <c r="AF267" s="455" t="n">
        <v>1043475</v>
      </c>
      <c r="AG267" s="455" t="n">
        <v>61440</v>
      </c>
      <c r="AH267" s="455" t="n">
        <v>0</v>
      </c>
      <c r="AI267" s="455" t="n">
        <v>104347</v>
      </c>
      <c r="AJ267" s="455" t="n">
        <v>0</v>
      </c>
      <c r="AK267" s="455" t="n">
        <v>0</v>
      </c>
      <c r="AL267" s="455" t="n">
        <v>0</v>
      </c>
      <c r="AM267" s="455" t="n">
        <v>0</v>
      </c>
      <c r="AN267" s="455" t="n">
        <v>0</v>
      </c>
      <c r="AO267" s="455" t="n">
        <v>0</v>
      </c>
      <c r="AP267" s="455" t="n">
        <v>0</v>
      </c>
      <c r="AQ267" s="455" t="n">
        <v>0</v>
      </c>
      <c r="AR267" s="418" t="inlineStr"/>
      <c r="AS267" s="418" t="inlineStr">
        <is>
          <t>ថ្លៃដឹកជញ្ជូន និងសេវា</t>
        </is>
      </c>
      <c r="AT267" s="418" t="inlineStr">
        <is>
          <t>បានប្រកាសពន្ធ</t>
        </is>
      </c>
    </row>
    <row r="268">
      <c r="A268" s="417" t="n">
        <v>259</v>
      </c>
      <c r="B268" s="418" t="inlineStr">
        <is>
          <t>Food for customer audit LC</t>
        </is>
      </c>
      <c r="C268" s="418" t="inlineStr">
        <is>
          <t>ឃឺន + ណាហ្គែល</t>
        </is>
      </c>
      <c r="D268" s="418" t="inlineStr">
        <is>
          <t>L001-100045189</t>
        </is>
      </c>
      <c r="E268" s="418" t="inlineStr">
        <is>
          <t>PTI2213219</t>
        </is>
      </c>
      <c r="F268" s="419" t="n">
        <v>44740</v>
      </c>
      <c r="G268" s="420" t="n">
        <v>104348</v>
      </c>
      <c r="H268" s="418" t="n"/>
      <c r="I268" s="455" t="n">
        <v>104348</v>
      </c>
      <c r="J268" s="418">
        <f>IF(L268&lt;&gt;"",L268,K268)</f>
        <v/>
      </c>
      <c r="K268" s="418">
        <f>IF(AND(T268=TRUE, U268=TRUE, V268=TRUE), IF(W268&lt;-0.05, "អនុញ្ញាត (អ្នកផ្គត់ផ្គង់ប្រកាសខ្វះ)", "បានប្រកាស (អនុញ្ញាត)"), IF(AND(T268=FALSE, U268=FALSE, V268=FALSE), "ព្យួរទុក (មិនមានទិន្នន័យ)", "ប្រកាសខុស (ព្យួរទុក)"))</f>
        <v/>
      </c>
      <c r="L268" s="418" t="inlineStr"/>
      <c r="M268" s="418" t="inlineStr"/>
      <c r="N268" s="455" t="n"/>
      <c r="O268" s="455">
        <f>IF(W268&lt;0,AI268,I268)</f>
        <v/>
      </c>
      <c r="P268" s="455">
        <f>I268-O268</f>
        <v/>
      </c>
      <c r="Q268" s="418" t="n"/>
      <c r="R268" s="418" t="inlineStr">
        <is>
          <t>PTI2213219</t>
        </is>
      </c>
      <c r="S268" s="418" t="inlineStr">
        <is>
          <t>PTI2213219</t>
        </is>
      </c>
      <c r="T268" s="418">
        <f>R268=S268</f>
        <v/>
      </c>
      <c r="U268" s="418">
        <f>AND(MONTH(F268)=MONTH(Y268), YEAR(F268)=YEAR(Y268))</f>
        <v/>
      </c>
      <c r="V268" s="418">
        <f>AND(AC268&lt;&gt;"", 'Company information'!D$4&lt;&gt;"", RIGHT(SUBSTITUTE(AC268,"-",""),9)=RIGHT(SUBSTITUTE('Company information'!D$4,"-",""),9))</f>
        <v/>
      </c>
      <c r="W268" s="418">
        <f>AI268-I268</f>
        <v/>
      </c>
      <c r="X268" s="455" t="n"/>
      <c r="Y268" s="419" t="n">
        <v>44740</v>
      </c>
      <c r="Z268" s="418" t="inlineStr">
        <is>
          <t>PTI2213219</t>
        </is>
      </c>
      <c r="AA268" s="418" t="inlineStr"/>
      <c r="AB268" s="418" t="inlineStr">
        <is>
          <t>បុគ្គលជាប់អាករ</t>
        </is>
      </c>
      <c r="AC268" s="418" t="inlineStr">
        <is>
          <t>L001-100067123</t>
        </is>
      </c>
      <c r="AD268" s="418" t="inlineStr">
        <is>
          <t>រីឡាយអេប៊ល សូស អ៊ិនដាសស្រ្ទៀល (ខេមបូឌា)</t>
        </is>
      </c>
      <c r="AE268" s="455" t="n">
        <v>1209262</v>
      </c>
      <c r="AF268" s="455" t="n">
        <v>1043475</v>
      </c>
      <c r="AG268" s="455" t="n">
        <v>61440</v>
      </c>
      <c r="AH268" s="455" t="n">
        <v>0</v>
      </c>
      <c r="AI268" s="455" t="n">
        <v>104347</v>
      </c>
      <c r="AJ268" s="455" t="n">
        <v>0</v>
      </c>
      <c r="AK268" s="455" t="n">
        <v>0</v>
      </c>
      <c r="AL268" s="455" t="n">
        <v>0</v>
      </c>
      <c r="AM268" s="455" t="n">
        <v>0</v>
      </c>
      <c r="AN268" s="455" t="n">
        <v>0</v>
      </c>
      <c r="AO268" s="455" t="n">
        <v>0</v>
      </c>
      <c r="AP268" s="455" t="n">
        <v>0</v>
      </c>
      <c r="AQ268" s="455" t="n">
        <v>0</v>
      </c>
      <c r="AR268" s="418" t="inlineStr"/>
      <c r="AS268" s="418" t="inlineStr">
        <is>
          <t>ថ្លៃដឹកជញ្ជូន និងសេវា</t>
        </is>
      </c>
      <c r="AT268" s="418" t="inlineStr">
        <is>
          <t>បានប្រកាសពន្ធ</t>
        </is>
      </c>
    </row>
    <row r="269">
      <c r="A269" s="417" t="n">
        <v>260</v>
      </c>
      <c r="B269" s="418" t="inlineStr">
        <is>
          <t>Fruit for holy day</t>
        </is>
      </c>
      <c r="C269" s="418" t="inlineStr">
        <is>
          <t>អេភីអិល ឡូយីស្ទីក (ខេមបូឌា) ភីធីអ៊ី អិលធីឌី</t>
        </is>
      </c>
      <c r="D269" s="418" t="inlineStr">
        <is>
          <t>L001-100046460</t>
        </is>
      </c>
      <c r="E269" s="418" t="inlineStr">
        <is>
          <t>PNHL488257</t>
        </is>
      </c>
      <c r="F269" s="419" t="n">
        <v>44742</v>
      </c>
      <c r="G269" s="420" t="n">
        <v>148887</v>
      </c>
      <c r="H269" s="418" t="n"/>
      <c r="I269" s="455" t="n">
        <v>148887</v>
      </c>
      <c r="J269" s="418">
        <f>IF(L269&lt;&gt;"",L269,K269)</f>
        <v/>
      </c>
      <c r="K269" s="418">
        <f>IF(AND(T269=TRUE, U269=TRUE, V269=TRUE), IF(W269&lt;-0.05, "អនុញ្ញាត (អ្នកផ្គត់ផ្គង់ប្រកាសខ្វះ)", "បានប្រកាស (អនុញ្ញាត)"), IF(AND(T269=FALSE, U269=FALSE, V269=FALSE), "ព្យួរទុក (មិនមានទិន្នន័យ)", "ប្រកាសខុស (ព្យួរទុក)"))</f>
        <v/>
      </c>
      <c r="L269" s="418" t="inlineStr"/>
      <c r="M269" s="418" t="inlineStr"/>
      <c r="N269" s="455" t="n"/>
      <c r="O269" s="455">
        <f>IF(W269&lt;0,AI269,I269)</f>
        <v/>
      </c>
      <c r="P269" s="455">
        <f>I269-O269</f>
        <v/>
      </c>
      <c r="Q269" s="418" t="n"/>
      <c r="R269" s="418" t="inlineStr">
        <is>
          <t>PNHL488257</t>
        </is>
      </c>
      <c r="S269" s="418" t="inlineStr">
        <is>
          <t>PNHL488257</t>
        </is>
      </c>
      <c r="T269" s="418">
        <f>R269=S269</f>
        <v/>
      </c>
      <c r="U269" s="418">
        <f>AND(MONTH(F269)=MONTH(Y269), YEAR(F269)=YEAR(Y269))</f>
        <v/>
      </c>
      <c r="V269" s="418">
        <f>AND(AC269&lt;&gt;"", 'Company information'!D$4&lt;&gt;"", RIGHT(SUBSTITUTE(AC269,"-",""),9)=RIGHT(SUBSTITUTE('Company information'!D$4,"-",""),9))</f>
        <v/>
      </c>
      <c r="W269" s="418">
        <f>AI269-I269</f>
        <v/>
      </c>
      <c r="X269" s="455" t="n"/>
      <c r="Y269" s="419" t="n">
        <v>44742</v>
      </c>
      <c r="Z269" s="418" t="inlineStr">
        <is>
          <t>PNHL488257</t>
        </is>
      </c>
      <c r="AA269" s="418" t="inlineStr"/>
      <c r="AB269" s="418" t="inlineStr">
        <is>
          <t>បុគ្គលជាប់អាករ</t>
        </is>
      </c>
      <c r="AC269" s="418" t="inlineStr">
        <is>
          <t>L001-100067123</t>
        </is>
      </c>
      <c r="AD269" s="418" t="inlineStr">
        <is>
          <t>រីឡាយអេប៊ល សូស អ៊ិនដាសស្រ្ទៀល (ខេមបូឌា)</t>
        </is>
      </c>
      <c r="AE269" s="455" t="n">
        <v>1637756</v>
      </c>
      <c r="AF269" s="455" t="n">
        <v>1488869</v>
      </c>
      <c r="AG269" s="455" t="n">
        <v>0</v>
      </c>
      <c r="AH269" s="455" t="n">
        <v>0</v>
      </c>
      <c r="AI269" s="455" t="n">
        <v>148887</v>
      </c>
      <c r="AJ269" s="455" t="n">
        <v>0</v>
      </c>
      <c r="AK269" s="455" t="n">
        <v>0</v>
      </c>
      <c r="AL269" s="455" t="n">
        <v>0</v>
      </c>
      <c r="AM269" s="455" t="n">
        <v>0</v>
      </c>
      <c r="AN269" s="455" t="n">
        <v>0</v>
      </c>
      <c r="AO269" s="455" t="n">
        <v>0</v>
      </c>
      <c r="AP269" s="455" t="n">
        <v>0</v>
      </c>
      <c r="AQ269" s="455" t="n">
        <v>0</v>
      </c>
      <c r="AR269" s="418" t="inlineStr"/>
      <c r="AS269" s="418" t="inlineStr">
        <is>
          <t>LOCAL CHARGE &amp; OTHER</t>
        </is>
      </c>
      <c r="AT269" s="418" t="inlineStr">
        <is>
          <t>បានប្រកាសពន្ធ</t>
        </is>
      </c>
    </row>
    <row r="270">
      <c r="A270" s="417" t="n">
        <v>261</v>
      </c>
      <c r="B270" s="418" t="inlineStr">
        <is>
          <t>Donation for MLVT KPS for water festival</t>
        </is>
      </c>
      <c r="C270" s="418" t="inlineStr">
        <is>
          <t>អេភីអិល ឡូយីស្ទីក (ខេមបូឌា) ភីធីអ៊ី អិលធីឌី</t>
        </is>
      </c>
      <c r="D270" s="418" t="inlineStr">
        <is>
          <t>L001-100046460</t>
        </is>
      </c>
      <c r="E270" s="418" t="inlineStr">
        <is>
          <t>PNHL488256</t>
        </is>
      </c>
      <c r="F270" s="419" t="n">
        <v>44742</v>
      </c>
      <c r="G270" s="420" t="n">
        <v>411510</v>
      </c>
      <c r="H270" s="418" t="n"/>
      <c r="I270" s="455" t="n">
        <v>411510</v>
      </c>
      <c r="J270" s="418">
        <f>IF(L270&lt;&gt;"",L270,K270)</f>
        <v/>
      </c>
      <c r="K270" s="418">
        <f>IF(AND(T270=TRUE, U270=TRUE, V270=TRUE), IF(W270&lt;-0.05, "អនុញ្ញាត (អ្នកផ្គត់ផ្គង់ប្រកាសខ្វះ)", "បានប្រកាស (អនុញ្ញាត)"), IF(AND(T270=FALSE, U270=FALSE, V270=FALSE), "ព្យួរទុក (មិនមានទិន្នន័យ)", "ប្រកាសខុស (ព្យួរទុក)"))</f>
        <v/>
      </c>
      <c r="L270" s="418" t="inlineStr"/>
      <c r="M270" s="418" t="inlineStr"/>
      <c r="N270" s="455" t="n"/>
      <c r="O270" s="455">
        <f>IF(W270&lt;0,AI270,I270)</f>
        <v/>
      </c>
      <c r="P270" s="455">
        <f>I270-O270</f>
        <v/>
      </c>
      <c r="Q270" s="418" t="n"/>
      <c r="R270" s="418" t="inlineStr">
        <is>
          <t>PNHL488256</t>
        </is>
      </c>
      <c r="S270" s="418" t="inlineStr">
        <is>
          <t>PNHL488256</t>
        </is>
      </c>
      <c r="T270" s="418">
        <f>R270=S270</f>
        <v/>
      </c>
      <c r="U270" s="418">
        <f>AND(MONTH(F270)=MONTH(Y270), YEAR(F270)=YEAR(Y270))</f>
        <v/>
      </c>
      <c r="V270" s="418">
        <f>AND(AC270&lt;&gt;"", 'Company information'!D$4&lt;&gt;"", RIGHT(SUBSTITUTE(AC270,"-",""),9)=RIGHT(SUBSTITUTE('Company information'!D$4,"-",""),9))</f>
        <v/>
      </c>
      <c r="W270" s="418">
        <f>AI270-I270</f>
        <v/>
      </c>
      <c r="X270" s="455" t="n"/>
      <c r="Y270" s="419" t="n">
        <v>44742</v>
      </c>
      <c r="Z270" s="418" t="inlineStr">
        <is>
          <t>PNHL488256</t>
        </is>
      </c>
      <c r="AA270" s="418" t="inlineStr"/>
      <c r="AB270" s="418" t="inlineStr">
        <is>
          <t>បុគ្គលជាប់អាករ</t>
        </is>
      </c>
      <c r="AC270" s="418" t="inlineStr">
        <is>
          <t>L001-100067123</t>
        </is>
      </c>
      <c r="AD270" s="418" t="inlineStr">
        <is>
          <t>រីឡាយអេប៊ល សូស អ៊ិនដាសស្រ្ទៀល (ខេមបូឌា)</t>
        </is>
      </c>
      <c r="AE270" s="455" t="n">
        <v>4526608</v>
      </c>
      <c r="AF270" s="455" t="n">
        <v>4115098</v>
      </c>
      <c r="AG270" s="455" t="n">
        <v>0</v>
      </c>
      <c r="AH270" s="455" t="n">
        <v>0</v>
      </c>
      <c r="AI270" s="455" t="n">
        <v>411510</v>
      </c>
      <c r="AJ270" s="455" t="n">
        <v>0</v>
      </c>
      <c r="AK270" s="455" t="n">
        <v>0</v>
      </c>
      <c r="AL270" s="455" t="n">
        <v>0</v>
      </c>
      <c r="AM270" s="455" t="n">
        <v>0</v>
      </c>
      <c r="AN270" s="455" t="n">
        <v>0</v>
      </c>
      <c r="AO270" s="455" t="n">
        <v>0</v>
      </c>
      <c r="AP270" s="455" t="n">
        <v>0</v>
      </c>
      <c r="AQ270" s="455" t="n">
        <v>0</v>
      </c>
      <c r="AR270" s="418" t="inlineStr"/>
      <c r="AS270" s="418" t="inlineStr">
        <is>
          <t>LOCAL CHARGE &amp; OTHER</t>
        </is>
      </c>
      <c r="AT270" s="418" t="inlineStr">
        <is>
          <t>បានប្រកាសពន្ធ</t>
        </is>
      </c>
    </row>
    <row r="271">
      <c r="A271" s="417" t="n">
        <v>262</v>
      </c>
      <c r="B271" s="418" t="inlineStr">
        <is>
          <t>Daily Worker</t>
        </is>
      </c>
      <c r="C271" s="418" t="inlineStr">
        <is>
          <t>អេភីអិល ឡូយីស្ទីក (ខេមបូឌា) ភីធីអ៊ី អិលធីឌី</t>
        </is>
      </c>
      <c r="D271" s="418" t="inlineStr">
        <is>
          <t>L001-100046460</t>
        </is>
      </c>
      <c r="E271" s="418" t="inlineStr">
        <is>
          <t>PNHL488255</t>
        </is>
      </c>
      <c r="F271" s="419" t="n">
        <v>44742</v>
      </c>
      <c r="G271" s="420" t="n">
        <v>385600</v>
      </c>
      <c r="H271" s="418" t="n"/>
      <c r="I271" s="455" t="n">
        <v>385600</v>
      </c>
      <c r="J271" s="418">
        <f>IF(L271&lt;&gt;"",L271,K271)</f>
        <v/>
      </c>
      <c r="K271" s="418">
        <f>IF(AND(T271=TRUE, U271=TRUE, V271=TRUE), IF(W271&lt;-0.05, "អនុញ្ញាត (អ្នកផ្គត់ផ្គង់ប្រកាសខ្វះ)", "បានប្រកាស (អនុញ្ញាត)"), IF(AND(T271=FALSE, U271=FALSE, V271=FALSE), "ព្យួរទុក (មិនមានទិន្នន័យ)", "ប្រកាសខុស (ព្យួរទុក)"))</f>
        <v/>
      </c>
      <c r="L271" s="418" t="inlineStr"/>
      <c r="M271" s="418" t="inlineStr"/>
      <c r="N271" s="455" t="n"/>
      <c r="O271" s="455">
        <f>IF(W271&lt;0,AI271,I271)</f>
        <v/>
      </c>
      <c r="P271" s="455">
        <f>I271-O271</f>
        <v/>
      </c>
      <c r="Q271" s="418" t="n"/>
      <c r="R271" s="418" t="inlineStr">
        <is>
          <t>PNHL488255</t>
        </is>
      </c>
      <c r="S271" s="418" t="inlineStr">
        <is>
          <t>PNHL488255</t>
        </is>
      </c>
      <c r="T271" s="418">
        <f>R271=S271</f>
        <v/>
      </c>
      <c r="U271" s="418">
        <f>AND(MONTH(F271)=MONTH(Y271), YEAR(F271)=YEAR(Y271))</f>
        <v/>
      </c>
      <c r="V271" s="418">
        <f>AND(AC271&lt;&gt;"", 'Company information'!D$4&lt;&gt;"", RIGHT(SUBSTITUTE(AC271,"-",""),9)=RIGHT(SUBSTITUTE('Company information'!D$4,"-",""),9))</f>
        <v/>
      </c>
      <c r="W271" s="418">
        <f>AI271-I271</f>
        <v/>
      </c>
      <c r="X271" s="455" t="n"/>
      <c r="Y271" s="419" t="n">
        <v>44742</v>
      </c>
      <c r="Z271" s="418" t="inlineStr">
        <is>
          <t>PNHL488255</t>
        </is>
      </c>
      <c r="AA271" s="418" t="inlineStr"/>
      <c r="AB271" s="418" t="inlineStr">
        <is>
          <t>បុគ្គលជាប់អាករ</t>
        </is>
      </c>
      <c r="AC271" s="418" t="inlineStr">
        <is>
          <t>L001-100067123</t>
        </is>
      </c>
      <c r="AD271" s="418" t="inlineStr">
        <is>
          <t>រីឡាយអេប៊ល សូស អ៊ិនដាសស្រ្ទៀល (ខេមបូឌា)</t>
        </is>
      </c>
      <c r="AE271" s="455" t="n">
        <v>4241604</v>
      </c>
      <c r="AF271" s="455" t="n">
        <v>3856004</v>
      </c>
      <c r="AG271" s="455" t="n">
        <v>0</v>
      </c>
      <c r="AH271" s="455" t="n">
        <v>0</v>
      </c>
      <c r="AI271" s="455" t="n">
        <v>385600</v>
      </c>
      <c r="AJ271" s="455" t="n">
        <v>0</v>
      </c>
      <c r="AK271" s="455" t="n">
        <v>0</v>
      </c>
      <c r="AL271" s="455" t="n">
        <v>0</v>
      </c>
      <c r="AM271" s="455" t="n">
        <v>0</v>
      </c>
      <c r="AN271" s="455" t="n">
        <v>0</v>
      </c>
      <c r="AO271" s="455" t="n">
        <v>0</v>
      </c>
      <c r="AP271" s="455" t="n">
        <v>0</v>
      </c>
      <c r="AQ271" s="455" t="n">
        <v>0</v>
      </c>
      <c r="AR271" s="418" t="inlineStr"/>
      <c r="AS271" s="418" t="inlineStr">
        <is>
          <t>LOCAL CHARGE &amp; OTHER</t>
        </is>
      </c>
      <c r="AT271" s="418" t="inlineStr">
        <is>
          <t>បានប្រកាសពន្ធ</t>
        </is>
      </c>
    </row>
    <row r="272">
      <c r="A272" s="417" t="n">
        <v>263</v>
      </c>
      <c r="B272" s="418" t="inlineStr">
        <is>
          <t>Rent Taxi for buyer LC</t>
        </is>
      </c>
      <c r="C272" s="418" t="inlineStr">
        <is>
          <t>អេភីអិល ឡូយីស្ទីក (ខេមបូឌា) ភីធីអ៊ី អិលធីឌី</t>
        </is>
      </c>
      <c r="D272" s="418" t="inlineStr">
        <is>
          <t>L001-100046460</t>
        </is>
      </c>
      <c r="E272" s="418" t="inlineStr">
        <is>
          <t>KOEL821231</t>
        </is>
      </c>
      <c r="F272" s="419" t="n">
        <v>44742</v>
      </c>
      <c r="G272" s="420" t="n">
        <v>160174</v>
      </c>
      <c r="H272" s="418" t="n"/>
      <c r="I272" s="455" t="n">
        <v>160174</v>
      </c>
      <c r="J272" s="418">
        <f>IF(L272&lt;&gt;"",L272,K272)</f>
        <v/>
      </c>
      <c r="K272" s="418">
        <f>IF(AND(T272=TRUE, U272=TRUE, V272=TRUE), IF(W272&lt;-0.05, "អនុញ្ញាត (អ្នកផ្គត់ផ្គង់ប្រកាសខ្វះ)", "បានប្រកាស (អនុញ្ញាត)"), IF(AND(T272=FALSE, U272=FALSE, V272=FALSE), "ព្យួរទុក (មិនមានទិន្នន័យ)", "ប្រកាសខុស (ព្យួរទុក)"))</f>
        <v/>
      </c>
      <c r="L272" s="418" t="inlineStr"/>
      <c r="M272" s="418" t="inlineStr"/>
      <c r="N272" s="455" t="n"/>
      <c r="O272" s="455">
        <f>IF(W272&lt;0,AI272,I272)</f>
        <v/>
      </c>
      <c r="P272" s="455">
        <f>I272-O272</f>
        <v/>
      </c>
      <c r="Q272" s="418" t="n"/>
      <c r="R272" s="418" t="inlineStr">
        <is>
          <t>KOEL821231</t>
        </is>
      </c>
      <c r="S272" s="418" t="inlineStr">
        <is>
          <t>KOEL821231</t>
        </is>
      </c>
      <c r="T272" s="418">
        <f>R272=S272</f>
        <v/>
      </c>
      <c r="U272" s="418">
        <f>AND(MONTH(F272)=MONTH(Y272), YEAR(F272)=YEAR(Y272))</f>
        <v/>
      </c>
      <c r="V272" s="418">
        <f>AND(AC272&lt;&gt;"", 'Company information'!D$4&lt;&gt;"", RIGHT(SUBSTITUTE(AC272,"-",""),9)=RIGHT(SUBSTITUTE('Company information'!D$4,"-",""),9))</f>
        <v/>
      </c>
      <c r="W272" s="418">
        <f>AI272-I272</f>
        <v/>
      </c>
      <c r="X272" s="455" t="n"/>
      <c r="Y272" s="419" t="n">
        <v>44742</v>
      </c>
      <c r="Z272" s="418" t="inlineStr">
        <is>
          <t>KOEL821231</t>
        </is>
      </c>
      <c r="AA272" s="418" t="inlineStr"/>
      <c r="AB272" s="418" t="inlineStr">
        <is>
          <t>បុគ្គលជាប់អាករ</t>
        </is>
      </c>
      <c r="AC272" s="418" t="inlineStr">
        <is>
          <t>L001-100067123</t>
        </is>
      </c>
      <c r="AD272" s="418" t="inlineStr">
        <is>
          <t>រីឡាយអេប៊ល សូស អ៊ិនដាសស្រ្ទៀល (ខេមបូឌា)</t>
        </is>
      </c>
      <c r="AE272" s="455" t="n">
        <v>1761914</v>
      </c>
      <c r="AF272" s="455" t="n">
        <v>1601740</v>
      </c>
      <c r="AG272" s="455" t="n">
        <v>0</v>
      </c>
      <c r="AH272" s="455" t="n">
        <v>0</v>
      </c>
      <c r="AI272" s="455" t="n">
        <v>160174</v>
      </c>
      <c r="AJ272" s="455" t="n">
        <v>0</v>
      </c>
      <c r="AK272" s="455" t="n">
        <v>0</v>
      </c>
      <c r="AL272" s="455" t="n">
        <v>0</v>
      </c>
      <c r="AM272" s="455" t="n">
        <v>0</v>
      </c>
      <c r="AN272" s="455" t="n">
        <v>0</v>
      </c>
      <c r="AO272" s="455" t="n">
        <v>0</v>
      </c>
      <c r="AP272" s="455" t="n">
        <v>0</v>
      </c>
      <c r="AQ272" s="455" t="n">
        <v>0</v>
      </c>
      <c r="AR272" s="418" t="inlineStr"/>
      <c r="AS272" s="418" t="inlineStr">
        <is>
          <t>LOCAL CHARGE &amp; OTHER</t>
        </is>
      </c>
      <c r="AT272" s="418" t="inlineStr">
        <is>
          <t>បានប្រកាសពន្ធ</t>
        </is>
      </c>
    </row>
    <row r="273">
      <c r="A273" s="417" t="n">
        <v>264</v>
      </c>
      <c r="B273" s="418" t="inlineStr">
        <is>
          <t>Fuel for car</t>
        </is>
      </c>
      <c r="C273" s="418" t="inlineStr">
        <is>
          <t>អេភីអិល ឡូយីស្ទីក (ខេមបូឌា) ភីធីអ៊ី អិលធីឌី</t>
        </is>
      </c>
      <c r="D273" s="418" t="inlineStr">
        <is>
          <t>L001-100046460</t>
        </is>
      </c>
      <c r="E273" s="418" t="inlineStr">
        <is>
          <t>PNHL487936</t>
        </is>
      </c>
      <c r="F273" s="419" t="n">
        <v>44727</v>
      </c>
      <c r="G273" s="420" t="n">
        <v>229376</v>
      </c>
      <c r="H273" s="418" t="n"/>
      <c r="I273" s="455" t="n">
        <v>229376</v>
      </c>
      <c r="J273" s="418">
        <f>IF(L273&lt;&gt;"",L273,K273)</f>
        <v/>
      </c>
      <c r="K273" s="418">
        <f>IF(AND(T273=TRUE, U273=TRUE, V273=TRUE), IF(W273&lt;-0.05, "អនុញ្ញាត (អ្នកផ្គត់ផ្គង់ប្រកាសខ្វះ)", "បានប្រកាស (អនុញ្ញាត)"), IF(AND(T273=FALSE, U273=FALSE, V273=FALSE), "ព្យួរទុក (មិនមានទិន្នន័យ)", "ប្រកាសខុស (ព្យួរទុក)"))</f>
        <v/>
      </c>
      <c r="L273" s="418" t="inlineStr"/>
      <c r="M273" s="418" t="inlineStr"/>
      <c r="N273" s="455" t="n"/>
      <c r="O273" s="455">
        <f>IF(W273&lt;0,AI273,I273)</f>
        <v/>
      </c>
      <c r="P273" s="455">
        <f>I273-O273</f>
        <v/>
      </c>
      <c r="Q273" s="418" t="n"/>
      <c r="R273" s="418" t="inlineStr">
        <is>
          <t>PNHL487936</t>
        </is>
      </c>
      <c r="S273" s="418" t="inlineStr">
        <is>
          <t>PNHL487936</t>
        </is>
      </c>
      <c r="T273" s="418">
        <f>R273=S273</f>
        <v/>
      </c>
      <c r="U273" s="418">
        <f>AND(MONTH(F273)=MONTH(Y273), YEAR(F273)=YEAR(Y273))</f>
        <v/>
      </c>
      <c r="V273" s="418">
        <f>AND(AC273&lt;&gt;"", 'Company information'!D$4&lt;&gt;"", RIGHT(SUBSTITUTE(AC273,"-",""),9)=RIGHT(SUBSTITUTE('Company information'!D$4,"-",""),9))</f>
        <v/>
      </c>
      <c r="W273" s="418">
        <f>AI273-I273</f>
        <v/>
      </c>
      <c r="X273" s="455" t="n"/>
      <c r="Y273" s="419" t="n">
        <v>44727</v>
      </c>
      <c r="Z273" s="418" t="inlineStr">
        <is>
          <t>PNHL487936</t>
        </is>
      </c>
      <c r="AA273" s="418" t="inlineStr"/>
      <c r="AB273" s="418" t="inlineStr">
        <is>
          <t>បុគ្គលជាប់អាករ</t>
        </is>
      </c>
      <c r="AC273" s="418" t="inlineStr">
        <is>
          <t>L001-100067123</t>
        </is>
      </c>
      <c r="AD273" s="418" t="inlineStr">
        <is>
          <t>រីឡាយអេប៊ល សូស អ៊ិនដាសស្រ្ទៀល (ខេមបូឌា)</t>
        </is>
      </c>
      <c r="AE273" s="455" t="n">
        <v>2523136</v>
      </c>
      <c r="AF273" s="455" t="n">
        <v>2293760</v>
      </c>
      <c r="AG273" s="455" t="n">
        <v>0</v>
      </c>
      <c r="AH273" s="455" t="n">
        <v>0</v>
      </c>
      <c r="AI273" s="455" t="n">
        <v>229376</v>
      </c>
      <c r="AJ273" s="455" t="n">
        <v>0</v>
      </c>
      <c r="AK273" s="455" t="n">
        <v>0</v>
      </c>
      <c r="AL273" s="455" t="n">
        <v>0</v>
      </c>
      <c r="AM273" s="455" t="n">
        <v>0</v>
      </c>
      <c r="AN273" s="455" t="n">
        <v>0</v>
      </c>
      <c r="AO273" s="455" t="n">
        <v>0</v>
      </c>
      <c r="AP273" s="455" t="n">
        <v>0</v>
      </c>
      <c r="AQ273" s="455" t="n">
        <v>0</v>
      </c>
      <c r="AR273" s="418" t="inlineStr"/>
      <c r="AS273" s="418" t="inlineStr">
        <is>
          <t>LOCAL CHARGE &amp; OTHER</t>
        </is>
      </c>
      <c r="AT273" s="418" t="inlineStr">
        <is>
          <t>បានប្រកាសពន្ធ</t>
        </is>
      </c>
    </row>
    <row r="274">
      <c r="A274" s="417" t="n">
        <v>265</v>
      </c>
      <c r="B274" s="418" t="inlineStr">
        <is>
          <t>Food for customer audit LC</t>
        </is>
      </c>
      <c r="C274" s="418" t="inlineStr">
        <is>
          <t>ស៊ូ ចេង សូវីង ម៉ាស៊ីន ឯ.ក</t>
        </is>
      </c>
      <c r="D274" s="418" t="inlineStr">
        <is>
          <t>K010-901702798</t>
        </is>
      </c>
      <c r="E274" s="418" t="inlineStr">
        <is>
          <t>2022-000591</t>
        </is>
      </c>
      <c r="F274" s="419" t="n">
        <v>44735</v>
      </c>
      <c r="G274" s="420" t="n">
        <v>188462</v>
      </c>
      <c r="H274" s="418" t="n"/>
      <c r="I274" s="455" t="n">
        <v>188462</v>
      </c>
      <c r="J274" s="418">
        <f>IF(L274&lt;&gt;"",L274,K274)</f>
        <v/>
      </c>
      <c r="K274" s="418">
        <f>IF(AND(T274=TRUE, U274=TRUE, V274=TRUE), IF(W274&lt;-0.05, "អនុញ្ញាត (អ្នកផ្គត់ផ្គង់ប្រកាសខ្វះ)", "បានប្រកាស (អនុញ្ញាត)"), IF(AND(T274=FALSE, U274=FALSE, V274=FALSE), "ព្យួរទុក (មិនមានទិន្នន័យ)", "ប្រកាសខុស (ព្យួរទុក)"))</f>
        <v/>
      </c>
      <c r="L274" s="418" t="inlineStr"/>
      <c r="M274" s="418" t="inlineStr"/>
      <c r="N274" s="455" t="n"/>
      <c r="O274" s="455">
        <f>IF(W274&lt;0,AI274,I274)</f>
        <v/>
      </c>
      <c r="P274" s="455">
        <f>I274-O274</f>
        <v/>
      </c>
      <c r="Q274" s="418" t="n"/>
      <c r="R274" s="418" t="inlineStr">
        <is>
          <t>2022-000591</t>
        </is>
      </c>
      <c r="S274" s="418" t="inlineStr">
        <is>
          <t>2022-000591</t>
        </is>
      </c>
      <c r="T274" s="418">
        <f>R274=S274</f>
        <v/>
      </c>
      <c r="U274" s="418">
        <f>AND(MONTH(F274)=MONTH(Y274), YEAR(F274)=YEAR(Y274))</f>
        <v/>
      </c>
      <c r="V274" s="418">
        <f>AND(AC274&lt;&gt;"", 'Company information'!D$4&lt;&gt;"", RIGHT(SUBSTITUTE(AC274,"-",""),9)=RIGHT(SUBSTITUTE('Company information'!D$4,"-",""),9))</f>
        <v/>
      </c>
      <c r="W274" s="418">
        <f>AI274-I274</f>
        <v/>
      </c>
      <c r="X274" s="455" t="n"/>
      <c r="Y274" s="419" t="n">
        <v>44735</v>
      </c>
      <c r="Z274" s="418" t="inlineStr">
        <is>
          <t>2022-000591</t>
        </is>
      </c>
      <c r="AA274" s="418" t="inlineStr"/>
      <c r="AB274" s="418" t="inlineStr">
        <is>
          <t>បុគ្គលជាប់អាករ</t>
        </is>
      </c>
      <c r="AC274" s="418" t="inlineStr">
        <is>
          <t>L001-100067123</t>
        </is>
      </c>
      <c r="AD274" s="418" t="inlineStr">
        <is>
          <t>រីឡាយអេប៊ល សូស អ៊ិនដាសស្រ្ទៀល (ខេមបូឌា)</t>
        </is>
      </c>
      <c r="AE274" s="455" t="n">
        <v>2073082</v>
      </c>
      <c r="AF274" s="455" t="n">
        <v>1884620</v>
      </c>
      <c r="AG274" s="455" t="n">
        <v>0</v>
      </c>
      <c r="AH274" s="455" t="n">
        <v>0</v>
      </c>
      <c r="AI274" s="455" t="n">
        <v>188462</v>
      </c>
      <c r="AJ274" s="455" t="n">
        <v>0</v>
      </c>
      <c r="AK274" s="455" t="n">
        <v>0</v>
      </c>
      <c r="AL274" s="455" t="n">
        <v>0</v>
      </c>
      <c r="AM274" s="455" t="n">
        <v>0</v>
      </c>
      <c r="AN274" s="455" t="n">
        <v>0</v>
      </c>
      <c r="AO274" s="455" t="n">
        <v>0</v>
      </c>
      <c r="AP274" s="455" t="n">
        <v>0</v>
      </c>
      <c r="AQ274" s="455" t="n">
        <v>0</v>
      </c>
      <c r="AR274" s="418" t="inlineStr"/>
      <c r="AS274" s="418" t="inlineStr">
        <is>
          <t>ក្តារជ័រ១លីកន្លះ  ក្តារជ័រ១លី</t>
        </is>
      </c>
      <c r="AT274" s="418" t="inlineStr">
        <is>
          <t>បានប្រកាសពន្ធ</t>
        </is>
      </c>
    </row>
    <row r="275">
      <c r="A275" s="417" t="n">
        <v>266</v>
      </c>
      <c r="B275" s="418" t="inlineStr">
        <is>
          <t>Food for customer audit LC</t>
        </is>
      </c>
      <c r="C275" s="418" t="inlineStr">
        <is>
          <t>ចុង ជាន ហុង យី ព្រីនធីង</t>
        </is>
      </c>
      <c r="D275" s="418" t="inlineStr">
        <is>
          <t>K010-901903383</t>
        </is>
      </c>
      <c r="E275" s="418" t="inlineStr">
        <is>
          <t>000033</t>
        </is>
      </c>
      <c r="F275" s="419" t="n">
        <v>44735</v>
      </c>
      <c r="G275" s="420" t="n">
        <v>143395</v>
      </c>
      <c r="H275" s="418" t="n"/>
      <c r="I275" s="455" t="n">
        <v>143395</v>
      </c>
      <c r="J275" s="418">
        <f>IF(L275&lt;&gt;"",L275,K275)</f>
        <v/>
      </c>
      <c r="K275" s="418">
        <f>IF(AND(T275=TRUE, U275=TRUE, V275=TRUE), IF(W275&lt;-0.05, "អនុញ្ញាត (អ្នកផ្គត់ផ្គង់ប្រកាសខ្វះ)", "បានប្រកាស (អនុញ្ញាត)"), IF(AND(T275=FALSE, U275=FALSE, V275=FALSE), "ព្យួរទុក (មិនមានទិន្នន័យ)", "ប្រកាសខុស (ព្យួរទុក)"))</f>
        <v/>
      </c>
      <c r="L275" s="418" t="inlineStr"/>
      <c r="M275" s="418" t="inlineStr"/>
      <c r="N275" s="455" t="n"/>
      <c r="O275" s="455">
        <f>IF(W275&lt;0,AI275,I275)</f>
        <v/>
      </c>
      <c r="P275" s="455">
        <f>I275-O275</f>
        <v/>
      </c>
      <c r="Q275" s="418" t="n"/>
      <c r="R275" s="418" t="inlineStr">
        <is>
          <t>000033</t>
        </is>
      </c>
      <c r="S275" s="418" t="inlineStr">
        <is>
          <t>000033</t>
        </is>
      </c>
      <c r="T275" s="418">
        <f>R275=S275</f>
        <v/>
      </c>
      <c r="U275" s="418">
        <f>AND(MONTH(F275)=MONTH(Y275), YEAR(F275)=YEAR(Y275))</f>
        <v/>
      </c>
      <c r="V275" s="418">
        <f>AND(AC275&lt;&gt;"", 'Company information'!D$4&lt;&gt;"", RIGHT(SUBSTITUTE(AC275,"-",""),9)=RIGHT(SUBSTITUTE('Company information'!D$4,"-",""),9))</f>
        <v/>
      </c>
      <c r="W275" s="418">
        <f>AI275-I275</f>
        <v/>
      </c>
      <c r="X275" s="455" t="n"/>
      <c r="Y275" s="419" t="n">
        <v>44735</v>
      </c>
      <c r="Z275" s="418" t="inlineStr">
        <is>
          <t>000033</t>
        </is>
      </c>
      <c r="AA275" s="418" t="inlineStr"/>
      <c r="AB275" s="418" t="inlineStr">
        <is>
          <t>បុគ្គលជាប់អាករ</t>
        </is>
      </c>
      <c r="AC275" s="418" t="inlineStr">
        <is>
          <t>L001-100067123</t>
        </is>
      </c>
      <c r="AD275" s="418" t="inlineStr">
        <is>
          <t>រីឡាយអេប៊ល សូស អ៊ិនដាសស្រ្ទៀល (ខេមបូឌា)</t>
        </is>
      </c>
      <c r="AE275" s="455" t="n">
        <v>1577345</v>
      </c>
      <c r="AF275" s="455" t="n">
        <v>1433950</v>
      </c>
      <c r="AG275" s="455" t="n">
        <v>0</v>
      </c>
      <c r="AH275" s="455" t="n">
        <v>0</v>
      </c>
      <c r="AI275" s="455" t="n">
        <v>143395</v>
      </c>
      <c r="AJ275" s="455" t="n">
        <v>0</v>
      </c>
      <c r="AK275" s="455" t="n">
        <v>0</v>
      </c>
      <c r="AL275" s="455" t="n">
        <v>0</v>
      </c>
      <c r="AM275" s="455" t="n">
        <v>0</v>
      </c>
      <c r="AN275" s="455" t="n">
        <v>0</v>
      </c>
      <c r="AO275" s="455" t="n">
        <v>0</v>
      </c>
      <c r="AP275" s="455" t="n">
        <v>0</v>
      </c>
      <c r="AQ275" s="455" t="n">
        <v>0</v>
      </c>
      <c r="AR275" s="418" t="inlineStr"/>
      <c r="AS275" s="418" t="inlineStr">
        <is>
          <t>ស្ទីកគ័រ​​</t>
        </is>
      </c>
      <c r="AT275" s="418" t="inlineStr">
        <is>
          <t>បានប្រកាសពន្ធ</t>
        </is>
      </c>
    </row>
    <row r="276">
      <c r="A276" s="417" t="n">
        <v>267</v>
      </c>
      <c r="B276" s="418" t="inlineStr">
        <is>
          <t>Fuel for car</t>
        </is>
      </c>
      <c r="C276" s="418" t="inlineStr">
        <is>
          <t>អិនធីអិល តិចណូឡូជី</t>
        </is>
      </c>
      <c r="D276" s="418" t="inlineStr">
        <is>
          <t>K005-901900283</t>
        </is>
      </c>
      <c r="E276" s="418" t="inlineStr">
        <is>
          <t>22-002222</t>
        </is>
      </c>
      <c r="F276" s="419" t="n">
        <v>44741</v>
      </c>
      <c r="G276" s="420" t="n">
        <v>24582</v>
      </c>
      <c r="H276" s="418" t="n"/>
      <c r="I276" s="455" t="n">
        <v>24582</v>
      </c>
      <c r="J276" s="418">
        <f>IF(L276&lt;&gt;"",L276,K276)</f>
        <v/>
      </c>
      <c r="K276" s="418">
        <f>IF(AND(T276=TRUE, U276=TRUE, V276=TRUE), IF(W276&lt;-0.05, "អនុញ្ញាត (អ្នកផ្គត់ផ្គង់ប្រកាសខ្វះ)", "បានប្រកាស (អនុញ្ញាត)"), IF(AND(T276=FALSE, U276=FALSE, V276=FALSE), "ព្យួរទុក (មិនមានទិន្នន័យ)", "ប្រកាសខុស (ព្យួរទុក)"))</f>
        <v/>
      </c>
      <c r="L276" s="418" t="inlineStr"/>
      <c r="M276" s="418" t="inlineStr"/>
      <c r="N276" s="455" t="n"/>
      <c r="O276" s="455">
        <f>IF(W276&lt;0,AI276,I276)</f>
        <v/>
      </c>
      <c r="P276" s="455">
        <f>I276-O276</f>
        <v/>
      </c>
      <c r="Q276" s="418" t="n"/>
      <c r="R276" s="418" t="inlineStr">
        <is>
          <t>22-002222</t>
        </is>
      </c>
      <c r="S276" s="418" t="inlineStr">
        <is>
          <t>22-002222</t>
        </is>
      </c>
      <c r="T276" s="418">
        <f>R276=S276</f>
        <v/>
      </c>
      <c r="U276" s="418">
        <f>AND(MONTH(F276)=MONTH(Y276), YEAR(F276)=YEAR(Y276))</f>
        <v/>
      </c>
      <c r="V276" s="418">
        <f>AND(AC276&lt;&gt;"", 'Company information'!D$4&lt;&gt;"", RIGHT(SUBSTITUTE(AC276,"-",""),9)=RIGHT(SUBSTITUTE('Company information'!D$4,"-",""),9))</f>
        <v/>
      </c>
      <c r="W276" s="418">
        <f>AI276-I276</f>
        <v/>
      </c>
      <c r="X276" s="455" t="n"/>
      <c r="Y276" s="419" t="n">
        <v>44741</v>
      </c>
      <c r="Z276" s="418" t="inlineStr">
        <is>
          <t>22-002222</t>
        </is>
      </c>
      <c r="AA276" s="418" t="inlineStr"/>
      <c r="AB276" s="418" t="inlineStr">
        <is>
          <t>បុគ្គលជាប់អាករ</t>
        </is>
      </c>
      <c r="AC276" s="418" t="inlineStr">
        <is>
          <t>L001-100067123</t>
        </is>
      </c>
      <c r="AD276" s="418" t="inlineStr">
        <is>
          <t>រីឡាយអេប៊ល សូស អ៊ិនដាសស្រ្ទៀល (ខេមបូឌា)</t>
        </is>
      </c>
      <c r="AE276" s="455" t="n">
        <v>270402</v>
      </c>
      <c r="AF276" s="455" t="n">
        <v>245820</v>
      </c>
      <c r="AG276" s="455" t="n">
        <v>0</v>
      </c>
      <c r="AH276" s="455" t="n">
        <v>0</v>
      </c>
      <c r="AI276" s="455" t="n">
        <v>24582</v>
      </c>
      <c r="AJ276" s="455" t="n">
        <v>0</v>
      </c>
      <c r="AK276" s="455" t="n">
        <v>0</v>
      </c>
      <c r="AL276" s="455" t="n">
        <v>0</v>
      </c>
      <c r="AM276" s="455" t="n">
        <v>0</v>
      </c>
      <c r="AN276" s="455" t="n">
        <v>0</v>
      </c>
      <c r="AO276" s="455" t="n">
        <v>0</v>
      </c>
      <c r="AP276" s="455" t="n">
        <v>0</v>
      </c>
      <c r="AQ276" s="455" t="n">
        <v>0</v>
      </c>
      <c r="AR276" s="418" t="inlineStr"/>
      <c r="AS276" s="418" t="inlineStr">
        <is>
          <t>Ribbon ASTA Compatible Epson LQ-310</t>
        </is>
      </c>
      <c r="AT276" s="418" t="inlineStr">
        <is>
          <t>បានប្រកាសពន្ធ</t>
        </is>
      </c>
    </row>
    <row r="277">
      <c r="A277" s="417" t="n">
        <v>268</v>
      </c>
      <c r="B277" s="418" t="inlineStr">
        <is>
          <t>Rent Taxi for buyer LC</t>
        </is>
      </c>
      <c r="C277" s="418" t="inlineStr">
        <is>
          <t>អូ.អិម.អេស. (ខេមបូឌា)</t>
        </is>
      </c>
      <c r="D277" s="418" t="inlineStr">
        <is>
          <t>K005-105004278</t>
        </is>
      </c>
      <c r="E277" s="418" t="inlineStr">
        <is>
          <t>16653</t>
        </is>
      </c>
      <c r="F277" s="419" t="n">
        <v>44736</v>
      </c>
      <c r="G277" s="420" t="n">
        <v>290406</v>
      </c>
      <c r="H277" s="418" t="n"/>
      <c r="I277" s="455" t="n">
        <v>290406</v>
      </c>
      <c r="J277" s="418">
        <f>IF(L277&lt;&gt;"",L277,K277)</f>
        <v/>
      </c>
      <c r="K277" s="418">
        <f>IF(AND(T277=TRUE, U277=TRUE, V277=TRUE), IF(W277&lt;-0.05, "អនុញ្ញាត (អ្នកផ្គត់ផ្គង់ប្រកាសខ្វះ)", "បានប្រកាស (អនុញ្ញាត)"), IF(AND(T277=FALSE, U277=FALSE, V277=FALSE), "ព្យួរទុក (មិនមានទិន្នន័យ)", "ប្រកាសខុស (ព្យួរទុក)"))</f>
        <v/>
      </c>
      <c r="L277" s="418" t="inlineStr"/>
      <c r="M277" s="418" t="inlineStr"/>
      <c r="N277" s="455" t="n"/>
      <c r="O277" s="455">
        <f>IF(W277&lt;0,AI277,I277)</f>
        <v/>
      </c>
      <c r="P277" s="455">
        <f>I277-O277</f>
        <v/>
      </c>
      <c r="Q277" s="418" t="n"/>
      <c r="R277" s="418" t="inlineStr">
        <is>
          <t>16653</t>
        </is>
      </c>
      <c r="S277" s="418" t="inlineStr">
        <is>
          <t>16653</t>
        </is>
      </c>
      <c r="T277" s="418">
        <f>R277=S277</f>
        <v/>
      </c>
      <c r="U277" s="418">
        <f>AND(MONTH(F277)=MONTH(Y277), YEAR(F277)=YEAR(Y277))</f>
        <v/>
      </c>
      <c r="V277" s="418">
        <f>AND(AC277&lt;&gt;"", 'Company information'!D$4&lt;&gt;"", RIGHT(SUBSTITUTE(AC277,"-",""),9)=RIGHT(SUBSTITUTE('Company information'!D$4,"-",""),9))</f>
        <v/>
      </c>
      <c r="W277" s="418">
        <f>AI277-I277</f>
        <v/>
      </c>
      <c r="X277" s="455" t="n"/>
      <c r="Y277" s="419" t="n">
        <v>44736</v>
      </c>
      <c r="Z277" s="418" t="inlineStr">
        <is>
          <t>16653</t>
        </is>
      </c>
      <c r="AA277" s="418" t="inlineStr"/>
      <c r="AB277" s="418" t="inlineStr">
        <is>
          <t>បុគ្គលជាប់អាករ</t>
        </is>
      </c>
      <c r="AC277" s="418" t="inlineStr">
        <is>
          <t>L001-100067123</t>
        </is>
      </c>
      <c r="AD277" s="418" t="inlineStr">
        <is>
          <t>រីឡាយអេប៊ល សូស អ៊ិនដាសស្រ្ទៀល (ខេមបូឌា)</t>
        </is>
      </c>
      <c r="AE277" s="455" t="n">
        <v>3194470</v>
      </c>
      <c r="AF277" s="455" t="n">
        <v>2904064</v>
      </c>
      <c r="AG277" s="455" t="n">
        <v>0</v>
      </c>
      <c r="AH277" s="455" t="n">
        <v>0</v>
      </c>
      <c r="AI277" s="455" t="n">
        <v>290406</v>
      </c>
      <c r="AJ277" s="455" t="n">
        <v>0</v>
      </c>
      <c r="AK277" s="455" t="n">
        <v>0</v>
      </c>
      <c r="AL277" s="455" t="n">
        <v>0</v>
      </c>
      <c r="AM277" s="455" t="n">
        <v>0</v>
      </c>
      <c r="AN277" s="455" t="n">
        <v>0</v>
      </c>
      <c r="AO277" s="455" t="n">
        <v>0</v>
      </c>
      <c r="AP277" s="455" t="n">
        <v>0</v>
      </c>
      <c r="AQ277" s="455" t="n">
        <v>0</v>
      </c>
      <c r="AR277" s="418" t="inlineStr"/>
      <c r="AS277" s="418" t="inlineStr">
        <is>
          <t>លក់ទឹកថ្នាំ</t>
        </is>
      </c>
      <c r="AT277" s="418" t="inlineStr">
        <is>
          <t>បានប្រកាសពន្ធ</t>
        </is>
      </c>
    </row>
    <row r="278">
      <c r="A278" s="417" t="n">
        <v>269</v>
      </c>
      <c r="B278" s="418" t="inlineStr">
        <is>
          <t>Fuel for car</t>
        </is>
      </c>
      <c r="C278" s="418" t="inlineStr">
        <is>
          <t>អូ.អិម.អេស. (ខេមបូឌា)</t>
        </is>
      </c>
      <c r="D278" s="418" t="inlineStr">
        <is>
          <t>K005-105004278</t>
        </is>
      </c>
      <c r="E278" s="418" t="inlineStr">
        <is>
          <t>16544</t>
        </is>
      </c>
      <c r="F278" s="419" t="n">
        <v>44726</v>
      </c>
      <c r="G278" s="420" t="n">
        <v>8194</v>
      </c>
      <c r="H278" s="418" t="n"/>
      <c r="I278" s="455" t="n">
        <v>8194</v>
      </c>
      <c r="J278" s="418">
        <f>IF(L278&lt;&gt;"",L278,K278)</f>
        <v/>
      </c>
      <c r="K278" s="418">
        <f>IF(AND(T278=TRUE, U278=TRUE, V278=TRUE), IF(W278&lt;-0.05, "អនុញ្ញាត (អ្នកផ្គត់ផ្គង់ប្រកាសខ្វះ)", "បានប្រកាស (អនុញ្ញាត)"), IF(AND(T278=FALSE, U278=FALSE, V278=FALSE), "ព្យួរទុក (មិនមានទិន្នន័យ)", "ប្រកាសខុស (ព្យួរទុក)"))</f>
        <v/>
      </c>
      <c r="L278" s="418" t="inlineStr"/>
      <c r="M278" s="418" t="inlineStr"/>
      <c r="N278" s="455" t="n"/>
      <c r="O278" s="455">
        <f>IF(W278&lt;0,AI278,I278)</f>
        <v/>
      </c>
      <c r="P278" s="455">
        <f>I278-O278</f>
        <v/>
      </c>
      <c r="Q278" s="418" t="n"/>
      <c r="R278" s="418" t="inlineStr">
        <is>
          <t>16544</t>
        </is>
      </c>
      <c r="S278" s="418" t="inlineStr">
        <is>
          <t>16544</t>
        </is>
      </c>
      <c r="T278" s="418">
        <f>R278=S278</f>
        <v/>
      </c>
      <c r="U278" s="418">
        <f>AND(MONTH(F278)=MONTH(Y278), YEAR(F278)=YEAR(Y278))</f>
        <v/>
      </c>
      <c r="V278" s="418">
        <f>AND(AC278&lt;&gt;"", 'Company information'!D$4&lt;&gt;"", RIGHT(SUBSTITUTE(AC278,"-",""),9)=RIGHT(SUBSTITUTE('Company information'!D$4,"-",""),9))</f>
        <v/>
      </c>
      <c r="W278" s="418">
        <f>AI278-I278</f>
        <v/>
      </c>
      <c r="X278" s="455" t="n"/>
      <c r="Y278" s="419" t="n">
        <v>44726</v>
      </c>
      <c r="Z278" s="418" t="inlineStr">
        <is>
          <t>16544</t>
        </is>
      </c>
      <c r="AA278" s="418" t="inlineStr"/>
      <c r="AB278" s="418" t="inlineStr">
        <is>
          <t>បុគ្គលជាប់អាករ</t>
        </is>
      </c>
      <c r="AC278" s="418" t="inlineStr">
        <is>
          <t>L001-100067123</t>
        </is>
      </c>
      <c r="AD278" s="418" t="inlineStr">
        <is>
          <t>រីឡាយអេប៊ល សូស អ៊ិនដាសស្រ្ទៀល (ខេមបូឌា)</t>
        </is>
      </c>
      <c r="AE278" s="455" t="n">
        <v>90134</v>
      </c>
      <c r="AF278" s="455" t="n">
        <v>81940</v>
      </c>
      <c r="AG278" s="455" t="n">
        <v>0</v>
      </c>
      <c r="AH278" s="455" t="n">
        <v>0</v>
      </c>
      <c r="AI278" s="455" t="n">
        <v>8194</v>
      </c>
      <c r="AJ278" s="455" t="n">
        <v>0</v>
      </c>
      <c r="AK278" s="455" t="n">
        <v>0</v>
      </c>
      <c r="AL278" s="455" t="n">
        <v>0</v>
      </c>
      <c r="AM278" s="455" t="n">
        <v>0</v>
      </c>
      <c r="AN278" s="455" t="n">
        <v>0</v>
      </c>
      <c r="AO278" s="455" t="n">
        <v>0</v>
      </c>
      <c r="AP278" s="455" t="n">
        <v>0</v>
      </c>
      <c r="AQ278" s="455" t="n">
        <v>0</v>
      </c>
      <c r="AR278" s="418" t="inlineStr"/>
      <c r="AS278" s="418" t="inlineStr">
        <is>
          <t>លក់គ្រឿងបន្លាស់</t>
        </is>
      </c>
      <c r="AT278" s="418" t="inlineStr">
        <is>
          <t>បានប្រកាសពន្ធ</t>
        </is>
      </c>
    </row>
    <row r="279">
      <c r="A279" s="417" t="n">
        <v>270</v>
      </c>
      <c r="B279" s="418" t="inlineStr">
        <is>
          <t>Fuel for car</t>
        </is>
      </c>
      <c r="C279" s="418" t="inlineStr">
        <is>
          <t>អូ.អិម.អេស. (ខេមបូឌា)</t>
        </is>
      </c>
      <c r="D279" s="418" t="inlineStr">
        <is>
          <t>K005-105004278</t>
        </is>
      </c>
      <c r="E279" s="418" t="inlineStr">
        <is>
          <t>16519</t>
        </is>
      </c>
      <c r="F279" s="419" t="n">
        <v>44779</v>
      </c>
      <c r="G279" s="420" t="n">
        <v>8192</v>
      </c>
      <c r="H279" s="418" t="n"/>
      <c r="I279" s="455" t="n">
        <v>8192</v>
      </c>
      <c r="J279" s="418">
        <f>IF(L279&lt;&gt;"",L279,K279)</f>
        <v/>
      </c>
      <c r="K279" s="418">
        <f>IF(AND(T279=TRUE, U279=TRUE, V279=TRUE), IF(W279&lt;-0.05, "អនុញ្ញាត (អ្នកផ្គត់ផ្គង់ប្រកាសខ្វះ)", "បានប្រកាស (អនុញ្ញាត)"), IF(AND(T279=FALSE, U279=FALSE, V279=FALSE), "ព្យួរទុក (មិនមានទិន្នន័យ)", "ប្រកាសខុស (ព្យួរទុក)"))</f>
        <v/>
      </c>
      <c r="L279" s="418" t="inlineStr"/>
      <c r="M279" s="418" t="inlineStr"/>
      <c r="N279" s="455" t="n"/>
      <c r="O279" s="455">
        <f>IF(W279&lt;0,AI279,I279)</f>
        <v/>
      </c>
      <c r="P279" s="455">
        <f>I279-O279</f>
        <v/>
      </c>
      <c r="Q279" s="418" t="n"/>
      <c r="R279" s="418" t="inlineStr">
        <is>
          <t>16519</t>
        </is>
      </c>
      <c r="S279" s="418" t="inlineStr">
        <is>
          <t>16519</t>
        </is>
      </c>
      <c r="T279" s="418">
        <f>R279=S279</f>
        <v/>
      </c>
      <c r="U279" s="418">
        <f>AND(MONTH(F279)=MONTH(Y279), YEAR(F279)=YEAR(Y279))</f>
        <v/>
      </c>
      <c r="V279" s="418">
        <f>AND(AC279&lt;&gt;"", 'Company information'!D$4&lt;&gt;"", RIGHT(SUBSTITUTE(AC279,"-",""),9)=RIGHT(SUBSTITUTE('Company information'!D$4,"-",""),9))</f>
        <v/>
      </c>
      <c r="W279" s="418">
        <f>AI279-I279</f>
        <v/>
      </c>
      <c r="X279" s="455" t="n"/>
      <c r="Y279" s="419" t="n">
        <v>44720</v>
      </c>
      <c r="Z279" s="418" t="inlineStr">
        <is>
          <t>16519</t>
        </is>
      </c>
      <c r="AA279" s="418" t="inlineStr"/>
      <c r="AB279" s="418" t="inlineStr">
        <is>
          <t>បុគ្គលជាប់អាករ</t>
        </is>
      </c>
      <c r="AC279" s="418" t="inlineStr">
        <is>
          <t>L001-100067123</t>
        </is>
      </c>
      <c r="AD279" s="418" t="inlineStr">
        <is>
          <t>រីឡាយអេប៊ល សូស អ៊ិនដាសស្រ្ទៀល (ខេមបូឌា)</t>
        </is>
      </c>
      <c r="AE279" s="455" t="n">
        <v>90112</v>
      </c>
      <c r="AF279" s="455" t="n">
        <v>81920</v>
      </c>
      <c r="AG279" s="455" t="n">
        <v>0</v>
      </c>
      <c r="AH279" s="455" t="n">
        <v>0</v>
      </c>
      <c r="AI279" s="455" t="n">
        <v>8192</v>
      </c>
      <c r="AJ279" s="455" t="n">
        <v>0</v>
      </c>
      <c r="AK279" s="455" t="n">
        <v>0</v>
      </c>
      <c r="AL279" s="455" t="n">
        <v>0</v>
      </c>
      <c r="AM279" s="455" t="n">
        <v>0</v>
      </c>
      <c r="AN279" s="455" t="n">
        <v>0</v>
      </c>
      <c r="AO279" s="455" t="n">
        <v>0</v>
      </c>
      <c r="AP279" s="455" t="n">
        <v>0</v>
      </c>
      <c r="AQ279" s="455" t="n">
        <v>0</v>
      </c>
      <c r="AR279" s="418" t="inlineStr"/>
      <c r="AS279" s="418" t="inlineStr">
        <is>
          <t>លក់គ្រឿងបន្លាស់</t>
        </is>
      </c>
      <c r="AT279" s="418" t="inlineStr">
        <is>
          <t>បានប្រកាសពន្ធ</t>
        </is>
      </c>
    </row>
    <row r="280">
      <c r="A280" s="417" t="n">
        <v>271</v>
      </c>
      <c r="B280" s="418" t="inlineStr">
        <is>
          <t>Fuel for car</t>
        </is>
      </c>
      <c r="C280" s="418" t="inlineStr">
        <is>
          <t>អូ.អិម.អេស. (ខេមបូឌា)</t>
        </is>
      </c>
      <c r="D280" s="418" t="inlineStr">
        <is>
          <t>K005-105004278</t>
        </is>
      </c>
      <c r="E280" s="418" t="inlineStr">
        <is>
          <t>16683</t>
        </is>
      </c>
      <c r="F280" s="419" t="n">
        <v>44736</v>
      </c>
      <c r="G280" s="420" t="n">
        <v>81920</v>
      </c>
      <c r="H280" s="418" t="n"/>
      <c r="I280" s="455" t="n">
        <v>81920</v>
      </c>
      <c r="J280" s="418">
        <f>IF(L280&lt;&gt;"",L280,K280)</f>
        <v/>
      </c>
      <c r="K280" s="418">
        <f>IF(AND(T280=TRUE, U280=TRUE, V280=TRUE), IF(W280&lt;-0.05, "អនុញ្ញាត (អ្នកផ្គត់ផ្គង់ប្រកាសខ្វះ)", "បានប្រកាស (អនុញ្ញាត)"), IF(AND(T280=FALSE, U280=FALSE, V280=FALSE), "ព្យួរទុក (មិនមានទិន្នន័យ)", "ប្រកាសខុស (ព្យួរទុក)"))</f>
        <v/>
      </c>
      <c r="L280" s="418" t="inlineStr"/>
      <c r="M280" s="418" t="inlineStr"/>
      <c r="N280" s="455" t="n"/>
      <c r="O280" s="455">
        <f>IF(W280&lt;0,AI280,I280)</f>
        <v/>
      </c>
      <c r="P280" s="455">
        <f>I280-O280</f>
        <v/>
      </c>
      <c r="Q280" s="418" t="n"/>
      <c r="R280" s="418" t="inlineStr">
        <is>
          <t>16683</t>
        </is>
      </c>
      <c r="S280" s="418" t="inlineStr">
        <is>
          <t>16683</t>
        </is>
      </c>
      <c r="T280" s="418">
        <f>R280=S280</f>
        <v/>
      </c>
      <c r="U280" s="418">
        <f>AND(MONTH(F280)=MONTH(Y280), YEAR(F280)=YEAR(Y280))</f>
        <v/>
      </c>
      <c r="V280" s="418">
        <f>AND(AC280&lt;&gt;"", 'Company information'!D$4&lt;&gt;"", RIGHT(SUBSTITUTE(AC280,"-",""),9)=RIGHT(SUBSTITUTE('Company information'!D$4,"-",""),9))</f>
        <v/>
      </c>
      <c r="W280" s="418">
        <f>AI280-I280</f>
        <v/>
      </c>
      <c r="X280" s="455" t="n"/>
      <c r="Y280" s="419" t="n">
        <v>44736</v>
      </c>
      <c r="Z280" s="418" t="inlineStr">
        <is>
          <t>16683</t>
        </is>
      </c>
      <c r="AA280" s="418" t="inlineStr"/>
      <c r="AB280" s="418" t="inlineStr">
        <is>
          <t>បុគ្គលជាប់អាករ</t>
        </is>
      </c>
      <c r="AC280" s="418" t="inlineStr">
        <is>
          <t>L001-100067123</t>
        </is>
      </c>
      <c r="AD280" s="418" t="inlineStr">
        <is>
          <t>រីឡាយអេប៊ល សូស អ៊ិនដាសស្រ្ទៀល (ខេមបូឌា)</t>
        </is>
      </c>
      <c r="AE280" s="455" t="n">
        <v>901120</v>
      </c>
      <c r="AF280" s="455" t="n">
        <v>819200</v>
      </c>
      <c r="AG280" s="455" t="n">
        <v>0</v>
      </c>
      <c r="AH280" s="455" t="n">
        <v>0</v>
      </c>
      <c r="AI280" s="455" t="n">
        <v>81920</v>
      </c>
      <c r="AJ280" s="455" t="n">
        <v>0</v>
      </c>
      <c r="AK280" s="455" t="n">
        <v>0</v>
      </c>
      <c r="AL280" s="455" t="n">
        <v>0</v>
      </c>
      <c r="AM280" s="455" t="n">
        <v>0</v>
      </c>
      <c r="AN280" s="455" t="n">
        <v>0</v>
      </c>
      <c r="AO280" s="455" t="n">
        <v>0</v>
      </c>
      <c r="AP280" s="455" t="n">
        <v>0</v>
      </c>
      <c r="AQ280" s="455" t="n">
        <v>0</v>
      </c>
      <c r="AR280" s="418" t="inlineStr"/>
      <c r="AS280" s="418" t="inlineStr">
        <is>
          <t>សេវាកម្មជួល</t>
        </is>
      </c>
      <c r="AT280" s="418" t="inlineStr">
        <is>
          <t>បានប្រកាសពន្ធ</t>
        </is>
      </c>
    </row>
    <row r="281">
      <c r="A281" s="417" t="n">
        <v>272</v>
      </c>
      <c r="B281" s="418" t="inlineStr">
        <is>
          <t>Fuel for car</t>
        </is>
      </c>
      <c r="C281" s="418" t="inlineStr">
        <is>
          <t>អូ.អិម.អេស. (ខេមបូឌា)</t>
        </is>
      </c>
      <c r="D281" s="418" t="inlineStr">
        <is>
          <t>K005-105004278</t>
        </is>
      </c>
      <c r="E281" s="418" t="inlineStr">
        <is>
          <t>16682</t>
        </is>
      </c>
      <c r="F281" s="419" t="n">
        <v>44736</v>
      </c>
      <c r="G281" s="420" t="n">
        <v>56525</v>
      </c>
      <c r="H281" s="418" t="n"/>
      <c r="I281" s="455" t="n">
        <v>56525</v>
      </c>
      <c r="J281" s="418">
        <f>IF(L281&lt;&gt;"",L281,K281)</f>
        <v/>
      </c>
      <c r="K281" s="418">
        <f>IF(AND(T281=TRUE, U281=TRUE, V281=TRUE), IF(W281&lt;-0.05, "អនុញ្ញាត (អ្នកផ្គត់ផ្គង់ប្រកាសខ្វះ)", "បានប្រកាស (អនុញ្ញាត)"), IF(AND(T281=FALSE, U281=FALSE, V281=FALSE), "ព្យួរទុក (មិនមានទិន្នន័យ)", "ប្រកាសខុស (ព្យួរទុក)"))</f>
        <v/>
      </c>
      <c r="L281" s="418" t="inlineStr"/>
      <c r="M281" s="418" t="inlineStr"/>
      <c r="N281" s="455" t="n"/>
      <c r="O281" s="455">
        <f>IF(W281&lt;0,AI281,I281)</f>
        <v/>
      </c>
      <c r="P281" s="455">
        <f>I281-O281</f>
        <v/>
      </c>
      <c r="Q281" s="418" t="n"/>
      <c r="R281" s="418" t="inlineStr">
        <is>
          <t>16682</t>
        </is>
      </c>
      <c r="S281" s="418" t="inlineStr">
        <is>
          <t>16682</t>
        </is>
      </c>
      <c r="T281" s="418">
        <f>R281=S281</f>
        <v/>
      </c>
      <c r="U281" s="418">
        <f>AND(MONTH(F281)=MONTH(Y281), YEAR(F281)=YEAR(Y281))</f>
        <v/>
      </c>
      <c r="V281" s="418">
        <f>AND(AC281&lt;&gt;"", 'Company information'!D$4&lt;&gt;"", RIGHT(SUBSTITUTE(AC281,"-",""),9)=RIGHT(SUBSTITUTE('Company information'!D$4,"-",""),9))</f>
        <v/>
      </c>
      <c r="W281" s="418">
        <f>AI281-I281</f>
        <v/>
      </c>
      <c r="X281" s="455" t="n"/>
      <c r="Y281" s="419" t="n">
        <v>44736</v>
      </c>
      <c r="Z281" s="418" t="inlineStr">
        <is>
          <t>16682</t>
        </is>
      </c>
      <c r="AA281" s="418" t="inlineStr"/>
      <c r="AB281" s="418" t="inlineStr">
        <is>
          <t>បុគ្គលជាប់អាករ</t>
        </is>
      </c>
      <c r="AC281" s="418" t="inlineStr">
        <is>
          <t>L001-100067123</t>
        </is>
      </c>
      <c r="AD281" s="418" t="inlineStr">
        <is>
          <t>រីឡាយអេប៊ល សូស អ៊ិនដាសស្រ្ទៀល (ខេមបូឌា)</t>
        </is>
      </c>
      <c r="AE281" s="455" t="n">
        <v>621773</v>
      </c>
      <c r="AF281" s="455" t="n">
        <v>565248</v>
      </c>
      <c r="AG281" s="455" t="n">
        <v>0</v>
      </c>
      <c r="AH281" s="455" t="n">
        <v>0</v>
      </c>
      <c r="AI281" s="455" t="n">
        <v>56525</v>
      </c>
      <c r="AJ281" s="455" t="n">
        <v>0</v>
      </c>
      <c r="AK281" s="455" t="n">
        <v>0</v>
      </c>
      <c r="AL281" s="455" t="n">
        <v>0</v>
      </c>
      <c r="AM281" s="455" t="n">
        <v>0</v>
      </c>
      <c r="AN281" s="455" t="n">
        <v>0</v>
      </c>
      <c r="AO281" s="455" t="n">
        <v>0</v>
      </c>
      <c r="AP281" s="455" t="n">
        <v>0</v>
      </c>
      <c r="AQ281" s="455" t="n">
        <v>0</v>
      </c>
      <c r="AR281" s="418" t="inlineStr"/>
      <c r="AS281" s="418" t="inlineStr">
        <is>
          <t>សេវាកម្មជួល</t>
        </is>
      </c>
      <c r="AT281" s="418" t="inlineStr">
        <is>
          <t>បានប្រកាសពន្ធ</t>
        </is>
      </c>
    </row>
    <row r="282">
      <c r="A282" s="417" t="n">
        <v>273</v>
      </c>
      <c r="B282" s="418" t="inlineStr">
        <is>
          <t>Cement</t>
        </is>
      </c>
      <c r="C282" s="418" t="inlineStr">
        <is>
          <t>អូ.អិម.អេស. (ខេមបូឌា)</t>
        </is>
      </c>
      <c r="D282" s="418" t="inlineStr">
        <is>
          <t>K005-105004278</t>
        </is>
      </c>
      <c r="E282" s="418" t="inlineStr">
        <is>
          <t>16681</t>
        </is>
      </c>
      <c r="F282" s="419" t="n">
        <v>44736</v>
      </c>
      <c r="G282" s="420" t="n">
        <v>368640</v>
      </c>
      <c r="H282" s="418" t="n"/>
      <c r="I282" s="455" t="n">
        <v>368640</v>
      </c>
      <c r="J282" s="418">
        <f>IF(L282&lt;&gt;"",L282,K282)</f>
        <v/>
      </c>
      <c r="K282" s="418">
        <f>IF(AND(T282=TRUE, U282=TRUE, V282=TRUE), IF(W282&lt;-0.05, "អនុញ្ញាត (អ្នកផ្គត់ផ្គង់ប្រកាសខ្វះ)", "បានប្រកាស (អនុញ្ញាត)"), IF(AND(T282=FALSE, U282=FALSE, V282=FALSE), "ព្យួរទុក (មិនមានទិន្នន័យ)", "ប្រកាសខុស (ព្យួរទុក)"))</f>
        <v/>
      </c>
      <c r="L282" s="418" t="inlineStr"/>
      <c r="M282" s="418" t="inlineStr"/>
      <c r="N282" s="455" t="n"/>
      <c r="O282" s="455">
        <f>IF(W282&lt;0,AI282,I282)</f>
        <v/>
      </c>
      <c r="P282" s="455">
        <f>I282-O282</f>
        <v/>
      </c>
      <c r="Q282" s="418" t="n"/>
      <c r="R282" s="418" t="inlineStr">
        <is>
          <t>16681</t>
        </is>
      </c>
      <c r="S282" s="418" t="inlineStr">
        <is>
          <t>16681</t>
        </is>
      </c>
      <c r="T282" s="418">
        <f>R282=S282</f>
        <v/>
      </c>
      <c r="U282" s="418">
        <f>AND(MONTH(F282)=MONTH(Y282), YEAR(F282)=YEAR(Y282))</f>
        <v/>
      </c>
      <c r="V282" s="418">
        <f>AND(AC282&lt;&gt;"", 'Company information'!D$4&lt;&gt;"", RIGHT(SUBSTITUTE(AC282,"-",""),9)=RIGHT(SUBSTITUTE('Company information'!D$4,"-",""),9))</f>
        <v/>
      </c>
      <c r="W282" s="418">
        <f>AI282-I282</f>
        <v/>
      </c>
      <c r="X282" s="455" t="n"/>
      <c r="Y282" s="419" t="n">
        <v>44736</v>
      </c>
      <c r="Z282" s="418" t="inlineStr">
        <is>
          <t>16681</t>
        </is>
      </c>
      <c r="AA282" s="418" t="inlineStr"/>
      <c r="AB282" s="418" t="inlineStr">
        <is>
          <t>បុគ្គលជាប់អាករ</t>
        </is>
      </c>
      <c r="AC282" s="418" t="inlineStr">
        <is>
          <t>L001-100067123</t>
        </is>
      </c>
      <c r="AD282" s="418" t="inlineStr">
        <is>
          <t>រីឡាយអេប៊ល សូស អ៊ិនដាសស្រ្ទៀល (ខេមបូឌា)</t>
        </is>
      </c>
      <c r="AE282" s="455" t="n">
        <v>4055040</v>
      </c>
      <c r="AF282" s="455" t="n">
        <v>3686400</v>
      </c>
      <c r="AG282" s="455" t="n">
        <v>0</v>
      </c>
      <c r="AH282" s="455" t="n">
        <v>0</v>
      </c>
      <c r="AI282" s="455" t="n">
        <v>368640</v>
      </c>
      <c r="AJ282" s="455" t="n">
        <v>0</v>
      </c>
      <c r="AK282" s="455" t="n">
        <v>0</v>
      </c>
      <c r="AL282" s="455" t="n">
        <v>0</v>
      </c>
      <c r="AM282" s="455" t="n">
        <v>0</v>
      </c>
      <c r="AN282" s="455" t="n">
        <v>0</v>
      </c>
      <c r="AO282" s="455" t="n">
        <v>0</v>
      </c>
      <c r="AP282" s="455" t="n">
        <v>0</v>
      </c>
      <c r="AQ282" s="455" t="n">
        <v>0</v>
      </c>
      <c r="AR282" s="418" t="inlineStr"/>
      <c r="AS282" s="418" t="inlineStr">
        <is>
          <t>សេវាកម្មជួល</t>
        </is>
      </c>
      <c r="AT282" s="418" t="inlineStr">
        <is>
          <t>បានប្រកាសពន្ធ</t>
        </is>
      </c>
    </row>
    <row r="283">
      <c r="A283" s="417" t="n">
        <v>274</v>
      </c>
      <c r="B283" s="418" t="inlineStr">
        <is>
          <t>spare part</t>
        </is>
      </c>
      <c r="C283" s="418" t="inlineStr">
        <is>
          <t>ឃឺន + ណាហ្គែល</t>
        </is>
      </c>
      <c r="D283" s="418" t="inlineStr">
        <is>
          <t>L001-100045189</t>
        </is>
      </c>
      <c r="E283" s="418" t="inlineStr">
        <is>
          <t>PTI2212581</t>
        </is>
      </c>
      <c r="F283" s="419" t="n">
        <v>44733</v>
      </c>
      <c r="G283" s="420" t="n">
        <v>38821</v>
      </c>
      <c r="H283" s="418" t="n"/>
      <c r="I283" s="455" t="n">
        <v>38821</v>
      </c>
      <c r="J283" s="418">
        <f>IF(L283&lt;&gt;"",L283,K283)</f>
        <v/>
      </c>
      <c r="K283" s="418">
        <f>IF(AND(T283=TRUE, U283=TRUE, V283=TRUE), IF(W283&lt;-0.05, "អនុញ្ញាត (អ្នកផ្គត់ផ្គង់ប្រកាសខ្វះ)", "បានប្រកាស (អនុញ្ញាត)"), IF(AND(T283=FALSE, U283=FALSE, V283=FALSE), "ព្យួរទុក (មិនមានទិន្នន័យ)", "ប្រកាសខុស (ព្យួរទុក)"))</f>
        <v/>
      </c>
      <c r="L283" s="418" t="inlineStr"/>
      <c r="M283" s="418" t="inlineStr"/>
      <c r="N283" s="455" t="n"/>
      <c r="O283" s="455">
        <f>IF(W283&lt;0,AI283,I283)</f>
        <v/>
      </c>
      <c r="P283" s="455">
        <f>I283-O283</f>
        <v/>
      </c>
      <c r="Q283" s="418" t="n"/>
      <c r="R283" s="418" t="inlineStr">
        <is>
          <t>PTI2212581</t>
        </is>
      </c>
      <c r="S283" s="418" t="inlineStr">
        <is>
          <t>PTI2212581</t>
        </is>
      </c>
      <c r="T283" s="418">
        <f>R283=S283</f>
        <v/>
      </c>
      <c r="U283" s="418">
        <f>AND(MONTH(F283)=MONTH(Y283), YEAR(F283)=YEAR(Y283))</f>
        <v/>
      </c>
      <c r="V283" s="418">
        <f>AND(AC283&lt;&gt;"", 'Company information'!D$4&lt;&gt;"", RIGHT(SUBSTITUTE(AC283,"-",""),9)=RIGHT(SUBSTITUTE('Company information'!D$4,"-",""),9))</f>
        <v/>
      </c>
      <c r="W283" s="418">
        <f>AI283-I283</f>
        <v/>
      </c>
      <c r="X283" s="455" t="n"/>
      <c r="Y283" s="419" t="n">
        <v>44733</v>
      </c>
      <c r="Z283" s="418" t="inlineStr">
        <is>
          <t>PTI2212581</t>
        </is>
      </c>
      <c r="AA283" s="418" t="inlineStr"/>
      <c r="AB283" s="418" t="inlineStr">
        <is>
          <t>បុគ្គលជាប់អាករ</t>
        </is>
      </c>
      <c r="AC283" s="418" t="inlineStr">
        <is>
          <t>L001-100067123</t>
        </is>
      </c>
      <c r="AD283" s="418" t="inlineStr">
        <is>
          <t>រីឡាយអេប៊ល សូស អ៊ិនដាសស្រ្ទៀល (ខេមបូឌា)</t>
        </is>
      </c>
      <c r="AE283" s="455" t="n">
        <v>427030</v>
      </c>
      <c r="AF283" s="455" t="n">
        <v>388209</v>
      </c>
      <c r="AG283" s="455" t="n">
        <v>0</v>
      </c>
      <c r="AH283" s="455" t="n">
        <v>0</v>
      </c>
      <c r="AI283" s="455" t="n">
        <v>38821</v>
      </c>
      <c r="AJ283" s="455" t="n">
        <v>0</v>
      </c>
      <c r="AK283" s="455" t="n">
        <v>0</v>
      </c>
      <c r="AL283" s="455" t="n">
        <v>0</v>
      </c>
      <c r="AM283" s="455" t="n">
        <v>0</v>
      </c>
      <c r="AN283" s="455" t="n">
        <v>0</v>
      </c>
      <c r="AO283" s="455" t="n">
        <v>0</v>
      </c>
      <c r="AP283" s="455" t="n">
        <v>0</v>
      </c>
      <c r="AQ283" s="455" t="n">
        <v>0</v>
      </c>
      <c r="AR283" s="418" t="inlineStr"/>
      <c r="AS283" s="418" t="inlineStr">
        <is>
          <t>ថ្លៃដឹកជញ្ជូន និងសេវា</t>
        </is>
      </c>
      <c r="AT283" s="418" t="inlineStr">
        <is>
          <t>បានប្រកាសពន្ធ</t>
        </is>
      </c>
    </row>
    <row r="284">
      <c r="A284" s="417" t="n">
        <v>275</v>
      </c>
      <c r="B284" s="418" t="inlineStr">
        <is>
          <t>Car's tire</t>
        </is>
      </c>
      <c r="C284" s="418" t="inlineStr">
        <is>
          <t>ឃឺន + ណាហ្គែល</t>
        </is>
      </c>
      <c r="D284" s="418" t="inlineStr">
        <is>
          <t>L001-100045189</t>
        </is>
      </c>
      <c r="E284" s="418" t="inlineStr">
        <is>
          <t>PTI2212580</t>
        </is>
      </c>
      <c r="F284" s="419" t="n">
        <v>44733</v>
      </c>
      <c r="G284" s="420" t="n">
        <v>38821</v>
      </c>
      <c r="H284" s="418" t="n"/>
      <c r="I284" s="455" t="n">
        <v>38821</v>
      </c>
      <c r="J284" s="418">
        <f>IF(L284&lt;&gt;"",L284,K284)</f>
        <v/>
      </c>
      <c r="K284" s="418">
        <f>IF(AND(T284=TRUE, U284=TRUE, V284=TRUE), IF(W284&lt;-0.05, "អនុញ្ញាត (អ្នកផ្គត់ផ្គង់ប្រកាសខ្វះ)", "បានប្រកាស (អនុញ្ញាត)"), IF(AND(T284=FALSE, U284=FALSE, V284=FALSE), "ព្យួរទុក (មិនមានទិន្នន័យ)", "ប្រកាសខុស (ព្យួរទុក)"))</f>
        <v/>
      </c>
      <c r="L284" s="418" t="inlineStr"/>
      <c r="M284" s="418" t="inlineStr"/>
      <c r="N284" s="455" t="n"/>
      <c r="O284" s="455">
        <f>IF(W284&lt;0,AI284,I284)</f>
        <v/>
      </c>
      <c r="P284" s="455">
        <f>I284-O284</f>
        <v/>
      </c>
      <c r="Q284" s="418" t="n"/>
      <c r="R284" s="418" t="inlineStr">
        <is>
          <t>PTI2212580</t>
        </is>
      </c>
      <c r="S284" s="418" t="inlineStr">
        <is>
          <t>PTI2212580</t>
        </is>
      </c>
      <c r="T284" s="418">
        <f>R284=S284</f>
        <v/>
      </c>
      <c r="U284" s="418">
        <f>AND(MONTH(F284)=MONTH(Y284), YEAR(F284)=YEAR(Y284))</f>
        <v/>
      </c>
      <c r="V284" s="418">
        <f>AND(AC284&lt;&gt;"", 'Company information'!D$4&lt;&gt;"", RIGHT(SUBSTITUTE(AC284,"-",""),9)=RIGHT(SUBSTITUTE('Company information'!D$4,"-",""),9))</f>
        <v/>
      </c>
      <c r="W284" s="418">
        <f>AI284-I284</f>
        <v/>
      </c>
      <c r="X284" s="455" t="n"/>
      <c r="Y284" s="419" t="n">
        <v>44733</v>
      </c>
      <c r="Z284" s="418" t="inlineStr">
        <is>
          <t>PTI2212580</t>
        </is>
      </c>
      <c r="AA284" s="418" t="inlineStr"/>
      <c r="AB284" s="418" t="inlineStr">
        <is>
          <t>បុគ្គលជាប់អាករ</t>
        </is>
      </c>
      <c r="AC284" s="418" t="inlineStr">
        <is>
          <t>L001-100067123</t>
        </is>
      </c>
      <c r="AD284" s="418" t="inlineStr">
        <is>
          <t>រីឡាយអេប៊ល សូស អ៊ិនដាសស្រ្ទៀល (ខេមបូឌា)</t>
        </is>
      </c>
      <c r="AE284" s="455" t="n">
        <v>427030</v>
      </c>
      <c r="AF284" s="455" t="n">
        <v>388209</v>
      </c>
      <c r="AG284" s="455" t="n">
        <v>0</v>
      </c>
      <c r="AH284" s="455" t="n">
        <v>0</v>
      </c>
      <c r="AI284" s="455" t="n">
        <v>38821</v>
      </c>
      <c r="AJ284" s="455" t="n">
        <v>0</v>
      </c>
      <c r="AK284" s="455" t="n">
        <v>0</v>
      </c>
      <c r="AL284" s="455" t="n">
        <v>0</v>
      </c>
      <c r="AM284" s="455" t="n">
        <v>0</v>
      </c>
      <c r="AN284" s="455" t="n">
        <v>0</v>
      </c>
      <c r="AO284" s="455" t="n">
        <v>0</v>
      </c>
      <c r="AP284" s="455" t="n">
        <v>0</v>
      </c>
      <c r="AQ284" s="455" t="n">
        <v>0</v>
      </c>
      <c r="AR284" s="418" t="inlineStr"/>
      <c r="AS284" s="418" t="inlineStr">
        <is>
          <t>ថ្លៃដឹកជញ្ជូន និងសេវា</t>
        </is>
      </c>
      <c r="AT284" s="418" t="inlineStr">
        <is>
          <t>បានប្រកាសពន្ធ</t>
        </is>
      </c>
    </row>
    <row r="285">
      <c r="A285" s="417" t="n">
        <v>276</v>
      </c>
      <c r="B285" s="418" t="inlineStr">
        <is>
          <t>Repair Motor</t>
        </is>
      </c>
      <c r="C285" s="418" t="inlineStr">
        <is>
          <t>ឃឺន + ណាហ្គែល</t>
        </is>
      </c>
      <c r="D285" s="418" t="inlineStr">
        <is>
          <t>L001-100045189</t>
        </is>
      </c>
      <c r="E285" s="418" t="inlineStr">
        <is>
          <t>PTI2212573</t>
        </is>
      </c>
      <c r="F285" s="419" t="n">
        <v>44733</v>
      </c>
      <c r="G285" s="420" t="n">
        <v>26530</v>
      </c>
      <c r="H285" s="418" t="n"/>
      <c r="I285" s="455" t="n">
        <v>26530</v>
      </c>
      <c r="J285" s="418">
        <f>IF(L285&lt;&gt;"",L285,K285)</f>
        <v/>
      </c>
      <c r="K285" s="418">
        <f>IF(AND(T285=TRUE, U285=TRUE, V285=TRUE), IF(W285&lt;-0.05, "អនុញ្ញាត (អ្នកផ្គត់ផ្គង់ប្រកាសខ្វះ)", "បានប្រកាស (អនុញ្ញាត)"), IF(AND(T285=FALSE, U285=FALSE, V285=FALSE), "ព្យួរទុក (មិនមានទិន្នន័យ)", "ប្រកាសខុស (ព្យួរទុក)"))</f>
        <v/>
      </c>
      <c r="L285" s="418" t="inlineStr"/>
      <c r="M285" s="418" t="inlineStr"/>
      <c r="N285" s="455" t="n"/>
      <c r="O285" s="455">
        <f>IF(W285&lt;0,AI285,I285)</f>
        <v/>
      </c>
      <c r="P285" s="455">
        <f>I285-O285</f>
        <v/>
      </c>
      <c r="Q285" s="418" t="n"/>
      <c r="R285" s="418" t="inlineStr">
        <is>
          <t>PTI2212573</t>
        </is>
      </c>
      <c r="S285" s="418" t="inlineStr">
        <is>
          <t>PTI2212573</t>
        </is>
      </c>
      <c r="T285" s="418">
        <f>R285=S285</f>
        <v/>
      </c>
      <c r="U285" s="418">
        <f>AND(MONTH(F285)=MONTH(Y285), YEAR(F285)=YEAR(Y285))</f>
        <v/>
      </c>
      <c r="V285" s="418">
        <f>AND(AC285&lt;&gt;"", 'Company information'!D$4&lt;&gt;"", RIGHT(SUBSTITUTE(AC285,"-",""),9)=RIGHT(SUBSTITUTE('Company information'!D$4,"-",""),9))</f>
        <v/>
      </c>
      <c r="W285" s="418">
        <f>AI285-I285</f>
        <v/>
      </c>
      <c r="X285" s="455" t="n"/>
      <c r="Y285" s="419" t="n">
        <v>44733</v>
      </c>
      <c r="Z285" s="418" t="inlineStr">
        <is>
          <t>PTI2212573</t>
        </is>
      </c>
      <c r="AA285" s="418" t="inlineStr"/>
      <c r="AB285" s="418" t="inlineStr">
        <is>
          <t>បុគ្គលជាប់អាករ</t>
        </is>
      </c>
      <c r="AC285" s="418" t="inlineStr">
        <is>
          <t>L001-100067123</t>
        </is>
      </c>
      <c r="AD285" s="418" t="inlineStr">
        <is>
          <t>រីឡាយអេប៊ល សូស អ៊ិនដាសស្រ្ទៀល (ខេមបូឌា)</t>
        </is>
      </c>
      <c r="AE285" s="455" t="n">
        <v>291829</v>
      </c>
      <c r="AF285" s="455" t="n">
        <v>265299</v>
      </c>
      <c r="AG285" s="455" t="n">
        <v>0</v>
      </c>
      <c r="AH285" s="455" t="n">
        <v>0</v>
      </c>
      <c r="AI285" s="455" t="n">
        <v>26530</v>
      </c>
      <c r="AJ285" s="455" t="n">
        <v>0</v>
      </c>
      <c r="AK285" s="455" t="n">
        <v>0</v>
      </c>
      <c r="AL285" s="455" t="n">
        <v>0</v>
      </c>
      <c r="AM285" s="455" t="n">
        <v>0</v>
      </c>
      <c r="AN285" s="455" t="n">
        <v>0</v>
      </c>
      <c r="AO285" s="455" t="n">
        <v>0</v>
      </c>
      <c r="AP285" s="455" t="n">
        <v>0</v>
      </c>
      <c r="AQ285" s="455" t="n">
        <v>0</v>
      </c>
      <c r="AR285" s="418" t="inlineStr"/>
      <c r="AS285" s="418" t="inlineStr">
        <is>
          <t>ថ្លៃដឹកជញ្ជូន និងសេវា</t>
        </is>
      </c>
      <c r="AT285" s="418" t="inlineStr">
        <is>
          <t>បានប្រកាសពន្ធ</t>
        </is>
      </c>
    </row>
    <row r="286">
      <c r="A286" s="417" t="n">
        <v>277</v>
      </c>
      <c r="B286" s="418" t="inlineStr">
        <is>
          <t>Rent Taxi for buyer LC</t>
        </is>
      </c>
      <c r="C286" s="418" t="inlineStr">
        <is>
          <t>ឃឺន + ណាហ្គែល</t>
        </is>
      </c>
      <c r="D286" s="418" t="inlineStr">
        <is>
          <t>L001-100045189</t>
        </is>
      </c>
      <c r="E286" s="418" t="inlineStr">
        <is>
          <t>PTI2212609</t>
        </is>
      </c>
      <c r="F286" s="419" t="n">
        <v>44733</v>
      </c>
      <c r="G286" s="420" t="n">
        <v>92082</v>
      </c>
      <c r="H286" s="418" t="n"/>
      <c r="I286" s="455" t="n">
        <v>92082</v>
      </c>
      <c r="J286" s="418">
        <f>IF(L286&lt;&gt;"",L286,K286)</f>
        <v/>
      </c>
      <c r="K286" s="418">
        <f>IF(AND(T286=TRUE, U286=TRUE, V286=TRUE), IF(W286&lt;-0.05, "អនុញ្ញាត (អ្នកផ្គត់ផ្គង់ប្រកាសខ្វះ)", "បានប្រកាស (អនុញ្ញាត)"), IF(AND(T286=FALSE, U286=FALSE, V286=FALSE), "ព្យួរទុក (មិនមានទិន្នន័យ)", "ប្រកាសខុស (ព្យួរទុក)"))</f>
        <v/>
      </c>
      <c r="L286" s="418" t="inlineStr"/>
      <c r="M286" s="418" t="inlineStr"/>
      <c r="N286" s="455" t="n"/>
      <c r="O286" s="455">
        <f>IF(W286&lt;0,AI286,I286)</f>
        <v/>
      </c>
      <c r="P286" s="455">
        <f>I286-O286</f>
        <v/>
      </c>
      <c r="Q286" s="418" t="n"/>
      <c r="R286" s="418" t="inlineStr">
        <is>
          <t>PTI2212609</t>
        </is>
      </c>
      <c r="S286" s="418" t="inlineStr">
        <is>
          <t>PTI2212609</t>
        </is>
      </c>
      <c r="T286" s="418">
        <f>R286=S286</f>
        <v/>
      </c>
      <c r="U286" s="418">
        <f>AND(MONTH(F286)=MONTH(Y286), YEAR(F286)=YEAR(Y286))</f>
        <v/>
      </c>
      <c r="V286" s="418">
        <f>AND(AC286&lt;&gt;"", 'Company information'!D$4&lt;&gt;"", RIGHT(SUBSTITUTE(AC286,"-",""),9)=RIGHT(SUBSTITUTE('Company information'!D$4,"-",""),9))</f>
        <v/>
      </c>
      <c r="W286" s="418">
        <f>AI286-I286</f>
        <v/>
      </c>
      <c r="X286" s="455" t="n"/>
      <c r="Y286" s="419" t="n">
        <v>44733</v>
      </c>
      <c r="Z286" s="418" t="inlineStr">
        <is>
          <t>PTI2212609</t>
        </is>
      </c>
      <c r="AA286" s="418" t="inlineStr"/>
      <c r="AB286" s="418" t="inlineStr">
        <is>
          <t>បុគ្គលជាប់អាករ</t>
        </is>
      </c>
      <c r="AC286" s="418" t="inlineStr">
        <is>
          <t>L001-100067123</t>
        </is>
      </c>
      <c r="AD286" s="418" t="inlineStr">
        <is>
          <t>រីឡាយអេប៊ល សូស អ៊ិនដាសស្រ្ទៀល (ខេមបូឌា)</t>
        </is>
      </c>
      <c r="AE286" s="455" t="n">
        <v>1074356</v>
      </c>
      <c r="AF286" s="455" t="n">
        <v>920819</v>
      </c>
      <c r="AG286" s="455" t="n">
        <v>61455</v>
      </c>
      <c r="AH286" s="455" t="n">
        <v>0</v>
      </c>
      <c r="AI286" s="455" t="n">
        <v>92082</v>
      </c>
      <c r="AJ286" s="455" t="n">
        <v>0</v>
      </c>
      <c r="AK286" s="455" t="n">
        <v>0</v>
      </c>
      <c r="AL286" s="455" t="n">
        <v>0</v>
      </c>
      <c r="AM286" s="455" t="n">
        <v>0</v>
      </c>
      <c r="AN286" s="455" t="n">
        <v>0</v>
      </c>
      <c r="AO286" s="455" t="n">
        <v>0</v>
      </c>
      <c r="AP286" s="455" t="n">
        <v>0</v>
      </c>
      <c r="AQ286" s="455" t="n">
        <v>0</v>
      </c>
      <c r="AR286" s="418" t="inlineStr"/>
      <c r="AS286" s="418" t="inlineStr">
        <is>
          <t>ថ្លៃដឹកជញ្ជូន និងសេវា</t>
        </is>
      </c>
      <c r="AT286" s="418" t="inlineStr">
        <is>
          <t>បានប្រកាសពន្ធ</t>
        </is>
      </c>
    </row>
    <row r="287">
      <c r="A287" s="417" t="n">
        <v>278</v>
      </c>
      <c r="B287" s="418" t="inlineStr">
        <is>
          <t>Food for customer audit LC</t>
        </is>
      </c>
      <c r="C287" s="418" t="inlineStr">
        <is>
          <t>ឃឺន + ណាហ្គែល</t>
        </is>
      </c>
      <c r="D287" s="418" t="inlineStr">
        <is>
          <t>L001-100045189</t>
        </is>
      </c>
      <c r="E287" s="418" t="inlineStr">
        <is>
          <t>PTI2212607</t>
        </is>
      </c>
      <c r="F287" s="419" t="n">
        <v>44733</v>
      </c>
      <c r="G287" s="420" t="n">
        <v>92082</v>
      </c>
      <c r="H287" s="418" t="n"/>
      <c r="I287" s="455" t="n">
        <v>92082</v>
      </c>
      <c r="J287" s="418">
        <f>IF(L287&lt;&gt;"",L287,K287)</f>
        <v/>
      </c>
      <c r="K287" s="418">
        <f>IF(AND(T287=TRUE, U287=TRUE, V287=TRUE), IF(W287&lt;-0.05, "អនុញ្ញាត (អ្នកផ្គត់ផ្គង់ប្រកាសខ្វះ)", "បានប្រកាស (អនុញ្ញាត)"), IF(AND(T287=FALSE, U287=FALSE, V287=FALSE), "ព្យួរទុក (មិនមានទិន្នន័យ)", "ប្រកាសខុស (ព្យួរទុក)"))</f>
        <v/>
      </c>
      <c r="L287" s="418" t="inlineStr"/>
      <c r="M287" s="418" t="inlineStr"/>
      <c r="N287" s="455" t="n"/>
      <c r="O287" s="455">
        <f>IF(W287&lt;0,AI287,I287)</f>
        <v/>
      </c>
      <c r="P287" s="455">
        <f>I287-O287</f>
        <v/>
      </c>
      <c r="Q287" s="418" t="n"/>
      <c r="R287" s="418" t="inlineStr">
        <is>
          <t>PTI2212607</t>
        </is>
      </c>
      <c r="S287" s="418" t="inlineStr">
        <is>
          <t>PTI2212607</t>
        </is>
      </c>
      <c r="T287" s="418">
        <f>R287=S287</f>
        <v/>
      </c>
      <c r="U287" s="418">
        <f>AND(MONTH(F287)=MONTH(Y287), YEAR(F287)=YEAR(Y287))</f>
        <v/>
      </c>
      <c r="V287" s="418">
        <f>AND(AC287&lt;&gt;"", 'Company information'!D$4&lt;&gt;"", RIGHT(SUBSTITUTE(AC287,"-",""),9)=RIGHT(SUBSTITUTE('Company information'!D$4,"-",""),9))</f>
        <v/>
      </c>
      <c r="W287" s="418">
        <f>AI287-I287</f>
        <v/>
      </c>
      <c r="X287" s="455" t="n"/>
      <c r="Y287" s="419" t="n">
        <v>44733</v>
      </c>
      <c r="Z287" s="418" t="inlineStr">
        <is>
          <t>PTI2212607</t>
        </is>
      </c>
      <c r="AA287" s="418" t="inlineStr"/>
      <c r="AB287" s="418" t="inlineStr">
        <is>
          <t>បុគ្គលជាប់អាករ</t>
        </is>
      </c>
      <c r="AC287" s="418" t="inlineStr">
        <is>
          <t>L001-100067123</t>
        </is>
      </c>
      <c r="AD287" s="418" t="inlineStr">
        <is>
          <t>រីឡាយអេប៊ល សូស អ៊ិនដាសស្រ្ទៀល (ខេមបូឌា)</t>
        </is>
      </c>
      <c r="AE287" s="455" t="n">
        <v>1074356</v>
      </c>
      <c r="AF287" s="455" t="n">
        <v>920819</v>
      </c>
      <c r="AG287" s="455" t="n">
        <v>61455</v>
      </c>
      <c r="AH287" s="455" t="n">
        <v>0</v>
      </c>
      <c r="AI287" s="455" t="n">
        <v>92082</v>
      </c>
      <c r="AJ287" s="455" t="n">
        <v>0</v>
      </c>
      <c r="AK287" s="455" t="n">
        <v>0</v>
      </c>
      <c r="AL287" s="455" t="n">
        <v>0</v>
      </c>
      <c r="AM287" s="455" t="n">
        <v>0</v>
      </c>
      <c r="AN287" s="455" t="n">
        <v>0</v>
      </c>
      <c r="AO287" s="455" t="n">
        <v>0</v>
      </c>
      <c r="AP287" s="455" t="n">
        <v>0</v>
      </c>
      <c r="AQ287" s="455" t="n">
        <v>0</v>
      </c>
      <c r="AR287" s="418" t="inlineStr"/>
      <c r="AS287" s="418" t="inlineStr">
        <is>
          <t>ថ្លៃដឹកជញ្ជូន និងសេវា</t>
        </is>
      </c>
      <c r="AT287" s="418" t="inlineStr">
        <is>
          <t>បានប្រកាសពន្ធ</t>
        </is>
      </c>
    </row>
    <row r="288">
      <c r="A288" s="417" t="n">
        <v>279</v>
      </c>
      <c r="B288" s="418" t="inlineStr">
        <is>
          <t>Truck rental for pick up worker</t>
        </is>
      </c>
      <c r="C288" s="418" t="inlineStr">
        <is>
          <t>ឃឺន + ណាហ្គែល</t>
        </is>
      </c>
      <c r="D288" s="418" t="inlineStr">
        <is>
          <t>L001-100045189</t>
        </is>
      </c>
      <c r="E288" s="418" t="inlineStr">
        <is>
          <t>PTI2212556</t>
        </is>
      </c>
      <c r="F288" s="419" t="n">
        <v>44733</v>
      </c>
      <c r="G288" s="420" t="n">
        <v>359944</v>
      </c>
      <c r="H288" s="418" t="n"/>
      <c r="I288" s="455" t="n">
        <v>359944</v>
      </c>
      <c r="J288" s="418">
        <f>IF(L288&lt;&gt;"",L288,K288)</f>
        <v/>
      </c>
      <c r="K288" s="418">
        <f>IF(AND(T288=TRUE, U288=TRUE, V288=TRUE), IF(W288&lt;-0.05, "អនុញ្ញាត (អ្នកផ្គត់ផ្គង់ប្រកាសខ្វះ)", "បានប្រកាស (អនុញ្ញាត)"), IF(AND(T288=FALSE, U288=FALSE, V288=FALSE), "ព្យួរទុក (មិនមានទិន្នន័យ)", "ប្រកាសខុស (ព្យួរទុក)"))</f>
        <v/>
      </c>
      <c r="L288" s="418" t="inlineStr"/>
      <c r="M288" s="418" t="inlineStr"/>
      <c r="N288" s="455" t="n"/>
      <c r="O288" s="455">
        <f>IF(W288&lt;0,AI288,I288)</f>
        <v/>
      </c>
      <c r="P288" s="455">
        <f>I288-O288</f>
        <v/>
      </c>
      <c r="Q288" s="418" t="n"/>
      <c r="R288" s="418" t="inlineStr">
        <is>
          <t>PTI2212556</t>
        </is>
      </c>
      <c r="S288" s="418" t="inlineStr">
        <is>
          <t>PTI2212556</t>
        </is>
      </c>
      <c r="T288" s="418">
        <f>R288=S288</f>
        <v/>
      </c>
      <c r="U288" s="418">
        <f>AND(MONTH(F288)=MONTH(Y288), YEAR(F288)=YEAR(Y288))</f>
        <v/>
      </c>
      <c r="V288" s="418">
        <f>AND(AC288&lt;&gt;"", 'Company information'!D$4&lt;&gt;"", RIGHT(SUBSTITUTE(AC288,"-",""),9)=RIGHT(SUBSTITUTE('Company information'!D$4,"-",""),9))</f>
        <v/>
      </c>
      <c r="W288" s="418">
        <f>AI288-I288</f>
        <v/>
      </c>
      <c r="X288" s="455" t="n"/>
      <c r="Y288" s="419" t="n">
        <v>44733</v>
      </c>
      <c r="Z288" s="418" t="inlineStr">
        <is>
          <t>PTI2212556</t>
        </is>
      </c>
      <c r="AA288" s="418" t="inlineStr"/>
      <c r="AB288" s="418" t="inlineStr">
        <is>
          <t>បុគ្គលជាប់អាករ</t>
        </is>
      </c>
      <c r="AC288" s="418" t="inlineStr">
        <is>
          <t>L001-100067123</t>
        </is>
      </c>
      <c r="AD288" s="418" t="inlineStr">
        <is>
          <t>រីឡាយអេប៊ល សូស អ៊ិនដាសស្រ្ទៀល (ខេមបូឌា)</t>
        </is>
      </c>
      <c r="AE288" s="455" t="n">
        <v>4061807</v>
      </c>
      <c r="AF288" s="455" t="n">
        <v>3599438</v>
      </c>
      <c r="AG288" s="455" t="n">
        <v>102425</v>
      </c>
      <c r="AH288" s="455" t="n">
        <v>0</v>
      </c>
      <c r="AI288" s="455" t="n">
        <v>359944</v>
      </c>
      <c r="AJ288" s="455" t="n">
        <v>0</v>
      </c>
      <c r="AK288" s="455" t="n">
        <v>0</v>
      </c>
      <c r="AL288" s="455" t="n">
        <v>0</v>
      </c>
      <c r="AM288" s="455" t="n">
        <v>0</v>
      </c>
      <c r="AN288" s="455" t="n">
        <v>0</v>
      </c>
      <c r="AO288" s="455" t="n">
        <v>0</v>
      </c>
      <c r="AP288" s="455" t="n">
        <v>0</v>
      </c>
      <c r="AQ288" s="455" t="n">
        <v>0</v>
      </c>
      <c r="AR288" s="418" t="inlineStr"/>
      <c r="AS288" s="418" t="inlineStr">
        <is>
          <t>ថ្លៃដឹកជញ្ជូន និងសេវា</t>
        </is>
      </c>
      <c r="AT288" s="418" t="inlineStr">
        <is>
          <t>បានប្រកាសពន្ធ</t>
        </is>
      </c>
    </row>
    <row r="289">
      <c r="A289" s="417" t="n">
        <v>280</v>
      </c>
      <c r="B289" s="418" t="inlineStr">
        <is>
          <t>Immigration fee</t>
        </is>
      </c>
      <c r="C289" s="418" t="inlineStr">
        <is>
          <t>ឃឺន + ណាហ្គែល</t>
        </is>
      </c>
      <c r="D289" s="418" t="inlineStr">
        <is>
          <t>L001-100045189</t>
        </is>
      </c>
      <c r="E289" s="418" t="inlineStr">
        <is>
          <t>PTI2212555</t>
        </is>
      </c>
      <c r="F289" s="419" t="n">
        <v>44733</v>
      </c>
      <c r="G289" s="420" t="n">
        <v>505551</v>
      </c>
      <c r="H289" s="418" t="n"/>
      <c r="I289" s="455" t="n">
        <v>505551</v>
      </c>
      <c r="J289" s="418">
        <f>IF(L289&lt;&gt;"",L289,K289)</f>
        <v/>
      </c>
      <c r="K289" s="418">
        <f>IF(AND(T289=TRUE, U289=TRUE, V289=TRUE), IF(W289&lt;-0.05, "អនុញ្ញាត (អ្នកផ្គត់ផ្គង់ប្រកាសខ្វះ)", "បានប្រកាស (អនុញ្ញាត)"), IF(AND(T289=FALSE, U289=FALSE, V289=FALSE), "ព្យួរទុក (មិនមានទិន្នន័យ)", "ប្រកាសខុស (ព្យួរទុក)"))</f>
        <v/>
      </c>
      <c r="L289" s="418" t="inlineStr"/>
      <c r="M289" s="418" t="inlineStr"/>
      <c r="N289" s="455" t="n"/>
      <c r="O289" s="455">
        <f>IF(W289&lt;0,AI289,I289)</f>
        <v/>
      </c>
      <c r="P289" s="455">
        <f>I289-O289</f>
        <v/>
      </c>
      <c r="Q289" s="418" t="n"/>
      <c r="R289" s="418" t="inlineStr">
        <is>
          <t>PTI2212555</t>
        </is>
      </c>
      <c r="S289" s="418" t="inlineStr">
        <is>
          <t>PTI2212555</t>
        </is>
      </c>
      <c r="T289" s="418">
        <f>R289=S289</f>
        <v/>
      </c>
      <c r="U289" s="418">
        <f>AND(MONTH(F289)=MONTH(Y289), YEAR(F289)=YEAR(Y289))</f>
        <v/>
      </c>
      <c r="V289" s="418">
        <f>AND(AC289&lt;&gt;"", 'Company information'!D$4&lt;&gt;"", RIGHT(SUBSTITUTE(AC289,"-",""),9)=RIGHT(SUBSTITUTE('Company information'!D$4,"-",""),9))</f>
        <v/>
      </c>
      <c r="W289" s="418">
        <f>AI289-I289</f>
        <v/>
      </c>
      <c r="X289" s="455" t="n"/>
      <c r="Y289" s="419" t="n">
        <v>44733</v>
      </c>
      <c r="Z289" s="418" t="inlineStr">
        <is>
          <t>PTI2212555</t>
        </is>
      </c>
      <c r="AA289" s="418" t="inlineStr"/>
      <c r="AB289" s="418" t="inlineStr">
        <is>
          <t>បុគ្គលជាប់អាករ</t>
        </is>
      </c>
      <c r="AC289" s="418" t="inlineStr">
        <is>
          <t>L001-100067123</t>
        </is>
      </c>
      <c r="AD289" s="418" t="inlineStr">
        <is>
          <t>រីឡាយអេប៊ល សូស អ៊ិនដាសស្រ្ទៀល (ខេមបូឌា)</t>
        </is>
      </c>
      <c r="AE289" s="455" t="n">
        <v>5663488</v>
      </c>
      <c r="AF289" s="455" t="n">
        <v>5055512</v>
      </c>
      <c r="AG289" s="455" t="n">
        <v>102425</v>
      </c>
      <c r="AH289" s="455" t="n">
        <v>0</v>
      </c>
      <c r="AI289" s="455" t="n">
        <v>505551</v>
      </c>
      <c r="AJ289" s="455" t="n">
        <v>0</v>
      </c>
      <c r="AK289" s="455" t="n">
        <v>0</v>
      </c>
      <c r="AL289" s="455" t="n">
        <v>0</v>
      </c>
      <c r="AM289" s="455" t="n">
        <v>0</v>
      </c>
      <c r="AN289" s="455" t="n">
        <v>0</v>
      </c>
      <c r="AO289" s="455" t="n">
        <v>0</v>
      </c>
      <c r="AP289" s="455" t="n">
        <v>0</v>
      </c>
      <c r="AQ289" s="455" t="n">
        <v>0</v>
      </c>
      <c r="AR289" s="418" t="inlineStr"/>
      <c r="AS289" s="418" t="inlineStr">
        <is>
          <t>ថ្លៃដឹកជញ្ជូន និងសេវា</t>
        </is>
      </c>
      <c r="AT289" s="418" t="inlineStr">
        <is>
          <t>បានប្រកាសពន្ធ</t>
        </is>
      </c>
    </row>
    <row r="290">
      <c r="A290" s="417" t="n">
        <v>281</v>
      </c>
      <c r="B290" s="418" t="inlineStr">
        <is>
          <t>Onedrive</t>
        </is>
      </c>
      <c r="C290" s="418" t="inlineStr">
        <is>
          <t>ឃឺន + ណាហ្គែល</t>
        </is>
      </c>
      <c r="D290" s="418" t="inlineStr">
        <is>
          <t>L001-100045189</t>
        </is>
      </c>
      <c r="E290" s="418" t="inlineStr">
        <is>
          <t>PTI2212554</t>
        </is>
      </c>
      <c r="F290" s="419" t="n">
        <v>44733</v>
      </c>
      <c r="G290" s="420" t="n">
        <v>164271</v>
      </c>
      <c r="H290" s="418" t="n"/>
      <c r="I290" s="455" t="n">
        <v>164271</v>
      </c>
      <c r="J290" s="418">
        <f>IF(L290&lt;&gt;"",L290,K290)</f>
        <v/>
      </c>
      <c r="K290" s="418">
        <f>IF(AND(T290=TRUE, U290=TRUE, V290=TRUE), IF(W290&lt;-0.05, "អនុញ្ញាត (អ្នកផ្គត់ផ្គង់ប្រកាសខ្វះ)", "បានប្រកាស (អនុញ្ញាត)"), IF(AND(T290=FALSE, U290=FALSE, V290=FALSE), "ព្យួរទុក (មិនមានទិន្នន័យ)", "ប្រកាសខុស (ព្យួរទុក)"))</f>
        <v/>
      </c>
      <c r="L290" s="418" t="inlineStr"/>
      <c r="M290" s="418" t="inlineStr"/>
      <c r="N290" s="455" t="n"/>
      <c r="O290" s="455">
        <f>IF(W290&lt;0,AI290,I290)</f>
        <v/>
      </c>
      <c r="P290" s="455">
        <f>I290-O290</f>
        <v/>
      </c>
      <c r="Q290" s="418" t="n"/>
      <c r="R290" s="418" t="inlineStr">
        <is>
          <t>PTI2212554</t>
        </is>
      </c>
      <c r="S290" s="418" t="inlineStr">
        <is>
          <t>PTI2212554</t>
        </is>
      </c>
      <c r="T290" s="418">
        <f>R290=S290</f>
        <v/>
      </c>
      <c r="U290" s="418">
        <f>AND(MONTH(F290)=MONTH(Y290), YEAR(F290)=YEAR(Y290))</f>
        <v/>
      </c>
      <c r="V290" s="418">
        <f>AND(AC290&lt;&gt;"", 'Company information'!D$4&lt;&gt;"", RIGHT(SUBSTITUTE(AC290,"-",""),9)=RIGHT(SUBSTITUTE('Company information'!D$4,"-",""),9))</f>
        <v/>
      </c>
      <c r="W290" s="418">
        <f>AI290-I290</f>
        <v/>
      </c>
      <c r="X290" s="455" t="n"/>
      <c r="Y290" s="419" t="n">
        <v>44733</v>
      </c>
      <c r="Z290" s="418" t="inlineStr">
        <is>
          <t>PTI2212554</t>
        </is>
      </c>
      <c r="AA290" s="418" t="inlineStr"/>
      <c r="AB290" s="418" t="inlineStr">
        <is>
          <t>បុគ្គលជាប់អាករ</t>
        </is>
      </c>
      <c r="AC290" s="418" t="inlineStr">
        <is>
          <t>L001-100067123</t>
        </is>
      </c>
      <c r="AD290" s="418" t="inlineStr">
        <is>
          <t>រីឡាយអេប៊ល សូស អ៊ិនដាសស្រ្ទៀល (ខេមបូឌា)</t>
        </is>
      </c>
      <c r="AE290" s="455" t="n">
        <v>1909407</v>
      </c>
      <c r="AF290" s="455" t="n">
        <v>1642711</v>
      </c>
      <c r="AG290" s="455" t="n">
        <v>102425</v>
      </c>
      <c r="AH290" s="455" t="n">
        <v>0</v>
      </c>
      <c r="AI290" s="455" t="n">
        <v>164271</v>
      </c>
      <c r="AJ290" s="455" t="n">
        <v>0</v>
      </c>
      <c r="AK290" s="455" t="n">
        <v>0</v>
      </c>
      <c r="AL290" s="455" t="n">
        <v>0</v>
      </c>
      <c r="AM290" s="455" t="n">
        <v>0</v>
      </c>
      <c r="AN290" s="455" t="n">
        <v>0</v>
      </c>
      <c r="AO290" s="455" t="n">
        <v>0</v>
      </c>
      <c r="AP290" s="455" t="n">
        <v>0</v>
      </c>
      <c r="AQ290" s="455" t="n">
        <v>0</v>
      </c>
      <c r="AR290" s="418" t="inlineStr"/>
      <c r="AS290" s="418" t="inlineStr">
        <is>
          <t>ថ្លៃដឹកជញ្ជូន និងសេវា</t>
        </is>
      </c>
      <c r="AT290" s="418" t="inlineStr">
        <is>
          <t>បានប្រកាសពន្ធ</t>
        </is>
      </c>
    </row>
    <row r="291">
      <c r="A291" s="417" t="n">
        <v>282</v>
      </c>
      <c r="B291" s="418" t="inlineStr">
        <is>
          <t>Fuel for car</t>
        </is>
      </c>
      <c r="C291" s="418" t="inlineStr">
        <is>
          <t>ឃឺន + ណាហ្គែល</t>
        </is>
      </c>
      <c r="D291" s="418" t="inlineStr">
        <is>
          <t>L001-100045189</t>
        </is>
      </c>
      <c r="E291" s="418" t="inlineStr">
        <is>
          <t>PTI2212691</t>
        </is>
      </c>
      <c r="F291" s="419" t="n">
        <v>44736</v>
      </c>
      <c r="G291" s="420" t="n">
        <v>26624</v>
      </c>
      <c r="H291" s="418" t="n"/>
      <c r="I291" s="455" t="n">
        <v>26624</v>
      </c>
      <c r="J291" s="418">
        <f>IF(L291&lt;&gt;"",L291,K291)</f>
        <v/>
      </c>
      <c r="K291" s="418">
        <f>IF(AND(T291=TRUE, U291=TRUE, V291=TRUE), IF(W291&lt;-0.05, "អនុញ្ញាត (អ្នកផ្គត់ផ្គង់ប្រកាសខ្វះ)", "បានប្រកាស (អនុញ្ញាត)"), IF(AND(T291=FALSE, U291=FALSE, V291=FALSE), "ព្យួរទុក (មិនមានទិន្នន័យ)", "ប្រកាសខុស (ព្យួរទុក)"))</f>
        <v/>
      </c>
      <c r="L291" s="418" t="inlineStr"/>
      <c r="M291" s="418" t="inlineStr"/>
      <c r="N291" s="455" t="n"/>
      <c r="O291" s="455">
        <f>IF(W291&lt;0,AI291,I291)</f>
        <v/>
      </c>
      <c r="P291" s="455">
        <f>I291-O291</f>
        <v/>
      </c>
      <c r="Q291" s="418" t="n"/>
      <c r="R291" s="418" t="inlineStr">
        <is>
          <t>PTI2212691</t>
        </is>
      </c>
      <c r="S291" s="418" t="inlineStr">
        <is>
          <t>PTI2212691</t>
        </is>
      </c>
      <c r="T291" s="418">
        <f>R291=S291</f>
        <v/>
      </c>
      <c r="U291" s="418">
        <f>AND(MONTH(F291)=MONTH(Y291), YEAR(F291)=YEAR(Y291))</f>
        <v/>
      </c>
      <c r="V291" s="418">
        <f>AND(AC291&lt;&gt;"", 'Company information'!D$4&lt;&gt;"", RIGHT(SUBSTITUTE(AC291,"-",""),9)=RIGHT(SUBSTITUTE('Company information'!D$4,"-",""),9))</f>
        <v/>
      </c>
      <c r="W291" s="418">
        <f>AI291-I291</f>
        <v/>
      </c>
      <c r="X291" s="455" t="n"/>
      <c r="Y291" s="419" t="n">
        <v>44736</v>
      </c>
      <c r="Z291" s="418" t="inlineStr">
        <is>
          <t>PTI2212691</t>
        </is>
      </c>
      <c r="AA291" s="418" t="inlineStr"/>
      <c r="AB291" s="418" t="inlineStr">
        <is>
          <t>បុគ្គលជាប់អាករ</t>
        </is>
      </c>
      <c r="AC291" s="418" t="inlineStr">
        <is>
          <t>L001-100067123</t>
        </is>
      </c>
      <c r="AD291" s="418" t="inlineStr">
        <is>
          <t>រីឡាយអេប៊ល សូស អ៊ិនដាសស្រ្ទៀល (ខេមបូឌា)</t>
        </is>
      </c>
      <c r="AE291" s="455" t="n">
        <v>292864</v>
      </c>
      <c r="AF291" s="455" t="n">
        <v>266240</v>
      </c>
      <c r="AG291" s="455" t="n">
        <v>0</v>
      </c>
      <c r="AH291" s="455" t="n">
        <v>0</v>
      </c>
      <c r="AI291" s="455" t="n">
        <v>26624</v>
      </c>
      <c r="AJ291" s="455" t="n">
        <v>0</v>
      </c>
      <c r="AK291" s="455" t="n">
        <v>0</v>
      </c>
      <c r="AL291" s="455" t="n">
        <v>0</v>
      </c>
      <c r="AM291" s="455" t="n">
        <v>0</v>
      </c>
      <c r="AN291" s="455" t="n">
        <v>0</v>
      </c>
      <c r="AO291" s="455" t="n">
        <v>0</v>
      </c>
      <c r="AP291" s="455" t="n">
        <v>0</v>
      </c>
      <c r="AQ291" s="455" t="n">
        <v>0</v>
      </c>
      <c r="AR291" s="418" t="inlineStr"/>
      <c r="AS291" s="418" t="inlineStr">
        <is>
          <t>ថ្លៃដឹកជញ្ជូន និងសេវា</t>
        </is>
      </c>
      <c r="AT291" s="418" t="inlineStr">
        <is>
          <t>បានប្រកាសពន្ធ</t>
        </is>
      </c>
    </row>
    <row r="292">
      <c r="A292" s="417" t="n">
        <v>283</v>
      </c>
      <c r="B292" s="418" t="inlineStr">
        <is>
          <t>Fuel for car</t>
        </is>
      </c>
      <c r="C292" s="418" t="inlineStr">
        <is>
          <t>ឃឺន + ណាហ្គែល</t>
        </is>
      </c>
      <c r="D292" s="418" t="inlineStr">
        <is>
          <t>L001-100045189</t>
        </is>
      </c>
      <c r="E292" s="418" t="inlineStr">
        <is>
          <t>PTI2212682</t>
        </is>
      </c>
      <c r="F292" s="419" t="n">
        <v>44735</v>
      </c>
      <c r="G292" s="420" t="n">
        <v>183110</v>
      </c>
      <c r="H292" s="418" t="n"/>
      <c r="I292" s="455" t="n">
        <v>183110</v>
      </c>
      <c r="J292" s="418">
        <f>IF(L292&lt;&gt;"",L292,K292)</f>
        <v/>
      </c>
      <c r="K292" s="418">
        <f>IF(AND(T292=TRUE, U292=TRUE, V292=TRUE), IF(W292&lt;-0.05, "អនុញ្ញាត (អ្នកផ្គត់ផ្គង់ប្រកាសខ្វះ)", "បានប្រកាស (អនុញ្ញាត)"), IF(AND(T292=FALSE, U292=FALSE, V292=FALSE), "ព្យួរទុក (មិនមានទិន្នន័យ)", "ប្រកាសខុស (ព្យួរទុក)"))</f>
        <v/>
      </c>
      <c r="L292" s="418" t="inlineStr"/>
      <c r="M292" s="418" t="inlineStr"/>
      <c r="N292" s="455" t="n"/>
      <c r="O292" s="455">
        <f>IF(W292&lt;0,AI292,I292)</f>
        <v/>
      </c>
      <c r="P292" s="455">
        <f>I292-O292</f>
        <v/>
      </c>
      <c r="Q292" s="418" t="n"/>
      <c r="R292" s="418" t="inlineStr">
        <is>
          <t>PTI2212682</t>
        </is>
      </c>
      <c r="S292" s="418" t="inlineStr">
        <is>
          <t>PTI2212682</t>
        </is>
      </c>
      <c r="T292" s="418">
        <f>R292=S292</f>
        <v/>
      </c>
      <c r="U292" s="418">
        <f>AND(MONTH(F292)=MONTH(Y292), YEAR(F292)=YEAR(Y292))</f>
        <v/>
      </c>
      <c r="V292" s="418">
        <f>AND(AC292&lt;&gt;"", 'Company information'!D$4&lt;&gt;"", RIGHT(SUBSTITUTE(AC292,"-",""),9)=RIGHT(SUBSTITUTE('Company information'!D$4,"-",""),9))</f>
        <v/>
      </c>
      <c r="W292" s="418">
        <f>AI292-I292</f>
        <v/>
      </c>
      <c r="X292" s="455" t="n"/>
      <c r="Y292" s="419" t="n">
        <v>44735</v>
      </c>
      <c r="Z292" s="418" t="inlineStr">
        <is>
          <t>PTI2212682</t>
        </is>
      </c>
      <c r="AA292" s="418" t="inlineStr"/>
      <c r="AB292" s="418" t="inlineStr">
        <is>
          <t>បុគ្គលជាប់អាករ</t>
        </is>
      </c>
      <c r="AC292" s="418" t="inlineStr">
        <is>
          <t>L001-100067123</t>
        </is>
      </c>
      <c r="AD292" s="418" t="inlineStr">
        <is>
          <t>រីឡាយអេប៊ល សូស អ៊ិនដាសស្រ្ទៀល (ខេមបូឌា)</t>
        </is>
      </c>
      <c r="AE292" s="455" t="n">
        <v>2070542</v>
      </c>
      <c r="AF292" s="455" t="n">
        <v>1831098</v>
      </c>
      <c r="AG292" s="455" t="n">
        <v>56334</v>
      </c>
      <c r="AH292" s="455" t="n">
        <v>0</v>
      </c>
      <c r="AI292" s="455" t="n">
        <v>183110</v>
      </c>
      <c r="AJ292" s="455" t="n">
        <v>0</v>
      </c>
      <c r="AK292" s="455" t="n">
        <v>0</v>
      </c>
      <c r="AL292" s="455" t="n">
        <v>0</v>
      </c>
      <c r="AM292" s="455" t="n">
        <v>0</v>
      </c>
      <c r="AN292" s="455" t="n">
        <v>0</v>
      </c>
      <c r="AO292" s="455" t="n">
        <v>0</v>
      </c>
      <c r="AP292" s="455" t="n">
        <v>0</v>
      </c>
      <c r="AQ292" s="455" t="n">
        <v>0</v>
      </c>
      <c r="AR292" s="418" t="inlineStr"/>
      <c r="AS292" s="418" t="inlineStr">
        <is>
          <t>ថ្លៃដឹកជញ្ជូន និងសេវា</t>
        </is>
      </c>
      <c r="AT292" s="418" t="inlineStr">
        <is>
          <t>បានប្រកាសពន្ធ</t>
        </is>
      </c>
    </row>
    <row r="293">
      <c r="A293" s="417" t="n">
        <v>284</v>
      </c>
      <c r="B293" s="418" t="inlineStr">
        <is>
          <t>Fuel for car</t>
        </is>
      </c>
      <c r="C293" s="418" t="inlineStr">
        <is>
          <t>ឃឺន + ណាហ្គែល</t>
        </is>
      </c>
      <c r="D293" s="418" t="inlineStr">
        <is>
          <t>L001-100045189</t>
        </is>
      </c>
      <c r="E293" s="418" t="inlineStr">
        <is>
          <t>PTI2212673</t>
        </is>
      </c>
      <c r="F293" s="419" t="n">
        <v>44735</v>
      </c>
      <c r="G293" s="420" t="n">
        <v>232274</v>
      </c>
      <c r="H293" s="418" t="n"/>
      <c r="I293" s="455" t="n">
        <v>232274</v>
      </c>
      <c r="J293" s="418">
        <f>IF(L293&lt;&gt;"",L293,K293)</f>
        <v/>
      </c>
      <c r="K293" s="418">
        <f>IF(AND(T293=TRUE, U293=TRUE, V293=TRUE), IF(W293&lt;-0.05, "អនុញ្ញាត (អ្នកផ្គត់ផ្គង់ប្រកាសខ្វះ)", "បានប្រកាស (អនុញ្ញាត)"), IF(AND(T293=FALSE, U293=FALSE, V293=FALSE), "ព្យួរទុក (មិនមានទិន្នន័យ)", "ប្រកាសខុស (ព្យួរទុក)"))</f>
        <v/>
      </c>
      <c r="L293" s="418" t="inlineStr"/>
      <c r="M293" s="418" t="inlineStr"/>
      <c r="N293" s="455" t="n"/>
      <c r="O293" s="455">
        <f>IF(W293&lt;0,AI293,I293)</f>
        <v/>
      </c>
      <c r="P293" s="455">
        <f>I293-O293</f>
        <v/>
      </c>
      <c r="Q293" s="418" t="n"/>
      <c r="R293" s="418" t="inlineStr">
        <is>
          <t>PTI2212673</t>
        </is>
      </c>
      <c r="S293" s="418" t="inlineStr">
        <is>
          <t>PTI2212673</t>
        </is>
      </c>
      <c r="T293" s="418">
        <f>R293=S293</f>
        <v/>
      </c>
      <c r="U293" s="418">
        <f>AND(MONTH(F293)=MONTH(Y293), YEAR(F293)=YEAR(Y293))</f>
        <v/>
      </c>
      <c r="V293" s="418">
        <f>AND(AC293&lt;&gt;"", 'Company information'!D$4&lt;&gt;"", RIGHT(SUBSTITUTE(AC293,"-",""),9)=RIGHT(SUBSTITUTE('Company information'!D$4,"-",""),9))</f>
        <v/>
      </c>
      <c r="W293" s="418">
        <f>AI293-I293</f>
        <v/>
      </c>
      <c r="X293" s="455" t="n"/>
      <c r="Y293" s="419" t="n">
        <v>44735</v>
      </c>
      <c r="Z293" s="418" t="inlineStr">
        <is>
          <t>PTI2212673</t>
        </is>
      </c>
      <c r="AA293" s="418" t="inlineStr"/>
      <c r="AB293" s="418" t="inlineStr">
        <is>
          <t>បុគ្គលជាប់អាករ</t>
        </is>
      </c>
      <c r="AC293" s="418" t="inlineStr">
        <is>
          <t>L001-100067123</t>
        </is>
      </c>
      <c r="AD293" s="418" t="inlineStr">
        <is>
          <t>រីឡាយអេប៊ល សូស អ៊ិនដាសស្រ្ទៀល (ខេមបូឌា)</t>
        </is>
      </c>
      <c r="AE293" s="455" t="n">
        <v>2611346</v>
      </c>
      <c r="AF293" s="455" t="n">
        <v>2322738</v>
      </c>
      <c r="AG293" s="455" t="n">
        <v>56334</v>
      </c>
      <c r="AH293" s="455" t="n">
        <v>0</v>
      </c>
      <c r="AI293" s="455" t="n">
        <v>232274</v>
      </c>
      <c r="AJ293" s="455" t="n">
        <v>0</v>
      </c>
      <c r="AK293" s="455" t="n">
        <v>0</v>
      </c>
      <c r="AL293" s="455" t="n">
        <v>0</v>
      </c>
      <c r="AM293" s="455" t="n">
        <v>0</v>
      </c>
      <c r="AN293" s="455" t="n">
        <v>0</v>
      </c>
      <c r="AO293" s="455" t="n">
        <v>0</v>
      </c>
      <c r="AP293" s="455" t="n">
        <v>0</v>
      </c>
      <c r="AQ293" s="455" t="n">
        <v>0</v>
      </c>
      <c r="AR293" s="418" t="inlineStr"/>
      <c r="AS293" s="418" t="inlineStr">
        <is>
          <t>ថ្លៃដឹកជញ្ជូន និងសេវា</t>
        </is>
      </c>
      <c r="AT293" s="418" t="inlineStr">
        <is>
          <t>បានប្រកាសពន្ធ</t>
        </is>
      </c>
    </row>
    <row r="294">
      <c r="A294" s="417" t="n">
        <v>285</v>
      </c>
      <c r="B294" s="418" t="inlineStr">
        <is>
          <t>Fuel for car</t>
        </is>
      </c>
      <c r="C294" s="418" t="inlineStr">
        <is>
          <t>អេភីអិល ឡូយីស្ទីក (ខេមបូឌា) ភីធីអ៊ី អិលធីឌី</t>
        </is>
      </c>
      <c r="D294" s="418" t="inlineStr">
        <is>
          <t>L001-100046460</t>
        </is>
      </c>
      <c r="E294" s="418" t="inlineStr">
        <is>
          <t>KOEL821167</t>
        </is>
      </c>
      <c r="F294" s="419" t="n">
        <v>44735</v>
      </c>
      <c r="G294" s="420" t="n">
        <v>141276</v>
      </c>
      <c r="H294" s="418" t="n"/>
      <c r="I294" s="455" t="n">
        <v>141276</v>
      </c>
      <c r="J294" s="418">
        <f>IF(L294&lt;&gt;"",L294,K294)</f>
        <v/>
      </c>
      <c r="K294" s="418">
        <f>IF(AND(T294=TRUE, U294=TRUE, V294=TRUE), IF(W294&lt;-0.05, "អនុញ្ញាត (អ្នកផ្គត់ផ្គង់ប្រកាសខ្វះ)", "បានប្រកាស (អនុញ្ញាត)"), IF(AND(T294=FALSE, U294=FALSE, V294=FALSE), "ព្យួរទុក (មិនមានទិន្នន័យ)", "ប្រកាសខុស (ព្យួរទុក)"))</f>
        <v/>
      </c>
      <c r="L294" s="418" t="inlineStr"/>
      <c r="M294" s="418" t="inlineStr"/>
      <c r="N294" s="455" t="n"/>
      <c r="O294" s="455">
        <f>IF(W294&lt;0,AI294,I294)</f>
        <v/>
      </c>
      <c r="P294" s="455">
        <f>I294-O294</f>
        <v/>
      </c>
      <c r="Q294" s="418" t="n"/>
      <c r="R294" s="418" t="inlineStr">
        <is>
          <t>KOEL821167</t>
        </is>
      </c>
      <c r="S294" s="418" t="inlineStr">
        <is>
          <t>KOEL821167</t>
        </is>
      </c>
      <c r="T294" s="418">
        <f>R294=S294</f>
        <v/>
      </c>
      <c r="U294" s="418">
        <f>AND(MONTH(F294)=MONTH(Y294), YEAR(F294)=YEAR(Y294))</f>
        <v/>
      </c>
      <c r="V294" s="418">
        <f>AND(AC294&lt;&gt;"", 'Company information'!D$4&lt;&gt;"", RIGHT(SUBSTITUTE(AC294,"-",""),9)=RIGHT(SUBSTITUTE('Company information'!D$4,"-",""),9))</f>
        <v/>
      </c>
      <c r="W294" s="418">
        <f>AI294-I294</f>
        <v/>
      </c>
      <c r="X294" s="455" t="n"/>
      <c r="Y294" s="419" t="n">
        <v>44735</v>
      </c>
      <c r="Z294" s="418" t="inlineStr">
        <is>
          <t>KOEL821167</t>
        </is>
      </c>
      <c r="AA294" s="418" t="inlineStr"/>
      <c r="AB294" s="418" t="inlineStr">
        <is>
          <t>បុគ្គលជាប់អាករ</t>
        </is>
      </c>
      <c r="AC294" s="418" t="inlineStr">
        <is>
          <t>L001-100067123</t>
        </is>
      </c>
      <c r="AD294" s="418" t="inlineStr">
        <is>
          <t>រីឡាយអេប៊ល សូស អ៊ិនដាសស្រ្ទៀល (ខេមបូឌា)</t>
        </is>
      </c>
      <c r="AE294" s="455" t="n">
        <v>1554033</v>
      </c>
      <c r="AF294" s="455" t="n">
        <v>1412757</v>
      </c>
      <c r="AG294" s="455" t="n">
        <v>0</v>
      </c>
      <c r="AH294" s="455" t="n">
        <v>0</v>
      </c>
      <c r="AI294" s="455" t="n">
        <v>141276</v>
      </c>
      <c r="AJ294" s="455" t="n">
        <v>0</v>
      </c>
      <c r="AK294" s="455" t="n">
        <v>0</v>
      </c>
      <c r="AL294" s="455" t="n">
        <v>0</v>
      </c>
      <c r="AM294" s="455" t="n">
        <v>0</v>
      </c>
      <c r="AN294" s="455" t="n">
        <v>0</v>
      </c>
      <c r="AO294" s="455" t="n">
        <v>0</v>
      </c>
      <c r="AP294" s="455" t="n">
        <v>0</v>
      </c>
      <c r="AQ294" s="455" t="n">
        <v>0</v>
      </c>
      <c r="AR294" s="418" t="inlineStr"/>
      <c r="AS294" s="418" t="inlineStr">
        <is>
          <t>LOCAL CHARGE &amp; OTHER</t>
        </is>
      </c>
      <c r="AT294" s="418" t="inlineStr">
        <is>
          <t>បានប្រកាសពន្ធ</t>
        </is>
      </c>
    </row>
    <row r="295">
      <c r="A295" s="417" t="n">
        <v>286</v>
      </c>
      <c r="B295" s="418" t="inlineStr">
        <is>
          <t>Fuel for car</t>
        </is>
      </c>
      <c r="C295" s="418" t="inlineStr">
        <is>
          <t>អេភីអិល ឡូយីស្ទីក (ខេមបូឌា) ភីធីអ៊ី អិលធីឌី</t>
        </is>
      </c>
      <c r="D295" s="418" t="inlineStr">
        <is>
          <t>L001-100046460</t>
        </is>
      </c>
      <c r="E295" s="418" t="inlineStr">
        <is>
          <t>PNHL488113</t>
        </is>
      </c>
      <c r="F295" s="419" t="n">
        <v>44735</v>
      </c>
      <c r="G295" s="420" t="n">
        <v>239067</v>
      </c>
      <c r="H295" s="418" t="n"/>
      <c r="I295" s="455" t="n">
        <v>239067</v>
      </c>
      <c r="J295" s="418">
        <f>IF(L295&lt;&gt;"",L295,K295)</f>
        <v/>
      </c>
      <c r="K295" s="418">
        <f>IF(AND(T295=TRUE, U295=TRUE, V295=TRUE), IF(W295&lt;-0.05, "អនុញ្ញាត (អ្នកផ្គត់ផ្គង់ប្រកាសខ្វះ)", "បានប្រកាស (អនុញ្ញាត)"), IF(AND(T295=FALSE, U295=FALSE, V295=FALSE), "ព្យួរទុក (មិនមានទិន្នន័យ)", "ប្រកាសខុស (ព្យួរទុក)"))</f>
        <v/>
      </c>
      <c r="L295" s="418" t="inlineStr"/>
      <c r="M295" s="418" t="inlineStr"/>
      <c r="N295" s="455" t="n"/>
      <c r="O295" s="455">
        <f>IF(W295&lt;0,AI295,I295)</f>
        <v/>
      </c>
      <c r="P295" s="455">
        <f>I295-O295</f>
        <v/>
      </c>
      <c r="Q295" s="418" t="n"/>
      <c r="R295" s="418" t="inlineStr">
        <is>
          <t>PNHL488113</t>
        </is>
      </c>
      <c r="S295" s="418" t="inlineStr">
        <is>
          <t>PNHL488113</t>
        </is>
      </c>
      <c r="T295" s="418">
        <f>R295=S295</f>
        <v/>
      </c>
      <c r="U295" s="418">
        <f>AND(MONTH(F295)=MONTH(Y295), YEAR(F295)=YEAR(Y295))</f>
        <v/>
      </c>
      <c r="V295" s="418">
        <f>AND(AC295&lt;&gt;"", 'Company information'!D$4&lt;&gt;"", RIGHT(SUBSTITUTE(AC295,"-",""),9)=RIGHT(SUBSTITUTE('Company information'!D$4,"-",""),9))</f>
        <v/>
      </c>
      <c r="W295" s="418">
        <f>AI295-I295</f>
        <v/>
      </c>
      <c r="X295" s="455" t="n"/>
      <c r="Y295" s="419" t="n">
        <v>44735</v>
      </c>
      <c r="Z295" s="418" t="inlineStr">
        <is>
          <t>PNHL488113</t>
        </is>
      </c>
      <c r="AA295" s="418" t="inlineStr"/>
      <c r="AB295" s="418" t="inlineStr">
        <is>
          <t>បុគ្គលជាប់អាករ</t>
        </is>
      </c>
      <c r="AC295" s="418" t="inlineStr">
        <is>
          <t>L001-100067123</t>
        </is>
      </c>
      <c r="AD295" s="418" t="inlineStr">
        <is>
          <t>រីឡាយអេប៊ល សូស អ៊ិនដាសស្រ្ទៀល (ខេមបូឌា)</t>
        </is>
      </c>
      <c r="AE295" s="455" t="n">
        <v>2629741</v>
      </c>
      <c r="AF295" s="455" t="n">
        <v>2390674</v>
      </c>
      <c r="AG295" s="455" t="n">
        <v>0</v>
      </c>
      <c r="AH295" s="455" t="n">
        <v>0</v>
      </c>
      <c r="AI295" s="455" t="n">
        <v>239067</v>
      </c>
      <c r="AJ295" s="455" t="n">
        <v>0</v>
      </c>
      <c r="AK295" s="455" t="n">
        <v>0</v>
      </c>
      <c r="AL295" s="455" t="n">
        <v>0</v>
      </c>
      <c r="AM295" s="455" t="n">
        <v>0</v>
      </c>
      <c r="AN295" s="455" t="n">
        <v>0</v>
      </c>
      <c r="AO295" s="455" t="n">
        <v>0</v>
      </c>
      <c r="AP295" s="455" t="n">
        <v>0</v>
      </c>
      <c r="AQ295" s="455" t="n">
        <v>0</v>
      </c>
      <c r="AR295" s="418" t="inlineStr"/>
      <c r="AS295" s="418" t="inlineStr">
        <is>
          <t>LOCAL CHARGE &amp; OTHER</t>
        </is>
      </c>
      <c r="AT295" s="418" t="inlineStr">
        <is>
          <t>បានប្រកាសពន្ធ</t>
        </is>
      </c>
    </row>
    <row r="296">
      <c r="A296" s="417" t="n">
        <v>287</v>
      </c>
      <c r="B296" s="418" t="inlineStr">
        <is>
          <t>Visa Extension for GAMAGE NALIN HASANTHA</t>
        </is>
      </c>
      <c r="C296" s="418" t="inlineStr">
        <is>
          <t>អេភីអិល ឡូយីស្ទីក (ខេមបូឌា) ភីធីអ៊ី អិលធីឌី</t>
        </is>
      </c>
      <c r="D296" s="418" t="inlineStr">
        <is>
          <t>L001-100046460</t>
        </is>
      </c>
      <c r="E296" s="418" t="inlineStr">
        <is>
          <t>PNHL488112</t>
        </is>
      </c>
      <c r="F296" s="419" t="n">
        <v>44735</v>
      </c>
      <c r="G296" s="420" t="n">
        <v>300519</v>
      </c>
      <c r="H296" s="418" t="n"/>
      <c r="I296" s="455" t="n">
        <v>300519</v>
      </c>
      <c r="J296" s="418">
        <f>IF(L296&lt;&gt;"",L296,K296)</f>
        <v/>
      </c>
      <c r="K296" s="418">
        <f>IF(AND(T296=TRUE, U296=TRUE, V296=TRUE), IF(W296&lt;-0.05, "អនុញ្ញាត (អ្នកផ្គត់ផ្គង់ប្រកាសខ្វះ)", "បានប្រកាស (អនុញ្ញាត)"), IF(AND(T296=FALSE, U296=FALSE, V296=FALSE), "ព្យួរទុក (មិនមានទិន្នន័យ)", "ប្រកាសខុស (ព្យួរទុក)"))</f>
        <v/>
      </c>
      <c r="L296" s="418" t="inlineStr"/>
      <c r="M296" s="418" t="inlineStr"/>
      <c r="N296" s="455" t="n"/>
      <c r="O296" s="455">
        <f>IF(W296&lt;0,AI296,I296)</f>
        <v/>
      </c>
      <c r="P296" s="455">
        <f>I296-O296</f>
        <v/>
      </c>
      <c r="Q296" s="418" t="n"/>
      <c r="R296" s="418" t="inlineStr">
        <is>
          <t>PNHL488112</t>
        </is>
      </c>
      <c r="S296" s="418" t="inlineStr">
        <is>
          <t>PNHL488112</t>
        </is>
      </c>
      <c r="T296" s="418">
        <f>R296=S296</f>
        <v/>
      </c>
      <c r="U296" s="418">
        <f>AND(MONTH(F296)=MONTH(Y296), YEAR(F296)=YEAR(Y296))</f>
        <v/>
      </c>
      <c r="V296" s="418">
        <f>AND(AC296&lt;&gt;"", 'Company information'!D$4&lt;&gt;"", RIGHT(SUBSTITUTE(AC296,"-",""),9)=RIGHT(SUBSTITUTE('Company information'!D$4,"-",""),9))</f>
        <v/>
      </c>
      <c r="W296" s="418">
        <f>AI296-I296</f>
        <v/>
      </c>
      <c r="X296" s="455" t="n"/>
      <c r="Y296" s="419" t="n">
        <v>44735</v>
      </c>
      <c r="Z296" s="418" t="inlineStr">
        <is>
          <t>PNHL488112</t>
        </is>
      </c>
      <c r="AA296" s="418" t="inlineStr"/>
      <c r="AB296" s="418" t="inlineStr">
        <is>
          <t>បុគ្គលជាប់អាករ</t>
        </is>
      </c>
      <c r="AC296" s="418" t="inlineStr">
        <is>
          <t>L001-100067123</t>
        </is>
      </c>
      <c r="AD296" s="418" t="inlineStr">
        <is>
          <t>រីឡាយអេប៊ល សូស អ៊ិនដាសស្រ្ទៀល (ខេមបូឌា)</t>
        </is>
      </c>
      <c r="AE296" s="455" t="n">
        <v>3305706</v>
      </c>
      <c r="AF296" s="455" t="n">
        <v>3005187</v>
      </c>
      <c r="AG296" s="455" t="n">
        <v>0</v>
      </c>
      <c r="AH296" s="455" t="n">
        <v>0</v>
      </c>
      <c r="AI296" s="455" t="n">
        <v>300519</v>
      </c>
      <c r="AJ296" s="455" t="n">
        <v>0</v>
      </c>
      <c r="AK296" s="455" t="n">
        <v>0</v>
      </c>
      <c r="AL296" s="455" t="n">
        <v>0</v>
      </c>
      <c r="AM296" s="455" t="n">
        <v>0</v>
      </c>
      <c r="AN296" s="455" t="n">
        <v>0</v>
      </c>
      <c r="AO296" s="455" t="n">
        <v>0</v>
      </c>
      <c r="AP296" s="455" t="n">
        <v>0</v>
      </c>
      <c r="AQ296" s="455" t="n">
        <v>0</v>
      </c>
      <c r="AR296" s="418" t="inlineStr"/>
      <c r="AS296" s="418" t="inlineStr">
        <is>
          <t>LOCAL CHARGE &amp; OTHER</t>
        </is>
      </c>
      <c r="AT296" s="418" t="inlineStr">
        <is>
          <t>បានប្រកាសពន្ធ</t>
        </is>
      </c>
    </row>
    <row r="297">
      <c r="A297" s="417" t="n">
        <v>288</v>
      </c>
      <c r="B297" s="418" t="inlineStr">
        <is>
          <t>Firewood</t>
        </is>
      </c>
      <c r="C297" s="418" t="inlineStr">
        <is>
          <t>អេភីអិល ឡូយីស្ទីក (ខេមបូឌា) ភីធីអ៊ី អិលធីឌី</t>
        </is>
      </c>
      <c r="D297" s="418" t="inlineStr">
        <is>
          <t>L001-100046460</t>
        </is>
      </c>
      <c r="E297" s="418" t="inlineStr">
        <is>
          <t>PNHL488111</t>
        </is>
      </c>
      <c r="F297" s="419" t="n">
        <v>44735</v>
      </c>
      <c r="G297" s="420" t="n">
        <v>173515</v>
      </c>
      <c r="H297" s="418" t="n"/>
      <c r="I297" s="455" t="n">
        <v>173515</v>
      </c>
      <c r="J297" s="418">
        <f>IF(L297&lt;&gt;"",L297,K297)</f>
        <v/>
      </c>
      <c r="K297" s="418">
        <f>IF(AND(T297=TRUE, U297=TRUE, V297=TRUE), IF(W297&lt;-0.05, "អនុញ្ញាត (អ្នកផ្គត់ផ្គង់ប្រកាសខ្វះ)", "បានប្រកាស (អនុញ្ញាត)"), IF(AND(T297=FALSE, U297=FALSE, V297=FALSE), "ព្យួរទុក (មិនមានទិន្នន័យ)", "ប្រកាសខុស (ព្យួរទុក)"))</f>
        <v/>
      </c>
      <c r="L297" s="418" t="inlineStr"/>
      <c r="M297" s="418" t="inlineStr"/>
      <c r="N297" s="455" t="n"/>
      <c r="O297" s="455">
        <f>IF(W297&lt;0,AI297,I297)</f>
        <v/>
      </c>
      <c r="P297" s="455">
        <f>I297-O297</f>
        <v/>
      </c>
      <c r="Q297" s="418" t="n"/>
      <c r="R297" s="418" t="inlineStr">
        <is>
          <t>PNHL488111</t>
        </is>
      </c>
      <c r="S297" s="418" t="inlineStr">
        <is>
          <t>PNHL488111</t>
        </is>
      </c>
      <c r="T297" s="418">
        <f>R297=S297</f>
        <v/>
      </c>
      <c r="U297" s="418">
        <f>AND(MONTH(F297)=MONTH(Y297), YEAR(F297)=YEAR(Y297))</f>
        <v/>
      </c>
      <c r="V297" s="418">
        <f>AND(AC297&lt;&gt;"", 'Company information'!D$4&lt;&gt;"", RIGHT(SUBSTITUTE(AC297,"-",""),9)=RIGHT(SUBSTITUTE('Company information'!D$4,"-",""),9))</f>
        <v/>
      </c>
      <c r="W297" s="418">
        <f>AI297-I297</f>
        <v/>
      </c>
      <c r="X297" s="455" t="n"/>
      <c r="Y297" s="419" t="n">
        <v>44735</v>
      </c>
      <c r="Z297" s="418" t="inlineStr">
        <is>
          <t>PNHL488111</t>
        </is>
      </c>
      <c r="AA297" s="418" t="inlineStr"/>
      <c r="AB297" s="418" t="inlineStr">
        <is>
          <t>បុគ្គលជាប់អាករ</t>
        </is>
      </c>
      <c r="AC297" s="418" t="inlineStr">
        <is>
          <t>L001-100067123</t>
        </is>
      </c>
      <c r="AD297" s="418" t="inlineStr">
        <is>
          <t>រីឡាយអេប៊ល សូស អ៊ិនដាសស្រ្ទៀល (ខេមបូឌា)</t>
        </is>
      </c>
      <c r="AE297" s="455" t="n">
        <v>1908669</v>
      </c>
      <c r="AF297" s="455" t="n">
        <v>1735154</v>
      </c>
      <c r="AG297" s="455" t="n">
        <v>0</v>
      </c>
      <c r="AH297" s="455" t="n">
        <v>0</v>
      </c>
      <c r="AI297" s="455" t="n">
        <v>173515</v>
      </c>
      <c r="AJ297" s="455" t="n">
        <v>0</v>
      </c>
      <c r="AK297" s="455" t="n">
        <v>0</v>
      </c>
      <c r="AL297" s="455" t="n">
        <v>0</v>
      </c>
      <c r="AM297" s="455" t="n">
        <v>0</v>
      </c>
      <c r="AN297" s="455" t="n">
        <v>0</v>
      </c>
      <c r="AO297" s="455" t="n">
        <v>0</v>
      </c>
      <c r="AP297" s="455" t="n">
        <v>0</v>
      </c>
      <c r="AQ297" s="455" t="n">
        <v>0</v>
      </c>
      <c r="AR297" s="418" t="inlineStr"/>
      <c r="AS297" s="418" t="inlineStr">
        <is>
          <t>LOCAL CHARGE &amp; OTHER</t>
        </is>
      </c>
      <c r="AT297" s="418" t="inlineStr">
        <is>
          <t>បានប្រកាសពន្ធ</t>
        </is>
      </c>
    </row>
    <row r="298">
      <c r="A298" s="417" t="n">
        <v>289</v>
      </c>
      <c r="B298" s="418" t="inlineStr">
        <is>
          <t>FACTORY DECORATION FEE</t>
        </is>
      </c>
      <c r="C298" s="418" t="inlineStr">
        <is>
          <t>អេភីអិល ឡូយីស្ទីក (ខេមបូឌា) ភីធីអ៊ី អិលធីឌី</t>
        </is>
      </c>
      <c r="D298" s="418" t="inlineStr">
        <is>
          <t>L001-100046460</t>
        </is>
      </c>
      <c r="E298" s="418" t="inlineStr">
        <is>
          <t>KOEL821126</t>
        </is>
      </c>
      <c r="F298" s="419" t="n">
        <v>44735</v>
      </c>
      <c r="G298" s="420" t="n">
        <v>185844</v>
      </c>
      <c r="H298" s="418" t="n"/>
      <c r="I298" s="455" t="n">
        <v>185844</v>
      </c>
      <c r="J298" s="418">
        <f>IF(L298&lt;&gt;"",L298,K298)</f>
        <v/>
      </c>
      <c r="K298" s="418">
        <f>IF(AND(T298=TRUE, U298=TRUE, V298=TRUE), IF(W298&lt;-0.05, "អនុញ្ញាត (អ្នកផ្គត់ផ្គង់ប្រកាសខ្វះ)", "បានប្រកាស (អនុញ្ញាត)"), IF(AND(T298=FALSE, U298=FALSE, V298=FALSE), "ព្យួរទុក (មិនមានទិន្នន័យ)", "ប្រកាសខុស (ព្យួរទុក)"))</f>
        <v/>
      </c>
      <c r="L298" s="418" t="inlineStr"/>
      <c r="M298" s="418" t="inlineStr"/>
      <c r="N298" s="455" t="n"/>
      <c r="O298" s="455">
        <f>IF(W298&lt;0,AI298,I298)</f>
        <v/>
      </c>
      <c r="P298" s="455">
        <f>I298-O298</f>
        <v/>
      </c>
      <c r="Q298" s="418" t="n"/>
      <c r="R298" s="418" t="inlineStr">
        <is>
          <t>KOEL821126</t>
        </is>
      </c>
      <c r="S298" s="418" t="inlineStr">
        <is>
          <t>KOEL821126</t>
        </is>
      </c>
      <c r="T298" s="418">
        <f>R298=S298</f>
        <v/>
      </c>
      <c r="U298" s="418">
        <f>AND(MONTH(F298)=MONTH(Y298), YEAR(F298)=YEAR(Y298))</f>
        <v/>
      </c>
      <c r="V298" s="418">
        <f>AND(AC298&lt;&gt;"", 'Company information'!D$4&lt;&gt;"", RIGHT(SUBSTITUTE(AC298,"-",""),9)=RIGHT(SUBSTITUTE('Company information'!D$4,"-",""),9))</f>
        <v/>
      </c>
      <c r="W298" s="418">
        <f>AI298-I298</f>
        <v/>
      </c>
      <c r="X298" s="455" t="n"/>
      <c r="Y298" s="419" t="n">
        <v>44735</v>
      </c>
      <c r="Z298" s="418" t="inlineStr">
        <is>
          <t>KOEL821126</t>
        </is>
      </c>
      <c r="AA298" s="418" t="inlineStr"/>
      <c r="AB298" s="418" t="inlineStr">
        <is>
          <t>បុគ្គលជាប់អាករ</t>
        </is>
      </c>
      <c r="AC298" s="418" t="inlineStr">
        <is>
          <t>L001-100067123</t>
        </is>
      </c>
      <c r="AD298" s="418" t="inlineStr">
        <is>
          <t>រីឡាយអេប៊ល សូស អ៊ិនដាសស្រ្ទៀល (ខេមបូឌា)</t>
        </is>
      </c>
      <c r="AE298" s="455" t="n">
        <v>2044280</v>
      </c>
      <c r="AF298" s="455" t="n">
        <v>1858436</v>
      </c>
      <c r="AG298" s="455" t="n">
        <v>0</v>
      </c>
      <c r="AH298" s="455" t="n">
        <v>0</v>
      </c>
      <c r="AI298" s="455" t="n">
        <v>185844</v>
      </c>
      <c r="AJ298" s="455" t="n">
        <v>0</v>
      </c>
      <c r="AK298" s="455" t="n">
        <v>0</v>
      </c>
      <c r="AL298" s="455" t="n">
        <v>0</v>
      </c>
      <c r="AM298" s="455" t="n">
        <v>0</v>
      </c>
      <c r="AN298" s="455" t="n">
        <v>0</v>
      </c>
      <c r="AO298" s="455" t="n">
        <v>0</v>
      </c>
      <c r="AP298" s="455" t="n">
        <v>0</v>
      </c>
      <c r="AQ298" s="455" t="n">
        <v>0</v>
      </c>
      <c r="AR298" s="418" t="inlineStr"/>
      <c r="AS298" s="418" t="inlineStr">
        <is>
          <t>LOCAL CHARGE &amp; OTHER</t>
        </is>
      </c>
      <c r="AT298" s="418" t="inlineStr">
        <is>
          <t>បានប្រកាសពន្ធ</t>
        </is>
      </c>
    </row>
    <row r="299">
      <c r="A299" s="417" t="n">
        <v>290</v>
      </c>
      <c r="B299" s="418" t="inlineStr">
        <is>
          <t>Firewood</t>
        </is>
      </c>
      <c r="C299" s="418" t="inlineStr">
        <is>
          <t>អេភីអិល ឡូយីស្ទីក (ខេមបូឌា) ភីធីអ៊ី អិលធីឌី</t>
        </is>
      </c>
      <c r="D299" s="418" t="inlineStr">
        <is>
          <t>L001-100046460</t>
        </is>
      </c>
      <c r="E299" s="418" t="inlineStr">
        <is>
          <t>KOEL821125</t>
        </is>
      </c>
      <c r="F299" s="419" t="n">
        <v>44735</v>
      </c>
      <c r="G299" s="420" t="n">
        <v>129525</v>
      </c>
      <c r="H299" s="418" t="n"/>
      <c r="I299" s="455" t="n">
        <v>129525</v>
      </c>
      <c r="J299" s="418">
        <f>IF(L299&lt;&gt;"",L299,K299)</f>
        <v/>
      </c>
      <c r="K299" s="418">
        <f>IF(AND(T299=TRUE, U299=TRUE, V299=TRUE), IF(W299&lt;-0.05, "អនុញ្ញាត (អ្នកផ្គត់ផ្គង់ប្រកាសខ្វះ)", "បានប្រកាស (អនុញ្ញាត)"), IF(AND(T299=FALSE, U299=FALSE, V299=FALSE), "ព្យួរទុក (មិនមានទិន្នន័យ)", "ប្រកាសខុស (ព្យួរទុក)"))</f>
        <v/>
      </c>
      <c r="L299" s="418" t="inlineStr"/>
      <c r="M299" s="418" t="inlineStr"/>
      <c r="N299" s="455" t="n"/>
      <c r="O299" s="455">
        <f>IF(W299&lt;0,AI299,I299)</f>
        <v/>
      </c>
      <c r="P299" s="455">
        <f>I299-O299</f>
        <v/>
      </c>
      <c r="Q299" s="418" t="n"/>
      <c r="R299" s="418" t="inlineStr">
        <is>
          <t>KOEL821125</t>
        </is>
      </c>
      <c r="S299" s="418" t="inlineStr">
        <is>
          <t>KOEL821125</t>
        </is>
      </c>
      <c r="T299" s="418">
        <f>R299=S299</f>
        <v/>
      </c>
      <c r="U299" s="418">
        <f>AND(MONTH(F299)=MONTH(Y299), YEAR(F299)=YEAR(Y299))</f>
        <v/>
      </c>
      <c r="V299" s="418">
        <f>AND(AC299&lt;&gt;"", 'Company information'!D$4&lt;&gt;"", RIGHT(SUBSTITUTE(AC299,"-",""),9)=RIGHT(SUBSTITUTE('Company information'!D$4,"-",""),9))</f>
        <v/>
      </c>
      <c r="W299" s="418">
        <f>AI299-I299</f>
        <v/>
      </c>
      <c r="X299" s="455" t="n"/>
      <c r="Y299" s="419" t="n">
        <v>44735</v>
      </c>
      <c r="Z299" s="418" t="inlineStr">
        <is>
          <t>KOEL821125</t>
        </is>
      </c>
      <c r="AA299" s="418" t="inlineStr"/>
      <c r="AB299" s="418" t="inlineStr">
        <is>
          <t>បុគ្គលជាប់អាករ</t>
        </is>
      </c>
      <c r="AC299" s="418" t="inlineStr">
        <is>
          <t>L001-100067123</t>
        </is>
      </c>
      <c r="AD299" s="418" t="inlineStr">
        <is>
          <t>រីឡាយអេប៊ល សូស អ៊ិនដាសស្រ្ទៀល (ខេមបូឌា)</t>
        </is>
      </c>
      <c r="AE299" s="455" t="n">
        <v>1424773</v>
      </c>
      <c r="AF299" s="455" t="n">
        <v>1295248</v>
      </c>
      <c r="AG299" s="455" t="n">
        <v>0</v>
      </c>
      <c r="AH299" s="455" t="n">
        <v>0</v>
      </c>
      <c r="AI299" s="455" t="n">
        <v>129525</v>
      </c>
      <c r="AJ299" s="455" t="n">
        <v>0</v>
      </c>
      <c r="AK299" s="455" t="n">
        <v>0</v>
      </c>
      <c r="AL299" s="455" t="n">
        <v>0</v>
      </c>
      <c r="AM299" s="455" t="n">
        <v>0</v>
      </c>
      <c r="AN299" s="455" t="n">
        <v>0</v>
      </c>
      <c r="AO299" s="455" t="n">
        <v>0</v>
      </c>
      <c r="AP299" s="455" t="n">
        <v>0</v>
      </c>
      <c r="AQ299" s="455" t="n">
        <v>0</v>
      </c>
      <c r="AR299" s="418" t="inlineStr"/>
      <c r="AS299" s="418" t="inlineStr">
        <is>
          <t>LOCAL CHARGE &amp; OTHER</t>
        </is>
      </c>
      <c r="AT299" s="418" t="inlineStr">
        <is>
          <t>បានប្រកាសពន្ធ</t>
        </is>
      </c>
    </row>
    <row r="300">
      <c r="A300" s="417" t="n">
        <v>291</v>
      </c>
      <c r="B300" s="418" t="inlineStr">
        <is>
          <t>Network crumping tool</t>
        </is>
      </c>
      <c r="C300" s="418" t="inlineStr">
        <is>
          <t>អេភីអិល ឡូយីស្ទីក (ខេមបូឌា) ភីធីអ៊ី អិលធីឌី</t>
        </is>
      </c>
      <c r="D300" s="418" t="inlineStr">
        <is>
          <t>L001-100046460</t>
        </is>
      </c>
      <c r="E300" s="418" t="inlineStr">
        <is>
          <t>KOEL821124</t>
        </is>
      </c>
      <c r="F300" s="419" t="n">
        <v>44735</v>
      </c>
      <c r="G300" s="420" t="n">
        <v>125022</v>
      </c>
      <c r="H300" s="418" t="n"/>
      <c r="I300" s="455" t="n">
        <v>125022</v>
      </c>
      <c r="J300" s="418">
        <f>IF(L300&lt;&gt;"",L300,K300)</f>
        <v/>
      </c>
      <c r="K300" s="418">
        <f>IF(AND(T300=TRUE, U300=TRUE, V300=TRUE), IF(W300&lt;-0.05, "អនុញ្ញាត (អ្នកផ្គត់ផ្គង់ប្រកាសខ្វះ)", "បានប្រកាស (អនុញ្ញាត)"), IF(AND(T300=FALSE, U300=FALSE, V300=FALSE), "ព្យួរទុក (មិនមានទិន្នន័យ)", "ប្រកាសខុស (ព្យួរទុក)"))</f>
        <v/>
      </c>
      <c r="L300" s="418" t="inlineStr"/>
      <c r="M300" s="418" t="inlineStr"/>
      <c r="N300" s="455" t="n"/>
      <c r="O300" s="455">
        <f>IF(W300&lt;0,AI300,I300)</f>
        <v/>
      </c>
      <c r="P300" s="455">
        <f>I300-O300</f>
        <v/>
      </c>
      <c r="Q300" s="418" t="n"/>
      <c r="R300" s="418" t="inlineStr">
        <is>
          <t>KOEL821124</t>
        </is>
      </c>
      <c r="S300" s="418" t="inlineStr">
        <is>
          <t>KOEL821124</t>
        </is>
      </c>
      <c r="T300" s="418">
        <f>R300=S300</f>
        <v/>
      </c>
      <c r="U300" s="418">
        <f>AND(MONTH(F300)=MONTH(Y300), YEAR(F300)=YEAR(Y300))</f>
        <v/>
      </c>
      <c r="V300" s="418">
        <f>AND(AC300&lt;&gt;"", 'Company information'!D$4&lt;&gt;"", RIGHT(SUBSTITUTE(AC300,"-",""),9)=RIGHT(SUBSTITUTE('Company information'!D$4,"-",""),9))</f>
        <v/>
      </c>
      <c r="W300" s="418">
        <f>AI300-I300</f>
        <v/>
      </c>
      <c r="X300" s="455" t="n"/>
      <c r="Y300" s="419" t="n">
        <v>44735</v>
      </c>
      <c r="Z300" s="418" t="inlineStr">
        <is>
          <t>KOEL821124</t>
        </is>
      </c>
      <c r="AA300" s="418" t="inlineStr"/>
      <c r="AB300" s="418" t="inlineStr">
        <is>
          <t>បុគ្គលជាប់អាករ</t>
        </is>
      </c>
      <c r="AC300" s="418" t="inlineStr">
        <is>
          <t>L001-100067123</t>
        </is>
      </c>
      <c r="AD300" s="418" t="inlineStr">
        <is>
          <t>រីឡាយអេប៊ល សូស អ៊ិនដាសស្រ្ទៀល (ខេមបូឌា)</t>
        </is>
      </c>
      <c r="AE300" s="455" t="n">
        <v>1375240</v>
      </c>
      <c r="AF300" s="455" t="n">
        <v>1250218</v>
      </c>
      <c r="AG300" s="455" t="n">
        <v>0</v>
      </c>
      <c r="AH300" s="455" t="n">
        <v>0</v>
      </c>
      <c r="AI300" s="455" t="n">
        <v>125022</v>
      </c>
      <c r="AJ300" s="455" t="n">
        <v>0</v>
      </c>
      <c r="AK300" s="455" t="n">
        <v>0</v>
      </c>
      <c r="AL300" s="455" t="n">
        <v>0</v>
      </c>
      <c r="AM300" s="455" t="n">
        <v>0</v>
      </c>
      <c r="AN300" s="455" t="n">
        <v>0</v>
      </c>
      <c r="AO300" s="455" t="n">
        <v>0</v>
      </c>
      <c r="AP300" s="455" t="n">
        <v>0</v>
      </c>
      <c r="AQ300" s="455" t="n">
        <v>0</v>
      </c>
      <c r="AR300" s="418" t="inlineStr"/>
      <c r="AS300" s="418" t="inlineStr">
        <is>
          <t>LOCAL CHARGE &amp; OTHER</t>
        </is>
      </c>
      <c r="AT300" s="418" t="inlineStr">
        <is>
          <t>បានប្រកាសពន្ធ</t>
        </is>
      </c>
    </row>
    <row r="301">
      <c r="A301" s="417" t="n">
        <v>292</v>
      </c>
      <c r="B301" s="418" t="inlineStr">
        <is>
          <t>Social Insurance in Dec-2023</t>
        </is>
      </c>
      <c r="C301" s="418" t="inlineStr">
        <is>
          <t>វ៉ុលត្រេន ឡូជីស្ទីក (ខេមបូឌា) ឯ.ក</t>
        </is>
      </c>
      <c r="D301" s="418" t="inlineStr">
        <is>
          <t>K010-901800934</t>
        </is>
      </c>
      <c r="E301" s="418" t="inlineStr">
        <is>
          <t>VOL220735</t>
        </is>
      </c>
      <c r="F301" s="419" t="n">
        <v>44735</v>
      </c>
      <c r="G301" s="420" t="n">
        <v>255571</v>
      </c>
      <c r="H301" s="418" t="n"/>
      <c r="I301" s="455" t="n">
        <v>255571</v>
      </c>
      <c r="J301" s="418">
        <f>IF(L301&lt;&gt;"",L301,K301)</f>
        <v/>
      </c>
      <c r="K301" s="418">
        <f>IF(AND(T301=TRUE, U301=TRUE, V301=TRUE), IF(W301&lt;-0.05, "អនុញ្ញាត (អ្នកផ្គត់ផ្គង់ប្រកាសខ្វះ)", "បានប្រកាស (អនុញ្ញាត)"), IF(AND(T301=FALSE, U301=FALSE, V301=FALSE), "ព្យួរទុក (មិនមានទិន្នន័យ)", "ប្រកាសខុស (ព្យួរទុក)"))</f>
        <v/>
      </c>
      <c r="L301" s="418" t="inlineStr"/>
      <c r="M301" s="418" t="inlineStr"/>
      <c r="N301" s="455" t="n"/>
      <c r="O301" s="455">
        <f>IF(W301&lt;0,AI301,I301)</f>
        <v/>
      </c>
      <c r="P301" s="455">
        <f>I301-O301</f>
        <v/>
      </c>
      <c r="Q301" s="418" t="n"/>
      <c r="R301" s="418" t="inlineStr">
        <is>
          <t>VOL220735</t>
        </is>
      </c>
      <c r="S301" s="418" t="inlineStr">
        <is>
          <t>VOL220735</t>
        </is>
      </c>
      <c r="T301" s="418">
        <f>R301=S301</f>
        <v/>
      </c>
      <c r="U301" s="418">
        <f>AND(MONTH(F301)=MONTH(Y301), YEAR(F301)=YEAR(Y301))</f>
        <v/>
      </c>
      <c r="V301" s="418">
        <f>AND(AC301&lt;&gt;"", 'Company information'!D$4&lt;&gt;"", RIGHT(SUBSTITUTE(AC301,"-",""),9)=RIGHT(SUBSTITUTE('Company information'!D$4,"-",""),9))</f>
        <v/>
      </c>
      <c r="W301" s="418">
        <f>AI301-I301</f>
        <v/>
      </c>
      <c r="X301" s="455" t="n"/>
      <c r="Y301" s="419" t="n">
        <v>44735</v>
      </c>
      <c r="Z301" s="418" t="inlineStr">
        <is>
          <t>VOL220735</t>
        </is>
      </c>
      <c r="AA301" s="418" t="inlineStr"/>
      <c r="AB301" s="418" t="inlineStr">
        <is>
          <t>បុគ្គលជាប់អាករ</t>
        </is>
      </c>
      <c r="AC301" s="418" t="inlineStr">
        <is>
          <t>L001-100067123</t>
        </is>
      </c>
      <c r="AD301" s="418" t="inlineStr">
        <is>
          <t>រីឡាយអេប៊ល សូស អ៊ិនដាសស្រ្ទៀល (ខេមបូឌា)</t>
        </is>
      </c>
      <c r="AE301" s="455" t="n">
        <v>2811279</v>
      </c>
      <c r="AF301" s="455" t="n">
        <v>2555708</v>
      </c>
      <c r="AG301" s="455" t="n">
        <v>0</v>
      </c>
      <c r="AH301" s="455" t="n">
        <v>0</v>
      </c>
      <c r="AI301" s="455" t="n">
        <v>255571</v>
      </c>
      <c r="AJ301" s="455" t="n">
        <v>0</v>
      </c>
      <c r="AK301" s="455" t="n">
        <v>0</v>
      </c>
      <c r="AL301" s="455" t="n">
        <v>0</v>
      </c>
      <c r="AM301" s="455" t="n">
        <v>0</v>
      </c>
      <c r="AN301" s="455" t="n">
        <v>0</v>
      </c>
      <c r="AO301" s="455" t="n">
        <v>0</v>
      </c>
      <c r="AP301" s="455" t="n">
        <v>0</v>
      </c>
      <c r="AQ301" s="455" t="n">
        <v>0</v>
      </c>
      <c r="AR301" s="418" t="inlineStr"/>
      <c r="AS301" s="418" t="inlineStr">
        <is>
          <t>Commission service on goods transportation</t>
        </is>
      </c>
      <c r="AT301" s="418" t="inlineStr">
        <is>
          <t>បានប្រកាសពន្ធ</t>
        </is>
      </c>
    </row>
    <row r="302">
      <c r="A302" s="417" t="n">
        <v>293</v>
      </c>
      <c r="B302" s="418" t="inlineStr">
        <is>
          <t>Industrial waste collection</t>
        </is>
      </c>
      <c r="C302" s="418" t="inlineStr">
        <is>
          <t>វ៉ុលត្រេន ឡូជីស្ទីក (ខេមបូឌា) ឯ.ក</t>
        </is>
      </c>
      <c r="D302" s="418" t="inlineStr">
        <is>
          <t>K010-901800934</t>
        </is>
      </c>
      <c r="E302" s="418" t="inlineStr">
        <is>
          <t>VOL220731</t>
        </is>
      </c>
      <c r="F302" s="419" t="n">
        <v>44735</v>
      </c>
      <c r="G302" s="420" t="n">
        <v>321533</v>
      </c>
      <c r="H302" s="418" t="n"/>
      <c r="I302" s="455" t="n">
        <v>321533</v>
      </c>
      <c r="J302" s="418">
        <f>IF(L302&lt;&gt;"",L302,K302)</f>
        <v/>
      </c>
      <c r="K302" s="418">
        <f>IF(AND(T302=TRUE, U302=TRUE, V302=TRUE), IF(W302&lt;-0.05, "អនុញ្ញាត (អ្នកផ្គត់ផ្គង់ប្រកាសខ្វះ)", "បានប្រកាស (អនុញ្ញាត)"), IF(AND(T302=FALSE, U302=FALSE, V302=FALSE), "ព្យួរទុក (មិនមានទិន្នន័យ)", "ប្រកាសខុស (ព្យួរទុក)"))</f>
        <v/>
      </c>
      <c r="L302" s="418" t="inlineStr"/>
      <c r="M302" s="418" t="inlineStr"/>
      <c r="N302" s="455" t="n"/>
      <c r="O302" s="455">
        <f>IF(W302&lt;0,AI302,I302)</f>
        <v/>
      </c>
      <c r="P302" s="455">
        <f>I302-O302</f>
        <v/>
      </c>
      <c r="Q302" s="418" t="n"/>
      <c r="R302" s="418" t="inlineStr">
        <is>
          <t>VOL220731</t>
        </is>
      </c>
      <c r="S302" s="418" t="inlineStr">
        <is>
          <t>VOL220731</t>
        </is>
      </c>
      <c r="T302" s="418">
        <f>R302=S302</f>
        <v/>
      </c>
      <c r="U302" s="418">
        <f>AND(MONTH(F302)=MONTH(Y302), YEAR(F302)=YEAR(Y302))</f>
        <v/>
      </c>
      <c r="V302" s="418">
        <f>AND(AC302&lt;&gt;"", 'Company information'!D$4&lt;&gt;"", RIGHT(SUBSTITUTE(AC302,"-",""),9)=RIGHT(SUBSTITUTE('Company information'!D$4,"-",""),9))</f>
        <v/>
      </c>
      <c r="W302" s="418">
        <f>AI302-I302</f>
        <v/>
      </c>
      <c r="X302" s="455" t="n"/>
      <c r="Y302" s="419" t="n">
        <v>44735</v>
      </c>
      <c r="Z302" s="418" t="inlineStr">
        <is>
          <t>VOL220731</t>
        </is>
      </c>
      <c r="AA302" s="418" t="inlineStr"/>
      <c r="AB302" s="418" t="inlineStr">
        <is>
          <t>បុគ្គលជាប់អាករ</t>
        </is>
      </c>
      <c r="AC302" s="418" t="inlineStr">
        <is>
          <t>L001-100067123</t>
        </is>
      </c>
      <c r="AD302" s="418" t="inlineStr">
        <is>
          <t>រីឡាយអេប៊ល សូស អ៊ិនដាសស្រ្ទៀល (ខេមបូឌា)</t>
        </is>
      </c>
      <c r="AE302" s="455" t="n">
        <v>3536858</v>
      </c>
      <c r="AF302" s="455" t="n">
        <v>3215325</v>
      </c>
      <c r="AG302" s="455" t="n">
        <v>0</v>
      </c>
      <c r="AH302" s="455" t="n">
        <v>0</v>
      </c>
      <c r="AI302" s="455" t="n">
        <v>321533</v>
      </c>
      <c r="AJ302" s="455" t="n">
        <v>0</v>
      </c>
      <c r="AK302" s="455" t="n">
        <v>0</v>
      </c>
      <c r="AL302" s="455" t="n">
        <v>0</v>
      </c>
      <c r="AM302" s="455" t="n">
        <v>0</v>
      </c>
      <c r="AN302" s="455" t="n">
        <v>0</v>
      </c>
      <c r="AO302" s="455" t="n">
        <v>0</v>
      </c>
      <c r="AP302" s="455" t="n">
        <v>0</v>
      </c>
      <c r="AQ302" s="455" t="n">
        <v>0</v>
      </c>
      <c r="AR302" s="418" t="inlineStr"/>
      <c r="AS302" s="418" t="inlineStr">
        <is>
          <t>Commission service on goods transportation</t>
        </is>
      </c>
      <c r="AT302" s="418" t="inlineStr">
        <is>
          <t>បានប្រកាសពន្ធ</t>
        </is>
      </c>
    </row>
    <row r="303">
      <c r="A303" s="417" t="n">
        <v>294</v>
      </c>
      <c r="B303" s="418" t="inlineStr">
        <is>
          <t>Industrial waste collection</t>
        </is>
      </c>
      <c r="C303" s="418" t="inlineStr">
        <is>
          <t>វ៉ុលត្រេន ឡូជីស្ទីក (ខេមបូឌា) ឯ.ក</t>
        </is>
      </c>
      <c r="D303" s="418" t="inlineStr">
        <is>
          <t>K010-901800934</t>
        </is>
      </c>
      <c r="E303" s="418" t="inlineStr">
        <is>
          <t>VOL220722</t>
        </is>
      </c>
      <c r="F303" s="419" t="n">
        <v>44734</v>
      </c>
      <c r="G303" s="420" t="n">
        <v>120042</v>
      </c>
      <c r="H303" s="418" t="n"/>
      <c r="I303" s="455" t="n">
        <v>120042</v>
      </c>
      <c r="J303" s="418">
        <f>IF(L303&lt;&gt;"",L303,K303)</f>
        <v/>
      </c>
      <c r="K303" s="418">
        <f>IF(AND(T303=TRUE, U303=TRUE, V303=TRUE), IF(W303&lt;-0.05, "អនុញ្ញាត (អ្នកផ្គត់ផ្គង់ប្រកាសខ្វះ)", "បានប្រកាស (អនុញ្ញាត)"), IF(AND(T303=FALSE, U303=FALSE, V303=FALSE), "ព្យួរទុក (មិនមានទិន្នន័យ)", "ប្រកាសខុស (ព្យួរទុក)"))</f>
        <v/>
      </c>
      <c r="L303" s="418" t="inlineStr"/>
      <c r="M303" s="418" t="inlineStr"/>
      <c r="N303" s="455" t="n"/>
      <c r="O303" s="455">
        <f>IF(W303&lt;0,AI303,I303)</f>
        <v/>
      </c>
      <c r="P303" s="455">
        <f>I303-O303</f>
        <v/>
      </c>
      <c r="Q303" s="418" t="n"/>
      <c r="R303" s="418" t="inlineStr">
        <is>
          <t>VOL220722</t>
        </is>
      </c>
      <c r="S303" s="418" t="inlineStr">
        <is>
          <t>VOL220722</t>
        </is>
      </c>
      <c r="T303" s="418">
        <f>R303=S303</f>
        <v/>
      </c>
      <c r="U303" s="418">
        <f>AND(MONTH(F303)=MONTH(Y303), YEAR(F303)=YEAR(Y303))</f>
        <v/>
      </c>
      <c r="V303" s="418">
        <f>AND(AC303&lt;&gt;"", 'Company information'!D$4&lt;&gt;"", RIGHT(SUBSTITUTE(AC303,"-",""),9)=RIGHT(SUBSTITUTE('Company information'!D$4,"-",""),9))</f>
        <v/>
      </c>
      <c r="W303" s="418">
        <f>AI303-I303</f>
        <v/>
      </c>
      <c r="X303" s="455" t="n"/>
      <c r="Y303" s="419" t="n">
        <v>44734</v>
      </c>
      <c r="Z303" s="418" t="inlineStr">
        <is>
          <t>VOL220722</t>
        </is>
      </c>
      <c r="AA303" s="418" t="inlineStr"/>
      <c r="AB303" s="418" t="inlineStr">
        <is>
          <t>បុគ្គលជាប់អាករ</t>
        </is>
      </c>
      <c r="AC303" s="418" t="inlineStr">
        <is>
          <t>L001-100067123</t>
        </is>
      </c>
      <c r="AD303" s="418" t="inlineStr">
        <is>
          <t>រីឡាយអេប៊ល សូស អ៊ិនដាសស្រ្ទៀល (ខេមបូឌា)</t>
        </is>
      </c>
      <c r="AE303" s="455" t="n">
        <v>1320463</v>
      </c>
      <c r="AF303" s="455" t="n">
        <v>1200421</v>
      </c>
      <c r="AG303" s="455" t="n">
        <v>0</v>
      </c>
      <c r="AH303" s="455" t="n">
        <v>0</v>
      </c>
      <c r="AI303" s="455" t="n">
        <v>120042</v>
      </c>
      <c r="AJ303" s="455" t="n">
        <v>0</v>
      </c>
      <c r="AK303" s="455" t="n">
        <v>0</v>
      </c>
      <c r="AL303" s="455" t="n">
        <v>0</v>
      </c>
      <c r="AM303" s="455" t="n">
        <v>0</v>
      </c>
      <c r="AN303" s="455" t="n">
        <v>0</v>
      </c>
      <c r="AO303" s="455" t="n">
        <v>0</v>
      </c>
      <c r="AP303" s="455" t="n">
        <v>0</v>
      </c>
      <c r="AQ303" s="455" t="n">
        <v>0</v>
      </c>
      <c r="AR303" s="418" t="inlineStr"/>
      <c r="AS303" s="418" t="inlineStr">
        <is>
          <t>Commission service on goods transportation</t>
        </is>
      </c>
      <c r="AT303" s="418" t="inlineStr">
        <is>
          <t>បានប្រកាសពន្ធ</t>
        </is>
      </c>
    </row>
    <row r="304">
      <c r="A304" s="417" t="n">
        <v>295</v>
      </c>
      <c r="B304" s="418" t="inlineStr">
        <is>
          <t>Bank Charge</t>
        </is>
      </c>
      <c r="C304" s="418" t="inlineStr">
        <is>
          <t>វ៉ុលត្រេន ឡូជីស្ទីក (ខេមបូឌា) ឯ.ក</t>
        </is>
      </c>
      <c r="D304" s="418" t="inlineStr">
        <is>
          <t>K010-901800934</t>
        </is>
      </c>
      <c r="E304" s="418" t="inlineStr">
        <is>
          <t>VOL220694</t>
        </is>
      </c>
      <c r="F304" s="419" t="n">
        <v>44732</v>
      </c>
      <c r="G304" s="420" t="n">
        <v>343677</v>
      </c>
      <c r="H304" s="418" t="n"/>
      <c r="I304" s="455" t="n">
        <v>343677</v>
      </c>
      <c r="J304" s="418">
        <f>IF(L304&lt;&gt;"",L304,K304)</f>
        <v/>
      </c>
      <c r="K304" s="418">
        <f>IF(AND(T304=TRUE, U304=TRUE, V304=TRUE), IF(W304&lt;-0.05, "អនុញ្ញាត (អ្នកផ្គត់ផ្គង់ប្រកាសខ្វះ)", "បានប្រកាស (អនុញ្ញាត)"), IF(AND(T304=FALSE, U304=FALSE, V304=FALSE), "ព្យួរទុក (មិនមានទិន្នន័យ)", "ប្រកាសខុស (ព្យួរទុក)"))</f>
        <v/>
      </c>
      <c r="L304" s="418" t="inlineStr"/>
      <c r="M304" s="418" t="inlineStr"/>
      <c r="N304" s="455" t="n"/>
      <c r="O304" s="455">
        <f>IF(W304&lt;0,AI304,I304)</f>
        <v/>
      </c>
      <c r="P304" s="455">
        <f>I304-O304</f>
        <v/>
      </c>
      <c r="Q304" s="418" t="n"/>
      <c r="R304" s="418" t="inlineStr">
        <is>
          <t>VOL220694</t>
        </is>
      </c>
      <c r="S304" s="418" t="inlineStr">
        <is>
          <t>VOL220694</t>
        </is>
      </c>
      <c r="T304" s="418">
        <f>R304=S304</f>
        <v/>
      </c>
      <c r="U304" s="418">
        <f>AND(MONTH(F304)=MONTH(Y304), YEAR(F304)=YEAR(Y304))</f>
        <v/>
      </c>
      <c r="V304" s="418">
        <f>AND(AC304&lt;&gt;"", 'Company information'!D$4&lt;&gt;"", RIGHT(SUBSTITUTE(AC304,"-",""),9)=RIGHT(SUBSTITUTE('Company information'!D$4,"-",""),9))</f>
        <v/>
      </c>
      <c r="W304" s="418">
        <f>AI304-I304</f>
        <v/>
      </c>
      <c r="X304" s="455" t="n"/>
      <c r="Y304" s="419" t="n">
        <v>44732</v>
      </c>
      <c r="Z304" s="418" t="inlineStr">
        <is>
          <t>VOL220694</t>
        </is>
      </c>
      <c r="AA304" s="418" t="inlineStr"/>
      <c r="AB304" s="418" t="inlineStr">
        <is>
          <t>បុគ្គលជាប់អាករ</t>
        </is>
      </c>
      <c r="AC304" s="418" t="inlineStr">
        <is>
          <t>L001-100067123</t>
        </is>
      </c>
      <c r="AD304" s="418" t="inlineStr">
        <is>
          <t>រីឡាយអេប៊ល សូស អ៊ិនដាសស្រ្ទៀល (ខេមបូឌា)</t>
        </is>
      </c>
      <c r="AE304" s="455" t="n">
        <v>3780424</v>
      </c>
      <c r="AF304" s="455" t="n">
        <v>3436749</v>
      </c>
      <c r="AG304" s="455" t="n">
        <v>0</v>
      </c>
      <c r="AH304" s="455" t="n">
        <v>0</v>
      </c>
      <c r="AI304" s="455" t="n">
        <v>343675</v>
      </c>
      <c r="AJ304" s="455" t="n">
        <v>0</v>
      </c>
      <c r="AK304" s="455" t="n">
        <v>0</v>
      </c>
      <c r="AL304" s="455" t="n">
        <v>0</v>
      </c>
      <c r="AM304" s="455" t="n">
        <v>0</v>
      </c>
      <c r="AN304" s="455" t="n">
        <v>0</v>
      </c>
      <c r="AO304" s="455" t="n">
        <v>0</v>
      </c>
      <c r="AP304" s="455" t="n">
        <v>0</v>
      </c>
      <c r="AQ304" s="455" t="n">
        <v>0</v>
      </c>
      <c r="AR304" s="418" t="inlineStr"/>
      <c r="AS304" s="418" t="inlineStr">
        <is>
          <t>Commission service on goods transportation</t>
        </is>
      </c>
      <c r="AT304" s="418" t="inlineStr">
        <is>
          <t>បានប្រកាសពន្ធ</t>
        </is>
      </c>
    </row>
    <row r="305">
      <c r="A305" s="417" t="n">
        <v>296</v>
      </c>
      <c r="B305" s="418" t="inlineStr">
        <is>
          <t>Bank Charge</t>
        </is>
      </c>
      <c r="C305" s="418" t="inlineStr">
        <is>
          <t>វ៉ុលត្រេន ឡូជីស្ទីក (ខេមបូឌា) ឯ.ក</t>
        </is>
      </c>
      <c r="D305" s="418" t="inlineStr">
        <is>
          <t>K010-901800934</t>
        </is>
      </c>
      <c r="E305" s="418" t="inlineStr">
        <is>
          <t>VOL220691</t>
        </is>
      </c>
      <c r="F305" s="419" t="n">
        <v>44732</v>
      </c>
      <c r="G305" s="420" t="n">
        <v>176586</v>
      </c>
      <c r="H305" s="418" t="n"/>
      <c r="I305" s="455" t="n">
        <v>176586</v>
      </c>
      <c r="J305" s="418">
        <f>IF(L305&lt;&gt;"",L305,K305)</f>
        <v/>
      </c>
      <c r="K305" s="418">
        <f>IF(AND(T305=TRUE, U305=TRUE, V305=TRUE), IF(W305&lt;-0.05, "អនុញ្ញាត (អ្នកផ្គត់ផ្គង់ប្រកាសខ្វះ)", "បានប្រកាស (អនុញ្ញាត)"), IF(AND(T305=FALSE, U305=FALSE, V305=FALSE), "ព្យួរទុក (មិនមានទិន្នន័យ)", "ប្រកាសខុស (ព្យួរទុក)"))</f>
        <v/>
      </c>
      <c r="L305" s="418" t="inlineStr"/>
      <c r="M305" s="418" t="inlineStr"/>
      <c r="N305" s="455" t="n"/>
      <c r="O305" s="455">
        <f>IF(W305&lt;0,AI305,I305)</f>
        <v/>
      </c>
      <c r="P305" s="455">
        <f>I305-O305</f>
        <v/>
      </c>
      <c r="Q305" s="418" t="n"/>
      <c r="R305" s="418" t="inlineStr">
        <is>
          <t>VOL220691</t>
        </is>
      </c>
      <c r="S305" s="418" t="inlineStr">
        <is>
          <t>VOL220691</t>
        </is>
      </c>
      <c r="T305" s="418">
        <f>R305=S305</f>
        <v/>
      </c>
      <c r="U305" s="418">
        <f>AND(MONTH(F305)=MONTH(Y305), YEAR(F305)=YEAR(Y305))</f>
        <v/>
      </c>
      <c r="V305" s="418">
        <f>AND(AC305&lt;&gt;"", 'Company information'!D$4&lt;&gt;"", RIGHT(SUBSTITUTE(AC305,"-",""),9)=RIGHT(SUBSTITUTE('Company information'!D$4,"-",""),9))</f>
        <v/>
      </c>
      <c r="W305" s="418">
        <f>AI305-I305</f>
        <v/>
      </c>
      <c r="X305" s="455" t="n"/>
      <c r="Y305" s="419" t="n">
        <v>44732</v>
      </c>
      <c r="Z305" s="418" t="inlineStr">
        <is>
          <t>VOL220691</t>
        </is>
      </c>
      <c r="AA305" s="418" t="inlineStr"/>
      <c r="AB305" s="418" t="inlineStr">
        <is>
          <t>បុគ្គលជាប់អាករ</t>
        </is>
      </c>
      <c r="AC305" s="418" t="inlineStr">
        <is>
          <t>L001-100067123</t>
        </is>
      </c>
      <c r="AD305" s="418" t="inlineStr">
        <is>
          <t>រីឡាយអេប៊ល សូស អ៊ិនដាសស្រ្ទៀល (ខេមបូឌា)</t>
        </is>
      </c>
      <c r="AE305" s="455" t="n">
        <v>1942454</v>
      </c>
      <c r="AF305" s="455" t="n">
        <v>1765867</v>
      </c>
      <c r="AG305" s="455" t="n">
        <v>0</v>
      </c>
      <c r="AH305" s="455" t="n">
        <v>0</v>
      </c>
      <c r="AI305" s="455" t="n">
        <v>176587</v>
      </c>
      <c r="AJ305" s="455" t="n">
        <v>0</v>
      </c>
      <c r="AK305" s="455" t="n">
        <v>0</v>
      </c>
      <c r="AL305" s="455" t="n">
        <v>0</v>
      </c>
      <c r="AM305" s="455" t="n">
        <v>0</v>
      </c>
      <c r="AN305" s="455" t="n">
        <v>0</v>
      </c>
      <c r="AO305" s="455" t="n">
        <v>0</v>
      </c>
      <c r="AP305" s="455" t="n">
        <v>0</v>
      </c>
      <c r="AQ305" s="455" t="n">
        <v>0</v>
      </c>
      <c r="AR305" s="418" t="inlineStr"/>
      <c r="AS305" s="418" t="inlineStr">
        <is>
          <t>Commission service on goods transportation</t>
        </is>
      </c>
      <c r="AT305" s="418" t="inlineStr">
        <is>
          <t>បានប្រកាសពន្ធ</t>
        </is>
      </c>
    </row>
    <row r="306">
      <c r="A306" s="417" t="n">
        <v>297</v>
      </c>
      <c r="B306" s="418" t="inlineStr">
        <is>
          <t>Bank Charge</t>
        </is>
      </c>
      <c r="C306" s="418" t="inlineStr">
        <is>
          <t>ដាប់បែលយូភីអិល (ខេមបូឌា) ឯ.ក</t>
        </is>
      </c>
      <c r="D306" s="418" t="inlineStr">
        <is>
          <t>K005-901800929</t>
        </is>
      </c>
      <c r="E306" s="418" t="inlineStr">
        <is>
          <t>22-1811</t>
        </is>
      </c>
      <c r="F306" s="419" t="n">
        <v>44736</v>
      </c>
      <c r="G306" s="420" t="n">
        <v>83629</v>
      </c>
      <c r="H306" s="418" t="n"/>
      <c r="I306" s="455" t="n">
        <v>83629</v>
      </c>
      <c r="J306" s="418">
        <f>IF(L306&lt;&gt;"",L306,K306)</f>
        <v/>
      </c>
      <c r="K306" s="418">
        <f>IF(AND(T306=TRUE, U306=TRUE, V306=TRUE), IF(W306&lt;-0.05, "អនុញ្ញាត (អ្នកផ្គត់ផ្គង់ប្រកាសខ្វះ)", "បានប្រកាស (អនុញ្ញាត)"), IF(AND(T306=FALSE, U306=FALSE, V306=FALSE), "ព្យួរទុក (មិនមានទិន្នន័យ)", "ប្រកាសខុស (ព្យួរទុក)"))</f>
        <v/>
      </c>
      <c r="L306" s="418" t="inlineStr"/>
      <c r="M306" s="418" t="inlineStr"/>
      <c r="N306" s="455" t="n"/>
      <c r="O306" s="455">
        <f>IF(W306&lt;0,AI306,I306)</f>
        <v/>
      </c>
      <c r="P306" s="455">
        <f>I306-O306</f>
        <v/>
      </c>
      <c r="Q306" s="418" t="n"/>
      <c r="R306" s="418" t="inlineStr">
        <is>
          <t>22-1811</t>
        </is>
      </c>
      <c r="S306" s="418" t="inlineStr">
        <is>
          <t>22-1811</t>
        </is>
      </c>
      <c r="T306" s="418">
        <f>R306=S306</f>
        <v/>
      </c>
      <c r="U306" s="418">
        <f>AND(MONTH(F306)=MONTH(Y306), YEAR(F306)=YEAR(Y306))</f>
        <v/>
      </c>
      <c r="V306" s="418">
        <f>AND(AC306&lt;&gt;"", 'Company information'!D$4&lt;&gt;"", RIGHT(SUBSTITUTE(AC306,"-",""),9)=RIGHT(SUBSTITUTE('Company information'!D$4,"-",""),9))</f>
        <v/>
      </c>
      <c r="W306" s="418">
        <f>AI306-I306</f>
        <v/>
      </c>
      <c r="X306" s="455" t="n"/>
      <c r="Y306" s="419" t="n">
        <v>44736</v>
      </c>
      <c r="Z306" s="418" t="inlineStr">
        <is>
          <t>22-1811</t>
        </is>
      </c>
      <c r="AA306" s="418" t="inlineStr"/>
      <c r="AB306" s="418" t="inlineStr">
        <is>
          <t>បុគ្គលជាប់អាករ</t>
        </is>
      </c>
      <c r="AC306" s="418" t="inlineStr">
        <is>
          <t>L001-100067123</t>
        </is>
      </c>
      <c r="AD306" s="418" t="inlineStr">
        <is>
          <t>រីឡាយអេប៊ល សូស អ៊ិនដាសស្រ្ទៀល (ខេមបូឌា)</t>
        </is>
      </c>
      <c r="AE306" s="455" t="n">
        <v>919921</v>
      </c>
      <c r="AF306" s="455" t="n">
        <v>836292</v>
      </c>
      <c r="AG306" s="455" t="n">
        <v>0</v>
      </c>
      <c r="AH306" s="455" t="n">
        <v>0</v>
      </c>
      <c r="AI306" s="455" t="n">
        <v>83629</v>
      </c>
      <c r="AJ306" s="455" t="n">
        <v>0</v>
      </c>
      <c r="AK306" s="455" t="n">
        <v>0</v>
      </c>
      <c r="AL306" s="455" t="n">
        <v>0</v>
      </c>
      <c r="AM306" s="455" t="n">
        <v>0</v>
      </c>
      <c r="AN306" s="455" t="n">
        <v>0</v>
      </c>
      <c r="AO306" s="455" t="n">
        <v>0</v>
      </c>
      <c r="AP306" s="455" t="n">
        <v>0</v>
      </c>
      <c r="AQ306" s="455" t="n">
        <v>0</v>
      </c>
      <c r="AR306" s="418" t="inlineStr"/>
      <c r="AS306" s="418" t="inlineStr">
        <is>
          <t>TRADE REVENUE</t>
        </is>
      </c>
      <c r="AT306" s="418" t="inlineStr">
        <is>
          <t>បានប្រកាសពន្ធ</t>
        </is>
      </c>
    </row>
    <row r="307">
      <c r="A307" s="417" t="n">
        <v>298</v>
      </c>
      <c r="B307" s="418" t="inlineStr">
        <is>
          <t>Bank Charge</t>
        </is>
      </c>
      <c r="C307" s="418" t="inlineStr">
        <is>
          <t>ដាប់បែលយូភីអិល (ខេមបូឌា) ឯ.ក</t>
        </is>
      </c>
      <c r="D307" s="418" t="inlineStr">
        <is>
          <t>K005-901800929</t>
        </is>
      </c>
      <c r="E307" s="418" t="inlineStr">
        <is>
          <t>22-1810</t>
        </is>
      </c>
      <c r="F307" s="419" t="n">
        <v>44736</v>
      </c>
      <c r="G307" s="420" t="n">
        <v>118847</v>
      </c>
      <c r="H307" s="418" t="n"/>
      <c r="I307" s="455" t="n">
        <v>118847</v>
      </c>
      <c r="J307" s="418">
        <f>IF(L307&lt;&gt;"",L307,K307)</f>
        <v/>
      </c>
      <c r="K307" s="418">
        <f>IF(AND(T307=TRUE, U307=TRUE, V307=TRUE), IF(W307&lt;-0.05, "អនុញ្ញាត (អ្នកផ្គត់ផ្គង់ប្រកាសខ្វះ)", "បានប្រកាស (អនុញ្ញាត)"), IF(AND(T307=FALSE, U307=FALSE, V307=FALSE), "ព្យួរទុក (មិនមានទិន្នន័យ)", "ប្រកាសខុស (ព្យួរទុក)"))</f>
        <v/>
      </c>
      <c r="L307" s="418" t="inlineStr"/>
      <c r="M307" s="418" t="inlineStr"/>
      <c r="N307" s="455" t="n"/>
      <c r="O307" s="455">
        <f>IF(W307&lt;0,AI307,I307)</f>
        <v/>
      </c>
      <c r="P307" s="455">
        <f>I307-O307</f>
        <v/>
      </c>
      <c r="Q307" s="418" t="n"/>
      <c r="R307" s="418" t="inlineStr">
        <is>
          <t>22-1810</t>
        </is>
      </c>
      <c r="S307" s="418" t="inlineStr">
        <is>
          <t>22-1810</t>
        </is>
      </c>
      <c r="T307" s="418">
        <f>R307=S307</f>
        <v/>
      </c>
      <c r="U307" s="418">
        <f>AND(MONTH(F307)=MONTH(Y307), YEAR(F307)=YEAR(Y307))</f>
        <v/>
      </c>
      <c r="V307" s="418">
        <f>AND(AC307&lt;&gt;"", 'Company information'!D$4&lt;&gt;"", RIGHT(SUBSTITUTE(AC307,"-",""),9)=RIGHT(SUBSTITUTE('Company information'!D$4,"-",""),9))</f>
        <v/>
      </c>
      <c r="W307" s="418">
        <f>AI307-I307</f>
        <v/>
      </c>
      <c r="X307" s="455" t="n"/>
      <c r="Y307" s="419" t="n">
        <v>44736</v>
      </c>
      <c r="Z307" s="418" t="inlineStr">
        <is>
          <t>22-1810</t>
        </is>
      </c>
      <c r="AA307" s="418" t="inlineStr"/>
      <c r="AB307" s="418" t="inlineStr">
        <is>
          <t>បុគ្គលជាប់អាករ</t>
        </is>
      </c>
      <c r="AC307" s="418" t="inlineStr">
        <is>
          <t>L001-100067123</t>
        </is>
      </c>
      <c r="AD307" s="418" t="inlineStr">
        <is>
          <t>រីឡាយអេប៊ល សូស អ៊ិនដាសស្រ្ទៀល (ខេមបូឌា)</t>
        </is>
      </c>
      <c r="AE307" s="455" t="n">
        <v>1307320</v>
      </c>
      <c r="AF307" s="455" t="n">
        <v>1188473</v>
      </c>
      <c r="AG307" s="455" t="n">
        <v>0</v>
      </c>
      <c r="AH307" s="455" t="n">
        <v>0</v>
      </c>
      <c r="AI307" s="455" t="n">
        <v>118847</v>
      </c>
      <c r="AJ307" s="455" t="n">
        <v>0</v>
      </c>
      <c r="AK307" s="455" t="n">
        <v>0</v>
      </c>
      <c r="AL307" s="455" t="n">
        <v>0</v>
      </c>
      <c r="AM307" s="455" t="n">
        <v>0</v>
      </c>
      <c r="AN307" s="455" t="n">
        <v>0</v>
      </c>
      <c r="AO307" s="455" t="n">
        <v>0</v>
      </c>
      <c r="AP307" s="455" t="n">
        <v>0</v>
      </c>
      <c r="AQ307" s="455" t="n">
        <v>0</v>
      </c>
      <c r="AR307" s="418" t="inlineStr"/>
      <c r="AS307" s="418" t="inlineStr">
        <is>
          <t>TRADE REVENUE</t>
        </is>
      </c>
      <c r="AT307" s="418" t="inlineStr">
        <is>
          <t>បានប្រកាសពន្ធ</t>
        </is>
      </c>
    </row>
    <row r="308">
      <c r="A308" s="417" t="n">
        <v>299</v>
      </c>
      <c r="B308" s="418" t="inlineStr">
        <is>
          <t>Bank Charge</t>
        </is>
      </c>
      <c r="C308" s="418" t="inlineStr">
        <is>
          <t>ដាប់បែលយូភីអិល (ខេមបូឌា) ឯ.ក</t>
        </is>
      </c>
      <c r="D308" s="418" t="inlineStr">
        <is>
          <t>K005-901800929</t>
        </is>
      </c>
      <c r="E308" s="418" t="inlineStr">
        <is>
          <t>22-1809</t>
        </is>
      </c>
      <c r="F308" s="419" t="n">
        <v>44736</v>
      </c>
      <c r="G308" s="420" t="n">
        <v>36864</v>
      </c>
      <c r="H308" s="418" t="n"/>
      <c r="I308" s="455" t="n">
        <v>36864</v>
      </c>
      <c r="J308" s="418">
        <f>IF(L308&lt;&gt;"",L308,K308)</f>
        <v/>
      </c>
      <c r="K308" s="418">
        <f>IF(AND(T308=TRUE, U308=TRUE, V308=TRUE), IF(W308&lt;-0.05, "អនុញ្ញាត (អ្នកផ្គត់ផ្គង់ប្រកាសខ្វះ)", "បានប្រកាស (អនុញ្ញាត)"), IF(AND(T308=FALSE, U308=FALSE, V308=FALSE), "ព្យួរទុក (មិនមានទិន្នន័យ)", "ប្រកាសខុស (ព្យួរទុក)"))</f>
        <v/>
      </c>
      <c r="L308" s="418" t="inlineStr"/>
      <c r="M308" s="418" t="inlineStr"/>
      <c r="N308" s="455" t="n"/>
      <c r="O308" s="455">
        <f>IF(W308&lt;0,AI308,I308)</f>
        <v/>
      </c>
      <c r="P308" s="455">
        <f>I308-O308</f>
        <v/>
      </c>
      <c r="Q308" s="418" t="n"/>
      <c r="R308" s="418" t="inlineStr">
        <is>
          <t>22-1809</t>
        </is>
      </c>
      <c r="S308" s="418" t="inlineStr">
        <is>
          <t>22-1809</t>
        </is>
      </c>
      <c r="T308" s="418">
        <f>R308=S308</f>
        <v/>
      </c>
      <c r="U308" s="418">
        <f>AND(MONTH(F308)=MONTH(Y308), YEAR(F308)=YEAR(Y308))</f>
        <v/>
      </c>
      <c r="V308" s="418">
        <f>AND(AC308&lt;&gt;"", 'Company information'!D$4&lt;&gt;"", RIGHT(SUBSTITUTE(AC308,"-",""),9)=RIGHT(SUBSTITUTE('Company information'!D$4,"-",""),9))</f>
        <v/>
      </c>
      <c r="W308" s="418">
        <f>AI308-I308</f>
        <v/>
      </c>
      <c r="X308" s="455" t="n"/>
      <c r="Y308" s="419" t="n">
        <v>44736</v>
      </c>
      <c r="Z308" s="418" t="inlineStr">
        <is>
          <t>22-1809</t>
        </is>
      </c>
      <c r="AA308" s="418" t="inlineStr"/>
      <c r="AB308" s="418" t="inlineStr">
        <is>
          <t>បុគ្គលជាប់អាករ</t>
        </is>
      </c>
      <c r="AC308" s="418" t="inlineStr">
        <is>
          <t>L001-100067123</t>
        </is>
      </c>
      <c r="AD308" s="418" t="inlineStr">
        <is>
          <t>រីឡាយអេប៊ល សូស អ៊ិនដាសស្រ្ទៀល (ខេមបូឌា)</t>
        </is>
      </c>
      <c r="AE308" s="455" t="n">
        <v>405504</v>
      </c>
      <c r="AF308" s="455" t="n">
        <v>368640</v>
      </c>
      <c r="AG308" s="455" t="n">
        <v>0</v>
      </c>
      <c r="AH308" s="455" t="n">
        <v>0</v>
      </c>
      <c r="AI308" s="455" t="n">
        <v>36864</v>
      </c>
      <c r="AJ308" s="455" t="n">
        <v>0</v>
      </c>
      <c r="AK308" s="455" t="n">
        <v>0</v>
      </c>
      <c r="AL308" s="455" t="n">
        <v>0</v>
      </c>
      <c r="AM308" s="455" t="n">
        <v>0</v>
      </c>
      <c r="AN308" s="455" t="n">
        <v>0</v>
      </c>
      <c r="AO308" s="455" t="n">
        <v>0</v>
      </c>
      <c r="AP308" s="455" t="n">
        <v>0</v>
      </c>
      <c r="AQ308" s="455" t="n">
        <v>0</v>
      </c>
      <c r="AR308" s="418" t="inlineStr"/>
      <c r="AS308" s="418" t="inlineStr">
        <is>
          <t>TRADE REVENUE</t>
        </is>
      </c>
      <c r="AT308" s="418" t="inlineStr">
        <is>
          <t>បានប្រកាសពន្ធ</t>
        </is>
      </c>
    </row>
    <row r="309">
      <c r="A309" s="417" t="n">
        <v>300</v>
      </c>
      <c r="B309" s="418" t="inlineStr">
        <is>
          <t>Bank Charge</t>
        </is>
      </c>
      <c r="C309" s="418" t="inlineStr">
        <is>
          <t>ដាប់បែលយូភីអិល (ខេមបូឌា) ឯ.ក</t>
        </is>
      </c>
      <c r="D309" s="418" t="inlineStr">
        <is>
          <t>K005-901800929</t>
        </is>
      </c>
      <c r="E309" s="418" t="inlineStr">
        <is>
          <t>22-1808</t>
        </is>
      </c>
      <c r="F309" s="419" t="n">
        <v>44736</v>
      </c>
      <c r="G309" s="420" t="n">
        <v>109158</v>
      </c>
      <c r="H309" s="418" t="n"/>
      <c r="I309" s="455" t="n">
        <v>109158</v>
      </c>
      <c r="J309" s="418">
        <f>IF(L309&lt;&gt;"",L309,K309)</f>
        <v/>
      </c>
      <c r="K309" s="418">
        <f>IF(AND(T309=TRUE, U309=TRUE, V309=TRUE), IF(W309&lt;-0.05, "អនុញ្ញាត (អ្នកផ្គត់ផ្គង់ប្រកាសខ្វះ)", "បានប្រកាស (អនុញ្ញាត)"), IF(AND(T309=FALSE, U309=FALSE, V309=FALSE), "ព្យួរទុក (មិនមានទិន្នន័យ)", "ប្រកាសខុស (ព្យួរទុក)"))</f>
        <v/>
      </c>
      <c r="L309" s="418" t="inlineStr"/>
      <c r="M309" s="418" t="inlineStr"/>
      <c r="N309" s="455" t="n"/>
      <c r="O309" s="455">
        <f>IF(W309&lt;0,AI309,I309)</f>
        <v/>
      </c>
      <c r="P309" s="455">
        <f>I309-O309</f>
        <v/>
      </c>
      <c r="Q309" s="418" t="n"/>
      <c r="R309" s="418" t="inlineStr">
        <is>
          <t>22-1808</t>
        </is>
      </c>
      <c r="S309" s="418" t="inlineStr">
        <is>
          <t>22-1808</t>
        </is>
      </c>
      <c r="T309" s="418">
        <f>R309=S309</f>
        <v/>
      </c>
      <c r="U309" s="418">
        <f>AND(MONTH(F309)=MONTH(Y309), YEAR(F309)=YEAR(Y309))</f>
        <v/>
      </c>
      <c r="V309" s="418">
        <f>AND(AC309&lt;&gt;"", 'Company information'!D$4&lt;&gt;"", RIGHT(SUBSTITUTE(AC309,"-",""),9)=RIGHT(SUBSTITUTE('Company information'!D$4,"-",""),9))</f>
        <v/>
      </c>
      <c r="W309" s="418">
        <f>AI309-I309</f>
        <v/>
      </c>
      <c r="X309" s="455" t="n"/>
      <c r="Y309" s="419" t="n">
        <v>44736</v>
      </c>
      <c r="Z309" s="418" t="inlineStr">
        <is>
          <t>22-1808</t>
        </is>
      </c>
      <c r="AA309" s="418" t="inlineStr"/>
      <c r="AB309" s="418" t="inlineStr">
        <is>
          <t>បុគ្គលជាប់អាករ</t>
        </is>
      </c>
      <c r="AC309" s="418" t="inlineStr">
        <is>
          <t>L001-100067123</t>
        </is>
      </c>
      <c r="AD309" s="418" t="inlineStr">
        <is>
          <t>រីឡាយអេប៊ល សូស អ៊ិនដាសស្រ្ទៀល (ខេមបូឌា)</t>
        </is>
      </c>
      <c r="AE309" s="455" t="n">
        <v>1200742</v>
      </c>
      <c r="AF309" s="455" t="n">
        <v>1091584</v>
      </c>
      <c r="AG309" s="455" t="n">
        <v>0</v>
      </c>
      <c r="AH309" s="455" t="n">
        <v>0</v>
      </c>
      <c r="AI309" s="455" t="n">
        <v>109158</v>
      </c>
      <c r="AJ309" s="455" t="n">
        <v>0</v>
      </c>
      <c r="AK309" s="455" t="n">
        <v>0</v>
      </c>
      <c r="AL309" s="455" t="n">
        <v>0</v>
      </c>
      <c r="AM309" s="455" t="n">
        <v>0</v>
      </c>
      <c r="AN309" s="455" t="n">
        <v>0</v>
      </c>
      <c r="AO309" s="455" t="n">
        <v>0</v>
      </c>
      <c r="AP309" s="455" t="n">
        <v>0</v>
      </c>
      <c r="AQ309" s="455" t="n">
        <v>0</v>
      </c>
      <c r="AR309" s="418" t="inlineStr"/>
      <c r="AS309" s="418" t="inlineStr">
        <is>
          <t>TRADE REVENUE</t>
        </is>
      </c>
      <c r="AT309" s="418" t="inlineStr">
        <is>
          <t>បានប្រកាសពន្ធ</t>
        </is>
      </c>
    </row>
    <row r="310">
      <c r="A310" s="417" t="n">
        <v>301</v>
      </c>
      <c r="B310" s="418" t="inlineStr">
        <is>
          <t>Bank Charge</t>
        </is>
      </c>
      <c r="C310" s="418" t="inlineStr">
        <is>
          <t>ស៊ីបកូ ត្រេនស្ព័ត (ខេមបូឌា) ឯ.ក</t>
        </is>
      </c>
      <c r="D310" s="418" t="inlineStr">
        <is>
          <t>K009-902004007</t>
        </is>
      </c>
      <c r="E310" s="418" t="inlineStr">
        <is>
          <t>74219283</t>
        </is>
      </c>
      <c r="F310" s="419" t="n">
        <v>44732</v>
      </c>
      <c r="G310" s="420" t="n">
        <v>65536</v>
      </c>
      <c r="H310" s="418" t="n"/>
      <c r="I310" s="455" t="n">
        <v>65536</v>
      </c>
      <c r="J310" s="418">
        <f>IF(L310&lt;&gt;"",L310,K310)</f>
        <v/>
      </c>
      <c r="K310" s="418">
        <f>IF(AND(T310=TRUE, U310=TRUE, V310=TRUE), IF(W310&lt;-0.05, "អនុញ្ញាត (អ្នកផ្គត់ផ្គង់ប្រកាសខ្វះ)", "បានប្រកាស (អនុញ្ញាត)"), IF(AND(T310=FALSE, U310=FALSE, V310=FALSE), "ព្យួរទុក (មិនមានទិន្នន័យ)", "ប្រកាសខុស (ព្យួរទុក)"))</f>
        <v/>
      </c>
      <c r="L310" s="418" t="inlineStr"/>
      <c r="M310" s="418" t="inlineStr"/>
      <c r="N310" s="455" t="n"/>
      <c r="O310" s="455">
        <f>IF(W310&lt;0,AI310,I310)</f>
        <v/>
      </c>
      <c r="P310" s="455">
        <f>I310-O310</f>
        <v/>
      </c>
      <c r="Q310" s="418" t="n"/>
      <c r="R310" s="418" t="inlineStr">
        <is>
          <t>74219283</t>
        </is>
      </c>
      <c r="S310" s="418" t="inlineStr">
        <is>
          <t>74219283</t>
        </is>
      </c>
      <c r="T310" s="418">
        <f>R310=S310</f>
        <v/>
      </c>
      <c r="U310" s="418">
        <f>AND(MONTH(F310)=MONTH(Y310), YEAR(F310)=YEAR(Y310))</f>
        <v/>
      </c>
      <c r="V310" s="418">
        <f>AND(AC310&lt;&gt;"", 'Company information'!D$4&lt;&gt;"", RIGHT(SUBSTITUTE(AC310,"-",""),9)=RIGHT(SUBSTITUTE('Company information'!D$4,"-",""),9))</f>
        <v/>
      </c>
      <c r="W310" s="418">
        <f>AI310-I310</f>
        <v/>
      </c>
      <c r="X310" s="455" t="n"/>
      <c r="Y310" s="419" t="n">
        <v>44732</v>
      </c>
      <c r="Z310" s="418" t="inlineStr">
        <is>
          <t>74219283</t>
        </is>
      </c>
      <c r="AA310" s="418" t="inlineStr"/>
      <c r="AB310" s="418" t="inlineStr">
        <is>
          <t>បុគ្គលជាប់អាករ</t>
        </is>
      </c>
      <c r="AC310" s="418" t="inlineStr">
        <is>
          <t>L001-100067123</t>
        </is>
      </c>
      <c r="AD310" s="418" t="inlineStr">
        <is>
          <t>រីឡាយអេប៊ល សូស អ៊ិនដាសស្រ្ទៀល (ខេមបូឌា)</t>
        </is>
      </c>
      <c r="AE310" s="455" t="n">
        <v>720896</v>
      </c>
      <c r="AF310" s="455" t="n">
        <v>655360</v>
      </c>
      <c r="AG310" s="455" t="n">
        <v>0</v>
      </c>
      <c r="AH310" s="455" t="n">
        <v>0</v>
      </c>
      <c r="AI310" s="455" t="n">
        <v>65536</v>
      </c>
      <c r="AJ310" s="455" t="n">
        <v>0</v>
      </c>
      <c r="AK310" s="455" t="n">
        <v>0</v>
      </c>
      <c r="AL310" s="455" t="n">
        <v>0</v>
      </c>
      <c r="AM310" s="455" t="n">
        <v>0</v>
      </c>
      <c r="AN310" s="455" t="n">
        <v>0</v>
      </c>
      <c r="AO310" s="455" t="n">
        <v>0</v>
      </c>
      <c r="AP310" s="455" t="n">
        <v>0</v>
      </c>
      <c r="AQ310" s="455" t="n">
        <v>0</v>
      </c>
      <c r="AR310" s="418" t="inlineStr"/>
      <c r="AS310" s="418" t="inlineStr">
        <is>
          <t>CUSTOMS CLEARANCE</t>
        </is>
      </c>
      <c r="AT310" s="418" t="inlineStr">
        <is>
          <t>បានប្រកាសពន្ធ</t>
        </is>
      </c>
    </row>
    <row r="311">
      <c r="A311" s="417" t="n">
        <v>302</v>
      </c>
      <c r="B311" s="418" t="inlineStr">
        <is>
          <t>Bank Charge</t>
        </is>
      </c>
      <c r="C311" s="418" t="inlineStr">
        <is>
          <t>ស៊ីបកូ ត្រេនស្ព័ត (ខេមបូឌា) ឯ.ក</t>
        </is>
      </c>
      <c r="D311" s="418" t="inlineStr">
        <is>
          <t>K009-902004007</t>
        </is>
      </c>
      <c r="E311" s="418" t="inlineStr">
        <is>
          <t>74219274</t>
        </is>
      </c>
      <c r="F311" s="419" t="n">
        <v>44732</v>
      </c>
      <c r="G311" s="420" t="n">
        <v>65536</v>
      </c>
      <c r="H311" s="418" t="n"/>
      <c r="I311" s="455" t="n">
        <v>65536</v>
      </c>
      <c r="J311" s="418">
        <f>IF(L311&lt;&gt;"",L311,K311)</f>
        <v/>
      </c>
      <c r="K311" s="418">
        <f>IF(AND(T311=TRUE, U311=TRUE, V311=TRUE), IF(W311&lt;-0.05, "អនុញ្ញាត (អ្នកផ្គត់ផ្គង់ប្រកាសខ្វះ)", "បានប្រកាស (អនុញ្ញាត)"), IF(AND(T311=FALSE, U311=FALSE, V311=FALSE), "ព្យួរទុក (មិនមានទិន្នន័យ)", "ប្រកាសខុស (ព្យួរទុក)"))</f>
        <v/>
      </c>
      <c r="L311" s="418" t="inlineStr"/>
      <c r="M311" s="418" t="inlineStr"/>
      <c r="N311" s="455" t="n"/>
      <c r="O311" s="455">
        <f>IF(W311&lt;0,AI311,I311)</f>
        <v/>
      </c>
      <c r="P311" s="455">
        <f>I311-O311</f>
        <v/>
      </c>
      <c r="Q311" s="418" t="n"/>
      <c r="R311" s="418" t="inlineStr">
        <is>
          <t>74219274</t>
        </is>
      </c>
      <c r="S311" s="418" t="inlineStr">
        <is>
          <t>74219274</t>
        </is>
      </c>
      <c r="T311" s="418">
        <f>R311=S311</f>
        <v/>
      </c>
      <c r="U311" s="418">
        <f>AND(MONTH(F311)=MONTH(Y311), YEAR(F311)=YEAR(Y311))</f>
        <v/>
      </c>
      <c r="V311" s="418">
        <f>AND(AC311&lt;&gt;"", 'Company information'!D$4&lt;&gt;"", RIGHT(SUBSTITUTE(AC311,"-",""),9)=RIGHT(SUBSTITUTE('Company information'!D$4,"-",""),9))</f>
        <v/>
      </c>
      <c r="W311" s="418">
        <f>AI311-I311</f>
        <v/>
      </c>
      <c r="X311" s="455" t="n"/>
      <c r="Y311" s="419" t="n">
        <v>44732</v>
      </c>
      <c r="Z311" s="418" t="inlineStr">
        <is>
          <t>74219274</t>
        </is>
      </c>
      <c r="AA311" s="418" t="inlineStr"/>
      <c r="AB311" s="418" t="inlineStr">
        <is>
          <t>បុគ្គលជាប់អាករ</t>
        </is>
      </c>
      <c r="AC311" s="418" t="inlineStr">
        <is>
          <t>L001-100067123</t>
        </is>
      </c>
      <c r="AD311" s="418" t="inlineStr">
        <is>
          <t>រីឡាយអេប៊ល សូស អ៊ិនដាសស្រ្ទៀល (ខេមបូឌា)</t>
        </is>
      </c>
      <c r="AE311" s="455" t="n">
        <v>720896</v>
      </c>
      <c r="AF311" s="455" t="n">
        <v>655360</v>
      </c>
      <c r="AG311" s="455" t="n">
        <v>0</v>
      </c>
      <c r="AH311" s="455" t="n">
        <v>0</v>
      </c>
      <c r="AI311" s="455" t="n">
        <v>65536</v>
      </c>
      <c r="AJ311" s="455" t="n">
        <v>0</v>
      </c>
      <c r="AK311" s="455" t="n">
        <v>0</v>
      </c>
      <c r="AL311" s="455" t="n">
        <v>0</v>
      </c>
      <c r="AM311" s="455" t="n">
        <v>0</v>
      </c>
      <c r="AN311" s="455" t="n">
        <v>0</v>
      </c>
      <c r="AO311" s="455" t="n">
        <v>0</v>
      </c>
      <c r="AP311" s="455" t="n">
        <v>0</v>
      </c>
      <c r="AQ311" s="455" t="n">
        <v>0</v>
      </c>
      <c r="AR311" s="418" t="inlineStr"/>
      <c r="AS311" s="418" t="inlineStr">
        <is>
          <t>CUSTOMS CLEARANCE</t>
        </is>
      </c>
      <c r="AT311" s="418" t="inlineStr">
        <is>
          <t>បានប្រកាសពន្ធ</t>
        </is>
      </c>
    </row>
    <row r="312">
      <c r="A312" s="417" t="n">
        <v>303</v>
      </c>
      <c r="B312" s="418" t="inlineStr">
        <is>
          <t>Bank Charge</t>
        </is>
      </c>
      <c r="C312" s="418" t="inlineStr">
        <is>
          <t>ស៊ីបកូ ត្រេនស្ព័ត (ខេមបូឌា) ឯ.ក</t>
        </is>
      </c>
      <c r="D312" s="418" t="inlineStr">
        <is>
          <t>K009-902004007</t>
        </is>
      </c>
      <c r="E312" s="418" t="inlineStr">
        <is>
          <t>74219297</t>
        </is>
      </c>
      <c r="F312" s="419" t="n">
        <v>44732</v>
      </c>
      <c r="G312" s="420" t="n">
        <v>65536</v>
      </c>
      <c r="H312" s="418" t="n"/>
      <c r="I312" s="455" t="n">
        <v>65536</v>
      </c>
      <c r="J312" s="418">
        <f>IF(L312&lt;&gt;"",L312,K312)</f>
        <v/>
      </c>
      <c r="K312" s="418">
        <f>IF(AND(T312=TRUE, U312=TRUE, V312=TRUE), IF(W312&lt;-0.05, "អនុញ្ញាត (អ្នកផ្គត់ផ្គង់ប្រកាសខ្វះ)", "បានប្រកាស (អនុញ្ញាត)"), IF(AND(T312=FALSE, U312=FALSE, V312=FALSE), "ព្យួរទុក (មិនមានទិន្នន័យ)", "ប្រកាសខុស (ព្យួរទុក)"))</f>
        <v/>
      </c>
      <c r="L312" s="418" t="inlineStr"/>
      <c r="M312" s="418" t="inlineStr"/>
      <c r="N312" s="455" t="n"/>
      <c r="O312" s="455">
        <f>IF(W312&lt;0,AI312,I312)</f>
        <v/>
      </c>
      <c r="P312" s="455">
        <f>I312-O312</f>
        <v/>
      </c>
      <c r="Q312" s="418" t="n"/>
      <c r="R312" s="418" t="inlineStr">
        <is>
          <t>74219297</t>
        </is>
      </c>
      <c r="S312" s="418" t="inlineStr">
        <is>
          <t>74219297</t>
        </is>
      </c>
      <c r="T312" s="418">
        <f>R312=S312</f>
        <v/>
      </c>
      <c r="U312" s="418">
        <f>AND(MONTH(F312)=MONTH(Y312), YEAR(F312)=YEAR(Y312))</f>
        <v/>
      </c>
      <c r="V312" s="418">
        <f>AND(AC312&lt;&gt;"", 'Company information'!D$4&lt;&gt;"", RIGHT(SUBSTITUTE(AC312,"-",""),9)=RIGHT(SUBSTITUTE('Company information'!D$4,"-",""),9))</f>
        <v/>
      </c>
      <c r="W312" s="418">
        <f>AI312-I312</f>
        <v/>
      </c>
      <c r="X312" s="455" t="n"/>
      <c r="Y312" s="419" t="n">
        <v>44732</v>
      </c>
      <c r="Z312" s="418" t="inlineStr">
        <is>
          <t>74219297</t>
        </is>
      </c>
      <c r="AA312" s="418" t="inlineStr"/>
      <c r="AB312" s="418" t="inlineStr">
        <is>
          <t>បុគ្គលជាប់អាករ</t>
        </is>
      </c>
      <c r="AC312" s="418" t="inlineStr">
        <is>
          <t>L001-100067123</t>
        </is>
      </c>
      <c r="AD312" s="418" t="inlineStr">
        <is>
          <t>រីឡាយអេប៊ល សូស អ៊ិនដាសស្រ្ទៀល (ខេមបូឌា)</t>
        </is>
      </c>
      <c r="AE312" s="455" t="n">
        <v>720896</v>
      </c>
      <c r="AF312" s="455" t="n">
        <v>655360</v>
      </c>
      <c r="AG312" s="455" t="n">
        <v>0</v>
      </c>
      <c r="AH312" s="455" t="n">
        <v>0</v>
      </c>
      <c r="AI312" s="455" t="n">
        <v>65536</v>
      </c>
      <c r="AJ312" s="455" t="n">
        <v>0</v>
      </c>
      <c r="AK312" s="455" t="n">
        <v>0</v>
      </c>
      <c r="AL312" s="455" t="n">
        <v>0</v>
      </c>
      <c r="AM312" s="455" t="n">
        <v>0</v>
      </c>
      <c r="AN312" s="455" t="n">
        <v>0</v>
      </c>
      <c r="AO312" s="455" t="n">
        <v>0</v>
      </c>
      <c r="AP312" s="455" t="n">
        <v>0</v>
      </c>
      <c r="AQ312" s="455" t="n">
        <v>0</v>
      </c>
      <c r="AR312" s="418" t="inlineStr"/>
      <c r="AS312" s="418" t="inlineStr">
        <is>
          <t>CUSTOMS CLEARANCE</t>
        </is>
      </c>
      <c r="AT312" s="418" t="inlineStr">
        <is>
          <t>បានប្រកាសពន្ធ</t>
        </is>
      </c>
    </row>
    <row r="313">
      <c r="A313" s="417" t="n">
        <v>304</v>
      </c>
      <c r="B313" s="418" t="inlineStr">
        <is>
          <t>Bank Charge</t>
        </is>
      </c>
      <c r="C313" s="418" t="inlineStr">
        <is>
          <t>អិចស្ពោលាំងកា ហ្រ្វេត (ខេមបូឌា) លីមីធីត</t>
        </is>
      </c>
      <c r="D313" s="418" t="inlineStr">
        <is>
          <t>L001-107000385</t>
        </is>
      </c>
      <c r="E313" s="418" t="inlineStr">
        <is>
          <t>EFL-PNH-00043103</t>
        </is>
      </c>
      <c r="F313" s="419" t="n">
        <v>44731</v>
      </c>
      <c r="G313" s="420" t="n">
        <v>40970</v>
      </c>
      <c r="H313" s="418" t="n"/>
      <c r="I313" s="455" t="n">
        <v>40970</v>
      </c>
      <c r="J313" s="418">
        <f>IF(L313&lt;&gt;"",L313,K313)</f>
        <v/>
      </c>
      <c r="K313" s="418">
        <f>IF(AND(T313=TRUE, U313=TRUE, V313=TRUE), IF(W313&lt;-0.05, "អនុញ្ញាត (អ្នកផ្គត់ផ្គង់ប្រកាសខ្វះ)", "បានប្រកាស (អនុញ្ញាត)"), IF(AND(T313=FALSE, U313=FALSE, V313=FALSE), "ព្យួរទុក (មិនមានទិន្នន័យ)", "ប្រកាសខុស (ព្យួរទុក)"))</f>
        <v/>
      </c>
      <c r="L313" s="418" t="inlineStr"/>
      <c r="M313" s="418" t="inlineStr"/>
      <c r="N313" s="455" t="n"/>
      <c r="O313" s="455">
        <f>IF(W313&lt;0,AI313,I313)</f>
        <v/>
      </c>
      <c r="P313" s="455">
        <f>I313-O313</f>
        <v/>
      </c>
      <c r="Q313" s="418" t="n"/>
      <c r="R313" s="418" t="inlineStr">
        <is>
          <t>EFL-PNH-00043103</t>
        </is>
      </c>
      <c r="S313" s="418" t="inlineStr">
        <is>
          <t>EFL-PNH-00043103</t>
        </is>
      </c>
      <c r="T313" s="418">
        <f>R313=S313</f>
        <v/>
      </c>
      <c r="U313" s="418">
        <f>AND(MONTH(F313)=MONTH(Y313), YEAR(F313)=YEAR(Y313))</f>
        <v/>
      </c>
      <c r="V313" s="418">
        <f>AND(AC313&lt;&gt;"", 'Company information'!D$4&lt;&gt;"", RIGHT(SUBSTITUTE(AC313,"-",""),9)=RIGHT(SUBSTITUTE('Company information'!D$4,"-",""),9))</f>
        <v/>
      </c>
      <c r="W313" s="418">
        <f>AI313-I313</f>
        <v/>
      </c>
      <c r="X313" s="455" t="n"/>
      <c r="Y313" s="419" t="n">
        <v>44731</v>
      </c>
      <c r="Z313" s="418" t="inlineStr">
        <is>
          <t>EFL-PNH-00043103</t>
        </is>
      </c>
      <c r="AA313" s="418" t="inlineStr"/>
      <c r="AB313" s="418" t="inlineStr">
        <is>
          <t>បុគ្គលជាប់អាករ</t>
        </is>
      </c>
      <c r="AC313" s="418" t="inlineStr">
        <is>
          <t>L001-100067123</t>
        </is>
      </c>
      <c r="AD313" s="418" t="inlineStr">
        <is>
          <t>រីឡាយអេប៊ល សូស អ៊ិនដាសស្រ្ទៀល (ខេមបូឌា)</t>
        </is>
      </c>
      <c r="AE313" s="455" t="n">
        <v>450670</v>
      </c>
      <c r="AF313" s="455" t="n">
        <v>409700</v>
      </c>
      <c r="AG313" s="455" t="n">
        <v>0</v>
      </c>
      <c r="AH313" s="455" t="n">
        <v>0</v>
      </c>
      <c r="AI313" s="455" t="n">
        <v>40970</v>
      </c>
      <c r="AJ313" s="455" t="n">
        <v>0</v>
      </c>
      <c r="AK313" s="455" t="n">
        <v>0</v>
      </c>
      <c r="AL313" s="455" t="n">
        <v>0</v>
      </c>
      <c r="AM313" s="455" t="n">
        <v>0</v>
      </c>
      <c r="AN313" s="455" t="n">
        <v>0</v>
      </c>
      <c r="AO313" s="455" t="n">
        <v>0</v>
      </c>
      <c r="AP313" s="455" t="n">
        <v>0</v>
      </c>
      <c r="AQ313" s="455" t="n">
        <v>0</v>
      </c>
      <c r="AR313" s="418" t="inlineStr"/>
      <c r="AS313" s="418" t="inlineStr">
        <is>
          <t>AMS,ODOCUM,OHANDL</t>
        </is>
      </c>
      <c r="AT313" s="418" t="inlineStr">
        <is>
          <t>បានប្រកាសពន្ធ</t>
        </is>
      </c>
    </row>
    <row r="314">
      <c r="A314" s="417" t="n">
        <v>305</v>
      </c>
      <c r="B314" s="418" t="inlineStr">
        <is>
          <t>Bank Charge</t>
        </is>
      </c>
      <c r="C314" s="418" t="inlineStr">
        <is>
          <t>អិចស្ពោលាំងកា ហ្រ្វេត (ខេមបូឌា) លីមីធីត</t>
        </is>
      </c>
      <c r="D314" s="418" t="inlineStr">
        <is>
          <t>L001-107000385</t>
        </is>
      </c>
      <c r="E314" s="418" t="inlineStr">
        <is>
          <t>EFL-PNH-00043236</t>
        </is>
      </c>
      <c r="F314" s="419" t="n">
        <v>44734</v>
      </c>
      <c r="G314" s="420" t="n">
        <v>40970</v>
      </c>
      <c r="H314" s="418" t="n"/>
      <c r="I314" s="455" t="n">
        <v>40970</v>
      </c>
      <c r="J314" s="418">
        <f>IF(L314&lt;&gt;"",L314,K314)</f>
        <v/>
      </c>
      <c r="K314" s="418">
        <f>IF(AND(T314=TRUE, U314=TRUE, V314=TRUE), IF(W314&lt;-0.05, "អនុញ្ញាត (អ្នកផ្គត់ផ្គង់ប្រកាសខ្វះ)", "បានប្រកាស (អនុញ្ញាត)"), IF(AND(T314=FALSE, U314=FALSE, V314=FALSE), "ព្យួរទុក (មិនមានទិន្នន័យ)", "ប្រកាសខុស (ព្យួរទុក)"))</f>
        <v/>
      </c>
      <c r="L314" s="418" t="inlineStr"/>
      <c r="M314" s="418" t="inlineStr"/>
      <c r="N314" s="455" t="n"/>
      <c r="O314" s="455">
        <f>IF(W314&lt;0,AI314,I314)</f>
        <v/>
      </c>
      <c r="P314" s="455">
        <f>I314-O314</f>
        <v/>
      </c>
      <c r="Q314" s="418" t="n"/>
      <c r="R314" s="418" t="inlineStr">
        <is>
          <t>EFL-PNH-00043236</t>
        </is>
      </c>
      <c r="S314" s="418" t="inlineStr">
        <is>
          <t>EFL-PNH-00043236</t>
        </is>
      </c>
      <c r="T314" s="418">
        <f>R314=S314</f>
        <v/>
      </c>
      <c r="U314" s="418">
        <f>AND(MONTH(F314)=MONTH(Y314), YEAR(F314)=YEAR(Y314))</f>
        <v/>
      </c>
      <c r="V314" s="418">
        <f>AND(AC314&lt;&gt;"", 'Company information'!D$4&lt;&gt;"", RIGHT(SUBSTITUTE(AC314,"-",""),9)=RIGHT(SUBSTITUTE('Company information'!D$4,"-",""),9))</f>
        <v/>
      </c>
      <c r="W314" s="418">
        <f>AI314-I314</f>
        <v/>
      </c>
      <c r="X314" s="455" t="n"/>
      <c r="Y314" s="419" t="n">
        <v>44734</v>
      </c>
      <c r="Z314" s="418" t="inlineStr">
        <is>
          <t>EFL-PNH-00043236</t>
        </is>
      </c>
      <c r="AA314" s="418" t="inlineStr"/>
      <c r="AB314" s="418" t="inlineStr">
        <is>
          <t>បុគ្គលជាប់អាករ</t>
        </is>
      </c>
      <c r="AC314" s="418" t="inlineStr">
        <is>
          <t>L001-100067123</t>
        </is>
      </c>
      <c r="AD314" s="418" t="inlineStr">
        <is>
          <t>រីឡាយអេប៊ល សូស អ៊ិនដាសស្រ្ទៀល (ខេមបូឌា)</t>
        </is>
      </c>
      <c r="AE314" s="455" t="n">
        <v>450670</v>
      </c>
      <c r="AF314" s="455" t="n">
        <v>409700</v>
      </c>
      <c r="AG314" s="455" t="n">
        <v>0</v>
      </c>
      <c r="AH314" s="455" t="n">
        <v>0</v>
      </c>
      <c r="AI314" s="455" t="n">
        <v>40970</v>
      </c>
      <c r="AJ314" s="455" t="n">
        <v>0</v>
      </c>
      <c r="AK314" s="455" t="n">
        <v>0</v>
      </c>
      <c r="AL314" s="455" t="n">
        <v>0</v>
      </c>
      <c r="AM314" s="455" t="n">
        <v>0</v>
      </c>
      <c r="AN314" s="455" t="n">
        <v>0</v>
      </c>
      <c r="AO314" s="455" t="n">
        <v>0</v>
      </c>
      <c r="AP314" s="455" t="n">
        <v>0</v>
      </c>
      <c r="AQ314" s="455" t="n">
        <v>0</v>
      </c>
      <c r="AR314" s="418" t="inlineStr"/>
      <c r="AS314" s="418" t="inlineStr">
        <is>
          <t>AMS,ODOCUM,OHANDL</t>
        </is>
      </c>
      <c r="AT314" s="418" t="inlineStr">
        <is>
          <t>បានប្រកាសពន្ធ</t>
        </is>
      </c>
    </row>
    <row r="315">
      <c r="A315" s="417" t="n">
        <v>306</v>
      </c>
      <c r="B315" s="418" t="inlineStr">
        <is>
          <t>Bank Charge</t>
        </is>
      </c>
      <c r="C315" s="418" t="inlineStr">
        <is>
          <t>អិចស្ពោលាំងកា ហ្រ្វេត (ខេមបូឌា) លីមីធីត</t>
        </is>
      </c>
      <c r="D315" s="418" t="inlineStr">
        <is>
          <t>L001-107000385</t>
        </is>
      </c>
      <c r="E315" s="418" t="inlineStr">
        <is>
          <t>EFL-PNH-00043237</t>
        </is>
      </c>
      <c r="F315" s="419" t="n">
        <v>44734</v>
      </c>
      <c r="G315" s="420" t="n">
        <v>40970</v>
      </c>
      <c r="H315" s="418" t="n"/>
      <c r="I315" s="455" t="n">
        <v>40970</v>
      </c>
      <c r="J315" s="418">
        <f>IF(L315&lt;&gt;"",L315,K315)</f>
        <v/>
      </c>
      <c r="K315" s="418">
        <f>IF(AND(T315=TRUE, U315=TRUE, V315=TRUE), IF(W315&lt;-0.05, "អនុញ្ញាត (អ្នកផ្គត់ផ្គង់ប្រកាសខ្វះ)", "បានប្រកាស (អនុញ្ញាត)"), IF(AND(T315=FALSE, U315=FALSE, V315=FALSE), "ព្យួរទុក (មិនមានទិន្នន័យ)", "ប្រកាសខុស (ព្យួរទុក)"))</f>
        <v/>
      </c>
      <c r="L315" s="418" t="inlineStr"/>
      <c r="M315" s="418" t="inlineStr"/>
      <c r="N315" s="455" t="n"/>
      <c r="O315" s="455">
        <f>IF(W315&lt;0,AI315,I315)</f>
        <v/>
      </c>
      <c r="P315" s="455">
        <f>I315-O315</f>
        <v/>
      </c>
      <c r="Q315" s="418" t="n"/>
      <c r="R315" s="418" t="inlineStr">
        <is>
          <t>EFL-PNH-00043237</t>
        </is>
      </c>
      <c r="S315" s="418" t="inlineStr">
        <is>
          <t>EFL-PNH-00043237</t>
        </is>
      </c>
      <c r="T315" s="418">
        <f>R315=S315</f>
        <v/>
      </c>
      <c r="U315" s="418">
        <f>AND(MONTH(F315)=MONTH(Y315), YEAR(F315)=YEAR(Y315))</f>
        <v/>
      </c>
      <c r="V315" s="418">
        <f>AND(AC315&lt;&gt;"", 'Company information'!D$4&lt;&gt;"", RIGHT(SUBSTITUTE(AC315,"-",""),9)=RIGHT(SUBSTITUTE('Company information'!D$4,"-",""),9))</f>
        <v/>
      </c>
      <c r="W315" s="418">
        <f>AI315-I315</f>
        <v/>
      </c>
      <c r="X315" s="455" t="n"/>
      <c r="Y315" s="419" t="n">
        <v>44734</v>
      </c>
      <c r="Z315" s="418" t="inlineStr">
        <is>
          <t>EFL-PNH-00043237</t>
        </is>
      </c>
      <c r="AA315" s="418" t="inlineStr"/>
      <c r="AB315" s="418" t="inlineStr">
        <is>
          <t>បុគ្គលជាប់អាករ</t>
        </is>
      </c>
      <c r="AC315" s="418" t="inlineStr">
        <is>
          <t>L001-100067123</t>
        </is>
      </c>
      <c r="AD315" s="418" t="inlineStr">
        <is>
          <t>រីឡាយអេប៊ល សូស អ៊ិនដាសស្រ្ទៀល (ខេមបូឌា)</t>
        </is>
      </c>
      <c r="AE315" s="455" t="n">
        <v>450670</v>
      </c>
      <c r="AF315" s="455" t="n">
        <v>409700</v>
      </c>
      <c r="AG315" s="455" t="n">
        <v>0</v>
      </c>
      <c r="AH315" s="455" t="n">
        <v>0</v>
      </c>
      <c r="AI315" s="455" t="n">
        <v>40970</v>
      </c>
      <c r="AJ315" s="455" t="n">
        <v>0</v>
      </c>
      <c r="AK315" s="455" t="n">
        <v>0</v>
      </c>
      <c r="AL315" s="455" t="n">
        <v>0</v>
      </c>
      <c r="AM315" s="455" t="n">
        <v>0</v>
      </c>
      <c r="AN315" s="455" t="n">
        <v>0</v>
      </c>
      <c r="AO315" s="455" t="n">
        <v>0</v>
      </c>
      <c r="AP315" s="455" t="n">
        <v>0</v>
      </c>
      <c r="AQ315" s="455" t="n">
        <v>0</v>
      </c>
      <c r="AR315" s="418" t="inlineStr"/>
      <c r="AS315" s="418" t="inlineStr">
        <is>
          <t>AMS,ODOCUM,OHANDL</t>
        </is>
      </c>
      <c r="AT315" s="418" t="inlineStr">
        <is>
          <t>បានប្រកាសពន្ធ</t>
        </is>
      </c>
    </row>
    <row r="316">
      <c r="A316" s="417" t="n">
        <v>307</v>
      </c>
      <c r="B316" s="418" t="inlineStr">
        <is>
          <t>Bank Charge</t>
        </is>
      </c>
      <c r="C316" s="418" t="inlineStr">
        <is>
          <t>ហុង អ៊ី ត្រាវែល ស៊ែវីស</t>
        </is>
      </c>
      <c r="D316" s="418" t="inlineStr">
        <is>
          <t>K002-100102573</t>
        </is>
      </c>
      <c r="E316" s="418" t="inlineStr">
        <is>
          <t>000112</t>
        </is>
      </c>
      <c r="F316" s="419" t="n">
        <v>44732</v>
      </c>
      <c r="G316" s="420" t="n">
        <v>227328</v>
      </c>
      <c r="H316" s="418" t="n"/>
      <c r="I316" s="455" t="n">
        <v>227328</v>
      </c>
      <c r="J316" s="418">
        <f>IF(L316&lt;&gt;"",L316,K316)</f>
        <v/>
      </c>
      <c r="K316" s="418">
        <f>IF(AND(T316=TRUE, U316=TRUE, V316=TRUE), IF(W316&lt;-0.05, "អនុញ្ញាត (អ្នកផ្គត់ផ្គង់ប្រកាសខ្វះ)", "បានប្រកាស (អនុញ្ញាត)"), IF(AND(T316=FALSE, U316=FALSE, V316=FALSE), "ព្យួរទុក (មិនមានទិន្នន័យ)", "ប្រកាសខុស (ព្យួរទុក)"))</f>
        <v/>
      </c>
      <c r="L316" s="418" t="inlineStr"/>
      <c r="M316" s="418" t="inlineStr"/>
      <c r="N316" s="455" t="n"/>
      <c r="O316" s="455">
        <f>IF(W316&lt;0,AI316,I316)</f>
        <v/>
      </c>
      <c r="P316" s="455">
        <f>I316-O316</f>
        <v/>
      </c>
      <c r="Q316" s="418" t="n"/>
      <c r="R316" s="418" t="inlineStr">
        <is>
          <t>000112</t>
        </is>
      </c>
      <c r="S316" s="418" t="inlineStr">
        <is>
          <t>000112</t>
        </is>
      </c>
      <c r="T316" s="418">
        <f>R316=S316</f>
        <v/>
      </c>
      <c r="U316" s="418">
        <f>AND(MONTH(F316)=MONTH(Y316), YEAR(F316)=YEAR(Y316))</f>
        <v/>
      </c>
      <c r="V316" s="418">
        <f>AND(AC316&lt;&gt;"", 'Company information'!D$4&lt;&gt;"", RIGHT(SUBSTITUTE(AC316,"-",""),9)=RIGHT(SUBSTITUTE('Company information'!D$4,"-",""),9))</f>
        <v/>
      </c>
      <c r="W316" s="418">
        <f>AI316-I316</f>
        <v/>
      </c>
      <c r="X316" s="455" t="n"/>
      <c r="Y316" s="419" t="n">
        <v>44732</v>
      </c>
      <c r="Z316" s="418" t="inlineStr">
        <is>
          <t>000112</t>
        </is>
      </c>
      <c r="AA316" s="418" t="inlineStr"/>
      <c r="AB316" s="418" t="inlineStr">
        <is>
          <t>បុគ្គលជាប់អាករ</t>
        </is>
      </c>
      <c r="AC316" s="418" t="inlineStr">
        <is>
          <t>L001-100067123</t>
        </is>
      </c>
      <c r="AD316" s="418" t="inlineStr">
        <is>
          <t>រីឡាយអេប៊ល សូស អ៊ិនដាសស្រ្ទៀល (ខេមបូឌា)</t>
        </is>
      </c>
      <c r="AE316" s="455" t="n">
        <v>2500608</v>
      </c>
      <c r="AF316" s="455" t="n">
        <v>2500608</v>
      </c>
      <c r="AG316" s="455" t="n">
        <v>0</v>
      </c>
      <c r="AH316" s="455" t="n">
        <v>0</v>
      </c>
      <c r="AI316" s="455" t="n">
        <v>0</v>
      </c>
      <c r="AJ316" s="455" t="n">
        <v>0</v>
      </c>
      <c r="AK316" s="455" t="n">
        <v>250060.8</v>
      </c>
      <c r="AL316" s="455" t="n">
        <v>0</v>
      </c>
      <c r="AM316" s="455" t="n">
        <v>0</v>
      </c>
      <c r="AN316" s="455" t="n">
        <v>0</v>
      </c>
      <c r="AO316" s="455" t="n">
        <v>0</v>
      </c>
      <c r="AP316" s="455" t="n">
        <v>0</v>
      </c>
      <c r="AQ316" s="455" t="n">
        <v>0</v>
      </c>
      <c r="AR316" s="418" t="inlineStr"/>
      <c r="AS316" s="418" t="inlineStr">
        <is>
          <t>Ticket</t>
        </is>
      </c>
      <c r="AT316" s="418" t="inlineStr">
        <is>
          <t>បានប្រកាសពន្ធ</t>
        </is>
      </c>
    </row>
    <row r="317">
      <c r="A317" s="417" t="n">
        <v>308</v>
      </c>
      <c r="B317" s="418" t="inlineStr">
        <is>
          <t>Bank Charge</t>
        </is>
      </c>
      <c r="C317" s="418" t="inlineStr">
        <is>
          <t>ខេមកូ ម៉ូធ័រ ខមភេនី</t>
        </is>
      </c>
      <c r="D317" s="418" t="inlineStr">
        <is>
          <t>L001-100135366</t>
        </is>
      </c>
      <c r="E317" s="418" t="inlineStr">
        <is>
          <t>PPT2022-00520</t>
        </is>
      </c>
      <c r="F317" s="419" t="n">
        <v>44725</v>
      </c>
      <c r="G317" s="420" t="n">
        <v>486217</v>
      </c>
      <c r="H317" s="418" t="n"/>
      <c r="I317" s="455" t="n">
        <v>486217</v>
      </c>
      <c r="J317" s="418">
        <f>IF(L317&lt;&gt;"",L317,K317)</f>
        <v/>
      </c>
      <c r="K317" s="418">
        <f>IF(AND(T317=TRUE, U317=TRUE, V317=TRUE), IF(W317&lt;-0.05, "អនុញ្ញាត (អ្នកផ្គត់ផ្គង់ប្រកាសខ្វះ)", "បានប្រកាស (អនុញ្ញាត)"), IF(AND(T317=FALSE, U317=FALSE, V317=FALSE), "ព្យួរទុក (មិនមានទិន្នន័យ)", "ប្រកាសខុស (ព្យួរទុក)"))</f>
        <v/>
      </c>
      <c r="L317" s="418" t="inlineStr"/>
      <c r="M317" s="418" t="inlineStr"/>
      <c r="N317" s="455" t="n"/>
      <c r="O317" s="455">
        <f>IF(W317&lt;0,AI317,I317)</f>
        <v/>
      </c>
      <c r="P317" s="455">
        <f>I317-O317</f>
        <v/>
      </c>
      <c r="Q317" s="418" t="n"/>
      <c r="R317" s="418" t="inlineStr">
        <is>
          <t>PPT2022-00520</t>
        </is>
      </c>
      <c r="S317" s="418" t="inlineStr">
        <is>
          <t>PPT2022-00520</t>
        </is>
      </c>
      <c r="T317" s="418">
        <f>R317=S317</f>
        <v/>
      </c>
      <c r="U317" s="418">
        <f>AND(MONTH(F317)=MONTH(Y317), YEAR(F317)=YEAR(Y317))</f>
        <v/>
      </c>
      <c r="V317" s="418">
        <f>AND(AC317&lt;&gt;"", 'Company information'!D$4&lt;&gt;"", RIGHT(SUBSTITUTE(AC317,"-",""),9)=RIGHT(SUBSTITUTE('Company information'!D$4,"-",""),9))</f>
        <v/>
      </c>
      <c r="W317" s="418">
        <f>AI317-I317</f>
        <v/>
      </c>
      <c r="X317" s="455" t="n"/>
      <c r="Y317" s="419" t="n">
        <v>44725</v>
      </c>
      <c r="Z317" s="418" t="inlineStr">
        <is>
          <t>PPT2022-00520</t>
        </is>
      </c>
      <c r="AA317" s="418" t="inlineStr"/>
      <c r="AB317" s="418" t="inlineStr">
        <is>
          <t>បុគ្គលជាប់អាករ</t>
        </is>
      </c>
      <c r="AC317" s="418" t="inlineStr">
        <is>
          <t>L001-100067123</t>
        </is>
      </c>
      <c r="AD317" s="418" t="inlineStr">
        <is>
          <t>រីឡាយអេប៊ល សូស អ៊ិនដាសស្រ្ទៀល (ខេមបូឌា)</t>
        </is>
      </c>
      <c r="AE317" s="455" t="n">
        <v>5348388</v>
      </c>
      <c r="AF317" s="455" t="n">
        <v>4862171</v>
      </c>
      <c r="AG317" s="455" t="n">
        <v>0</v>
      </c>
      <c r="AH317" s="455" t="n">
        <v>0</v>
      </c>
      <c r="AI317" s="455" t="n">
        <v>486217</v>
      </c>
      <c r="AJ317" s="455" t="n">
        <v>0</v>
      </c>
      <c r="AK317" s="455" t="n">
        <v>0</v>
      </c>
      <c r="AL317" s="455" t="n">
        <v>0</v>
      </c>
      <c r="AM317" s="455" t="n">
        <v>0</v>
      </c>
      <c r="AN317" s="455" t="n">
        <v>0</v>
      </c>
      <c r="AO317" s="455" t="n">
        <v>0</v>
      </c>
      <c r="AP317" s="455" t="n">
        <v>0</v>
      </c>
      <c r="AQ317" s="455" t="n">
        <v>0</v>
      </c>
      <c r="AR317" s="418" t="inlineStr"/>
      <c r="AS317" s="418" t="inlineStr">
        <is>
          <t>Payment for Spare part and Labor</t>
        </is>
      </c>
      <c r="AT317" s="418" t="inlineStr">
        <is>
          <t>បានប្រកាសពន្ធ</t>
        </is>
      </c>
    </row>
    <row r="318">
      <c r="A318" s="417" t="n">
        <v>309</v>
      </c>
      <c r="B318" s="418" t="inlineStr">
        <is>
          <t>Bank Charge</t>
        </is>
      </c>
      <c r="C318" s="418" t="inlineStr">
        <is>
          <t>បេកឃើរ ធីលលី (ខេមបូឌា)​ ឯ.ក</t>
        </is>
      </c>
      <c r="D318" s="418" t="inlineStr">
        <is>
          <t>K002-100122302</t>
        </is>
      </c>
      <c r="E318" s="418" t="inlineStr">
        <is>
          <t>2022/0824</t>
        </is>
      </c>
      <c r="F318" s="419" t="n">
        <v>44567</v>
      </c>
      <c r="G318" s="420" t="n">
        <v>163960</v>
      </c>
      <c r="H318" s="418" t="n"/>
      <c r="I318" s="455" t="n">
        <v>163960</v>
      </c>
      <c r="J318" s="418">
        <f>IF(L318&lt;&gt;"",L318,K318)</f>
        <v/>
      </c>
      <c r="K318" s="418">
        <f>IF(AND(T318=TRUE, U318=TRUE, V318=TRUE), IF(W318&lt;-0.05, "អនុញ្ញាត (អ្នកផ្គត់ផ្គង់ប្រកាសខ្វះ)", "បានប្រកាស (អនុញ្ញាត)"), IF(AND(T318=FALSE, U318=FALSE, V318=FALSE), "ព្យួរទុក (មិនមានទិន្នន័យ)", "ប្រកាសខុស (ព្យួរទុក)"))</f>
        <v/>
      </c>
      <c r="L318" s="418" t="inlineStr"/>
      <c r="M318" s="418" t="inlineStr"/>
      <c r="N318" s="455" t="n"/>
      <c r="O318" s="455">
        <f>IF(W318&lt;0,AI318,I318)</f>
        <v/>
      </c>
      <c r="P318" s="455">
        <f>I318-O318</f>
        <v/>
      </c>
      <c r="Q318" s="418" t="n"/>
      <c r="R318" s="418" t="inlineStr">
        <is>
          <t>2022/0824</t>
        </is>
      </c>
      <c r="S318" s="418" t="inlineStr">
        <is>
          <t>2022/0824</t>
        </is>
      </c>
      <c r="T318" s="418">
        <f>R318=S318</f>
        <v/>
      </c>
      <c r="U318" s="418">
        <f>AND(MONTH(F318)=MONTH(Y318), YEAR(F318)=YEAR(Y318))</f>
        <v/>
      </c>
      <c r="V318" s="418">
        <f>AND(AC318&lt;&gt;"", 'Company information'!D$4&lt;&gt;"", RIGHT(SUBSTITUTE(AC318,"-",""),9)=RIGHT(SUBSTITUTE('Company information'!D$4,"-",""),9))</f>
        <v/>
      </c>
      <c r="W318" s="418">
        <f>AI318-I318</f>
        <v/>
      </c>
      <c r="X318" s="455" t="n"/>
      <c r="Y318" s="419" t="n">
        <v>44713</v>
      </c>
      <c r="Z318" s="418" t="inlineStr">
        <is>
          <t>2022/0824</t>
        </is>
      </c>
      <c r="AA318" s="418" t="inlineStr"/>
      <c r="AB318" s="418" t="inlineStr">
        <is>
          <t>បុគ្គលជាប់អាករ</t>
        </is>
      </c>
      <c r="AC318" s="418" t="inlineStr">
        <is>
          <t>L001-100067123</t>
        </is>
      </c>
      <c r="AD318" s="418" t="inlineStr">
        <is>
          <t>រីឡាយអេប៊ល សូស អ៊ិនដាសស្រ្ទៀល (ខេមបូឌា)</t>
        </is>
      </c>
      <c r="AE318" s="455" t="n">
        <v>1803560</v>
      </c>
      <c r="AF318" s="455" t="n">
        <v>1639600</v>
      </c>
      <c r="AG318" s="455" t="n">
        <v>0</v>
      </c>
      <c r="AH318" s="455" t="n">
        <v>0</v>
      </c>
      <c r="AI318" s="455" t="n">
        <v>163960</v>
      </c>
      <c r="AJ318" s="455" t="n">
        <v>0</v>
      </c>
      <c r="AK318" s="455" t="n">
        <v>0</v>
      </c>
      <c r="AL318" s="455" t="n">
        <v>0</v>
      </c>
      <c r="AM318" s="455" t="n">
        <v>0</v>
      </c>
      <c r="AN318" s="455" t="n">
        <v>0</v>
      </c>
      <c r="AO318" s="455" t="n">
        <v>0</v>
      </c>
      <c r="AP318" s="455" t="n">
        <v>0</v>
      </c>
      <c r="AQ318" s="455" t="n">
        <v>0</v>
      </c>
      <c r="AR318" s="418" t="inlineStr"/>
      <c r="AS318" s="418" t="inlineStr">
        <is>
          <t>Being Professional Fee for Monthly Tax Advisory Services for June 2022</t>
        </is>
      </c>
      <c r="AT318" s="418" t="inlineStr">
        <is>
          <t>បានប្រកាសពន្ធ</t>
        </is>
      </c>
    </row>
    <row r="319">
      <c r="A319" s="417" t="n">
        <v>310</v>
      </c>
      <c r="B319" s="418" t="inlineStr">
        <is>
          <t>IRON TABLE,HANGING</t>
        </is>
      </c>
      <c r="C319" s="418" t="inlineStr">
        <is>
          <t>ឃឺន + ណាហ្គែល</t>
        </is>
      </c>
      <c r="D319" s="418" t="inlineStr">
        <is>
          <t>L001-100045189</t>
        </is>
      </c>
      <c r="E319" s="418" t="inlineStr">
        <is>
          <t>PTI2211903</t>
        </is>
      </c>
      <c r="F319" s="419" t="n">
        <v>44725</v>
      </c>
      <c r="G319" s="420" t="n">
        <v>112824</v>
      </c>
      <c r="H319" s="418" t="n"/>
      <c r="I319" s="455" t="n">
        <v>112824</v>
      </c>
      <c r="J319" s="418">
        <f>IF(L319&lt;&gt;"",L319,K319)</f>
        <v/>
      </c>
      <c r="K319" s="418">
        <f>IF(AND(T319=TRUE, U319=TRUE, V319=TRUE), IF(W319&lt;-0.05, "អនុញ្ញាត (អ្នកផ្គត់ផ្គង់ប្រកាសខ្វះ)", "បានប្រកាស (អនុញ្ញាត)"), IF(AND(T319=FALSE, U319=FALSE, V319=FALSE), "ព្យួរទុក (មិនមានទិន្នន័យ)", "ប្រកាសខុស (ព្យួរទុក)"))</f>
        <v/>
      </c>
      <c r="L319" s="418" t="inlineStr"/>
      <c r="M319" s="418" t="inlineStr"/>
      <c r="N319" s="455" t="n"/>
      <c r="O319" s="455">
        <f>IF(W319&lt;0,AI319,I319)</f>
        <v/>
      </c>
      <c r="P319" s="455">
        <f>I319-O319</f>
        <v/>
      </c>
      <c r="Q319" s="418" t="n"/>
      <c r="R319" s="418" t="inlineStr">
        <is>
          <t>PTI2211903</t>
        </is>
      </c>
      <c r="S319" s="418" t="inlineStr">
        <is>
          <t>PTI2211903</t>
        </is>
      </c>
      <c r="T319" s="418">
        <f>R319=S319</f>
        <v/>
      </c>
      <c r="U319" s="418">
        <f>AND(MONTH(F319)=MONTH(Y319), YEAR(F319)=YEAR(Y319))</f>
        <v/>
      </c>
      <c r="V319" s="418">
        <f>AND(AC319&lt;&gt;"", 'Company information'!D$4&lt;&gt;"", RIGHT(SUBSTITUTE(AC319,"-",""),9)=RIGHT(SUBSTITUTE('Company information'!D$4,"-",""),9))</f>
        <v/>
      </c>
      <c r="W319" s="418">
        <f>AI319-I319</f>
        <v/>
      </c>
      <c r="X319" s="455" t="n"/>
      <c r="Y319" s="419" t="n">
        <v>44725</v>
      </c>
      <c r="Z319" s="418" t="inlineStr">
        <is>
          <t>PTI2211903</t>
        </is>
      </c>
      <c r="AA319" s="418" t="inlineStr"/>
      <c r="AB319" s="418" t="inlineStr">
        <is>
          <t>បុគ្គលជាប់អាករ</t>
        </is>
      </c>
      <c r="AC319" s="418" t="inlineStr">
        <is>
          <t>L001-100067123</t>
        </is>
      </c>
      <c r="AD319" s="418" t="inlineStr">
        <is>
          <t>រីឡាយអេប៊ល សូស អ៊ិនដាសស្រ្ទៀល (ខេមបូឌា)</t>
        </is>
      </c>
      <c r="AE319" s="455" t="n">
        <v>1302518</v>
      </c>
      <c r="AF319" s="455" t="n">
        <v>1128239</v>
      </c>
      <c r="AG319" s="455" t="n">
        <v>61455</v>
      </c>
      <c r="AH319" s="455" t="n">
        <v>0</v>
      </c>
      <c r="AI319" s="455" t="n">
        <v>112824</v>
      </c>
      <c r="AJ319" s="455" t="n">
        <v>0</v>
      </c>
      <c r="AK319" s="455" t="n">
        <v>0</v>
      </c>
      <c r="AL319" s="455" t="n">
        <v>0</v>
      </c>
      <c r="AM319" s="455" t="n">
        <v>0</v>
      </c>
      <c r="AN319" s="455" t="n">
        <v>0</v>
      </c>
      <c r="AO319" s="455" t="n">
        <v>0</v>
      </c>
      <c r="AP319" s="455" t="n">
        <v>0</v>
      </c>
      <c r="AQ319" s="455" t="n">
        <v>0</v>
      </c>
      <c r="AR319" s="418" t="inlineStr"/>
      <c r="AS319" s="418" t="inlineStr">
        <is>
          <t>ថ្លៃដឹកជញ្ជូន និងសេវា</t>
        </is>
      </c>
      <c r="AT319" s="418" t="inlineStr">
        <is>
          <t>បានប្រកាសពន្ធ</t>
        </is>
      </c>
    </row>
    <row r="320">
      <c r="A320" s="417" t="n">
        <v>311</v>
      </c>
      <c r="B320" s="418" t="inlineStr">
        <is>
          <t>PVC thin film</t>
        </is>
      </c>
      <c r="C320" s="418" t="inlineStr">
        <is>
          <t>ឃឺន + ណាហ្គែល</t>
        </is>
      </c>
      <c r="D320" s="418" t="inlineStr">
        <is>
          <t>L001-100045189</t>
        </is>
      </c>
      <c r="E320" s="418" t="inlineStr">
        <is>
          <t>PTI2211887</t>
        </is>
      </c>
      <c r="F320" s="419" t="n">
        <v>44725</v>
      </c>
      <c r="G320" s="420" t="n">
        <v>126333</v>
      </c>
      <c r="H320" s="418" t="n"/>
      <c r="I320" s="455" t="n">
        <v>126333</v>
      </c>
      <c r="J320" s="418">
        <f>IF(L320&lt;&gt;"",L320,K320)</f>
        <v/>
      </c>
      <c r="K320" s="418">
        <f>IF(AND(T320=TRUE, U320=TRUE, V320=TRUE), IF(W320&lt;-0.05, "អនុញ្ញាត (អ្នកផ្គត់ផ្គង់ប្រកាសខ្វះ)", "បានប្រកាស (អនុញ្ញាត)"), IF(AND(T320=FALSE, U320=FALSE, V320=FALSE), "ព្យួរទុក (មិនមានទិន្នន័យ)", "ប្រកាសខុស (ព្យួរទុក)"))</f>
        <v/>
      </c>
      <c r="L320" s="418" t="inlineStr"/>
      <c r="M320" s="418" t="inlineStr"/>
      <c r="N320" s="455" t="n"/>
      <c r="O320" s="455">
        <f>IF(W320&lt;0,AI320,I320)</f>
        <v/>
      </c>
      <c r="P320" s="455">
        <f>I320-O320</f>
        <v/>
      </c>
      <c r="Q320" s="418" t="n"/>
      <c r="R320" s="418" t="inlineStr">
        <is>
          <t>PTI2211887</t>
        </is>
      </c>
      <c r="S320" s="418" t="inlineStr">
        <is>
          <t>PTI2211887</t>
        </is>
      </c>
      <c r="T320" s="418">
        <f>R320=S320</f>
        <v/>
      </c>
      <c r="U320" s="418">
        <f>AND(MONTH(F320)=MONTH(Y320), YEAR(F320)=YEAR(Y320))</f>
        <v/>
      </c>
      <c r="V320" s="418">
        <f>AND(AC320&lt;&gt;"", 'Company information'!D$4&lt;&gt;"", RIGHT(SUBSTITUTE(AC320,"-",""),9)=RIGHT(SUBSTITUTE('Company information'!D$4,"-",""),9))</f>
        <v/>
      </c>
      <c r="W320" s="418">
        <f>AI320-I320</f>
        <v/>
      </c>
      <c r="X320" s="455" t="n"/>
      <c r="Y320" s="419" t="n">
        <v>44725</v>
      </c>
      <c r="Z320" s="418" t="inlineStr">
        <is>
          <t>PTI2211887</t>
        </is>
      </c>
      <c r="AA320" s="418" t="inlineStr"/>
      <c r="AB320" s="418" t="inlineStr">
        <is>
          <t>បុគ្គលជាប់អាករ</t>
        </is>
      </c>
      <c r="AC320" s="418" t="inlineStr">
        <is>
          <t>L001-100067123</t>
        </is>
      </c>
      <c r="AD320" s="418" t="inlineStr">
        <is>
          <t>រីឡាយអេប៊ល សូស អ៊ិនដាសស្រ្ទៀល (ខេមបូឌា)</t>
        </is>
      </c>
      <c r="AE320" s="455" t="n">
        <v>1451116</v>
      </c>
      <c r="AF320" s="455" t="n">
        <v>1263328</v>
      </c>
      <c r="AG320" s="455" t="n">
        <v>61455</v>
      </c>
      <c r="AH320" s="455" t="n">
        <v>0</v>
      </c>
      <c r="AI320" s="455" t="n">
        <v>126333</v>
      </c>
      <c r="AJ320" s="455" t="n">
        <v>0</v>
      </c>
      <c r="AK320" s="455" t="n">
        <v>0</v>
      </c>
      <c r="AL320" s="455" t="n">
        <v>0</v>
      </c>
      <c r="AM320" s="455" t="n">
        <v>0</v>
      </c>
      <c r="AN320" s="455" t="n">
        <v>0</v>
      </c>
      <c r="AO320" s="455" t="n">
        <v>0</v>
      </c>
      <c r="AP320" s="455" t="n">
        <v>0</v>
      </c>
      <c r="AQ320" s="455" t="n">
        <v>0</v>
      </c>
      <c r="AR320" s="418" t="inlineStr"/>
      <c r="AS320" s="418" t="inlineStr">
        <is>
          <t>ថ្លៃដឹកជញ្ជូន និងសេវា</t>
        </is>
      </c>
      <c r="AT320" s="418" t="inlineStr">
        <is>
          <t>បានប្រកាសពន្ធ</t>
        </is>
      </c>
    </row>
    <row r="321">
      <c r="A321" s="417" t="n">
        <v>312</v>
      </c>
      <c r="B321" s="418" t="inlineStr">
        <is>
          <t>Stationary</t>
        </is>
      </c>
      <c r="C321" s="418" t="inlineStr">
        <is>
          <t>ឃឺន + ណាហ្គែល</t>
        </is>
      </c>
      <c r="D321" s="418" t="inlineStr">
        <is>
          <t>L001-100045189</t>
        </is>
      </c>
      <c r="E321" s="418" t="inlineStr">
        <is>
          <t>PTI2211875</t>
        </is>
      </c>
      <c r="F321" s="419" t="n">
        <v>44725</v>
      </c>
      <c r="G321" s="420" t="n">
        <v>104373</v>
      </c>
      <c r="H321" s="418" t="n"/>
      <c r="I321" s="455" t="n">
        <v>104373</v>
      </c>
      <c r="J321" s="418">
        <f>IF(L321&lt;&gt;"",L321,K321)</f>
        <v/>
      </c>
      <c r="K321" s="418">
        <f>IF(AND(T321=TRUE, U321=TRUE, V321=TRUE), IF(W321&lt;-0.05, "អនុញ្ញាត (អ្នកផ្គត់ផ្គង់ប្រកាសខ្វះ)", "បានប្រកាស (អនុញ្ញាត)"), IF(AND(T321=FALSE, U321=FALSE, V321=FALSE), "ព្យួរទុក (មិនមានទិន្នន័យ)", "ប្រកាសខុស (ព្យួរទុក)"))</f>
        <v/>
      </c>
      <c r="L321" s="418" t="inlineStr"/>
      <c r="M321" s="418" t="inlineStr"/>
      <c r="N321" s="455" t="n"/>
      <c r="O321" s="455">
        <f>IF(W321&lt;0,AI321,I321)</f>
        <v/>
      </c>
      <c r="P321" s="455">
        <f>I321-O321</f>
        <v/>
      </c>
      <c r="Q321" s="418" t="n"/>
      <c r="R321" s="418" t="inlineStr">
        <is>
          <t>PTI2211875</t>
        </is>
      </c>
      <c r="S321" s="418" t="inlineStr">
        <is>
          <t>PTI2211875</t>
        </is>
      </c>
      <c r="T321" s="418">
        <f>R321=S321</f>
        <v/>
      </c>
      <c r="U321" s="418">
        <f>AND(MONTH(F321)=MONTH(Y321), YEAR(F321)=YEAR(Y321))</f>
        <v/>
      </c>
      <c r="V321" s="418">
        <f>AND(AC321&lt;&gt;"", 'Company information'!D$4&lt;&gt;"", RIGHT(SUBSTITUTE(AC321,"-",""),9)=RIGHT(SUBSTITUTE('Company information'!D$4,"-",""),9))</f>
        <v/>
      </c>
      <c r="W321" s="418">
        <f>AI321-I321</f>
        <v/>
      </c>
      <c r="X321" s="455" t="n"/>
      <c r="Y321" s="419" t="n">
        <v>44725</v>
      </c>
      <c r="Z321" s="418" t="inlineStr">
        <is>
          <t>PTI2211875</t>
        </is>
      </c>
      <c r="AA321" s="418" t="inlineStr"/>
      <c r="AB321" s="418" t="inlineStr">
        <is>
          <t>បុគ្គលជាប់អាករ</t>
        </is>
      </c>
      <c r="AC321" s="418" t="inlineStr">
        <is>
          <t>L001-100067123</t>
        </is>
      </c>
      <c r="AD321" s="418" t="inlineStr">
        <is>
          <t>រីឡាយអេប៊ល សូស អ៊ិនដាសស្រ្ទៀល (ខេមបូឌា)</t>
        </is>
      </c>
      <c r="AE321" s="455" t="n">
        <v>1209557</v>
      </c>
      <c r="AF321" s="455" t="n">
        <v>1043729</v>
      </c>
      <c r="AG321" s="455" t="n">
        <v>61455</v>
      </c>
      <c r="AH321" s="455" t="n">
        <v>0</v>
      </c>
      <c r="AI321" s="455" t="n">
        <v>104373</v>
      </c>
      <c r="AJ321" s="455" t="n">
        <v>0</v>
      </c>
      <c r="AK321" s="455" t="n">
        <v>0</v>
      </c>
      <c r="AL321" s="455" t="n">
        <v>0</v>
      </c>
      <c r="AM321" s="455" t="n">
        <v>0</v>
      </c>
      <c r="AN321" s="455" t="n">
        <v>0</v>
      </c>
      <c r="AO321" s="455" t="n">
        <v>0</v>
      </c>
      <c r="AP321" s="455" t="n">
        <v>0</v>
      </c>
      <c r="AQ321" s="455" t="n">
        <v>0</v>
      </c>
      <c r="AR321" s="418" t="inlineStr"/>
      <c r="AS321" s="418" t="inlineStr">
        <is>
          <t>ថ្លៃដឹកជញ្ជូន និងសេវា</t>
        </is>
      </c>
      <c r="AT321" s="418" t="inlineStr">
        <is>
          <t>បានប្រកាសពន្ធ</t>
        </is>
      </c>
    </row>
    <row r="322">
      <c r="A322" s="417" t="n">
        <v>313</v>
      </c>
      <c r="B322" s="418" t="inlineStr">
        <is>
          <t>PVC thin film</t>
        </is>
      </c>
      <c r="C322" s="418" t="inlineStr">
        <is>
          <t>ឃឺន + ណាហ្គែល</t>
        </is>
      </c>
      <c r="D322" s="418" t="inlineStr">
        <is>
          <t>L001-100045189</t>
        </is>
      </c>
      <c r="E322" s="418" t="inlineStr">
        <is>
          <t>PTI2211846</t>
        </is>
      </c>
      <c r="F322" s="419" t="n">
        <v>44725</v>
      </c>
      <c r="G322" s="420" t="n">
        <v>92082</v>
      </c>
      <c r="H322" s="418" t="n"/>
      <c r="I322" s="455" t="n">
        <v>92082</v>
      </c>
      <c r="J322" s="418">
        <f>IF(L322&lt;&gt;"",L322,K322)</f>
        <v/>
      </c>
      <c r="K322" s="418">
        <f>IF(AND(T322=TRUE, U322=TRUE, V322=TRUE), IF(W322&lt;-0.05, "អនុញ្ញាត (អ្នកផ្គត់ផ្គង់ប្រកាសខ្វះ)", "បានប្រកាស (អនុញ្ញាត)"), IF(AND(T322=FALSE, U322=FALSE, V322=FALSE), "ព្យួរទុក (មិនមានទិន្នន័យ)", "ប្រកាសខុស (ព្យួរទុក)"))</f>
        <v/>
      </c>
      <c r="L322" s="418" t="inlineStr"/>
      <c r="M322" s="418" t="inlineStr"/>
      <c r="N322" s="455" t="n"/>
      <c r="O322" s="455">
        <f>IF(W322&lt;0,AI322,I322)</f>
        <v/>
      </c>
      <c r="P322" s="455">
        <f>I322-O322</f>
        <v/>
      </c>
      <c r="Q322" s="418" t="n"/>
      <c r="R322" s="418" t="inlineStr">
        <is>
          <t>PTI2211846</t>
        </is>
      </c>
      <c r="S322" s="418" t="inlineStr">
        <is>
          <t>PTI2211846</t>
        </is>
      </c>
      <c r="T322" s="418">
        <f>R322=S322</f>
        <v/>
      </c>
      <c r="U322" s="418">
        <f>AND(MONTH(F322)=MONTH(Y322), YEAR(F322)=YEAR(Y322))</f>
        <v/>
      </c>
      <c r="V322" s="418">
        <f>AND(AC322&lt;&gt;"", 'Company information'!D$4&lt;&gt;"", RIGHT(SUBSTITUTE(AC322,"-",""),9)=RIGHT(SUBSTITUTE('Company information'!D$4,"-",""),9))</f>
        <v/>
      </c>
      <c r="W322" s="418">
        <f>AI322-I322</f>
        <v/>
      </c>
      <c r="X322" s="455" t="n"/>
      <c r="Y322" s="419" t="n">
        <v>44725</v>
      </c>
      <c r="Z322" s="418" t="inlineStr">
        <is>
          <t>PTI2211846</t>
        </is>
      </c>
      <c r="AA322" s="418" t="inlineStr"/>
      <c r="AB322" s="418" t="inlineStr">
        <is>
          <t>បុគ្គលជាប់អាករ</t>
        </is>
      </c>
      <c r="AC322" s="418" t="inlineStr">
        <is>
          <t>L001-100067123</t>
        </is>
      </c>
      <c r="AD322" s="418" t="inlineStr">
        <is>
          <t>រីឡាយអេប៊ល សូស អ៊ិនដាសស្រ្ទៀល (ខេមបូឌា)</t>
        </is>
      </c>
      <c r="AE322" s="455" t="n">
        <v>1074356</v>
      </c>
      <c r="AF322" s="455" t="n">
        <v>920819</v>
      </c>
      <c r="AG322" s="455" t="n">
        <v>61455</v>
      </c>
      <c r="AH322" s="455" t="n">
        <v>0</v>
      </c>
      <c r="AI322" s="455" t="n">
        <v>92082</v>
      </c>
      <c r="AJ322" s="455" t="n">
        <v>0</v>
      </c>
      <c r="AK322" s="455" t="n">
        <v>0</v>
      </c>
      <c r="AL322" s="455" t="n">
        <v>0</v>
      </c>
      <c r="AM322" s="455" t="n">
        <v>0</v>
      </c>
      <c r="AN322" s="455" t="n">
        <v>0</v>
      </c>
      <c r="AO322" s="455" t="n">
        <v>0</v>
      </c>
      <c r="AP322" s="455" t="n">
        <v>0</v>
      </c>
      <c r="AQ322" s="455" t="n">
        <v>0</v>
      </c>
      <c r="AR322" s="418" t="inlineStr"/>
      <c r="AS322" s="418" t="inlineStr">
        <is>
          <t>ថ្លៃដឹកជញ្ជូន និងសេវា</t>
        </is>
      </c>
      <c r="AT322" s="418" t="inlineStr">
        <is>
          <t>បានប្រកាសពន្ធ</t>
        </is>
      </c>
    </row>
    <row r="323">
      <c r="A323" s="417" t="n">
        <v>314</v>
      </c>
      <c r="B323" s="418" t="inlineStr">
        <is>
          <t>FACTORY RENTAL AND DECORATION FEE</t>
        </is>
      </c>
      <c r="C323" s="418" t="inlineStr">
        <is>
          <t>ឃឺន + ណាហ្គែល</t>
        </is>
      </c>
      <c r="D323" s="418" t="inlineStr">
        <is>
          <t>L001-100045189</t>
        </is>
      </c>
      <c r="E323" s="418" t="inlineStr">
        <is>
          <t>PTI2211841</t>
        </is>
      </c>
      <c r="F323" s="419" t="n">
        <v>44725</v>
      </c>
      <c r="G323" s="420" t="n">
        <v>158453</v>
      </c>
      <c r="H323" s="418" t="n"/>
      <c r="I323" s="455" t="n">
        <v>158453</v>
      </c>
      <c r="J323" s="418">
        <f>IF(L323&lt;&gt;"",L323,K323)</f>
        <v/>
      </c>
      <c r="K323" s="418">
        <f>IF(AND(T323=TRUE, U323=TRUE, V323=TRUE), IF(W323&lt;-0.05, "អនុញ្ញាត (អ្នកផ្គត់ផ្គង់ប្រកាសខ្វះ)", "បានប្រកាស (អនុញ្ញាត)"), IF(AND(T323=FALSE, U323=FALSE, V323=FALSE), "ព្យួរទុក (មិនមានទិន្នន័យ)", "ប្រកាសខុស (ព្យួរទុក)"))</f>
        <v/>
      </c>
      <c r="L323" s="418" t="inlineStr"/>
      <c r="M323" s="418" t="inlineStr"/>
      <c r="N323" s="455" t="n"/>
      <c r="O323" s="455">
        <f>IF(W323&lt;0,AI323,I323)</f>
        <v/>
      </c>
      <c r="P323" s="455">
        <f>I323-O323</f>
        <v/>
      </c>
      <c r="Q323" s="418" t="n"/>
      <c r="R323" s="418" t="inlineStr">
        <is>
          <t>PTI2211841</t>
        </is>
      </c>
      <c r="S323" s="418" t="inlineStr">
        <is>
          <t>PTI2211841</t>
        </is>
      </c>
      <c r="T323" s="418">
        <f>R323=S323</f>
        <v/>
      </c>
      <c r="U323" s="418">
        <f>AND(MONTH(F323)=MONTH(Y323), YEAR(F323)=YEAR(Y323))</f>
        <v/>
      </c>
      <c r="V323" s="418">
        <f>AND(AC323&lt;&gt;"", 'Company information'!D$4&lt;&gt;"", RIGHT(SUBSTITUTE(AC323,"-",""),9)=RIGHT(SUBSTITUTE('Company information'!D$4,"-",""),9))</f>
        <v/>
      </c>
      <c r="W323" s="418">
        <f>AI323-I323</f>
        <v/>
      </c>
      <c r="X323" s="455" t="n"/>
      <c r="Y323" s="419" t="n">
        <v>44725</v>
      </c>
      <c r="Z323" s="418" t="inlineStr">
        <is>
          <t>PTI2211841</t>
        </is>
      </c>
      <c r="AA323" s="418" t="inlineStr"/>
      <c r="AB323" s="418" t="inlineStr">
        <is>
          <t>បុគ្គលជាប់អាករ</t>
        </is>
      </c>
      <c r="AC323" s="418" t="inlineStr">
        <is>
          <t>L001-100067123</t>
        </is>
      </c>
      <c r="AD323" s="418" t="inlineStr">
        <is>
          <t>រីឡាយអេប៊ល សូស អ៊ិនដាសស្រ្ទៀល (ខេមបូឌា)</t>
        </is>
      </c>
      <c r="AE323" s="455" t="n">
        <v>1804442</v>
      </c>
      <c r="AF323" s="455" t="n">
        <v>1584534</v>
      </c>
      <c r="AG323" s="455" t="n">
        <v>61455</v>
      </c>
      <c r="AH323" s="455" t="n">
        <v>0</v>
      </c>
      <c r="AI323" s="455" t="n">
        <v>158453</v>
      </c>
      <c r="AJ323" s="455" t="n">
        <v>0</v>
      </c>
      <c r="AK323" s="455" t="n">
        <v>0</v>
      </c>
      <c r="AL323" s="455" t="n">
        <v>0</v>
      </c>
      <c r="AM323" s="455" t="n">
        <v>0</v>
      </c>
      <c r="AN323" s="455" t="n">
        <v>0</v>
      </c>
      <c r="AO323" s="455" t="n">
        <v>0</v>
      </c>
      <c r="AP323" s="455" t="n">
        <v>0</v>
      </c>
      <c r="AQ323" s="455" t="n">
        <v>0</v>
      </c>
      <c r="AR323" s="418" t="inlineStr"/>
      <c r="AS323" s="418" t="inlineStr">
        <is>
          <t>ថ្លៃដឹកជញ្ជូន និងសេវា</t>
        </is>
      </c>
      <c r="AT323" s="418" t="inlineStr">
        <is>
          <t>បានប្រកាសពន្ធ</t>
        </is>
      </c>
    </row>
    <row r="324">
      <c r="A324" s="417" t="n">
        <v>315</v>
      </c>
      <c r="B324" s="418" t="inlineStr">
        <is>
          <t>IRON TABLE</t>
        </is>
      </c>
      <c r="C324" s="418" t="inlineStr">
        <is>
          <t>ឃឺន + ណាហ្គែល</t>
        </is>
      </c>
      <c r="D324" s="418" t="inlineStr">
        <is>
          <t>L001-100045189</t>
        </is>
      </c>
      <c r="E324" s="418" t="inlineStr">
        <is>
          <t>PTI2211734</t>
        </is>
      </c>
      <c r="F324" s="419" t="n">
        <v>44725</v>
      </c>
      <c r="G324" s="420" t="n">
        <v>30363</v>
      </c>
      <c r="H324" s="418" t="n"/>
      <c r="I324" s="455" t="n">
        <v>30363</v>
      </c>
      <c r="J324" s="418">
        <f>IF(L324&lt;&gt;"",L324,K324)</f>
        <v/>
      </c>
      <c r="K324" s="418">
        <f>IF(AND(T324=TRUE, U324=TRUE, V324=TRUE), IF(W324&lt;-0.05, "អនុញ្ញាត (អ្នកផ្គត់ផ្គង់ប្រកាសខ្វះ)", "បានប្រកាស (អនុញ្ញាត)"), IF(AND(T324=FALSE, U324=FALSE, V324=FALSE), "ព្យួរទុក (មិនមានទិន្នន័យ)", "ប្រកាសខុស (ព្យួរទុក)"))</f>
        <v/>
      </c>
      <c r="L324" s="418" t="inlineStr"/>
      <c r="M324" s="418" t="inlineStr"/>
      <c r="N324" s="455" t="n"/>
      <c r="O324" s="455">
        <f>IF(W324&lt;0,AI324,I324)</f>
        <v/>
      </c>
      <c r="P324" s="455">
        <f>I324-O324</f>
        <v/>
      </c>
      <c r="Q324" s="418" t="n"/>
      <c r="R324" s="418" t="inlineStr">
        <is>
          <t>PTI2211734</t>
        </is>
      </c>
      <c r="S324" s="418" t="inlineStr">
        <is>
          <t>PTI2211734</t>
        </is>
      </c>
      <c r="T324" s="418">
        <f>R324=S324</f>
        <v/>
      </c>
      <c r="U324" s="418">
        <f>AND(MONTH(F324)=MONTH(Y324), YEAR(F324)=YEAR(Y324))</f>
        <v/>
      </c>
      <c r="V324" s="418">
        <f>AND(AC324&lt;&gt;"", 'Company information'!D$4&lt;&gt;"", RIGHT(SUBSTITUTE(AC324,"-",""),9)=RIGHT(SUBSTITUTE('Company information'!D$4,"-",""),9))</f>
        <v/>
      </c>
      <c r="W324" s="418">
        <f>AI324-I324</f>
        <v/>
      </c>
      <c r="X324" s="455" t="n"/>
      <c r="Y324" s="419" t="n">
        <v>44725</v>
      </c>
      <c r="Z324" s="418" t="inlineStr">
        <is>
          <t>PTI2211734</t>
        </is>
      </c>
      <c r="AA324" s="418" t="inlineStr"/>
      <c r="AB324" s="418" t="inlineStr">
        <is>
          <t>បុគ្គលជាប់អាករ</t>
        </is>
      </c>
      <c r="AC324" s="418" t="inlineStr">
        <is>
          <t>L001-100067123</t>
        </is>
      </c>
      <c r="AD324" s="418" t="inlineStr">
        <is>
          <t>រីឡាយអេប៊ល សូស អ៊ិនដាសស្រ្ទៀល (ខេមបូឌា)</t>
        </is>
      </c>
      <c r="AE324" s="455" t="n">
        <v>333987</v>
      </c>
      <c r="AF324" s="455" t="n">
        <v>303625</v>
      </c>
      <c r="AG324" s="455" t="n">
        <v>0</v>
      </c>
      <c r="AH324" s="455" t="n">
        <v>0</v>
      </c>
      <c r="AI324" s="455" t="n">
        <v>30362</v>
      </c>
      <c r="AJ324" s="455" t="n">
        <v>0</v>
      </c>
      <c r="AK324" s="455" t="n">
        <v>0</v>
      </c>
      <c r="AL324" s="455" t="n">
        <v>0</v>
      </c>
      <c r="AM324" s="455" t="n">
        <v>0</v>
      </c>
      <c r="AN324" s="455" t="n">
        <v>0</v>
      </c>
      <c r="AO324" s="455" t="n">
        <v>0</v>
      </c>
      <c r="AP324" s="455" t="n">
        <v>0</v>
      </c>
      <c r="AQ324" s="455" t="n">
        <v>0</v>
      </c>
      <c r="AR324" s="418" t="inlineStr"/>
      <c r="AS324" s="418" t="inlineStr">
        <is>
          <t>ថ្លៃដឹកជញ្ជូន និងសេវា</t>
        </is>
      </c>
      <c r="AT324" s="418" t="inlineStr">
        <is>
          <t>បានប្រកាសពន្ធ</t>
        </is>
      </c>
    </row>
    <row r="325">
      <c r="A325" s="417" t="n">
        <v>316</v>
      </c>
      <c r="B325" s="418" t="inlineStr">
        <is>
          <t>COATED PAPER, THERMAL TRANSFER RIBBON</t>
        </is>
      </c>
      <c r="C325" s="418" t="inlineStr">
        <is>
          <t>ឃឺន + ណាហ្គែល</t>
        </is>
      </c>
      <c r="D325" s="418" t="inlineStr">
        <is>
          <t>L001-100045189</t>
        </is>
      </c>
      <c r="E325" s="418" t="inlineStr">
        <is>
          <t>PTI2212207</t>
        </is>
      </c>
      <c r="F325" s="419" t="n">
        <v>44727</v>
      </c>
      <c r="G325" s="420" t="n">
        <v>131072</v>
      </c>
      <c r="H325" s="418" t="n"/>
      <c r="I325" s="455" t="n">
        <v>131072</v>
      </c>
      <c r="J325" s="418">
        <f>IF(L325&lt;&gt;"",L325,K325)</f>
        <v/>
      </c>
      <c r="K325" s="418">
        <f>IF(AND(T325=TRUE, U325=TRUE, V325=TRUE), IF(W325&lt;-0.05, "អនុញ្ញាត (អ្នកផ្គត់ផ្គង់ប្រកាសខ្វះ)", "បានប្រកាស (អនុញ្ញាត)"), IF(AND(T325=FALSE, U325=FALSE, V325=FALSE), "ព្យួរទុក (មិនមានទិន្នន័យ)", "ប្រកាសខុស (ព្យួរទុក)"))</f>
        <v/>
      </c>
      <c r="L325" s="418" t="inlineStr"/>
      <c r="M325" s="418" t="inlineStr"/>
      <c r="N325" s="455" t="n"/>
      <c r="O325" s="455">
        <f>IF(W325&lt;0,AI325,I325)</f>
        <v/>
      </c>
      <c r="P325" s="455">
        <f>I325-O325</f>
        <v/>
      </c>
      <c r="Q325" s="418" t="n"/>
      <c r="R325" s="418" t="inlineStr">
        <is>
          <t>PTI2212207</t>
        </is>
      </c>
      <c r="S325" s="418" t="inlineStr">
        <is>
          <t>PTI2212207</t>
        </is>
      </c>
      <c r="T325" s="418">
        <f>R325=S325</f>
        <v/>
      </c>
      <c r="U325" s="418">
        <f>AND(MONTH(F325)=MONTH(Y325), YEAR(F325)=YEAR(Y325))</f>
        <v/>
      </c>
      <c r="V325" s="418">
        <f>AND(AC325&lt;&gt;"", 'Company information'!D$4&lt;&gt;"", RIGHT(SUBSTITUTE(AC325,"-",""),9)=RIGHT(SUBSTITUTE('Company information'!D$4,"-",""),9))</f>
        <v/>
      </c>
      <c r="W325" s="418">
        <f>AI325-I325</f>
        <v/>
      </c>
      <c r="X325" s="455" t="n"/>
      <c r="Y325" s="419" t="n">
        <v>44727</v>
      </c>
      <c r="Z325" s="418" t="inlineStr">
        <is>
          <t>PTI2212207</t>
        </is>
      </c>
      <c r="AA325" s="418" t="inlineStr"/>
      <c r="AB325" s="418" t="inlineStr">
        <is>
          <t>បុគ្គលជាប់អាករ</t>
        </is>
      </c>
      <c r="AC325" s="418" t="inlineStr">
        <is>
          <t>L001-100067123</t>
        </is>
      </c>
      <c r="AD325" s="418" t="inlineStr">
        <is>
          <t>រីឡាយអេប៊ល សូស អ៊ិនដាសស្រ្ទៀល (ខេមបូឌា)</t>
        </is>
      </c>
      <c r="AE325" s="455" t="n">
        <v>1498112</v>
      </c>
      <c r="AF325" s="455" t="n">
        <v>1310720</v>
      </c>
      <c r="AG325" s="455" t="n">
        <v>56320</v>
      </c>
      <c r="AH325" s="455" t="n">
        <v>0</v>
      </c>
      <c r="AI325" s="455" t="n">
        <v>131072</v>
      </c>
      <c r="AJ325" s="455" t="n">
        <v>0</v>
      </c>
      <c r="AK325" s="455" t="n">
        <v>0</v>
      </c>
      <c r="AL325" s="455" t="n">
        <v>0</v>
      </c>
      <c r="AM325" s="455" t="n">
        <v>0</v>
      </c>
      <c r="AN325" s="455" t="n">
        <v>0</v>
      </c>
      <c r="AO325" s="455" t="n">
        <v>0</v>
      </c>
      <c r="AP325" s="455" t="n">
        <v>0</v>
      </c>
      <c r="AQ325" s="455" t="n">
        <v>0</v>
      </c>
      <c r="AR325" s="418" t="inlineStr"/>
      <c r="AS325" s="418" t="inlineStr">
        <is>
          <t>ថ្លៃដឹកជញ្ជូន និងសេវា</t>
        </is>
      </c>
      <c r="AT325" s="418" t="inlineStr">
        <is>
          <t>បានប្រកាសពន្ធ</t>
        </is>
      </c>
    </row>
    <row r="326">
      <c r="A326" s="417" t="n">
        <v>317</v>
      </c>
      <c r="B326" s="418" t="inlineStr">
        <is>
          <t>Stationary</t>
        </is>
      </c>
      <c r="C326" s="418" t="inlineStr">
        <is>
          <t>ឃឺន + ណាហ្គែល</t>
        </is>
      </c>
      <c r="D326" s="418" t="inlineStr">
        <is>
          <t>L001-100045189</t>
        </is>
      </c>
      <c r="E326" s="418" t="inlineStr">
        <is>
          <t>PTI2212202</t>
        </is>
      </c>
      <c r="F326" s="419" t="n">
        <v>44727</v>
      </c>
      <c r="G326" s="420" t="n">
        <v>136114</v>
      </c>
      <c r="H326" s="418" t="n"/>
      <c r="I326" s="455" t="n">
        <v>136114</v>
      </c>
      <c r="J326" s="418">
        <f>IF(L326&lt;&gt;"",L326,K326)</f>
        <v/>
      </c>
      <c r="K326" s="418">
        <f>IF(AND(T326=TRUE, U326=TRUE, V326=TRUE), IF(W326&lt;-0.05, "អនុញ្ញាត (អ្នកផ្គត់ផ្គង់ប្រកាសខ្វះ)", "បានប្រកាស (អនុញ្ញាត)"), IF(AND(T326=FALSE, U326=FALSE, V326=FALSE), "ព្យួរទុក (មិនមានទិន្នន័យ)", "ប្រកាសខុស (ព្យួរទុក)"))</f>
        <v/>
      </c>
      <c r="L326" s="418" t="inlineStr"/>
      <c r="M326" s="418" t="inlineStr"/>
      <c r="N326" s="455" t="n"/>
      <c r="O326" s="455">
        <f>IF(W326&lt;0,AI326,I326)</f>
        <v/>
      </c>
      <c r="P326" s="455">
        <f>I326-O326</f>
        <v/>
      </c>
      <c r="Q326" s="418" t="n"/>
      <c r="R326" s="418" t="inlineStr">
        <is>
          <t>PTI2212202</t>
        </is>
      </c>
      <c r="S326" s="418" t="inlineStr">
        <is>
          <t>PTI2212202</t>
        </is>
      </c>
      <c r="T326" s="418">
        <f>R326=S326</f>
        <v/>
      </c>
      <c r="U326" s="418">
        <f>AND(MONTH(F326)=MONTH(Y326), YEAR(F326)=YEAR(Y326))</f>
        <v/>
      </c>
      <c r="V326" s="418">
        <f>AND(AC326&lt;&gt;"", 'Company information'!D$4&lt;&gt;"", RIGHT(SUBSTITUTE(AC326,"-",""),9)=RIGHT(SUBSTITUTE('Company information'!D$4,"-",""),9))</f>
        <v/>
      </c>
      <c r="W326" s="418">
        <f>AI326-I326</f>
        <v/>
      </c>
      <c r="X326" s="455" t="n"/>
      <c r="Y326" s="419" t="n">
        <v>44727</v>
      </c>
      <c r="Z326" s="418" t="inlineStr">
        <is>
          <t>PTI2212202</t>
        </is>
      </c>
      <c r="AA326" s="418" t="inlineStr"/>
      <c r="AB326" s="418" t="inlineStr">
        <is>
          <t>បុគ្គលជាប់អាករ</t>
        </is>
      </c>
      <c r="AC326" s="418" t="inlineStr">
        <is>
          <t>L001-100067123</t>
        </is>
      </c>
      <c r="AD326" s="418" t="inlineStr">
        <is>
          <t>រីឡាយអេប៊ល សូស អ៊ិនដាសស្រ្ទៀល (ខេមបូឌា)</t>
        </is>
      </c>
      <c r="AE326" s="455" t="n">
        <v>1553572</v>
      </c>
      <c r="AF326" s="455" t="n">
        <v>1361138</v>
      </c>
      <c r="AG326" s="455" t="n">
        <v>56320</v>
      </c>
      <c r="AH326" s="455" t="n">
        <v>0</v>
      </c>
      <c r="AI326" s="455" t="n">
        <v>136114</v>
      </c>
      <c r="AJ326" s="455" t="n">
        <v>0</v>
      </c>
      <c r="AK326" s="455" t="n">
        <v>0</v>
      </c>
      <c r="AL326" s="455" t="n">
        <v>0</v>
      </c>
      <c r="AM326" s="455" t="n">
        <v>0</v>
      </c>
      <c r="AN326" s="455" t="n">
        <v>0</v>
      </c>
      <c r="AO326" s="455" t="n">
        <v>0</v>
      </c>
      <c r="AP326" s="455" t="n">
        <v>0</v>
      </c>
      <c r="AQ326" s="455" t="n">
        <v>0</v>
      </c>
      <c r="AR326" s="418" t="inlineStr"/>
      <c r="AS326" s="418" t="inlineStr">
        <is>
          <t>ថ្លៃដឹកជញ្ជូន និងសេវា</t>
        </is>
      </c>
      <c r="AT326" s="418" t="inlineStr">
        <is>
          <t>បានប្រកាសពន្ធ</t>
        </is>
      </c>
    </row>
    <row r="327">
      <c r="A327" s="417" t="n">
        <v>318</v>
      </c>
      <c r="B327" s="418" t="inlineStr">
        <is>
          <t>INTERNET SERVICE</t>
        </is>
      </c>
      <c r="C327" s="418" t="inlineStr">
        <is>
          <t>ឃឺន + ណាហ្គែល</t>
        </is>
      </c>
      <c r="D327" s="418" t="inlineStr">
        <is>
          <t>L001-100045189</t>
        </is>
      </c>
      <c r="E327" s="418" t="inlineStr">
        <is>
          <t>PTI2212199</t>
        </is>
      </c>
      <c r="F327" s="419" t="n">
        <v>44727</v>
      </c>
      <c r="G327" s="420" t="n">
        <v>134561</v>
      </c>
      <c r="H327" s="418" t="n"/>
      <c r="I327" s="455" t="n">
        <v>134561</v>
      </c>
      <c r="J327" s="418">
        <f>IF(L327&lt;&gt;"",L327,K327)</f>
        <v/>
      </c>
      <c r="K327" s="418">
        <f>IF(AND(T327=TRUE, U327=TRUE, V327=TRUE), IF(W327&lt;-0.05, "អនុញ្ញាត (អ្នកផ្គត់ផ្គង់ប្រកាសខ្វះ)", "បានប្រកាស (អនុញ្ញាត)"), IF(AND(T327=FALSE, U327=FALSE, V327=FALSE), "ព្យួរទុក (មិនមានទិន្នន័យ)", "ប្រកាសខុស (ព្យួរទុក)"))</f>
        <v/>
      </c>
      <c r="L327" s="418" t="inlineStr"/>
      <c r="M327" s="418" t="inlineStr"/>
      <c r="N327" s="455" t="n"/>
      <c r="O327" s="455">
        <f>IF(W327&lt;0,AI327,I327)</f>
        <v/>
      </c>
      <c r="P327" s="455">
        <f>I327-O327</f>
        <v/>
      </c>
      <c r="Q327" s="418" t="n"/>
      <c r="R327" s="418" t="inlineStr">
        <is>
          <t>PTI2212199</t>
        </is>
      </c>
      <c r="S327" s="418" t="inlineStr">
        <is>
          <t>PTI2212199</t>
        </is>
      </c>
      <c r="T327" s="418">
        <f>R327=S327</f>
        <v/>
      </c>
      <c r="U327" s="418">
        <f>AND(MONTH(F327)=MONTH(Y327), YEAR(F327)=YEAR(Y327))</f>
        <v/>
      </c>
      <c r="V327" s="418">
        <f>AND(AC327&lt;&gt;"", 'Company information'!D$4&lt;&gt;"", RIGHT(SUBSTITUTE(AC327,"-",""),9)=RIGHT(SUBSTITUTE('Company information'!D$4,"-",""),9))</f>
        <v/>
      </c>
      <c r="W327" s="418">
        <f>AI327-I327</f>
        <v/>
      </c>
      <c r="X327" s="455" t="n"/>
      <c r="Y327" s="419" t="n">
        <v>44727</v>
      </c>
      <c r="Z327" s="418" t="inlineStr">
        <is>
          <t>PTI2212199</t>
        </is>
      </c>
      <c r="AA327" s="418" t="inlineStr"/>
      <c r="AB327" s="418" t="inlineStr">
        <is>
          <t>បុគ្គលជាប់អាករ</t>
        </is>
      </c>
      <c r="AC327" s="418" t="inlineStr">
        <is>
          <t>L001-100067123</t>
        </is>
      </c>
      <c r="AD327" s="418" t="inlineStr">
        <is>
          <t>រីឡាយអេប៊ល សូស អ៊ិនដាសស្រ្ទៀល (ខេមបូឌា)</t>
        </is>
      </c>
      <c r="AE327" s="455" t="n">
        <v>1536492</v>
      </c>
      <c r="AF327" s="455" t="n">
        <v>1345611</v>
      </c>
      <c r="AG327" s="455" t="n">
        <v>56320</v>
      </c>
      <c r="AH327" s="455" t="n">
        <v>0</v>
      </c>
      <c r="AI327" s="455" t="n">
        <v>134561</v>
      </c>
      <c r="AJ327" s="455" t="n">
        <v>0</v>
      </c>
      <c r="AK327" s="455" t="n">
        <v>0</v>
      </c>
      <c r="AL327" s="455" t="n">
        <v>0</v>
      </c>
      <c r="AM327" s="455" t="n">
        <v>0</v>
      </c>
      <c r="AN327" s="455" t="n">
        <v>0</v>
      </c>
      <c r="AO327" s="455" t="n">
        <v>0</v>
      </c>
      <c r="AP327" s="455" t="n">
        <v>0</v>
      </c>
      <c r="AQ327" s="455" t="n">
        <v>0</v>
      </c>
      <c r="AR327" s="418" t="inlineStr"/>
      <c r="AS327" s="418" t="inlineStr">
        <is>
          <t>ថ្លៃដឹកជញ្ជូន និងសេវា</t>
        </is>
      </c>
      <c r="AT327" s="418" t="inlineStr">
        <is>
          <t>បានប្រកាសពន្ធ</t>
        </is>
      </c>
    </row>
    <row r="328">
      <c r="A328" s="417" t="n">
        <v>319</v>
      </c>
      <c r="B328" s="418" t="inlineStr">
        <is>
          <t>INTERNET SERVICE</t>
        </is>
      </c>
      <c r="C328" s="418" t="inlineStr">
        <is>
          <t>ឃឺន + ណាហ្គែល</t>
        </is>
      </c>
      <c r="D328" s="418" t="inlineStr">
        <is>
          <t>L001-100045189</t>
        </is>
      </c>
      <c r="E328" s="418" t="inlineStr">
        <is>
          <t>PTI2212190</t>
        </is>
      </c>
      <c r="F328" s="419" t="n">
        <v>44727</v>
      </c>
      <c r="G328" s="420" t="n">
        <v>143405</v>
      </c>
      <c r="H328" s="418" t="n"/>
      <c r="I328" s="455" t="n">
        <v>143405</v>
      </c>
      <c r="J328" s="418">
        <f>IF(L328&lt;&gt;"",L328,K328)</f>
        <v/>
      </c>
      <c r="K328" s="418">
        <f>IF(AND(T328=TRUE, U328=TRUE, V328=TRUE), IF(W328&lt;-0.05, "អនុញ្ញាត (អ្នកផ្គត់ផ្គង់ប្រកាសខ្វះ)", "បានប្រកាស (អនុញ្ញាត)"), IF(AND(T328=FALSE, U328=FALSE, V328=FALSE), "ព្យួរទុក (មិនមានទិន្នន័យ)", "ប្រកាសខុស (ព្យួរទុក)"))</f>
        <v/>
      </c>
      <c r="L328" s="418" t="inlineStr"/>
      <c r="M328" s="418" t="inlineStr"/>
      <c r="N328" s="455" t="n"/>
      <c r="O328" s="455">
        <f>IF(W328&lt;0,AI328,I328)</f>
        <v/>
      </c>
      <c r="P328" s="455">
        <f>I328-O328</f>
        <v/>
      </c>
      <c r="Q328" s="418" t="n"/>
      <c r="R328" s="418" t="inlineStr">
        <is>
          <t>PTI2212190</t>
        </is>
      </c>
      <c r="S328" s="418" t="inlineStr">
        <is>
          <t>PTI2212190</t>
        </is>
      </c>
      <c r="T328" s="418">
        <f>R328=S328</f>
        <v/>
      </c>
      <c r="U328" s="418">
        <f>AND(MONTH(F328)=MONTH(Y328), YEAR(F328)=YEAR(Y328))</f>
        <v/>
      </c>
      <c r="V328" s="418">
        <f>AND(AC328&lt;&gt;"", 'Company information'!D$4&lt;&gt;"", RIGHT(SUBSTITUTE(AC328,"-",""),9)=RIGHT(SUBSTITUTE('Company information'!D$4,"-",""),9))</f>
        <v/>
      </c>
      <c r="W328" s="418">
        <f>AI328-I328</f>
        <v/>
      </c>
      <c r="X328" s="455" t="n"/>
      <c r="Y328" s="419" t="n">
        <v>44727</v>
      </c>
      <c r="Z328" s="418" t="inlineStr">
        <is>
          <t>PTI2212190</t>
        </is>
      </c>
      <c r="AA328" s="418" t="inlineStr"/>
      <c r="AB328" s="418" t="inlineStr">
        <is>
          <t>បុគ្គលជាប់អាករ</t>
        </is>
      </c>
      <c r="AC328" s="418" t="inlineStr">
        <is>
          <t>L001-100067123</t>
        </is>
      </c>
      <c r="AD328" s="418" t="inlineStr">
        <is>
          <t>រីឡាយអេប៊ល សូស អ៊ិនដាសស្រ្ទៀល (ខេមបូឌា)</t>
        </is>
      </c>
      <c r="AE328" s="455" t="n">
        <v>1633772</v>
      </c>
      <c r="AF328" s="455" t="n">
        <v>1434047</v>
      </c>
      <c r="AG328" s="455" t="n">
        <v>56320</v>
      </c>
      <c r="AH328" s="455" t="n">
        <v>0</v>
      </c>
      <c r="AI328" s="455" t="n">
        <v>143405</v>
      </c>
      <c r="AJ328" s="455" t="n">
        <v>0</v>
      </c>
      <c r="AK328" s="455" t="n">
        <v>0</v>
      </c>
      <c r="AL328" s="455" t="n">
        <v>0</v>
      </c>
      <c r="AM328" s="455" t="n">
        <v>0</v>
      </c>
      <c r="AN328" s="455" t="n">
        <v>0</v>
      </c>
      <c r="AO328" s="455" t="n">
        <v>0</v>
      </c>
      <c r="AP328" s="455" t="n">
        <v>0</v>
      </c>
      <c r="AQ328" s="455" t="n">
        <v>0</v>
      </c>
      <c r="AR328" s="418" t="inlineStr"/>
      <c r="AS328" s="418" t="inlineStr">
        <is>
          <t>ថ្លៃដឹកជញ្ជូន និងសេវា</t>
        </is>
      </c>
      <c r="AT328" s="418" t="inlineStr">
        <is>
          <t>បានប្រកាសពន្ធ</t>
        </is>
      </c>
    </row>
    <row r="329">
      <c r="A329" s="417" t="n">
        <v>320</v>
      </c>
      <c r="B329" s="418" t="inlineStr">
        <is>
          <t>Stationary</t>
        </is>
      </c>
      <c r="C329" s="418" t="inlineStr">
        <is>
          <t>ឃឺន + ណាហ្គែល</t>
        </is>
      </c>
      <c r="D329" s="418" t="inlineStr">
        <is>
          <t>L001-100045189</t>
        </is>
      </c>
      <c r="E329" s="418" t="inlineStr">
        <is>
          <t>PTI2212189</t>
        </is>
      </c>
      <c r="F329" s="419" t="n">
        <v>44727</v>
      </c>
      <c r="G329" s="420" t="n">
        <v>131072</v>
      </c>
      <c r="H329" s="418" t="n"/>
      <c r="I329" s="455" t="n">
        <v>131072</v>
      </c>
      <c r="J329" s="418">
        <f>IF(L329&lt;&gt;"",L329,K329)</f>
        <v/>
      </c>
      <c r="K329" s="418">
        <f>IF(AND(T329=TRUE, U329=TRUE, V329=TRUE), IF(W329&lt;-0.05, "អនុញ្ញាត (អ្នកផ្គត់ផ្គង់ប្រកាសខ្វះ)", "បានប្រកាស (អនុញ្ញាត)"), IF(AND(T329=FALSE, U329=FALSE, V329=FALSE), "ព្យួរទុក (មិនមានទិន្នន័យ)", "ប្រកាសខុស (ព្យួរទុក)"))</f>
        <v/>
      </c>
      <c r="L329" s="418" t="inlineStr"/>
      <c r="M329" s="418" t="inlineStr"/>
      <c r="N329" s="455" t="n"/>
      <c r="O329" s="455">
        <f>IF(W329&lt;0,AI329,I329)</f>
        <v/>
      </c>
      <c r="P329" s="455">
        <f>I329-O329</f>
        <v/>
      </c>
      <c r="Q329" s="418" t="n"/>
      <c r="R329" s="418" t="inlineStr">
        <is>
          <t>PTI2212189</t>
        </is>
      </c>
      <c r="S329" s="418" t="inlineStr">
        <is>
          <t>PTI2212189</t>
        </is>
      </c>
      <c r="T329" s="418">
        <f>R329=S329</f>
        <v/>
      </c>
      <c r="U329" s="418">
        <f>AND(MONTH(F329)=MONTH(Y329), YEAR(F329)=YEAR(Y329))</f>
        <v/>
      </c>
      <c r="V329" s="418">
        <f>AND(AC329&lt;&gt;"", 'Company information'!D$4&lt;&gt;"", RIGHT(SUBSTITUTE(AC329,"-",""),9)=RIGHT(SUBSTITUTE('Company information'!D$4,"-",""),9))</f>
        <v/>
      </c>
      <c r="W329" s="418">
        <f>AI329-I329</f>
        <v/>
      </c>
      <c r="X329" s="455" t="n"/>
      <c r="Y329" s="419" t="n">
        <v>44727</v>
      </c>
      <c r="Z329" s="418" t="inlineStr">
        <is>
          <t>PTI2212189</t>
        </is>
      </c>
      <c r="AA329" s="418" t="inlineStr"/>
      <c r="AB329" s="418" t="inlineStr">
        <is>
          <t>បុគ្គលជាប់អាករ</t>
        </is>
      </c>
      <c r="AC329" s="418" t="inlineStr">
        <is>
          <t>L001-100067123</t>
        </is>
      </c>
      <c r="AD329" s="418" t="inlineStr">
        <is>
          <t>រីឡាយអេប៊ល សូស អ៊ិនដាសស្រ្ទៀល (ខេមបូឌា)</t>
        </is>
      </c>
      <c r="AE329" s="455" t="n">
        <v>1498112</v>
      </c>
      <c r="AF329" s="455" t="n">
        <v>1310720</v>
      </c>
      <c r="AG329" s="455" t="n">
        <v>56320</v>
      </c>
      <c r="AH329" s="455" t="n">
        <v>0</v>
      </c>
      <c r="AI329" s="455" t="n">
        <v>131072</v>
      </c>
      <c r="AJ329" s="455" t="n">
        <v>0</v>
      </c>
      <c r="AK329" s="455" t="n">
        <v>0</v>
      </c>
      <c r="AL329" s="455" t="n">
        <v>0</v>
      </c>
      <c r="AM329" s="455" t="n">
        <v>0</v>
      </c>
      <c r="AN329" s="455" t="n">
        <v>0</v>
      </c>
      <c r="AO329" s="455" t="n">
        <v>0</v>
      </c>
      <c r="AP329" s="455" t="n">
        <v>0</v>
      </c>
      <c r="AQ329" s="455" t="n">
        <v>0</v>
      </c>
      <c r="AR329" s="418" t="inlineStr"/>
      <c r="AS329" s="418" t="inlineStr">
        <is>
          <t>ថ្លៃដឹកជញ្ជូន និងសេវា</t>
        </is>
      </c>
      <c r="AT329" s="418" t="inlineStr">
        <is>
          <t>បានប្រកាសពន្ធ</t>
        </is>
      </c>
    </row>
    <row r="330">
      <c r="A330" s="417" t="n">
        <v>321</v>
      </c>
      <c r="B330" s="418" t="inlineStr">
        <is>
          <t>SODIUM METABISULFITE, HYDROGEN PEROXIDE</t>
        </is>
      </c>
      <c r="C330" s="418" t="inlineStr">
        <is>
          <t>ឃឺន + ណាហ្គែល</t>
        </is>
      </c>
      <c r="D330" s="418" t="inlineStr">
        <is>
          <t>L001-100045189</t>
        </is>
      </c>
      <c r="E330" s="418" t="inlineStr">
        <is>
          <t>PTI2212109</t>
        </is>
      </c>
      <c r="F330" s="419" t="n">
        <v>44726</v>
      </c>
      <c r="G330" s="420" t="n">
        <v>73746</v>
      </c>
      <c r="H330" s="418" t="n"/>
      <c r="I330" s="455" t="n">
        <v>73746</v>
      </c>
      <c r="J330" s="418">
        <f>IF(L330&lt;&gt;"",L330,K330)</f>
        <v/>
      </c>
      <c r="K330" s="418">
        <f>IF(AND(T330=TRUE, U330=TRUE, V330=TRUE), IF(W330&lt;-0.05, "អនុញ្ញាត (អ្នកផ្គត់ផ្គង់ប្រកាសខ្វះ)", "បានប្រកាស (អនុញ្ញាត)"), IF(AND(T330=FALSE, U330=FALSE, V330=FALSE), "ព្យួរទុក (មិនមានទិន្នន័យ)", "ប្រកាសខុស (ព្យួរទុក)"))</f>
        <v/>
      </c>
      <c r="L330" s="418" t="inlineStr"/>
      <c r="M330" s="418" t="inlineStr"/>
      <c r="N330" s="455" t="n"/>
      <c r="O330" s="455">
        <f>IF(W330&lt;0,AI330,I330)</f>
        <v/>
      </c>
      <c r="P330" s="455">
        <f>I330-O330</f>
        <v/>
      </c>
      <c r="Q330" s="418" t="n"/>
      <c r="R330" s="418" t="inlineStr">
        <is>
          <t>PTI2212109</t>
        </is>
      </c>
      <c r="S330" s="418" t="inlineStr">
        <is>
          <t>PTI2212109</t>
        </is>
      </c>
      <c r="T330" s="418">
        <f>R330=S330</f>
        <v/>
      </c>
      <c r="U330" s="418">
        <f>AND(MONTH(F330)=MONTH(Y330), YEAR(F330)=YEAR(Y330))</f>
        <v/>
      </c>
      <c r="V330" s="418">
        <f>AND(AC330&lt;&gt;"", 'Company information'!D$4&lt;&gt;"", RIGHT(SUBSTITUTE(AC330,"-",""),9)=RIGHT(SUBSTITUTE('Company information'!D$4,"-",""),9))</f>
        <v/>
      </c>
      <c r="W330" s="418">
        <f>AI330-I330</f>
        <v/>
      </c>
      <c r="X330" s="455" t="n"/>
      <c r="Y330" s="419" t="n">
        <v>44726</v>
      </c>
      <c r="Z330" s="418" t="inlineStr">
        <is>
          <t>PTI2212109</t>
        </is>
      </c>
      <c r="AA330" s="418" t="inlineStr"/>
      <c r="AB330" s="418" t="inlineStr">
        <is>
          <t>បុគ្គលជាប់អាករ</t>
        </is>
      </c>
      <c r="AC330" s="418" t="inlineStr">
        <is>
          <t>L001-100067123</t>
        </is>
      </c>
      <c r="AD330" s="418" t="inlineStr">
        <is>
          <t>រីឡាយអេប៊ល សូស អ៊ិនដាសស្រ្ទៀល (ខេមបូឌា)</t>
        </is>
      </c>
      <c r="AE330" s="455" t="n">
        <v>867540</v>
      </c>
      <c r="AF330" s="455" t="n">
        <v>737460</v>
      </c>
      <c r="AG330" s="455" t="n">
        <v>56334</v>
      </c>
      <c r="AH330" s="455" t="n">
        <v>0</v>
      </c>
      <c r="AI330" s="455" t="n">
        <v>73746</v>
      </c>
      <c r="AJ330" s="455" t="n">
        <v>0</v>
      </c>
      <c r="AK330" s="455" t="n">
        <v>0</v>
      </c>
      <c r="AL330" s="455" t="n">
        <v>0</v>
      </c>
      <c r="AM330" s="455" t="n">
        <v>0</v>
      </c>
      <c r="AN330" s="455" t="n">
        <v>0</v>
      </c>
      <c r="AO330" s="455" t="n">
        <v>0</v>
      </c>
      <c r="AP330" s="455" t="n">
        <v>0</v>
      </c>
      <c r="AQ330" s="455" t="n">
        <v>0</v>
      </c>
      <c r="AR330" s="418" t="inlineStr"/>
      <c r="AS330" s="418" t="inlineStr">
        <is>
          <t>ថ្លៃដឹកជញ្ជូន និងសេវា</t>
        </is>
      </c>
      <c r="AT330" s="418" t="inlineStr">
        <is>
          <t>បានប្រកាសពន្ធ</t>
        </is>
      </c>
    </row>
    <row r="331">
      <c r="A331" s="417" t="n">
        <v>322</v>
      </c>
      <c r="B331" s="418" t="inlineStr">
        <is>
          <t>DELL PE T150 E-2314 16GB</t>
        </is>
      </c>
      <c r="C331" s="418" t="inlineStr">
        <is>
          <t>ឃឺន + ណាហ្គែល</t>
        </is>
      </c>
      <c r="D331" s="418" t="inlineStr">
        <is>
          <t>L001-100045189</t>
        </is>
      </c>
      <c r="E331" s="418" t="inlineStr">
        <is>
          <t>PTI2212094</t>
        </is>
      </c>
      <c r="F331" s="419" t="n">
        <v>44726</v>
      </c>
      <c r="G331" s="420" t="n">
        <v>228669</v>
      </c>
      <c r="H331" s="418" t="n"/>
      <c r="I331" s="455" t="n">
        <v>228669</v>
      </c>
      <c r="J331" s="418">
        <f>IF(L331&lt;&gt;"",L331,K331)</f>
        <v/>
      </c>
      <c r="K331" s="418">
        <f>IF(AND(T331=TRUE, U331=TRUE, V331=TRUE), IF(W331&lt;-0.05, "អនុញ្ញាត (អ្នកផ្គត់ផ្គង់ប្រកាសខ្វះ)", "បានប្រកាស (អនុញ្ញាត)"), IF(AND(T331=FALSE, U331=FALSE, V331=FALSE), "ព្យួរទុក (មិនមានទិន្នន័យ)", "ប្រកាសខុស (ព្យួរទុក)"))</f>
        <v/>
      </c>
      <c r="L331" s="418" t="inlineStr"/>
      <c r="M331" s="418" t="inlineStr"/>
      <c r="N331" s="455" t="n"/>
      <c r="O331" s="455">
        <f>IF(W331&lt;0,AI331,I331)</f>
        <v/>
      </c>
      <c r="P331" s="455">
        <f>I331-O331</f>
        <v/>
      </c>
      <c r="Q331" s="418" t="n"/>
      <c r="R331" s="418" t="inlineStr">
        <is>
          <t>PTI2212094</t>
        </is>
      </c>
      <c r="S331" s="418" t="inlineStr">
        <is>
          <t>PTI2212094</t>
        </is>
      </c>
      <c r="T331" s="418">
        <f>R331=S331</f>
        <v/>
      </c>
      <c r="U331" s="418">
        <f>AND(MONTH(F331)=MONTH(Y331), YEAR(F331)=YEAR(Y331))</f>
        <v/>
      </c>
      <c r="V331" s="418">
        <f>AND(AC331&lt;&gt;"", 'Company information'!D$4&lt;&gt;"", RIGHT(SUBSTITUTE(AC331,"-",""),9)=RIGHT(SUBSTITUTE('Company information'!D$4,"-",""),9))</f>
        <v/>
      </c>
      <c r="W331" s="418">
        <f>AI331-I331</f>
        <v/>
      </c>
      <c r="X331" s="455" t="n"/>
      <c r="Y331" s="419" t="n">
        <v>44726</v>
      </c>
      <c r="Z331" s="418" t="inlineStr">
        <is>
          <t>PTI2212094</t>
        </is>
      </c>
      <c r="AA331" s="418" t="inlineStr"/>
      <c r="AB331" s="418" t="inlineStr">
        <is>
          <t>បុគ្គលជាប់អាករ</t>
        </is>
      </c>
      <c r="AC331" s="418" t="inlineStr">
        <is>
          <t>L001-100067123</t>
        </is>
      </c>
      <c r="AD331" s="418" t="inlineStr">
        <is>
          <t>រីឡាយអេប៊ល សូស អ៊ិនដាសស្រ្ទៀល (ខេមបូឌា)</t>
        </is>
      </c>
      <c r="AE331" s="455" t="n">
        <v>2571687</v>
      </c>
      <c r="AF331" s="455" t="n">
        <v>2286685</v>
      </c>
      <c r="AG331" s="455" t="n">
        <v>56334</v>
      </c>
      <c r="AH331" s="455" t="n">
        <v>0</v>
      </c>
      <c r="AI331" s="455" t="n">
        <v>228668</v>
      </c>
      <c r="AJ331" s="455" t="n">
        <v>0</v>
      </c>
      <c r="AK331" s="455" t="n">
        <v>0</v>
      </c>
      <c r="AL331" s="455" t="n">
        <v>0</v>
      </c>
      <c r="AM331" s="455" t="n">
        <v>0</v>
      </c>
      <c r="AN331" s="455" t="n">
        <v>0</v>
      </c>
      <c r="AO331" s="455" t="n">
        <v>0</v>
      </c>
      <c r="AP331" s="455" t="n">
        <v>0</v>
      </c>
      <c r="AQ331" s="455" t="n">
        <v>0</v>
      </c>
      <c r="AR331" s="418" t="inlineStr"/>
      <c r="AS331" s="418" t="inlineStr">
        <is>
          <t>ថ្លៃដឹកជញ្ជូន និងសេវា</t>
        </is>
      </c>
      <c r="AT331" s="418" t="inlineStr">
        <is>
          <t>បានប្រកាសពន្ធ</t>
        </is>
      </c>
    </row>
    <row r="332">
      <c r="A332" s="417" t="n">
        <v>323</v>
      </c>
      <c r="B332" s="418" t="inlineStr">
        <is>
          <t>Stationary</t>
        </is>
      </c>
      <c r="C332" s="418" t="inlineStr">
        <is>
          <t>ឃឺន + ណាហ្គែល</t>
        </is>
      </c>
      <c r="D332" s="418" t="inlineStr">
        <is>
          <t>L001-100045189</t>
        </is>
      </c>
      <c r="E332" s="418" t="inlineStr">
        <is>
          <t>PTI2212086</t>
        </is>
      </c>
      <c r="F332" s="419" t="n">
        <v>44726</v>
      </c>
      <c r="G332" s="420" t="n">
        <v>292909</v>
      </c>
      <c r="H332" s="418" t="n"/>
      <c r="I332" s="455" t="n">
        <v>292909</v>
      </c>
      <c r="J332" s="418">
        <f>IF(L332&lt;&gt;"",L332,K332)</f>
        <v/>
      </c>
      <c r="K332" s="418">
        <f>IF(AND(T332=TRUE, U332=TRUE, V332=TRUE), IF(W332&lt;-0.05, "អនុញ្ញាត (អ្នកផ្គត់ផ្គង់ប្រកាសខ្វះ)", "បានប្រកាស (អនុញ្ញាត)"), IF(AND(T332=FALSE, U332=FALSE, V332=FALSE), "ព្យួរទុក (មិនមានទិន្នន័យ)", "ប្រកាសខុស (ព្យួរទុក)"))</f>
        <v/>
      </c>
      <c r="L332" s="418" t="inlineStr"/>
      <c r="M332" s="418" t="inlineStr"/>
      <c r="N332" s="455" t="n"/>
      <c r="O332" s="455">
        <f>IF(W332&lt;0,AI332,I332)</f>
        <v/>
      </c>
      <c r="P332" s="455">
        <f>I332-O332</f>
        <v/>
      </c>
      <c r="Q332" s="418" t="n"/>
      <c r="R332" s="418" t="inlineStr">
        <is>
          <t>PTI2212086</t>
        </is>
      </c>
      <c r="S332" s="418" t="inlineStr">
        <is>
          <t>PTI2212086</t>
        </is>
      </c>
      <c r="T332" s="418">
        <f>R332=S332</f>
        <v/>
      </c>
      <c r="U332" s="418">
        <f>AND(MONTH(F332)=MONTH(Y332), YEAR(F332)=YEAR(Y332))</f>
        <v/>
      </c>
      <c r="V332" s="418">
        <f>AND(AC332&lt;&gt;"", 'Company information'!D$4&lt;&gt;"", RIGHT(SUBSTITUTE(AC332,"-",""),9)=RIGHT(SUBSTITUTE('Company information'!D$4,"-",""),9))</f>
        <v/>
      </c>
      <c r="W332" s="418">
        <f>AI332-I332</f>
        <v/>
      </c>
      <c r="X332" s="455" t="n"/>
      <c r="Y332" s="419" t="n">
        <v>44726</v>
      </c>
      <c r="Z332" s="418" t="inlineStr">
        <is>
          <t>PTI2212086</t>
        </is>
      </c>
      <c r="AA332" s="418" t="inlineStr"/>
      <c r="AB332" s="418" t="inlineStr">
        <is>
          <t>បុគ្គលជាប់អាករ</t>
        </is>
      </c>
      <c r="AC332" s="418" t="inlineStr">
        <is>
          <t>L001-100067123</t>
        </is>
      </c>
      <c r="AD332" s="418" t="inlineStr">
        <is>
          <t>រីឡាយអេប៊ល សូស អ៊ិនដាសស្រ្ទៀល (ខេមបូឌា)</t>
        </is>
      </c>
      <c r="AE332" s="455" t="n">
        <v>3278337</v>
      </c>
      <c r="AF332" s="455" t="n">
        <v>2929094</v>
      </c>
      <c r="AG332" s="455" t="n">
        <v>56334</v>
      </c>
      <c r="AH332" s="455" t="n">
        <v>0</v>
      </c>
      <c r="AI332" s="455" t="n">
        <v>292909</v>
      </c>
      <c r="AJ332" s="455" t="n">
        <v>0</v>
      </c>
      <c r="AK332" s="455" t="n">
        <v>0</v>
      </c>
      <c r="AL332" s="455" t="n">
        <v>0</v>
      </c>
      <c r="AM332" s="455" t="n">
        <v>0</v>
      </c>
      <c r="AN332" s="455" t="n">
        <v>0</v>
      </c>
      <c r="AO332" s="455" t="n">
        <v>0</v>
      </c>
      <c r="AP332" s="455" t="n">
        <v>0</v>
      </c>
      <c r="AQ332" s="455" t="n">
        <v>0</v>
      </c>
      <c r="AR332" s="418" t="inlineStr"/>
      <c r="AS332" s="418" t="inlineStr">
        <is>
          <t>ថ្លៃដឹកជញ្ជូន និងសេវា</t>
        </is>
      </c>
      <c r="AT332" s="418" t="inlineStr">
        <is>
          <t>បានប្រកាសពន្ធ</t>
        </is>
      </c>
    </row>
    <row r="333">
      <c r="A333" s="417" t="n">
        <v>324</v>
      </c>
      <c r="B333" s="418" t="inlineStr">
        <is>
          <t>MONTLY CHARGE OF PHOTO COPIER RENTAL</t>
        </is>
      </c>
      <c r="C333" s="418" t="inlineStr">
        <is>
          <t>ឃឺន + ណាហ្គែល</t>
        </is>
      </c>
      <c r="D333" s="418" t="inlineStr">
        <is>
          <t>L001-100045189</t>
        </is>
      </c>
      <c r="E333" s="418" t="inlineStr">
        <is>
          <t>PTI2212083</t>
        </is>
      </c>
      <c r="F333" s="419" t="n">
        <v>44726</v>
      </c>
      <c r="G333" s="420" t="n">
        <v>248386</v>
      </c>
      <c r="H333" s="418" t="n"/>
      <c r="I333" s="455" t="n">
        <v>248386</v>
      </c>
      <c r="J333" s="418">
        <f>IF(L333&lt;&gt;"",L333,K333)</f>
        <v/>
      </c>
      <c r="K333" s="418">
        <f>IF(AND(T333=TRUE, U333=TRUE, V333=TRUE), IF(W333&lt;-0.05, "អនុញ្ញាត (អ្នកផ្គត់ផ្គង់ប្រកាសខ្វះ)", "បានប្រកាស (អនុញ្ញាត)"), IF(AND(T333=FALSE, U333=FALSE, V333=FALSE), "ព្យួរទុក (មិនមានទិន្នន័យ)", "ប្រកាសខុស (ព្យួរទុក)"))</f>
        <v/>
      </c>
      <c r="L333" s="418" t="inlineStr"/>
      <c r="M333" s="418" t="inlineStr"/>
      <c r="N333" s="455" t="n"/>
      <c r="O333" s="455">
        <f>IF(W333&lt;0,AI333,I333)</f>
        <v/>
      </c>
      <c r="P333" s="455">
        <f>I333-O333</f>
        <v/>
      </c>
      <c r="Q333" s="418" t="n"/>
      <c r="R333" s="418" t="inlineStr">
        <is>
          <t>PTI2212083</t>
        </is>
      </c>
      <c r="S333" s="418" t="inlineStr">
        <is>
          <t>PTI2212083</t>
        </is>
      </c>
      <c r="T333" s="418">
        <f>R333=S333</f>
        <v/>
      </c>
      <c r="U333" s="418">
        <f>AND(MONTH(F333)=MONTH(Y333), YEAR(F333)=YEAR(Y333))</f>
        <v/>
      </c>
      <c r="V333" s="418">
        <f>AND(AC333&lt;&gt;"", 'Company information'!D$4&lt;&gt;"", RIGHT(SUBSTITUTE(AC333,"-",""),9)=RIGHT(SUBSTITUTE('Company information'!D$4,"-",""),9))</f>
        <v/>
      </c>
      <c r="W333" s="418">
        <f>AI333-I333</f>
        <v/>
      </c>
      <c r="X333" s="455" t="n"/>
      <c r="Y333" s="419" t="n">
        <v>44726</v>
      </c>
      <c r="Z333" s="418" t="inlineStr">
        <is>
          <t>PTI2212083</t>
        </is>
      </c>
      <c r="AA333" s="418" t="inlineStr"/>
      <c r="AB333" s="418" t="inlineStr">
        <is>
          <t>បុគ្គលជាប់អាករ</t>
        </is>
      </c>
      <c r="AC333" s="418" t="inlineStr">
        <is>
          <t>L001-100067123</t>
        </is>
      </c>
      <c r="AD333" s="418" t="inlineStr">
        <is>
          <t>រីឡាយអេប៊ល សូស អ៊ិនដាសស្រ្ទៀល (ខេមបូឌា)</t>
        </is>
      </c>
      <c r="AE333" s="455" t="n">
        <v>2788582</v>
      </c>
      <c r="AF333" s="455" t="n">
        <v>2483862</v>
      </c>
      <c r="AG333" s="455" t="n">
        <v>56334</v>
      </c>
      <c r="AH333" s="455" t="n">
        <v>0</v>
      </c>
      <c r="AI333" s="455" t="n">
        <v>248386</v>
      </c>
      <c r="AJ333" s="455" t="n">
        <v>0</v>
      </c>
      <c r="AK333" s="455" t="n">
        <v>0</v>
      </c>
      <c r="AL333" s="455" t="n">
        <v>0</v>
      </c>
      <c r="AM333" s="455" t="n">
        <v>0</v>
      </c>
      <c r="AN333" s="455" t="n">
        <v>0</v>
      </c>
      <c r="AO333" s="455" t="n">
        <v>0</v>
      </c>
      <c r="AP333" s="455" t="n">
        <v>0</v>
      </c>
      <c r="AQ333" s="455" t="n">
        <v>0</v>
      </c>
      <c r="AR333" s="418" t="inlineStr"/>
      <c r="AS333" s="418" t="inlineStr">
        <is>
          <t>ថ្លៃដឹកជញ្ជូន និងសេវា</t>
        </is>
      </c>
      <c r="AT333" s="418" t="inlineStr">
        <is>
          <t>បានប្រកាសពន្ធ</t>
        </is>
      </c>
    </row>
    <row r="334">
      <c r="A334" s="417" t="n">
        <v>325</v>
      </c>
      <c r="B334" s="418" t="inlineStr">
        <is>
          <t>MONTLY CHARGE OF PHOTO COPIER RENTAL</t>
        </is>
      </c>
      <c r="C334" s="418" t="inlineStr">
        <is>
          <t>ឃឺន + ណាហ្គែល</t>
        </is>
      </c>
      <c r="D334" s="418" t="inlineStr">
        <is>
          <t>L001-100045189</t>
        </is>
      </c>
      <c r="E334" s="418" t="inlineStr">
        <is>
          <t>PTI2212076</t>
        </is>
      </c>
      <c r="F334" s="419" t="n">
        <v>44726</v>
      </c>
      <c r="G334" s="420" t="n">
        <v>262599</v>
      </c>
      <c r="H334" s="418" t="n"/>
      <c r="I334" s="455" t="n">
        <v>262599</v>
      </c>
      <c r="J334" s="418">
        <f>IF(L334&lt;&gt;"",L334,K334)</f>
        <v/>
      </c>
      <c r="K334" s="418">
        <f>IF(AND(T334=TRUE, U334=TRUE, V334=TRUE), IF(W334&lt;-0.05, "អនុញ្ញាត (អ្នកផ្គត់ផ្គង់ប្រកាសខ្វះ)", "បានប្រកាស (អនុញ្ញាត)"), IF(AND(T334=FALSE, U334=FALSE, V334=FALSE), "ព្យួរទុក (មិនមានទិន្នន័យ)", "ប្រកាសខុស (ព្យួរទុក)"))</f>
        <v/>
      </c>
      <c r="L334" s="418" t="inlineStr"/>
      <c r="M334" s="418" t="inlineStr"/>
      <c r="N334" s="455" t="n"/>
      <c r="O334" s="455">
        <f>IF(W334&lt;0,AI334,I334)</f>
        <v/>
      </c>
      <c r="P334" s="455">
        <f>I334-O334</f>
        <v/>
      </c>
      <c r="Q334" s="418" t="n"/>
      <c r="R334" s="418" t="inlineStr">
        <is>
          <t>PTI2212076</t>
        </is>
      </c>
      <c r="S334" s="418" t="inlineStr">
        <is>
          <t>PTI2212076</t>
        </is>
      </c>
      <c r="T334" s="418">
        <f>R334=S334</f>
        <v/>
      </c>
      <c r="U334" s="418">
        <f>AND(MONTH(F334)=MONTH(Y334), YEAR(F334)=YEAR(Y334))</f>
        <v/>
      </c>
      <c r="V334" s="418">
        <f>AND(AC334&lt;&gt;"", 'Company information'!D$4&lt;&gt;"", RIGHT(SUBSTITUTE(AC334,"-",""),9)=RIGHT(SUBSTITUTE('Company information'!D$4,"-",""),9))</f>
        <v/>
      </c>
      <c r="W334" s="418">
        <f>AI334-I334</f>
        <v/>
      </c>
      <c r="X334" s="455" t="n"/>
      <c r="Y334" s="419" t="n">
        <v>44726</v>
      </c>
      <c r="Z334" s="418" t="inlineStr">
        <is>
          <t>PTI2212076</t>
        </is>
      </c>
      <c r="AA334" s="418" t="inlineStr"/>
      <c r="AB334" s="418" t="inlineStr">
        <is>
          <t>បុគ្គលជាប់អាករ</t>
        </is>
      </c>
      <c r="AC334" s="418" t="inlineStr">
        <is>
          <t>L001-100067123</t>
        </is>
      </c>
      <c r="AD334" s="418" t="inlineStr">
        <is>
          <t>រីឡាយអេប៊ល សូស អ៊ិនដាសស្រ្ទៀល (ខេមបូឌា)</t>
        </is>
      </c>
      <c r="AE334" s="455" t="n">
        <v>2944924</v>
      </c>
      <c r="AF334" s="455" t="n">
        <v>2625991</v>
      </c>
      <c r="AG334" s="455" t="n">
        <v>56334</v>
      </c>
      <c r="AH334" s="455" t="n">
        <v>0</v>
      </c>
      <c r="AI334" s="455" t="n">
        <v>262599</v>
      </c>
      <c r="AJ334" s="455" t="n">
        <v>0</v>
      </c>
      <c r="AK334" s="455" t="n">
        <v>0</v>
      </c>
      <c r="AL334" s="455" t="n">
        <v>0</v>
      </c>
      <c r="AM334" s="455" t="n">
        <v>0</v>
      </c>
      <c r="AN334" s="455" t="n">
        <v>0</v>
      </c>
      <c r="AO334" s="455" t="n">
        <v>0</v>
      </c>
      <c r="AP334" s="455" t="n">
        <v>0</v>
      </c>
      <c r="AQ334" s="455" t="n">
        <v>0</v>
      </c>
      <c r="AR334" s="418" t="inlineStr"/>
      <c r="AS334" s="418" t="inlineStr">
        <is>
          <t>ថ្លៃដឹកជញ្ជូន និងសេវា</t>
        </is>
      </c>
      <c r="AT334" s="418" t="inlineStr">
        <is>
          <t>បានប្រកាសពន្ធ</t>
        </is>
      </c>
    </row>
    <row r="335">
      <c r="A335" s="417" t="n">
        <v>326</v>
      </c>
      <c r="B335" s="418" t="inlineStr">
        <is>
          <t>MONTLY CHARGE OF PHOTO COPIER RENTAL</t>
        </is>
      </c>
      <c r="C335" s="418" t="inlineStr">
        <is>
          <t>ឃឺន + ណាហ្គែល</t>
        </is>
      </c>
      <c r="D335" s="418" t="inlineStr">
        <is>
          <t>L001-100045189</t>
        </is>
      </c>
      <c r="E335" s="418" t="inlineStr">
        <is>
          <t>PTI2212074</t>
        </is>
      </c>
      <c r="F335" s="419" t="n">
        <v>44726</v>
      </c>
      <c r="G335" s="420" t="n">
        <v>140125</v>
      </c>
      <c r="H335" s="418" t="n"/>
      <c r="I335" s="455" t="n">
        <v>140125</v>
      </c>
      <c r="J335" s="418">
        <f>IF(L335&lt;&gt;"",L335,K335)</f>
        <v/>
      </c>
      <c r="K335" s="418">
        <f>IF(AND(T335=TRUE, U335=TRUE, V335=TRUE), IF(W335&lt;-0.05, "អនុញ្ញាត (អ្នកផ្គត់ផ្គង់ប្រកាសខ្វះ)", "បានប្រកាស (អនុញ្ញាត)"), IF(AND(T335=FALSE, U335=FALSE, V335=FALSE), "ព្យួរទុក (មិនមានទិន្នន័យ)", "ប្រកាសខុស (ព្យួរទុក)"))</f>
        <v/>
      </c>
      <c r="L335" s="418" t="inlineStr"/>
      <c r="M335" s="418" t="inlineStr"/>
      <c r="N335" s="455" t="n"/>
      <c r="O335" s="455">
        <f>IF(W335&lt;0,AI335,I335)</f>
        <v/>
      </c>
      <c r="P335" s="455">
        <f>I335-O335</f>
        <v/>
      </c>
      <c r="Q335" s="418" t="n"/>
      <c r="R335" s="418" t="inlineStr">
        <is>
          <t>PTI2212074</t>
        </is>
      </c>
      <c r="S335" s="418" t="inlineStr">
        <is>
          <t>PTI2212074</t>
        </is>
      </c>
      <c r="T335" s="418">
        <f>R335=S335</f>
        <v/>
      </c>
      <c r="U335" s="418">
        <f>AND(MONTH(F335)=MONTH(Y335), YEAR(F335)=YEAR(Y335))</f>
        <v/>
      </c>
      <c r="V335" s="418">
        <f>AND(AC335&lt;&gt;"", 'Company information'!D$4&lt;&gt;"", RIGHT(SUBSTITUTE(AC335,"-",""),9)=RIGHT(SUBSTITUTE('Company information'!D$4,"-",""),9))</f>
        <v/>
      </c>
      <c r="W335" s="418">
        <f>AI335-I335</f>
        <v/>
      </c>
      <c r="X335" s="455" t="n"/>
      <c r="Y335" s="419" t="n">
        <v>44726</v>
      </c>
      <c r="Z335" s="418" t="inlineStr">
        <is>
          <t>PTI2212074</t>
        </is>
      </c>
      <c r="AA335" s="418" t="inlineStr"/>
      <c r="AB335" s="418" t="inlineStr">
        <is>
          <t>បុគ្គលជាប់អាករ</t>
        </is>
      </c>
      <c r="AC335" s="418" t="inlineStr">
        <is>
          <t>L001-100067123</t>
        </is>
      </c>
      <c r="AD335" s="418" t="inlineStr">
        <is>
          <t>រីឡាយអេប៊ល សូស អ៊ិនដាសស្រ្ទៀល (ខេមបូឌា)</t>
        </is>
      </c>
      <c r="AE335" s="455" t="n">
        <v>1597707</v>
      </c>
      <c r="AF335" s="455" t="n">
        <v>1401248</v>
      </c>
      <c r="AG335" s="455" t="n">
        <v>56334</v>
      </c>
      <c r="AH335" s="455" t="n">
        <v>0</v>
      </c>
      <c r="AI335" s="455" t="n">
        <v>140125</v>
      </c>
      <c r="AJ335" s="455" t="n">
        <v>0</v>
      </c>
      <c r="AK335" s="455" t="n">
        <v>0</v>
      </c>
      <c r="AL335" s="455" t="n">
        <v>0</v>
      </c>
      <c r="AM335" s="455" t="n">
        <v>0</v>
      </c>
      <c r="AN335" s="455" t="n">
        <v>0</v>
      </c>
      <c r="AO335" s="455" t="n">
        <v>0</v>
      </c>
      <c r="AP335" s="455" t="n">
        <v>0</v>
      </c>
      <c r="AQ335" s="455" t="n">
        <v>0</v>
      </c>
      <c r="AR335" s="418" t="inlineStr"/>
      <c r="AS335" s="418" t="inlineStr">
        <is>
          <t>ថ្លៃដឹកជញ្ជូន និងសេវា</t>
        </is>
      </c>
      <c r="AT335" s="418" t="inlineStr">
        <is>
          <t>បានប្រកាសពន្ធ</t>
        </is>
      </c>
    </row>
    <row r="336">
      <c r="A336" s="417" t="n">
        <v>327</v>
      </c>
      <c r="B336" s="418" t="inlineStr">
        <is>
          <t>MONTLY CHARGE OF PHOTO COPIER RENTAL</t>
        </is>
      </c>
      <c r="C336" s="418" t="inlineStr">
        <is>
          <t>ឃឺន + ណាហ្គែល</t>
        </is>
      </c>
      <c r="D336" s="418" t="inlineStr">
        <is>
          <t>L001-100045189</t>
        </is>
      </c>
      <c r="E336" s="418" t="inlineStr">
        <is>
          <t>PTI2212055</t>
        </is>
      </c>
      <c r="F336" s="419" t="n">
        <v>44726</v>
      </c>
      <c r="G336" s="420" t="n">
        <v>26631</v>
      </c>
      <c r="H336" s="418" t="n"/>
      <c r="I336" s="455" t="n">
        <v>26631</v>
      </c>
      <c r="J336" s="418">
        <f>IF(L336&lt;&gt;"",L336,K336)</f>
        <v/>
      </c>
      <c r="K336" s="418">
        <f>IF(AND(T336=TRUE, U336=TRUE, V336=TRUE), IF(W336&lt;-0.05, "អនុញ្ញាត (អ្នកផ្គត់ផ្គង់ប្រកាសខ្វះ)", "បានប្រកាស (អនុញ្ញាត)"), IF(AND(T336=FALSE, U336=FALSE, V336=FALSE), "ព្យួរទុក (មិនមានទិន្នន័យ)", "ប្រកាសខុស (ព្យួរទុក)"))</f>
        <v/>
      </c>
      <c r="L336" s="418" t="inlineStr"/>
      <c r="M336" s="418" t="inlineStr"/>
      <c r="N336" s="455" t="n"/>
      <c r="O336" s="455">
        <f>IF(W336&lt;0,AI336,I336)</f>
        <v/>
      </c>
      <c r="P336" s="455">
        <f>I336-O336</f>
        <v/>
      </c>
      <c r="Q336" s="418" t="n"/>
      <c r="R336" s="418" t="inlineStr">
        <is>
          <t>PTI2212055</t>
        </is>
      </c>
      <c r="S336" s="418" t="inlineStr">
        <is>
          <t>PTI2212055</t>
        </is>
      </c>
      <c r="T336" s="418">
        <f>R336=S336</f>
        <v/>
      </c>
      <c r="U336" s="418">
        <f>AND(MONTH(F336)=MONTH(Y336), YEAR(F336)=YEAR(Y336))</f>
        <v/>
      </c>
      <c r="V336" s="418">
        <f>AND(AC336&lt;&gt;"", 'Company information'!D$4&lt;&gt;"", RIGHT(SUBSTITUTE(AC336,"-",""),9)=RIGHT(SUBSTITUTE('Company information'!D$4,"-",""),9))</f>
        <v/>
      </c>
      <c r="W336" s="418">
        <f>AI336-I336</f>
        <v/>
      </c>
      <c r="X336" s="455" t="n"/>
      <c r="Y336" s="419" t="n">
        <v>44726</v>
      </c>
      <c r="Z336" s="418" t="inlineStr">
        <is>
          <t>PTI2212055</t>
        </is>
      </c>
      <c r="AA336" s="418" t="inlineStr"/>
      <c r="AB336" s="418" t="inlineStr">
        <is>
          <t>បុគ្គលជាប់អាករ</t>
        </is>
      </c>
      <c r="AC336" s="418" t="inlineStr">
        <is>
          <t>L001-100067123</t>
        </is>
      </c>
      <c r="AD336" s="418" t="inlineStr">
        <is>
          <t>រីឡាយអេប៊ល សូស អ៊ិនដាសស្រ្ទៀល (ខេមបូឌា)</t>
        </is>
      </c>
      <c r="AE336" s="455" t="n">
        <v>292936</v>
      </c>
      <c r="AF336" s="455" t="n">
        <v>266305</v>
      </c>
      <c r="AG336" s="455" t="n">
        <v>0</v>
      </c>
      <c r="AH336" s="455" t="n">
        <v>0</v>
      </c>
      <c r="AI336" s="455" t="n">
        <v>26631</v>
      </c>
      <c r="AJ336" s="455" t="n">
        <v>0</v>
      </c>
      <c r="AK336" s="455" t="n">
        <v>0</v>
      </c>
      <c r="AL336" s="455" t="n">
        <v>0</v>
      </c>
      <c r="AM336" s="455" t="n">
        <v>0</v>
      </c>
      <c r="AN336" s="455" t="n">
        <v>0</v>
      </c>
      <c r="AO336" s="455" t="n">
        <v>0</v>
      </c>
      <c r="AP336" s="455" t="n">
        <v>0</v>
      </c>
      <c r="AQ336" s="455" t="n">
        <v>0</v>
      </c>
      <c r="AR336" s="418" t="inlineStr"/>
      <c r="AS336" s="418" t="inlineStr">
        <is>
          <t>ថ្លៃដឹកជញ្ជូន និងសេវា</t>
        </is>
      </c>
      <c r="AT336" s="418" t="inlineStr">
        <is>
          <t>បានប្រកាសពន្ធ</t>
        </is>
      </c>
    </row>
    <row r="337">
      <c r="A337" s="417" t="n">
        <v>328</v>
      </c>
      <c r="B337" s="418" t="inlineStr">
        <is>
          <t>SPARE PART MACHINE</t>
        </is>
      </c>
      <c r="C337" s="418" t="inlineStr">
        <is>
          <t>ឃឺន + ណាហ្គែល</t>
        </is>
      </c>
      <c r="D337" s="418" t="inlineStr">
        <is>
          <t>L001-100045189</t>
        </is>
      </c>
      <c r="E337" s="418" t="inlineStr">
        <is>
          <t>PTI2212044</t>
        </is>
      </c>
      <c r="F337" s="419" t="n">
        <v>44726</v>
      </c>
      <c r="G337" s="420" t="n">
        <v>176398</v>
      </c>
      <c r="H337" s="418" t="n"/>
      <c r="I337" s="455" t="n">
        <v>176398</v>
      </c>
      <c r="J337" s="418">
        <f>IF(L337&lt;&gt;"",L337,K337)</f>
        <v/>
      </c>
      <c r="K337" s="418">
        <f>IF(AND(T337=TRUE, U337=TRUE, V337=TRUE), IF(W337&lt;-0.05, "អនុញ្ញាត (អ្នកផ្គត់ផ្គង់ប្រកាសខ្វះ)", "បានប្រកាស (អនុញ្ញាត)"), IF(AND(T337=FALSE, U337=FALSE, V337=FALSE), "ព្យួរទុក (មិនមានទិន្នន័យ)", "ប្រកាសខុស (ព្យួរទុក)"))</f>
        <v/>
      </c>
      <c r="L337" s="418" t="inlineStr"/>
      <c r="M337" s="418" t="inlineStr"/>
      <c r="N337" s="455" t="n"/>
      <c r="O337" s="455">
        <f>IF(W337&lt;0,AI337,I337)</f>
        <v/>
      </c>
      <c r="P337" s="455">
        <f>I337-O337</f>
        <v/>
      </c>
      <c r="Q337" s="418" t="n"/>
      <c r="R337" s="418" t="inlineStr">
        <is>
          <t>PTI2212044</t>
        </is>
      </c>
      <c r="S337" s="418" t="inlineStr">
        <is>
          <t>PTI2212044</t>
        </is>
      </c>
      <c r="T337" s="418">
        <f>R337=S337</f>
        <v/>
      </c>
      <c r="U337" s="418">
        <f>AND(MONTH(F337)=MONTH(Y337), YEAR(F337)=YEAR(Y337))</f>
        <v/>
      </c>
      <c r="V337" s="418">
        <f>AND(AC337&lt;&gt;"", 'Company information'!D$4&lt;&gt;"", RIGHT(SUBSTITUTE(AC337,"-",""),9)=RIGHT(SUBSTITUTE('Company information'!D$4,"-",""),9))</f>
        <v/>
      </c>
      <c r="W337" s="418">
        <f>AI337-I337</f>
        <v/>
      </c>
      <c r="X337" s="455" t="n"/>
      <c r="Y337" s="419" t="n">
        <v>44726</v>
      </c>
      <c r="Z337" s="418" t="inlineStr">
        <is>
          <t>PTI2212044</t>
        </is>
      </c>
      <c r="AA337" s="418" t="inlineStr"/>
      <c r="AB337" s="418" t="inlineStr">
        <is>
          <t>បុគ្គលជាប់អាករ</t>
        </is>
      </c>
      <c r="AC337" s="418" t="inlineStr">
        <is>
          <t>L001-100067123</t>
        </is>
      </c>
      <c r="AD337" s="418" t="inlineStr">
        <is>
          <t>រីឡាយអេប៊ល សូស អ៊ិនដាសស្រ្ទៀល (ខេមបូឌា)</t>
        </is>
      </c>
      <c r="AE337" s="455" t="n">
        <v>2001835</v>
      </c>
      <c r="AF337" s="455" t="n">
        <v>1763982</v>
      </c>
      <c r="AG337" s="455" t="n">
        <v>61455</v>
      </c>
      <c r="AH337" s="455" t="n">
        <v>0</v>
      </c>
      <c r="AI337" s="455" t="n">
        <v>176398</v>
      </c>
      <c r="AJ337" s="455" t="n">
        <v>0</v>
      </c>
      <c r="AK337" s="455" t="n">
        <v>0</v>
      </c>
      <c r="AL337" s="455" t="n">
        <v>0</v>
      </c>
      <c r="AM337" s="455" t="n">
        <v>0</v>
      </c>
      <c r="AN337" s="455" t="n">
        <v>0</v>
      </c>
      <c r="AO337" s="455" t="n">
        <v>0</v>
      </c>
      <c r="AP337" s="455" t="n">
        <v>0</v>
      </c>
      <c r="AQ337" s="455" t="n">
        <v>0</v>
      </c>
      <c r="AR337" s="418" t="inlineStr"/>
      <c r="AS337" s="418" t="inlineStr">
        <is>
          <t>ថ្លៃដឹកជញ្ជូន និងសេវា</t>
        </is>
      </c>
      <c r="AT337" s="418" t="inlineStr">
        <is>
          <t>បានប្រកាសពន្ធ</t>
        </is>
      </c>
    </row>
    <row r="338">
      <c r="A338" s="417" t="n">
        <v>329</v>
      </c>
      <c r="B338" s="418" t="inlineStr">
        <is>
          <t>Security Guard</t>
        </is>
      </c>
      <c r="C338" s="418" t="inlineStr">
        <is>
          <t>ឃឺន + ណាហ្គែល</t>
        </is>
      </c>
      <c r="D338" s="418" t="inlineStr">
        <is>
          <t>L001-100045189</t>
        </is>
      </c>
      <c r="E338" s="418" t="inlineStr">
        <is>
          <t>PTI2212040</t>
        </is>
      </c>
      <c r="F338" s="419" t="n">
        <v>44726</v>
      </c>
      <c r="G338" s="420" t="n">
        <v>26631</v>
      </c>
      <c r="H338" s="418" t="n"/>
      <c r="I338" s="455" t="n">
        <v>26631</v>
      </c>
      <c r="J338" s="418">
        <f>IF(L338&lt;&gt;"",L338,K338)</f>
        <v/>
      </c>
      <c r="K338" s="418">
        <f>IF(AND(T338=TRUE, U338=TRUE, V338=TRUE), IF(W338&lt;-0.05, "អនុញ្ញាត (អ្នកផ្គត់ផ្គង់ប្រកាសខ្វះ)", "បានប្រកាស (អនុញ្ញាត)"), IF(AND(T338=FALSE, U338=FALSE, V338=FALSE), "ព្យួរទុក (មិនមានទិន្នន័យ)", "ប្រកាសខុស (ព្យួរទុក)"))</f>
        <v/>
      </c>
      <c r="L338" s="418" t="inlineStr"/>
      <c r="M338" s="418" t="inlineStr"/>
      <c r="N338" s="455" t="n"/>
      <c r="O338" s="455">
        <f>IF(W338&lt;0,AI338,I338)</f>
        <v/>
      </c>
      <c r="P338" s="455">
        <f>I338-O338</f>
        <v/>
      </c>
      <c r="Q338" s="418" t="n"/>
      <c r="R338" s="418" t="inlineStr">
        <is>
          <t>PTI2212040</t>
        </is>
      </c>
      <c r="S338" s="418" t="inlineStr">
        <is>
          <t>PTI2212040</t>
        </is>
      </c>
      <c r="T338" s="418">
        <f>R338=S338</f>
        <v/>
      </c>
      <c r="U338" s="418">
        <f>AND(MONTH(F338)=MONTH(Y338), YEAR(F338)=YEAR(Y338))</f>
        <v/>
      </c>
      <c r="V338" s="418">
        <f>AND(AC338&lt;&gt;"", 'Company information'!D$4&lt;&gt;"", RIGHT(SUBSTITUTE(AC338,"-",""),9)=RIGHT(SUBSTITUTE('Company information'!D$4,"-",""),9))</f>
        <v/>
      </c>
      <c r="W338" s="418">
        <f>AI338-I338</f>
        <v/>
      </c>
      <c r="X338" s="455" t="n"/>
      <c r="Y338" s="419" t="n">
        <v>44726</v>
      </c>
      <c r="Z338" s="418" t="inlineStr">
        <is>
          <t>PTI2212040</t>
        </is>
      </c>
      <c r="AA338" s="418" t="inlineStr"/>
      <c r="AB338" s="418" t="inlineStr">
        <is>
          <t>បុគ្គលជាប់អាករ</t>
        </is>
      </c>
      <c r="AC338" s="418" t="inlineStr">
        <is>
          <t>L001-100067123</t>
        </is>
      </c>
      <c r="AD338" s="418" t="inlineStr">
        <is>
          <t>រីឡាយអេប៊ល សូស អ៊ិនដាសស្រ្ទៀល (ខេមបូឌា)</t>
        </is>
      </c>
      <c r="AE338" s="455" t="n">
        <v>7579245</v>
      </c>
      <c r="AF338" s="455" t="n">
        <v>266305</v>
      </c>
      <c r="AG338" s="455" t="n">
        <v>7286310</v>
      </c>
      <c r="AH338" s="455" t="n">
        <v>0</v>
      </c>
      <c r="AI338" s="455" t="n">
        <v>26630</v>
      </c>
      <c r="AJ338" s="455" t="n">
        <v>0</v>
      </c>
      <c r="AK338" s="455" t="n">
        <v>0</v>
      </c>
      <c r="AL338" s="455" t="n">
        <v>0</v>
      </c>
      <c r="AM338" s="455" t="n">
        <v>0</v>
      </c>
      <c r="AN338" s="455" t="n">
        <v>0</v>
      </c>
      <c r="AO338" s="455" t="n">
        <v>0</v>
      </c>
      <c r="AP338" s="455" t="n">
        <v>0</v>
      </c>
      <c r="AQ338" s="455" t="n">
        <v>0</v>
      </c>
      <c r="AR338" s="418" t="inlineStr"/>
      <c r="AS338" s="418" t="inlineStr">
        <is>
          <t>ថ្លៃដឹកជញ្ជូន និងសេវា</t>
        </is>
      </c>
      <c r="AT338" s="418" t="inlineStr">
        <is>
          <t>បានប្រកាសពន្ធ</t>
        </is>
      </c>
    </row>
    <row r="339">
      <c r="A339" s="417" t="n">
        <v>330</v>
      </c>
      <c r="B339" s="418" t="inlineStr">
        <is>
          <t>Security Guard</t>
        </is>
      </c>
      <c r="C339" s="418" t="inlineStr">
        <is>
          <t>ឃឺន + ណាហ្គែល</t>
        </is>
      </c>
      <c r="D339" s="418" t="inlineStr">
        <is>
          <t>L001-100045189</t>
        </is>
      </c>
      <c r="E339" s="418" t="inlineStr">
        <is>
          <t>PTI2212036</t>
        </is>
      </c>
      <c r="F339" s="419" t="n">
        <v>44726</v>
      </c>
      <c r="G339" s="420" t="n">
        <v>26631</v>
      </c>
      <c r="H339" s="418" t="n"/>
      <c r="I339" s="455" t="n">
        <v>26631</v>
      </c>
      <c r="J339" s="418">
        <f>IF(L339&lt;&gt;"",L339,K339)</f>
        <v/>
      </c>
      <c r="K339" s="418">
        <f>IF(AND(T339=TRUE, U339=TRUE, V339=TRUE), IF(W339&lt;-0.05, "អនុញ្ញាត (អ្នកផ្គត់ផ្គង់ប្រកាសខ្វះ)", "បានប្រកាស (អនុញ្ញាត)"), IF(AND(T339=FALSE, U339=FALSE, V339=FALSE), "ព្យួរទុក (មិនមានទិន្នន័យ)", "ប្រកាសខុស (ព្យួរទុក)"))</f>
        <v/>
      </c>
      <c r="L339" s="418" t="inlineStr"/>
      <c r="M339" s="418" t="inlineStr"/>
      <c r="N339" s="455" t="n"/>
      <c r="O339" s="455">
        <f>IF(W339&lt;0,AI339,I339)</f>
        <v/>
      </c>
      <c r="P339" s="455">
        <f>I339-O339</f>
        <v/>
      </c>
      <c r="Q339" s="418" t="n"/>
      <c r="R339" s="418" t="inlineStr">
        <is>
          <t>PTI2212036</t>
        </is>
      </c>
      <c r="S339" s="418" t="inlineStr">
        <is>
          <t>PTI2212036</t>
        </is>
      </c>
      <c r="T339" s="418">
        <f>R339=S339</f>
        <v/>
      </c>
      <c r="U339" s="418">
        <f>AND(MONTH(F339)=MONTH(Y339), YEAR(F339)=YEAR(Y339))</f>
        <v/>
      </c>
      <c r="V339" s="418">
        <f>AND(AC339&lt;&gt;"", 'Company information'!D$4&lt;&gt;"", RIGHT(SUBSTITUTE(AC339,"-",""),9)=RIGHT(SUBSTITUTE('Company information'!D$4,"-",""),9))</f>
        <v/>
      </c>
      <c r="W339" s="418">
        <f>AI339-I339</f>
        <v/>
      </c>
      <c r="X339" s="455" t="n"/>
      <c r="Y339" s="419" t="n">
        <v>44726</v>
      </c>
      <c r="Z339" s="418" t="inlineStr">
        <is>
          <t>PTI2212036</t>
        </is>
      </c>
      <c r="AA339" s="418" t="inlineStr"/>
      <c r="AB339" s="418" t="inlineStr">
        <is>
          <t>បុគ្គលជាប់អាករ</t>
        </is>
      </c>
      <c r="AC339" s="418" t="inlineStr">
        <is>
          <t>L001-100067123</t>
        </is>
      </c>
      <c r="AD339" s="418" t="inlineStr">
        <is>
          <t>រីឡាយអេប៊ល សូស អ៊ិនដាសស្រ្ទៀល (ខេមបូឌា)</t>
        </is>
      </c>
      <c r="AE339" s="455" t="n">
        <v>13637151</v>
      </c>
      <c r="AF339" s="455" t="n">
        <v>266305</v>
      </c>
      <c r="AG339" s="455" t="n">
        <v>13344216</v>
      </c>
      <c r="AH339" s="455" t="n">
        <v>0</v>
      </c>
      <c r="AI339" s="455" t="n">
        <v>26630</v>
      </c>
      <c r="AJ339" s="455" t="n">
        <v>0</v>
      </c>
      <c r="AK339" s="455" t="n">
        <v>0</v>
      </c>
      <c r="AL339" s="455" t="n">
        <v>0</v>
      </c>
      <c r="AM339" s="455" t="n">
        <v>0</v>
      </c>
      <c r="AN339" s="455" t="n">
        <v>0</v>
      </c>
      <c r="AO339" s="455" t="n">
        <v>0</v>
      </c>
      <c r="AP339" s="455" t="n">
        <v>0</v>
      </c>
      <c r="AQ339" s="455" t="n">
        <v>0</v>
      </c>
      <c r="AR339" s="418" t="inlineStr"/>
      <c r="AS339" s="418" t="inlineStr">
        <is>
          <t>ថ្លៃដឹកជញ្ជូន និងសេវា</t>
        </is>
      </c>
      <c r="AT339" s="418" t="inlineStr">
        <is>
          <t>បានប្រកាសពន្ធ</t>
        </is>
      </c>
    </row>
    <row r="340">
      <c r="A340" s="417" t="n">
        <v>331</v>
      </c>
      <c r="B340" s="418" t="inlineStr">
        <is>
          <t>Thread</t>
        </is>
      </c>
      <c r="C340" s="418" t="inlineStr">
        <is>
          <t>ឃឺន + ណាហ្គែល</t>
        </is>
      </c>
      <c r="D340" s="418" t="inlineStr">
        <is>
          <t>L001-100045189</t>
        </is>
      </c>
      <c r="E340" s="418" t="inlineStr">
        <is>
          <t>PTI2212032</t>
        </is>
      </c>
      <c r="F340" s="419" t="n">
        <v>44726</v>
      </c>
      <c r="G340" s="420" t="n">
        <v>26631</v>
      </c>
      <c r="H340" s="418" t="n"/>
      <c r="I340" s="455" t="n">
        <v>26631</v>
      </c>
      <c r="J340" s="418">
        <f>IF(L340&lt;&gt;"",L340,K340)</f>
        <v/>
      </c>
      <c r="K340" s="418">
        <f>IF(AND(T340=TRUE, U340=TRUE, V340=TRUE), IF(W340&lt;-0.05, "អនុញ្ញាត (អ្នកផ្គត់ផ្គង់ប្រកាសខ្វះ)", "បានប្រកាស (អនុញ្ញាត)"), IF(AND(T340=FALSE, U340=FALSE, V340=FALSE), "ព្យួរទុក (មិនមានទិន្នន័យ)", "ប្រកាសខុស (ព្យួរទុក)"))</f>
        <v/>
      </c>
      <c r="L340" s="418" t="inlineStr"/>
      <c r="M340" s="418" t="inlineStr"/>
      <c r="N340" s="455" t="n"/>
      <c r="O340" s="455">
        <f>IF(W340&lt;0,AI340,I340)</f>
        <v/>
      </c>
      <c r="P340" s="455">
        <f>I340-O340</f>
        <v/>
      </c>
      <c r="Q340" s="418" t="n"/>
      <c r="R340" s="418" t="inlineStr">
        <is>
          <t>PTI2212032</t>
        </is>
      </c>
      <c r="S340" s="418" t="inlineStr">
        <is>
          <t>PTI2212032</t>
        </is>
      </c>
      <c r="T340" s="418">
        <f>R340=S340</f>
        <v/>
      </c>
      <c r="U340" s="418">
        <f>AND(MONTH(F340)=MONTH(Y340), YEAR(F340)=YEAR(Y340))</f>
        <v/>
      </c>
      <c r="V340" s="418">
        <f>AND(AC340&lt;&gt;"", 'Company information'!D$4&lt;&gt;"", RIGHT(SUBSTITUTE(AC340,"-",""),9)=RIGHT(SUBSTITUTE('Company information'!D$4,"-",""),9))</f>
        <v/>
      </c>
      <c r="W340" s="418">
        <f>AI340-I340</f>
        <v/>
      </c>
      <c r="X340" s="455" t="n"/>
      <c r="Y340" s="419" t="n">
        <v>44726</v>
      </c>
      <c r="Z340" s="418" t="inlineStr">
        <is>
          <t>PTI2212032</t>
        </is>
      </c>
      <c r="AA340" s="418" t="inlineStr"/>
      <c r="AB340" s="418" t="inlineStr">
        <is>
          <t>បុគ្គលជាប់អាករ</t>
        </is>
      </c>
      <c r="AC340" s="418" t="inlineStr">
        <is>
          <t>L001-100067123</t>
        </is>
      </c>
      <c r="AD340" s="418" t="inlineStr">
        <is>
          <t>រីឡាយអេប៊ល សូស អ៊ិនដាសស្រ្ទៀល (ខេមបូឌា)</t>
        </is>
      </c>
      <c r="AE340" s="455" t="n">
        <v>1843404</v>
      </c>
      <c r="AF340" s="455" t="n">
        <v>266305</v>
      </c>
      <c r="AG340" s="455" t="n">
        <v>1550469</v>
      </c>
      <c r="AH340" s="455" t="n">
        <v>0</v>
      </c>
      <c r="AI340" s="455" t="n">
        <v>26630</v>
      </c>
      <c r="AJ340" s="455" t="n">
        <v>0</v>
      </c>
      <c r="AK340" s="455" t="n">
        <v>0</v>
      </c>
      <c r="AL340" s="455" t="n">
        <v>0</v>
      </c>
      <c r="AM340" s="455" t="n">
        <v>0</v>
      </c>
      <c r="AN340" s="455" t="n">
        <v>0</v>
      </c>
      <c r="AO340" s="455" t="n">
        <v>0</v>
      </c>
      <c r="AP340" s="455" t="n">
        <v>0</v>
      </c>
      <c r="AQ340" s="455" t="n">
        <v>0</v>
      </c>
      <c r="AR340" s="418" t="inlineStr"/>
      <c r="AS340" s="418" t="inlineStr">
        <is>
          <t>ថ្លៃដឹកជញ្ជូន និងសេវា</t>
        </is>
      </c>
      <c r="AT340" s="418" t="inlineStr">
        <is>
          <t>បានប្រកាសពន្ធ</t>
        </is>
      </c>
    </row>
    <row r="341">
      <c r="A341" s="417" t="n">
        <v>332</v>
      </c>
      <c r="B341" s="418" t="inlineStr">
        <is>
          <t>Bank Charge</t>
        </is>
      </c>
      <c r="C341" s="418" t="inlineStr">
        <is>
          <t>ឃឺន + ណាហ្គែល</t>
        </is>
      </c>
      <c r="D341" s="418" t="inlineStr">
        <is>
          <t>L001-100045189</t>
        </is>
      </c>
      <c r="E341" s="418" t="inlineStr">
        <is>
          <t>PTI2212031</t>
        </is>
      </c>
      <c r="F341" s="419" t="n">
        <v>44726</v>
      </c>
      <c r="G341" s="420" t="n">
        <v>26631</v>
      </c>
      <c r="H341" s="418" t="n"/>
      <c r="I341" s="455" t="n">
        <v>26631</v>
      </c>
      <c r="J341" s="418">
        <f>IF(L341&lt;&gt;"",L341,K341)</f>
        <v/>
      </c>
      <c r="K341" s="418">
        <f>IF(AND(T341=TRUE, U341=TRUE, V341=TRUE), IF(W341&lt;-0.05, "អនុញ្ញាត (អ្នកផ្គត់ផ្គង់ប្រកាសខ្វះ)", "បានប្រកាស (អនុញ្ញាត)"), IF(AND(T341=FALSE, U341=FALSE, V341=FALSE), "ព្យួរទុក (មិនមានទិន្នន័យ)", "ប្រកាសខុស (ព្យួរទុក)"))</f>
        <v/>
      </c>
      <c r="L341" s="418" t="inlineStr"/>
      <c r="M341" s="418" t="inlineStr"/>
      <c r="N341" s="455" t="n"/>
      <c r="O341" s="455">
        <f>IF(W341&lt;0,AI341,I341)</f>
        <v/>
      </c>
      <c r="P341" s="455">
        <f>I341-O341</f>
        <v/>
      </c>
      <c r="Q341" s="418" t="n"/>
      <c r="R341" s="418" t="inlineStr">
        <is>
          <t>PTI2212031</t>
        </is>
      </c>
      <c r="S341" s="418" t="inlineStr">
        <is>
          <t>PTI2212031</t>
        </is>
      </c>
      <c r="T341" s="418">
        <f>R341=S341</f>
        <v/>
      </c>
      <c r="U341" s="418">
        <f>AND(MONTH(F341)=MONTH(Y341), YEAR(F341)=YEAR(Y341))</f>
        <v/>
      </c>
      <c r="V341" s="418">
        <f>AND(AC341&lt;&gt;"", 'Company information'!D$4&lt;&gt;"", RIGHT(SUBSTITUTE(AC341,"-",""),9)=RIGHT(SUBSTITUTE('Company information'!D$4,"-",""),9))</f>
        <v/>
      </c>
      <c r="W341" s="418">
        <f>AI341-I341</f>
        <v/>
      </c>
      <c r="X341" s="455" t="n"/>
      <c r="Y341" s="419" t="n">
        <v>44726</v>
      </c>
      <c r="Z341" s="418" t="inlineStr">
        <is>
          <t>PTI2212031</t>
        </is>
      </c>
      <c r="AA341" s="418" t="inlineStr"/>
      <c r="AB341" s="418" t="inlineStr">
        <is>
          <t>បុគ្គលជាប់អាករ</t>
        </is>
      </c>
      <c r="AC341" s="418" t="inlineStr">
        <is>
          <t>L001-100067123</t>
        </is>
      </c>
      <c r="AD341" s="418" t="inlineStr">
        <is>
          <t>រីឡាយអេប៊ល សូស អ៊ិនដាសស្រ្ទៀល (ខេមបូឌា)</t>
        </is>
      </c>
      <c r="AE341" s="455" t="n">
        <v>1369054</v>
      </c>
      <c r="AF341" s="455" t="n">
        <v>266305</v>
      </c>
      <c r="AG341" s="455" t="n">
        <v>1076118</v>
      </c>
      <c r="AH341" s="455" t="n">
        <v>0</v>
      </c>
      <c r="AI341" s="455" t="n">
        <v>26631</v>
      </c>
      <c r="AJ341" s="455" t="n">
        <v>0</v>
      </c>
      <c r="AK341" s="455" t="n">
        <v>0</v>
      </c>
      <c r="AL341" s="455" t="n">
        <v>0</v>
      </c>
      <c r="AM341" s="455" t="n">
        <v>0</v>
      </c>
      <c r="AN341" s="455" t="n">
        <v>0</v>
      </c>
      <c r="AO341" s="455" t="n">
        <v>0</v>
      </c>
      <c r="AP341" s="455" t="n">
        <v>0</v>
      </c>
      <c r="AQ341" s="455" t="n">
        <v>0</v>
      </c>
      <c r="AR341" s="418" t="inlineStr"/>
      <c r="AS341" s="418" t="inlineStr">
        <is>
          <t>ថ្លៃដឹកជញ្ជូន និងសេវា</t>
        </is>
      </c>
      <c r="AT341" s="418" t="inlineStr">
        <is>
          <t>បានប្រកាសពន្ធ</t>
        </is>
      </c>
    </row>
    <row r="342">
      <c r="A342" s="417" t="n">
        <v>333</v>
      </c>
      <c r="B342" s="418" t="inlineStr">
        <is>
          <t>Taxable allowance for Staff &amp; Worker</t>
        </is>
      </c>
      <c r="C342" s="418" t="inlineStr">
        <is>
          <t>ឃឺន + ណាហ្គែល</t>
        </is>
      </c>
      <c r="D342" s="418" t="inlineStr">
        <is>
          <t>L001-100045189</t>
        </is>
      </c>
      <c r="E342" s="418" t="inlineStr">
        <is>
          <t>PTI2212027</t>
        </is>
      </c>
      <c r="F342" s="419" t="n">
        <v>44726</v>
      </c>
      <c r="G342" s="420" t="n">
        <v>26631</v>
      </c>
      <c r="H342" s="418" t="n"/>
      <c r="I342" s="455" t="n">
        <v>26631</v>
      </c>
      <c r="J342" s="418">
        <f>IF(L342&lt;&gt;"",L342,K342)</f>
        <v/>
      </c>
      <c r="K342" s="418">
        <f>IF(AND(T342=TRUE, U342=TRUE, V342=TRUE), IF(W342&lt;-0.05, "អនុញ្ញាត (អ្នកផ្គត់ផ្គង់ប្រកាសខ្វះ)", "បានប្រកាស (អនុញ្ញាត)"), IF(AND(T342=FALSE, U342=FALSE, V342=FALSE), "ព្យួរទុក (មិនមានទិន្នន័យ)", "ប្រកាសខុស (ព្យួរទុក)"))</f>
        <v/>
      </c>
      <c r="L342" s="418" t="inlineStr"/>
      <c r="M342" s="418" t="inlineStr"/>
      <c r="N342" s="455" t="n"/>
      <c r="O342" s="455">
        <f>IF(W342&lt;0,AI342,I342)</f>
        <v/>
      </c>
      <c r="P342" s="455">
        <f>I342-O342</f>
        <v/>
      </c>
      <c r="Q342" s="418" t="n"/>
      <c r="R342" s="418" t="inlineStr">
        <is>
          <t>PTI2212027</t>
        </is>
      </c>
      <c r="S342" s="418" t="inlineStr">
        <is>
          <t>PTI2212027</t>
        </is>
      </c>
      <c r="T342" s="418">
        <f>R342=S342</f>
        <v/>
      </c>
      <c r="U342" s="418">
        <f>AND(MONTH(F342)=MONTH(Y342), YEAR(F342)=YEAR(Y342))</f>
        <v/>
      </c>
      <c r="V342" s="418">
        <f>AND(AC342&lt;&gt;"", 'Company information'!D$4&lt;&gt;"", RIGHT(SUBSTITUTE(AC342,"-",""),9)=RIGHT(SUBSTITUTE('Company information'!D$4,"-",""),9))</f>
        <v/>
      </c>
      <c r="W342" s="418">
        <f>AI342-I342</f>
        <v/>
      </c>
      <c r="X342" s="455" t="n"/>
      <c r="Y342" s="419" t="n">
        <v>44726</v>
      </c>
      <c r="Z342" s="418" t="inlineStr">
        <is>
          <t>PTI2212027</t>
        </is>
      </c>
      <c r="AA342" s="418" t="inlineStr"/>
      <c r="AB342" s="418" t="inlineStr">
        <is>
          <t>បុគ្គលជាប់អាករ</t>
        </is>
      </c>
      <c r="AC342" s="418" t="inlineStr">
        <is>
          <t>L001-100067123</t>
        </is>
      </c>
      <c r="AD342" s="418" t="inlineStr">
        <is>
          <t>រីឡាយអេប៊ល សូស អ៊ិនដាសស្រ្ទៀល (ខេមបូឌា)</t>
        </is>
      </c>
      <c r="AE342" s="455" t="n">
        <v>292936</v>
      </c>
      <c r="AF342" s="455" t="n">
        <v>266305</v>
      </c>
      <c r="AG342" s="455" t="n">
        <v>0</v>
      </c>
      <c r="AH342" s="455" t="n">
        <v>0</v>
      </c>
      <c r="AI342" s="455" t="n">
        <v>26631</v>
      </c>
      <c r="AJ342" s="455" t="n">
        <v>0</v>
      </c>
      <c r="AK342" s="455" t="n">
        <v>0</v>
      </c>
      <c r="AL342" s="455" t="n">
        <v>0</v>
      </c>
      <c r="AM342" s="455" t="n">
        <v>0</v>
      </c>
      <c r="AN342" s="455" t="n">
        <v>0</v>
      </c>
      <c r="AO342" s="455" t="n">
        <v>0</v>
      </c>
      <c r="AP342" s="455" t="n">
        <v>0</v>
      </c>
      <c r="AQ342" s="455" t="n">
        <v>0</v>
      </c>
      <c r="AR342" s="418" t="inlineStr"/>
      <c r="AS342" s="418" t="inlineStr">
        <is>
          <t>ថ្លៃដឹកជញ្ជូន និងសេវា</t>
        </is>
      </c>
      <c r="AT342" s="418" t="inlineStr">
        <is>
          <t>បានប្រកាសពន្ធ</t>
        </is>
      </c>
    </row>
    <row r="343">
      <c r="A343" s="417" t="n">
        <v>334</v>
      </c>
      <c r="B343" s="418" t="inlineStr">
        <is>
          <t>NonTaxable allowance for Staff &amp; Worker</t>
        </is>
      </c>
      <c r="C343" s="418" t="inlineStr">
        <is>
          <t>ឃឺន + ណាហ្គែល</t>
        </is>
      </c>
      <c r="D343" s="418" t="inlineStr">
        <is>
          <t>L001-100045189</t>
        </is>
      </c>
      <c r="E343" s="418" t="inlineStr">
        <is>
          <t>PTI2212025</t>
        </is>
      </c>
      <c r="F343" s="419" t="n">
        <v>44726</v>
      </c>
      <c r="G343" s="420" t="n">
        <v>26631</v>
      </c>
      <c r="H343" s="418" t="n"/>
      <c r="I343" s="455" t="n">
        <v>26631</v>
      </c>
      <c r="J343" s="418">
        <f>IF(L343&lt;&gt;"",L343,K343)</f>
        <v/>
      </c>
      <c r="K343" s="418">
        <f>IF(AND(T343=TRUE, U343=TRUE, V343=TRUE), IF(W343&lt;-0.05, "អនុញ្ញាត (អ្នកផ្គត់ផ្គង់ប្រកាសខ្វះ)", "បានប្រកាស (អនុញ្ញាត)"), IF(AND(T343=FALSE, U343=FALSE, V343=FALSE), "ព្យួរទុក (មិនមានទិន្នន័យ)", "ប្រកាសខុស (ព្យួរទុក)"))</f>
        <v/>
      </c>
      <c r="L343" s="418" t="inlineStr"/>
      <c r="M343" s="418" t="inlineStr"/>
      <c r="N343" s="455" t="n"/>
      <c r="O343" s="455">
        <f>IF(W343&lt;0,AI343,I343)</f>
        <v/>
      </c>
      <c r="P343" s="455">
        <f>I343-O343</f>
        <v/>
      </c>
      <c r="Q343" s="418" t="n"/>
      <c r="R343" s="418" t="inlineStr">
        <is>
          <t>PTI2212025</t>
        </is>
      </c>
      <c r="S343" s="418" t="inlineStr">
        <is>
          <t>PTI2212025</t>
        </is>
      </c>
      <c r="T343" s="418">
        <f>R343=S343</f>
        <v/>
      </c>
      <c r="U343" s="418">
        <f>AND(MONTH(F343)=MONTH(Y343), YEAR(F343)=YEAR(Y343))</f>
        <v/>
      </c>
      <c r="V343" s="418">
        <f>AND(AC343&lt;&gt;"", 'Company information'!D$4&lt;&gt;"", RIGHT(SUBSTITUTE(AC343,"-",""),9)=RIGHT(SUBSTITUTE('Company information'!D$4,"-",""),9))</f>
        <v/>
      </c>
      <c r="W343" s="418">
        <f>AI343-I343</f>
        <v/>
      </c>
      <c r="X343" s="455" t="n"/>
      <c r="Y343" s="419" t="n">
        <v>44726</v>
      </c>
      <c r="Z343" s="418" t="inlineStr">
        <is>
          <t>PTI2212025</t>
        </is>
      </c>
      <c r="AA343" s="418" t="inlineStr"/>
      <c r="AB343" s="418" t="inlineStr">
        <is>
          <t>បុគ្គលជាប់អាករ</t>
        </is>
      </c>
      <c r="AC343" s="418" t="inlineStr">
        <is>
          <t>L001-100067123</t>
        </is>
      </c>
      <c r="AD343" s="418" t="inlineStr">
        <is>
          <t>រីឡាយអេប៊ល សូស អ៊ិនដាសស្រ្ទៀល (ខេមបូឌា)</t>
        </is>
      </c>
      <c r="AE343" s="455" t="n">
        <v>292936</v>
      </c>
      <c r="AF343" s="455" t="n">
        <v>266305</v>
      </c>
      <c r="AG343" s="455" t="n">
        <v>0</v>
      </c>
      <c r="AH343" s="455" t="n">
        <v>0</v>
      </c>
      <c r="AI343" s="455" t="n">
        <v>26631</v>
      </c>
      <c r="AJ343" s="455" t="n">
        <v>0</v>
      </c>
      <c r="AK343" s="455" t="n">
        <v>0</v>
      </c>
      <c r="AL343" s="455" t="n">
        <v>0</v>
      </c>
      <c r="AM343" s="455" t="n">
        <v>0</v>
      </c>
      <c r="AN343" s="455" t="n">
        <v>0</v>
      </c>
      <c r="AO343" s="455" t="n">
        <v>0</v>
      </c>
      <c r="AP343" s="455" t="n">
        <v>0</v>
      </c>
      <c r="AQ343" s="455" t="n">
        <v>0</v>
      </c>
      <c r="AR343" s="418" t="inlineStr"/>
      <c r="AS343" s="418" t="inlineStr">
        <is>
          <t>ថ្លៃដឹកជញ្ជូន និងសេវា</t>
        </is>
      </c>
      <c r="AT343" s="418" t="inlineStr">
        <is>
          <t>បានប្រកាសពន្ធ</t>
        </is>
      </c>
    </row>
    <row r="344">
      <c r="A344" s="417" t="n">
        <v>335</v>
      </c>
      <c r="B344" s="418" t="inlineStr">
        <is>
          <t>Electric</t>
        </is>
      </c>
      <c r="C344" s="418" t="inlineStr">
        <is>
          <t>ឃឺន + ណាហ្គែល</t>
        </is>
      </c>
      <c r="D344" s="418" t="inlineStr">
        <is>
          <t>L001-100045189</t>
        </is>
      </c>
      <c r="E344" s="418" t="inlineStr">
        <is>
          <t>PTI2212024</t>
        </is>
      </c>
      <c r="F344" s="419" t="n">
        <v>44726</v>
      </c>
      <c r="G344" s="420" t="n">
        <v>26631</v>
      </c>
      <c r="H344" s="418" t="n"/>
      <c r="I344" s="455" t="n">
        <v>26631</v>
      </c>
      <c r="J344" s="418">
        <f>IF(L344&lt;&gt;"",L344,K344)</f>
        <v/>
      </c>
      <c r="K344" s="418">
        <f>IF(AND(T344=TRUE, U344=TRUE, V344=TRUE), IF(W344&lt;-0.05, "អនុញ្ញាត (អ្នកផ្គត់ផ្គង់ប្រកាសខ្វះ)", "បានប្រកាស (អនុញ្ញាត)"), IF(AND(T344=FALSE, U344=FALSE, V344=FALSE), "ព្យួរទុក (មិនមានទិន្នន័យ)", "ប្រកាសខុស (ព្យួរទុក)"))</f>
        <v/>
      </c>
      <c r="L344" s="418" t="inlineStr"/>
      <c r="M344" s="418" t="inlineStr"/>
      <c r="N344" s="455" t="n"/>
      <c r="O344" s="455">
        <f>IF(W344&lt;0,AI344,I344)</f>
        <v/>
      </c>
      <c r="P344" s="455">
        <f>I344-O344</f>
        <v/>
      </c>
      <c r="Q344" s="418" t="n"/>
      <c r="R344" s="418" t="inlineStr">
        <is>
          <t>PTI2212024</t>
        </is>
      </c>
      <c r="S344" s="418" t="inlineStr">
        <is>
          <t>PTI2212024</t>
        </is>
      </c>
      <c r="T344" s="418">
        <f>R344=S344</f>
        <v/>
      </c>
      <c r="U344" s="418">
        <f>AND(MONTH(F344)=MONTH(Y344), YEAR(F344)=YEAR(Y344))</f>
        <v/>
      </c>
      <c r="V344" s="418">
        <f>AND(AC344&lt;&gt;"", 'Company information'!D$4&lt;&gt;"", RIGHT(SUBSTITUTE(AC344,"-",""),9)=RIGHT(SUBSTITUTE('Company information'!D$4,"-",""),9))</f>
        <v/>
      </c>
      <c r="W344" s="418">
        <f>AI344-I344</f>
        <v/>
      </c>
      <c r="X344" s="455" t="n"/>
      <c r="Y344" s="419" t="n">
        <v>44726</v>
      </c>
      <c r="Z344" s="418" t="inlineStr">
        <is>
          <t>PTI2212024</t>
        </is>
      </c>
      <c r="AA344" s="418" t="inlineStr"/>
      <c r="AB344" s="418" t="inlineStr">
        <is>
          <t>បុគ្គលជាប់អាករ</t>
        </is>
      </c>
      <c r="AC344" s="418" t="inlineStr">
        <is>
          <t>L001-100067123</t>
        </is>
      </c>
      <c r="AD344" s="418" t="inlineStr">
        <is>
          <t>រីឡាយអេប៊ល សូស អ៊ិនដាសស្រ្ទៀល (ខេមបូឌា)</t>
        </is>
      </c>
      <c r="AE344" s="455" t="n">
        <v>292936</v>
      </c>
      <c r="AF344" s="455" t="n">
        <v>266305</v>
      </c>
      <c r="AG344" s="455" t="n">
        <v>0</v>
      </c>
      <c r="AH344" s="455" t="n">
        <v>0</v>
      </c>
      <c r="AI344" s="455" t="n">
        <v>26631</v>
      </c>
      <c r="AJ344" s="455" t="n">
        <v>0</v>
      </c>
      <c r="AK344" s="455" t="n">
        <v>0</v>
      </c>
      <c r="AL344" s="455" t="n">
        <v>0</v>
      </c>
      <c r="AM344" s="455" t="n">
        <v>0</v>
      </c>
      <c r="AN344" s="455" t="n">
        <v>0</v>
      </c>
      <c r="AO344" s="455" t="n">
        <v>0</v>
      </c>
      <c r="AP344" s="455" t="n">
        <v>0</v>
      </c>
      <c r="AQ344" s="455" t="n">
        <v>0</v>
      </c>
      <c r="AR344" s="418" t="inlineStr"/>
      <c r="AS344" s="418" t="inlineStr">
        <is>
          <t>ថ្លៃដឹកជញ្ជូន និងសេវា</t>
        </is>
      </c>
      <c r="AT344" s="418" t="inlineStr">
        <is>
          <t>បានប្រកាសពន្ធ</t>
        </is>
      </c>
    </row>
    <row r="345">
      <c r="A345" s="417" t="n">
        <v>336</v>
      </c>
      <c r="B345" s="418" t="inlineStr">
        <is>
          <t>VISA EXTENSION FOR POON KAM WING</t>
        </is>
      </c>
      <c r="C345" s="418" t="inlineStr">
        <is>
          <t>វ៉ុលត្រេន ឡូជីស្ទីក (ខេមបូឌា) ឯ.ក</t>
        </is>
      </c>
      <c r="D345" s="418" t="inlineStr">
        <is>
          <t>K010-901800934</t>
        </is>
      </c>
      <c r="E345" s="418" t="inlineStr">
        <is>
          <t>VOL220666</t>
        </is>
      </c>
      <c r="F345" s="419" t="n">
        <v>44726</v>
      </c>
      <c r="G345" s="420" t="n">
        <v>159150</v>
      </c>
      <c r="H345" s="418" t="n"/>
      <c r="I345" s="455" t="n">
        <v>159150</v>
      </c>
      <c r="J345" s="418">
        <f>IF(L345&lt;&gt;"",L345,K345)</f>
        <v/>
      </c>
      <c r="K345" s="418">
        <f>IF(AND(T345=TRUE, U345=TRUE, V345=TRUE), IF(W345&lt;-0.05, "អនុញ្ញាត (អ្នកផ្គត់ផ្គង់ប្រកាសខ្វះ)", "បានប្រកាស (អនុញ្ញាត)"), IF(AND(T345=FALSE, U345=FALSE, V345=FALSE), "ព្យួរទុក (មិនមានទិន្នន័យ)", "ប្រកាសខុស (ព្យួរទុក)"))</f>
        <v/>
      </c>
      <c r="L345" s="418" t="inlineStr"/>
      <c r="M345" s="418" t="inlineStr"/>
      <c r="N345" s="455" t="n"/>
      <c r="O345" s="455">
        <f>IF(W345&lt;0,AI345,I345)</f>
        <v/>
      </c>
      <c r="P345" s="455">
        <f>I345-O345</f>
        <v/>
      </c>
      <c r="Q345" s="418" t="n"/>
      <c r="R345" s="418" t="inlineStr">
        <is>
          <t>VOL220666</t>
        </is>
      </c>
      <c r="S345" s="418" t="inlineStr">
        <is>
          <t>VOL220666</t>
        </is>
      </c>
      <c r="T345" s="418">
        <f>R345=S345</f>
        <v/>
      </c>
      <c r="U345" s="418">
        <f>AND(MONTH(F345)=MONTH(Y345), YEAR(F345)=YEAR(Y345))</f>
        <v/>
      </c>
      <c r="V345" s="418">
        <f>AND(AC345&lt;&gt;"", 'Company information'!D$4&lt;&gt;"", RIGHT(SUBSTITUTE(AC345,"-",""),9)=RIGHT(SUBSTITUTE('Company information'!D$4,"-",""),9))</f>
        <v/>
      </c>
      <c r="W345" s="418">
        <f>AI345-I345</f>
        <v/>
      </c>
      <c r="X345" s="455" t="n"/>
      <c r="Y345" s="419" t="n">
        <v>44726</v>
      </c>
      <c r="Z345" s="418" t="inlineStr">
        <is>
          <t>VOL220666</t>
        </is>
      </c>
      <c r="AA345" s="418" t="inlineStr"/>
      <c r="AB345" s="418" t="inlineStr">
        <is>
          <t>បុគ្គលជាប់អាករ</t>
        </is>
      </c>
      <c r="AC345" s="418" t="inlineStr">
        <is>
          <t>L001-100067123</t>
        </is>
      </c>
      <c r="AD345" s="418" t="inlineStr">
        <is>
          <t>រីឡាយអេប៊ល សូស អ៊ិនដាសស្រ្ទៀល (ខេមបូឌា)</t>
        </is>
      </c>
      <c r="AE345" s="455" t="n">
        <v>1750648</v>
      </c>
      <c r="AF345" s="455" t="n">
        <v>1591498</v>
      </c>
      <c r="AG345" s="455" t="n">
        <v>0</v>
      </c>
      <c r="AH345" s="455" t="n">
        <v>0</v>
      </c>
      <c r="AI345" s="455" t="n">
        <v>159150</v>
      </c>
      <c r="AJ345" s="455" t="n">
        <v>0</v>
      </c>
      <c r="AK345" s="455" t="n">
        <v>0</v>
      </c>
      <c r="AL345" s="455" t="n">
        <v>0</v>
      </c>
      <c r="AM345" s="455" t="n">
        <v>0</v>
      </c>
      <c r="AN345" s="455" t="n">
        <v>0</v>
      </c>
      <c r="AO345" s="455" t="n">
        <v>0</v>
      </c>
      <c r="AP345" s="455" t="n">
        <v>0</v>
      </c>
      <c r="AQ345" s="455" t="n">
        <v>0</v>
      </c>
      <c r="AR345" s="418" t="inlineStr"/>
      <c r="AS345" s="418" t="inlineStr">
        <is>
          <t>Commission service on goods transportation</t>
        </is>
      </c>
      <c r="AT345" s="418" t="inlineStr">
        <is>
          <t>បានប្រកាសពន្ធ</t>
        </is>
      </c>
    </row>
    <row r="346">
      <c r="A346" s="417" t="n">
        <v>337</v>
      </c>
      <c r="B346" s="418" t="inlineStr">
        <is>
          <t>DRINKING WATER</t>
        </is>
      </c>
      <c r="C346" s="418" t="inlineStr">
        <is>
          <t>វ៉ុលត្រេន ឡូជីស្ទីក (ខេមបូឌា) ឯ.ក</t>
        </is>
      </c>
      <c r="D346" s="418" t="inlineStr">
        <is>
          <t>K010-901800934</t>
        </is>
      </c>
      <c r="E346" s="418" t="inlineStr">
        <is>
          <t>VOL220661</t>
        </is>
      </c>
      <c r="F346" s="419" t="n">
        <v>44726</v>
      </c>
      <c r="G346" s="420" t="n">
        <v>287609</v>
      </c>
      <c r="H346" s="418" t="n"/>
      <c r="I346" s="455" t="n">
        <v>287609</v>
      </c>
      <c r="J346" s="418">
        <f>IF(L346&lt;&gt;"",L346,K346)</f>
        <v/>
      </c>
      <c r="K346" s="418">
        <f>IF(AND(T346=TRUE, U346=TRUE, V346=TRUE), IF(W346&lt;-0.05, "អនុញ្ញាត (អ្នកផ្គត់ផ្គង់ប្រកាសខ្វះ)", "បានប្រកាស (អនុញ្ញាត)"), IF(AND(T346=FALSE, U346=FALSE, V346=FALSE), "ព្យួរទុក (មិនមានទិន្នន័យ)", "ប្រកាសខុស (ព្យួរទុក)"))</f>
        <v/>
      </c>
      <c r="L346" s="418" t="inlineStr"/>
      <c r="M346" s="418" t="inlineStr"/>
      <c r="N346" s="455" t="n"/>
      <c r="O346" s="455">
        <f>IF(W346&lt;0,AI346,I346)</f>
        <v/>
      </c>
      <c r="P346" s="455">
        <f>I346-O346</f>
        <v/>
      </c>
      <c r="Q346" s="418" t="n"/>
      <c r="R346" s="418" t="inlineStr">
        <is>
          <t>VOL220661</t>
        </is>
      </c>
      <c r="S346" s="418" t="inlineStr">
        <is>
          <t>VOL220661</t>
        </is>
      </c>
      <c r="T346" s="418">
        <f>R346=S346</f>
        <v/>
      </c>
      <c r="U346" s="418">
        <f>AND(MONTH(F346)=MONTH(Y346), YEAR(F346)=YEAR(Y346))</f>
        <v/>
      </c>
      <c r="V346" s="418">
        <f>AND(AC346&lt;&gt;"", 'Company information'!D$4&lt;&gt;"", RIGHT(SUBSTITUTE(AC346,"-",""),9)=RIGHT(SUBSTITUTE('Company information'!D$4,"-",""),9))</f>
        <v/>
      </c>
      <c r="W346" s="418">
        <f>AI346-I346</f>
        <v/>
      </c>
      <c r="X346" s="455" t="n"/>
      <c r="Y346" s="419" t="n">
        <v>44726</v>
      </c>
      <c r="Z346" s="418" t="inlineStr">
        <is>
          <t>VOL220661</t>
        </is>
      </c>
      <c r="AA346" s="418" t="inlineStr"/>
      <c r="AB346" s="418" t="inlineStr">
        <is>
          <t>បុគ្គលជាប់អាករ</t>
        </is>
      </c>
      <c r="AC346" s="418" t="inlineStr">
        <is>
          <t>L001-100067123</t>
        </is>
      </c>
      <c r="AD346" s="418" t="inlineStr">
        <is>
          <t>រីឡាយអេប៊ល សូស អ៊ិនដាសស្រ្ទៀល (ខេមបូឌា)</t>
        </is>
      </c>
      <c r="AE346" s="455" t="n">
        <v>3163703</v>
      </c>
      <c r="AF346" s="455" t="n">
        <v>2876094</v>
      </c>
      <c r="AG346" s="455" t="n">
        <v>0</v>
      </c>
      <c r="AH346" s="455" t="n">
        <v>0</v>
      </c>
      <c r="AI346" s="455" t="n">
        <v>287609</v>
      </c>
      <c r="AJ346" s="455" t="n">
        <v>0</v>
      </c>
      <c r="AK346" s="455" t="n">
        <v>0</v>
      </c>
      <c r="AL346" s="455" t="n">
        <v>0</v>
      </c>
      <c r="AM346" s="455" t="n">
        <v>0</v>
      </c>
      <c r="AN346" s="455" t="n">
        <v>0</v>
      </c>
      <c r="AO346" s="455" t="n">
        <v>0</v>
      </c>
      <c r="AP346" s="455" t="n">
        <v>0</v>
      </c>
      <c r="AQ346" s="455" t="n">
        <v>0</v>
      </c>
      <c r="AR346" s="418" t="inlineStr"/>
      <c r="AS346" s="418" t="inlineStr">
        <is>
          <t>Commission service on goods transportation</t>
        </is>
      </c>
      <c r="AT346" s="418" t="inlineStr">
        <is>
          <t>បានប្រកាសពន្ធ</t>
        </is>
      </c>
    </row>
    <row r="347">
      <c r="A347" s="417" t="n">
        <v>338</v>
      </c>
      <c r="B347" s="418" t="inlineStr">
        <is>
          <t>Electric</t>
        </is>
      </c>
      <c r="C347" s="418" t="inlineStr">
        <is>
          <t>ដាប់បែលយូភីអិល (ខេមបូឌា) ឯ.ក</t>
        </is>
      </c>
      <c r="D347" s="418" t="inlineStr">
        <is>
          <t>K005-901800929</t>
        </is>
      </c>
      <c r="E347" s="418" t="inlineStr">
        <is>
          <t>22-1776</t>
        </is>
      </c>
      <c r="F347" s="419" t="n">
        <v>44729</v>
      </c>
      <c r="G347" s="420" t="n">
        <v>18437</v>
      </c>
      <c r="H347" s="418" t="n"/>
      <c r="I347" s="455" t="n">
        <v>18437</v>
      </c>
      <c r="J347" s="418">
        <f>IF(L347&lt;&gt;"",L347,K347)</f>
        <v/>
      </c>
      <c r="K347" s="418">
        <f>IF(AND(T347=TRUE, U347=TRUE, V347=TRUE), IF(W347&lt;-0.05, "អនុញ្ញាត (អ្នកផ្គត់ផ្គង់ប្រកាសខ្វះ)", "បានប្រកាស (អនុញ្ញាត)"), IF(AND(T347=FALSE, U347=FALSE, V347=FALSE), "ព្យួរទុក (មិនមានទិន្នន័យ)", "ប្រកាសខុស (ព្យួរទុក)"))</f>
        <v/>
      </c>
      <c r="L347" s="418" t="inlineStr"/>
      <c r="M347" s="418" t="inlineStr"/>
      <c r="N347" s="455" t="n"/>
      <c r="O347" s="455">
        <f>IF(W347&lt;0,AI347,I347)</f>
        <v/>
      </c>
      <c r="P347" s="455">
        <f>I347-O347</f>
        <v/>
      </c>
      <c r="Q347" s="418" t="n"/>
      <c r="R347" s="418" t="inlineStr">
        <is>
          <t>22-1776</t>
        </is>
      </c>
      <c r="S347" s="418" t="inlineStr">
        <is>
          <t>22-1776</t>
        </is>
      </c>
      <c r="T347" s="418">
        <f>R347=S347</f>
        <v/>
      </c>
      <c r="U347" s="418">
        <f>AND(MONTH(F347)=MONTH(Y347), YEAR(F347)=YEAR(Y347))</f>
        <v/>
      </c>
      <c r="V347" s="418">
        <f>AND(AC347&lt;&gt;"", 'Company information'!D$4&lt;&gt;"", RIGHT(SUBSTITUTE(AC347,"-",""),9)=RIGHT(SUBSTITUTE('Company information'!D$4,"-",""),9))</f>
        <v/>
      </c>
      <c r="W347" s="418">
        <f>AI347-I347</f>
        <v/>
      </c>
      <c r="X347" s="455" t="n"/>
      <c r="Y347" s="419" t="n">
        <v>44729</v>
      </c>
      <c r="Z347" s="418" t="inlineStr">
        <is>
          <t>22-1776</t>
        </is>
      </c>
      <c r="AA347" s="418" t="inlineStr"/>
      <c r="AB347" s="418" t="inlineStr">
        <is>
          <t>បុគ្គលជាប់អាករ</t>
        </is>
      </c>
      <c r="AC347" s="418" t="inlineStr">
        <is>
          <t>L001-100067123</t>
        </is>
      </c>
      <c r="AD347" s="418" t="inlineStr">
        <is>
          <t>រីឡាយអេប៊ល សូស អ៊ិនដាសស្រ្ទៀល (ខេមបូឌា)</t>
        </is>
      </c>
      <c r="AE347" s="455" t="n">
        <v>202802</v>
      </c>
      <c r="AF347" s="455" t="n">
        <v>184365</v>
      </c>
      <c r="AG347" s="455" t="n">
        <v>0</v>
      </c>
      <c r="AH347" s="455" t="n">
        <v>0</v>
      </c>
      <c r="AI347" s="455" t="n">
        <v>18437</v>
      </c>
      <c r="AJ347" s="455" t="n">
        <v>0</v>
      </c>
      <c r="AK347" s="455" t="n">
        <v>0</v>
      </c>
      <c r="AL347" s="455" t="n">
        <v>0</v>
      </c>
      <c r="AM347" s="455" t="n">
        <v>0</v>
      </c>
      <c r="AN347" s="455" t="n">
        <v>0</v>
      </c>
      <c r="AO347" s="455" t="n">
        <v>0</v>
      </c>
      <c r="AP347" s="455" t="n">
        <v>0</v>
      </c>
      <c r="AQ347" s="455" t="n">
        <v>0</v>
      </c>
      <c r="AR347" s="418" t="inlineStr"/>
      <c r="AS347" s="418" t="inlineStr">
        <is>
          <t>TRADE REVENUE</t>
        </is>
      </c>
      <c r="AT347" s="418" t="inlineStr">
        <is>
          <t>បានប្រកាសពន្ធ</t>
        </is>
      </c>
    </row>
    <row r="348">
      <c r="A348" s="417" t="n">
        <v>339</v>
      </c>
      <c r="B348" s="418" t="inlineStr">
        <is>
          <t>Food for Expat</t>
        </is>
      </c>
      <c r="C348" s="418" t="inlineStr">
        <is>
          <t>ដាប់បែលយូភីអិល (ខេមបូឌា) ឯ.ក</t>
        </is>
      </c>
      <c r="D348" s="418" t="inlineStr">
        <is>
          <t>K005-901800929</t>
        </is>
      </c>
      <c r="E348" s="418" t="inlineStr">
        <is>
          <t>22-1764</t>
        </is>
      </c>
      <c r="F348" s="419" t="n">
        <v>44729</v>
      </c>
      <c r="G348" s="420" t="n">
        <v>36873</v>
      </c>
      <c r="H348" s="418" t="n"/>
      <c r="I348" s="455" t="n">
        <v>36873</v>
      </c>
      <c r="J348" s="418">
        <f>IF(L348&lt;&gt;"",L348,K348)</f>
        <v/>
      </c>
      <c r="K348" s="418">
        <f>IF(AND(T348=TRUE, U348=TRUE, V348=TRUE), IF(W348&lt;-0.05, "អនុញ្ញាត (អ្នកផ្គត់ផ្គង់ប្រកាសខ្វះ)", "បានប្រកាស (អនុញ្ញាត)"), IF(AND(T348=FALSE, U348=FALSE, V348=FALSE), "ព្យួរទុក (មិនមានទិន្នន័យ)", "ប្រកាសខុស (ព្យួរទុក)"))</f>
        <v/>
      </c>
      <c r="L348" s="418" t="inlineStr"/>
      <c r="M348" s="418" t="inlineStr"/>
      <c r="N348" s="455" t="n"/>
      <c r="O348" s="455">
        <f>IF(W348&lt;0,AI348,I348)</f>
        <v/>
      </c>
      <c r="P348" s="455">
        <f>I348-O348</f>
        <v/>
      </c>
      <c r="Q348" s="418" t="n"/>
      <c r="R348" s="418" t="inlineStr">
        <is>
          <t>22-1764</t>
        </is>
      </c>
      <c r="S348" s="418" t="inlineStr">
        <is>
          <t>22-1764</t>
        </is>
      </c>
      <c r="T348" s="418">
        <f>R348=S348</f>
        <v/>
      </c>
      <c r="U348" s="418">
        <f>AND(MONTH(F348)=MONTH(Y348), YEAR(F348)=YEAR(Y348))</f>
        <v/>
      </c>
      <c r="V348" s="418">
        <f>AND(AC348&lt;&gt;"", 'Company information'!D$4&lt;&gt;"", RIGHT(SUBSTITUTE(AC348,"-",""),9)=RIGHT(SUBSTITUTE('Company information'!D$4,"-",""),9))</f>
        <v/>
      </c>
      <c r="W348" s="418">
        <f>AI348-I348</f>
        <v/>
      </c>
      <c r="X348" s="455" t="n"/>
      <c r="Y348" s="419" t="n">
        <v>44729</v>
      </c>
      <c r="Z348" s="418" t="inlineStr">
        <is>
          <t>22-1764</t>
        </is>
      </c>
      <c r="AA348" s="418" t="inlineStr"/>
      <c r="AB348" s="418" t="inlineStr">
        <is>
          <t>បុគ្គលជាប់អាករ</t>
        </is>
      </c>
      <c r="AC348" s="418" t="inlineStr">
        <is>
          <t>L001-100067123</t>
        </is>
      </c>
      <c r="AD348" s="418" t="inlineStr">
        <is>
          <t>រីឡាយអេប៊ល សូស អ៊ិនដាសស្រ្ទៀល (ខេមបូឌា)</t>
        </is>
      </c>
      <c r="AE348" s="455" t="n">
        <v>405603</v>
      </c>
      <c r="AF348" s="455" t="n">
        <v>368730</v>
      </c>
      <c r="AG348" s="455" t="n">
        <v>0</v>
      </c>
      <c r="AH348" s="455" t="n">
        <v>0</v>
      </c>
      <c r="AI348" s="455" t="n">
        <v>36873</v>
      </c>
      <c r="AJ348" s="455" t="n">
        <v>0</v>
      </c>
      <c r="AK348" s="455" t="n">
        <v>0</v>
      </c>
      <c r="AL348" s="455" t="n">
        <v>0</v>
      </c>
      <c r="AM348" s="455" t="n">
        <v>0</v>
      </c>
      <c r="AN348" s="455" t="n">
        <v>0</v>
      </c>
      <c r="AO348" s="455" t="n">
        <v>0</v>
      </c>
      <c r="AP348" s="455" t="n">
        <v>0</v>
      </c>
      <c r="AQ348" s="455" t="n">
        <v>0</v>
      </c>
      <c r="AR348" s="418" t="inlineStr"/>
      <c r="AS348" s="418" t="inlineStr">
        <is>
          <t>TRADE REVENUE</t>
        </is>
      </c>
      <c r="AT348" s="418" t="inlineStr">
        <is>
          <t>បានប្រកាសពន្ធ</t>
        </is>
      </c>
    </row>
    <row r="349">
      <c r="A349" s="417" t="n">
        <v>340</v>
      </c>
      <c r="B349" s="418" t="inlineStr">
        <is>
          <t>Water supply</t>
        </is>
      </c>
      <c r="C349" s="418" t="inlineStr">
        <is>
          <t>ដាប់បែលយូភីអិល (ខេមបូឌា) ឯ.ក</t>
        </is>
      </c>
      <c r="D349" s="418" t="inlineStr">
        <is>
          <t>K005-901800929</t>
        </is>
      </c>
      <c r="E349" s="418" t="inlineStr">
        <is>
          <t>22-1763</t>
        </is>
      </c>
      <c r="F349" s="419" t="n">
        <v>44729</v>
      </c>
      <c r="G349" s="420" t="n">
        <v>365452</v>
      </c>
      <c r="H349" s="418" t="n"/>
      <c r="I349" s="455" t="n">
        <v>365452</v>
      </c>
      <c r="J349" s="418">
        <f>IF(L349&lt;&gt;"",L349,K349)</f>
        <v/>
      </c>
      <c r="K349" s="418">
        <f>IF(AND(T349=TRUE, U349=TRUE, V349=TRUE), IF(W349&lt;-0.05, "អនុញ្ញាត (អ្នកផ្គត់ផ្គង់ប្រកាសខ្វះ)", "បានប្រកាស (អនុញ្ញាត)"), IF(AND(T349=FALSE, U349=FALSE, V349=FALSE), "ព្យួរទុក (មិនមានទិន្នន័យ)", "ប្រកាសខុស (ព្យួរទុក)"))</f>
        <v/>
      </c>
      <c r="L349" s="418" t="inlineStr"/>
      <c r="M349" s="418" t="inlineStr"/>
      <c r="N349" s="455" t="n"/>
      <c r="O349" s="455">
        <f>IF(W349&lt;0,AI349,I349)</f>
        <v/>
      </c>
      <c r="P349" s="455">
        <f>I349-O349</f>
        <v/>
      </c>
      <c r="Q349" s="418" t="n"/>
      <c r="R349" s="418" t="inlineStr">
        <is>
          <t>22-1763</t>
        </is>
      </c>
      <c r="S349" s="418" t="inlineStr">
        <is>
          <t>221763</t>
        </is>
      </c>
      <c r="T349" s="418">
        <f>R349=S349</f>
        <v/>
      </c>
      <c r="U349" s="418">
        <f>AND(MONTH(F349)=MONTH(Y349), YEAR(F349)=YEAR(Y349))</f>
        <v/>
      </c>
      <c r="V349" s="418">
        <f>AND(AC349&lt;&gt;"", 'Company information'!D$4&lt;&gt;"", RIGHT(SUBSTITUTE(AC349,"-",""),9)=RIGHT(SUBSTITUTE('Company information'!D$4,"-",""),9))</f>
        <v/>
      </c>
      <c r="W349" s="418">
        <f>AI349-I349</f>
        <v/>
      </c>
      <c r="X349" s="455" t="n"/>
      <c r="Y349" s="419" t="n">
        <v>44925</v>
      </c>
      <c r="Z349" s="418" t="inlineStr">
        <is>
          <t>221763</t>
        </is>
      </c>
      <c r="AA349" s="418" t="inlineStr"/>
      <c r="AB349" s="418" t="inlineStr">
        <is>
          <t>បុគ្គលជាប់អាករ</t>
        </is>
      </c>
      <c r="AC349" s="418" t="inlineStr">
        <is>
          <t>K002-901800477</t>
        </is>
      </c>
      <c r="AD349" s="418" t="inlineStr">
        <is>
          <t>អាយធីអាយ អ៊ិនធើណេសិនណល ត្រេនស័្ពរថេសិន (ខេមបូឌា) ឯ.ក</t>
        </is>
      </c>
      <c r="AE349" s="455" t="n">
        <v>1530701</v>
      </c>
      <c r="AF349" s="455" t="n">
        <v>1391546</v>
      </c>
      <c r="AG349" s="455" t="n">
        <v>0</v>
      </c>
      <c r="AH349" s="455" t="n">
        <v>0</v>
      </c>
      <c r="AI349" s="455" t="n">
        <v>139155</v>
      </c>
      <c r="AJ349" s="455" t="n">
        <v>0</v>
      </c>
      <c r="AK349" s="455" t="n">
        <v>0</v>
      </c>
      <c r="AL349" s="455" t="n">
        <v>0</v>
      </c>
      <c r="AM349" s="455" t="n">
        <v>0</v>
      </c>
      <c r="AN349" s="455" t="n">
        <v>0</v>
      </c>
      <c r="AO349" s="455" t="n">
        <v>0</v>
      </c>
      <c r="AP349" s="455" t="n">
        <v>0</v>
      </c>
      <c r="AQ349" s="455" t="n">
        <v>0</v>
      </c>
      <c r="AR349" s="418" t="inlineStr"/>
      <c r="AS349" s="418" t="inlineStr">
        <is>
          <t>DOC,ADMIN SURCHARGE</t>
        </is>
      </c>
      <c r="AT349" s="418" t="inlineStr">
        <is>
          <t>បានប្រកាសពន្ធ</t>
        </is>
      </c>
    </row>
    <row r="350">
      <c r="A350" s="417" t="n">
        <v>341</v>
      </c>
      <c r="B350" s="418" t="inlineStr">
        <is>
          <t>DRINKING WATER</t>
        </is>
      </c>
      <c r="C350" s="418" t="inlineStr">
        <is>
          <t>អេភីអិល ឡូយីស្ទីក (ខេមបូឌា) ភីធីអ៊ី អិលធីឌី</t>
        </is>
      </c>
      <c r="D350" s="418" t="inlineStr">
        <is>
          <t>L001-100046460</t>
        </is>
      </c>
      <c r="E350" s="418" t="inlineStr">
        <is>
          <t>PNHL487847</t>
        </is>
      </c>
      <c r="F350" s="419" t="n">
        <v>44725</v>
      </c>
      <c r="G350" s="420" t="n">
        <v>40970</v>
      </c>
      <c r="H350" s="418" t="n"/>
      <c r="I350" s="455" t="n">
        <v>40970</v>
      </c>
      <c r="J350" s="418">
        <f>IF(L350&lt;&gt;"",L350,K350)</f>
        <v/>
      </c>
      <c r="K350" s="418">
        <f>IF(AND(T350=TRUE, U350=TRUE, V350=TRUE), IF(W350&lt;-0.05, "អនុញ្ញាត (អ្នកផ្គត់ផ្គង់ប្រកាសខ្វះ)", "បានប្រកាស (អនុញ្ញាត)"), IF(AND(T350=FALSE, U350=FALSE, V350=FALSE), "ព្យួរទុក (មិនមានទិន្នន័យ)", "ប្រកាសខុស (ព្យួរទុក)"))</f>
        <v/>
      </c>
      <c r="L350" s="418" t="inlineStr"/>
      <c r="M350" s="418" t="inlineStr"/>
      <c r="N350" s="455" t="n"/>
      <c r="O350" s="455">
        <f>IF(W350&lt;0,AI350,I350)</f>
        <v/>
      </c>
      <c r="P350" s="455">
        <f>I350-O350</f>
        <v/>
      </c>
      <c r="Q350" s="418" t="n"/>
      <c r="R350" s="418" t="inlineStr">
        <is>
          <t>PNHL487847</t>
        </is>
      </c>
      <c r="S350" s="418" t="inlineStr">
        <is>
          <t>PNHL487847</t>
        </is>
      </c>
      <c r="T350" s="418">
        <f>R350=S350</f>
        <v/>
      </c>
      <c r="U350" s="418">
        <f>AND(MONTH(F350)=MONTH(Y350), YEAR(F350)=YEAR(Y350))</f>
        <v/>
      </c>
      <c r="V350" s="418">
        <f>AND(AC350&lt;&gt;"", 'Company information'!D$4&lt;&gt;"", RIGHT(SUBSTITUTE(AC350,"-",""),9)=RIGHT(SUBSTITUTE('Company information'!D$4,"-",""),9))</f>
        <v/>
      </c>
      <c r="W350" s="418">
        <f>AI350-I350</f>
        <v/>
      </c>
      <c r="X350" s="455" t="n"/>
      <c r="Y350" s="419" t="n">
        <v>44729</v>
      </c>
      <c r="Z350" s="418" t="inlineStr">
        <is>
          <t>PNHL487847</t>
        </is>
      </c>
      <c r="AA350" s="418" t="inlineStr"/>
      <c r="AB350" s="418" t="inlineStr">
        <is>
          <t>បុគ្គលជាប់អាករ</t>
        </is>
      </c>
      <c r="AC350" s="418" t="inlineStr">
        <is>
          <t>L001-100067123</t>
        </is>
      </c>
      <c r="AD350" s="418" t="inlineStr">
        <is>
          <t>រីឡាយអេប៊ល សូស អ៊ិនដាសស្រ្ទៀល (ខេមបូឌា)</t>
        </is>
      </c>
      <c r="AE350" s="455" t="n">
        <v>450670</v>
      </c>
      <c r="AF350" s="455" t="n">
        <v>409700</v>
      </c>
      <c r="AG350" s="455" t="n">
        <v>0</v>
      </c>
      <c r="AH350" s="455" t="n">
        <v>0</v>
      </c>
      <c r="AI350" s="455" t="n">
        <v>40970</v>
      </c>
      <c r="AJ350" s="455" t="n">
        <v>0</v>
      </c>
      <c r="AK350" s="455" t="n">
        <v>0</v>
      </c>
      <c r="AL350" s="455" t="n">
        <v>0</v>
      </c>
      <c r="AM350" s="455" t="n">
        <v>0</v>
      </c>
      <c r="AN350" s="455" t="n">
        <v>0</v>
      </c>
      <c r="AO350" s="455" t="n">
        <v>0</v>
      </c>
      <c r="AP350" s="455" t="n">
        <v>0</v>
      </c>
      <c r="AQ350" s="455" t="n">
        <v>0</v>
      </c>
      <c r="AR350" s="418" t="inlineStr"/>
      <c r="AS350" s="418" t="inlineStr">
        <is>
          <t>VCP CHARGE</t>
        </is>
      </c>
      <c r="AT350" s="418" t="inlineStr">
        <is>
          <t>បានប្រកាសពន្ធ</t>
        </is>
      </c>
    </row>
    <row r="351">
      <c r="A351" s="417" t="n">
        <v>342</v>
      </c>
      <c r="B351" s="418" t="inlineStr">
        <is>
          <t>ELECTRIC</t>
        </is>
      </c>
      <c r="C351" s="418" t="inlineStr">
        <is>
          <t>អេភីអិល ឡូយីស្ទីក (ខេមបូឌា) ភីធីអ៊ី អិលធីឌី</t>
        </is>
      </c>
      <c r="D351" s="418" t="inlineStr">
        <is>
          <t>L001-100046460</t>
        </is>
      </c>
      <c r="E351" s="418" t="inlineStr">
        <is>
          <t>PNHL487897</t>
        </is>
      </c>
      <c r="F351" s="419" t="n">
        <v>44728</v>
      </c>
      <c r="G351" s="420" t="n">
        <v>170170</v>
      </c>
      <c r="H351" s="418" t="n"/>
      <c r="I351" s="455" t="n">
        <v>170170</v>
      </c>
      <c r="J351" s="418">
        <f>IF(L351&lt;&gt;"",L351,K351)</f>
        <v/>
      </c>
      <c r="K351" s="418">
        <f>IF(AND(T351=TRUE, U351=TRUE, V351=TRUE), IF(W351&lt;-0.05, "អនុញ្ញាត (អ្នកផ្គត់ផ្គង់ប្រកាសខ្វះ)", "បានប្រកាស (អនុញ្ញាត)"), IF(AND(T351=FALSE, U351=FALSE, V351=FALSE), "ព្យួរទុក (មិនមានទិន្នន័យ)", "ប្រកាសខុស (ព្យួរទុក)"))</f>
        <v/>
      </c>
      <c r="L351" s="418" t="inlineStr"/>
      <c r="M351" s="418" t="inlineStr"/>
      <c r="N351" s="455" t="n"/>
      <c r="O351" s="455">
        <f>IF(W351&lt;0,AI351,I351)</f>
        <v/>
      </c>
      <c r="P351" s="455">
        <f>I351-O351</f>
        <v/>
      </c>
      <c r="Q351" s="418" t="n"/>
      <c r="R351" s="418" t="inlineStr">
        <is>
          <t>PNHL487897</t>
        </is>
      </c>
      <c r="S351" s="418" t="inlineStr">
        <is>
          <t>PNHL487897</t>
        </is>
      </c>
      <c r="T351" s="418">
        <f>R351=S351</f>
        <v/>
      </c>
      <c r="U351" s="418">
        <f>AND(MONTH(F351)=MONTH(Y351), YEAR(F351)=YEAR(Y351))</f>
        <v/>
      </c>
      <c r="V351" s="418">
        <f>AND(AC351&lt;&gt;"", 'Company information'!D$4&lt;&gt;"", RIGHT(SUBSTITUTE(AC351,"-",""),9)=RIGHT(SUBSTITUTE('Company information'!D$4,"-",""),9))</f>
        <v/>
      </c>
      <c r="W351" s="418">
        <f>AI351-I351</f>
        <v/>
      </c>
      <c r="X351" s="455" t="n"/>
      <c r="Y351" s="419" t="n">
        <v>44728</v>
      </c>
      <c r="Z351" s="418" t="inlineStr">
        <is>
          <t>PNHL487897</t>
        </is>
      </c>
      <c r="AA351" s="418" t="inlineStr"/>
      <c r="AB351" s="418" t="inlineStr">
        <is>
          <t>បុគ្គលជាប់អាករ</t>
        </is>
      </c>
      <c r="AC351" s="418" t="inlineStr">
        <is>
          <t>L001-100067123</t>
        </is>
      </c>
      <c r="AD351" s="418" t="inlineStr">
        <is>
          <t>រីឡាយអេប៊ល សូស អ៊ិនដាសស្រ្ទៀល (ខេមបូឌា)</t>
        </is>
      </c>
      <c r="AE351" s="455" t="n">
        <v>1871872</v>
      </c>
      <c r="AF351" s="455" t="n">
        <v>1701702</v>
      </c>
      <c r="AG351" s="455" t="n">
        <v>0</v>
      </c>
      <c r="AH351" s="455" t="n">
        <v>0</v>
      </c>
      <c r="AI351" s="455" t="n">
        <v>170170</v>
      </c>
      <c r="AJ351" s="455" t="n">
        <v>0</v>
      </c>
      <c r="AK351" s="455" t="n">
        <v>0</v>
      </c>
      <c r="AL351" s="455" t="n">
        <v>0</v>
      </c>
      <c r="AM351" s="455" t="n">
        <v>0</v>
      </c>
      <c r="AN351" s="455" t="n">
        <v>0</v>
      </c>
      <c r="AO351" s="455" t="n">
        <v>0</v>
      </c>
      <c r="AP351" s="455" t="n">
        <v>0</v>
      </c>
      <c r="AQ351" s="455" t="n">
        <v>0</v>
      </c>
      <c r="AR351" s="418" t="inlineStr"/>
      <c r="AS351" s="418" t="inlineStr">
        <is>
          <t>LOCAL CHARGE &amp; OTHER</t>
        </is>
      </c>
      <c r="AT351" s="418" t="inlineStr">
        <is>
          <t>បានប្រកាសពន្ធ</t>
        </is>
      </c>
    </row>
    <row r="352">
      <c r="A352" s="417" t="n">
        <v>343</v>
      </c>
      <c r="B352" s="418" t="inlineStr">
        <is>
          <t>DRINKING WATER</t>
        </is>
      </c>
      <c r="C352" s="418" t="inlineStr">
        <is>
          <t>អេភីអិល ឡូយីស្ទីក (ខេមបូឌា) ភីធីអ៊ី អិលធីឌី</t>
        </is>
      </c>
      <c r="D352" s="418" t="inlineStr">
        <is>
          <t>L001-100046460</t>
        </is>
      </c>
      <c r="E352" s="418" t="inlineStr">
        <is>
          <t>PNHL487896</t>
        </is>
      </c>
      <c r="F352" s="419" t="n">
        <v>44728</v>
      </c>
      <c r="G352" s="420" t="n">
        <v>153257</v>
      </c>
      <c r="H352" s="418" t="n"/>
      <c r="I352" s="455" t="n">
        <v>153257</v>
      </c>
      <c r="J352" s="418">
        <f>IF(L352&lt;&gt;"",L352,K352)</f>
        <v/>
      </c>
      <c r="K352" s="418">
        <f>IF(AND(T352=TRUE, U352=TRUE, V352=TRUE), IF(W352&lt;-0.05, "អនុញ្ញាត (អ្នកផ្គត់ផ្គង់ប្រកាសខ្វះ)", "បានប្រកាស (អនុញ្ញាត)"), IF(AND(T352=FALSE, U352=FALSE, V352=FALSE), "ព្យួរទុក (មិនមានទិន្នន័យ)", "ប្រកាសខុស (ព្យួរទុក)"))</f>
        <v/>
      </c>
      <c r="L352" s="418" t="inlineStr"/>
      <c r="M352" s="418" t="inlineStr"/>
      <c r="N352" s="455" t="n"/>
      <c r="O352" s="455">
        <f>IF(W352&lt;0,AI352,I352)</f>
        <v/>
      </c>
      <c r="P352" s="455">
        <f>I352-O352</f>
        <v/>
      </c>
      <c r="Q352" s="418" t="n"/>
      <c r="R352" s="418" t="inlineStr">
        <is>
          <t>PNHL487896</t>
        </is>
      </c>
      <c r="S352" s="418" t="inlineStr">
        <is>
          <t>PNHL487896</t>
        </is>
      </c>
      <c r="T352" s="418">
        <f>R352=S352</f>
        <v/>
      </c>
      <c r="U352" s="418">
        <f>AND(MONTH(F352)=MONTH(Y352), YEAR(F352)=YEAR(Y352))</f>
        <v/>
      </c>
      <c r="V352" s="418">
        <f>AND(AC352&lt;&gt;"", 'Company information'!D$4&lt;&gt;"", RIGHT(SUBSTITUTE(AC352,"-",""),9)=RIGHT(SUBSTITUTE('Company information'!D$4,"-",""),9))</f>
        <v/>
      </c>
      <c r="W352" s="418">
        <f>AI352-I352</f>
        <v/>
      </c>
      <c r="X352" s="455" t="n"/>
      <c r="Y352" s="419" t="n">
        <v>44728</v>
      </c>
      <c r="Z352" s="418" t="inlineStr">
        <is>
          <t>PNHL487896</t>
        </is>
      </c>
      <c r="AA352" s="418" t="inlineStr"/>
      <c r="AB352" s="418" t="inlineStr">
        <is>
          <t>បុគ្គលជាប់អាករ</t>
        </is>
      </c>
      <c r="AC352" s="418" t="inlineStr">
        <is>
          <t>L001-100067123</t>
        </is>
      </c>
      <c r="AD352" s="418" t="inlineStr">
        <is>
          <t>រីឡាយអេប៊ល សូស អ៊ិនដាសស្រ្ទៀល (ខេមបូឌា)</t>
        </is>
      </c>
      <c r="AE352" s="455" t="n">
        <v>1685831</v>
      </c>
      <c r="AF352" s="455" t="n">
        <v>1532574</v>
      </c>
      <c r="AG352" s="455" t="n">
        <v>0</v>
      </c>
      <c r="AH352" s="455" t="n">
        <v>0</v>
      </c>
      <c r="AI352" s="455" t="n">
        <v>153257</v>
      </c>
      <c r="AJ352" s="455" t="n">
        <v>0</v>
      </c>
      <c r="AK352" s="455" t="n">
        <v>0</v>
      </c>
      <c r="AL352" s="455" t="n">
        <v>0</v>
      </c>
      <c r="AM352" s="455" t="n">
        <v>0</v>
      </c>
      <c r="AN352" s="455" t="n">
        <v>0</v>
      </c>
      <c r="AO352" s="455" t="n">
        <v>0</v>
      </c>
      <c r="AP352" s="455" t="n">
        <v>0</v>
      </c>
      <c r="AQ352" s="455" t="n">
        <v>0</v>
      </c>
      <c r="AR352" s="418" t="inlineStr"/>
      <c r="AS352" s="418" t="inlineStr">
        <is>
          <t>LOCAL CHARGE &amp; OTHER</t>
        </is>
      </c>
      <c r="AT352" s="418" t="inlineStr">
        <is>
          <t>បានប្រកាសពន្ធ</t>
        </is>
      </c>
    </row>
    <row r="353">
      <c r="A353" s="417" t="n">
        <v>344</v>
      </c>
      <c r="B353" s="418" t="inlineStr">
        <is>
          <t>Lenovo AC Adaptor</t>
        </is>
      </c>
      <c r="C353" s="418" t="inlineStr">
        <is>
          <t>នីបផន អិចប្រេស (ខេមបូឌា) ខូ អិលធីឌី</t>
        </is>
      </c>
      <c r="D353" s="418" t="inlineStr">
        <is>
          <t>L001-107032791</t>
        </is>
      </c>
      <c r="E353" s="418" t="inlineStr">
        <is>
          <t>O8T-B8983</t>
        </is>
      </c>
      <c r="F353" s="419" t="n">
        <v>44726</v>
      </c>
      <c r="G353" s="420" t="n">
        <v>267128</v>
      </c>
      <c r="H353" s="418" t="n"/>
      <c r="I353" s="455" t="n">
        <v>267128</v>
      </c>
      <c r="J353" s="418">
        <f>IF(L353&lt;&gt;"",L353,K353)</f>
        <v/>
      </c>
      <c r="K353" s="418">
        <f>IF(AND(T353=TRUE, U353=TRUE, V353=TRUE), IF(W353&lt;-0.05, "អនុញ្ញាត (អ្នកផ្គត់ផ្គង់ប្រកាសខ្វះ)", "បានប្រកាស (អនុញ្ញាត)"), IF(AND(T353=FALSE, U353=FALSE, V353=FALSE), "ព្យួរទុក (មិនមានទិន្នន័យ)", "ប្រកាសខុស (ព្យួរទុក)"))</f>
        <v/>
      </c>
      <c r="L353" s="418" t="inlineStr"/>
      <c r="M353" s="418" t="inlineStr"/>
      <c r="N353" s="455" t="n"/>
      <c r="O353" s="455">
        <f>IF(W353&lt;0,AI353,I353)</f>
        <v/>
      </c>
      <c r="P353" s="455">
        <f>I353-O353</f>
        <v/>
      </c>
      <c r="Q353" s="418" t="n"/>
      <c r="R353" s="418" t="inlineStr">
        <is>
          <t>O8T-B8983</t>
        </is>
      </c>
      <c r="S353" s="418" t="inlineStr">
        <is>
          <t>O8T-B8983</t>
        </is>
      </c>
      <c r="T353" s="418">
        <f>R353=S353</f>
        <v/>
      </c>
      <c r="U353" s="418">
        <f>AND(MONTH(F353)=MONTH(Y353), YEAR(F353)=YEAR(Y353))</f>
        <v/>
      </c>
      <c r="V353" s="418">
        <f>AND(AC353&lt;&gt;"", 'Company information'!D$4&lt;&gt;"", RIGHT(SUBSTITUTE(AC353,"-",""),9)=RIGHT(SUBSTITUTE('Company information'!D$4,"-",""),9))</f>
        <v/>
      </c>
      <c r="W353" s="418">
        <f>AI353-I353</f>
        <v/>
      </c>
      <c r="X353" s="455" t="n"/>
      <c r="Y353" s="419" t="n">
        <v>44726</v>
      </c>
      <c r="Z353" s="418" t="inlineStr">
        <is>
          <t>O8T-B8983</t>
        </is>
      </c>
      <c r="AA353" s="418" t="inlineStr"/>
      <c r="AB353" s="418" t="inlineStr">
        <is>
          <t>បុគ្គលជាប់អាករ</t>
        </is>
      </c>
      <c r="AC353" s="418" t="inlineStr">
        <is>
          <t>K007-901501546</t>
        </is>
      </c>
      <c r="AD353" s="418" t="inlineStr">
        <is>
          <t>ជីហ៊ីរ៉ូ ខូ អិលធីឌី</t>
        </is>
      </c>
      <c r="AE353" s="455" t="n">
        <v>2994747</v>
      </c>
      <c r="AF353" s="455" t="n">
        <v>2671285</v>
      </c>
      <c r="AG353" s="455" t="n">
        <v>56334</v>
      </c>
      <c r="AH353" s="455" t="n">
        <v>0</v>
      </c>
      <c r="AI353" s="455" t="n">
        <v>267128</v>
      </c>
      <c r="AJ353" s="455" t="n">
        <v>0</v>
      </c>
      <c r="AK353" s="455" t="n">
        <v>0</v>
      </c>
      <c r="AL353" s="455" t="n">
        <v>0</v>
      </c>
      <c r="AM353" s="455" t="n">
        <v>0</v>
      </c>
      <c r="AN353" s="455" t="n">
        <v>0</v>
      </c>
      <c r="AO353" s="455" t="n">
        <v>0</v>
      </c>
      <c r="AP353" s="455" t="n">
        <v>0</v>
      </c>
      <c r="AQ353" s="455" t="n">
        <v>0</v>
      </c>
      <c r="AR353" s="418" t="inlineStr"/>
      <c r="AS353" s="418" t="inlineStr">
        <is>
          <t>C/C HANDLING FEE, THC, CFS CHARGE, TRUCKING CHARGE</t>
        </is>
      </c>
      <c r="AT353" s="418" t="inlineStr">
        <is>
          <t>បានប្រកាសពន្ធ</t>
        </is>
      </c>
    </row>
    <row r="354">
      <c r="A354" s="417" t="n">
        <v>345</v>
      </c>
      <c r="B354" s="418" t="inlineStr">
        <is>
          <t>VISA EXTENSION FOR MA XIANGJUN</t>
        </is>
      </c>
      <c r="C354" s="418" t="inlineStr">
        <is>
          <t>អិចស្ពោលាំងកា ហ្រ្វេត (ខេមបូឌា) លីមីធីត</t>
        </is>
      </c>
      <c r="D354" s="418" t="inlineStr">
        <is>
          <t>L001-107000385</t>
        </is>
      </c>
      <c r="E354" s="418" t="inlineStr">
        <is>
          <t>EFL-PNH-00042815</t>
        </is>
      </c>
      <c r="F354" s="419" t="n">
        <v>44871</v>
      </c>
      <c r="G354" s="420" t="n">
        <v>40960</v>
      </c>
      <c r="H354" s="418" t="n"/>
      <c r="I354" s="455" t="n">
        <v>40960</v>
      </c>
      <c r="J354" s="418">
        <f>IF(L354&lt;&gt;"",L354,K354)</f>
        <v/>
      </c>
      <c r="K354" s="418">
        <f>IF(AND(T354=TRUE, U354=TRUE, V354=TRUE), IF(W354&lt;-0.05, "អនុញ្ញាត (អ្នកផ្គត់ផ្គង់ប្រកាសខ្វះ)", "បានប្រកាស (អនុញ្ញាត)"), IF(AND(T354=FALSE, U354=FALSE, V354=FALSE), "ព្យួរទុក (មិនមានទិន្នន័យ)", "ប្រកាសខុស (ព្យួរទុក)"))</f>
        <v/>
      </c>
      <c r="L354" s="418" t="inlineStr"/>
      <c r="M354" s="418" t="inlineStr"/>
      <c r="N354" s="455" t="n"/>
      <c r="O354" s="455">
        <f>IF(W354&lt;0,AI354,I354)</f>
        <v/>
      </c>
      <c r="P354" s="455">
        <f>I354-O354</f>
        <v/>
      </c>
      <c r="Q354" s="418" t="n"/>
      <c r="R354" s="418" t="inlineStr">
        <is>
          <t>EFL-PNH-00042815</t>
        </is>
      </c>
      <c r="S354" s="418" t="inlineStr">
        <is>
          <t>EFL-PNH-00042815</t>
        </is>
      </c>
      <c r="T354" s="418">
        <f>R354=S354</f>
        <v/>
      </c>
      <c r="U354" s="418">
        <f>AND(MONTH(F354)=MONTH(Y354), YEAR(F354)=YEAR(Y354))</f>
        <v/>
      </c>
      <c r="V354" s="418">
        <f>AND(AC354&lt;&gt;"", 'Company information'!D$4&lt;&gt;"", RIGHT(SUBSTITUTE(AC354,"-",""),9)=RIGHT(SUBSTITUTE('Company information'!D$4,"-",""),9))</f>
        <v/>
      </c>
      <c r="W354" s="418">
        <f>AI354-I354</f>
        <v/>
      </c>
      <c r="X354" s="455" t="n"/>
      <c r="Y354" s="419" t="n">
        <v>44723</v>
      </c>
      <c r="Z354" s="418" t="inlineStr">
        <is>
          <t>EFL-PNH-00042815</t>
        </is>
      </c>
      <c r="AA354" s="418" t="inlineStr"/>
      <c r="AB354" s="418" t="inlineStr">
        <is>
          <t>បុគ្គលជាប់អាករ</t>
        </is>
      </c>
      <c r="AC354" s="418" t="inlineStr">
        <is>
          <t>L001-100067123</t>
        </is>
      </c>
      <c r="AD354" s="418" t="inlineStr">
        <is>
          <t>រីឡាយអេប៊ល សូស អ៊ិនដាសស្រ្ទៀល (ខេមបូឌា)</t>
        </is>
      </c>
      <c r="AE354" s="455" t="n">
        <v>450560</v>
      </c>
      <c r="AF354" s="455" t="n">
        <v>409600</v>
      </c>
      <c r="AG354" s="455" t="n">
        <v>0</v>
      </c>
      <c r="AH354" s="455" t="n">
        <v>0</v>
      </c>
      <c r="AI354" s="455" t="n">
        <v>40960</v>
      </c>
      <c r="AJ354" s="455" t="n">
        <v>0</v>
      </c>
      <c r="AK354" s="455" t="n">
        <v>0</v>
      </c>
      <c r="AL354" s="455" t="n">
        <v>0</v>
      </c>
      <c r="AM354" s="455" t="n">
        <v>0</v>
      </c>
      <c r="AN354" s="455" t="n">
        <v>0</v>
      </c>
      <c r="AO354" s="455" t="n">
        <v>0</v>
      </c>
      <c r="AP354" s="455" t="n">
        <v>0</v>
      </c>
      <c r="AQ354" s="455" t="n">
        <v>0</v>
      </c>
      <c r="AR354" s="418" t="inlineStr"/>
      <c r="AS354" s="418" t="inlineStr">
        <is>
          <t>AMS,ODOCUM,OHANDL</t>
        </is>
      </c>
      <c r="AT354" s="418" t="inlineStr">
        <is>
          <t>បានប្រកាសពន្ធ</t>
        </is>
      </c>
    </row>
    <row r="355">
      <c r="A355" s="417" t="n">
        <v>346</v>
      </c>
      <c r="B355" s="418" t="inlineStr">
        <is>
          <t>Garbage Collection</t>
        </is>
      </c>
      <c r="C355" s="418" t="inlineStr">
        <is>
          <t>អិចស្ពោលាំងកា ហ្រ្វេត (ខេមបូឌា) លីមីធីត</t>
        </is>
      </c>
      <c r="D355" s="418" t="inlineStr">
        <is>
          <t>L001-107000385</t>
        </is>
      </c>
      <c r="E355" s="418" t="inlineStr">
        <is>
          <t>EFL-PNH-00042814</t>
        </is>
      </c>
      <c r="F355" s="419" t="n">
        <v>44871</v>
      </c>
      <c r="G355" s="420" t="n">
        <v>40960</v>
      </c>
      <c r="H355" s="418" t="n"/>
      <c r="I355" s="455" t="n">
        <v>40960</v>
      </c>
      <c r="J355" s="418">
        <f>IF(L355&lt;&gt;"",L355,K355)</f>
        <v/>
      </c>
      <c r="K355" s="418">
        <f>IF(AND(T355=TRUE, U355=TRUE, V355=TRUE), IF(W355&lt;-0.05, "អនុញ្ញាត (អ្នកផ្គត់ផ្គង់ប្រកាសខ្វះ)", "បានប្រកាស (អនុញ្ញាត)"), IF(AND(T355=FALSE, U355=FALSE, V355=FALSE), "ព្យួរទុក (មិនមានទិន្នន័យ)", "ប្រកាសខុស (ព្យួរទុក)"))</f>
        <v/>
      </c>
      <c r="L355" s="418" t="inlineStr"/>
      <c r="M355" s="418" t="inlineStr"/>
      <c r="N355" s="455" t="n"/>
      <c r="O355" s="455">
        <f>IF(W355&lt;0,AI355,I355)</f>
        <v/>
      </c>
      <c r="P355" s="455">
        <f>I355-O355</f>
        <v/>
      </c>
      <c r="Q355" s="418" t="n"/>
      <c r="R355" s="418" t="inlineStr">
        <is>
          <t>EFL-PNH-00042814</t>
        </is>
      </c>
      <c r="S355" s="418" t="inlineStr">
        <is>
          <t>EFL-PNH-00042814</t>
        </is>
      </c>
      <c r="T355" s="418">
        <f>R355=S355</f>
        <v/>
      </c>
      <c r="U355" s="418">
        <f>AND(MONTH(F355)=MONTH(Y355), YEAR(F355)=YEAR(Y355))</f>
        <v/>
      </c>
      <c r="V355" s="418">
        <f>AND(AC355&lt;&gt;"", 'Company information'!D$4&lt;&gt;"", RIGHT(SUBSTITUTE(AC355,"-",""),9)=RIGHT(SUBSTITUTE('Company information'!D$4,"-",""),9))</f>
        <v/>
      </c>
      <c r="W355" s="418">
        <f>AI355-I355</f>
        <v/>
      </c>
      <c r="X355" s="455" t="n"/>
      <c r="Y355" s="419" t="n">
        <v>44723</v>
      </c>
      <c r="Z355" s="418" t="inlineStr">
        <is>
          <t>EFL-PNH-00042814</t>
        </is>
      </c>
      <c r="AA355" s="418" t="inlineStr"/>
      <c r="AB355" s="418" t="inlineStr">
        <is>
          <t>បុគ្គលជាប់អាករ</t>
        </is>
      </c>
      <c r="AC355" s="418" t="inlineStr">
        <is>
          <t>L001-100067123</t>
        </is>
      </c>
      <c r="AD355" s="418" t="inlineStr">
        <is>
          <t>រីឡាយអេប៊ល សូស អ៊ិនដាសស្រ្ទៀល (ខេមបូឌា)</t>
        </is>
      </c>
      <c r="AE355" s="455" t="n">
        <v>450560</v>
      </c>
      <c r="AF355" s="455" t="n">
        <v>409600</v>
      </c>
      <c r="AG355" s="455" t="n">
        <v>0</v>
      </c>
      <c r="AH355" s="455" t="n">
        <v>0</v>
      </c>
      <c r="AI355" s="455" t="n">
        <v>40960</v>
      </c>
      <c r="AJ355" s="455" t="n">
        <v>0</v>
      </c>
      <c r="AK355" s="455" t="n">
        <v>0</v>
      </c>
      <c r="AL355" s="455" t="n">
        <v>0</v>
      </c>
      <c r="AM355" s="455" t="n">
        <v>0</v>
      </c>
      <c r="AN355" s="455" t="n">
        <v>0</v>
      </c>
      <c r="AO355" s="455" t="n">
        <v>0</v>
      </c>
      <c r="AP355" s="455" t="n">
        <v>0</v>
      </c>
      <c r="AQ355" s="455" t="n">
        <v>0</v>
      </c>
      <c r="AR355" s="418" t="inlineStr"/>
      <c r="AS355" s="418" t="inlineStr">
        <is>
          <t>AMS,ODOCUM,OHANDL</t>
        </is>
      </c>
      <c r="AT355" s="418" t="inlineStr">
        <is>
          <t>បានប្រកាសពន្ធ</t>
        </is>
      </c>
    </row>
    <row r="356">
      <c r="A356" s="417" t="n">
        <v>347</v>
      </c>
      <c r="B356" s="418" t="inlineStr">
        <is>
          <t>Firewood</t>
        </is>
      </c>
      <c r="C356" s="418" t="inlineStr">
        <is>
          <t>ស៊ីបកូ ត្រេនស្ព័ត (ខេមបូឌា) ឯ.ក</t>
        </is>
      </c>
      <c r="D356" s="418" t="inlineStr">
        <is>
          <t>K009-902004007</t>
        </is>
      </c>
      <c r="E356" s="418" t="inlineStr">
        <is>
          <t>74219162</t>
        </is>
      </c>
      <c r="F356" s="419" t="n">
        <v>44725</v>
      </c>
      <c r="G356" s="420" t="n">
        <v>65552</v>
      </c>
      <c r="H356" s="418" t="n"/>
      <c r="I356" s="455" t="n">
        <v>65552</v>
      </c>
      <c r="J356" s="418">
        <f>IF(L356&lt;&gt;"",L356,K356)</f>
        <v/>
      </c>
      <c r="K356" s="418">
        <f>IF(AND(T356=TRUE, U356=TRUE, V356=TRUE), IF(W356&lt;-0.05, "អនុញ្ញាត (អ្នកផ្គត់ផ្គង់ប្រកាសខ្វះ)", "បានប្រកាស (អនុញ្ញាត)"), IF(AND(T356=FALSE, U356=FALSE, V356=FALSE), "ព្យួរទុក (មិនមានទិន្នន័យ)", "ប្រកាសខុស (ព្យួរទុក)"))</f>
        <v/>
      </c>
      <c r="L356" s="418" t="inlineStr"/>
      <c r="M356" s="418" t="inlineStr"/>
      <c r="N356" s="455" t="n"/>
      <c r="O356" s="455">
        <f>IF(W356&lt;0,AI356,I356)</f>
        <v/>
      </c>
      <c r="P356" s="455">
        <f>I356-O356</f>
        <v/>
      </c>
      <c r="Q356" s="418" t="n"/>
      <c r="R356" s="418" t="inlineStr">
        <is>
          <t>74219162</t>
        </is>
      </c>
      <c r="S356" s="418" t="inlineStr">
        <is>
          <t>74219162</t>
        </is>
      </c>
      <c r="T356" s="418">
        <f>R356=S356</f>
        <v/>
      </c>
      <c r="U356" s="418">
        <f>AND(MONTH(F356)=MONTH(Y356), YEAR(F356)=YEAR(Y356))</f>
        <v/>
      </c>
      <c r="V356" s="418">
        <f>AND(AC356&lt;&gt;"", 'Company information'!D$4&lt;&gt;"", RIGHT(SUBSTITUTE(AC356,"-",""),9)=RIGHT(SUBSTITUTE('Company information'!D$4,"-",""),9))</f>
        <v/>
      </c>
      <c r="W356" s="418">
        <f>AI356-I356</f>
        <v/>
      </c>
      <c r="X356" s="455" t="n"/>
      <c r="Y356" s="419" t="n">
        <v>44725</v>
      </c>
      <c r="Z356" s="418" t="inlineStr">
        <is>
          <t>74219162</t>
        </is>
      </c>
      <c r="AA356" s="418" t="inlineStr"/>
      <c r="AB356" s="418" t="inlineStr">
        <is>
          <t>បុគ្គលជាប់អាករ</t>
        </is>
      </c>
      <c r="AC356" s="418" t="inlineStr">
        <is>
          <t>L001-100067123</t>
        </is>
      </c>
      <c r="AD356" s="418" t="inlineStr">
        <is>
          <t>រីឡាយអេប៊ល សូស អ៊ិនដាសស្រ្ទៀល (ខេមបូឌា)</t>
        </is>
      </c>
      <c r="AE356" s="455" t="n">
        <v>721072</v>
      </c>
      <c r="AF356" s="455" t="n">
        <v>655520</v>
      </c>
      <c r="AG356" s="455" t="n">
        <v>0</v>
      </c>
      <c r="AH356" s="455" t="n">
        <v>0</v>
      </c>
      <c r="AI356" s="455" t="n">
        <v>65552</v>
      </c>
      <c r="AJ356" s="455" t="n">
        <v>0</v>
      </c>
      <c r="AK356" s="455" t="n">
        <v>0</v>
      </c>
      <c r="AL356" s="455" t="n">
        <v>0</v>
      </c>
      <c r="AM356" s="455" t="n">
        <v>0</v>
      </c>
      <c r="AN356" s="455" t="n">
        <v>0</v>
      </c>
      <c r="AO356" s="455" t="n">
        <v>0</v>
      </c>
      <c r="AP356" s="455" t="n">
        <v>0</v>
      </c>
      <c r="AQ356" s="455" t="n">
        <v>0</v>
      </c>
      <c r="AR356" s="418" t="inlineStr"/>
      <c r="AS356" s="418" t="inlineStr">
        <is>
          <t>CUSTOMS CLEARANCE</t>
        </is>
      </c>
      <c r="AT356" s="418" t="inlineStr">
        <is>
          <t>បានប្រកាសពន្ធ</t>
        </is>
      </c>
    </row>
    <row r="357">
      <c r="A357" s="417" t="n">
        <v>348</v>
      </c>
      <c r="B357" s="418" t="inlineStr">
        <is>
          <t>Firewood</t>
        </is>
      </c>
      <c r="C357" s="418" t="inlineStr">
        <is>
          <t>ឥណ្ឌូ-ត្រេនស៍ ឡូជីស្ទីក (ខេមបូឌា)</t>
        </is>
      </c>
      <c r="D357" s="418" t="inlineStr">
        <is>
          <t>L001-104004797</t>
        </is>
      </c>
      <c r="E357" s="418" t="inlineStr">
        <is>
          <t>01378</t>
        </is>
      </c>
      <c r="F357" s="419" t="n">
        <v>44725</v>
      </c>
      <c r="G357" s="420" t="n">
        <v>30728</v>
      </c>
      <c r="H357" s="418" t="n"/>
      <c r="I357" s="455" t="n">
        <v>30728</v>
      </c>
      <c r="J357" s="418">
        <f>IF(L357&lt;&gt;"",L357,K357)</f>
        <v/>
      </c>
      <c r="K357" s="418">
        <f>IF(AND(T357=TRUE, U357=TRUE, V357=TRUE), IF(W357&lt;-0.05, "អនុញ្ញាត (អ្នកផ្គត់ផ្គង់ប្រកាសខ្វះ)", "បានប្រកាស (អនុញ្ញាត)"), IF(AND(T357=FALSE, U357=FALSE, V357=FALSE), "ព្យួរទុក (មិនមានទិន្នន័យ)", "ប្រកាសខុស (ព្យួរទុក)"))</f>
        <v/>
      </c>
      <c r="L357" s="418" t="inlineStr"/>
      <c r="M357" s="418" t="inlineStr"/>
      <c r="N357" s="455" t="n"/>
      <c r="O357" s="455">
        <f>IF(W357&lt;0,AI357,I357)</f>
        <v/>
      </c>
      <c r="P357" s="455">
        <f>I357-O357</f>
        <v/>
      </c>
      <c r="Q357" s="418" t="n"/>
      <c r="R357" s="418" t="inlineStr">
        <is>
          <t>01378</t>
        </is>
      </c>
      <c r="S357" s="418" t="inlineStr">
        <is>
          <t>01378</t>
        </is>
      </c>
      <c r="T357" s="418">
        <f>R357=S357</f>
        <v/>
      </c>
      <c r="U357" s="418">
        <f>AND(MONTH(F357)=MONTH(Y357), YEAR(F357)=YEAR(Y357))</f>
        <v/>
      </c>
      <c r="V357" s="418">
        <f>AND(AC357&lt;&gt;"", 'Company information'!D$4&lt;&gt;"", RIGHT(SUBSTITUTE(AC357,"-",""),9)=RIGHT(SUBSTITUTE('Company information'!D$4,"-",""),9))</f>
        <v/>
      </c>
      <c r="W357" s="418">
        <f>AI357-I357</f>
        <v/>
      </c>
      <c r="X357" s="455" t="n"/>
      <c r="Y357" s="419" t="n">
        <v>44725</v>
      </c>
      <c r="Z357" s="418" t="inlineStr">
        <is>
          <t>01378</t>
        </is>
      </c>
      <c r="AA357" s="418" t="inlineStr"/>
      <c r="AB357" s="418" t="inlineStr">
        <is>
          <t>បុគ្គលជាប់អាករ</t>
        </is>
      </c>
      <c r="AC357" s="418" t="inlineStr">
        <is>
          <t>L001-100067123</t>
        </is>
      </c>
      <c r="AD357" s="418" t="inlineStr">
        <is>
          <t>រីឡាយអេប៊ល សូស អ៊ិនដាសស្រ្ទៀល (ខេមបូឌា)</t>
        </is>
      </c>
      <c r="AE357" s="455" t="n">
        <v>338004</v>
      </c>
      <c r="AF357" s="455" t="n">
        <v>307276</v>
      </c>
      <c r="AG357" s="455" t="n">
        <v>0</v>
      </c>
      <c r="AH357" s="455" t="n">
        <v>0</v>
      </c>
      <c r="AI357" s="455" t="n">
        <v>30728</v>
      </c>
      <c r="AJ357" s="455" t="n">
        <v>0</v>
      </c>
      <c r="AK357" s="455" t="n">
        <v>0</v>
      </c>
      <c r="AL357" s="455" t="n">
        <v>0</v>
      </c>
      <c r="AM357" s="455" t="n">
        <v>0</v>
      </c>
      <c r="AN357" s="455" t="n">
        <v>0</v>
      </c>
      <c r="AO357" s="455" t="n">
        <v>0</v>
      </c>
      <c r="AP357" s="455" t="n">
        <v>0</v>
      </c>
      <c r="AQ357" s="455" t="n">
        <v>0</v>
      </c>
      <c r="AR357" s="418" t="inlineStr"/>
      <c r="AS357" s="418" t="inlineStr">
        <is>
          <t>ថ្លៃ Handing / Handing fee</t>
        </is>
      </c>
      <c r="AT357" s="418" t="inlineStr">
        <is>
          <t>បានប្រកាសពន្ធ</t>
        </is>
      </c>
    </row>
    <row r="358">
      <c r="A358" s="417" t="n">
        <v>349</v>
      </c>
      <c r="B358" s="418" t="inlineStr">
        <is>
          <t>Firewood</t>
        </is>
      </c>
      <c r="C358" s="418" t="inlineStr">
        <is>
          <t>កាំម៉ិនតែល</t>
        </is>
      </c>
      <c r="D358" s="418" t="inlineStr">
        <is>
          <t>L001-100045049</t>
        </is>
      </c>
      <c r="E358" s="418" t="inlineStr">
        <is>
          <t>2296980</t>
        </is>
      </c>
      <c r="F358" s="419" t="n">
        <v>44567</v>
      </c>
      <c r="G358" s="420" t="n">
        <v>2135</v>
      </c>
      <c r="H358" s="418" t="n"/>
      <c r="I358" s="455" t="n">
        <v>2135</v>
      </c>
      <c r="J358" s="418">
        <f>IF(L358&lt;&gt;"",L358,K358)</f>
        <v/>
      </c>
      <c r="K358" s="418">
        <f>IF(AND(T358=TRUE, U358=TRUE, V358=TRUE), IF(W358&lt;-0.05, "អនុញ្ញាត (អ្នកផ្គត់ផ្គង់ប្រកាសខ្វះ)", "បានប្រកាស (អនុញ្ញាត)"), IF(AND(T358=FALSE, U358=FALSE, V358=FALSE), "ព្យួរទុក (មិនមានទិន្នន័យ)", "ប្រកាសខុស (ព្យួរទុក)"))</f>
        <v/>
      </c>
      <c r="L358" s="418" t="inlineStr"/>
      <c r="M358" s="418" t="inlineStr"/>
      <c r="N358" s="455" t="n"/>
      <c r="O358" s="455">
        <f>IF(W358&lt;0,AI358,I358)</f>
        <v/>
      </c>
      <c r="P358" s="455">
        <f>I358-O358</f>
        <v/>
      </c>
      <c r="Q358" s="418" t="n"/>
      <c r="R358" s="418" t="inlineStr">
        <is>
          <t>2296980</t>
        </is>
      </c>
      <c r="S358" s="418" t="inlineStr"/>
      <c r="T358" s="418">
        <f>R358=S358</f>
        <v/>
      </c>
      <c r="U358" s="418">
        <f>AND(MONTH(F358)=MONTH(Y358), YEAR(F358)=YEAR(Y358))</f>
        <v/>
      </c>
      <c r="V358" s="418">
        <f>AND(AC358&lt;&gt;"", 'Company information'!D$4&lt;&gt;"", RIGHT(SUBSTITUTE(AC358,"-",""),9)=RIGHT(SUBSTITUTE('Company information'!D$4,"-",""),9))</f>
        <v/>
      </c>
      <c r="W358" s="418">
        <f>AI358-I358</f>
        <v/>
      </c>
      <c r="X358" s="455" t="n"/>
      <c r="Y358" s="417" t="n"/>
      <c r="Z358" s="418" t="n"/>
      <c r="AA358" s="418" t="n"/>
      <c r="AB358" s="418" t="n"/>
      <c r="AC358" s="418" t="n"/>
      <c r="AD358" s="418" t="n"/>
      <c r="AE358" s="455" t="n"/>
      <c r="AF358" s="455" t="n"/>
      <c r="AG358" s="455" t="n"/>
      <c r="AH358" s="455" t="n"/>
      <c r="AI358" s="455" t="n"/>
      <c r="AJ358" s="455" t="n"/>
      <c r="AK358" s="455" t="n"/>
      <c r="AL358" s="455" t="n"/>
      <c r="AM358" s="455" t="n"/>
      <c r="AN358" s="455" t="n"/>
      <c r="AO358" s="455" t="n"/>
      <c r="AP358" s="455" t="n"/>
      <c r="AQ358" s="455" t="n"/>
      <c r="AR358" s="418" t="n"/>
      <c r="AS358" s="418" t="n"/>
      <c r="AT358" s="418" t="n"/>
    </row>
    <row r="359">
      <c r="A359" s="417" t="n">
        <v>350</v>
      </c>
      <c r="B359" s="418" t="inlineStr">
        <is>
          <t>Firewood</t>
        </is>
      </c>
      <c r="C359" s="418" t="inlineStr">
        <is>
          <t>កាំម៉ិនតែល</t>
        </is>
      </c>
      <c r="D359" s="418" t="inlineStr">
        <is>
          <t>L001-100045049</t>
        </is>
      </c>
      <c r="E359" s="418" t="inlineStr">
        <is>
          <t>2296979</t>
        </is>
      </c>
      <c r="F359" s="419" t="n">
        <v>44567</v>
      </c>
      <c r="G359" s="420" t="n">
        <v>13739</v>
      </c>
      <c r="H359" s="418" t="n"/>
      <c r="I359" s="455" t="n">
        <v>13739</v>
      </c>
      <c r="J359" s="418">
        <f>IF(L359&lt;&gt;"",L359,K359)</f>
        <v/>
      </c>
      <c r="K359" s="418">
        <f>IF(AND(T359=TRUE, U359=TRUE, V359=TRUE), IF(W359&lt;-0.05, "អនុញ្ញាត (អ្នកផ្គត់ផ្គង់ប្រកាសខ្វះ)", "បានប្រកាស (អនុញ្ញាត)"), IF(AND(T359=FALSE, U359=FALSE, V359=FALSE), "ព្យួរទុក (មិនមានទិន្នន័យ)", "ប្រកាសខុស (ព្យួរទុក)"))</f>
        <v/>
      </c>
      <c r="L359" s="418" t="inlineStr"/>
      <c r="M359" s="418" t="inlineStr"/>
      <c r="N359" s="455" t="n"/>
      <c r="O359" s="455">
        <f>IF(W359&lt;0,AI359,I359)</f>
        <v/>
      </c>
      <c r="P359" s="455">
        <f>I359-O359</f>
        <v/>
      </c>
      <c r="Q359" s="418" t="n"/>
      <c r="R359" s="418" t="inlineStr">
        <is>
          <t>2296979</t>
        </is>
      </c>
      <c r="S359" s="418" t="inlineStr"/>
      <c r="T359" s="418">
        <f>R359=S359</f>
        <v/>
      </c>
      <c r="U359" s="418">
        <f>AND(MONTH(F359)=MONTH(Y359), YEAR(F359)=YEAR(Y359))</f>
        <v/>
      </c>
      <c r="V359" s="418">
        <f>AND(AC359&lt;&gt;"", 'Company information'!D$4&lt;&gt;"", RIGHT(SUBSTITUTE(AC359,"-",""),9)=RIGHT(SUBSTITUTE('Company information'!D$4,"-",""),9))</f>
        <v/>
      </c>
      <c r="W359" s="418">
        <f>AI359-I359</f>
        <v/>
      </c>
      <c r="X359" s="455" t="n"/>
      <c r="Y359" s="417" t="n"/>
      <c r="Z359" s="418" t="n"/>
      <c r="AA359" s="418" t="n"/>
      <c r="AB359" s="418" t="n"/>
      <c r="AC359" s="418" t="n"/>
      <c r="AD359" s="418" t="n"/>
      <c r="AE359" s="455" t="n"/>
      <c r="AF359" s="455" t="n"/>
      <c r="AG359" s="455" t="n"/>
      <c r="AH359" s="455" t="n"/>
      <c r="AI359" s="455" t="n"/>
      <c r="AJ359" s="455" t="n"/>
      <c r="AK359" s="455" t="n"/>
      <c r="AL359" s="455" t="n"/>
      <c r="AM359" s="455" t="n"/>
      <c r="AN359" s="455" t="n"/>
      <c r="AO359" s="455" t="n"/>
      <c r="AP359" s="455" t="n"/>
      <c r="AQ359" s="455" t="n"/>
      <c r="AR359" s="418" t="n"/>
      <c r="AS359" s="418" t="n"/>
      <c r="AT359" s="418" t="n"/>
    </row>
    <row r="360">
      <c r="A360" s="417" t="n">
        <v>351</v>
      </c>
      <c r="B360" s="418" t="inlineStr">
        <is>
          <t>Firewood</t>
        </is>
      </c>
      <c r="C360" s="418" t="inlineStr">
        <is>
          <t>កាំម៉ិនតែល</t>
        </is>
      </c>
      <c r="D360" s="418" t="inlineStr">
        <is>
          <t>L001-100045049</t>
        </is>
      </c>
      <c r="E360" s="418" t="inlineStr">
        <is>
          <t>2296978</t>
        </is>
      </c>
      <c r="F360" s="419" t="n">
        <v>44567</v>
      </c>
      <c r="G360" s="420" t="n">
        <v>2787</v>
      </c>
      <c r="H360" s="418" t="n"/>
      <c r="I360" s="455" t="n">
        <v>2787</v>
      </c>
      <c r="J360" s="418">
        <f>IF(L360&lt;&gt;"",L360,K360)</f>
        <v/>
      </c>
      <c r="K360" s="418">
        <f>IF(AND(T360=TRUE, U360=TRUE, V360=TRUE), IF(W360&lt;-0.05, "អនុញ្ញាត (អ្នកផ្គត់ផ្គង់ប្រកាសខ្វះ)", "បានប្រកាស (អនុញ្ញាត)"), IF(AND(T360=FALSE, U360=FALSE, V360=FALSE), "ព្យួរទុក (មិនមានទិន្នន័យ)", "ប្រកាសខុស (ព្យួរទុក)"))</f>
        <v/>
      </c>
      <c r="L360" s="418" t="inlineStr"/>
      <c r="M360" s="418" t="inlineStr"/>
      <c r="N360" s="455" t="n"/>
      <c r="O360" s="455">
        <f>IF(W360&lt;0,AI360,I360)</f>
        <v/>
      </c>
      <c r="P360" s="455">
        <f>I360-O360</f>
        <v/>
      </c>
      <c r="Q360" s="418" t="n"/>
      <c r="R360" s="418" t="inlineStr">
        <is>
          <t>2296978</t>
        </is>
      </c>
      <c r="S360" s="418" t="inlineStr"/>
      <c r="T360" s="418">
        <f>R360=S360</f>
        <v/>
      </c>
      <c r="U360" s="418">
        <f>AND(MONTH(F360)=MONTH(Y360), YEAR(F360)=YEAR(Y360))</f>
        <v/>
      </c>
      <c r="V360" s="418">
        <f>AND(AC360&lt;&gt;"", 'Company information'!D$4&lt;&gt;"", RIGHT(SUBSTITUTE(AC360,"-",""),9)=RIGHT(SUBSTITUTE('Company information'!D$4,"-",""),9))</f>
        <v/>
      </c>
      <c r="W360" s="418">
        <f>AI360-I360</f>
        <v/>
      </c>
      <c r="X360" s="455" t="n"/>
      <c r="Y360" s="417" t="n"/>
      <c r="Z360" s="418" t="n"/>
      <c r="AA360" s="418" t="n"/>
      <c r="AB360" s="418" t="n"/>
      <c r="AC360" s="418" t="n"/>
      <c r="AD360" s="418" t="n"/>
      <c r="AE360" s="455" t="n"/>
      <c r="AF360" s="455" t="n"/>
      <c r="AG360" s="455" t="n"/>
      <c r="AH360" s="455" t="n"/>
      <c r="AI360" s="455" t="n"/>
      <c r="AJ360" s="455" t="n"/>
      <c r="AK360" s="455" t="n"/>
      <c r="AL360" s="455" t="n"/>
      <c r="AM360" s="455" t="n"/>
      <c r="AN360" s="455" t="n"/>
      <c r="AO360" s="455" t="n"/>
      <c r="AP360" s="455" t="n"/>
      <c r="AQ360" s="455" t="n"/>
      <c r="AR360" s="418" t="n"/>
      <c r="AS360" s="418" t="n"/>
      <c r="AT360" s="418" t="n"/>
    </row>
    <row r="361">
      <c r="A361" s="417" t="n">
        <v>352</v>
      </c>
      <c r="B361" s="418" t="inlineStr">
        <is>
          <t>Firewood</t>
        </is>
      </c>
      <c r="C361" s="418" t="inlineStr">
        <is>
          <t>អង្គរ ដាតា ខមម្ញូនីខេសិន គ្រុប (អេ ឌី​ ស៊ី)</t>
        </is>
      </c>
      <c r="D361" s="418" t="inlineStr">
        <is>
          <t>L001-100078885</t>
        </is>
      </c>
      <c r="E361" s="418" t="inlineStr">
        <is>
          <t>TIPP2207391</t>
        </is>
      </c>
      <c r="F361" s="419" t="n">
        <v>44567</v>
      </c>
      <c r="G361" s="420" t="n">
        <v>61485</v>
      </c>
      <c r="H361" s="418" t="n"/>
      <c r="I361" s="455" t="n">
        <v>61485</v>
      </c>
      <c r="J361" s="418">
        <f>IF(L361&lt;&gt;"",L361,K361)</f>
        <v/>
      </c>
      <c r="K361" s="418">
        <f>IF(AND(T361=TRUE, U361=TRUE, V361=TRUE), IF(W361&lt;-0.05, "អនុញ្ញាត (អ្នកផ្គត់ផ្គង់ប្រកាសខ្វះ)", "បានប្រកាស (អនុញ្ញាត)"), IF(AND(T361=FALSE, U361=FALSE, V361=FALSE), "ព្យួរទុក (មិនមានទិន្នន័យ)", "ប្រកាសខុស (ព្យួរទុក)"))</f>
        <v/>
      </c>
      <c r="L361" s="418" t="inlineStr"/>
      <c r="M361" s="418" t="inlineStr"/>
      <c r="N361" s="455" t="n"/>
      <c r="O361" s="455">
        <f>IF(W361&lt;0,AI361,I361)</f>
        <v/>
      </c>
      <c r="P361" s="455">
        <f>I361-O361</f>
        <v/>
      </c>
      <c r="Q361" s="418" t="n"/>
      <c r="R361" s="418" t="inlineStr">
        <is>
          <t>TIPP2207391</t>
        </is>
      </c>
      <c r="S361" s="418" t="inlineStr">
        <is>
          <t>TIPP2207391</t>
        </is>
      </c>
      <c r="T361" s="418">
        <f>R361=S361</f>
        <v/>
      </c>
      <c r="U361" s="418">
        <f>AND(MONTH(F361)=MONTH(Y361), YEAR(F361)=YEAR(Y361))</f>
        <v/>
      </c>
      <c r="V361" s="418">
        <f>AND(AC361&lt;&gt;"", 'Company information'!D$4&lt;&gt;"", RIGHT(SUBSTITUTE(AC361,"-",""),9)=RIGHT(SUBSTITUTE('Company information'!D$4,"-",""),9))</f>
        <v/>
      </c>
      <c r="W361" s="418">
        <f>AI361-I361</f>
        <v/>
      </c>
      <c r="X361" s="455" t="n"/>
      <c r="Y361" s="419" t="n">
        <v>44713</v>
      </c>
      <c r="Z361" s="418" t="inlineStr">
        <is>
          <t>TIPP2207391</t>
        </is>
      </c>
      <c r="AA361" s="418" t="inlineStr"/>
      <c r="AB361" s="418" t="inlineStr">
        <is>
          <t>បុគ្គលជាប់អាករ</t>
        </is>
      </c>
      <c r="AC361" s="418" t="inlineStr">
        <is>
          <t>L001-100067123</t>
        </is>
      </c>
      <c r="AD361" s="418" t="inlineStr">
        <is>
          <t>រីឡាយអេប៊ល សូស អ៊ិនដាសស្រ្ទៀល (ខេមបូឌា)</t>
        </is>
      </c>
      <c r="AE361" s="455" t="n">
        <v>676335</v>
      </c>
      <c r="AF361" s="455" t="n">
        <v>614850</v>
      </c>
      <c r="AG361" s="455" t="n">
        <v>0</v>
      </c>
      <c r="AH361" s="455" t="n">
        <v>0</v>
      </c>
      <c r="AI361" s="455" t="n">
        <v>61485</v>
      </c>
      <c r="AJ361" s="455" t="n">
        <v>0</v>
      </c>
      <c r="AK361" s="455" t="n">
        <v>0</v>
      </c>
      <c r="AL361" s="455" t="n">
        <v>0</v>
      </c>
      <c r="AM361" s="455" t="n">
        <v>0</v>
      </c>
      <c r="AN361" s="455" t="n">
        <v>0</v>
      </c>
      <c r="AO361" s="455" t="n">
        <v>0</v>
      </c>
      <c r="AP361" s="455" t="n">
        <v>0</v>
      </c>
      <c r="AQ361" s="455" t="n">
        <v>0</v>
      </c>
      <c r="AR361" s="418" t="inlineStr"/>
      <c r="AS361" s="418" t="inlineStr">
        <is>
          <t>សេវា DPLC</t>
        </is>
      </c>
      <c r="AT361" s="418" t="inlineStr">
        <is>
          <t>បានប្រកាសពន្ធ</t>
        </is>
      </c>
    </row>
    <row r="362">
      <c r="A362" s="417" t="n">
        <v>353</v>
      </c>
      <c r="B362" s="418" t="inlineStr">
        <is>
          <t>Firewood</t>
        </is>
      </c>
      <c r="C362" s="418" t="inlineStr">
        <is>
          <t>អង្គរ ដាតា ខមម្ញូនីខេសិន គ្រុប (អេ ឌី​ ស៊ី)</t>
        </is>
      </c>
      <c r="D362" s="418" t="inlineStr">
        <is>
          <t>L001-100078885</t>
        </is>
      </c>
      <c r="E362" s="418" t="inlineStr">
        <is>
          <t>TIPP2207270</t>
        </is>
      </c>
      <c r="F362" s="419" t="n">
        <v>44567</v>
      </c>
      <c r="G362" s="420" t="n">
        <v>204950</v>
      </c>
      <c r="H362" s="418" t="n"/>
      <c r="I362" s="455" t="n">
        <v>204950</v>
      </c>
      <c r="J362" s="418">
        <f>IF(L362&lt;&gt;"",L362,K362)</f>
        <v/>
      </c>
      <c r="K362" s="418">
        <f>IF(AND(T362=TRUE, U362=TRUE, V362=TRUE), IF(W362&lt;-0.05, "អនុញ្ញាត (អ្នកផ្គត់ផ្គង់ប្រកាសខ្វះ)", "បានប្រកាស (អនុញ្ញាត)"), IF(AND(T362=FALSE, U362=FALSE, V362=FALSE), "ព្យួរទុក (មិនមានទិន្នន័យ)", "ប្រកាសខុស (ព្យួរទុក)"))</f>
        <v/>
      </c>
      <c r="L362" s="418" t="inlineStr"/>
      <c r="M362" s="418" t="inlineStr"/>
      <c r="N362" s="455" t="n"/>
      <c r="O362" s="455">
        <f>IF(W362&lt;0,AI362,I362)</f>
        <v/>
      </c>
      <c r="P362" s="455">
        <f>I362-O362</f>
        <v/>
      </c>
      <c r="Q362" s="418" t="n"/>
      <c r="R362" s="418" t="inlineStr">
        <is>
          <t>TIPP2207270</t>
        </is>
      </c>
      <c r="S362" s="418" t="inlineStr">
        <is>
          <t>TIPP2207270</t>
        </is>
      </c>
      <c r="T362" s="418">
        <f>R362=S362</f>
        <v/>
      </c>
      <c r="U362" s="418">
        <f>AND(MONTH(F362)=MONTH(Y362), YEAR(F362)=YEAR(Y362))</f>
        <v/>
      </c>
      <c r="V362" s="418">
        <f>AND(AC362&lt;&gt;"", 'Company information'!D$4&lt;&gt;"", RIGHT(SUBSTITUTE(AC362,"-",""),9)=RIGHT(SUBSTITUTE('Company information'!D$4,"-",""),9))</f>
        <v/>
      </c>
      <c r="W362" s="418">
        <f>AI362-I362</f>
        <v/>
      </c>
      <c r="X362" s="455" t="n"/>
      <c r="Y362" s="419" t="n">
        <v>44713</v>
      </c>
      <c r="Z362" s="418" t="inlineStr">
        <is>
          <t>TIPP2207270</t>
        </is>
      </c>
      <c r="AA362" s="418" t="inlineStr"/>
      <c r="AB362" s="418" t="inlineStr">
        <is>
          <t>បុគ្គលជាប់អាករ</t>
        </is>
      </c>
      <c r="AC362" s="418" t="inlineStr">
        <is>
          <t>L001-100067123</t>
        </is>
      </c>
      <c r="AD362" s="418" t="inlineStr">
        <is>
          <t>រីឡាយអេប៊ល សូស អ៊ិនដាសស្រ្ទៀល (ខេមបូឌា)</t>
        </is>
      </c>
      <c r="AE362" s="455" t="n">
        <v>2254450</v>
      </c>
      <c r="AF362" s="455" t="n">
        <v>2049500</v>
      </c>
      <c r="AG362" s="455" t="n">
        <v>0</v>
      </c>
      <c r="AH362" s="455" t="n">
        <v>0</v>
      </c>
      <c r="AI362" s="455" t="n">
        <v>204950</v>
      </c>
      <c r="AJ362" s="455" t="n">
        <v>0</v>
      </c>
      <c r="AK362" s="455" t="n">
        <v>0</v>
      </c>
      <c r="AL362" s="455" t="n">
        <v>0</v>
      </c>
      <c r="AM362" s="455" t="n">
        <v>0</v>
      </c>
      <c r="AN362" s="455" t="n">
        <v>0</v>
      </c>
      <c r="AO362" s="455" t="n">
        <v>0</v>
      </c>
      <c r="AP362" s="455" t="n">
        <v>0</v>
      </c>
      <c r="AQ362" s="455" t="n">
        <v>0</v>
      </c>
      <c r="AR362" s="418" t="inlineStr"/>
      <c r="AS362" s="418" t="inlineStr">
        <is>
          <t>សេវា FTTX</t>
        </is>
      </c>
      <c r="AT362" s="418" t="inlineStr">
        <is>
          <t>បានប្រកាសពន្ធ</t>
        </is>
      </c>
    </row>
    <row r="363">
      <c r="A363" s="417" t="n">
        <v>354</v>
      </c>
      <c r="B363" s="418" t="inlineStr">
        <is>
          <t>VISA EXTENSION FOR ONTOG FRANCHESKA ALYSSA, YAN WEILIANG</t>
        </is>
      </c>
      <c r="C363" s="418" t="inlineStr">
        <is>
          <t>អង្គរ ដាតា ខមម្ញូនីខេសិន គ្រុប (អេ ឌី​ ស៊ី)</t>
        </is>
      </c>
      <c r="D363" s="418" t="inlineStr">
        <is>
          <t>L001-100078885</t>
        </is>
      </c>
      <c r="E363" s="418" t="inlineStr">
        <is>
          <t>TIPP2207269</t>
        </is>
      </c>
      <c r="F363" s="419" t="n">
        <v>44567</v>
      </c>
      <c r="G363" s="420" t="n">
        <v>204950</v>
      </c>
      <c r="H363" s="418" t="n"/>
      <c r="I363" s="455" t="n">
        <v>204950</v>
      </c>
      <c r="J363" s="418">
        <f>IF(L363&lt;&gt;"",L363,K363)</f>
        <v/>
      </c>
      <c r="K363" s="418">
        <f>IF(AND(T363=TRUE, U363=TRUE, V363=TRUE), IF(W363&lt;-0.05, "អនុញ្ញាត (អ្នកផ្គត់ផ្គង់ប្រកាសខ្វះ)", "បានប្រកាស (អនុញ្ញាត)"), IF(AND(T363=FALSE, U363=FALSE, V363=FALSE), "ព្យួរទុក (មិនមានទិន្នន័យ)", "ប្រកាសខុស (ព្យួរទុក)"))</f>
        <v/>
      </c>
      <c r="L363" s="418" t="inlineStr"/>
      <c r="M363" s="418" t="inlineStr"/>
      <c r="N363" s="455" t="n"/>
      <c r="O363" s="455">
        <f>IF(W363&lt;0,AI363,I363)</f>
        <v/>
      </c>
      <c r="P363" s="455">
        <f>I363-O363</f>
        <v/>
      </c>
      <c r="Q363" s="418" t="n"/>
      <c r="R363" s="418" t="inlineStr">
        <is>
          <t>TIPP2207269</t>
        </is>
      </c>
      <c r="S363" s="418" t="inlineStr">
        <is>
          <t>TIPP2207269</t>
        </is>
      </c>
      <c r="T363" s="418">
        <f>R363=S363</f>
        <v/>
      </c>
      <c r="U363" s="418">
        <f>AND(MONTH(F363)=MONTH(Y363), YEAR(F363)=YEAR(Y363))</f>
        <v/>
      </c>
      <c r="V363" s="418">
        <f>AND(AC363&lt;&gt;"", 'Company information'!D$4&lt;&gt;"", RIGHT(SUBSTITUTE(AC363,"-",""),9)=RIGHT(SUBSTITUTE('Company information'!D$4,"-",""),9))</f>
        <v/>
      </c>
      <c r="W363" s="418">
        <f>AI363-I363</f>
        <v/>
      </c>
      <c r="X363" s="455" t="n"/>
      <c r="Y363" s="419" t="n">
        <v>44713</v>
      </c>
      <c r="Z363" s="418" t="inlineStr">
        <is>
          <t>TIPP2207269</t>
        </is>
      </c>
      <c r="AA363" s="418" t="inlineStr"/>
      <c r="AB363" s="418" t="inlineStr">
        <is>
          <t>បុគ្គលជាប់អាករ</t>
        </is>
      </c>
      <c r="AC363" s="418" t="inlineStr">
        <is>
          <t>L001-100067123</t>
        </is>
      </c>
      <c r="AD363" s="418" t="inlineStr">
        <is>
          <t>រីឡាយអេប៊ល សូស អ៊ិនដាសស្រ្ទៀល (ខេមបូឌា)</t>
        </is>
      </c>
      <c r="AE363" s="455" t="n">
        <v>2254450</v>
      </c>
      <c r="AF363" s="455" t="n">
        <v>2049500</v>
      </c>
      <c r="AG363" s="455" t="n">
        <v>0</v>
      </c>
      <c r="AH363" s="455" t="n">
        <v>0</v>
      </c>
      <c r="AI363" s="455" t="n">
        <v>204950</v>
      </c>
      <c r="AJ363" s="455" t="n">
        <v>0</v>
      </c>
      <c r="AK363" s="455" t="n">
        <v>0</v>
      </c>
      <c r="AL363" s="455" t="n">
        <v>0</v>
      </c>
      <c r="AM363" s="455" t="n">
        <v>0</v>
      </c>
      <c r="AN363" s="455" t="n">
        <v>0</v>
      </c>
      <c r="AO363" s="455" t="n">
        <v>0</v>
      </c>
      <c r="AP363" s="455" t="n">
        <v>0</v>
      </c>
      <c r="AQ363" s="455" t="n">
        <v>0</v>
      </c>
      <c r="AR363" s="418" t="inlineStr"/>
      <c r="AS363" s="418" t="inlineStr">
        <is>
          <t>សេវា FTTX</t>
        </is>
      </c>
      <c r="AT363" s="418" t="inlineStr">
        <is>
          <t>បានប្រកាសពន្ធ</t>
        </is>
      </c>
    </row>
    <row r="364">
      <c r="A364" s="417" t="n">
        <v>355</v>
      </c>
      <c r="B364" s="418" t="inlineStr">
        <is>
          <t>DELL AC Adaptor</t>
        </is>
      </c>
      <c r="C364" s="418" t="inlineStr">
        <is>
          <t>នីអូខម អាយ អេស ភី លីមីធីត</t>
        </is>
      </c>
      <c r="D364" s="418" t="inlineStr">
        <is>
          <t>L001-100117120</t>
        </is>
      </c>
      <c r="E364" s="418" t="inlineStr">
        <is>
          <t>220606077</t>
        </is>
      </c>
      <c r="F364" s="419" t="n">
        <v>44567</v>
      </c>
      <c r="G364" s="420" t="n">
        <v>676335</v>
      </c>
      <c r="H364" s="418" t="n"/>
      <c r="I364" s="455" t="n">
        <v>676335</v>
      </c>
      <c r="J364" s="418">
        <f>IF(L364&lt;&gt;"",L364,K364)</f>
        <v/>
      </c>
      <c r="K364" s="418">
        <f>IF(AND(T364=TRUE, U364=TRUE, V364=TRUE), IF(W364&lt;-0.05, "អនុញ្ញាត (អ្នកផ្គត់ផ្គង់ប្រកាសខ្វះ)", "បានប្រកាស (អនុញ្ញាត)"), IF(AND(T364=FALSE, U364=FALSE, V364=FALSE), "ព្យួរទុក (មិនមានទិន្នន័យ)", "ប្រកាសខុស (ព្យួរទុក)"))</f>
        <v/>
      </c>
      <c r="L364" s="418" t="inlineStr"/>
      <c r="M364" s="418" t="inlineStr"/>
      <c r="N364" s="455" t="n"/>
      <c r="O364" s="455">
        <f>IF(W364&lt;0,AI364,I364)</f>
        <v/>
      </c>
      <c r="P364" s="455">
        <f>I364-O364</f>
        <v/>
      </c>
      <c r="Q364" s="418" t="n"/>
      <c r="R364" s="418" t="inlineStr">
        <is>
          <t>220606077</t>
        </is>
      </c>
      <c r="S364" s="418" t="inlineStr">
        <is>
          <t>220606077</t>
        </is>
      </c>
      <c r="T364" s="418">
        <f>R364=S364</f>
        <v/>
      </c>
      <c r="U364" s="418">
        <f>AND(MONTH(F364)=MONTH(Y364), YEAR(F364)=YEAR(Y364))</f>
        <v/>
      </c>
      <c r="V364" s="418">
        <f>AND(AC364&lt;&gt;"", 'Company information'!D$4&lt;&gt;"", RIGHT(SUBSTITUTE(AC364,"-",""),9)=RIGHT(SUBSTITUTE('Company information'!D$4,"-",""),9))</f>
        <v/>
      </c>
      <c r="W364" s="418">
        <f>AI364-I364</f>
        <v/>
      </c>
      <c r="X364" s="455" t="n"/>
      <c r="Y364" s="419" t="n">
        <v>44713</v>
      </c>
      <c r="Z364" s="418" t="inlineStr">
        <is>
          <t>220606077</t>
        </is>
      </c>
      <c r="AA364" s="418" t="inlineStr"/>
      <c r="AB364" s="418" t="inlineStr">
        <is>
          <t>បុគ្គលជាប់អាករ</t>
        </is>
      </c>
      <c r="AC364" s="418" t="inlineStr">
        <is>
          <t>L001-100067123</t>
        </is>
      </c>
      <c r="AD364" s="418" t="inlineStr">
        <is>
          <t>រីឡាយអេប៊ល សូស អ៊ិនដាសស្រ្ទៀល (ខេមបូឌា)</t>
        </is>
      </c>
      <c r="AE364" s="455" t="n">
        <v>7439685</v>
      </c>
      <c r="AF364" s="455" t="n">
        <v>6763350</v>
      </c>
      <c r="AG364" s="455" t="n">
        <v>0</v>
      </c>
      <c r="AH364" s="455" t="n">
        <v>0</v>
      </c>
      <c r="AI364" s="455" t="n">
        <v>676335</v>
      </c>
      <c r="AJ364" s="455" t="n">
        <v>0</v>
      </c>
      <c r="AK364" s="455" t="n">
        <v>0</v>
      </c>
      <c r="AL364" s="455" t="n">
        <v>0</v>
      </c>
      <c r="AM364" s="455" t="n">
        <v>0</v>
      </c>
      <c r="AN364" s="455" t="n">
        <v>0</v>
      </c>
      <c r="AO364" s="455" t="n">
        <v>0</v>
      </c>
      <c r="AP364" s="455" t="n">
        <v>0</v>
      </c>
      <c r="AQ364" s="455" t="n">
        <v>0</v>
      </c>
      <c r="AR364" s="418" t="inlineStr"/>
      <c r="AS364" s="418" t="inlineStr">
        <is>
          <t>Service Fee</t>
        </is>
      </c>
      <c r="AT364" s="418" t="inlineStr">
        <is>
          <t>បានប្រកាសពន្ធ</t>
        </is>
      </c>
    </row>
    <row r="365">
      <c r="A365" s="417" t="n">
        <v>356</v>
      </c>
      <c r="B365" s="418" t="inlineStr">
        <is>
          <t>NonTaxable salary for Khmer Staff</t>
        </is>
      </c>
      <c r="C365" s="418" t="inlineStr">
        <is>
          <t>វ័ន្ត សាន់ សឺវីស</t>
        </is>
      </c>
      <c r="D365" s="418" t="inlineStr">
        <is>
          <t>K006-901700398</t>
        </is>
      </c>
      <c r="E365" s="418" t="inlineStr">
        <is>
          <t>0753</t>
        </is>
      </c>
      <c r="F365" s="419" t="n">
        <v>44871</v>
      </c>
      <c r="G365" s="420" t="n">
        <v>81920</v>
      </c>
      <c r="H365" s="418" t="n"/>
      <c r="I365" s="455" t="n">
        <v>81920</v>
      </c>
      <c r="J365" s="418">
        <f>IF(L365&lt;&gt;"",L365,K365)</f>
        <v/>
      </c>
      <c r="K365" s="418">
        <f>IF(AND(T365=TRUE, U365=TRUE, V365=TRUE), IF(W365&lt;-0.05, "អនុញ្ញាត (អ្នកផ្គត់ផ្គង់ប្រកាសខ្វះ)", "បានប្រកាស (អនុញ្ញាត)"), IF(AND(T365=FALSE, U365=FALSE, V365=FALSE), "ព្យួរទុក (មិនមានទិន្នន័យ)", "ប្រកាសខុស (ព្យួរទុក)"))</f>
        <v/>
      </c>
      <c r="L365" s="418" t="inlineStr"/>
      <c r="M365" s="418" t="inlineStr"/>
      <c r="N365" s="455" t="n"/>
      <c r="O365" s="455">
        <f>IF(W365&lt;0,AI365,I365)</f>
        <v/>
      </c>
      <c r="P365" s="455">
        <f>I365-O365</f>
        <v/>
      </c>
      <c r="Q365" s="418" t="n"/>
      <c r="R365" s="418" t="inlineStr">
        <is>
          <t>0753</t>
        </is>
      </c>
      <c r="S365" s="418" t="inlineStr"/>
      <c r="T365" s="418">
        <f>R365=S365</f>
        <v/>
      </c>
      <c r="U365" s="418">
        <f>AND(MONTH(F365)=MONTH(Y365), YEAR(F365)=YEAR(Y365))</f>
        <v/>
      </c>
      <c r="V365" s="418">
        <f>AND(AC365&lt;&gt;"", 'Company information'!D$4&lt;&gt;"", RIGHT(SUBSTITUTE(AC365,"-",""),9)=RIGHT(SUBSTITUTE('Company information'!D$4,"-",""),9))</f>
        <v/>
      </c>
      <c r="W365" s="418">
        <f>AI365-I365</f>
        <v/>
      </c>
      <c r="X365" s="455" t="n"/>
      <c r="Y365" s="417" t="n"/>
      <c r="Z365" s="418" t="n"/>
      <c r="AA365" s="418" t="n"/>
      <c r="AB365" s="418" t="n"/>
      <c r="AC365" s="418" t="n"/>
      <c r="AD365" s="418" t="n"/>
      <c r="AE365" s="455" t="n"/>
      <c r="AF365" s="455" t="n"/>
      <c r="AG365" s="455" t="n"/>
      <c r="AH365" s="455" t="n"/>
      <c r="AI365" s="455" t="n"/>
      <c r="AJ365" s="455" t="n"/>
      <c r="AK365" s="455" t="n"/>
      <c r="AL365" s="455" t="n"/>
      <c r="AM365" s="455" t="n"/>
      <c r="AN365" s="455" t="n"/>
      <c r="AO365" s="455" t="n"/>
      <c r="AP365" s="455" t="n"/>
      <c r="AQ365" s="455" t="n"/>
      <c r="AR365" s="418" t="n"/>
      <c r="AS365" s="418" t="n"/>
      <c r="AT365" s="418" t="n"/>
    </row>
    <row r="366">
      <c r="A366" s="417" t="n">
        <v>357</v>
      </c>
      <c r="B366" s="418" t="inlineStr">
        <is>
          <t>Firewood</t>
        </is>
      </c>
      <c r="C366" s="418" t="inlineStr">
        <is>
          <t>អេភីអិល ឡូយីស្ទីក (ខេមបូឌា) ភីធីអ៊ី អិលធីឌី</t>
        </is>
      </c>
      <c r="D366" s="418" t="inlineStr">
        <is>
          <t>L001-100046460</t>
        </is>
      </c>
      <c r="E366" s="418" t="inlineStr">
        <is>
          <t>PNHL487729</t>
        </is>
      </c>
      <c r="F366" s="419" t="n">
        <v>44810</v>
      </c>
      <c r="G366" s="420" t="n">
        <v>386983</v>
      </c>
      <c r="H366" s="418" t="n"/>
      <c r="I366" s="455" t="n">
        <v>386983</v>
      </c>
      <c r="J366" s="418">
        <f>IF(L366&lt;&gt;"",L366,K366)</f>
        <v/>
      </c>
      <c r="K366" s="418">
        <f>IF(AND(T366=TRUE, U366=TRUE, V366=TRUE), IF(W366&lt;-0.05, "អនុញ្ញាត (អ្នកផ្គត់ផ្គង់ប្រកាសខ្វះ)", "បានប្រកាស (អនុញ្ញាត)"), IF(AND(T366=FALSE, U366=FALSE, V366=FALSE), "ព្យួរទុក (មិនមានទិន្នន័យ)", "ប្រកាសខុស (ព្យួរទុក)"))</f>
        <v/>
      </c>
      <c r="L366" s="418" t="inlineStr"/>
      <c r="M366" s="418" t="inlineStr"/>
      <c r="N366" s="455" t="n"/>
      <c r="O366" s="455">
        <f>IF(W366&lt;0,AI366,I366)</f>
        <v/>
      </c>
      <c r="P366" s="455">
        <f>I366-O366</f>
        <v/>
      </c>
      <c r="Q366" s="418" t="n"/>
      <c r="R366" s="418" t="inlineStr">
        <is>
          <t>PNHL487729</t>
        </is>
      </c>
      <c r="S366" s="418" t="inlineStr">
        <is>
          <t>PNHL487729</t>
        </is>
      </c>
      <c r="T366" s="418">
        <f>R366=S366</f>
        <v/>
      </c>
      <c r="U366" s="418">
        <f>AND(MONTH(F366)=MONTH(Y366), YEAR(F366)=YEAR(Y366))</f>
        <v/>
      </c>
      <c r="V366" s="418">
        <f>AND(AC366&lt;&gt;"", 'Company information'!D$4&lt;&gt;"", RIGHT(SUBSTITUTE(AC366,"-",""),9)=RIGHT(SUBSTITUTE('Company information'!D$4,"-",""),9))</f>
        <v/>
      </c>
      <c r="W366" s="418">
        <f>AI366-I366</f>
        <v/>
      </c>
      <c r="X366" s="455" t="n"/>
      <c r="Y366" s="419" t="n">
        <v>44721</v>
      </c>
      <c r="Z366" s="418" t="inlineStr">
        <is>
          <t>PNHL487729</t>
        </is>
      </c>
      <c r="AA366" s="418" t="inlineStr"/>
      <c r="AB366" s="418" t="inlineStr">
        <is>
          <t>បុគ្គលជាប់អាករ</t>
        </is>
      </c>
      <c r="AC366" s="418" t="inlineStr">
        <is>
          <t>L001-100067123</t>
        </is>
      </c>
      <c r="AD366" s="418" t="inlineStr">
        <is>
          <t>រីឡាយអេប៊ល សូស អ៊ិនដាសស្រ្ទៀល (ខេមបូឌា)</t>
        </is>
      </c>
      <c r="AE366" s="455" t="n">
        <v>4256809</v>
      </c>
      <c r="AF366" s="455" t="n">
        <v>3869826</v>
      </c>
      <c r="AG366" s="455" t="n">
        <v>0</v>
      </c>
      <c r="AH366" s="455" t="n">
        <v>0</v>
      </c>
      <c r="AI366" s="455" t="n">
        <v>386983</v>
      </c>
      <c r="AJ366" s="455" t="n">
        <v>0</v>
      </c>
      <c r="AK366" s="455" t="n">
        <v>0</v>
      </c>
      <c r="AL366" s="455" t="n">
        <v>0</v>
      </c>
      <c r="AM366" s="455" t="n">
        <v>0</v>
      </c>
      <c r="AN366" s="455" t="n">
        <v>0</v>
      </c>
      <c r="AO366" s="455" t="n">
        <v>0</v>
      </c>
      <c r="AP366" s="455" t="n">
        <v>0</v>
      </c>
      <c r="AQ366" s="455" t="n">
        <v>0</v>
      </c>
      <c r="AR366" s="418" t="inlineStr"/>
      <c r="AS366" s="418" t="inlineStr">
        <is>
          <t>LOCAL CHARGE &amp; OTHER</t>
        </is>
      </c>
      <c r="AT366" s="418" t="inlineStr">
        <is>
          <t>បានប្រកាសពន្ធ</t>
        </is>
      </c>
    </row>
    <row r="367">
      <c r="A367" s="417" t="n">
        <v>358</v>
      </c>
      <c r="B367" s="418" t="inlineStr">
        <is>
          <t>Taxable salary for Khmer Staff n Worker</t>
        </is>
      </c>
      <c r="C367" s="418" t="inlineStr">
        <is>
          <t>អេភីអិល ឡូយីស្ទីក (ខេមបូឌា) ភីធីអ៊ី អិលធីឌី</t>
        </is>
      </c>
      <c r="D367" s="418" t="inlineStr">
        <is>
          <t>L001-100046460</t>
        </is>
      </c>
      <c r="E367" s="418" t="inlineStr">
        <is>
          <t>KOEL820982</t>
        </is>
      </c>
      <c r="F367" s="419" t="n">
        <v>44810</v>
      </c>
      <c r="G367" s="420" t="n">
        <v>125870</v>
      </c>
      <c r="H367" s="418" t="n"/>
      <c r="I367" s="455" t="n">
        <v>125870</v>
      </c>
      <c r="J367" s="418">
        <f>IF(L367&lt;&gt;"",L367,K367)</f>
        <v/>
      </c>
      <c r="K367" s="418">
        <f>IF(AND(T367=TRUE, U367=TRUE, V367=TRUE), IF(W367&lt;-0.05, "អនុញ្ញាត (អ្នកផ្គត់ផ្គង់ប្រកាសខ្វះ)", "បានប្រកាស (អនុញ្ញាត)"), IF(AND(T367=FALSE, U367=FALSE, V367=FALSE), "ព្យួរទុក (មិនមានទិន្នន័យ)", "ប្រកាសខុស (ព្យួរទុក)"))</f>
        <v/>
      </c>
      <c r="L367" s="418" t="inlineStr"/>
      <c r="M367" s="418" t="inlineStr"/>
      <c r="N367" s="455" t="n"/>
      <c r="O367" s="455">
        <f>IF(W367&lt;0,AI367,I367)</f>
        <v/>
      </c>
      <c r="P367" s="455">
        <f>I367-O367</f>
        <v/>
      </c>
      <c r="Q367" s="418" t="n"/>
      <c r="R367" s="418" t="inlineStr">
        <is>
          <t>KOEL820982</t>
        </is>
      </c>
      <c r="S367" s="418" t="inlineStr">
        <is>
          <t>KOEL820982</t>
        </is>
      </c>
      <c r="T367" s="418">
        <f>R367=S367</f>
        <v/>
      </c>
      <c r="U367" s="418">
        <f>AND(MONTH(F367)=MONTH(Y367), YEAR(F367)=YEAR(Y367))</f>
        <v/>
      </c>
      <c r="V367" s="418">
        <f>AND(AC367&lt;&gt;"", 'Company information'!D$4&lt;&gt;"", RIGHT(SUBSTITUTE(AC367,"-",""),9)=RIGHT(SUBSTITUTE('Company information'!D$4,"-",""),9))</f>
        <v/>
      </c>
      <c r="W367" s="418">
        <f>AI367-I367</f>
        <v/>
      </c>
      <c r="X367" s="455" t="n"/>
      <c r="Y367" s="419" t="n">
        <v>44721</v>
      </c>
      <c r="Z367" s="418" t="inlineStr">
        <is>
          <t>KOEL820982</t>
        </is>
      </c>
      <c r="AA367" s="418" t="inlineStr"/>
      <c r="AB367" s="418" t="inlineStr">
        <is>
          <t>បុគ្គលជាប់អាករ</t>
        </is>
      </c>
      <c r="AC367" s="418" t="inlineStr">
        <is>
          <t>L001-100067123</t>
        </is>
      </c>
      <c r="AD367" s="418" t="inlineStr">
        <is>
          <t>រីឡាយអេប៊ល សូស អ៊ិនដាសស្រ្ទៀល (ខេមបូឌា)</t>
        </is>
      </c>
      <c r="AE367" s="455" t="n">
        <v>1384571</v>
      </c>
      <c r="AF367" s="455" t="n">
        <v>1258701</v>
      </c>
      <c r="AG367" s="455" t="n">
        <v>0</v>
      </c>
      <c r="AH367" s="455" t="n">
        <v>0</v>
      </c>
      <c r="AI367" s="455" t="n">
        <v>125870</v>
      </c>
      <c r="AJ367" s="455" t="n">
        <v>0</v>
      </c>
      <c r="AK367" s="455" t="n">
        <v>0</v>
      </c>
      <c r="AL367" s="455" t="n">
        <v>0</v>
      </c>
      <c r="AM367" s="455" t="n">
        <v>0</v>
      </c>
      <c r="AN367" s="455" t="n">
        <v>0</v>
      </c>
      <c r="AO367" s="455" t="n">
        <v>0</v>
      </c>
      <c r="AP367" s="455" t="n">
        <v>0</v>
      </c>
      <c r="AQ367" s="455" t="n">
        <v>0</v>
      </c>
      <c r="AR367" s="418" t="inlineStr"/>
      <c r="AS367" s="418" t="inlineStr">
        <is>
          <t>LOCAL CHARGE &amp; OTHER</t>
        </is>
      </c>
      <c r="AT367" s="418" t="inlineStr">
        <is>
          <t>បានប្រកាសពន្ធ</t>
        </is>
      </c>
    </row>
    <row r="368">
      <c r="A368" s="417" t="n">
        <v>359</v>
      </c>
      <c r="B368" s="418" t="inlineStr">
        <is>
          <t>Taxable Salary for Foriegner Staff</t>
        </is>
      </c>
      <c r="C368" s="418" t="inlineStr">
        <is>
          <t>អេភីអិល ឡូយីស្ទីក (ខេមបូឌា) ភីធីអ៊ី អិលធីឌី</t>
        </is>
      </c>
      <c r="D368" s="418" t="inlineStr">
        <is>
          <t>L001-100046460</t>
        </is>
      </c>
      <c r="E368" s="418" t="inlineStr">
        <is>
          <t>PNHL487747</t>
        </is>
      </c>
      <c r="F368" s="419" t="n">
        <v>44810</v>
      </c>
      <c r="G368" s="420" t="n">
        <v>151113</v>
      </c>
      <c r="H368" s="418" t="n"/>
      <c r="I368" s="455" t="n">
        <v>151113</v>
      </c>
      <c r="J368" s="418">
        <f>IF(L368&lt;&gt;"",L368,K368)</f>
        <v/>
      </c>
      <c r="K368" s="418">
        <f>IF(AND(T368=TRUE, U368=TRUE, V368=TRUE), IF(W368&lt;-0.05, "អនុញ្ញាត (អ្នកផ្គត់ផ្គង់ប្រកាសខ្វះ)", "បានប្រកាស (អនុញ្ញាត)"), IF(AND(T368=FALSE, U368=FALSE, V368=FALSE), "ព្យួរទុក (មិនមានទិន្នន័យ)", "ប្រកាសខុស (ព្យួរទុក)"))</f>
        <v/>
      </c>
      <c r="L368" s="418" t="inlineStr"/>
      <c r="M368" s="418" t="inlineStr"/>
      <c r="N368" s="455" t="n"/>
      <c r="O368" s="455">
        <f>IF(W368&lt;0,AI368,I368)</f>
        <v/>
      </c>
      <c r="P368" s="455">
        <f>I368-O368</f>
        <v/>
      </c>
      <c r="Q368" s="418" t="n"/>
      <c r="R368" s="418" t="inlineStr">
        <is>
          <t>PNHL487747</t>
        </is>
      </c>
      <c r="S368" s="418" t="inlineStr">
        <is>
          <t>PNHL487747</t>
        </is>
      </c>
      <c r="T368" s="418">
        <f>R368=S368</f>
        <v/>
      </c>
      <c r="U368" s="418">
        <f>AND(MONTH(F368)=MONTH(Y368), YEAR(F368)=YEAR(Y368))</f>
        <v/>
      </c>
      <c r="V368" s="418">
        <f>AND(AC368&lt;&gt;"", 'Company information'!D$4&lt;&gt;"", RIGHT(SUBSTITUTE(AC368,"-",""),9)=RIGHT(SUBSTITUTE('Company information'!D$4,"-",""),9))</f>
        <v/>
      </c>
      <c r="W368" s="418">
        <f>AI368-I368</f>
        <v/>
      </c>
      <c r="X368" s="455" t="n"/>
      <c r="Y368" s="419" t="n">
        <v>44721</v>
      </c>
      <c r="Z368" s="418" t="inlineStr">
        <is>
          <t>PNHL487747</t>
        </is>
      </c>
      <c r="AA368" s="418" t="inlineStr"/>
      <c r="AB368" s="418" t="inlineStr">
        <is>
          <t>បុគ្គលជាប់អាករ</t>
        </is>
      </c>
      <c r="AC368" s="418" t="inlineStr">
        <is>
          <t>L001-100067123</t>
        </is>
      </c>
      <c r="AD368" s="418" t="inlineStr">
        <is>
          <t>រីឡាយអេប៊ល សូស អ៊ិនដាសស្រ្ទៀល (ខេមបូឌា)</t>
        </is>
      </c>
      <c r="AE368" s="455" t="n">
        <v>1662239</v>
      </c>
      <c r="AF368" s="455" t="n">
        <v>1511126</v>
      </c>
      <c r="AG368" s="455" t="n">
        <v>0</v>
      </c>
      <c r="AH368" s="455" t="n">
        <v>0</v>
      </c>
      <c r="AI368" s="455" t="n">
        <v>151113</v>
      </c>
      <c r="AJ368" s="455" t="n">
        <v>0</v>
      </c>
      <c r="AK368" s="455" t="n">
        <v>0</v>
      </c>
      <c r="AL368" s="455" t="n">
        <v>0</v>
      </c>
      <c r="AM368" s="455" t="n">
        <v>0</v>
      </c>
      <c r="AN368" s="455" t="n">
        <v>0</v>
      </c>
      <c r="AO368" s="455" t="n">
        <v>0</v>
      </c>
      <c r="AP368" s="455" t="n">
        <v>0</v>
      </c>
      <c r="AQ368" s="455" t="n">
        <v>0</v>
      </c>
      <c r="AR368" s="418" t="inlineStr"/>
      <c r="AS368" s="418" t="inlineStr">
        <is>
          <t>LOCAL CHARGE &amp; OTHER</t>
        </is>
      </c>
      <c r="AT368" s="418" t="inlineStr">
        <is>
          <t>បានប្រកាសពន្ធ</t>
        </is>
      </c>
    </row>
    <row r="369">
      <c r="A369" s="417" t="n">
        <v>360</v>
      </c>
      <c r="B369" s="418" t="inlineStr">
        <is>
          <t>Firewood</t>
        </is>
      </c>
      <c r="C369" s="418" t="inlineStr">
        <is>
          <t>អេភីអិល ឡូយីស្ទីក (ខេមបូឌា) ភីធីអ៊ី អិលធីឌី</t>
        </is>
      </c>
      <c r="D369" s="418" t="inlineStr">
        <is>
          <t>L001-100046460</t>
        </is>
      </c>
      <c r="E369" s="418" t="inlineStr">
        <is>
          <t>PNHL487728</t>
        </is>
      </c>
      <c r="F369" s="419" t="n">
        <v>44810</v>
      </c>
      <c r="G369" s="420" t="n">
        <v>209034</v>
      </c>
      <c r="H369" s="418" t="n"/>
      <c r="I369" s="455" t="n">
        <v>209034</v>
      </c>
      <c r="J369" s="418">
        <f>IF(L369&lt;&gt;"",L369,K369)</f>
        <v/>
      </c>
      <c r="K369" s="418">
        <f>IF(AND(T369=TRUE, U369=TRUE, V369=TRUE), IF(W369&lt;-0.05, "អនុញ្ញាត (អ្នកផ្គត់ផ្គង់ប្រកាសខ្វះ)", "បានប្រកាស (អនុញ្ញាត)"), IF(AND(T369=FALSE, U369=FALSE, V369=FALSE), "ព្យួរទុក (មិនមានទិន្នន័យ)", "ប្រកាសខុស (ព្យួរទុក)"))</f>
        <v/>
      </c>
      <c r="L369" s="418" t="inlineStr"/>
      <c r="M369" s="418" t="inlineStr"/>
      <c r="N369" s="455" t="n"/>
      <c r="O369" s="455">
        <f>IF(W369&lt;0,AI369,I369)</f>
        <v/>
      </c>
      <c r="P369" s="455">
        <f>I369-O369</f>
        <v/>
      </c>
      <c r="Q369" s="418" t="n"/>
      <c r="R369" s="418" t="inlineStr">
        <is>
          <t>PNHL487728</t>
        </is>
      </c>
      <c r="S369" s="418" t="inlineStr">
        <is>
          <t>PNHL487728</t>
        </is>
      </c>
      <c r="T369" s="418">
        <f>R369=S369</f>
        <v/>
      </c>
      <c r="U369" s="418">
        <f>AND(MONTH(F369)=MONTH(Y369), YEAR(F369)=YEAR(Y369))</f>
        <v/>
      </c>
      <c r="V369" s="418">
        <f>AND(AC369&lt;&gt;"", 'Company information'!D$4&lt;&gt;"", RIGHT(SUBSTITUTE(AC369,"-",""),9)=RIGHT(SUBSTITUTE('Company information'!D$4,"-",""),9))</f>
        <v/>
      </c>
      <c r="W369" s="418">
        <f>AI369-I369</f>
        <v/>
      </c>
      <c r="X369" s="455" t="n"/>
      <c r="Y369" s="419" t="n">
        <v>44721</v>
      </c>
      <c r="Z369" s="418" t="inlineStr">
        <is>
          <t>PNHL487728</t>
        </is>
      </c>
      <c r="AA369" s="418" t="inlineStr"/>
      <c r="AB369" s="418" t="inlineStr">
        <is>
          <t>បុគ្គលជាប់អាករ</t>
        </is>
      </c>
      <c r="AC369" s="418" t="inlineStr">
        <is>
          <t>L001-100067123</t>
        </is>
      </c>
      <c r="AD369" s="418" t="inlineStr">
        <is>
          <t>រីឡាយអេប៊ល សូស អ៊ិនដាសស្រ្ទៀល (ខេមបូឌា)</t>
        </is>
      </c>
      <c r="AE369" s="455" t="n">
        <v>2299372</v>
      </c>
      <c r="AF369" s="455" t="n">
        <v>2090338</v>
      </c>
      <c r="AG369" s="455" t="n">
        <v>0</v>
      </c>
      <c r="AH369" s="455" t="n">
        <v>0</v>
      </c>
      <c r="AI369" s="455" t="n">
        <v>209034</v>
      </c>
      <c r="AJ369" s="455" t="n">
        <v>0</v>
      </c>
      <c r="AK369" s="455" t="n">
        <v>0</v>
      </c>
      <c r="AL369" s="455" t="n">
        <v>0</v>
      </c>
      <c r="AM369" s="455" t="n">
        <v>0</v>
      </c>
      <c r="AN369" s="455" t="n">
        <v>0</v>
      </c>
      <c r="AO369" s="455" t="n">
        <v>0</v>
      </c>
      <c r="AP369" s="455" t="n">
        <v>0</v>
      </c>
      <c r="AQ369" s="455" t="n">
        <v>0</v>
      </c>
      <c r="AR369" s="418" t="inlineStr"/>
      <c r="AS369" s="418" t="inlineStr">
        <is>
          <t>LOCAL CHARGE &amp; OTHER</t>
        </is>
      </c>
      <c r="AT369" s="418" t="inlineStr">
        <is>
          <t>បានប្រកាសពន្ធ</t>
        </is>
      </c>
    </row>
    <row r="370">
      <c r="A370" s="417" t="n">
        <v>361</v>
      </c>
      <c r="B370" s="418" t="inlineStr">
        <is>
          <t>Firewood</t>
        </is>
      </c>
      <c r="C370" s="418" t="inlineStr">
        <is>
          <t>អេភីអិល ឡូយីស្ទីក (ខេមបូឌា) ភីធីអ៊ី អិលធីឌី</t>
        </is>
      </c>
      <c r="D370" s="418" t="inlineStr">
        <is>
          <t>L001-100046460</t>
        </is>
      </c>
      <c r="E370" s="418" t="inlineStr">
        <is>
          <t>PNHL487727</t>
        </is>
      </c>
      <c r="F370" s="419" t="n">
        <v>44810</v>
      </c>
      <c r="G370" s="420" t="n">
        <v>598742</v>
      </c>
      <c r="H370" s="418" t="n"/>
      <c r="I370" s="455" t="n">
        <v>598742</v>
      </c>
      <c r="J370" s="418">
        <f>IF(L370&lt;&gt;"",L370,K370)</f>
        <v/>
      </c>
      <c r="K370" s="418">
        <f>IF(AND(T370=TRUE, U370=TRUE, V370=TRUE), IF(W370&lt;-0.05, "អនុញ្ញាត (អ្នកផ្គត់ផ្គង់ប្រកាសខ្វះ)", "បានប្រកាស (អនុញ្ញាត)"), IF(AND(T370=FALSE, U370=FALSE, V370=FALSE), "ព្យួរទុក (មិនមានទិន្នន័យ)", "ប្រកាសខុស (ព្យួរទុក)"))</f>
        <v/>
      </c>
      <c r="L370" s="418" t="inlineStr"/>
      <c r="M370" s="418" t="inlineStr"/>
      <c r="N370" s="455" t="n"/>
      <c r="O370" s="455">
        <f>IF(W370&lt;0,AI370,I370)</f>
        <v/>
      </c>
      <c r="P370" s="455">
        <f>I370-O370</f>
        <v/>
      </c>
      <c r="Q370" s="418" t="n"/>
      <c r="R370" s="418" t="inlineStr">
        <is>
          <t>PNHL487727</t>
        </is>
      </c>
      <c r="S370" s="418" t="inlineStr">
        <is>
          <t>PNHL487727</t>
        </is>
      </c>
      <c r="T370" s="418">
        <f>R370=S370</f>
        <v/>
      </c>
      <c r="U370" s="418">
        <f>AND(MONTH(F370)=MONTH(Y370), YEAR(F370)=YEAR(Y370))</f>
        <v/>
      </c>
      <c r="V370" s="418">
        <f>AND(AC370&lt;&gt;"", 'Company information'!D$4&lt;&gt;"", RIGHT(SUBSTITUTE(AC370,"-",""),9)=RIGHT(SUBSTITUTE('Company information'!D$4,"-",""),9))</f>
        <v/>
      </c>
      <c r="W370" s="418">
        <f>AI370-I370</f>
        <v/>
      </c>
      <c r="X370" s="455" t="n"/>
      <c r="Y370" s="419" t="n">
        <v>44721</v>
      </c>
      <c r="Z370" s="418" t="inlineStr">
        <is>
          <t>PNHL487727</t>
        </is>
      </c>
      <c r="AA370" s="418" t="inlineStr"/>
      <c r="AB370" s="418" t="inlineStr">
        <is>
          <t>បុគ្គលជាប់អាករ</t>
        </is>
      </c>
      <c r="AC370" s="418" t="inlineStr">
        <is>
          <t>L001-100067123</t>
        </is>
      </c>
      <c r="AD370" s="418" t="inlineStr">
        <is>
          <t>រីឡាយអេប៊ល សូស អ៊ិនដាសស្រ្ទៀល (ខេមបូឌា)</t>
        </is>
      </c>
      <c r="AE370" s="455" t="n">
        <v>6586163</v>
      </c>
      <c r="AF370" s="455" t="n">
        <v>5987421</v>
      </c>
      <c r="AG370" s="455" t="n">
        <v>0</v>
      </c>
      <c r="AH370" s="455" t="n">
        <v>0</v>
      </c>
      <c r="AI370" s="455" t="n">
        <v>598742</v>
      </c>
      <c r="AJ370" s="455" t="n">
        <v>0</v>
      </c>
      <c r="AK370" s="455" t="n">
        <v>0</v>
      </c>
      <c r="AL370" s="455" t="n">
        <v>0</v>
      </c>
      <c r="AM370" s="455" t="n">
        <v>0</v>
      </c>
      <c r="AN370" s="455" t="n">
        <v>0</v>
      </c>
      <c r="AO370" s="455" t="n">
        <v>0</v>
      </c>
      <c r="AP370" s="455" t="n">
        <v>0</v>
      </c>
      <c r="AQ370" s="455" t="n">
        <v>0</v>
      </c>
      <c r="AR370" s="418" t="inlineStr"/>
      <c r="AS370" s="418" t="inlineStr">
        <is>
          <t>LOCAL CHARGE &amp; OTHER</t>
        </is>
      </c>
      <c r="AT370" s="418" t="inlineStr">
        <is>
          <t>បានប្រកាសពន្ធ</t>
        </is>
      </c>
    </row>
    <row r="371">
      <c r="A371" s="417" t="n">
        <v>362</v>
      </c>
      <c r="B371" s="418" t="inlineStr">
        <is>
          <t>Firewood</t>
        </is>
      </c>
      <c r="C371" s="418" t="inlineStr">
        <is>
          <t>អេភីអិល ឡូយីស្ទីក (ខេមបូឌា) ភីធីអ៊ី អិលធីឌី</t>
        </is>
      </c>
      <c r="D371" s="418" t="inlineStr">
        <is>
          <t>L001-100046460</t>
        </is>
      </c>
      <c r="E371" s="418" t="inlineStr">
        <is>
          <t>PNHL487726</t>
        </is>
      </c>
      <c r="F371" s="419" t="n">
        <v>44810</v>
      </c>
      <c r="G371" s="420" t="n">
        <v>142291</v>
      </c>
      <c r="H371" s="418" t="n"/>
      <c r="I371" s="455" t="n">
        <v>142291</v>
      </c>
      <c r="J371" s="418">
        <f>IF(L371&lt;&gt;"",L371,K371)</f>
        <v/>
      </c>
      <c r="K371" s="418">
        <f>IF(AND(T371=TRUE, U371=TRUE, V371=TRUE), IF(W371&lt;-0.05, "អនុញ្ញាត (អ្នកផ្គត់ផ្គង់ប្រកាសខ្វះ)", "បានប្រកាស (អនុញ្ញាត)"), IF(AND(T371=FALSE, U371=FALSE, V371=FALSE), "ព្យួរទុក (មិនមានទិន្នន័យ)", "ប្រកាសខុស (ព្យួរទុក)"))</f>
        <v/>
      </c>
      <c r="L371" s="418" t="inlineStr"/>
      <c r="M371" s="418" t="inlineStr"/>
      <c r="N371" s="455" t="n"/>
      <c r="O371" s="455">
        <f>IF(W371&lt;0,AI371,I371)</f>
        <v/>
      </c>
      <c r="P371" s="455">
        <f>I371-O371</f>
        <v/>
      </c>
      <c r="Q371" s="418" t="n"/>
      <c r="R371" s="418" t="inlineStr">
        <is>
          <t>PNHL487726</t>
        </is>
      </c>
      <c r="S371" s="418" t="inlineStr">
        <is>
          <t>PNHL487726</t>
        </is>
      </c>
      <c r="T371" s="418">
        <f>R371=S371</f>
        <v/>
      </c>
      <c r="U371" s="418">
        <f>AND(MONTH(F371)=MONTH(Y371), YEAR(F371)=YEAR(Y371))</f>
        <v/>
      </c>
      <c r="V371" s="418">
        <f>AND(AC371&lt;&gt;"", 'Company information'!D$4&lt;&gt;"", RIGHT(SUBSTITUTE(AC371,"-",""),9)=RIGHT(SUBSTITUTE('Company information'!D$4,"-",""),9))</f>
        <v/>
      </c>
      <c r="W371" s="418">
        <f>AI371-I371</f>
        <v/>
      </c>
      <c r="X371" s="455" t="n"/>
      <c r="Y371" s="419" t="n">
        <v>44721</v>
      </c>
      <c r="Z371" s="418" t="inlineStr">
        <is>
          <t>PNHL487726</t>
        </is>
      </c>
      <c r="AA371" s="418" t="inlineStr"/>
      <c r="AB371" s="418" t="inlineStr">
        <is>
          <t>បុគ្គលជាប់អាករ</t>
        </is>
      </c>
      <c r="AC371" s="418" t="inlineStr">
        <is>
          <t>L001-100067123</t>
        </is>
      </c>
      <c r="AD371" s="418" t="inlineStr">
        <is>
          <t>រីឡាយអេប៊ល សូស អ៊ិនដាសស្រ្ទៀល (ខេមបូឌា)</t>
        </is>
      </c>
      <c r="AE371" s="455" t="n">
        <v>1565204</v>
      </c>
      <c r="AF371" s="455" t="n">
        <v>1422913</v>
      </c>
      <c r="AG371" s="455" t="n">
        <v>0</v>
      </c>
      <c r="AH371" s="455" t="n">
        <v>0</v>
      </c>
      <c r="AI371" s="455" t="n">
        <v>142291</v>
      </c>
      <c r="AJ371" s="455" t="n">
        <v>0</v>
      </c>
      <c r="AK371" s="455" t="n">
        <v>0</v>
      </c>
      <c r="AL371" s="455" t="n">
        <v>0</v>
      </c>
      <c r="AM371" s="455" t="n">
        <v>0</v>
      </c>
      <c r="AN371" s="455" t="n">
        <v>0</v>
      </c>
      <c r="AO371" s="455" t="n">
        <v>0</v>
      </c>
      <c r="AP371" s="455" t="n">
        <v>0</v>
      </c>
      <c r="AQ371" s="455" t="n">
        <v>0</v>
      </c>
      <c r="AR371" s="418" t="inlineStr"/>
      <c r="AS371" s="418" t="inlineStr">
        <is>
          <t>LOCAL CHARGE &amp; OTHER</t>
        </is>
      </c>
      <c r="AT371" s="418" t="inlineStr">
        <is>
          <t>បានប្រកាសពន្ធ</t>
        </is>
      </c>
    </row>
    <row r="372">
      <c r="A372" s="417" t="n">
        <v>363</v>
      </c>
      <c r="B372" s="418" t="inlineStr">
        <is>
          <t>Firewood</t>
        </is>
      </c>
      <c r="C372" s="418" t="inlineStr">
        <is>
          <t>អេភីអិល ឡូយីស្ទីក (ខេមបូឌា) ភីធីអ៊ី អិលធីឌី</t>
        </is>
      </c>
      <c r="D372" s="418" t="inlineStr">
        <is>
          <t>L001-100046460</t>
        </is>
      </c>
      <c r="E372" s="418" t="inlineStr">
        <is>
          <t>KOEL820952</t>
        </is>
      </c>
      <c r="F372" s="419" t="n">
        <v>44810</v>
      </c>
      <c r="G372" s="420" t="n">
        <v>775462</v>
      </c>
      <c r="H372" s="418" t="n"/>
      <c r="I372" s="455" t="n">
        <v>775462</v>
      </c>
      <c r="J372" s="418">
        <f>IF(L372&lt;&gt;"",L372,K372)</f>
        <v/>
      </c>
      <c r="K372" s="418">
        <f>IF(AND(T372=TRUE, U372=TRUE, V372=TRUE), IF(W372&lt;-0.05, "អនុញ្ញាត (អ្នកផ្គត់ផ្គង់ប្រកាសខ្វះ)", "បានប្រកាស (អនុញ្ញាត)"), IF(AND(T372=FALSE, U372=FALSE, V372=FALSE), "ព្យួរទុក (មិនមានទិន្នន័យ)", "ប្រកាសខុស (ព្យួរទុក)"))</f>
        <v/>
      </c>
      <c r="L372" s="418" t="inlineStr"/>
      <c r="M372" s="418" t="inlineStr"/>
      <c r="N372" s="455" t="n"/>
      <c r="O372" s="455">
        <f>IF(W372&lt;0,AI372,I372)</f>
        <v/>
      </c>
      <c r="P372" s="455">
        <f>I372-O372</f>
        <v/>
      </c>
      <c r="Q372" s="418" t="n"/>
      <c r="R372" s="418" t="inlineStr">
        <is>
          <t>KOEL820952</t>
        </is>
      </c>
      <c r="S372" s="418" t="inlineStr">
        <is>
          <t>KOEL820952</t>
        </is>
      </c>
      <c r="T372" s="418">
        <f>R372=S372</f>
        <v/>
      </c>
      <c r="U372" s="418">
        <f>AND(MONTH(F372)=MONTH(Y372), YEAR(F372)=YEAR(Y372))</f>
        <v/>
      </c>
      <c r="V372" s="418">
        <f>AND(AC372&lt;&gt;"", 'Company information'!D$4&lt;&gt;"", RIGHT(SUBSTITUTE(AC372,"-",""),9)=RIGHT(SUBSTITUTE('Company information'!D$4,"-",""),9))</f>
        <v/>
      </c>
      <c r="W372" s="418">
        <f>AI372-I372</f>
        <v/>
      </c>
      <c r="X372" s="455" t="n"/>
      <c r="Y372" s="419" t="n">
        <v>44721</v>
      </c>
      <c r="Z372" s="418" t="inlineStr">
        <is>
          <t>KOEL820952</t>
        </is>
      </c>
      <c r="AA372" s="418" t="inlineStr"/>
      <c r="AB372" s="418" t="inlineStr">
        <is>
          <t>បុគ្គលជាប់អាករ</t>
        </is>
      </c>
      <c r="AC372" s="418" t="inlineStr">
        <is>
          <t>L001-100067123</t>
        </is>
      </c>
      <c r="AD372" s="418" t="inlineStr">
        <is>
          <t>រីឡាយអេប៊ល សូស អ៊ិនដាសស្រ្ទៀល (ខេមបូឌា)</t>
        </is>
      </c>
      <c r="AE372" s="455" t="n">
        <v>8530084</v>
      </c>
      <c r="AF372" s="455" t="n">
        <v>7754622</v>
      </c>
      <c r="AG372" s="455" t="n">
        <v>0</v>
      </c>
      <c r="AH372" s="455" t="n">
        <v>0</v>
      </c>
      <c r="AI372" s="455" t="n">
        <v>775462</v>
      </c>
      <c r="AJ372" s="455" t="n">
        <v>0</v>
      </c>
      <c r="AK372" s="455" t="n">
        <v>0</v>
      </c>
      <c r="AL372" s="455" t="n">
        <v>0</v>
      </c>
      <c r="AM372" s="455" t="n">
        <v>0</v>
      </c>
      <c r="AN372" s="455" t="n">
        <v>0</v>
      </c>
      <c r="AO372" s="455" t="n">
        <v>0</v>
      </c>
      <c r="AP372" s="455" t="n">
        <v>0</v>
      </c>
      <c r="AQ372" s="455" t="n">
        <v>0</v>
      </c>
      <c r="AR372" s="418" t="inlineStr"/>
      <c r="AS372" s="418" t="inlineStr">
        <is>
          <t>LOCAL CHARGE &amp; OTHER</t>
        </is>
      </c>
      <c r="AT372" s="418" t="inlineStr">
        <is>
          <t>បានប្រកាសពន្ធ</t>
        </is>
      </c>
    </row>
    <row r="373">
      <c r="A373" s="417" t="n">
        <v>364</v>
      </c>
      <c r="B373" s="418" t="inlineStr">
        <is>
          <t>Firewood</t>
        </is>
      </c>
      <c r="C373" s="418" t="inlineStr">
        <is>
          <t>ឃឺន + ណាហ្គែល</t>
        </is>
      </c>
      <c r="D373" s="418" t="inlineStr">
        <is>
          <t>L001-100045189</t>
        </is>
      </c>
      <c r="E373" s="418" t="inlineStr">
        <is>
          <t>PTI2211665</t>
        </is>
      </c>
      <c r="F373" s="419" t="n">
        <v>44779</v>
      </c>
      <c r="G373" s="420" t="n">
        <v>106477</v>
      </c>
      <c r="H373" s="418" t="n"/>
      <c r="I373" s="455" t="n">
        <v>106477</v>
      </c>
      <c r="J373" s="418">
        <f>IF(L373&lt;&gt;"",L373,K373)</f>
        <v/>
      </c>
      <c r="K373" s="418">
        <f>IF(AND(T373=TRUE, U373=TRUE, V373=TRUE), IF(W373&lt;-0.05, "អនុញ្ញាត (អ្នកផ្គត់ផ្គង់ប្រកាសខ្វះ)", "បានប្រកាស (អនុញ្ញាត)"), IF(AND(T373=FALSE, U373=FALSE, V373=FALSE), "ព្យួរទុក (មិនមានទិន្នន័យ)", "ប្រកាសខុស (ព្យួរទុក)"))</f>
        <v/>
      </c>
      <c r="L373" s="418" t="inlineStr"/>
      <c r="M373" s="418" t="inlineStr"/>
      <c r="N373" s="455" t="n"/>
      <c r="O373" s="455">
        <f>IF(W373&lt;0,AI373,I373)</f>
        <v/>
      </c>
      <c r="P373" s="455">
        <f>I373-O373</f>
        <v/>
      </c>
      <c r="Q373" s="418" t="n"/>
      <c r="R373" s="418" t="inlineStr">
        <is>
          <t>PTI2211665</t>
        </is>
      </c>
      <c r="S373" s="418" t="inlineStr">
        <is>
          <t>PTI2211665</t>
        </is>
      </c>
      <c r="T373" s="418">
        <f>R373=S373</f>
        <v/>
      </c>
      <c r="U373" s="418">
        <f>AND(MONTH(F373)=MONTH(Y373), YEAR(F373)=YEAR(Y373))</f>
        <v/>
      </c>
      <c r="V373" s="418">
        <f>AND(AC373&lt;&gt;"", 'Company information'!D$4&lt;&gt;"", RIGHT(SUBSTITUTE(AC373,"-",""),9)=RIGHT(SUBSTITUTE('Company information'!D$4,"-",""),9))</f>
        <v/>
      </c>
      <c r="W373" s="418">
        <f>AI373-I373</f>
        <v/>
      </c>
      <c r="X373" s="455" t="n"/>
      <c r="Y373" s="419" t="n">
        <v>44720</v>
      </c>
      <c r="Z373" s="418" t="inlineStr">
        <is>
          <t>PTI2211665</t>
        </is>
      </c>
      <c r="AA373" s="418" t="inlineStr"/>
      <c r="AB373" s="418" t="inlineStr">
        <is>
          <t>បុគ្គលជាប់អាករ</t>
        </is>
      </c>
      <c r="AC373" s="418" t="inlineStr">
        <is>
          <t>L001-100067123</t>
        </is>
      </c>
      <c r="AD373" s="418" t="inlineStr">
        <is>
          <t>រីឡាយអេប៊ល សូស អ៊ិនដាសស្រ្ទៀល (ខេមបូឌា)</t>
        </is>
      </c>
      <c r="AE373" s="455" t="n">
        <v>1232691</v>
      </c>
      <c r="AF373" s="455" t="n">
        <v>1064774</v>
      </c>
      <c r="AG373" s="455" t="n">
        <v>61440</v>
      </c>
      <c r="AH373" s="455" t="n">
        <v>0</v>
      </c>
      <c r="AI373" s="455" t="n">
        <v>106477</v>
      </c>
      <c r="AJ373" s="455" t="n">
        <v>0</v>
      </c>
      <c r="AK373" s="455" t="n">
        <v>0</v>
      </c>
      <c r="AL373" s="455" t="n">
        <v>0</v>
      </c>
      <c r="AM373" s="455" t="n">
        <v>0</v>
      </c>
      <c r="AN373" s="455" t="n">
        <v>0</v>
      </c>
      <c r="AO373" s="455" t="n">
        <v>0</v>
      </c>
      <c r="AP373" s="455" t="n">
        <v>0</v>
      </c>
      <c r="AQ373" s="455" t="n">
        <v>0</v>
      </c>
      <c r="AR373" s="418" t="inlineStr"/>
      <c r="AS373" s="418" t="inlineStr">
        <is>
          <t>ថ្លៃដឹកជញ្ជូន និងសេវា</t>
        </is>
      </c>
      <c r="AT373" s="418" t="inlineStr">
        <is>
          <t>បានប្រកាសពន្ធ</t>
        </is>
      </c>
    </row>
    <row r="374">
      <c r="A374" s="417" t="n">
        <v>365</v>
      </c>
      <c r="B374" s="418" t="inlineStr">
        <is>
          <t>Firewood</t>
        </is>
      </c>
      <c r="C374" s="418" t="inlineStr">
        <is>
          <t>ឃឺន + ណាហ្គែល</t>
        </is>
      </c>
      <c r="D374" s="418" t="inlineStr">
        <is>
          <t>L001-100045189</t>
        </is>
      </c>
      <c r="E374" s="418" t="inlineStr">
        <is>
          <t>PTI2211664</t>
        </is>
      </c>
      <c r="F374" s="419" t="n">
        <v>44779</v>
      </c>
      <c r="G374" s="420" t="n">
        <v>225671</v>
      </c>
      <c r="H374" s="418" t="n"/>
      <c r="I374" s="455" t="n">
        <v>225671</v>
      </c>
      <c r="J374" s="418">
        <f>IF(L374&lt;&gt;"",L374,K374)</f>
        <v/>
      </c>
      <c r="K374" s="418">
        <f>IF(AND(T374=TRUE, U374=TRUE, V374=TRUE), IF(W374&lt;-0.05, "អនុញ្ញាត (អ្នកផ្គត់ផ្គង់ប្រកាសខ្វះ)", "បានប្រកាស (អនុញ្ញាត)"), IF(AND(T374=FALSE, U374=FALSE, V374=FALSE), "ព្យួរទុក (មិនមានទិន្នន័យ)", "ប្រកាសខុស (ព្យួរទុក)"))</f>
        <v/>
      </c>
      <c r="L374" s="418" t="inlineStr"/>
      <c r="M374" s="418" t="inlineStr"/>
      <c r="N374" s="455" t="n"/>
      <c r="O374" s="455">
        <f>IF(W374&lt;0,AI374,I374)</f>
        <v/>
      </c>
      <c r="P374" s="455">
        <f>I374-O374</f>
        <v/>
      </c>
      <c r="Q374" s="418" t="n"/>
      <c r="R374" s="418" t="inlineStr">
        <is>
          <t>PTI2211664</t>
        </is>
      </c>
      <c r="S374" s="418" t="inlineStr">
        <is>
          <t>PTI2211664</t>
        </is>
      </c>
      <c r="T374" s="418">
        <f>R374=S374</f>
        <v/>
      </c>
      <c r="U374" s="418">
        <f>AND(MONTH(F374)=MONTH(Y374), YEAR(F374)=YEAR(Y374))</f>
        <v/>
      </c>
      <c r="V374" s="418">
        <f>AND(AC374&lt;&gt;"", 'Company information'!D$4&lt;&gt;"", RIGHT(SUBSTITUTE(AC374,"-",""),9)=RIGHT(SUBSTITUTE('Company information'!D$4,"-",""),9))</f>
        <v/>
      </c>
      <c r="W374" s="418">
        <f>AI374-I374</f>
        <v/>
      </c>
      <c r="X374" s="455" t="n"/>
      <c r="Y374" s="419" t="n">
        <v>44720</v>
      </c>
      <c r="Z374" s="418" t="inlineStr">
        <is>
          <t>PTI2211664</t>
        </is>
      </c>
      <c r="AA374" s="418" t="inlineStr"/>
      <c r="AB374" s="418" t="inlineStr">
        <is>
          <t>បុគ្គលជាប់អាករ</t>
        </is>
      </c>
      <c r="AC374" s="418" t="inlineStr">
        <is>
          <t>L001-100067123</t>
        </is>
      </c>
      <c r="AD374" s="418" t="inlineStr">
        <is>
          <t>រីឡាយអេប៊ល សូស អ៊ិនដាសស្រ្ទៀល (ខេមបូឌា)</t>
        </is>
      </c>
      <c r="AE374" s="455" t="n">
        <v>2543821</v>
      </c>
      <c r="AF374" s="455" t="n">
        <v>2256710</v>
      </c>
      <c r="AG374" s="455" t="n">
        <v>61440</v>
      </c>
      <c r="AH374" s="455" t="n">
        <v>0</v>
      </c>
      <c r="AI374" s="455" t="n">
        <v>225671</v>
      </c>
      <c r="AJ374" s="455" t="n">
        <v>0</v>
      </c>
      <c r="AK374" s="455" t="n">
        <v>0</v>
      </c>
      <c r="AL374" s="455" t="n">
        <v>0</v>
      </c>
      <c r="AM374" s="455" t="n">
        <v>0</v>
      </c>
      <c r="AN374" s="455" t="n">
        <v>0</v>
      </c>
      <c r="AO374" s="455" t="n">
        <v>0</v>
      </c>
      <c r="AP374" s="455" t="n">
        <v>0</v>
      </c>
      <c r="AQ374" s="455" t="n">
        <v>0</v>
      </c>
      <c r="AR374" s="418" t="inlineStr"/>
      <c r="AS374" s="418" t="inlineStr">
        <is>
          <t>ថ្លៃដឹកជញ្ជូន និងសេវា</t>
        </is>
      </c>
      <c r="AT374" s="418" t="inlineStr">
        <is>
          <t>បានប្រកាសពន្ធ</t>
        </is>
      </c>
    </row>
    <row r="375">
      <c r="A375" s="417" t="n">
        <v>366</v>
      </c>
      <c r="B375" s="418" t="inlineStr">
        <is>
          <t>Firewood</t>
        </is>
      </c>
      <c r="C375" s="418" t="inlineStr">
        <is>
          <t>ឃឺន + ណាហ្គែល</t>
        </is>
      </c>
      <c r="D375" s="418" t="inlineStr">
        <is>
          <t>L001-100045189</t>
        </is>
      </c>
      <c r="E375" s="418" t="inlineStr">
        <is>
          <t>PTI2211643</t>
        </is>
      </c>
      <c r="F375" s="419" t="n">
        <v>44779</v>
      </c>
      <c r="G375" s="420" t="n">
        <v>121141</v>
      </c>
      <c r="H375" s="418" t="n"/>
      <c r="I375" s="455" t="n">
        <v>121141</v>
      </c>
      <c r="J375" s="418">
        <f>IF(L375&lt;&gt;"",L375,K375)</f>
        <v/>
      </c>
      <c r="K375" s="418">
        <f>IF(AND(T375=TRUE, U375=TRUE, V375=TRUE), IF(W375&lt;-0.05, "អនុញ្ញាត (អ្នកផ្គត់ផ្គង់ប្រកាសខ្វះ)", "បានប្រកាស (អនុញ្ញាត)"), IF(AND(T375=FALSE, U375=FALSE, V375=FALSE), "ព្យួរទុក (មិនមានទិន្នន័យ)", "ប្រកាសខុស (ព្យួរទុក)"))</f>
        <v/>
      </c>
      <c r="L375" s="418" t="inlineStr"/>
      <c r="M375" s="418" t="inlineStr"/>
      <c r="N375" s="455" t="n"/>
      <c r="O375" s="455">
        <f>IF(W375&lt;0,AI375,I375)</f>
        <v/>
      </c>
      <c r="P375" s="455">
        <f>I375-O375</f>
        <v/>
      </c>
      <c r="Q375" s="418" t="n"/>
      <c r="R375" s="418" t="inlineStr">
        <is>
          <t>PTI2211643</t>
        </is>
      </c>
      <c r="S375" s="418" t="inlineStr">
        <is>
          <t>PTI2211643</t>
        </is>
      </c>
      <c r="T375" s="418">
        <f>R375=S375</f>
        <v/>
      </c>
      <c r="U375" s="418">
        <f>AND(MONTH(F375)=MONTH(Y375), YEAR(F375)=YEAR(Y375))</f>
        <v/>
      </c>
      <c r="V375" s="418">
        <f>AND(AC375&lt;&gt;"", 'Company information'!D$4&lt;&gt;"", RIGHT(SUBSTITUTE(AC375,"-",""),9)=RIGHT(SUBSTITUTE('Company information'!D$4,"-",""),9))</f>
        <v/>
      </c>
      <c r="W375" s="418">
        <f>AI375-I375</f>
        <v/>
      </c>
      <c r="X375" s="455" t="n"/>
      <c r="Y375" s="419" t="n">
        <v>44720</v>
      </c>
      <c r="Z375" s="418" t="inlineStr">
        <is>
          <t>PTI2211643</t>
        </is>
      </c>
      <c r="AA375" s="418" t="inlineStr"/>
      <c r="AB375" s="418" t="inlineStr">
        <is>
          <t>បុគ្គលជាប់អាករ</t>
        </is>
      </c>
      <c r="AC375" s="418" t="inlineStr">
        <is>
          <t>L001-100067123</t>
        </is>
      </c>
      <c r="AD375" s="418" t="inlineStr">
        <is>
          <t>រីឡាយអេប៊ល សូស អ៊ិនដាសស្រ្ទៀល (ខេមបូឌា)</t>
        </is>
      </c>
      <c r="AE375" s="455" t="n">
        <v>1393992</v>
      </c>
      <c r="AF375" s="455" t="n">
        <v>1211411</v>
      </c>
      <c r="AG375" s="455" t="n">
        <v>61440</v>
      </c>
      <c r="AH375" s="455" t="n">
        <v>0</v>
      </c>
      <c r="AI375" s="455" t="n">
        <v>121141</v>
      </c>
      <c r="AJ375" s="455" t="n">
        <v>0</v>
      </c>
      <c r="AK375" s="455" t="n">
        <v>0</v>
      </c>
      <c r="AL375" s="455" t="n">
        <v>0</v>
      </c>
      <c r="AM375" s="455" t="n">
        <v>0</v>
      </c>
      <c r="AN375" s="455" t="n">
        <v>0</v>
      </c>
      <c r="AO375" s="455" t="n">
        <v>0</v>
      </c>
      <c r="AP375" s="455" t="n">
        <v>0</v>
      </c>
      <c r="AQ375" s="455" t="n">
        <v>0</v>
      </c>
      <c r="AR375" s="418" t="inlineStr"/>
      <c r="AS375" s="418" t="inlineStr">
        <is>
          <t>ថ្លៃដឹកជញ្ជូន និងសេវា</t>
        </is>
      </c>
      <c r="AT375" s="418" t="inlineStr">
        <is>
          <t>បានប្រកាសពន្ធ</t>
        </is>
      </c>
    </row>
    <row r="376">
      <c r="A376" s="417" t="n">
        <v>367</v>
      </c>
      <c r="B376" s="418" t="inlineStr">
        <is>
          <t>CAR RENTAL</t>
        </is>
      </c>
      <c r="C376" s="418" t="inlineStr">
        <is>
          <t>ឃឺន + ណាហ្គែល</t>
        </is>
      </c>
      <c r="D376" s="418" t="inlineStr">
        <is>
          <t>L001-100045189</t>
        </is>
      </c>
      <c r="E376" s="418" t="inlineStr">
        <is>
          <t>PTI2211634</t>
        </is>
      </c>
      <c r="F376" s="419" t="n">
        <v>44779</v>
      </c>
      <c r="G376" s="420" t="n">
        <v>142604</v>
      </c>
      <c r="H376" s="418" t="n"/>
      <c r="I376" s="455" t="n">
        <v>142604</v>
      </c>
      <c r="J376" s="418">
        <f>IF(L376&lt;&gt;"",L376,K376)</f>
        <v/>
      </c>
      <c r="K376" s="418">
        <f>IF(AND(T376=TRUE, U376=TRUE, V376=TRUE), IF(W376&lt;-0.05, "អនុញ្ញាត (អ្នកផ្គត់ផ្គង់ប្រកាសខ្វះ)", "បានប្រកាស (អនុញ្ញាត)"), IF(AND(T376=FALSE, U376=FALSE, V376=FALSE), "ព្យួរទុក (មិនមានទិន្នន័យ)", "ប្រកាសខុស (ព្យួរទុក)"))</f>
        <v/>
      </c>
      <c r="L376" s="418" t="inlineStr"/>
      <c r="M376" s="418" t="inlineStr"/>
      <c r="N376" s="455" t="n"/>
      <c r="O376" s="455">
        <f>IF(W376&lt;0,AI376,I376)</f>
        <v/>
      </c>
      <c r="P376" s="455">
        <f>I376-O376</f>
        <v/>
      </c>
      <c r="Q376" s="418" t="n"/>
      <c r="R376" s="418" t="inlineStr">
        <is>
          <t>PTI2211634</t>
        </is>
      </c>
      <c r="S376" s="418" t="inlineStr">
        <is>
          <t>PTI2211634</t>
        </is>
      </c>
      <c r="T376" s="418">
        <f>R376=S376</f>
        <v/>
      </c>
      <c r="U376" s="418">
        <f>AND(MONTH(F376)=MONTH(Y376), YEAR(F376)=YEAR(Y376))</f>
        <v/>
      </c>
      <c r="V376" s="418">
        <f>AND(AC376&lt;&gt;"", 'Company information'!D$4&lt;&gt;"", RIGHT(SUBSTITUTE(AC376,"-",""),9)=RIGHT(SUBSTITUTE('Company information'!D$4,"-",""),9))</f>
        <v/>
      </c>
      <c r="W376" s="418">
        <f>AI376-I376</f>
        <v/>
      </c>
      <c r="X376" s="455" t="n"/>
      <c r="Y376" s="419" t="n">
        <v>44720</v>
      </c>
      <c r="Z376" s="418" t="inlineStr">
        <is>
          <t>PTI2211634</t>
        </is>
      </c>
      <c r="AA376" s="418" t="inlineStr"/>
      <c r="AB376" s="418" t="inlineStr">
        <is>
          <t>បុគ្គលជាប់អាករ</t>
        </is>
      </c>
      <c r="AC376" s="418" t="inlineStr">
        <is>
          <t>L001-100067123</t>
        </is>
      </c>
      <c r="AD376" s="418" t="inlineStr">
        <is>
          <t>រីឡាយអេប៊ល សូស អ៊ិនដាសស្រ្ទៀល (ខេមបូឌា)</t>
        </is>
      </c>
      <c r="AE376" s="455" t="n">
        <v>1630085</v>
      </c>
      <c r="AF376" s="455" t="n">
        <v>1426041</v>
      </c>
      <c r="AG376" s="455" t="n">
        <v>61440</v>
      </c>
      <c r="AH376" s="455" t="n">
        <v>0</v>
      </c>
      <c r="AI376" s="455" t="n">
        <v>142604</v>
      </c>
      <c r="AJ376" s="455" t="n">
        <v>0</v>
      </c>
      <c r="AK376" s="455" t="n">
        <v>0</v>
      </c>
      <c r="AL376" s="455" t="n">
        <v>0</v>
      </c>
      <c r="AM376" s="455" t="n">
        <v>0</v>
      </c>
      <c r="AN376" s="455" t="n">
        <v>0</v>
      </c>
      <c r="AO376" s="455" t="n">
        <v>0</v>
      </c>
      <c r="AP376" s="455" t="n">
        <v>0</v>
      </c>
      <c r="AQ376" s="455" t="n">
        <v>0</v>
      </c>
      <c r="AR376" s="418" t="inlineStr"/>
      <c r="AS376" s="418" t="inlineStr">
        <is>
          <t>ថ្លៃដឹកជញ្ជូន និងសេវា</t>
        </is>
      </c>
      <c r="AT376" s="418" t="inlineStr">
        <is>
          <t>បានប្រកាសពន្ធ</t>
        </is>
      </c>
    </row>
    <row r="377">
      <c r="A377" s="417" t="n">
        <v>368</v>
      </c>
      <c r="B377" s="418" t="inlineStr">
        <is>
          <t>Firewood</t>
        </is>
      </c>
      <c r="C377" s="418" t="inlineStr">
        <is>
          <t>ឃឺន + ណាហ្គែល</t>
        </is>
      </c>
      <c r="D377" s="418" t="inlineStr">
        <is>
          <t>L001-100045189</t>
        </is>
      </c>
      <c r="E377" s="418" t="inlineStr">
        <is>
          <t>PTI2211623</t>
        </is>
      </c>
      <c r="F377" s="419" t="n">
        <v>44779</v>
      </c>
      <c r="G377" s="420" t="n">
        <v>104348</v>
      </c>
      <c r="H377" s="418" t="n"/>
      <c r="I377" s="455" t="n">
        <v>104348</v>
      </c>
      <c r="J377" s="418">
        <f>IF(L377&lt;&gt;"",L377,K377)</f>
        <v/>
      </c>
      <c r="K377" s="418">
        <f>IF(AND(T377=TRUE, U377=TRUE, V377=TRUE), IF(W377&lt;-0.05, "អនុញ្ញាត (អ្នកផ្គត់ផ្គង់ប្រកាសខ្វះ)", "បានប្រកាស (អនុញ្ញាត)"), IF(AND(T377=FALSE, U377=FALSE, V377=FALSE), "ព្យួរទុក (មិនមានទិន្នន័យ)", "ប្រកាសខុស (ព្យួរទុក)"))</f>
        <v/>
      </c>
      <c r="L377" s="418" t="inlineStr"/>
      <c r="M377" s="418" t="inlineStr"/>
      <c r="N377" s="455" t="n"/>
      <c r="O377" s="455">
        <f>IF(W377&lt;0,AI377,I377)</f>
        <v/>
      </c>
      <c r="P377" s="455">
        <f>I377-O377</f>
        <v/>
      </c>
      <c r="Q377" s="418" t="n"/>
      <c r="R377" s="418" t="inlineStr">
        <is>
          <t>PTI2211623</t>
        </is>
      </c>
      <c r="S377" s="418" t="inlineStr">
        <is>
          <t>PTI2211623</t>
        </is>
      </c>
      <c r="T377" s="418">
        <f>R377=S377</f>
        <v/>
      </c>
      <c r="U377" s="418">
        <f>AND(MONTH(F377)=MONTH(Y377), YEAR(F377)=YEAR(Y377))</f>
        <v/>
      </c>
      <c r="V377" s="418">
        <f>AND(AC377&lt;&gt;"", 'Company information'!D$4&lt;&gt;"", RIGHT(SUBSTITUTE(AC377,"-",""),9)=RIGHT(SUBSTITUTE('Company information'!D$4,"-",""),9))</f>
        <v/>
      </c>
      <c r="W377" s="418">
        <f>AI377-I377</f>
        <v/>
      </c>
      <c r="X377" s="455" t="n"/>
      <c r="Y377" s="419" t="n">
        <v>44720</v>
      </c>
      <c r="Z377" s="418" t="inlineStr">
        <is>
          <t>PTI2211623</t>
        </is>
      </c>
      <c r="AA377" s="418" t="inlineStr"/>
      <c r="AB377" s="418" t="inlineStr">
        <is>
          <t>បុគ្គលជាប់អាករ</t>
        </is>
      </c>
      <c r="AC377" s="418" t="inlineStr">
        <is>
          <t>L001-100067123</t>
        </is>
      </c>
      <c r="AD377" s="418" t="inlineStr">
        <is>
          <t>រីឡាយអេប៊ល សូស អ៊ិនដាសស្រ្ទៀល (ខេមបូឌា)</t>
        </is>
      </c>
      <c r="AE377" s="455" t="n">
        <v>1209262</v>
      </c>
      <c r="AF377" s="455" t="n">
        <v>1043475</v>
      </c>
      <c r="AG377" s="455" t="n">
        <v>61440</v>
      </c>
      <c r="AH377" s="455" t="n">
        <v>0</v>
      </c>
      <c r="AI377" s="455" t="n">
        <v>104347</v>
      </c>
      <c r="AJ377" s="455" t="n">
        <v>0</v>
      </c>
      <c r="AK377" s="455" t="n">
        <v>0</v>
      </c>
      <c r="AL377" s="455" t="n">
        <v>0</v>
      </c>
      <c r="AM377" s="455" t="n">
        <v>0</v>
      </c>
      <c r="AN377" s="455" t="n">
        <v>0</v>
      </c>
      <c r="AO377" s="455" t="n">
        <v>0</v>
      </c>
      <c r="AP377" s="455" t="n">
        <v>0</v>
      </c>
      <c r="AQ377" s="455" t="n">
        <v>0</v>
      </c>
      <c r="AR377" s="418" t="inlineStr"/>
      <c r="AS377" s="418" t="inlineStr">
        <is>
          <t>ថ្លៃដឹកជញ្ជូន និងសេវា</t>
        </is>
      </c>
      <c r="AT377" s="418" t="inlineStr">
        <is>
          <t>បានប្រកាសពន្ធ</t>
        </is>
      </c>
    </row>
    <row r="378">
      <c r="A378" s="417" t="n">
        <v>369</v>
      </c>
      <c r="B378" s="418" t="inlineStr">
        <is>
          <t>Firewood</t>
        </is>
      </c>
      <c r="C378" s="418" t="inlineStr">
        <is>
          <t>ឃឺន + ណាហ្គែល</t>
        </is>
      </c>
      <c r="D378" s="418" t="inlineStr">
        <is>
          <t>L001-100045189</t>
        </is>
      </c>
      <c r="E378" s="418" t="inlineStr">
        <is>
          <t>PTI2211616</t>
        </is>
      </c>
      <c r="F378" s="419" t="n">
        <v>44779</v>
      </c>
      <c r="G378" s="420" t="n">
        <v>40133</v>
      </c>
      <c r="H378" s="418" t="n"/>
      <c r="I378" s="455" t="n">
        <v>40133</v>
      </c>
      <c r="J378" s="418">
        <f>IF(L378&lt;&gt;"",L378,K378)</f>
        <v/>
      </c>
      <c r="K378" s="418">
        <f>IF(AND(T378=TRUE, U378=TRUE, V378=TRUE), IF(W378&lt;-0.05, "អនុញ្ញាត (អ្នកផ្គត់ផ្គង់ប្រកាសខ្វះ)", "បានប្រកាស (អនុញ្ញាត)"), IF(AND(T378=FALSE, U378=FALSE, V378=FALSE), "ព្យួរទុក (មិនមានទិន្នន័យ)", "ប្រកាសខុស (ព្យួរទុក)"))</f>
        <v/>
      </c>
      <c r="L378" s="418" t="inlineStr"/>
      <c r="M378" s="418" t="inlineStr"/>
      <c r="N378" s="455" t="n"/>
      <c r="O378" s="455">
        <f>IF(W378&lt;0,AI378,I378)</f>
        <v/>
      </c>
      <c r="P378" s="455">
        <f>I378-O378</f>
        <v/>
      </c>
      <c r="Q378" s="418" t="n"/>
      <c r="R378" s="418" t="inlineStr">
        <is>
          <t>PTI2211616</t>
        </is>
      </c>
      <c r="S378" s="418" t="inlineStr">
        <is>
          <t>PTI2211616</t>
        </is>
      </c>
      <c r="T378" s="418">
        <f>R378=S378</f>
        <v/>
      </c>
      <c r="U378" s="418">
        <f>AND(MONTH(F378)=MONTH(Y378), YEAR(F378)=YEAR(Y378))</f>
        <v/>
      </c>
      <c r="V378" s="418">
        <f>AND(AC378&lt;&gt;"", 'Company information'!D$4&lt;&gt;"", RIGHT(SUBSTITUTE(AC378,"-",""),9)=RIGHT(SUBSTITUTE('Company information'!D$4,"-",""),9))</f>
        <v/>
      </c>
      <c r="W378" s="418">
        <f>AI378-I378</f>
        <v/>
      </c>
      <c r="X378" s="455" t="n"/>
      <c r="Y378" s="419" t="n">
        <v>44720</v>
      </c>
      <c r="Z378" s="418" t="inlineStr">
        <is>
          <t>PTI2211616</t>
        </is>
      </c>
      <c r="AA378" s="418" t="inlineStr"/>
      <c r="AB378" s="418" t="inlineStr">
        <is>
          <t>បុគ្គលជាប់អាករ</t>
        </is>
      </c>
      <c r="AC378" s="418" t="inlineStr">
        <is>
          <t>L001-100067123</t>
        </is>
      </c>
      <c r="AD378" s="418" t="inlineStr">
        <is>
          <t>រីឡាយអេប៊ល សូស អ៊ិនដាសស្រ្ទៀល (ខេមបូឌា)</t>
        </is>
      </c>
      <c r="AE378" s="455" t="n">
        <v>441467</v>
      </c>
      <c r="AF378" s="455" t="n">
        <v>401334</v>
      </c>
      <c r="AG378" s="455" t="n">
        <v>0</v>
      </c>
      <c r="AH378" s="455" t="n">
        <v>0</v>
      </c>
      <c r="AI378" s="455" t="n">
        <v>40133</v>
      </c>
      <c r="AJ378" s="455" t="n">
        <v>0</v>
      </c>
      <c r="AK378" s="455" t="n">
        <v>0</v>
      </c>
      <c r="AL378" s="455" t="n">
        <v>0</v>
      </c>
      <c r="AM378" s="455" t="n">
        <v>0</v>
      </c>
      <c r="AN378" s="455" t="n">
        <v>0</v>
      </c>
      <c r="AO378" s="455" t="n">
        <v>0</v>
      </c>
      <c r="AP378" s="455" t="n">
        <v>0</v>
      </c>
      <c r="AQ378" s="455" t="n">
        <v>0</v>
      </c>
      <c r="AR378" s="418" t="inlineStr"/>
      <c r="AS378" s="418" t="inlineStr">
        <is>
          <t>ថ្លៃដឹកជញ្ជូន និងសេវា</t>
        </is>
      </c>
      <c r="AT378" s="418" t="inlineStr">
        <is>
          <t>បានប្រកាសពន្ធ</t>
        </is>
      </c>
    </row>
    <row r="379">
      <c r="A379" s="417" t="n">
        <v>370</v>
      </c>
      <c r="B379" s="418" t="inlineStr">
        <is>
          <t>Garbage Collection</t>
        </is>
      </c>
      <c r="C379" s="418" t="inlineStr">
        <is>
          <t>ឃឺន + ណាហ្គែល</t>
        </is>
      </c>
      <c r="D379" s="418" t="inlineStr">
        <is>
          <t>L001-100045189</t>
        </is>
      </c>
      <c r="E379" s="418" t="inlineStr">
        <is>
          <t>PTI2211544</t>
        </is>
      </c>
      <c r="F379" s="419" t="n">
        <v>44748</v>
      </c>
      <c r="G379" s="420" t="n">
        <v>26624</v>
      </c>
      <c r="H379" s="418" t="n"/>
      <c r="I379" s="455" t="n">
        <v>26624</v>
      </c>
      <c r="J379" s="418">
        <f>IF(L379&lt;&gt;"",L379,K379)</f>
        <v/>
      </c>
      <c r="K379" s="418">
        <f>IF(AND(T379=TRUE, U379=TRUE, V379=TRUE), IF(W379&lt;-0.05, "អនុញ្ញាត (អ្នកផ្គត់ផ្គង់ប្រកាសខ្វះ)", "បានប្រកាស (អនុញ្ញាត)"), IF(AND(T379=FALSE, U379=FALSE, V379=FALSE), "ព្យួរទុក (មិនមានទិន្នន័យ)", "ប្រកាសខុស (ព្យួរទុក)"))</f>
        <v/>
      </c>
      <c r="L379" s="418" t="inlineStr"/>
      <c r="M379" s="418" t="inlineStr"/>
      <c r="N379" s="455" t="n"/>
      <c r="O379" s="455">
        <f>IF(W379&lt;0,AI379,I379)</f>
        <v/>
      </c>
      <c r="P379" s="455">
        <f>I379-O379</f>
        <v/>
      </c>
      <c r="Q379" s="418" t="n"/>
      <c r="R379" s="418" t="inlineStr">
        <is>
          <t>PTI2211544</t>
        </is>
      </c>
      <c r="S379" s="418" t="inlineStr">
        <is>
          <t>PTI2211544</t>
        </is>
      </c>
      <c r="T379" s="418">
        <f>R379=S379</f>
        <v/>
      </c>
      <c r="U379" s="418">
        <f>AND(MONTH(F379)=MONTH(Y379), YEAR(F379)=YEAR(Y379))</f>
        <v/>
      </c>
      <c r="V379" s="418">
        <f>AND(AC379&lt;&gt;"", 'Company information'!D$4&lt;&gt;"", RIGHT(SUBSTITUTE(AC379,"-",""),9)=RIGHT(SUBSTITUTE('Company information'!D$4,"-",""),9))</f>
        <v/>
      </c>
      <c r="W379" s="418">
        <f>AI379-I379</f>
        <v/>
      </c>
      <c r="X379" s="455" t="n"/>
      <c r="Y379" s="419" t="n">
        <v>44719</v>
      </c>
      <c r="Z379" s="418" t="inlineStr">
        <is>
          <t>PTI2211544</t>
        </is>
      </c>
      <c r="AA379" s="418" t="inlineStr"/>
      <c r="AB379" s="418" t="inlineStr">
        <is>
          <t>បុគ្គលជាប់អាករ</t>
        </is>
      </c>
      <c r="AC379" s="418" t="inlineStr">
        <is>
          <t>L001-100067123</t>
        </is>
      </c>
      <c r="AD379" s="418" t="inlineStr">
        <is>
          <t>រីឡាយអេប៊ល សូស អ៊ិនដាសស្រ្ទៀល (ខេមបូឌា)</t>
        </is>
      </c>
      <c r="AE379" s="455" t="n">
        <v>292864</v>
      </c>
      <c r="AF379" s="455" t="n">
        <v>266240</v>
      </c>
      <c r="AG379" s="455" t="n">
        <v>0</v>
      </c>
      <c r="AH379" s="455" t="n">
        <v>0</v>
      </c>
      <c r="AI379" s="455" t="n">
        <v>26624</v>
      </c>
      <c r="AJ379" s="455" t="n">
        <v>0</v>
      </c>
      <c r="AK379" s="455" t="n">
        <v>0</v>
      </c>
      <c r="AL379" s="455" t="n">
        <v>0</v>
      </c>
      <c r="AM379" s="455" t="n">
        <v>0</v>
      </c>
      <c r="AN379" s="455" t="n">
        <v>0</v>
      </c>
      <c r="AO379" s="455" t="n">
        <v>0</v>
      </c>
      <c r="AP379" s="455" t="n">
        <v>0</v>
      </c>
      <c r="AQ379" s="455" t="n">
        <v>0</v>
      </c>
      <c r="AR379" s="418" t="inlineStr"/>
      <c r="AS379" s="418" t="inlineStr">
        <is>
          <t>ថ្លៃដឹកជញ្ជូន និងសេវា</t>
        </is>
      </c>
      <c r="AT379" s="418" t="inlineStr">
        <is>
          <t>បានប្រកាសពន្ធ</t>
        </is>
      </c>
    </row>
    <row r="380">
      <c r="A380" s="417" t="n">
        <v>371</v>
      </c>
      <c r="B380" s="418" t="inlineStr">
        <is>
          <t>Garbage Collection</t>
        </is>
      </c>
      <c r="C380" s="418" t="inlineStr">
        <is>
          <t>ឃឺន + ណាហ្គែល</t>
        </is>
      </c>
      <c r="D380" s="418" t="inlineStr">
        <is>
          <t>L001-100045189</t>
        </is>
      </c>
      <c r="E380" s="418" t="inlineStr">
        <is>
          <t>PTI2211542</t>
        </is>
      </c>
      <c r="F380" s="419" t="n">
        <v>44748</v>
      </c>
      <c r="G380" s="420" t="n">
        <v>26624</v>
      </c>
      <c r="H380" s="418" t="n"/>
      <c r="I380" s="455" t="n">
        <v>26624</v>
      </c>
      <c r="J380" s="418">
        <f>IF(L380&lt;&gt;"",L380,K380)</f>
        <v/>
      </c>
      <c r="K380" s="418">
        <f>IF(AND(T380=TRUE, U380=TRUE, V380=TRUE), IF(W380&lt;-0.05, "អនុញ្ញាត (អ្នកផ្គត់ផ្គង់ប្រកាសខ្វះ)", "បានប្រកាស (អនុញ្ញាត)"), IF(AND(T380=FALSE, U380=FALSE, V380=FALSE), "ព្យួរទុក (មិនមានទិន្នន័យ)", "ប្រកាសខុស (ព្យួរទុក)"))</f>
        <v/>
      </c>
      <c r="L380" s="418" t="inlineStr"/>
      <c r="M380" s="418" t="inlineStr"/>
      <c r="N380" s="455" t="n"/>
      <c r="O380" s="455">
        <f>IF(W380&lt;0,AI380,I380)</f>
        <v/>
      </c>
      <c r="P380" s="455">
        <f>I380-O380</f>
        <v/>
      </c>
      <c r="Q380" s="418" t="n"/>
      <c r="R380" s="418" t="inlineStr">
        <is>
          <t>PTI2211542</t>
        </is>
      </c>
      <c r="S380" s="418" t="inlineStr">
        <is>
          <t>PTI2211542</t>
        </is>
      </c>
      <c r="T380" s="418">
        <f>R380=S380</f>
        <v/>
      </c>
      <c r="U380" s="418">
        <f>AND(MONTH(F380)=MONTH(Y380), YEAR(F380)=YEAR(Y380))</f>
        <v/>
      </c>
      <c r="V380" s="418">
        <f>AND(AC380&lt;&gt;"", 'Company information'!D$4&lt;&gt;"", RIGHT(SUBSTITUTE(AC380,"-",""),9)=RIGHT(SUBSTITUTE('Company information'!D$4,"-",""),9))</f>
        <v/>
      </c>
      <c r="W380" s="418">
        <f>AI380-I380</f>
        <v/>
      </c>
      <c r="X380" s="455" t="n"/>
      <c r="Y380" s="419" t="n">
        <v>44719</v>
      </c>
      <c r="Z380" s="418" t="inlineStr">
        <is>
          <t>PTI2211542</t>
        </is>
      </c>
      <c r="AA380" s="418" t="inlineStr"/>
      <c r="AB380" s="418" t="inlineStr">
        <is>
          <t>បុគ្គលជាប់អាករ</t>
        </is>
      </c>
      <c r="AC380" s="418" t="inlineStr">
        <is>
          <t>L001-100067123</t>
        </is>
      </c>
      <c r="AD380" s="418" t="inlineStr">
        <is>
          <t>រីឡាយអេប៊ល សូស អ៊ិនដាសស្រ្ទៀល (ខេមបូឌា)</t>
        </is>
      </c>
      <c r="AE380" s="455" t="n">
        <v>292864</v>
      </c>
      <c r="AF380" s="455" t="n">
        <v>266240</v>
      </c>
      <c r="AG380" s="455" t="n">
        <v>0</v>
      </c>
      <c r="AH380" s="455" t="n">
        <v>0</v>
      </c>
      <c r="AI380" s="455" t="n">
        <v>26624</v>
      </c>
      <c r="AJ380" s="455" t="n">
        <v>0</v>
      </c>
      <c r="AK380" s="455" t="n">
        <v>0</v>
      </c>
      <c r="AL380" s="455" t="n">
        <v>0</v>
      </c>
      <c r="AM380" s="455" t="n">
        <v>0</v>
      </c>
      <c r="AN380" s="455" t="n">
        <v>0</v>
      </c>
      <c r="AO380" s="455" t="n">
        <v>0</v>
      </c>
      <c r="AP380" s="455" t="n">
        <v>0</v>
      </c>
      <c r="AQ380" s="455" t="n">
        <v>0</v>
      </c>
      <c r="AR380" s="418" t="inlineStr"/>
      <c r="AS380" s="418" t="inlineStr">
        <is>
          <t>ថ្លៃដឹកជញ្ជូន និងសេវា</t>
        </is>
      </c>
      <c r="AT380" s="418" t="inlineStr">
        <is>
          <t>បានប្រកាសពន្ធ</t>
        </is>
      </c>
    </row>
    <row r="381">
      <c r="A381" s="417" t="n">
        <v>372</v>
      </c>
      <c r="B381" s="418" t="inlineStr">
        <is>
          <t>Food for Expat</t>
        </is>
      </c>
      <c r="C381" s="418" t="inlineStr">
        <is>
          <t>ឃឺន + ណាហ្គែល</t>
        </is>
      </c>
      <c r="D381" s="418" t="inlineStr">
        <is>
          <t>L001-100045189</t>
        </is>
      </c>
      <c r="E381" s="418" t="inlineStr">
        <is>
          <t>PTI2211541</t>
        </is>
      </c>
      <c r="F381" s="419" t="n">
        <v>44748</v>
      </c>
      <c r="G381" s="420" t="n">
        <v>26624</v>
      </c>
      <c r="H381" s="418" t="n"/>
      <c r="I381" s="455" t="n">
        <v>26624</v>
      </c>
      <c r="J381" s="418">
        <f>IF(L381&lt;&gt;"",L381,K381)</f>
        <v/>
      </c>
      <c r="K381" s="418">
        <f>IF(AND(T381=TRUE, U381=TRUE, V381=TRUE), IF(W381&lt;-0.05, "អនុញ្ញាត (អ្នកផ្គត់ផ្គង់ប្រកាសខ្វះ)", "បានប្រកាស (អនុញ្ញាត)"), IF(AND(T381=FALSE, U381=FALSE, V381=FALSE), "ព្យួរទុក (មិនមានទិន្នន័យ)", "ប្រកាសខុស (ព្យួរទុក)"))</f>
        <v/>
      </c>
      <c r="L381" s="418" t="inlineStr"/>
      <c r="M381" s="418" t="inlineStr"/>
      <c r="N381" s="455" t="n"/>
      <c r="O381" s="455">
        <f>IF(W381&lt;0,AI381,I381)</f>
        <v/>
      </c>
      <c r="P381" s="455">
        <f>I381-O381</f>
        <v/>
      </c>
      <c r="Q381" s="418" t="n"/>
      <c r="R381" s="418" t="inlineStr">
        <is>
          <t>PTI2211541</t>
        </is>
      </c>
      <c r="S381" s="418" t="inlineStr">
        <is>
          <t>PTI2211541</t>
        </is>
      </c>
      <c r="T381" s="418">
        <f>R381=S381</f>
        <v/>
      </c>
      <c r="U381" s="418">
        <f>AND(MONTH(F381)=MONTH(Y381), YEAR(F381)=YEAR(Y381))</f>
        <v/>
      </c>
      <c r="V381" s="418">
        <f>AND(AC381&lt;&gt;"", 'Company information'!D$4&lt;&gt;"", RIGHT(SUBSTITUTE(AC381,"-",""),9)=RIGHT(SUBSTITUTE('Company information'!D$4,"-",""),9))</f>
        <v/>
      </c>
      <c r="W381" s="418">
        <f>AI381-I381</f>
        <v/>
      </c>
      <c r="X381" s="455" t="n"/>
      <c r="Y381" s="419" t="n">
        <v>44719</v>
      </c>
      <c r="Z381" s="418" t="inlineStr">
        <is>
          <t>PTI2211541</t>
        </is>
      </c>
      <c r="AA381" s="418" t="inlineStr"/>
      <c r="AB381" s="418" t="inlineStr">
        <is>
          <t>បុគ្គលជាប់អាករ</t>
        </is>
      </c>
      <c r="AC381" s="418" t="inlineStr">
        <is>
          <t>L001-100067123</t>
        </is>
      </c>
      <c r="AD381" s="418" t="inlineStr">
        <is>
          <t>រីឡាយអេប៊ល សូស អ៊ិនដាសស្រ្ទៀល (ខេមបូឌា)</t>
        </is>
      </c>
      <c r="AE381" s="455" t="n">
        <v>292864</v>
      </c>
      <c r="AF381" s="455" t="n">
        <v>266240</v>
      </c>
      <c r="AG381" s="455" t="n">
        <v>0</v>
      </c>
      <c r="AH381" s="455" t="n">
        <v>0</v>
      </c>
      <c r="AI381" s="455" t="n">
        <v>26624</v>
      </c>
      <c r="AJ381" s="455" t="n">
        <v>0</v>
      </c>
      <c r="AK381" s="455" t="n">
        <v>0</v>
      </c>
      <c r="AL381" s="455" t="n">
        <v>0</v>
      </c>
      <c r="AM381" s="455" t="n">
        <v>0</v>
      </c>
      <c r="AN381" s="455" t="n">
        <v>0</v>
      </c>
      <c r="AO381" s="455" t="n">
        <v>0</v>
      </c>
      <c r="AP381" s="455" t="n">
        <v>0</v>
      </c>
      <c r="AQ381" s="455" t="n">
        <v>0</v>
      </c>
      <c r="AR381" s="418" t="inlineStr"/>
      <c r="AS381" s="418" t="inlineStr">
        <is>
          <t>ថ្លៃដឹកជញ្ជូន និងសេវា</t>
        </is>
      </c>
      <c r="AT381" s="418" t="inlineStr">
        <is>
          <t>បានប្រកាសពន្ធ</t>
        </is>
      </c>
    </row>
    <row r="382">
      <c r="A382" s="417" t="n">
        <v>373</v>
      </c>
      <c r="B382" s="418" t="inlineStr">
        <is>
          <t>FACTORY RENTAL</t>
        </is>
      </c>
      <c r="C382" s="418" t="inlineStr">
        <is>
          <t>ឃឺន + ណាហ្គែល</t>
        </is>
      </c>
      <c r="D382" s="418" t="inlineStr">
        <is>
          <t>L001-100045189</t>
        </is>
      </c>
      <c r="E382" s="418" t="inlineStr">
        <is>
          <t>PTI2211557</t>
        </is>
      </c>
      <c r="F382" s="419" t="n">
        <v>44748</v>
      </c>
      <c r="G382" s="420" t="n">
        <v>26624</v>
      </c>
      <c r="H382" s="418" t="n"/>
      <c r="I382" s="455" t="n">
        <v>26624</v>
      </c>
      <c r="J382" s="418">
        <f>IF(L382&lt;&gt;"",L382,K382)</f>
        <v/>
      </c>
      <c r="K382" s="418">
        <f>IF(AND(T382=TRUE, U382=TRUE, V382=TRUE), IF(W382&lt;-0.05, "អនុញ្ញាត (អ្នកផ្គត់ផ្គង់ប្រកាសខ្វះ)", "បានប្រកាស (អនុញ្ញាត)"), IF(AND(T382=FALSE, U382=FALSE, V382=FALSE), "ព្យួរទុក (មិនមានទិន្នន័យ)", "ប្រកាសខុស (ព្យួរទុក)"))</f>
        <v/>
      </c>
      <c r="L382" s="418" t="inlineStr"/>
      <c r="M382" s="418" t="inlineStr"/>
      <c r="N382" s="455" t="n"/>
      <c r="O382" s="455">
        <f>IF(W382&lt;0,AI382,I382)</f>
        <v/>
      </c>
      <c r="P382" s="455">
        <f>I382-O382</f>
        <v/>
      </c>
      <c r="Q382" s="418" t="n"/>
      <c r="R382" s="418" t="inlineStr">
        <is>
          <t>PTI2211557</t>
        </is>
      </c>
      <c r="S382" s="418" t="inlineStr">
        <is>
          <t>PTI2211557</t>
        </is>
      </c>
      <c r="T382" s="418">
        <f>R382=S382</f>
        <v/>
      </c>
      <c r="U382" s="418">
        <f>AND(MONTH(F382)=MONTH(Y382), YEAR(F382)=YEAR(Y382))</f>
        <v/>
      </c>
      <c r="V382" s="418">
        <f>AND(AC382&lt;&gt;"", 'Company information'!D$4&lt;&gt;"", RIGHT(SUBSTITUTE(AC382,"-",""),9)=RIGHT(SUBSTITUTE('Company information'!D$4,"-",""),9))</f>
        <v/>
      </c>
      <c r="W382" s="418">
        <f>AI382-I382</f>
        <v/>
      </c>
      <c r="X382" s="455" t="n"/>
      <c r="Y382" s="419" t="n">
        <v>44719</v>
      </c>
      <c r="Z382" s="418" t="inlineStr">
        <is>
          <t>PTI2211557</t>
        </is>
      </c>
      <c r="AA382" s="418" t="inlineStr"/>
      <c r="AB382" s="418" t="inlineStr">
        <is>
          <t>បុគ្គលជាប់អាករ</t>
        </is>
      </c>
      <c r="AC382" s="418" t="inlineStr">
        <is>
          <t>L001-100067123</t>
        </is>
      </c>
      <c r="AD382" s="418" t="inlineStr">
        <is>
          <t>រីឡាយអេប៊ល សូស អ៊ិនដាសស្រ្ទៀល (ខេមបូឌា)</t>
        </is>
      </c>
      <c r="AE382" s="455" t="n">
        <v>292864</v>
      </c>
      <c r="AF382" s="455" t="n">
        <v>266240</v>
      </c>
      <c r="AG382" s="455" t="n">
        <v>0</v>
      </c>
      <c r="AH382" s="455" t="n">
        <v>0</v>
      </c>
      <c r="AI382" s="455" t="n">
        <v>26624</v>
      </c>
      <c r="AJ382" s="455" t="n">
        <v>0</v>
      </c>
      <c r="AK382" s="455" t="n">
        <v>0</v>
      </c>
      <c r="AL382" s="455" t="n">
        <v>0</v>
      </c>
      <c r="AM382" s="455" t="n">
        <v>0</v>
      </c>
      <c r="AN382" s="455" t="n">
        <v>0</v>
      </c>
      <c r="AO382" s="455" t="n">
        <v>0</v>
      </c>
      <c r="AP382" s="455" t="n">
        <v>0</v>
      </c>
      <c r="AQ382" s="455" t="n">
        <v>0</v>
      </c>
      <c r="AR382" s="418" t="inlineStr"/>
      <c r="AS382" s="418" t="inlineStr">
        <is>
          <t>ថ្លៃដឹកជញ្ជូន និងសេវា</t>
        </is>
      </c>
      <c r="AT382" s="418" t="inlineStr">
        <is>
          <t>បានប្រកាសពន្ធ</t>
        </is>
      </c>
    </row>
    <row r="383">
      <c r="A383" s="417" t="n">
        <v>374</v>
      </c>
      <c r="B383" s="418" t="inlineStr">
        <is>
          <t>FACTORY RENTAL</t>
        </is>
      </c>
      <c r="C383" s="418" t="inlineStr">
        <is>
          <t>ឃឺន + ណាហ្គែល</t>
        </is>
      </c>
      <c r="D383" s="418" t="inlineStr">
        <is>
          <t>L001-100045189</t>
        </is>
      </c>
      <c r="E383" s="418" t="inlineStr">
        <is>
          <t>PTI2211558</t>
        </is>
      </c>
      <c r="F383" s="419" t="n">
        <v>44748</v>
      </c>
      <c r="G383" s="420" t="n">
        <v>26624</v>
      </c>
      <c r="H383" s="418" t="n"/>
      <c r="I383" s="455" t="n">
        <v>26624</v>
      </c>
      <c r="J383" s="418">
        <f>IF(L383&lt;&gt;"",L383,K383)</f>
        <v/>
      </c>
      <c r="K383" s="418">
        <f>IF(AND(T383=TRUE, U383=TRUE, V383=TRUE), IF(W383&lt;-0.05, "អនុញ្ញាត (អ្នកផ្គត់ផ្គង់ប្រកាសខ្វះ)", "បានប្រកាស (អនុញ្ញាត)"), IF(AND(T383=FALSE, U383=FALSE, V383=FALSE), "ព្យួរទុក (មិនមានទិន្នន័យ)", "ប្រកាសខុស (ព្យួរទុក)"))</f>
        <v/>
      </c>
      <c r="L383" s="418" t="inlineStr"/>
      <c r="M383" s="418" t="inlineStr"/>
      <c r="N383" s="455" t="n"/>
      <c r="O383" s="455">
        <f>IF(W383&lt;0,AI383,I383)</f>
        <v/>
      </c>
      <c r="P383" s="455">
        <f>I383-O383</f>
        <v/>
      </c>
      <c r="Q383" s="418" t="n"/>
      <c r="R383" s="418" t="inlineStr">
        <is>
          <t>PTI2211558</t>
        </is>
      </c>
      <c r="S383" s="418" t="inlineStr">
        <is>
          <t>PTI2211558</t>
        </is>
      </c>
      <c r="T383" s="418">
        <f>R383=S383</f>
        <v/>
      </c>
      <c r="U383" s="418">
        <f>AND(MONTH(F383)=MONTH(Y383), YEAR(F383)=YEAR(Y383))</f>
        <v/>
      </c>
      <c r="V383" s="418">
        <f>AND(AC383&lt;&gt;"", 'Company information'!D$4&lt;&gt;"", RIGHT(SUBSTITUTE(AC383,"-",""),9)=RIGHT(SUBSTITUTE('Company information'!D$4,"-",""),9))</f>
        <v/>
      </c>
      <c r="W383" s="418">
        <f>AI383-I383</f>
        <v/>
      </c>
      <c r="X383" s="455" t="n"/>
      <c r="Y383" s="419" t="n">
        <v>44719</v>
      </c>
      <c r="Z383" s="418" t="inlineStr">
        <is>
          <t>PTI2211558</t>
        </is>
      </c>
      <c r="AA383" s="418" t="inlineStr"/>
      <c r="AB383" s="418" t="inlineStr">
        <is>
          <t>បុគ្គលជាប់អាករ</t>
        </is>
      </c>
      <c r="AC383" s="418" t="inlineStr">
        <is>
          <t>L001-100067123</t>
        </is>
      </c>
      <c r="AD383" s="418" t="inlineStr">
        <is>
          <t>រីឡាយអេប៊ល សូស អ៊ិនដាសស្រ្ទៀល (ខេមបូឌា)</t>
        </is>
      </c>
      <c r="AE383" s="455" t="n">
        <v>292864</v>
      </c>
      <c r="AF383" s="455" t="n">
        <v>266240</v>
      </c>
      <c r="AG383" s="455" t="n">
        <v>0</v>
      </c>
      <c r="AH383" s="455" t="n">
        <v>0</v>
      </c>
      <c r="AI383" s="455" t="n">
        <v>26624</v>
      </c>
      <c r="AJ383" s="455" t="n">
        <v>0</v>
      </c>
      <c r="AK383" s="455" t="n">
        <v>0</v>
      </c>
      <c r="AL383" s="455" t="n">
        <v>0</v>
      </c>
      <c r="AM383" s="455" t="n">
        <v>0</v>
      </c>
      <c r="AN383" s="455" t="n">
        <v>0</v>
      </c>
      <c r="AO383" s="455" t="n">
        <v>0</v>
      </c>
      <c r="AP383" s="455" t="n">
        <v>0</v>
      </c>
      <c r="AQ383" s="455" t="n">
        <v>0</v>
      </c>
      <c r="AR383" s="418" t="inlineStr"/>
      <c r="AS383" s="418" t="inlineStr">
        <is>
          <t>ថ្លៃដឹកជញ្ជូន និងសេវា</t>
        </is>
      </c>
      <c r="AT383" s="418" t="inlineStr">
        <is>
          <t>បានប្រកាសពន្ធ</t>
        </is>
      </c>
    </row>
    <row r="384">
      <c r="A384" s="417" t="n">
        <v>375</v>
      </c>
      <c r="B384" s="418" t="inlineStr">
        <is>
          <t>FACTORY RENTAL</t>
        </is>
      </c>
      <c r="C384" s="418" t="inlineStr">
        <is>
          <t>ឃឺន + ណាហ្គែល</t>
        </is>
      </c>
      <c r="D384" s="418" t="inlineStr">
        <is>
          <t>L001-100045189</t>
        </is>
      </c>
      <c r="E384" s="418" t="inlineStr">
        <is>
          <t>PTI2211554</t>
        </is>
      </c>
      <c r="F384" s="419" t="n">
        <v>44748</v>
      </c>
      <c r="G384" s="420" t="n">
        <v>26624</v>
      </c>
      <c r="H384" s="418" t="n"/>
      <c r="I384" s="455" t="n">
        <v>26624</v>
      </c>
      <c r="J384" s="418">
        <f>IF(L384&lt;&gt;"",L384,K384)</f>
        <v/>
      </c>
      <c r="K384" s="418">
        <f>IF(AND(T384=TRUE, U384=TRUE, V384=TRUE), IF(W384&lt;-0.05, "អនុញ្ញាត (អ្នកផ្គត់ផ្គង់ប្រកាសខ្វះ)", "បានប្រកាស (អនុញ្ញាត)"), IF(AND(T384=FALSE, U384=FALSE, V384=FALSE), "ព្យួរទុក (មិនមានទិន្នន័យ)", "ប្រកាសខុស (ព្យួរទុក)"))</f>
        <v/>
      </c>
      <c r="L384" s="418" t="inlineStr"/>
      <c r="M384" s="418" t="inlineStr"/>
      <c r="N384" s="455" t="n"/>
      <c r="O384" s="455">
        <f>IF(W384&lt;0,AI384,I384)</f>
        <v/>
      </c>
      <c r="P384" s="455">
        <f>I384-O384</f>
        <v/>
      </c>
      <c r="Q384" s="418" t="n"/>
      <c r="R384" s="418" t="inlineStr">
        <is>
          <t>PTI2211554</t>
        </is>
      </c>
      <c r="S384" s="418" t="inlineStr">
        <is>
          <t>PTI2211554</t>
        </is>
      </c>
      <c r="T384" s="418">
        <f>R384=S384</f>
        <v/>
      </c>
      <c r="U384" s="418">
        <f>AND(MONTH(F384)=MONTH(Y384), YEAR(F384)=YEAR(Y384))</f>
        <v/>
      </c>
      <c r="V384" s="418">
        <f>AND(AC384&lt;&gt;"", 'Company information'!D$4&lt;&gt;"", RIGHT(SUBSTITUTE(AC384,"-",""),9)=RIGHT(SUBSTITUTE('Company information'!D$4,"-",""),9))</f>
        <v/>
      </c>
      <c r="W384" s="418">
        <f>AI384-I384</f>
        <v/>
      </c>
      <c r="X384" s="455" t="n"/>
      <c r="Y384" s="419" t="n">
        <v>44719</v>
      </c>
      <c r="Z384" s="418" t="inlineStr">
        <is>
          <t>PTI2211554</t>
        </is>
      </c>
      <c r="AA384" s="418" t="inlineStr"/>
      <c r="AB384" s="418" t="inlineStr">
        <is>
          <t>បុគ្គលជាប់អាករ</t>
        </is>
      </c>
      <c r="AC384" s="418" t="inlineStr">
        <is>
          <t>L001-100067123</t>
        </is>
      </c>
      <c r="AD384" s="418" t="inlineStr">
        <is>
          <t>រីឡាយអេប៊ល សូស អ៊ិនដាសស្រ្ទៀល (ខេមបូឌា)</t>
        </is>
      </c>
      <c r="AE384" s="455" t="n">
        <v>292864</v>
      </c>
      <c r="AF384" s="455" t="n">
        <v>266240</v>
      </c>
      <c r="AG384" s="455" t="n">
        <v>0</v>
      </c>
      <c r="AH384" s="455" t="n">
        <v>0</v>
      </c>
      <c r="AI384" s="455" t="n">
        <v>26624</v>
      </c>
      <c r="AJ384" s="455" t="n">
        <v>0</v>
      </c>
      <c r="AK384" s="455" t="n">
        <v>0</v>
      </c>
      <c r="AL384" s="455" t="n">
        <v>0</v>
      </c>
      <c r="AM384" s="455" t="n">
        <v>0</v>
      </c>
      <c r="AN384" s="455" t="n">
        <v>0</v>
      </c>
      <c r="AO384" s="455" t="n">
        <v>0</v>
      </c>
      <c r="AP384" s="455" t="n">
        <v>0</v>
      </c>
      <c r="AQ384" s="455" t="n">
        <v>0</v>
      </c>
      <c r="AR384" s="418" t="inlineStr"/>
      <c r="AS384" s="418" t="inlineStr">
        <is>
          <t>ថ្លៃដឹកជញ្ជូន និងសេវា</t>
        </is>
      </c>
      <c r="AT384" s="418" t="inlineStr">
        <is>
          <t>បានប្រកាសពន្ធ</t>
        </is>
      </c>
    </row>
    <row r="385">
      <c r="A385" s="417" t="n">
        <v>376</v>
      </c>
      <c r="B385" s="418" t="inlineStr">
        <is>
          <t>Rent Taxi for buyer LC</t>
        </is>
      </c>
      <c r="C385" s="418" t="inlineStr">
        <is>
          <t>ឃឺន + ណាហ្គែល</t>
        </is>
      </c>
      <c r="D385" s="418" t="inlineStr">
        <is>
          <t>L001-100045189</t>
        </is>
      </c>
      <c r="E385" s="418" t="inlineStr">
        <is>
          <t>PTI2211637</t>
        </is>
      </c>
      <c r="F385" s="419" t="n">
        <v>44779</v>
      </c>
      <c r="G385" s="420" t="n">
        <v>107434</v>
      </c>
      <c r="H385" s="418" t="n"/>
      <c r="I385" s="455" t="n">
        <v>107434</v>
      </c>
      <c r="J385" s="418">
        <f>IF(L385&lt;&gt;"",L385,K385)</f>
        <v/>
      </c>
      <c r="K385" s="418">
        <f>IF(AND(T385=TRUE, U385=TRUE, V385=TRUE), IF(W385&lt;-0.05, "អនុញ្ញាត (អ្នកផ្គត់ផ្គង់ប្រកាសខ្វះ)", "បានប្រកាស (អនុញ្ញាត)"), IF(AND(T385=FALSE, U385=FALSE, V385=FALSE), "ព្យួរទុក (មិនមានទិន្នន័យ)", "ប្រកាសខុស (ព្យួរទុក)"))</f>
        <v/>
      </c>
      <c r="L385" s="418" t="inlineStr"/>
      <c r="M385" s="418" t="inlineStr"/>
      <c r="N385" s="455" t="n"/>
      <c r="O385" s="455">
        <f>IF(W385&lt;0,AI385,I385)</f>
        <v/>
      </c>
      <c r="P385" s="455">
        <f>I385-O385</f>
        <v/>
      </c>
      <c r="Q385" s="418" t="n"/>
      <c r="R385" s="418" t="inlineStr">
        <is>
          <t>PTI2211637</t>
        </is>
      </c>
      <c r="S385" s="418" t="inlineStr">
        <is>
          <t>PTI2211637</t>
        </is>
      </c>
      <c r="T385" s="418">
        <f>R385=S385</f>
        <v/>
      </c>
      <c r="U385" s="418">
        <f>AND(MONTH(F385)=MONTH(Y385), YEAR(F385)=YEAR(Y385))</f>
        <v/>
      </c>
      <c r="V385" s="418">
        <f>AND(AC385&lt;&gt;"", 'Company information'!D$4&lt;&gt;"", RIGHT(SUBSTITUTE(AC385,"-",""),9)=RIGHT(SUBSTITUTE('Company information'!D$4,"-",""),9))</f>
        <v/>
      </c>
      <c r="W385" s="418">
        <f>AI385-I385</f>
        <v/>
      </c>
      <c r="X385" s="455" t="n"/>
      <c r="Y385" s="419" t="n">
        <v>44720</v>
      </c>
      <c r="Z385" s="418" t="inlineStr">
        <is>
          <t>PTI2211637</t>
        </is>
      </c>
      <c r="AA385" s="418" t="inlineStr"/>
      <c r="AB385" s="418" t="inlineStr">
        <is>
          <t>បុគ្គលជាប់អាករ</t>
        </is>
      </c>
      <c r="AC385" s="418" t="inlineStr">
        <is>
          <t>L001-100067123</t>
        </is>
      </c>
      <c r="AD385" s="418" t="inlineStr">
        <is>
          <t>រីឡាយអេប៊ល សូស អ៊ិនដាសស្រ្ទៀល (ខេមបូឌា)</t>
        </is>
      </c>
      <c r="AE385" s="455" t="n">
        <v>1243218</v>
      </c>
      <c r="AF385" s="455" t="n">
        <v>1074344</v>
      </c>
      <c r="AG385" s="455" t="n">
        <v>61440</v>
      </c>
      <c r="AH385" s="455" t="n">
        <v>0</v>
      </c>
      <c r="AI385" s="455" t="n">
        <v>107434</v>
      </c>
      <c r="AJ385" s="455" t="n">
        <v>0</v>
      </c>
      <c r="AK385" s="455" t="n">
        <v>0</v>
      </c>
      <c r="AL385" s="455" t="n">
        <v>0</v>
      </c>
      <c r="AM385" s="455" t="n">
        <v>0</v>
      </c>
      <c r="AN385" s="455" t="n">
        <v>0</v>
      </c>
      <c r="AO385" s="455" t="n">
        <v>0</v>
      </c>
      <c r="AP385" s="455" t="n">
        <v>0</v>
      </c>
      <c r="AQ385" s="455" t="n">
        <v>0</v>
      </c>
      <c r="AR385" s="418" t="inlineStr"/>
      <c r="AS385" s="418" t="inlineStr">
        <is>
          <t>ថ្លៃដឹកជញ្ជូន និងសេវា</t>
        </is>
      </c>
      <c r="AT385" s="418" t="inlineStr">
        <is>
          <t>បានប្រកាសពន្ធ</t>
        </is>
      </c>
    </row>
    <row r="386">
      <c r="A386" s="417" t="n">
        <v>377</v>
      </c>
      <c r="B386" s="418" t="inlineStr">
        <is>
          <t>Hardware</t>
        </is>
      </c>
      <c r="C386" s="418" t="inlineStr">
        <is>
          <t>ឃឺន + ណាហ្គែល</t>
        </is>
      </c>
      <c r="D386" s="418" t="inlineStr">
        <is>
          <t>L001-100045189</t>
        </is>
      </c>
      <c r="E386" s="418" t="inlineStr">
        <is>
          <t>PTI2211627</t>
        </is>
      </c>
      <c r="F386" s="419" t="n">
        <v>44779</v>
      </c>
      <c r="G386" s="420" t="n">
        <v>104348</v>
      </c>
      <c r="H386" s="418" t="n"/>
      <c r="I386" s="455" t="n">
        <v>104348</v>
      </c>
      <c r="J386" s="418">
        <f>IF(L386&lt;&gt;"",L386,K386)</f>
        <v/>
      </c>
      <c r="K386" s="418">
        <f>IF(AND(T386=TRUE, U386=TRUE, V386=TRUE), IF(W386&lt;-0.05, "អនុញ្ញាត (អ្នកផ្គត់ផ្គង់ប្រកាសខ្វះ)", "បានប្រកាស (អនុញ្ញាត)"), IF(AND(T386=FALSE, U386=FALSE, V386=FALSE), "ព្យួរទុក (មិនមានទិន្នន័យ)", "ប្រកាសខុស (ព្យួរទុក)"))</f>
        <v/>
      </c>
      <c r="L386" s="418" t="inlineStr"/>
      <c r="M386" s="418" t="inlineStr"/>
      <c r="N386" s="455" t="n"/>
      <c r="O386" s="455">
        <f>IF(W386&lt;0,AI386,I386)</f>
        <v/>
      </c>
      <c r="P386" s="455">
        <f>I386-O386</f>
        <v/>
      </c>
      <c r="Q386" s="418" t="n"/>
      <c r="R386" s="418" t="inlineStr">
        <is>
          <t>PTI2211627</t>
        </is>
      </c>
      <c r="S386" s="418" t="inlineStr">
        <is>
          <t>PTI2211627</t>
        </is>
      </c>
      <c r="T386" s="418">
        <f>R386=S386</f>
        <v/>
      </c>
      <c r="U386" s="418">
        <f>AND(MONTH(F386)=MONTH(Y386), YEAR(F386)=YEAR(Y386))</f>
        <v/>
      </c>
      <c r="V386" s="418">
        <f>AND(AC386&lt;&gt;"", 'Company information'!D$4&lt;&gt;"", RIGHT(SUBSTITUTE(AC386,"-",""),9)=RIGHT(SUBSTITUTE('Company information'!D$4,"-",""),9))</f>
        <v/>
      </c>
      <c r="W386" s="418">
        <f>AI386-I386</f>
        <v/>
      </c>
      <c r="X386" s="455" t="n"/>
      <c r="Y386" s="419" t="n">
        <v>44720</v>
      </c>
      <c r="Z386" s="418" t="inlineStr">
        <is>
          <t>PTI2211627</t>
        </is>
      </c>
      <c r="AA386" s="418" t="inlineStr"/>
      <c r="AB386" s="418" t="inlineStr">
        <is>
          <t>បុគ្គលជាប់អាករ</t>
        </is>
      </c>
      <c r="AC386" s="418" t="inlineStr">
        <is>
          <t>L001-100067123</t>
        </is>
      </c>
      <c r="AD386" s="418" t="inlineStr">
        <is>
          <t>រីឡាយអេប៊ល សូស អ៊ិនដាសស្រ្ទៀល (ខេមបូឌា)</t>
        </is>
      </c>
      <c r="AE386" s="455" t="n">
        <v>1209262</v>
      </c>
      <c r="AF386" s="455" t="n">
        <v>1043475</v>
      </c>
      <c r="AG386" s="455" t="n">
        <v>61440</v>
      </c>
      <c r="AH386" s="455" t="n">
        <v>0</v>
      </c>
      <c r="AI386" s="455" t="n">
        <v>104347</v>
      </c>
      <c r="AJ386" s="455" t="n">
        <v>0</v>
      </c>
      <c r="AK386" s="455" t="n">
        <v>0</v>
      </c>
      <c r="AL386" s="455" t="n">
        <v>0</v>
      </c>
      <c r="AM386" s="455" t="n">
        <v>0</v>
      </c>
      <c r="AN386" s="455" t="n">
        <v>0</v>
      </c>
      <c r="AO386" s="455" t="n">
        <v>0</v>
      </c>
      <c r="AP386" s="455" t="n">
        <v>0</v>
      </c>
      <c r="AQ386" s="455" t="n">
        <v>0</v>
      </c>
      <c r="AR386" s="418" t="inlineStr"/>
      <c r="AS386" s="418" t="inlineStr">
        <is>
          <t>ថ្លៃដឹកជញ្ជូន និងសេវា</t>
        </is>
      </c>
      <c r="AT386" s="418" t="inlineStr">
        <is>
          <t>បានប្រកាសពន្ធ</t>
        </is>
      </c>
    </row>
    <row r="387">
      <c r="A387" s="417" t="n">
        <v>378</v>
      </c>
      <c r="B387" s="418" t="inlineStr">
        <is>
          <t>Rent car pick up to CA2</t>
        </is>
      </c>
      <c r="C387" s="418" t="inlineStr">
        <is>
          <t>ឃឺន + ណាហ្គែល</t>
        </is>
      </c>
      <c r="D387" s="418" t="inlineStr">
        <is>
          <t>L001-100045189</t>
        </is>
      </c>
      <c r="E387" s="418" t="inlineStr">
        <is>
          <t>PTI2211619</t>
        </is>
      </c>
      <c r="F387" s="419" t="n">
        <v>44779</v>
      </c>
      <c r="G387" s="420" t="n">
        <v>570335</v>
      </c>
      <c r="H387" s="418" t="n"/>
      <c r="I387" s="455" t="n">
        <v>570335</v>
      </c>
      <c r="J387" s="418">
        <f>IF(L387&lt;&gt;"",L387,K387)</f>
        <v/>
      </c>
      <c r="K387" s="418">
        <f>IF(AND(T387=TRUE, U387=TRUE, V387=TRUE), IF(W387&lt;-0.05, "អនុញ្ញាត (អ្នកផ្គត់ផ្គង់ប្រកាសខ្វះ)", "បានប្រកាស (អនុញ្ញាត)"), IF(AND(T387=FALSE, U387=FALSE, V387=FALSE), "ព្យួរទុក (មិនមានទិន្នន័យ)", "ប្រកាសខុស (ព្យួរទុក)"))</f>
        <v/>
      </c>
      <c r="L387" s="418" t="inlineStr"/>
      <c r="M387" s="418" t="inlineStr"/>
      <c r="N387" s="455" t="n"/>
      <c r="O387" s="455">
        <f>IF(W387&lt;0,AI387,I387)</f>
        <v/>
      </c>
      <c r="P387" s="455">
        <f>I387-O387</f>
        <v/>
      </c>
      <c r="Q387" s="418" t="n"/>
      <c r="R387" s="418" t="inlineStr">
        <is>
          <t>PTI2211619</t>
        </is>
      </c>
      <c r="S387" s="418" t="inlineStr">
        <is>
          <t>PTI2211619</t>
        </is>
      </c>
      <c r="T387" s="418">
        <f>R387=S387</f>
        <v/>
      </c>
      <c r="U387" s="418">
        <f>AND(MONTH(F387)=MONTH(Y387), YEAR(F387)=YEAR(Y387))</f>
        <v/>
      </c>
      <c r="V387" s="418">
        <f>AND(AC387&lt;&gt;"", 'Company information'!D$4&lt;&gt;"", RIGHT(SUBSTITUTE(AC387,"-",""),9)=RIGHT(SUBSTITUTE('Company information'!D$4,"-",""),9))</f>
        <v/>
      </c>
      <c r="W387" s="418">
        <f>AI387-I387</f>
        <v/>
      </c>
      <c r="X387" s="455" t="n"/>
      <c r="Y387" s="419" t="n">
        <v>44720</v>
      </c>
      <c r="Z387" s="418" t="inlineStr">
        <is>
          <t>PTI2211619</t>
        </is>
      </c>
      <c r="AA387" s="418" t="inlineStr"/>
      <c r="AB387" s="418" t="inlineStr">
        <is>
          <t>បុគ្គលជាប់អាករ</t>
        </is>
      </c>
      <c r="AC387" s="418" t="inlineStr">
        <is>
          <t>L001-100067123</t>
        </is>
      </c>
      <c r="AD387" s="418" t="inlineStr">
        <is>
          <t>រីឡាយអេប៊ល សូស អ៊ិនដាសស្រ្ទៀល (ខេមបូឌា)</t>
        </is>
      </c>
      <c r="AE387" s="455" t="n">
        <v>6335119</v>
      </c>
      <c r="AF387" s="455" t="n">
        <v>5703345</v>
      </c>
      <c r="AG387" s="455" t="n">
        <v>61440</v>
      </c>
      <c r="AH387" s="455" t="n">
        <v>0</v>
      </c>
      <c r="AI387" s="455" t="n">
        <v>570334</v>
      </c>
      <c r="AJ387" s="455" t="n">
        <v>0</v>
      </c>
      <c r="AK387" s="455" t="n">
        <v>0</v>
      </c>
      <c r="AL387" s="455" t="n">
        <v>0</v>
      </c>
      <c r="AM387" s="455" t="n">
        <v>0</v>
      </c>
      <c r="AN387" s="455" t="n">
        <v>0</v>
      </c>
      <c r="AO387" s="455" t="n">
        <v>0</v>
      </c>
      <c r="AP387" s="455" t="n">
        <v>0</v>
      </c>
      <c r="AQ387" s="455" t="n">
        <v>0</v>
      </c>
      <c r="AR387" s="418" t="inlineStr"/>
      <c r="AS387" s="418" t="inlineStr">
        <is>
          <t>ថ្លៃដឹកជញ្ជូន និងសេវា</t>
        </is>
      </c>
      <c r="AT387" s="418" t="inlineStr">
        <is>
          <t>បានប្រកាសពន្ធ</t>
        </is>
      </c>
    </row>
    <row r="388">
      <c r="A388" s="417" t="n">
        <v>379</v>
      </c>
      <c r="B388" s="418" t="inlineStr">
        <is>
          <t>Import(Material)</t>
        </is>
      </c>
      <c r="C388" s="418" t="inlineStr">
        <is>
          <t>ឃឺន + ណាហ្គែល</t>
        </is>
      </c>
      <c r="D388" s="418" t="inlineStr">
        <is>
          <t>L001-100045189</t>
        </is>
      </c>
      <c r="E388" s="418" t="inlineStr">
        <is>
          <t>PTI2211609</t>
        </is>
      </c>
      <c r="F388" s="419" t="n">
        <v>44779</v>
      </c>
      <c r="G388" s="420" t="n">
        <v>167917</v>
      </c>
      <c r="H388" s="418" t="n"/>
      <c r="I388" s="455" t="n">
        <v>167917</v>
      </c>
      <c r="J388" s="418">
        <f>IF(L388&lt;&gt;"",L388,K388)</f>
        <v/>
      </c>
      <c r="K388" s="418">
        <f>IF(AND(T388=TRUE, U388=TRUE, V388=TRUE), IF(W388&lt;-0.05, "អនុញ្ញាត (អ្នកផ្គត់ផ្គង់ប្រកាសខ្វះ)", "បានប្រកាស (អនុញ្ញាត)"), IF(AND(T388=FALSE, U388=FALSE, V388=FALSE), "ព្យួរទុក (មិនមានទិន្នន័យ)", "ប្រកាសខុស (ព្យួរទុក)"))</f>
        <v/>
      </c>
      <c r="L388" s="418" t="inlineStr"/>
      <c r="M388" s="418" t="inlineStr"/>
      <c r="N388" s="455" t="n"/>
      <c r="O388" s="455">
        <f>IF(W388&lt;0,AI388,I388)</f>
        <v/>
      </c>
      <c r="P388" s="455">
        <f>I388-O388</f>
        <v/>
      </c>
      <c r="Q388" s="418" t="n"/>
      <c r="R388" s="418" t="inlineStr">
        <is>
          <t>PTI2211609</t>
        </is>
      </c>
      <c r="S388" s="418" t="inlineStr">
        <is>
          <t>PTI2211609</t>
        </is>
      </c>
      <c r="T388" s="418">
        <f>R388=S388</f>
        <v/>
      </c>
      <c r="U388" s="418">
        <f>AND(MONTH(F388)=MONTH(Y388), YEAR(F388)=YEAR(Y388))</f>
        <v/>
      </c>
      <c r="V388" s="418">
        <f>AND(AC388&lt;&gt;"", 'Company information'!D$4&lt;&gt;"", RIGHT(SUBSTITUTE(AC388,"-",""),9)=RIGHT(SUBSTITUTE('Company information'!D$4,"-",""),9))</f>
        <v/>
      </c>
      <c r="W388" s="418">
        <f>AI388-I388</f>
        <v/>
      </c>
      <c r="X388" s="455" t="n"/>
      <c r="Y388" s="419" t="n">
        <v>44720</v>
      </c>
      <c r="Z388" s="418" t="inlineStr">
        <is>
          <t>PTI2211609</t>
        </is>
      </c>
      <c r="AA388" s="418" t="inlineStr"/>
      <c r="AB388" s="418" t="inlineStr">
        <is>
          <t>បុគ្គលជាប់អាករ</t>
        </is>
      </c>
      <c r="AC388" s="418" t="inlineStr">
        <is>
          <t>L001-100067123</t>
        </is>
      </c>
      <c r="AD388" s="418" t="inlineStr">
        <is>
          <t>រីឡាយអេប៊ល សូស អ៊ិនដាសស្រ្ទៀល (ខេមបូឌា)</t>
        </is>
      </c>
      <c r="AE388" s="455" t="n">
        <v>1908531</v>
      </c>
      <c r="AF388" s="455" t="n">
        <v>1679174</v>
      </c>
      <c r="AG388" s="455" t="n">
        <v>61440</v>
      </c>
      <c r="AH388" s="455" t="n">
        <v>0</v>
      </c>
      <c r="AI388" s="455" t="n">
        <v>167917</v>
      </c>
      <c r="AJ388" s="455" t="n">
        <v>0</v>
      </c>
      <c r="AK388" s="455" t="n">
        <v>0</v>
      </c>
      <c r="AL388" s="455" t="n">
        <v>0</v>
      </c>
      <c r="AM388" s="455" t="n">
        <v>0</v>
      </c>
      <c r="AN388" s="455" t="n">
        <v>0</v>
      </c>
      <c r="AO388" s="455" t="n">
        <v>0</v>
      </c>
      <c r="AP388" s="455" t="n">
        <v>0</v>
      </c>
      <c r="AQ388" s="455" t="n">
        <v>0</v>
      </c>
      <c r="AR388" s="418" t="inlineStr"/>
      <c r="AS388" s="418" t="inlineStr">
        <is>
          <t>ថ្លៃដឹកជញ្ជូន និងសេវា</t>
        </is>
      </c>
      <c r="AT388" s="418" t="inlineStr">
        <is>
          <t>បានប្រកាសពន្ធ</t>
        </is>
      </c>
    </row>
    <row r="389">
      <c r="A389" s="417" t="n">
        <v>380</v>
      </c>
      <c r="B389" s="418" t="inlineStr">
        <is>
          <t>Import(Material)</t>
        </is>
      </c>
      <c r="C389" s="418" t="inlineStr">
        <is>
          <t>ឃឺន + ណាហ្គែល</t>
        </is>
      </c>
      <c r="D389" s="418" t="inlineStr">
        <is>
          <t>L001-100045189</t>
        </is>
      </c>
      <c r="E389" s="418" t="inlineStr">
        <is>
          <t>PTI2211154</t>
        </is>
      </c>
      <c r="F389" s="419" t="n">
        <v>44626</v>
      </c>
      <c r="G389" s="420" t="n">
        <v>26631</v>
      </c>
      <c r="H389" s="418" t="n"/>
      <c r="I389" s="455" t="n">
        <v>26631</v>
      </c>
      <c r="J389" s="418">
        <f>IF(L389&lt;&gt;"",L389,K389)</f>
        <v/>
      </c>
      <c r="K389" s="418">
        <f>IF(AND(T389=TRUE, U389=TRUE, V389=TRUE), IF(W389&lt;-0.05, "អនុញ្ញាត (អ្នកផ្គត់ផ្គង់ប្រកាសខ្វះ)", "បានប្រកាស (អនុញ្ញាត)"), IF(AND(T389=FALSE, U389=FALSE, V389=FALSE), "ព្យួរទុក (មិនមានទិន្នន័យ)", "ប្រកាសខុស (ព្យួរទុក)"))</f>
        <v/>
      </c>
      <c r="L389" s="418" t="inlineStr"/>
      <c r="M389" s="418" t="inlineStr"/>
      <c r="N389" s="455" t="n"/>
      <c r="O389" s="455">
        <f>IF(W389&lt;0,AI389,I389)</f>
        <v/>
      </c>
      <c r="P389" s="455">
        <f>I389-O389</f>
        <v/>
      </c>
      <c r="Q389" s="418" t="n"/>
      <c r="R389" s="418" t="inlineStr">
        <is>
          <t>PTI2211154</t>
        </is>
      </c>
      <c r="S389" s="418" t="inlineStr">
        <is>
          <t>PTI2211154</t>
        </is>
      </c>
      <c r="T389" s="418">
        <f>R389=S389</f>
        <v/>
      </c>
      <c r="U389" s="418">
        <f>AND(MONTH(F389)=MONTH(Y389), YEAR(F389)=YEAR(Y389))</f>
        <v/>
      </c>
      <c r="V389" s="418">
        <f>AND(AC389&lt;&gt;"", 'Company information'!D$4&lt;&gt;"", RIGHT(SUBSTITUTE(AC389,"-",""),9)=RIGHT(SUBSTITUTE('Company information'!D$4,"-",""),9))</f>
        <v/>
      </c>
      <c r="W389" s="418">
        <f>AI389-I389</f>
        <v/>
      </c>
      <c r="X389" s="455" t="n"/>
      <c r="Y389" s="419" t="n">
        <v>44715</v>
      </c>
      <c r="Z389" s="418" t="inlineStr">
        <is>
          <t>PTI2211154</t>
        </is>
      </c>
      <c r="AA389" s="418" t="inlineStr"/>
      <c r="AB389" s="418" t="inlineStr">
        <is>
          <t>បុគ្គលជាប់អាករ</t>
        </is>
      </c>
      <c r="AC389" s="418" t="inlineStr">
        <is>
          <t>L001-100067123</t>
        </is>
      </c>
      <c r="AD389" s="418" t="inlineStr">
        <is>
          <t>រីឡាយអេប៊ល សូស អ៊ិនដាសស្រ្ទៀល (ខេមបូឌា)</t>
        </is>
      </c>
      <c r="AE389" s="455" t="n">
        <v>292936</v>
      </c>
      <c r="AF389" s="455" t="n">
        <v>266305</v>
      </c>
      <c r="AG389" s="455" t="n">
        <v>0</v>
      </c>
      <c r="AH389" s="455" t="n">
        <v>0</v>
      </c>
      <c r="AI389" s="455" t="n">
        <v>26631</v>
      </c>
      <c r="AJ389" s="455" t="n">
        <v>0</v>
      </c>
      <c r="AK389" s="455" t="n">
        <v>0</v>
      </c>
      <c r="AL389" s="455" t="n">
        <v>0</v>
      </c>
      <c r="AM389" s="455" t="n">
        <v>0</v>
      </c>
      <c r="AN389" s="455" t="n">
        <v>0</v>
      </c>
      <c r="AO389" s="455" t="n">
        <v>0</v>
      </c>
      <c r="AP389" s="455" t="n">
        <v>0</v>
      </c>
      <c r="AQ389" s="455" t="n">
        <v>0</v>
      </c>
      <c r="AR389" s="418" t="inlineStr"/>
      <c r="AS389" s="418" t="inlineStr">
        <is>
          <t>ថ្លៃដឹកជញ្ជូន និងសេវា</t>
        </is>
      </c>
      <c r="AT389" s="418" t="inlineStr">
        <is>
          <t>បានប្រកាសពន្ធ</t>
        </is>
      </c>
    </row>
    <row r="390">
      <c r="A390" s="417" t="n">
        <v>381</v>
      </c>
      <c r="B390" s="418" t="inlineStr">
        <is>
          <t>Import(Material)</t>
        </is>
      </c>
      <c r="C390" s="418" t="inlineStr">
        <is>
          <t>ឃឺន + ណាហ្គែល</t>
        </is>
      </c>
      <c r="D390" s="418" t="inlineStr">
        <is>
          <t>L001-100045189</t>
        </is>
      </c>
      <c r="E390" s="418" t="inlineStr">
        <is>
          <t>PTI2211709</t>
        </is>
      </c>
      <c r="F390" s="419" t="n">
        <v>44840</v>
      </c>
      <c r="G390" s="420" t="n">
        <v>69342</v>
      </c>
      <c r="H390" s="418" t="n"/>
      <c r="I390" s="455" t="n">
        <v>69342</v>
      </c>
      <c r="J390" s="418">
        <f>IF(L390&lt;&gt;"",L390,K390)</f>
        <v/>
      </c>
      <c r="K390" s="418">
        <f>IF(AND(T390=TRUE, U390=TRUE, V390=TRUE), IF(W390&lt;-0.05, "អនុញ្ញាត (អ្នកផ្គត់ផ្គង់ប្រកាសខ្វះ)", "បានប្រកាស (អនុញ្ញាត)"), IF(AND(T390=FALSE, U390=FALSE, V390=FALSE), "ព្យួរទុក (មិនមានទិន្នន័យ)", "ប្រកាសខុស (ព្យួរទុក)"))</f>
        <v/>
      </c>
      <c r="L390" s="418" t="inlineStr"/>
      <c r="M390" s="418" t="inlineStr"/>
      <c r="N390" s="455" t="n"/>
      <c r="O390" s="455">
        <f>IF(W390&lt;0,AI390,I390)</f>
        <v/>
      </c>
      <c r="P390" s="455">
        <f>I390-O390</f>
        <v/>
      </c>
      <c r="Q390" s="418" t="n"/>
      <c r="R390" s="418" t="inlineStr">
        <is>
          <t>PTI2211709</t>
        </is>
      </c>
      <c r="S390" s="418" t="inlineStr">
        <is>
          <t>PTI2211709</t>
        </is>
      </c>
      <c r="T390" s="418">
        <f>R390=S390</f>
        <v/>
      </c>
      <c r="U390" s="418">
        <f>AND(MONTH(F390)=MONTH(Y390), YEAR(F390)=YEAR(Y390))</f>
        <v/>
      </c>
      <c r="V390" s="418">
        <f>AND(AC390&lt;&gt;"", 'Company information'!D$4&lt;&gt;"", RIGHT(SUBSTITUTE(AC390,"-",""),9)=RIGHT(SUBSTITUTE('Company information'!D$4,"-",""),9))</f>
        <v/>
      </c>
      <c r="W390" s="418">
        <f>AI390-I390</f>
        <v/>
      </c>
      <c r="X390" s="455" t="n"/>
      <c r="Y390" s="419" t="n">
        <v>44722</v>
      </c>
      <c r="Z390" s="418" t="inlineStr">
        <is>
          <t>PTI2211709</t>
        </is>
      </c>
      <c r="AA390" s="418" t="inlineStr"/>
      <c r="AB390" s="418" t="inlineStr">
        <is>
          <t>បុគ្គលជាប់អាករ</t>
        </is>
      </c>
      <c r="AC390" s="418" t="inlineStr">
        <is>
          <t>L001-100067123</t>
        </is>
      </c>
      <c r="AD390" s="418" t="inlineStr">
        <is>
          <t>រីឡាយអេប៊ល សូស អ៊ិនដាសស្រ្ទៀល (ខេមបូឌា)</t>
        </is>
      </c>
      <c r="AE390" s="455" t="n">
        <v>762757</v>
      </c>
      <c r="AF390" s="455" t="n">
        <v>693415</v>
      </c>
      <c r="AG390" s="455" t="n">
        <v>0</v>
      </c>
      <c r="AH390" s="455" t="n">
        <v>0</v>
      </c>
      <c r="AI390" s="455" t="n">
        <v>69342</v>
      </c>
      <c r="AJ390" s="455" t="n">
        <v>0</v>
      </c>
      <c r="AK390" s="455" t="n">
        <v>0</v>
      </c>
      <c r="AL390" s="455" t="n">
        <v>0</v>
      </c>
      <c r="AM390" s="455" t="n">
        <v>0</v>
      </c>
      <c r="AN390" s="455" t="n">
        <v>0</v>
      </c>
      <c r="AO390" s="455" t="n">
        <v>0</v>
      </c>
      <c r="AP390" s="455" t="n">
        <v>0</v>
      </c>
      <c r="AQ390" s="455" t="n">
        <v>0</v>
      </c>
      <c r="AR390" s="418" t="inlineStr"/>
      <c r="AS390" s="418" t="inlineStr">
        <is>
          <t>ថ្លៃដឹកជញ្ជូន និងសេវា</t>
        </is>
      </c>
      <c r="AT390" s="418" t="inlineStr">
        <is>
          <t>បានប្រកាសពន្ធ</t>
        </is>
      </c>
    </row>
    <row r="391">
      <c r="A391" s="417" t="n">
        <v>382</v>
      </c>
      <c r="B391" s="418" t="inlineStr">
        <is>
          <t>Import(Material)</t>
        </is>
      </c>
      <c r="C391" s="418" t="inlineStr">
        <is>
          <t>ឃឺន + ណាហ្គែល</t>
        </is>
      </c>
      <c r="D391" s="418" t="inlineStr">
        <is>
          <t>L001-100045189</t>
        </is>
      </c>
      <c r="E391" s="418" t="inlineStr">
        <is>
          <t>PTI2211687</t>
        </is>
      </c>
      <c r="F391" s="419" t="n">
        <v>44840</v>
      </c>
      <c r="G391" s="420" t="n">
        <v>163557</v>
      </c>
      <c r="H391" s="418" t="n"/>
      <c r="I391" s="455" t="n">
        <v>163557</v>
      </c>
      <c r="J391" s="418">
        <f>IF(L391&lt;&gt;"",L391,K391)</f>
        <v/>
      </c>
      <c r="K391" s="418">
        <f>IF(AND(T391=TRUE, U391=TRUE, V391=TRUE), IF(W391&lt;-0.05, "អនុញ្ញាត (អ្នកផ្គត់ផ្គង់ប្រកាសខ្វះ)", "បានប្រកាស (អនុញ្ញាត)"), IF(AND(T391=FALSE, U391=FALSE, V391=FALSE), "ព្យួរទុក (មិនមានទិន្នន័យ)", "ប្រកាសខុស (ព្យួរទុក)"))</f>
        <v/>
      </c>
      <c r="L391" s="418" t="inlineStr"/>
      <c r="M391" s="418" t="inlineStr"/>
      <c r="N391" s="455" t="n"/>
      <c r="O391" s="455">
        <f>IF(W391&lt;0,AI391,I391)</f>
        <v/>
      </c>
      <c r="P391" s="455">
        <f>I391-O391</f>
        <v/>
      </c>
      <c r="Q391" s="418" t="n"/>
      <c r="R391" s="418" t="inlineStr">
        <is>
          <t>PTI2211687</t>
        </is>
      </c>
      <c r="S391" s="418" t="inlineStr">
        <is>
          <t>PTI2211687</t>
        </is>
      </c>
      <c r="T391" s="418">
        <f>R391=S391</f>
        <v/>
      </c>
      <c r="U391" s="418">
        <f>AND(MONTH(F391)=MONTH(Y391), YEAR(F391)=YEAR(Y391))</f>
        <v/>
      </c>
      <c r="V391" s="418">
        <f>AND(AC391&lt;&gt;"", 'Company information'!D$4&lt;&gt;"", RIGHT(SUBSTITUTE(AC391,"-",""),9)=RIGHT(SUBSTITUTE('Company information'!D$4,"-",""),9))</f>
        <v/>
      </c>
      <c r="W391" s="418">
        <f>AI391-I391</f>
        <v/>
      </c>
      <c r="X391" s="455" t="n"/>
      <c r="Y391" s="419" t="n">
        <v>44722</v>
      </c>
      <c r="Z391" s="418" t="inlineStr">
        <is>
          <t>PTI2211687</t>
        </is>
      </c>
      <c r="AA391" s="418" t="inlineStr"/>
      <c r="AB391" s="418" t="inlineStr">
        <is>
          <t>បុគ្គលជាប់អាករ</t>
        </is>
      </c>
      <c r="AC391" s="418" t="inlineStr">
        <is>
          <t>L001-100067123</t>
        </is>
      </c>
      <c r="AD391" s="418" t="inlineStr">
        <is>
          <t>រីឡាយអេប៊ល សូស អ៊ិនដាសស្រ្ទៀល (ខេមបូឌា)</t>
        </is>
      </c>
      <c r="AE391" s="455" t="n">
        <v>1855447</v>
      </c>
      <c r="AF391" s="455" t="n">
        <v>1635570</v>
      </c>
      <c r="AG391" s="455" t="n">
        <v>56320</v>
      </c>
      <c r="AH391" s="455" t="n">
        <v>0</v>
      </c>
      <c r="AI391" s="455" t="n">
        <v>163557</v>
      </c>
      <c r="AJ391" s="455" t="n">
        <v>0</v>
      </c>
      <c r="AK391" s="455" t="n">
        <v>0</v>
      </c>
      <c r="AL391" s="455" t="n">
        <v>0</v>
      </c>
      <c r="AM391" s="455" t="n">
        <v>0</v>
      </c>
      <c r="AN391" s="455" t="n">
        <v>0</v>
      </c>
      <c r="AO391" s="455" t="n">
        <v>0</v>
      </c>
      <c r="AP391" s="455" t="n">
        <v>0</v>
      </c>
      <c r="AQ391" s="455" t="n">
        <v>0</v>
      </c>
      <c r="AR391" s="418" t="inlineStr"/>
      <c r="AS391" s="418" t="inlineStr">
        <is>
          <t>ថ្លៃដឹកជញ្ជូន និងសេវា</t>
        </is>
      </c>
      <c r="AT391" s="418" t="inlineStr">
        <is>
          <t>បានប្រកាសពន្ធ</t>
        </is>
      </c>
    </row>
    <row r="392">
      <c r="A392" s="417" t="n">
        <v>383</v>
      </c>
      <c r="B392" s="418" t="inlineStr">
        <is>
          <t>Import(Material)</t>
        </is>
      </c>
      <c r="C392" s="418" t="inlineStr">
        <is>
          <t>វ៉ុលត្រេន ឡូជីស្ទីក (ខេមបូឌា) ឯ.ក</t>
        </is>
      </c>
      <c r="D392" s="418" t="inlineStr">
        <is>
          <t>K010-901800934</t>
        </is>
      </c>
      <c r="E392" s="418" t="inlineStr">
        <is>
          <t>VOL220637</t>
        </is>
      </c>
      <c r="F392" s="419" t="n">
        <v>44840</v>
      </c>
      <c r="G392" s="420" t="n">
        <v>212810</v>
      </c>
      <c r="H392" s="418" t="n"/>
      <c r="I392" s="455" t="n">
        <v>212810</v>
      </c>
      <c r="J392" s="418">
        <f>IF(L392&lt;&gt;"",L392,K392)</f>
        <v/>
      </c>
      <c r="K392" s="418">
        <f>IF(AND(T392=TRUE, U392=TRUE, V392=TRUE), IF(W392&lt;-0.05, "អនុញ្ញាត (អ្នកផ្គត់ផ្គង់ប្រកាសខ្វះ)", "បានប្រកាស (អនុញ្ញាត)"), IF(AND(T392=FALSE, U392=FALSE, V392=FALSE), "ព្យួរទុក (មិនមានទិន្នន័យ)", "ប្រកាសខុស (ព្យួរទុក)"))</f>
        <v/>
      </c>
      <c r="L392" s="418" t="inlineStr"/>
      <c r="M392" s="418" t="inlineStr"/>
      <c r="N392" s="455" t="n"/>
      <c r="O392" s="455">
        <f>IF(W392&lt;0,AI392,I392)</f>
        <v/>
      </c>
      <c r="P392" s="455">
        <f>I392-O392</f>
        <v/>
      </c>
      <c r="Q392" s="418" t="n"/>
      <c r="R392" s="418" t="inlineStr">
        <is>
          <t>VOL220637</t>
        </is>
      </c>
      <c r="S392" s="418" t="inlineStr">
        <is>
          <t>VOL220637</t>
        </is>
      </c>
      <c r="T392" s="418">
        <f>R392=S392</f>
        <v/>
      </c>
      <c r="U392" s="418">
        <f>AND(MONTH(F392)=MONTH(Y392), YEAR(F392)=YEAR(Y392))</f>
        <v/>
      </c>
      <c r="V392" s="418">
        <f>AND(AC392&lt;&gt;"", 'Company information'!D$4&lt;&gt;"", RIGHT(SUBSTITUTE(AC392,"-",""),9)=RIGHT(SUBSTITUTE('Company information'!D$4,"-",""),9))</f>
        <v/>
      </c>
      <c r="W392" s="418">
        <f>AI392-I392</f>
        <v/>
      </c>
      <c r="X392" s="455" t="n"/>
      <c r="Y392" s="419" t="n">
        <v>44722</v>
      </c>
      <c r="Z392" s="418" t="inlineStr">
        <is>
          <t>VOL220637</t>
        </is>
      </c>
      <c r="AA392" s="418" t="inlineStr"/>
      <c r="AB392" s="418" t="inlineStr">
        <is>
          <t>បុគ្គលជាប់អាករ</t>
        </is>
      </c>
      <c r="AC392" s="418" t="inlineStr">
        <is>
          <t>L001-100067123</t>
        </is>
      </c>
      <c r="AD392" s="418" t="inlineStr">
        <is>
          <t>រីឡាយអេប៊ល សូស អ៊ិនដាសស្រ្ទៀល (ខេមបូឌា)</t>
        </is>
      </c>
      <c r="AE392" s="455" t="n">
        <v>2340905</v>
      </c>
      <c r="AF392" s="455" t="n">
        <v>2128095</v>
      </c>
      <c r="AG392" s="455" t="n">
        <v>0</v>
      </c>
      <c r="AH392" s="455" t="n">
        <v>0</v>
      </c>
      <c r="AI392" s="455" t="n">
        <v>212810</v>
      </c>
      <c r="AJ392" s="455" t="n">
        <v>0</v>
      </c>
      <c r="AK392" s="455" t="n">
        <v>0</v>
      </c>
      <c r="AL392" s="455" t="n">
        <v>0</v>
      </c>
      <c r="AM392" s="455" t="n">
        <v>0</v>
      </c>
      <c r="AN392" s="455" t="n">
        <v>0</v>
      </c>
      <c r="AO392" s="455" t="n">
        <v>0</v>
      </c>
      <c r="AP392" s="455" t="n">
        <v>0</v>
      </c>
      <c r="AQ392" s="455" t="n">
        <v>0</v>
      </c>
      <c r="AR392" s="418" t="inlineStr"/>
      <c r="AS392" s="418" t="inlineStr">
        <is>
          <t>Commission service on goods transportation</t>
        </is>
      </c>
      <c r="AT392" s="418" t="inlineStr">
        <is>
          <t>បានប្រកាសពន្ធ</t>
        </is>
      </c>
    </row>
    <row r="393">
      <c r="A393" s="417" t="n">
        <v>384</v>
      </c>
      <c r="B393" s="418" t="inlineStr">
        <is>
          <t>Import(Material)</t>
        </is>
      </c>
      <c r="C393" s="418" t="inlineStr">
        <is>
          <t>វ៉ុលត្រេន ឡូជីស្ទីក (ខេមបូឌា) ឯ.ក</t>
        </is>
      </c>
      <c r="D393" s="418" t="inlineStr">
        <is>
          <t>K010-901800934</t>
        </is>
      </c>
      <c r="E393" s="418" t="inlineStr">
        <is>
          <t>VOL220642</t>
        </is>
      </c>
      <c r="F393" s="419" t="n">
        <v>44840</v>
      </c>
      <c r="G393" s="420" t="n">
        <v>120013</v>
      </c>
      <c r="H393" s="418" t="n"/>
      <c r="I393" s="455" t="n">
        <v>120013</v>
      </c>
      <c r="J393" s="418">
        <f>IF(L393&lt;&gt;"",L393,K393)</f>
        <v/>
      </c>
      <c r="K393" s="418">
        <f>IF(AND(T393=TRUE, U393=TRUE, V393=TRUE), IF(W393&lt;-0.05, "អនុញ្ញាត (អ្នកផ្គត់ផ្គង់ប្រកាសខ្វះ)", "បានប្រកាស (អនុញ្ញាត)"), IF(AND(T393=FALSE, U393=FALSE, V393=FALSE), "ព្យួរទុក (មិនមានទិន្នន័យ)", "ប្រកាសខុស (ព្យួរទុក)"))</f>
        <v/>
      </c>
      <c r="L393" s="418" t="inlineStr"/>
      <c r="M393" s="418" t="inlineStr"/>
      <c r="N393" s="455" t="n"/>
      <c r="O393" s="455">
        <f>IF(W393&lt;0,AI393,I393)</f>
        <v/>
      </c>
      <c r="P393" s="455">
        <f>I393-O393</f>
        <v/>
      </c>
      <c r="Q393" s="418" t="n"/>
      <c r="R393" s="418" t="inlineStr">
        <is>
          <t>VOL220642</t>
        </is>
      </c>
      <c r="S393" s="418" t="inlineStr">
        <is>
          <t>VOL220642</t>
        </is>
      </c>
      <c r="T393" s="418">
        <f>R393=S393</f>
        <v/>
      </c>
      <c r="U393" s="418">
        <f>AND(MONTH(F393)=MONTH(Y393), YEAR(F393)=YEAR(Y393))</f>
        <v/>
      </c>
      <c r="V393" s="418">
        <f>AND(AC393&lt;&gt;"", 'Company information'!D$4&lt;&gt;"", RIGHT(SUBSTITUTE(AC393,"-",""),9)=RIGHT(SUBSTITUTE('Company information'!D$4,"-",""),9))</f>
        <v/>
      </c>
      <c r="W393" s="418">
        <f>AI393-I393</f>
        <v/>
      </c>
      <c r="X393" s="455" t="n"/>
      <c r="Y393" s="419" t="n">
        <v>44722</v>
      </c>
      <c r="Z393" s="418" t="inlineStr">
        <is>
          <t>VOL220642</t>
        </is>
      </c>
      <c r="AA393" s="418" t="inlineStr"/>
      <c r="AB393" s="418" t="inlineStr">
        <is>
          <t>បុគ្គលជាប់អាករ</t>
        </is>
      </c>
      <c r="AC393" s="418" t="inlineStr">
        <is>
          <t>L001-100067123</t>
        </is>
      </c>
      <c r="AD393" s="418" t="inlineStr">
        <is>
          <t>រីឡាយអេប៊ល សូស អ៊ិនដាសស្រ្ទៀល (ខេមបូឌា)</t>
        </is>
      </c>
      <c r="AE393" s="455" t="n">
        <v>1320141</v>
      </c>
      <c r="AF393" s="455" t="n">
        <v>1200128</v>
      </c>
      <c r="AG393" s="455" t="n">
        <v>0</v>
      </c>
      <c r="AH393" s="455" t="n">
        <v>0</v>
      </c>
      <c r="AI393" s="455" t="n">
        <v>120013</v>
      </c>
      <c r="AJ393" s="455" t="n">
        <v>0</v>
      </c>
      <c r="AK393" s="455" t="n">
        <v>0</v>
      </c>
      <c r="AL393" s="455" t="n">
        <v>0</v>
      </c>
      <c r="AM393" s="455" t="n">
        <v>0</v>
      </c>
      <c r="AN393" s="455" t="n">
        <v>0</v>
      </c>
      <c r="AO393" s="455" t="n">
        <v>0</v>
      </c>
      <c r="AP393" s="455" t="n">
        <v>0</v>
      </c>
      <c r="AQ393" s="455" t="n">
        <v>0</v>
      </c>
      <c r="AR393" s="418" t="inlineStr"/>
      <c r="AS393" s="418" t="inlineStr">
        <is>
          <t>Commission service on goods transportation</t>
        </is>
      </c>
      <c r="AT393" s="418" t="inlineStr">
        <is>
          <t>បានប្រកាសពន្ធ</t>
        </is>
      </c>
    </row>
    <row r="394">
      <c r="A394" s="417" t="n">
        <v>385</v>
      </c>
      <c r="B394" s="418" t="inlineStr">
        <is>
          <t>Import(Material)</t>
        </is>
      </c>
      <c r="C394" s="418" t="inlineStr">
        <is>
          <t>ដាប់បែលយូភីអិល (ខេមបូឌា) ឯ.ក</t>
        </is>
      </c>
      <c r="D394" s="418" t="inlineStr">
        <is>
          <t>K005-901800929</t>
        </is>
      </c>
      <c r="E394" s="418" t="inlineStr">
        <is>
          <t>22-1705</t>
        </is>
      </c>
      <c r="F394" s="419" t="n">
        <v>44840</v>
      </c>
      <c r="G394" s="420" t="n">
        <v>120344</v>
      </c>
      <c r="H394" s="418" t="n"/>
      <c r="I394" s="455" t="n">
        <v>120344</v>
      </c>
      <c r="J394" s="418">
        <f>IF(L394&lt;&gt;"",L394,K394)</f>
        <v/>
      </c>
      <c r="K394" s="418">
        <f>IF(AND(T394=TRUE, U394=TRUE, V394=TRUE), IF(W394&lt;-0.05, "អនុញ្ញាត (អ្នកផ្គត់ផ្គង់ប្រកាសខ្វះ)", "បានប្រកាស (អនុញ្ញាត)"), IF(AND(T394=FALSE, U394=FALSE, V394=FALSE), "ព្យួរទុក (មិនមានទិន្នន័យ)", "ប្រកាសខុស (ព្យួរទុក)"))</f>
        <v/>
      </c>
      <c r="L394" s="418" t="inlineStr"/>
      <c r="M394" s="418" t="inlineStr"/>
      <c r="N394" s="455" t="n"/>
      <c r="O394" s="455">
        <f>IF(W394&lt;0,AI394,I394)</f>
        <v/>
      </c>
      <c r="P394" s="455">
        <f>I394-O394</f>
        <v/>
      </c>
      <c r="Q394" s="418" t="n"/>
      <c r="R394" s="418" t="inlineStr">
        <is>
          <t>22-1705</t>
        </is>
      </c>
      <c r="S394" s="418" t="inlineStr">
        <is>
          <t>221705</t>
        </is>
      </c>
      <c r="T394" s="418">
        <f>R394=S394</f>
        <v/>
      </c>
      <c r="U394" s="418">
        <f>AND(MONTH(F394)=MONTH(Y394), YEAR(F394)=YEAR(Y394))</f>
        <v/>
      </c>
      <c r="V394" s="418">
        <f>AND(AC394&lt;&gt;"", 'Company information'!D$4&lt;&gt;"", RIGHT(SUBSTITUTE(AC394,"-",""),9)=RIGHT(SUBSTITUTE('Company information'!D$4,"-",""),9))</f>
        <v/>
      </c>
      <c r="W394" s="418">
        <f>AI394-I394</f>
        <v/>
      </c>
      <c r="X394" s="455" t="n"/>
      <c r="Y394" s="419" t="n">
        <v>44858</v>
      </c>
      <c r="Z394" s="418" t="inlineStr">
        <is>
          <t>221705</t>
        </is>
      </c>
      <c r="AA394" s="418" t="inlineStr"/>
      <c r="AB394" s="418" t="inlineStr">
        <is>
          <t>បុគ្គលជាប់អាករ</t>
        </is>
      </c>
      <c r="AC394" s="418" t="inlineStr">
        <is>
          <t>L001-100182895</t>
        </is>
      </c>
      <c r="AD394" s="418" t="inlineStr">
        <is>
          <t>វ៉ាសថ៍ អឹភែរឹល (ខេមបូឌា)</t>
        </is>
      </c>
      <c r="AE394" s="455" t="n">
        <v>105242</v>
      </c>
      <c r="AF394" s="455" t="n">
        <v>95675</v>
      </c>
      <c r="AG394" s="455" t="n">
        <v>0</v>
      </c>
      <c r="AH394" s="455" t="n">
        <v>0</v>
      </c>
      <c r="AI394" s="455" t="n">
        <v>9567</v>
      </c>
      <c r="AJ394" s="455" t="n">
        <v>0</v>
      </c>
      <c r="AK394" s="455" t="n">
        <v>0</v>
      </c>
      <c r="AL394" s="455" t="n">
        <v>0</v>
      </c>
      <c r="AM394" s="455" t="n">
        <v>0</v>
      </c>
      <c r="AN394" s="455" t="n">
        <v>0</v>
      </c>
      <c r="AO394" s="455" t="n">
        <v>0</v>
      </c>
      <c r="AP394" s="455" t="n">
        <v>0</v>
      </c>
      <c r="AQ394" s="455" t="n">
        <v>0</v>
      </c>
      <c r="AR394" s="418" t="inlineStr"/>
      <c r="AS394" s="418" t="inlineStr">
        <is>
          <t>WARE</t>
        </is>
      </c>
      <c r="AT394" s="418" t="inlineStr">
        <is>
          <t>បានប្រកាសពន្ធ</t>
        </is>
      </c>
    </row>
    <row r="395">
      <c r="A395" s="417" t="n">
        <v>386</v>
      </c>
      <c r="B395" s="418" t="inlineStr">
        <is>
          <t>Import(Material)</t>
        </is>
      </c>
      <c r="C395" s="418" t="inlineStr">
        <is>
          <t>ដាប់បែលយូភីអិល (ខេមបូឌា) ឯ.ក</t>
        </is>
      </c>
      <c r="D395" s="418" t="inlineStr">
        <is>
          <t>K005-901800929</t>
        </is>
      </c>
      <c r="E395" s="418" t="inlineStr">
        <is>
          <t>22-1704</t>
        </is>
      </c>
      <c r="F395" s="419" t="n">
        <v>44840</v>
      </c>
      <c r="G395" s="420" t="n">
        <v>147907</v>
      </c>
      <c r="H395" s="418" t="n"/>
      <c r="I395" s="455" t="n">
        <v>147907</v>
      </c>
      <c r="J395" s="418">
        <f>IF(L395&lt;&gt;"",L395,K395)</f>
        <v/>
      </c>
      <c r="K395" s="418">
        <f>IF(AND(T395=TRUE, U395=TRUE, V395=TRUE), IF(W395&lt;-0.05, "អនុញ្ញាត (អ្នកផ្គត់ផ្គង់ប្រកាសខ្វះ)", "បានប្រកាស (អនុញ្ញាត)"), IF(AND(T395=FALSE, U395=FALSE, V395=FALSE), "ព្យួរទុក (មិនមានទិន្នន័យ)", "ប្រកាសខុស (ព្យួរទុក)"))</f>
        <v/>
      </c>
      <c r="L395" s="418" t="inlineStr"/>
      <c r="M395" s="418" t="inlineStr"/>
      <c r="N395" s="455" t="n"/>
      <c r="O395" s="455">
        <f>IF(W395&lt;0,AI395,I395)</f>
        <v/>
      </c>
      <c r="P395" s="455">
        <f>I395-O395</f>
        <v/>
      </c>
      <c r="Q395" s="418" t="n"/>
      <c r="R395" s="418" t="inlineStr">
        <is>
          <t>22-1704</t>
        </is>
      </c>
      <c r="S395" s="418" t="inlineStr">
        <is>
          <t>221704</t>
        </is>
      </c>
      <c r="T395" s="418">
        <f>R395=S395</f>
        <v/>
      </c>
      <c r="U395" s="418">
        <f>AND(MONTH(F395)=MONTH(Y395), YEAR(F395)=YEAR(Y395))</f>
        <v/>
      </c>
      <c r="V395" s="418">
        <f>AND(AC395&lt;&gt;"", 'Company information'!D$4&lt;&gt;"", RIGHT(SUBSTITUTE(AC395,"-",""),9)=RIGHT(SUBSTITUTE('Company information'!D$4,"-",""),9))</f>
        <v/>
      </c>
      <c r="W395" s="418">
        <f>AI395-I395</f>
        <v/>
      </c>
      <c r="X395" s="455" t="n"/>
      <c r="Y395" s="419" t="n">
        <v>44858</v>
      </c>
      <c r="Z395" s="418" t="inlineStr">
        <is>
          <t>221704</t>
        </is>
      </c>
      <c r="AA395" s="418" t="inlineStr"/>
      <c r="AB395" s="418" t="inlineStr">
        <is>
          <t>បុគ្គលជាប់អាករ</t>
        </is>
      </c>
      <c r="AC395" s="418" t="inlineStr">
        <is>
          <t>L001-100188133</t>
        </is>
      </c>
      <c r="AD395" s="418" t="inlineStr">
        <is>
          <t>ឌីន ហាន អេនធើប្រាយ</t>
        </is>
      </c>
      <c r="AE395" s="455" t="n">
        <v>219768</v>
      </c>
      <c r="AF395" s="455" t="n">
        <v>199789</v>
      </c>
      <c r="AG395" s="455" t="n">
        <v>0</v>
      </c>
      <c r="AH395" s="455" t="n">
        <v>0</v>
      </c>
      <c r="AI395" s="455" t="n">
        <v>19979</v>
      </c>
      <c r="AJ395" s="455" t="n">
        <v>0</v>
      </c>
      <c r="AK395" s="455" t="n">
        <v>0</v>
      </c>
      <c r="AL395" s="455" t="n">
        <v>0</v>
      </c>
      <c r="AM395" s="455" t="n">
        <v>0</v>
      </c>
      <c r="AN395" s="455" t="n">
        <v>0</v>
      </c>
      <c r="AO395" s="455" t="n">
        <v>0</v>
      </c>
      <c r="AP395" s="455" t="n">
        <v>0</v>
      </c>
      <c r="AQ395" s="455" t="n">
        <v>0</v>
      </c>
      <c r="AR395" s="418" t="inlineStr"/>
      <c r="AS395" s="418" t="inlineStr">
        <is>
          <t>WARE</t>
        </is>
      </c>
      <c r="AT395" s="418" t="inlineStr">
        <is>
          <t>បានប្រកាសពន្ធ</t>
        </is>
      </c>
    </row>
    <row r="396">
      <c r="A396" s="417" t="n">
        <v>387</v>
      </c>
      <c r="B396" s="418" t="inlineStr">
        <is>
          <t>Air Freight SHA-PNH</t>
        </is>
      </c>
      <c r="C396" s="418" t="inlineStr">
        <is>
          <t>នីបផន អិចប្រេស (ខេមបូឌា) ខូ អិលធីឌី</t>
        </is>
      </c>
      <c r="D396" s="418" t="inlineStr">
        <is>
          <t>L001-107032791</t>
        </is>
      </c>
      <c r="E396" s="418" t="inlineStr">
        <is>
          <t>O8T-B8845</t>
        </is>
      </c>
      <c r="F396" s="419" t="n">
        <v>44718</v>
      </c>
      <c r="G396" s="420" t="n">
        <v>156467</v>
      </c>
      <c r="H396" s="418" t="n"/>
      <c r="I396" s="455" t="n">
        <v>156467</v>
      </c>
      <c r="J396" s="418">
        <f>IF(L396&lt;&gt;"",L396,K396)</f>
        <v/>
      </c>
      <c r="K396" s="418">
        <f>IF(AND(T396=TRUE, U396=TRUE, V396=TRUE), IF(W396&lt;-0.05, "អនុញ្ញាត (អ្នកផ្គត់ផ្គង់ប្រកាសខ្វះ)", "បានប្រកាស (អនុញ្ញាត)"), IF(AND(T396=FALSE, U396=FALSE, V396=FALSE), "ព្យួរទុក (មិនមានទិន្នន័យ)", "ប្រកាសខុស (ព្យួរទុក)"))</f>
        <v/>
      </c>
      <c r="L396" s="418" t="inlineStr"/>
      <c r="M396" s="418" t="inlineStr"/>
      <c r="N396" s="455" t="n"/>
      <c r="O396" s="455">
        <f>IF(W396&lt;0,AI396,I396)</f>
        <v/>
      </c>
      <c r="P396" s="455">
        <f>I396-O396</f>
        <v/>
      </c>
      <c r="Q396" s="418" t="n"/>
      <c r="R396" s="418" t="inlineStr">
        <is>
          <t>O8T-B8845</t>
        </is>
      </c>
      <c r="S396" s="418" t="inlineStr">
        <is>
          <t>O8T-B8845</t>
        </is>
      </c>
      <c r="T396" s="418">
        <f>R396=S396</f>
        <v/>
      </c>
      <c r="U396" s="418">
        <f>AND(MONTH(F396)=MONTH(Y396), YEAR(F396)=YEAR(Y396))</f>
        <v/>
      </c>
      <c r="V396" s="418">
        <f>AND(AC396&lt;&gt;"", 'Company information'!D$4&lt;&gt;"", RIGHT(SUBSTITUTE(AC396,"-",""),9)=RIGHT(SUBSTITUTE('Company information'!D$4,"-",""),9))</f>
        <v/>
      </c>
      <c r="W396" s="418">
        <f>AI396-I396</f>
        <v/>
      </c>
      <c r="X396" s="455" t="n"/>
      <c r="Y396" s="419" t="n">
        <v>44718</v>
      </c>
      <c r="Z396" s="418" t="inlineStr">
        <is>
          <t>O8T-B8845</t>
        </is>
      </c>
      <c r="AA396" s="418" t="inlineStr"/>
      <c r="AB396" s="418" t="inlineStr">
        <is>
          <t>បុគ្គលជាប់អាករ</t>
        </is>
      </c>
      <c r="AC396" s="418" t="inlineStr">
        <is>
          <t>L001-100067123</t>
        </is>
      </c>
      <c r="AD396" s="418" t="inlineStr">
        <is>
          <t>រីឡាយអេប៊ល សូស អ៊ិនដាសស្រ្ទៀល (ខេមបូឌា)</t>
        </is>
      </c>
      <c r="AE396" s="455" t="n">
        <v>1721139</v>
      </c>
      <c r="AF396" s="455" t="n">
        <v>1564672</v>
      </c>
      <c r="AG396" s="455" t="n">
        <v>0</v>
      </c>
      <c r="AH396" s="455" t="n">
        <v>0</v>
      </c>
      <c r="AI396" s="455" t="n">
        <v>156467</v>
      </c>
      <c r="AJ396" s="455" t="n">
        <v>0</v>
      </c>
      <c r="AK396" s="455" t="n">
        <v>0</v>
      </c>
      <c r="AL396" s="455" t="n">
        <v>0</v>
      </c>
      <c r="AM396" s="455" t="n">
        <v>0</v>
      </c>
      <c r="AN396" s="455" t="n">
        <v>0</v>
      </c>
      <c r="AO396" s="455" t="n">
        <v>0</v>
      </c>
      <c r="AP396" s="455" t="n">
        <v>0</v>
      </c>
      <c r="AQ396" s="455" t="n">
        <v>0</v>
      </c>
      <c r="AR396" s="418" t="inlineStr"/>
      <c r="AS396" s="418" t="inlineStr">
        <is>
          <t>THC, DOCUMENTATION FEE, HANDLING/AGENCY FEE, SEAL</t>
        </is>
      </c>
      <c r="AT396" s="418" t="inlineStr">
        <is>
          <t>បានប្រកាសពន្ធ</t>
        </is>
      </c>
    </row>
    <row r="397">
      <c r="A397" s="417" t="n">
        <v>388</v>
      </c>
      <c r="B397" s="418" t="inlineStr">
        <is>
          <t>Air Freight Charge, Customs Clearance Fee, Customs Permit Fee, Import Permit Deposit, Service Charge, Red Docs in Asycuda System</t>
        </is>
      </c>
      <c r="C397" s="418" t="inlineStr">
        <is>
          <t>អិចស្ពោលាំងកា ហ្រ្វេត (ខេមបូឌា) លីមីធីត</t>
        </is>
      </c>
      <c r="D397" s="418" t="inlineStr">
        <is>
          <t>L001-107000385</t>
        </is>
      </c>
      <c r="E397" s="418" t="inlineStr">
        <is>
          <t>EFL-PNH-00042671</t>
        </is>
      </c>
      <c r="F397" s="419" t="n">
        <v>44779</v>
      </c>
      <c r="G397" s="420" t="n">
        <v>26624</v>
      </c>
      <c r="H397" s="418" t="n"/>
      <c r="I397" s="455" t="n">
        <v>26624</v>
      </c>
      <c r="J397" s="418">
        <f>IF(L397&lt;&gt;"",L397,K397)</f>
        <v/>
      </c>
      <c r="K397" s="418">
        <f>IF(AND(T397=TRUE, U397=TRUE, V397=TRUE), IF(W397&lt;-0.05, "អនុញ្ញាត (អ្នកផ្គត់ផ្គង់ប្រកាសខ្វះ)", "បានប្រកាស (អនុញ្ញាត)"), IF(AND(T397=FALSE, U397=FALSE, V397=FALSE), "ព្យួរទុក (មិនមានទិន្នន័យ)", "ប្រកាសខុស (ព្យួរទុក)"))</f>
        <v/>
      </c>
      <c r="L397" s="418" t="inlineStr"/>
      <c r="M397" s="418" t="inlineStr"/>
      <c r="N397" s="455" t="n"/>
      <c r="O397" s="455">
        <f>IF(W397&lt;0,AI397,I397)</f>
        <v/>
      </c>
      <c r="P397" s="455">
        <f>I397-O397</f>
        <v/>
      </c>
      <c r="Q397" s="418" t="n"/>
      <c r="R397" s="418" t="inlineStr">
        <is>
          <t>EFL-PNH-00042671</t>
        </is>
      </c>
      <c r="S397" s="418" t="inlineStr">
        <is>
          <t>EFL-PNH-00042671</t>
        </is>
      </c>
      <c r="T397" s="418">
        <f>R397=S397</f>
        <v/>
      </c>
      <c r="U397" s="418">
        <f>AND(MONTH(F397)=MONTH(Y397), YEAR(F397)=YEAR(Y397))</f>
        <v/>
      </c>
      <c r="V397" s="418">
        <f>AND(AC397&lt;&gt;"", 'Company information'!D$4&lt;&gt;"", RIGHT(SUBSTITUTE(AC397,"-",""),9)=RIGHT(SUBSTITUTE('Company information'!D$4,"-",""),9))</f>
        <v/>
      </c>
      <c r="W397" s="418">
        <f>AI397-I397</f>
        <v/>
      </c>
      <c r="X397" s="455" t="n"/>
      <c r="Y397" s="419" t="n">
        <v>44720</v>
      </c>
      <c r="Z397" s="418" t="inlineStr">
        <is>
          <t>EFL-PNH-00042671</t>
        </is>
      </c>
      <c r="AA397" s="418" t="inlineStr"/>
      <c r="AB397" s="418" t="inlineStr">
        <is>
          <t>បុគ្គលជាប់អាករ</t>
        </is>
      </c>
      <c r="AC397" s="418" t="inlineStr">
        <is>
          <t>L001-100067123</t>
        </is>
      </c>
      <c r="AD397" s="418" t="inlineStr">
        <is>
          <t>រីឡាយអេប៊ល សូស អ៊ិនដាសស្រ្ទៀល (ខេមបូឌា)</t>
        </is>
      </c>
      <c r="AE397" s="455" t="n">
        <v>292864</v>
      </c>
      <c r="AF397" s="455" t="n">
        <v>266240</v>
      </c>
      <c r="AG397" s="455" t="n">
        <v>0</v>
      </c>
      <c r="AH397" s="455" t="n">
        <v>0</v>
      </c>
      <c r="AI397" s="455" t="n">
        <v>26624</v>
      </c>
      <c r="AJ397" s="455" t="n">
        <v>0</v>
      </c>
      <c r="AK397" s="455" t="n">
        <v>0</v>
      </c>
      <c r="AL397" s="455" t="n">
        <v>0</v>
      </c>
      <c r="AM397" s="455" t="n">
        <v>0</v>
      </c>
      <c r="AN397" s="455" t="n">
        <v>0</v>
      </c>
      <c r="AO397" s="455" t="n">
        <v>0</v>
      </c>
      <c r="AP397" s="455" t="n">
        <v>0</v>
      </c>
      <c r="AQ397" s="455" t="n">
        <v>0</v>
      </c>
      <c r="AR397" s="418" t="inlineStr"/>
      <c r="AS397" s="418" t="inlineStr">
        <is>
          <t>AMS,HAWBF,OHANDL</t>
        </is>
      </c>
      <c r="AT397" s="418" t="inlineStr">
        <is>
          <t>បានប្រកាសពន្ធ</t>
        </is>
      </c>
    </row>
    <row r="398">
      <c r="A398" s="417" t="n">
        <v>389</v>
      </c>
      <c r="B398" s="418" t="inlineStr">
        <is>
          <t>Air Freight Charge, Customs Clearance Fee, Customs Permit Fee, Import Permit Deposit, Service Charge, Red Docs in Asycuda System</t>
        </is>
      </c>
      <c r="C398" s="418" t="inlineStr">
        <is>
          <t>អិចស្ពោលាំងកា ហ្រ្វេត (ខេមបូឌា) លីមីធីត</t>
        </is>
      </c>
      <c r="D398" s="418" t="inlineStr">
        <is>
          <t>L001-107000385</t>
        </is>
      </c>
      <c r="E398" s="418" t="inlineStr">
        <is>
          <t>EFL-PNH-00042794</t>
        </is>
      </c>
      <c r="F398" s="419" t="n">
        <v>44840</v>
      </c>
      <c r="G398" s="420" t="n">
        <v>40960</v>
      </c>
      <c r="H398" s="418" t="n"/>
      <c r="I398" s="455" t="n">
        <v>40960</v>
      </c>
      <c r="J398" s="418">
        <f>IF(L398&lt;&gt;"",L398,K398)</f>
        <v/>
      </c>
      <c r="K398" s="418">
        <f>IF(AND(T398=TRUE, U398=TRUE, V398=TRUE), IF(W398&lt;-0.05, "អនុញ្ញាត (អ្នកផ្គត់ផ្គង់ប្រកាសខ្វះ)", "បានប្រកាស (អនុញ្ញាត)"), IF(AND(T398=FALSE, U398=FALSE, V398=FALSE), "ព្យួរទុក (មិនមានទិន្នន័យ)", "ប្រកាសខុស (ព្យួរទុក)"))</f>
        <v/>
      </c>
      <c r="L398" s="418" t="inlineStr"/>
      <c r="M398" s="418" t="inlineStr"/>
      <c r="N398" s="455" t="n"/>
      <c r="O398" s="455">
        <f>IF(W398&lt;0,AI398,I398)</f>
        <v/>
      </c>
      <c r="P398" s="455">
        <f>I398-O398</f>
        <v/>
      </c>
      <c r="Q398" s="418" t="n"/>
      <c r="R398" s="418" t="inlineStr">
        <is>
          <t>EFL-PNH-00042794</t>
        </is>
      </c>
      <c r="S398" s="418" t="inlineStr">
        <is>
          <t>EFL-PNH-00042794</t>
        </is>
      </c>
      <c r="T398" s="418">
        <f>R398=S398</f>
        <v/>
      </c>
      <c r="U398" s="418">
        <f>AND(MONTH(F398)=MONTH(Y398), YEAR(F398)=YEAR(Y398))</f>
        <v/>
      </c>
      <c r="V398" s="418">
        <f>AND(AC398&lt;&gt;"", 'Company information'!D$4&lt;&gt;"", RIGHT(SUBSTITUTE(AC398,"-",""),9)=RIGHT(SUBSTITUTE('Company information'!D$4,"-",""),9))</f>
        <v/>
      </c>
      <c r="W398" s="418">
        <f>AI398-I398</f>
        <v/>
      </c>
      <c r="X398" s="455" t="n"/>
      <c r="Y398" s="419" t="n">
        <v>44722</v>
      </c>
      <c r="Z398" s="418" t="inlineStr">
        <is>
          <t>EFL-PNH-00042794</t>
        </is>
      </c>
      <c r="AA398" s="418" t="inlineStr"/>
      <c r="AB398" s="418" t="inlineStr">
        <is>
          <t>បុគ្គលជាប់អាករ</t>
        </is>
      </c>
      <c r="AC398" s="418" t="inlineStr">
        <is>
          <t>L001-100067123</t>
        </is>
      </c>
      <c r="AD398" s="418" t="inlineStr">
        <is>
          <t>រីឡាយអេប៊ល សូស អ៊ិនដាសស្រ្ទៀល (ខេមបូឌា)</t>
        </is>
      </c>
      <c r="AE398" s="455" t="n">
        <v>450560</v>
      </c>
      <c r="AF398" s="455" t="n">
        <v>409600</v>
      </c>
      <c r="AG398" s="455" t="n">
        <v>0</v>
      </c>
      <c r="AH398" s="455" t="n">
        <v>0</v>
      </c>
      <c r="AI398" s="455" t="n">
        <v>40960</v>
      </c>
      <c r="AJ398" s="455" t="n">
        <v>0</v>
      </c>
      <c r="AK398" s="455" t="n">
        <v>0</v>
      </c>
      <c r="AL398" s="455" t="n">
        <v>0</v>
      </c>
      <c r="AM398" s="455" t="n">
        <v>0</v>
      </c>
      <c r="AN398" s="455" t="n">
        <v>0</v>
      </c>
      <c r="AO398" s="455" t="n">
        <v>0</v>
      </c>
      <c r="AP398" s="455" t="n">
        <v>0</v>
      </c>
      <c r="AQ398" s="455" t="n">
        <v>0</v>
      </c>
      <c r="AR398" s="418" t="inlineStr"/>
      <c r="AS398" s="418" t="inlineStr">
        <is>
          <t>AMS,ODOCUM,OHANDL</t>
        </is>
      </c>
      <c r="AT398" s="418" t="inlineStr">
        <is>
          <t>បានប្រកាសពន្ធ</t>
        </is>
      </c>
    </row>
    <row r="399">
      <c r="A399" s="417" t="n">
        <v>390</v>
      </c>
      <c r="B399" s="418" t="inlineStr">
        <is>
          <t>Customs Clearance Fee, Extra Trucking, Non Original Insurance, Custom Permit Fee, Service Charge, Red Doc in Asycuda System</t>
        </is>
      </c>
      <c r="C399" s="418" t="inlineStr">
        <is>
          <t>ស៊ីបកូ ត្រេនស្ព័ត (ខេមបូឌា) ឯ.ក</t>
        </is>
      </c>
      <c r="D399" s="418" t="inlineStr">
        <is>
          <t>K009-902004007</t>
        </is>
      </c>
      <c r="E399" s="418" t="inlineStr">
        <is>
          <t>74219043</t>
        </is>
      </c>
      <c r="F399" s="419" t="n">
        <v>44748</v>
      </c>
      <c r="G399" s="420" t="n">
        <v>65536</v>
      </c>
      <c r="H399" s="418" t="n"/>
      <c r="I399" s="455" t="n">
        <v>65536</v>
      </c>
      <c r="J399" s="418">
        <f>IF(L399&lt;&gt;"",L399,K399)</f>
        <v/>
      </c>
      <c r="K399" s="418">
        <f>IF(AND(T399=TRUE, U399=TRUE, V399=TRUE), IF(W399&lt;-0.05, "អនុញ្ញាត (អ្នកផ្គត់ផ្គង់ប្រកាសខ្វះ)", "បានប្រកាស (អនុញ្ញាត)"), IF(AND(T399=FALSE, U399=FALSE, V399=FALSE), "ព្យួរទុក (មិនមានទិន្នន័យ)", "ប្រកាសខុស (ព្យួរទុក)"))</f>
        <v/>
      </c>
      <c r="L399" s="418" t="inlineStr"/>
      <c r="M399" s="418" t="inlineStr"/>
      <c r="N399" s="455" t="n"/>
      <c r="O399" s="455">
        <f>IF(W399&lt;0,AI399,I399)</f>
        <v/>
      </c>
      <c r="P399" s="455">
        <f>I399-O399</f>
        <v/>
      </c>
      <c r="Q399" s="418" t="n"/>
      <c r="R399" s="418" t="inlineStr">
        <is>
          <t>74219043</t>
        </is>
      </c>
      <c r="S399" s="418" t="inlineStr">
        <is>
          <t>74219043</t>
        </is>
      </c>
      <c r="T399" s="418">
        <f>R399=S399</f>
        <v/>
      </c>
      <c r="U399" s="418">
        <f>AND(MONTH(F399)=MONTH(Y399), YEAR(F399)=YEAR(Y399))</f>
        <v/>
      </c>
      <c r="V399" s="418">
        <f>AND(AC399&lt;&gt;"", 'Company information'!D$4&lt;&gt;"", RIGHT(SUBSTITUTE(AC399,"-",""),9)=RIGHT(SUBSTITUTE('Company information'!D$4,"-",""),9))</f>
        <v/>
      </c>
      <c r="W399" s="418">
        <f>AI399-I399</f>
        <v/>
      </c>
      <c r="X399" s="455" t="n"/>
      <c r="Y399" s="419" t="n">
        <v>44719</v>
      </c>
      <c r="Z399" s="418" t="inlineStr">
        <is>
          <t>74219043</t>
        </is>
      </c>
      <c r="AA399" s="418" t="inlineStr"/>
      <c r="AB399" s="418" t="inlineStr">
        <is>
          <t>បុគ្គលជាប់អាករ</t>
        </is>
      </c>
      <c r="AC399" s="418" t="inlineStr">
        <is>
          <t>L001-100067123</t>
        </is>
      </c>
      <c r="AD399" s="418" t="inlineStr">
        <is>
          <t>រីឡាយអេប៊ល សូស អ៊ិនដាសស្រ្ទៀល (ខេមបូឌា)</t>
        </is>
      </c>
      <c r="AE399" s="455" t="n">
        <v>720896</v>
      </c>
      <c r="AF399" s="455" t="n">
        <v>655360</v>
      </c>
      <c r="AG399" s="455" t="n">
        <v>0</v>
      </c>
      <c r="AH399" s="455" t="n">
        <v>0</v>
      </c>
      <c r="AI399" s="455" t="n">
        <v>65536</v>
      </c>
      <c r="AJ399" s="455" t="n">
        <v>0</v>
      </c>
      <c r="AK399" s="455" t="n">
        <v>0</v>
      </c>
      <c r="AL399" s="455" t="n">
        <v>0</v>
      </c>
      <c r="AM399" s="455" t="n">
        <v>0</v>
      </c>
      <c r="AN399" s="455" t="n">
        <v>0</v>
      </c>
      <c r="AO399" s="455" t="n">
        <v>0</v>
      </c>
      <c r="AP399" s="455" t="n">
        <v>0</v>
      </c>
      <c r="AQ399" s="455" t="n">
        <v>0</v>
      </c>
      <c r="AR399" s="418" t="inlineStr"/>
      <c r="AS399" s="418" t="inlineStr">
        <is>
          <t>CUSTOMS CLEARANCE</t>
        </is>
      </c>
      <c r="AT399" s="418" t="inlineStr">
        <is>
          <t>បានប្រកាសពន្ធ</t>
        </is>
      </c>
    </row>
    <row r="400">
      <c r="A400" s="417" t="n">
        <v>391</v>
      </c>
      <c r="B400" s="418" t="inlineStr">
        <is>
          <t>Customs Clearance Fee, Extra Trucking, Non Original Insurance, Custom Permit Fee, Service Charge, Red Doc in Asycuda System</t>
        </is>
      </c>
      <c r="C400" s="418" t="inlineStr">
        <is>
          <t>ឥណ្ឌូ-ត្រេនស៍ ឡូជីស្ទីក (ខេមបូឌា)</t>
        </is>
      </c>
      <c r="D400" s="418" t="inlineStr">
        <is>
          <t>L001-104004797</t>
        </is>
      </c>
      <c r="E400" s="418" t="inlineStr">
        <is>
          <t>01330</t>
        </is>
      </c>
      <c r="F400" s="419" t="n">
        <v>44810</v>
      </c>
      <c r="G400" s="420" t="n">
        <v>30720</v>
      </c>
      <c r="H400" s="418" t="n"/>
      <c r="I400" s="455" t="n">
        <v>30720</v>
      </c>
      <c r="J400" s="418">
        <f>IF(L400&lt;&gt;"",L400,K400)</f>
        <v/>
      </c>
      <c r="K400" s="418">
        <f>IF(AND(T400=TRUE, U400=TRUE, V400=TRUE), IF(W400&lt;-0.05, "អនុញ្ញាត (អ្នកផ្គត់ផ្គង់ប្រកាសខ្វះ)", "បានប្រកាស (អនុញ្ញាត)"), IF(AND(T400=FALSE, U400=FALSE, V400=FALSE), "ព្យួរទុក (មិនមានទិន្នន័យ)", "ប្រកាសខុស (ព្យួរទុក)"))</f>
        <v/>
      </c>
      <c r="L400" s="418" t="inlineStr"/>
      <c r="M400" s="418" t="inlineStr"/>
      <c r="N400" s="455" t="n"/>
      <c r="O400" s="455">
        <f>IF(W400&lt;0,AI400,I400)</f>
        <v/>
      </c>
      <c r="P400" s="455">
        <f>I400-O400</f>
        <v/>
      </c>
      <c r="Q400" s="418" t="n"/>
      <c r="R400" s="418" t="inlineStr">
        <is>
          <t>01330</t>
        </is>
      </c>
      <c r="S400" s="418" t="inlineStr">
        <is>
          <t>01330</t>
        </is>
      </c>
      <c r="T400" s="418">
        <f>R400=S400</f>
        <v/>
      </c>
      <c r="U400" s="418">
        <f>AND(MONTH(F400)=MONTH(Y400), YEAR(F400)=YEAR(Y400))</f>
        <v/>
      </c>
      <c r="V400" s="418">
        <f>AND(AC400&lt;&gt;"", 'Company information'!D$4&lt;&gt;"", RIGHT(SUBSTITUTE(AC400,"-",""),9)=RIGHT(SUBSTITUTE('Company information'!D$4,"-",""),9))</f>
        <v/>
      </c>
      <c r="W400" s="418">
        <f>AI400-I400</f>
        <v/>
      </c>
      <c r="X400" s="455" t="n"/>
      <c r="Y400" s="419" t="n">
        <v>44721</v>
      </c>
      <c r="Z400" s="418" t="inlineStr">
        <is>
          <t>01330</t>
        </is>
      </c>
      <c r="AA400" s="418" t="inlineStr"/>
      <c r="AB400" s="418" t="inlineStr">
        <is>
          <t>បុគ្គលជាប់អាករ</t>
        </is>
      </c>
      <c r="AC400" s="418" t="inlineStr">
        <is>
          <t>L001-100067123</t>
        </is>
      </c>
      <c r="AD400" s="418" t="inlineStr">
        <is>
          <t>រីឡាយអេប៊ល សូស អ៊ិនដាសស្រ្ទៀល (ខេមបូឌា)</t>
        </is>
      </c>
      <c r="AE400" s="455" t="n">
        <v>337920</v>
      </c>
      <c r="AF400" s="455" t="n">
        <v>307200</v>
      </c>
      <c r="AG400" s="455" t="n">
        <v>0</v>
      </c>
      <c r="AH400" s="455" t="n">
        <v>0</v>
      </c>
      <c r="AI400" s="455" t="n">
        <v>30720</v>
      </c>
      <c r="AJ400" s="455" t="n">
        <v>0</v>
      </c>
      <c r="AK400" s="455" t="n">
        <v>0</v>
      </c>
      <c r="AL400" s="455" t="n">
        <v>0</v>
      </c>
      <c r="AM400" s="455" t="n">
        <v>0</v>
      </c>
      <c r="AN400" s="455" t="n">
        <v>0</v>
      </c>
      <c r="AO400" s="455" t="n">
        <v>0</v>
      </c>
      <c r="AP400" s="455" t="n">
        <v>0</v>
      </c>
      <c r="AQ400" s="455" t="n">
        <v>0</v>
      </c>
      <c r="AR400" s="418" t="inlineStr"/>
      <c r="AS400" s="418" t="inlineStr">
        <is>
          <t>ថ្លៃ Handing / Handing fee</t>
        </is>
      </c>
      <c r="AT400" s="418" t="inlineStr">
        <is>
          <t>បានប្រកាសពន្ធ</t>
        </is>
      </c>
    </row>
    <row r="401">
      <c r="A401" s="417" t="n">
        <v>392</v>
      </c>
      <c r="B401" s="418" t="inlineStr">
        <is>
          <t>Customs Clearance Fee, Extra Trucking, Non Original Insurance, Custom Permit Fee, Service Charge, Red Doc in Asycuda System</t>
        </is>
      </c>
      <c r="C401" s="418" t="inlineStr">
        <is>
          <t>ឥណ្ឌូ-ត្រេនស៍ ឡូជីស្ទីក (ខេមបូឌា)</t>
        </is>
      </c>
      <c r="D401" s="418" t="inlineStr">
        <is>
          <t>L001-104004797</t>
        </is>
      </c>
      <c r="E401" s="418" t="inlineStr">
        <is>
          <t>01329</t>
        </is>
      </c>
      <c r="F401" s="419" t="n">
        <v>44810</v>
      </c>
      <c r="G401" s="420" t="n">
        <v>30720</v>
      </c>
      <c r="H401" s="418" t="n"/>
      <c r="I401" s="455" t="n">
        <v>30720</v>
      </c>
      <c r="J401" s="418">
        <f>IF(L401&lt;&gt;"",L401,K401)</f>
        <v/>
      </c>
      <c r="K401" s="418">
        <f>IF(AND(T401=TRUE, U401=TRUE, V401=TRUE), IF(W401&lt;-0.05, "អនុញ្ញាត (អ្នកផ្គត់ផ្គង់ប្រកាសខ្វះ)", "បានប្រកាស (អនុញ្ញាត)"), IF(AND(T401=FALSE, U401=FALSE, V401=FALSE), "ព្យួរទុក (មិនមានទិន្នន័យ)", "ប្រកាសខុស (ព្យួរទុក)"))</f>
        <v/>
      </c>
      <c r="L401" s="418" t="inlineStr"/>
      <c r="M401" s="418" t="inlineStr"/>
      <c r="N401" s="455" t="n"/>
      <c r="O401" s="455">
        <f>IF(W401&lt;0,AI401,I401)</f>
        <v/>
      </c>
      <c r="P401" s="455">
        <f>I401-O401</f>
        <v/>
      </c>
      <c r="Q401" s="418" t="n"/>
      <c r="R401" s="418" t="inlineStr">
        <is>
          <t>01329</t>
        </is>
      </c>
      <c r="S401" s="418" t="inlineStr">
        <is>
          <t>01329</t>
        </is>
      </c>
      <c r="T401" s="418">
        <f>R401=S401</f>
        <v/>
      </c>
      <c r="U401" s="418">
        <f>AND(MONTH(F401)=MONTH(Y401), YEAR(F401)=YEAR(Y401))</f>
        <v/>
      </c>
      <c r="V401" s="418">
        <f>AND(AC401&lt;&gt;"", 'Company information'!D$4&lt;&gt;"", RIGHT(SUBSTITUTE(AC401,"-",""),9)=RIGHT(SUBSTITUTE('Company information'!D$4,"-",""),9))</f>
        <v/>
      </c>
      <c r="W401" s="418">
        <f>AI401-I401</f>
        <v/>
      </c>
      <c r="X401" s="455" t="n"/>
      <c r="Y401" s="419" t="n">
        <v>44721</v>
      </c>
      <c r="Z401" s="418" t="inlineStr">
        <is>
          <t>01329</t>
        </is>
      </c>
      <c r="AA401" s="418" t="inlineStr"/>
      <c r="AB401" s="418" t="inlineStr">
        <is>
          <t>បុគ្គលជាប់អាករ</t>
        </is>
      </c>
      <c r="AC401" s="418" t="inlineStr">
        <is>
          <t>L001-100067123</t>
        </is>
      </c>
      <c r="AD401" s="418" t="inlineStr">
        <is>
          <t>រីឡាយអេប៊ល សូស អ៊ិនដាសស្រ្ទៀល (ខេមបូឌា)</t>
        </is>
      </c>
      <c r="AE401" s="455" t="n">
        <v>337920</v>
      </c>
      <c r="AF401" s="455" t="n">
        <v>307200</v>
      </c>
      <c r="AG401" s="455" t="n">
        <v>0</v>
      </c>
      <c r="AH401" s="455" t="n">
        <v>0</v>
      </c>
      <c r="AI401" s="455" t="n">
        <v>30720</v>
      </c>
      <c r="AJ401" s="455" t="n">
        <v>0</v>
      </c>
      <c r="AK401" s="455" t="n">
        <v>0</v>
      </c>
      <c r="AL401" s="455" t="n">
        <v>0</v>
      </c>
      <c r="AM401" s="455" t="n">
        <v>0</v>
      </c>
      <c r="AN401" s="455" t="n">
        <v>0</v>
      </c>
      <c r="AO401" s="455" t="n">
        <v>0</v>
      </c>
      <c r="AP401" s="455" t="n">
        <v>0</v>
      </c>
      <c r="AQ401" s="455" t="n">
        <v>0</v>
      </c>
      <c r="AR401" s="418" t="inlineStr"/>
      <c r="AS401" s="418" t="inlineStr">
        <is>
          <t>ថ្លៃ Handing / Handing fee</t>
        </is>
      </c>
      <c r="AT401" s="418" t="inlineStr">
        <is>
          <t>បានប្រកាសពន្ធ</t>
        </is>
      </c>
    </row>
    <row r="402">
      <c r="A402" s="417" t="n">
        <v>393</v>
      </c>
      <c r="B402" s="418" t="inlineStr">
        <is>
          <t>Gate Fee charge and Lift Off Empty Container</t>
        </is>
      </c>
      <c r="C402" s="418" t="inlineStr">
        <is>
          <t>អ៊ិច' ផេន ត្រាឌីង</t>
        </is>
      </c>
      <c r="D402" s="418" t="inlineStr">
        <is>
          <t>K009-100107591</t>
        </is>
      </c>
      <c r="E402" s="418" t="inlineStr">
        <is>
          <t>IN-072/22</t>
        </is>
      </c>
      <c r="F402" s="419" t="n">
        <v>44626</v>
      </c>
      <c r="G402" s="420" t="n">
        <v>45477</v>
      </c>
      <c r="H402" s="418" t="n"/>
      <c r="I402" s="455" t="n">
        <v>45477</v>
      </c>
      <c r="J402" s="418">
        <f>IF(L402&lt;&gt;"",L402,K402)</f>
        <v/>
      </c>
      <c r="K402" s="418">
        <f>IF(AND(T402=TRUE, U402=TRUE, V402=TRUE), IF(W402&lt;-0.05, "អនុញ្ញាត (អ្នកផ្គត់ផ្គង់ប្រកាសខ្វះ)", "បានប្រកាស (អនុញ្ញាត)"), IF(AND(T402=FALSE, U402=FALSE, V402=FALSE), "ព្យួរទុក (មិនមានទិន្នន័យ)", "ប្រកាសខុស (ព្យួរទុក)"))</f>
        <v/>
      </c>
      <c r="L402" s="418" t="inlineStr"/>
      <c r="M402" s="418" t="inlineStr"/>
      <c r="N402" s="455" t="n"/>
      <c r="O402" s="455">
        <f>IF(W402&lt;0,AI402,I402)</f>
        <v/>
      </c>
      <c r="P402" s="455">
        <f>I402-O402</f>
        <v/>
      </c>
      <c r="Q402" s="418" t="n"/>
      <c r="R402" s="418" t="inlineStr">
        <is>
          <t>IN-072/22</t>
        </is>
      </c>
      <c r="S402" s="418" t="inlineStr"/>
      <c r="T402" s="418">
        <f>R402=S402</f>
        <v/>
      </c>
      <c r="U402" s="418">
        <f>AND(MONTH(F402)=MONTH(Y402), YEAR(F402)=YEAR(Y402))</f>
        <v/>
      </c>
      <c r="V402" s="418">
        <f>AND(AC402&lt;&gt;"", 'Company information'!D$4&lt;&gt;"", RIGHT(SUBSTITUTE(AC402,"-",""),9)=RIGHT(SUBSTITUTE('Company information'!D$4,"-",""),9))</f>
        <v/>
      </c>
      <c r="W402" s="418">
        <f>AI402-I402</f>
        <v/>
      </c>
      <c r="X402" s="455" t="n"/>
      <c r="Y402" s="417" t="n"/>
      <c r="Z402" s="418" t="n"/>
      <c r="AA402" s="418" t="n"/>
      <c r="AB402" s="418" t="n"/>
      <c r="AC402" s="418" t="n"/>
      <c r="AD402" s="418" t="n"/>
      <c r="AE402" s="455" t="n"/>
      <c r="AF402" s="455" t="n"/>
      <c r="AG402" s="455" t="n"/>
      <c r="AH402" s="455" t="n"/>
      <c r="AI402" s="455" t="n"/>
      <c r="AJ402" s="455" t="n"/>
      <c r="AK402" s="455" t="n"/>
      <c r="AL402" s="455" t="n"/>
      <c r="AM402" s="455" t="n"/>
      <c r="AN402" s="455" t="n"/>
      <c r="AO402" s="455" t="n"/>
      <c r="AP402" s="455" t="n"/>
      <c r="AQ402" s="455" t="n"/>
      <c r="AR402" s="418" t="n"/>
      <c r="AS402" s="418" t="n"/>
      <c r="AT402" s="418" t="n"/>
    </row>
    <row r="403">
      <c r="A403" s="417" t="n">
        <v>394</v>
      </c>
      <c r="B403" s="418" t="inlineStr">
        <is>
          <t>Customs Clearance Fee, Extra Trucking, Non Original Insurance, Custom Permit Fee, Service Charge, Red Doc in Asycuda System, Customs not cut Seal</t>
        </is>
      </c>
      <c r="C403" s="418" t="inlineStr">
        <is>
          <t>ដាប់បែលយូភីអិល (ខេមបូឌា) ឯ.ក</t>
        </is>
      </c>
      <c r="D403" s="418" t="inlineStr">
        <is>
          <t>K005-901800929</t>
        </is>
      </c>
      <c r="E403" s="418" t="inlineStr">
        <is>
          <t>22-1661</t>
        </is>
      </c>
      <c r="F403" s="419" t="n">
        <v>44626</v>
      </c>
      <c r="G403" s="420" t="n">
        <v>18437</v>
      </c>
      <c r="H403" s="418" t="n"/>
      <c r="I403" s="455" t="n">
        <v>18437</v>
      </c>
      <c r="J403" s="418">
        <f>IF(L403&lt;&gt;"",L403,K403)</f>
        <v/>
      </c>
      <c r="K403" s="418">
        <f>IF(AND(T403=TRUE, U403=TRUE, V403=TRUE), IF(W403&lt;-0.05, "អនុញ្ញាត (អ្នកផ្គត់ផ្គង់ប្រកាសខ្វះ)", "បានប្រកាស (អនុញ្ញាត)"), IF(AND(T403=FALSE, U403=FALSE, V403=FALSE), "ព្យួរទុក (មិនមានទិន្នន័យ)", "ប្រកាសខុស (ព្យួរទុក)"))</f>
        <v/>
      </c>
      <c r="L403" s="418" t="inlineStr"/>
      <c r="M403" s="418" t="inlineStr"/>
      <c r="N403" s="455" t="n"/>
      <c r="O403" s="455">
        <f>IF(W403&lt;0,AI403,I403)</f>
        <v/>
      </c>
      <c r="P403" s="455">
        <f>I403-O403</f>
        <v/>
      </c>
      <c r="Q403" s="418" t="n"/>
      <c r="R403" s="418" t="inlineStr">
        <is>
          <t>22-1661</t>
        </is>
      </c>
      <c r="S403" s="418" t="inlineStr">
        <is>
          <t>221661</t>
        </is>
      </c>
      <c r="T403" s="418">
        <f>R403=S403</f>
        <v/>
      </c>
      <c r="U403" s="418">
        <f>AND(MONTH(F403)=MONTH(Y403), YEAR(F403)=YEAR(Y403))</f>
        <v/>
      </c>
      <c r="V403" s="418">
        <f>AND(AC403&lt;&gt;"", 'Company information'!D$4&lt;&gt;"", RIGHT(SUBSTITUTE(AC403,"-",""),9)=RIGHT(SUBSTITUTE('Company information'!D$4,"-",""),9))</f>
        <v/>
      </c>
      <c r="W403" s="418">
        <f>AI403-I403</f>
        <v/>
      </c>
      <c r="X403" s="455" t="n"/>
      <c r="Y403" s="419" t="n">
        <v>44845</v>
      </c>
      <c r="Z403" s="418" t="inlineStr">
        <is>
          <t>221661</t>
        </is>
      </c>
      <c r="AA403" s="418" t="inlineStr"/>
      <c r="AB403" s="418" t="inlineStr">
        <is>
          <t>បុគ្គលជាប់អាករ</t>
        </is>
      </c>
      <c r="AC403" s="418" t="inlineStr">
        <is>
          <t>L001-100133479</t>
        </is>
      </c>
      <c r="AD403" s="418" t="inlineStr">
        <is>
          <t>ហ្គ្រេន ធ្វីន អ៊ិនធើណេសិនណល (ខេមបូឌា) ភីអិលស៊ី</t>
        </is>
      </c>
      <c r="AE403" s="455" t="n">
        <v>63694</v>
      </c>
      <c r="AF403" s="455" t="n">
        <v>57904</v>
      </c>
      <c r="AG403" s="455" t="n">
        <v>0</v>
      </c>
      <c r="AH403" s="455" t="n">
        <v>0</v>
      </c>
      <c r="AI403" s="455" t="n">
        <v>5790</v>
      </c>
      <c r="AJ403" s="455" t="n">
        <v>0</v>
      </c>
      <c r="AK403" s="455" t="n">
        <v>0</v>
      </c>
      <c r="AL403" s="455" t="n">
        <v>0</v>
      </c>
      <c r="AM403" s="455" t="n">
        <v>0</v>
      </c>
      <c r="AN403" s="455" t="n">
        <v>0</v>
      </c>
      <c r="AO403" s="455" t="n">
        <v>0</v>
      </c>
      <c r="AP403" s="455" t="n">
        <v>0</v>
      </c>
      <c r="AQ403" s="455" t="n">
        <v>0</v>
      </c>
      <c r="AR403" s="418" t="inlineStr"/>
      <c r="AS403" s="418" t="inlineStr">
        <is>
          <t>WARE</t>
        </is>
      </c>
      <c r="AT403" s="418" t="inlineStr">
        <is>
          <t>បានប្រកាសពន្ធ</t>
        </is>
      </c>
    </row>
    <row r="404">
      <c r="A404" s="417" t="n">
        <v>395</v>
      </c>
      <c r="B404" s="418" t="inlineStr">
        <is>
          <t>Gate Fee charge and Lift Off Empty Container</t>
        </is>
      </c>
      <c r="C404" s="418" t="inlineStr">
        <is>
          <t>ដាប់បែលយូភីអិល (ខេមបូឌា) ឯ.ក</t>
        </is>
      </c>
      <c r="D404" s="418" t="inlineStr">
        <is>
          <t>K005-901800929</t>
        </is>
      </c>
      <c r="E404" s="418" t="inlineStr">
        <is>
          <t>22-1647</t>
        </is>
      </c>
      <c r="F404" s="419" t="n">
        <v>44626</v>
      </c>
      <c r="G404" s="420" t="n">
        <v>113152</v>
      </c>
      <c r="H404" s="418" t="n"/>
      <c r="I404" s="455" t="n">
        <v>113152</v>
      </c>
      <c r="J404" s="418">
        <f>IF(L404&lt;&gt;"",L404,K404)</f>
        <v/>
      </c>
      <c r="K404" s="418">
        <f>IF(AND(T404=TRUE, U404=TRUE, V404=TRUE), IF(W404&lt;-0.05, "អនុញ្ញាត (អ្នកផ្គត់ផ្គង់ប្រកាសខ្វះ)", "បានប្រកាស (អនុញ្ញាត)"), IF(AND(T404=FALSE, U404=FALSE, V404=FALSE), "ព្យួរទុក (មិនមានទិន្នន័យ)", "ប្រកាសខុស (ព្យួរទុក)"))</f>
        <v/>
      </c>
      <c r="L404" s="418" t="inlineStr"/>
      <c r="M404" s="418" t="inlineStr"/>
      <c r="N404" s="455" t="n"/>
      <c r="O404" s="455">
        <f>IF(W404&lt;0,AI404,I404)</f>
        <v/>
      </c>
      <c r="P404" s="455">
        <f>I404-O404</f>
        <v/>
      </c>
      <c r="Q404" s="418" t="n"/>
      <c r="R404" s="418" t="inlineStr">
        <is>
          <t>22-1647</t>
        </is>
      </c>
      <c r="S404" s="418" t="inlineStr">
        <is>
          <t>221647</t>
        </is>
      </c>
      <c r="T404" s="418">
        <f>R404=S404</f>
        <v/>
      </c>
      <c r="U404" s="418">
        <f>AND(MONTH(F404)=MONTH(Y404), YEAR(F404)=YEAR(Y404))</f>
        <v/>
      </c>
      <c r="V404" s="418">
        <f>AND(AC404&lt;&gt;"", 'Company information'!D$4&lt;&gt;"", RIGHT(SUBSTITUTE(AC404,"-",""),9)=RIGHT(SUBSTITUTE('Company information'!D$4,"-",""),9))</f>
        <v/>
      </c>
      <c r="W404" s="418">
        <f>AI404-I404</f>
        <v/>
      </c>
      <c r="X404" s="455" t="n"/>
      <c r="Y404" s="419" t="n">
        <v>44840</v>
      </c>
      <c r="Z404" s="418" t="inlineStr">
        <is>
          <t>221647</t>
        </is>
      </c>
      <c r="AA404" s="418" t="inlineStr"/>
      <c r="AB404" s="418" t="inlineStr">
        <is>
          <t>បុគ្គលជាប់អាករ</t>
        </is>
      </c>
      <c r="AC404" s="418" t="inlineStr">
        <is>
          <t>L001-100174078</t>
        </is>
      </c>
      <c r="AD404" s="418" t="inlineStr">
        <is>
          <t>ហ្គេ្រន ថេកស្ថាយ (ខេមបូឌា)</t>
        </is>
      </c>
      <c r="AE404" s="455" t="n">
        <v>45463</v>
      </c>
      <c r="AF404" s="455" t="n">
        <v>41330</v>
      </c>
      <c r="AG404" s="455" t="n">
        <v>0</v>
      </c>
      <c r="AH404" s="455" t="n">
        <v>0</v>
      </c>
      <c r="AI404" s="455" t="n">
        <v>4133</v>
      </c>
      <c r="AJ404" s="455" t="n">
        <v>0</v>
      </c>
      <c r="AK404" s="455" t="n">
        <v>0</v>
      </c>
      <c r="AL404" s="455" t="n">
        <v>0</v>
      </c>
      <c r="AM404" s="455" t="n">
        <v>0</v>
      </c>
      <c r="AN404" s="455" t="n">
        <v>0</v>
      </c>
      <c r="AO404" s="455" t="n">
        <v>0</v>
      </c>
      <c r="AP404" s="455" t="n">
        <v>0</v>
      </c>
      <c r="AQ404" s="455" t="n">
        <v>0</v>
      </c>
      <c r="AR404" s="418" t="inlineStr"/>
      <c r="AS404" s="418" t="inlineStr">
        <is>
          <t>WARE</t>
        </is>
      </c>
      <c r="AT404" s="418" t="inlineStr">
        <is>
          <t>បានប្រកាសពន្ធ</t>
        </is>
      </c>
    </row>
    <row r="405">
      <c r="A405" s="417" t="n">
        <v>396</v>
      </c>
      <c r="B405" s="418" t="inlineStr">
        <is>
          <t>Customs Clearance Fee, Extra Trucking, Non Original Insurance, Custom Permit Fee, Service Charge, Red Doc in Asycuda System, Customs not cut Seal</t>
        </is>
      </c>
      <c r="C405" s="418" t="inlineStr">
        <is>
          <t>អេភីអិល ឡូយីស្ទីក (ខេមបូឌា) ភីធីអ៊ី អិលធីឌី</t>
        </is>
      </c>
      <c r="D405" s="418" t="inlineStr">
        <is>
          <t>L001-100046460</t>
        </is>
      </c>
      <c r="E405" s="418" t="inlineStr">
        <is>
          <t>PNHL487582</t>
        </is>
      </c>
      <c r="F405" s="419" t="n">
        <v>44598</v>
      </c>
      <c r="G405" s="420" t="n">
        <v>502504</v>
      </c>
      <c r="H405" s="418" t="n"/>
      <c r="I405" s="455" t="n">
        <v>502504</v>
      </c>
      <c r="J405" s="418">
        <f>IF(L405&lt;&gt;"",L405,K405)</f>
        <v/>
      </c>
      <c r="K405" s="418">
        <f>IF(AND(T405=TRUE, U405=TRUE, V405=TRUE), IF(W405&lt;-0.05, "អនុញ្ញាត (អ្នកផ្គត់ផ្គង់ប្រកាសខ្វះ)", "បានប្រកាស (អនុញ្ញាត)"), IF(AND(T405=FALSE, U405=FALSE, V405=FALSE), "ព្យួរទុក (មិនមានទិន្នន័យ)", "ប្រកាសខុស (ព្យួរទុក)"))</f>
        <v/>
      </c>
      <c r="L405" s="418" t="inlineStr"/>
      <c r="M405" s="418" t="inlineStr"/>
      <c r="N405" s="455" t="n"/>
      <c r="O405" s="455">
        <f>IF(W405&lt;0,AI405,I405)</f>
        <v/>
      </c>
      <c r="P405" s="455">
        <f>I405-O405</f>
        <v/>
      </c>
      <c r="Q405" s="418" t="n"/>
      <c r="R405" s="418" t="inlineStr">
        <is>
          <t>PNHL487582</t>
        </is>
      </c>
      <c r="S405" s="418" t="inlineStr">
        <is>
          <t>PNHL487582</t>
        </is>
      </c>
      <c r="T405" s="418">
        <f>R405=S405</f>
        <v/>
      </c>
      <c r="U405" s="418">
        <f>AND(MONTH(F405)=MONTH(Y405), YEAR(F405)=YEAR(Y405))</f>
        <v/>
      </c>
      <c r="V405" s="418">
        <f>AND(AC405&lt;&gt;"", 'Company information'!D$4&lt;&gt;"", RIGHT(SUBSTITUTE(AC405,"-",""),9)=RIGHT(SUBSTITUTE('Company information'!D$4,"-",""),9))</f>
        <v/>
      </c>
      <c r="W405" s="418">
        <f>AI405-I405</f>
        <v/>
      </c>
      <c r="X405" s="455" t="n"/>
      <c r="Y405" s="419" t="n">
        <v>44714</v>
      </c>
      <c r="Z405" s="418" t="inlineStr">
        <is>
          <t>PNHL487582</t>
        </is>
      </c>
      <c r="AA405" s="418" t="inlineStr"/>
      <c r="AB405" s="418" t="inlineStr">
        <is>
          <t>បុគ្គលជាប់អាករ</t>
        </is>
      </c>
      <c r="AC405" s="418" t="inlineStr">
        <is>
          <t>L001-100067123</t>
        </is>
      </c>
      <c r="AD405" s="418" t="inlineStr">
        <is>
          <t>រីឡាយអេប៊ល សូស អ៊ិនដាសស្រ្ទៀល (ខេមបូឌា)</t>
        </is>
      </c>
      <c r="AE405" s="455" t="n">
        <v>5527546</v>
      </c>
      <c r="AF405" s="455" t="n">
        <v>5025042</v>
      </c>
      <c r="AG405" s="455" t="n">
        <v>0</v>
      </c>
      <c r="AH405" s="455" t="n">
        <v>0</v>
      </c>
      <c r="AI405" s="455" t="n">
        <v>502504</v>
      </c>
      <c r="AJ405" s="455" t="n">
        <v>0</v>
      </c>
      <c r="AK405" s="455" t="n">
        <v>0</v>
      </c>
      <c r="AL405" s="455" t="n">
        <v>0</v>
      </c>
      <c r="AM405" s="455" t="n">
        <v>0</v>
      </c>
      <c r="AN405" s="455" t="n">
        <v>0</v>
      </c>
      <c r="AO405" s="455" t="n">
        <v>0</v>
      </c>
      <c r="AP405" s="455" t="n">
        <v>0</v>
      </c>
      <c r="AQ405" s="455" t="n">
        <v>0</v>
      </c>
      <c r="AR405" s="418" t="inlineStr"/>
      <c r="AS405" s="418" t="inlineStr">
        <is>
          <t>LOCAL CHARGE &amp; OTHER</t>
        </is>
      </c>
      <c r="AT405" s="418" t="inlineStr">
        <is>
          <t>បានប្រកាសពន្ធ</t>
        </is>
      </c>
    </row>
    <row r="406">
      <c r="A406" s="417" t="n">
        <v>397</v>
      </c>
      <c r="B406" s="418" t="inlineStr">
        <is>
          <t>Lolo, Non-Insurance Fee, Extra Declaration, Scanning Fee, Service Charge, Empty Return Depot Phnom Penh and Apply CDC Customs Approval</t>
        </is>
      </c>
      <c r="C406" s="418" t="inlineStr">
        <is>
          <t>អេភីអិល ឡូយីស្ទីក (ខេមបូឌា) ភីធីអ៊ី អិលធីឌី</t>
        </is>
      </c>
      <c r="D406" s="418" t="inlineStr">
        <is>
          <t>L001-100046460</t>
        </is>
      </c>
      <c r="E406" s="418" t="inlineStr">
        <is>
          <t>PNHL487564</t>
        </is>
      </c>
      <c r="F406" s="419" t="n">
        <v>44598</v>
      </c>
      <c r="G406" s="420" t="n">
        <v>171140</v>
      </c>
      <c r="H406" s="418" t="n"/>
      <c r="I406" s="455" t="n">
        <v>171140</v>
      </c>
      <c r="J406" s="418">
        <f>IF(L406&lt;&gt;"",L406,K406)</f>
        <v/>
      </c>
      <c r="K406" s="418">
        <f>IF(AND(T406=TRUE, U406=TRUE, V406=TRUE), IF(W406&lt;-0.05, "អនុញ្ញាត (អ្នកផ្គត់ផ្គង់ប្រកាសខ្វះ)", "បានប្រកាស (អនុញ្ញាត)"), IF(AND(T406=FALSE, U406=FALSE, V406=FALSE), "ព្យួរទុក (មិនមានទិន្នន័យ)", "ប្រកាសខុស (ព្យួរទុក)"))</f>
        <v/>
      </c>
      <c r="L406" s="418" t="inlineStr"/>
      <c r="M406" s="418" t="inlineStr"/>
      <c r="N406" s="455" t="n"/>
      <c r="O406" s="455">
        <f>IF(W406&lt;0,AI406,I406)</f>
        <v/>
      </c>
      <c r="P406" s="455">
        <f>I406-O406</f>
        <v/>
      </c>
      <c r="Q406" s="418" t="n"/>
      <c r="R406" s="418" t="inlineStr">
        <is>
          <t>PNHL487564</t>
        </is>
      </c>
      <c r="S406" s="418" t="inlineStr">
        <is>
          <t>PNHL487564</t>
        </is>
      </c>
      <c r="T406" s="418">
        <f>R406=S406</f>
        <v/>
      </c>
      <c r="U406" s="418">
        <f>AND(MONTH(F406)=MONTH(Y406), YEAR(F406)=YEAR(Y406))</f>
        <v/>
      </c>
      <c r="V406" s="418">
        <f>AND(AC406&lt;&gt;"", 'Company information'!D$4&lt;&gt;"", RIGHT(SUBSTITUTE(AC406,"-",""),9)=RIGHT(SUBSTITUTE('Company information'!D$4,"-",""),9))</f>
        <v/>
      </c>
      <c r="W406" s="418">
        <f>AI406-I406</f>
        <v/>
      </c>
      <c r="X406" s="455" t="n"/>
      <c r="Y406" s="419" t="n">
        <v>44714</v>
      </c>
      <c r="Z406" s="418" t="inlineStr">
        <is>
          <t>PNHL487564</t>
        </is>
      </c>
      <c r="AA406" s="418" t="inlineStr"/>
      <c r="AB406" s="418" t="inlineStr">
        <is>
          <t>បុគ្គលជាប់អាករ</t>
        </is>
      </c>
      <c r="AC406" s="418" t="inlineStr">
        <is>
          <t>L001-100067123</t>
        </is>
      </c>
      <c r="AD406" s="418" t="inlineStr">
        <is>
          <t>រីឡាយអេប៊ល សូស អ៊ិនដាសស្រ្ទៀល (ខេមបូឌា)</t>
        </is>
      </c>
      <c r="AE406" s="455" t="n">
        <v>1882539</v>
      </c>
      <c r="AF406" s="455" t="n">
        <v>1711399</v>
      </c>
      <c r="AG406" s="455" t="n">
        <v>0</v>
      </c>
      <c r="AH406" s="455" t="n">
        <v>0</v>
      </c>
      <c r="AI406" s="455" t="n">
        <v>171140</v>
      </c>
      <c r="AJ406" s="455" t="n">
        <v>0</v>
      </c>
      <c r="AK406" s="455" t="n">
        <v>0</v>
      </c>
      <c r="AL406" s="455" t="n">
        <v>0</v>
      </c>
      <c r="AM406" s="455" t="n">
        <v>0</v>
      </c>
      <c r="AN406" s="455" t="n">
        <v>0</v>
      </c>
      <c r="AO406" s="455" t="n">
        <v>0</v>
      </c>
      <c r="AP406" s="455" t="n">
        <v>0</v>
      </c>
      <c r="AQ406" s="455" t="n">
        <v>0</v>
      </c>
      <c r="AR406" s="418" t="inlineStr"/>
      <c r="AS406" s="418" t="inlineStr">
        <is>
          <t>LOCAL CHARGE &amp; OTHER</t>
        </is>
      </c>
      <c r="AT406" s="418" t="inlineStr">
        <is>
          <t>បានប្រកាសពន្ធ</t>
        </is>
      </c>
    </row>
    <row r="407">
      <c r="A407" s="417" t="n">
        <v>398</v>
      </c>
      <c r="B407" s="418" t="inlineStr">
        <is>
          <t>Diesel</t>
        </is>
      </c>
      <c r="C407" s="418" t="inlineStr">
        <is>
          <t>អេភីអិល ឡូយីស្ទីក (ខេមបូឌា) ភីធីអ៊ី អិលធីឌី</t>
        </is>
      </c>
      <c r="D407" s="418" t="inlineStr">
        <is>
          <t>L001-100046460</t>
        </is>
      </c>
      <c r="E407" s="418" t="inlineStr">
        <is>
          <t>PNHL487563</t>
        </is>
      </c>
      <c r="F407" s="419" t="n">
        <v>44598</v>
      </c>
      <c r="G407" s="420" t="n">
        <v>149942</v>
      </c>
      <c r="H407" s="418" t="n"/>
      <c r="I407" s="455" t="n">
        <v>149942</v>
      </c>
      <c r="J407" s="418">
        <f>IF(L407&lt;&gt;"",L407,K407)</f>
        <v/>
      </c>
      <c r="K407" s="418">
        <f>IF(AND(T407=TRUE, U407=TRUE, V407=TRUE), IF(W407&lt;-0.05, "អនុញ្ញាត (អ្នកផ្គត់ផ្គង់ប្រកាសខ្វះ)", "បានប្រកាស (អនុញ្ញាត)"), IF(AND(T407=FALSE, U407=FALSE, V407=FALSE), "ព្យួរទុក (មិនមានទិន្នន័យ)", "ប្រកាសខុស (ព្យួរទុក)"))</f>
        <v/>
      </c>
      <c r="L407" s="418" t="inlineStr"/>
      <c r="M407" s="418" t="inlineStr"/>
      <c r="N407" s="455" t="n"/>
      <c r="O407" s="455">
        <f>IF(W407&lt;0,AI407,I407)</f>
        <v/>
      </c>
      <c r="P407" s="455">
        <f>I407-O407</f>
        <v/>
      </c>
      <c r="Q407" s="418" t="n"/>
      <c r="R407" s="418" t="inlineStr">
        <is>
          <t>PNHL487563</t>
        </is>
      </c>
      <c r="S407" s="418" t="inlineStr">
        <is>
          <t>PNHL487563</t>
        </is>
      </c>
      <c r="T407" s="418">
        <f>R407=S407</f>
        <v/>
      </c>
      <c r="U407" s="418">
        <f>AND(MONTH(F407)=MONTH(Y407), YEAR(F407)=YEAR(Y407))</f>
        <v/>
      </c>
      <c r="V407" s="418">
        <f>AND(AC407&lt;&gt;"", 'Company information'!D$4&lt;&gt;"", RIGHT(SUBSTITUTE(AC407,"-",""),9)=RIGHT(SUBSTITUTE('Company information'!D$4,"-",""),9))</f>
        <v/>
      </c>
      <c r="W407" s="418">
        <f>AI407-I407</f>
        <v/>
      </c>
      <c r="X407" s="455" t="n"/>
      <c r="Y407" s="419" t="n">
        <v>44714</v>
      </c>
      <c r="Z407" s="418" t="inlineStr">
        <is>
          <t>PNHL487563</t>
        </is>
      </c>
      <c r="AA407" s="418" t="inlineStr"/>
      <c r="AB407" s="418" t="inlineStr">
        <is>
          <t>បុគ្គលជាប់អាករ</t>
        </is>
      </c>
      <c r="AC407" s="418" t="inlineStr">
        <is>
          <t>L001-100067123</t>
        </is>
      </c>
      <c r="AD407" s="418" t="inlineStr">
        <is>
          <t>រីឡាយអេប៊ល សូស អ៊ិនដាសស្រ្ទៀល (ខេមបូឌា)</t>
        </is>
      </c>
      <c r="AE407" s="455" t="n">
        <v>1649363</v>
      </c>
      <c r="AF407" s="455" t="n">
        <v>1499421</v>
      </c>
      <c r="AG407" s="455" t="n">
        <v>0</v>
      </c>
      <c r="AH407" s="455" t="n">
        <v>0</v>
      </c>
      <c r="AI407" s="455" t="n">
        <v>149942</v>
      </c>
      <c r="AJ407" s="455" t="n">
        <v>0</v>
      </c>
      <c r="AK407" s="455" t="n">
        <v>0</v>
      </c>
      <c r="AL407" s="455" t="n">
        <v>0</v>
      </c>
      <c r="AM407" s="455" t="n">
        <v>0</v>
      </c>
      <c r="AN407" s="455" t="n">
        <v>0</v>
      </c>
      <c r="AO407" s="455" t="n">
        <v>0</v>
      </c>
      <c r="AP407" s="455" t="n">
        <v>0</v>
      </c>
      <c r="AQ407" s="455" t="n">
        <v>0</v>
      </c>
      <c r="AR407" s="418" t="inlineStr"/>
      <c r="AS407" s="418" t="inlineStr">
        <is>
          <t>LOCAL CHARGE &amp; OTHER</t>
        </is>
      </c>
      <c r="AT407" s="418" t="inlineStr">
        <is>
          <t>បានប្រកាសពន្ធ</t>
        </is>
      </c>
    </row>
    <row r="408">
      <c r="A408" s="417" t="n">
        <v>399</v>
      </c>
      <c r="B408" s="418" t="inlineStr">
        <is>
          <t>Trucck for pick up workers overtime</t>
        </is>
      </c>
      <c r="C408" s="418" t="inlineStr">
        <is>
          <t>អេភីអិល ឡូយីស្ទីក (ខេមបូឌា) ភីធីអ៊ី អិលធីឌី</t>
        </is>
      </c>
      <c r="D408" s="418" t="inlineStr">
        <is>
          <t>L001-100046460</t>
        </is>
      </c>
      <c r="E408" s="418" t="inlineStr">
        <is>
          <t>KOEL820861</t>
        </is>
      </c>
      <c r="F408" s="419" t="n">
        <v>44598</v>
      </c>
      <c r="G408" s="420" t="n">
        <v>131475</v>
      </c>
      <c r="H408" s="418" t="n"/>
      <c r="I408" s="455" t="n">
        <v>131475</v>
      </c>
      <c r="J408" s="418">
        <f>IF(L408&lt;&gt;"",L408,K408)</f>
        <v/>
      </c>
      <c r="K408" s="418">
        <f>IF(AND(T408=TRUE, U408=TRUE, V408=TRUE), IF(W408&lt;-0.05, "អនុញ្ញាត (អ្នកផ្គត់ផ្គង់ប្រកាសខ្វះ)", "បានប្រកាស (អនុញ្ញាត)"), IF(AND(T408=FALSE, U408=FALSE, V408=FALSE), "ព្យួរទុក (មិនមានទិន្នន័យ)", "ប្រកាសខុស (ព្យួរទុក)"))</f>
        <v/>
      </c>
      <c r="L408" s="418" t="inlineStr"/>
      <c r="M408" s="418" t="inlineStr"/>
      <c r="N408" s="455" t="n"/>
      <c r="O408" s="455">
        <f>IF(W408&lt;0,AI408,I408)</f>
        <v/>
      </c>
      <c r="P408" s="455">
        <f>I408-O408</f>
        <v/>
      </c>
      <c r="Q408" s="418" t="n"/>
      <c r="R408" s="418" t="inlineStr">
        <is>
          <t>KOEL820861</t>
        </is>
      </c>
      <c r="S408" s="418" t="inlineStr">
        <is>
          <t>KOEL820861</t>
        </is>
      </c>
      <c r="T408" s="418">
        <f>R408=S408</f>
        <v/>
      </c>
      <c r="U408" s="418">
        <f>AND(MONTH(F408)=MONTH(Y408), YEAR(F408)=YEAR(Y408))</f>
        <v/>
      </c>
      <c r="V408" s="418">
        <f>AND(AC408&lt;&gt;"", 'Company information'!D$4&lt;&gt;"", RIGHT(SUBSTITUTE(AC408,"-",""),9)=RIGHT(SUBSTITUTE('Company information'!D$4,"-",""),9))</f>
        <v/>
      </c>
      <c r="W408" s="418">
        <f>AI408-I408</f>
        <v/>
      </c>
      <c r="X408" s="455" t="n"/>
      <c r="Y408" s="419" t="n">
        <v>44714</v>
      </c>
      <c r="Z408" s="418" t="inlineStr">
        <is>
          <t>KOEL820861</t>
        </is>
      </c>
      <c r="AA408" s="418" t="inlineStr"/>
      <c r="AB408" s="418" t="inlineStr">
        <is>
          <t>បុគ្គលជាប់អាករ</t>
        </is>
      </c>
      <c r="AC408" s="418" t="inlineStr">
        <is>
          <t>L001-100067123</t>
        </is>
      </c>
      <c r="AD408" s="418" t="inlineStr">
        <is>
          <t>រីឡាយអេប៊ល សូស អ៊ិនដាសស្រ្ទៀល (ខេមបូឌា)</t>
        </is>
      </c>
      <c r="AE408" s="455" t="n">
        <v>1446225</v>
      </c>
      <c r="AF408" s="455" t="n">
        <v>1314750</v>
      </c>
      <c r="AG408" s="455" t="n">
        <v>0</v>
      </c>
      <c r="AH408" s="455" t="n">
        <v>0</v>
      </c>
      <c r="AI408" s="455" t="n">
        <v>131475</v>
      </c>
      <c r="AJ408" s="455" t="n">
        <v>0</v>
      </c>
      <c r="AK408" s="455" t="n">
        <v>0</v>
      </c>
      <c r="AL408" s="455" t="n">
        <v>0</v>
      </c>
      <c r="AM408" s="455" t="n">
        <v>0</v>
      </c>
      <c r="AN408" s="455" t="n">
        <v>0</v>
      </c>
      <c r="AO408" s="455" t="n">
        <v>0</v>
      </c>
      <c r="AP408" s="455" t="n">
        <v>0</v>
      </c>
      <c r="AQ408" s="455" t="n">
        <v>0</v>
      </c>
      <c r="AR408" s="418" t="inlineStr"/>
      <c r="AS408" s="418" t="inlineStr">
        <is>
          <t>LOCAL CHARGE &amp; OTHER</t>
        </is>
      </c>
      <c r="AT408" s="418" t="inlineStr">
        <is>
          <t>បានប្រកាសពន្ធ</t>
        </is>
      </c>
    </row>
    <row r="409">
      <c r="A409" s="417" t="n">
        <v>400</v>
      </c>
      <c r="B409" s="418" t="inlineStr">
        <is>
          <t>Water 04-12-2024 to 03-01-2024</t>
        </is>
      </c>
      <c r="C409" s="418" t="inlineStr">
        <is>
          <t>អេភីអិល ឡូយីស្ទីក (ខេមបូឌា) ភីធីអ៊ី អិលធីឌី</t>
        </is>
      </c>
      <c r="D409" s="418" t="inlineStr">
        <is>
          <t>L001-100046460</t>
        </is>
      </c>
      <c r="E409" s="418" t="inlineStr">
        <is>
          <t>KOEL820860</t>
        </is>
      </c>
      <c r="F409" s="419" t="n">
        <v>44598</v>
      </c>
      <c r="G409" s="420" t="n">
        <v>326421</v>
      </c>
      <c r="H409" s="418" t="n"/>
      <c r="I409" s="455" t="n">
        <v>326421</v>
      </c>
      <c r="J409" s="418">
        <f>IF(L409&lt;&gt;"",L409,K409)</f>
        <v/>
      </c>
      <c r="K409" s="418">
        <f>IF(AND(T409=TRUE, U409=TRUE, V409=TRUE), IF(W409&lt;-0.05, "អនុញ្ញាត (អ្នកផ្គត់ផ្គង់ប្រកាសខ្វះ)", "បានប្រកាស (អនុញ្ញាត)"), IF(AND(T409=FALSE, U409=FALSE, V409=FALSE), "ព្យួរទុក (មិនមានទិន្នន័យ)", "ប្រកាសខុស (ព្យួរទុក)"))</f>
        <v/>
      </c>
      <c r="L409" s="418" t="inlineStr"/>
      <c r="M409" s="418" t="inlineStr"/>
      <c r="N409" s="455" t="n"/>
      <c r="O409" s="455">
        <f>IF(W409&lt;0,AI409,I409)</f>
        <v/>
      </c>
      <c r="P409" s="455">
        <f>I409-O409</f>
        <v/>
      </c>
      <c r="Q409" s="418" t="n"/>
      <c r="R409" s="418" t="inlineStr">
        <is>
          <t>KOEL820860</t>
        </is>
      </c>
      <c r="S409" s="418" t="inlineStr">
        <is>
          <t>KOEL820860</t>
        </is>
      </c>
      <c r="T409" s="418">
        <f>R409=S409</f>
        <v/>
      </c>
      <c r="U409" s="418">
        <f>AND(MONTH(F409)=MONTH(Y409), YEAR(F409)=YEAR(Y409))</f>
        <v/>
      </c>
      <c r="V409" s="418">
        <f>AND(AC409&lt;&gt;"", 'Company information'!D$4&lt;&gt;"", RIGHT(SUBSTITUTE(AC409,"-",""),9)=RIGHT(SUBSTITUTE('Company information'!D$4,"-",""),9))</f>
        <v/>
      </c>
      <c r="W409" s="418">
        <f>AI409-I409</f>
        <v/>
      </c>
      <c r="X409" s="455" t="n"/>
      <c r="Y409" s="419" t="n">
        <v>44714</v>
      </c>
      <c r="Z409" s="418" t="inlineStr">
        <is>
          <t>KOEL820860</t>
        </is>
      </c>
      <c r="AA409" s="418" t="inlineStr"/>
      <c r="AB409" s="418" t="inlineStr">
        <is>
          <t>បុគ្គលជាប់អាករ</t>
        </is>
      </c>
      <c r="AC409" s="418" t="inlineStr">
        <is>
          <t>L001-100067123</t>
        </is>
      </c>
      <c r="AD409" s="418" t="inlineStr">
        <is>
          <t>រីឡាយអេប៊ល សូស អ៊ិនដាសស្រ្ទៀល (ខេមបូឌា)</t>
        </is>
      </c>
      <c r="AE409" s="455" t="n">
        <v>3590627</v>
      </c>
      <c r="AF409" s="455" t="n">
        <v>3264206</v>
      </c>
      <c r="AG409" s="455" t="n">
        <v>0</v>
      </c>
      <c r="AH409" s="455" t="n">
        <v>0</v>
      </c>
      <c r="AI409" s="455" t="n">
        <v>326421</v>
      </c>
      <c r="AJ409" s="455" t="n">
        <v>0</v>
      </c>
      <c r="AK409" s="455" t="n">
        <v>0</v>
      </c>
      <c r="AL409" s="455" t="n">
        <v>0</v>
      </c>
      <c r="AM409" s="455" t="n">
        <v>0</v>
      </c>
      <c r="AN409" s="455" t="n">
        <v>0</v>
      </c>
      <c r="AO409" s="455" t="n">
        <v>0</v>
      </c>
      <c r="AP409" s="455" t="n">
        <v>0</v>
      </c>
      <c r="AQ409" s="455" t="n">
        <v>0</v>
      </c>
      <c r="AR409" s="418" t="inlineStr"/>
      <c r="AS409" s="418" t="inlineStr">
        <is>
          <t>LOCAL CHARGE &amp; OTHER</t>
        </is>
      </c>
      <c r="AT409" s="418" t="inlineStr">
        <is>
          <t>បានប្រកាសពន្ធ</t>
        </is>
      </c>
    </row>
    <row r="410">
      <c r="A410" s="417" t="n">
        <v>401</v>
      </c>
      <c r="B410" s="418" t="inlineStr">
        <is>
          <t>Car Rental</t>
        </is>
      </c>
      <c r="C410" s="418" t="inlineStr">
        <is>
          <t>អេភីអិល ឡូយីស្ទីក (ខេមបូឌា) ភីធីអ៊ី អិលធីឌី</t>
        </is>
      </c>
      <c r="D410" s="418" t="inlineStr">
        <is>
          <t>L001-100046460</t>
        </is>
      </c>
      <c r="E410" s="418" t="inlineStr">
        <is>
          <t>PNHL488044</t>
        </is>
      </c>
      <c r="F410" s="419" t="n">
        <v>44727</v>
      </c>
      <c r="G410" s="420" t="n">
        <v>364544</v>
      </c>
      <c r="H410" s="418" t="n"/>
      <c r="I410" s="455" t="n">
        <v>364544</v>
      </c>
      <c r="J410" s="418">
        <f>IF(L410&lt;&gt;"",L410,K410)</f>
        <v/>
      </c>
      <c r="K410" s="418">
        <f>IF(AND(T410=TRUE, U410=TRUE, V410=TRUE), IF(W410&lt;-0.05, "អនុញ្ញាត (អ្នកផ្គត់ផ្គង់ប្រកាសខ្វះ)", "បានប្រកាស (អនុញ្ញាត)"), IF(AND(T410=FALSE, U410=FALSE, V410=FALSE), "ព្យួរទុក (មិនមានទិន្នន័យ)", "ប្រកាសខុស (ព្យួរទុក)"))</f>
        <v/>
      </c>
      <c r="L410" s="418" t="inlineStr"/>
      <c r="M410" s="418" t="inlineStr"/>
      <c r="N410" s="455" t="n"/>
      <c r="O410" s="455">
        <f>IF(W410&lt;0,AI410,I410)</f>
        <v/>
      </c>
      <c r="P410" s="455">
        <f>I410-O410</f>
        <v/>
      </c>
      <c r="Q410" s="418" t="n"/>
      <c r="R410" s="418" t="inlineStr">
        <is>
          <t>PNHL488044</t>
        </is>
      </c>
      <c r="S410" s="418" t="inlineStr">
        <is>
          <t>PNHL488044</t>
        </is>
      </c>
      <c r="T410" s="418">
        <f>R410=S410</f>
        <v/>
      </c>
      <c r="U410" s="418">
        <f>AND(MONTH(F410)=MONTH(Y410), YEAR(F410)=YEAR(Y410))</f>
        <v/>
      </c>
      <c r="V410" s="418">
        <f>AND(AC410&lt;&gt;"", 'Company information'!D$4&lt;&gt;"", RIGHT(SUBSTITUTE(AC410,"-",""),9)=RIGHT(SUBSTITUTE('Company information'!D$4,"-",""),9))</f>
        <v/>
      </c>
      <c r="W410" s="418">
        <f>AI410-I410</f>
        <v/>
      </c>
      <c r="X410" s="455" t="n"/>
      <c r="Y410" s="419" t="n">
        <v>44727</v>
      </c>
      <c r="Z410" s="418" t="inlineStr">
        <is>
          <t>PNHL488044</t>
        </is>
      </c>
      <c r="AA410" s="418" t="inlineStr"/>
      <c r="AB410" s="418" t="inlineStr">
        <is>
          <t>បុគ្គលជាប់អាករ</t>
        </is>
      </c>
      <c r="AC410" s="418" t="inlineStr">
        <is>
          <t>L001-100067123</t>
        </is>
      </c>
      <c r="AD410" s="418" t="inlineStr">
        <is>
          <t>រីឡាយអេប៊ល សូស អ៊ិនដាសស្រ្ទៀល (ខេមបូឌា)</t>
        </is>
      </c>
      <c r="AE410" s="455" t="n">
        <v>4009984</v>
      </c>
      <c r="AF410" s="455" t="n">
        <v>3645440</v>
      </c>
      <c r="AG410" s="455" t="n">
        <v>0</v>
      </c>
      <c r="AH410" s="455" t="n">
        <v>0</v>
      </c>
      <c r="AI410" s="455" t="n">
        <v>364544</v>
      </c>
      <c r="AJ410" s="455" t="n">
        <v>0</v>
      </c>
      <c r="AK410" s="455" t="n">
        <v>0</v>
      </c>
      <c r="AL410" s="455" t="n">
        <v>0</v>
      </c>
      <c r="AM410" s="455" t="n">
        <v>0</v>
      </c>
      <c r="AN410" s="455" t="n">
        <v>0</v>
      </c>
      <c r="AO410" s="455" t="n">
        <v>0</v>
      </c>
      <c r="AP410" s="455" t="n">
        <v>0</v>
      </c>
      <c r="AQ410" s="455" t="n">
        <v>0</v>
      </c>
      <c r="AR410" s="418" t="inlineStr"/>
      <c r="AS410" s="418" t="inlineStr">
        <is>
          <t>LOCAL CHARGE &amp; OTHER</t>
        </is>
      </c>
      <c r="AT410" s="418" t="inlineStr">
        <is>
          <t>បានប្រកាសពន្ធ</t>
        </is>
      </c>
    </row>
    <row r="411">
      <c r="A411" s="417" t="n">
        <v>402</v>
      </c>
      <c r="B411" s="418" t="inlineStr">
        <is>
          <t>Rent truck for taking good</t>
        </is>
      </c>
      <c r="C411" s="418" t="inlineStr">
        <is>
          <t>អេភីអិល ឡូយីស្ទីក (ខេមបូឌា) ភីធីអ៊ី អិលធីឌី</t>
        </is>
      </c>
      <c r="D411" s="418" t="inlineStr">
        <is>
          <t>L001-100046460</t>
        </is>
      </c>
      <c r="E411" s="418" t="inlineStr">
        <is>
          <t>PNHL488046</t>
        </is>
      </c>
      <c r="F411" s="419" t="n">
        <v>44727</v>
      </c>
      <c r="G411" s="420" t="n">
        <v>229376</v>
      </c>
      <c r="H411" s="418" t="n"/>
      <c r="I411" s="455" t="n">
        <v>229376</v>
      </c>
      <c r="J411" s="418">
        <f>IF(L411&lt;&gt;"",L411,K411)</f>
        <v/>
      </c>
      <c r="K411" s="418">
        <f>IF(AND(T411=TRUE, U411=TRUE, V411=TRUE), IF(W411&lt;-0.05, "អនុញ្ញាត (អ្នកផ្គត់ផ្គង់ប្រកាសខ្វះ)", "បានប្រកាស (អនុញ្ញាត)"), IF(AND(T411=FALSE, U411=FALSE, V411=FALSE), "ព្យួរទុក (មិនមានទិន្នន័យ)", "ប្រកាសខុស (ព្យួរទុក)"))</f>
        <v/>
      </c>
      <c r="L411" s="418" t="inlineStr"/>
      <c r="M411" s="418" t="inlineStr"/>
      <c r="N411" s="455" t="n"/>
      <c r="O411" s="455">
        <f>IF(W411&lt;0,AI411,I411)</f>
        <v/>
      </c>
      <c r="P411" s="455">
        <f>I411-O411</f>
        <v/>
      </c>
      <c r="Q411" s="418" t="n"/>
      <c r="R411" s="418" t="inlineStr">
        <is>
          <t>PNHL488046</t>
        </is>
      </c>
      <c r="S411" s="418" t="inlineStr">
        <is>
          <t>PNHL488046</t>
        </is>
      </c>
      <c r="T411" s="418">
        <f>R411=S411</f>
        <v/>
      </c>
      <c r="U411" s="418">
        <f>AND(MONTH(F411)=MONTH(Y411), YEAR(F411)=YEAR(Y411))</f>
        <v/>
      </c>
      <c r="V411" s="418">
        <f>AND(AC411&lt;&gt;"", 'Company information'!D$4&lt;&gt;"", RIGHT(SUBSTITUTE(AC411,"-",""),9)=RIGHT(SUBSTITUTE('Company information'!D$4,"-",""),9))</f>
        <v/>
      </c>
      <c r="W411" s="418">
        <f>AI411-I411</f>
        <v/>
      </c>
      <c r="X411" s="455" t="n"/>
      <c r="Y411" s="419" t="n">
        <v>44727</v>
      </c>
      <c r="Z411" s="418" t="inlineStr">
        <is>
          <t>PNHL488046</t>
        </is>
      </c>
      <c r="AA411" s="418" t="inlineStr"/>
      <c r="AB411" s="418" t="inlineStr">
        <is>
          <t>បុគ្គលជាប់អាករ</t>
        </is>
      </c>
      <c r="AC411" s="418" t="inlineStr">
        <is>
          <t>L001-100067123</t>
        </is>
      </c>
      <c r="AD411" s="418" t="inlineStr">
        <is>
          <t>រីឡាយអេប៊ល សូស អ៊ិនដាសស្រ្ទៀល (ខេមបូឌា)</t>
        </is>
      </c>
      <c r="AE411" s="455" t="n">
        <v>2523136</v>
      </c>
      <c r="AF411" s="455" t="n">
        <v>2293760</v>
      </c>
      <c r="AG411" s="455" t="n">
        <v>0</v>
      </c>
      <c r="AH411" s="455" t="n">
        <v>0</v>
      </c>
      <c r="AI411" s="455" t="n">
        <v>229376</v>
      </c>
      <c r="AJ411" s="455" t="n">
        <v>0</v>
      </c>
      <c r="AK411" s="455" t="n">
        <v>0</v>
      </c>
      <c r="AL411" s="455" t="n">
        <v>0</v>
      </c>
      <c r="AM411" s="455" t="n">
        <v>0</v>
      </c>
      <c r="AN411" s="455" t="n">
        <v>0</v>
      </c>
      <c r="AO411" s="455" t="n">
        <v>0</v>
      </c>
      <c r="AP411" s="455" t="n">
        <v>0</v>
      </c>
      <c r="AQ411" s="455" t="n">
        <v>0</v>
      </c>
      <c r="AR411" s="418" t="inlineStr"/>
      <c r="AS411" s="418" t="inlineStr">
        <is>
          <t>LOCAL CHARGE &amp; OTHER</t>
        </is>
      </c>
      <c r="AT411" s="418" t="inlineStr">
        <is>
          <t>បានប្រកាសពន្ធ</t>
        </is>
      </c>
    </row>
    <row r="412">
      <c r="A412" s="417" t="n">
        <v>403</v>
      </c>
      <c r="B412" s="418" t="inlineStr">
        <is>
          <t>Monthly Charge of Photo Copier Rental from 06-12-2023-06-01-2024</t>
        </is>
      </c>
      <c r="C412" s="418" t="inlineStr">
        <is>
          <t>វ៉ុលត្រេន ឡូជីស្ទីក (ខេមបូឌា) ឯ.ក</t>
        </is>
      </c>
      <c r="D412" s="418" t="inlineStr">
        <is>
          <t>K010-901800934</t>
        </is>
      </c>
      <c r="E412" s="418" t="inlineStr">
        <is>
          <t>VOL220595</t>
        </is>
      </c>
      <c r="F412" s="419" t="n">
        <v>44567</v>
      </c>
      <c r="G412" s="420" t="n">
        <v>338540</v>
      </c>
      <c r="H412" s="418" t="n"/>
      <c r="I412" s="455" t="n">
        <v>338540</v>
      </c>
      <c r="J412" s="418">
        <f>IF(L412&lt;&gt;"",L412,K412)</f>
        <v/>
      </c>
      <c r="K412" s="418">
        <f>IF(AND(T412=TRUE, U412=TRUE, V412=TRUE), IF(W412&lt;-0.05, "អនុញ្ញាត (អ្នកផ្គត់ផ្គង់ប្រកាសខ្វះ)", "បានប្រកាស (អនុញ្ញាត)"), IF(AND(T412=FALSE, U412=FALSE, V412=FALSE), "ព្យួរទុក (មិនមានទិន្នន័យ)", "ប្រកាសខុស (ព្យួរទុក)"))</f>
        <v/>
      </c>
      <c r="L412" s="418" t="inlineStr"/>
      <c r="M412" s="418" t="inlineStr"/>
      <c r="N412" s="455" t="n"/>
      <c r="O412" s="455">
        <f>IF(W412&lt;0,AI412,I412)</f>
        <v/>
      </c>
      <c r="P412" s="455">
        <f>I412-O412</f>
        <v/>
      </c>
      <c r="Q412" s="418" t="n"/>
      <c r="R412" s="418" t="inlineStr">
        <is>
          <t>VOL220595</t>
        </is>
      </c>
      <c r="S412" s="418" t="inlineStr">
        <is>
          <t>VOL220595</t>
        </is>
      </c>
      <c r="T412" s="418">
        <f>R412=S412</f>
        <v/>
      </c>
      <c r="U412" s="418">
        <f>AND(MONTH(F412)=MONTH(Y412), YEAR(F412)=YEAR(Y412))</f>
        <v/>
      </c>
      <c r="V412" s="418">
        <f>AND(AC412&lt;&gt;"", 'Company information'!D$4&lt;&gt;"", RIGHT(SUBSTITUTE(AC412,"-",""),9)=RIGHT(SUBSTITUTE('Company information'!D$4,"-",""),9))</f>
        <v/>
      </c>
      <c r="W412" s="418">
        <f>AI412-I412</f>
        <v/>
      </c>
      <c r="X412" s="455" t="n"/>
      <c r="Y412" s="419" t="n">
        <v>44713</v>
      </c>
      <c r="Z412" s="418" t="inlineStr">
        <is>
          <t>VOL220595</t>
        </is>
      </c>
      <c r="AA412" s="418" t="inlineStr"/>
      <c r="AB412" s="418" t="inlineStr">
        <is>
          <t>បុគ្គលជាប់អាករ</t>
        </is>
      </c>
      <c r="AC412" s="418" t="inlineStr">
        <is>
          <t>L001-100067123</t>
        </is>
      </c>
      <c r="AD412" s="418" t="inlineStr">
        <is>
          <t>រីឡាយអេប៊ល សូស អ៊ិនដាសស្រ្ទៀល (ខេមបូឌា)</t>
        </is>
      </c>
      <c r="AE412" s="455" t="n">
        <v>3723942</v>
      </c>
      <c r="AF412" s="455" t="n">
        <v>3385402</v>
      </c>
      <c r="AG412" s="455" t="n">
        <v>0</v>
      </c>
      <c r="AH412" s="455" t="n">
        <v>0</v>
      </c>
      <c r="AI412" s="455" t="n">
        <v>338540</v>
      </c>
      <c r="AJ412" s="455" t="n">
        <v>0</v>
      </c>
      <c r="AK412" s="455" t="n">
        <v>0</v>
      </c>
      <c r="AL412" s="455" t="n">
        <v>0</v>
      </c>
      <c r="AM412" s="455" t="n">
        <v>0</v>
      </c>
      <c r="AN412" s="455" t="n">
        <v>0</v>
      </c>
      <c r="AO412" s="455" t="n">
        <v>0</v>
      </c>
      <c r="AP412" s="455" t="n">
        <v>0</v>
      </c>
      <c r="AQ412" s="455" t="n">
        <v>0</v>
      </c>
      <c r="AR412" s="418" t="inlineStr"/>
      <c r="AS412" s="418" t="inlineStr">
        <is>
          <t>Commission service on goods transportation</t>
        </is>
      </c>
      <c r="AT412" s="418" t="inlineStr">
        <is>
          <t>បានប្រកាសពន្ធ</t>
        </is>
      </c>
    </row>
    <row r="413">
      <c r="A413" s="417" t="n">
        <v>404</v>
      </c>
      <c r="B413" s="418" t="inlineStr">
        <is>
          <t>Monthly Charge of Photo Copier Rental from 06-12-2023-06-01-2024</t>
        </is>
      </c>
      <c r="C413" s="418" t="inlineStr">
        <is>
          <t>វ៉ុលត្រេន ឡូជីស្ទីក (ខេមបូឌា) ឯ.ក</t>
        </is>
      </c>
      <c r="D413" s="418" t="inlineStr">
        <is>
          <t>K010-901800934</t>
        </is>
      </c>
      <c r="E413" s="418" t="inlineStr">
        <is>
          <t>VOL220597</t>
        </is>
      </c>
      <c r="F413" s="419" t="n">
        <v>44567</v>
      </c>
      <c r="G413" s="420" t="n">
        <v>120101</v>
      </c>
      <c r="H413" s="418" t="n"/>
      <c r="I413" s="455" t="n">
        <v>120101</v>
      </c>
      <c r="J413" s="418">
        <f>IF(L413&lt;&gt;"",L413,K413)</f>
        <v/>
      </c>
      <c r="K413" s="418">
        <f>IF(AND(T413=TRUE, U413=TRUE, V413=TRUE), IF(W413&lt;-0.05, "អនុញ្ញាត (អ្នកផ្គត់ផ្គង់ប្រកាសខ្វះ)", "បានប្រកាស (អនុញ្ញាត)"), IF(AND(T413=FALSE, U413=FALSE, V413=FALSE), "ព្យួរទុក (មិនមានទិន្នន័យ)", "ប្រកាសខុស (ព្យួរទុក)"))</f>
        <v/>
      </c>
      <c r="L413" s="418" t="inlineStr"/>
      <c r="M413" s="418" t="inlineStr"/>
      <c r="N413" s="455" t="n"/>
      <c r="O413" s="455">
        <f>IF(W413&lt;0,AI413,I413)</f>
        <v/>
      </c>
      <c r="P413" s="455">
        <f>I413-O413</f>
        <v/>
      </c>
      <c r="Q413" s="418" t="n"/>
      <c r="R413" s="418" t="inlineStr">
        <is>
          <t>VOL220597</t>
        </is>
      </c>
      <c r="S413" s="418" t="inlineStr">
        <is>
          <t>VOL220597</t>
        </is>
      </c>
      <c r="T413" s="418">
        <f>R413=S413</f>
        <v/>
      </c>
      <c r="U413" s="418">
        <f>AND(MONTH(F413)=MONTH(Y413), YEAR(F413)=YEAR(Y413))</f>
        <v/>
      </c>
      <c r="V413" s="418">
        <f>AND(AC413&lt;&gt;"", 'Company information'!D$4&lt;&gt;"", RIGHT(SUBSTITUTE(AC413,"-",""),9)=RIGHT(SUBSTITUTE('Company information'!D$4,"-",""),9))</f>
        <v/>
      </c>
      <c r="W413" s="418">
        <f>AI413-I413</f>
        <v/>
      </c>
      <c r="X413" s="455" t="n"/>
      <c r="Y413" s="419" t="n">
        <v>44713</v>
      </c>
      <c r="Z413" s="418" t="inlineStr">
        <is>
          <t>VOL220597</t>
        </is>
      </c>
      <c r="AA413" s="418" t="inlineStr"/>
      <c r="AB413" s="418" t="inlineStr">
        <is>
          <t>បុគ្គលជាប់អាករ</t>
        </is>
      </c>
      <c r="AC413" s="418" t="inlineStr">
        <is>
          <t>L001-100067123</t>
        </is>
      </c>
      <c r="AD413" s="418" t="inlineStr">
        <is>
          <t>រីឡាយអេប៊ល សូស អ៊ិនដាសស្រ្ទៀល (ខេមបូឌា)</t>
        </is>
      </c>
      <c r="AE413" s="455" t="n">
        <v>1321108</v>
      </c>
      <c r="AF413" s="455" t="n">
        <v>1201007</v>
      </c>
      <c r="AG413" s="455" t="n">
        <v>0</v>
      </c>
      <c r="AH413" s="455" t="n">
        <v>0</v>
      </c>
      <c r="AI413" s="455" t="n">
        <v>120101</v>
      </c>
      <c r="AJ413" s="455" t="n">
        <v>0</v>
      </c>
      <c r="AK413" s="455" t="n">
        <v>0</v>
      </c>
      <c r="AL413" s="455" t="n">
        <v>0</v>
      </c>
      <c r="AM413" s="455" t="n">
        <v>0</v>
      </c>
      <c r="AN413" s="455" t="n">
        <v>0</v>
      </c>
      <c r="AO413" s="455" t="n">
        <v>0</v>
      </c>
      <c r="AP413" s="455" t="n">
        <v>0</v>
      </c>
      <c r="AQ413" s="455" t="n">
        <v>0</v>
      </c>
      <c r="AR413" s="418" t="inlineStr"/>
      <c r="AS413" s="418" t="inlineStr">
        <is>
          <t>Commission service on goods transportation</t>
        </is>
      </c>
      <c r="AT413" s="418" t="inlineStr">
        <is>
          <t>បានប្រកាសពន្ធ</t>
        </is>
      </c>
    </row>
    <row r="414">
      <c r="A414" s="417" t="n">
        <v>405</v>
      </c>
      <c r="B414" s="418" t="inlineStr">
        <is>
          <t>Motherboard, Host, Techincian service fee</t>
        </is>
      </c>
      <c r="C414" s="418" t="inlineStr">
        <is>
          <t>វ៉ុលត្រេន ឡូជីស្ទីក (ខេមបូឌា) ឯ.ក</t>
        </is>
      </c>
      <c r="D414" s="418" t="inlineStr">
        <is>
          <t>K010-901800934</t>
        </is>
      </c>
      <c r="E414" s="418" t="inlineStr">
        <is>
          <t>VOL220605</t>
        </is>
      </c>
      <c r="F414" s="419" t="n">
        <v>44567</v>
      </c>
      <c r="G414" s="420" t="n">
        <v>120101</v>
      </c>
      <c r="H414" s="418" t="n"/>
      <c r="I414" s="455" t="n">
        <v>120101</v>
      </c>
      <c r="J414" s="418">
        <f>IF(L414&lt;&gt;"",L414,K414)</f>
        <v/>
      </c>
      <c r="K414" s="418">
        <f>IF(AND(T414=TRUE, U414=TRUE, V414=TRUE), IF(W414&lt;-0.05, "អនុញ្ញាត (អ្នកផ្គត់ផ្គង់ប្រកាសខ្វះ)", "បានប្រកាស (អនុញ្ញាត)"), IF(AND(T414=FALSE, U414=FALSE, V414=FALSE), "ព្យួរទុក (មិនមានទិន្នន័យ)", "ប្រកាសខុស (ព្យួរទុក)"))</f>
        <v/>
      </c>
      <c r="L414" s="418" t="inlineStr"/>
      <c r="M414" s="418" t="inlineStr"/>
      <c r="N414" s="455" t="n"/>
      <c r="O414" s="455">
        <f>IF(W414&lt;0,AI414,I414)</f>
        <v/>
      </c>
      <c r="P414" s="455">
        <f>I414-O414</f>
        <v/>
      </c>
      <c r="Q414" s="418" t="n"/>
      <c r="R414" s="418" t="inlineStr">
        <is>
          <t>VOL220605</t>
        </is>
      </c>
      <c r="S414" s="418" t="inlineStr">
        <is>
          <t>VOL220605</t>
        </is>
      </c>
      <c r="T414" s="418">
        <f>R414=S414</f>
        <v/>
      </c>
      <c r="U414" s="418">
        <f>AND(MONTH(F414)=MONTH(Y414), YEAR(F414)=YEAR(Y414))</f>
        <v/>
      </c>
      <c r="V414" s="418">
        <f>AND(AC414&lt;&gt;"", 'Company information'!D$4&lt;&gt;"", RIGHT(SUBSTITUTE(AC414,"-",""),9)=RIGHT(SUBSTITUTE('Company information'!D$4,"-",""),9))</f>
        <v/>
      </c>
      <c r="W414" s="418">
        <f>AI414-I414</f>
        <v/>
      </c>
      <c r="X414" s="455" t="n"/>
      <c r="Y414" s="419" t="n">
        <v>44713</v>
      </c>
      <c r="Z414" s="418" t="inlineStr">
        <is>
          <t>VOL220605</t>
        </is>
      </c>
      <c r="AA414" s="418" t="inlineStr"/>
      <c r="AB414" s="418" t="inlineStr">
        <is>
          <t>បុគ្គលជាប់អាករ</t>
        </is>
      </c>
      <c r="AC414" s="418" t="inlineStr">
        <is>
          <t>L001-100067123</t>
        </is>
      </c>
      <c r="AD414" s="418" t="inlineStr">
        <is>
          <t>រីឡាយអេប៊ល សូស អ៊ិនដាសស្រ្ទៀល (ខេមបូឌា)</t>
        </is>
      </c>
      <c r="AE414" s="455" t="n">
        <v>1321108</v>
      </c>
      <c r="AF414" s="455" t="n">
        <v>1201007</v>
      </c>
      <c r="AG414" s="455" t="n">
        <v>0</v>
      </c>
      <c r="AH414" s="455" t="n">
        <v>0</v>
      </c>
      <c r="AI414" s="455" t="n">
        <v>120101</v>
      </c>
      <c r="AJ414" s="455" t="n">
        <v>0</v>
      </c>
      <c r="AK414" s="455" t="n">
        <v>0</v>
      </c>
      <c r="AL414" s="455" t="n">
        <v>0</v>
      </c>
      <c r="AM414" s="455" t="n">
        <v>0</v>
      </c>
      <c r="AN414" s="455" t="n">
        <v>0</v>
      </c>
      <c r="AO414" s="455" t="n">
        <v>0</v>
      </c>
      <c r="AP414" s="455" t="n">
        <v>0</v>
      </c>
      <c r="AQ414" s="455" t="n">
        <v>0</v>
      </c>
      <c r="AR414" s="418" t="inlineStr"/>
      <c r="AS414" s="418" t="inlineStr">
        <is>
          <t>Commission service on goods transportation</t>
        </is>
      </c>
      <c r="AT414" s="418" t="inlineStr">
        <is>
          <t>បានប្រកាសពន្ធ</t>
        </is>
      </c>
    </row>
    <row r="415">
      <c r="A415" s="417" t="n">
        <v>406</v>
      </c>
      <c r="B415" s="418" t="inlineStr">
        <is>
          <t>Monthly Charge of Photo Copier Rental from 06-12-2023-06-01-2024</t>
        </is>
      </c>
      <c r="C415" s="418" t="inlineStr">
        <is>
          <t>អិចស្ពោលាំងកា ហ្រ្វេត (ខេមបូឌា) លីមីធីត</t>
        </is>
      </c>
      <c r="D415" s="418" t="inlineStr">
        <is>
          <t>L001-107000385</t>
        </is>
      </c>
      <c r="E415" s="418" t="inlineStr">
        <is>
          <t>EFL-PNH-00042551</t>
        </is>
      </c>
      <c r="F415" s="419" t="n">
        <v>44598</v>
      </c>
      <c r="G415" s="420" t="n">
        <v>40980</v>
      </c>
      <c r="H415" s="418" t="n"/>
      <c r="I415" s="455" t="n">
        <v>40980</v>
      </c>
      <c r="J415" s="418">
        <f>IF(L415&lt;&gt;"",L415,K415)</f>
        <v/>
      </c>
      <c r="K415" s="418">
        <f>IF(AND(T415=TRUE, U415=TRUE, V415=TRUE), IF(W415&lt;-0.05, "អនុញ្ញាត (អ្នកផ្គត់ផ្គង់ប្រកាសខ្វះ)", "បានប្រកាស (អនុញ្ញាត)"), IF(AND(T415=FALSE, U415=FALSE, V415=FALSE), "ព្យួរទុក (មិនមានទិន្នន័យ)", "ប្រកាសខុស (ព្យួរទុក)"))</f>
        <v/>
      </c>
      <c r="L415" s="418" t="inlineStr"/>
      <c r="M415" s="418" t="inlineStr"/>
      <c r="N415" s="455" t="n"/>
      <c r="O415" s="455">
        <f>IF(W415&lt;0,AI415,I415)</f>
        <v/>
      </c>
      <c r="P415" s="455">
        <f>I415-O415</f>
        <v/>
      </c>
      <c r="Q415" s="418" t="n"/>
      <c r="R415" s="418" t="inlineStr">
        <is>
          <t>EFL-PNH-00042551</t>
        </is>
      </c>
      <c r="S415" s="418" t="inlineStr">
        <is>
          <t>EFL-PNH-00042551</t>
        </is>
      </c>
      <c r="T415" s="418">
        <f>R415=S415</f>
        <v/>
      </c>
      <c r="U415" s="418">
        <f>AND(MONTH(F415)=MONTH(Y415), YEAR(F415)=YEAR(Y415))</f>
        <v/>
      </c>
      <c r="V415" s="418">
        <f>AND(AC415&lt;&gt;"", 'Company information'!D$4&lt;&gt;"", RIGHT(SUBSTITUTE(AC415,"-",""),9)=RIGHT(SUBSTITUTE('Company information'!D$4,"-",""),9))</f>
        <v/>
      </c>
      <c r="W415" s="418">
        <f>AI415-I415</f>
        <v/>
      </c>
      <c r="X415" s="455" t="n"/>
      <c r="Y415" s="419" t="n">
        <v>44714</v>
      </c>
      <c r="Z415" s="418" t="inlineStr">
        <is>
          <t>EFL-PNH-00042551</t>
        </is>
      </c>
      <c r="AA415" s="418" t="inlineStr"/>
      <c r="AB415" s="418" t="inlineStr">
        <is>
          <t>បុគ្គលជាប់អាករ</t>
        </is>
      </c>
      <c r="AC415" s="418" t="inlineStr">
        <is>
          <t>L001-100067123</t>
        </is>
      </c>
      <c r="AD415" s="418" t="inlineStr">
        <is>
          <t>រីឡាយអេប៊ល សូស អ៊ិនដាសស្រ្ទៀល (ខេមបូឌា)</t>
        </is>
      </c>
      <c r="AE415" s="455" t="n">
        <v>450780</v>
      </c>
      <c r="AF415" s="455" t="n">
        <v>409800</v>
      </c>
      <c r="AG415" s="455" t="n">
        <v>0</v>
      </c>
      <c r="AH415" s="455" t="n">
        <v>0</v>
      </c>
      <c r="AI415" s="455" t="n">
        <v>40980</v>
      </c>
      <c r="AJ415" s="455" t="n">
        <v>0</v>
      </c>
      <c r="AK415" s="455" t="n">
        <v>0</v>
      </c>
      <c r="AL415" s="455" t="n">
        <v>0</v>
      </c>
      <c r="AM415" s="455" t="n">
        <v>0</v>
      </c>
      <c r="AN415" s="455" t="n">
        <v>0</v>
      </c>
      <c r="AO415" s="455" t="n">
        <v>0</v>
      </c>
      <c r="AP415" s="455" t="n">
        <v>0</v>
      </c>
      <c r="AQ415" s="455" t="n">
        <v>0</v>
      </c>
      <c r="AR415" s="418" t="inlineStr"/>
      <c r="AS415" s="418" t="inlineStr">
        <is>
          <t>AMS,ODOCUM,OHANDL</t>
        </is>
      </c>
      <c r="AT415" s="418" t="inlineStr">
        <is>
          <t>បានប្រកាសពន្ធ</t>
        </is>
      </c>
    </row>
    <row r="416">
      <c r="A416" s="417" t="n">
        <v>407</v>
      </c>
      <c r="B416" s="418" t="inlineStr">
        <is>
          <t>Marchine Rental for January 2024 (Buckle wrapping and Hot melt buckle winding machine)</t>
        </is>
      </c>
      <c r="C416" s="418" t="inlineStr">
        <is>
          <t>អិចស្ពោលាំងកា ហ្រ្វេត (ខេមបូឌា) លីមីធីត</t>
        </is>
      </c>
      <c r="D416" s="418" t="inlineStr">
        <is>
          <t>L001-107000385</t>
        </is>
      </c>
      <c r="E416" s="418" t="inlineStr">
        <is>
          <t>EFL-PNH-00042550</t>
        </is>
      </c>
      <c r="F416" s="419" t="n">
        <v>44598</v>
      </c>
      <c r="G416" s="420" t="n">
        <v>40980</v>
      </c>
      <c r="H416" s="418" t="n"/>
      <c r="I416" s="455" t="n">
        <v>40980</v>
      </c>
      <c r="J416" s="418">
        <f>IF(L416&lt;&gt;"",L416,K416)</f>
        <v/>
      </c>
      <c r="K416" s="418">
        <f>IF(AND(T416=TRUE, U416=TRUE, V416=TRUE), IF(W416&lt;-0.05, "អនុញ្ញាត (អ្នកផ្គត់ផ្គង់ប្រកាសខ្វះ)", "បានប្រកាស (អនុញ្ញាត)"), IF(AND(T416=FALSE, U416=FALSE, V416=FALSE), "ព្យួរទុក (មិនមានទិន្នន័យ)", "ប្រកាសខុស (ព្យួរទុក)"))</f>
        <v/>
      </c>
      <c r="L416" s="418" t="inlineStr"/>
      <c r="M416" s="418" t="inlineStr"/>
      <c r="N416" s="455" t="n"/>
      <c r="O416" s="455">
        <f>IF(W416&lt;0,AI416,I416)</f>
        <v/>
      </c>
      <c r="P416" s="455">
        <f>I416-O416</f>
        <v/>
      </c>
      <c r="Q416" s="418" t="n"/>
      <c r="R416" s="418" t="inlineStr">
        <is>
          <t>EFL-PNH-00042550</t>
        </is>
      </c>
      <c r="S416" s="418" t="inlineStr">
        <is>
          <t>EFL-PNH-00042550</t>
        </is>
      </c>
      <c r="T416" s="418">
        <f>R416=S416</f>
        <v/>
      </c>
      <c r="U416" s="418">
        <f>AND(MONTH(F416)=MONTH(Y416), YEAR(F416)=YEAR(Y416))</f>
        <v/>
      </c>
      <c r="V416" s="418">
        <f>AND(AC416&lt;&gt;"", 'Company information'!D$4&lt;&gt;"", RIGHT(SUBSTITUTE(AC416,"-",""),9)=RIGHT(SUBSTITUTE('Company information'!D$4,"-",""),9))</f>
        <v/>
      </c>
      <c r="W416" s="418">
        <f>AI416-I416</f>
        <v/>
      </c>
      <c r="X416" s="455" t="n"/>
      <c r="Y416" s="419" t="n">
        <v>44714</v>
      </c>
      <c r="Z416" s="418" t="inlineStr">
        <is>
          <t>EFL-PNH-00042550</t>
        </is>
      </c>
      <c r="AA416" s="418" t="inlineStr"/>
      <c r="AB416" s="418" t="inlineStr">
        <is>
          <t>បុគ្គលជាប់អាករ</t>
        </is>
      </c>
      <c r="AC416" s="418" t="inlineStr">
        <is>
          <t>L001-100067123</t>
        </is>
      </c>
      <c r="AD416" s="418" t="inlineStr">
        <is>
          <t>រីឡាយអេប៊ល សូស អ៊ិនដាសស្រ្ទៀល (ខេមបូឌា)</t>
        </is>
      </c>
      <c r="AE416" s="455" t="n">
        <v>450780</v>
      </c>
      <c r="AF416" s="455" t="n">
        <v>409800</v>
      </c>
      <c r="AG416" s="455" t="n">
        <v>0</v>
      </c>
      <c r="AH416" s="455" t="n">
        <v>0</v>
      </c>
      <c r="AI416" s="455" t="n">
        <v>40980</v>
      </c>
      <c r="AJ416" s="455" t="n">
        <v>0</v>
      </c>
      <c r="AK416" s="455" t="n">
        <v>0</v>
      </c>
      <c r="AL416" s="455" t="n">
        <v>0</v>
      </c>
      <c r="AM416" s="455" t="n">
        <v>0</v>
      </c>
      <c r="AN416" s="455" t="n">
        <v>0</v>
      </c>
      <c r="AO416" s="455" t="n">
        <v>0</v>
      </c>
      <c r="AP416" s="455" t="n">
        <v>0</v>
      </c>
      <c r="AQ416" s="455" t="n">
        <v>0</v>
      </c>
      <c r="AR416" s="418" t="inlineStr"/>
      <c r="AS416" s="418" t="inlineStr">
        <is>
          <t>AMS,ODOCUM,OHANDL</t>
        </is>
      </c>
      <c r="AT416" s="418" t="inlineStr">
        <is>
          <t>បានប្រកាសពន្ធ</t>
        </is>
      </c>
    </row>
    <row r="417">
      <c r="A417" s="417" t="n">
        <v>408</v>
      </c>
      <c r="B417" s="418" t="inlineStr">
        <is>
          <t>Monthly Charge of Photo Copier Rental from 06-12-2023-06-01-2024</t>
        </is>
      </c>
      <c r="C417" s="418" t="inlineStr">
        <is>
          <t>អិចស្ពោលាំងកា ហ្រ្វេត (ខេមបូឌា) លីមីធីត</t>
        </is>
      </c>
      <c r="D417" s="418" t="inlineStr">
        <is>
          <t>L001-107000385</t>
        </is>
      </c>
      <c r="E417" s="418" t="inlineStr">
        <is>
          <t>EFL-PNH-00042548</t>
        </is>
      </c>
      <c r="F417" s="419" t="n">
        <v>44598</v>
      </c>
      <c r="G417" s="420" t="n">
        <v>40980</v>
      </c>
      <c r="H417" s="418" t="n"/>
      <c r="I417" s="455" t="n">
        <v>40980</v>
      </c>
      <c r="J417" s="418">
        <f>IF(L417&lt;&gt;"",L417,K417)</f>
        <v/>
      </c>
      <c r="K417" s="418">
        <f>IF(AND(T417=TRUE, U417=TRUE, V417=TRUE), IF(W417&lt;-0.05, "អនុញ្ញាត (អ្នកផ្គត់ផ្គង់ប្រកាសខ្វះ)", "បានប្រកាស (អនុញ្ញាត)"), IF(AND(T417=FALSE, U417=FALSE, V417=FALSE), "ព្យួរទុក (មិនមានទិន្នន័យ)", "ប្រកាសខុស (ព្យួរទុក)"))</f>
        <v/>
      </c>
      <c r="L417" s="418" t="inlineStr"/>
      <c r="M417" s="418" t="inlineStr"/>
      <c r="N417" s="455" t="n"/>
      <c r="O417" s="455">
        <f>IF(W417&lt;0,AI417,I417)</f>
        <v/>
      </c>
      <c r="P417" s="455">
        <f>I417-O417</f>
        <v/>
      </c>
      <c r="Q417" s="418" t="n"/>
      <c r="R417" s="418" t="inlineStr">
        <is>
          <t>EFL-PNH-00042548</t>
        </is>
      </c>
      <c r="S417" s="418" t="inlineStr">
        <is>
          <t>EFL-PNH-00042548</t>
        </is>
      </c>
      <c r="T417" s="418">
        <f>R417=S417</f>
        <v/>
      </c>
      <c r="U417" s="418">
        <f>AND(MONTH(F417)=MONTH(Y417), YEAR(F417)=YEAR(Y417))</f>
        <v/>
      </c>
      <c r="V417" s="418">
        <f>AND(AC417&lt;&gt;"", 'Company information'!D$4&lt;&gt;"", RIGHT(SUBSTITUTE(AC417,"-",""),9)=RIGHT(SUBSTITUTE('Company information'!D$4,"-",""),9))</f>
        <v/>
      </c>
      <c r="W417" s="418">
        <f>AI417-I417</f>
        <v/>
      </c>
      <c r="X417" s="455" t="n"/>
      <c r="Y417" s="419" t="n">
        <v>44714</v>
      </c>
      <c r="Z417" s="418" t="inlineStr">
        <is>
          <t>EFL-PNH-00042548</t>
        </is>
      </c>
      <c r="AA417" s="418" t="inlineStr"/>
      <c r="AB417" s="418" t="inlineStr">
        <is>
          <t>បុគ្គលជាប់អាករ</t>
        </is>
      </c>
      <c r="AC417" s="418" t="inlineStr">
        <is>
          <t>L001-100067123</t>
        </is>
      </c>
      <c r="AD417" s="418" t="inlineStr">
        <is>
          <t>រីឡាយអេប៊ល សូស អ៊ិនដាសស្រ្ទៀល (ខេមបូឌា)</t>
        </is>
      </c>
      <c r="AE417" s="455" t="n">
        <v>450780</v>
      </c>
      <c r="AF417" s="455" t="n">
        <v>409800</v>
      </c>
      <c r="AG417" s="455" t="n">
        <v>0</v>
      </c>
      <c r="AH417" s="455" t="n">
        <v>0</v>
      </c>
      <c r="AI417" s="455" t="n">
        <v>40980</v>
      </c>
      <c r="AJ417" s="455" t="n">
        <v>0</v>
      </c>
      <c r="AK417" s="455" t="n">
        <v>0</v>
      </c>
      <c r="AL417" s="455" t="n">
        <v>0</v>
      </c>
      <c r="AM417" s="455" t="n">
        <v>0</v>
      </c>
      <c r="AN417" s="455" t="n">
        <v>0</v>
      </c>
      <c r="AO417" s="455" t="n">
        <v>0</v>
      </c>
      <c r="AP417" s="455" t="n">
        <v>0</v>
      </c>
      <c r="AQ417" s="455" t="n">
        <v>0</v>
      </c>
      <c r="AR417" s="418" t="inlineStr"/>
      <c r="AS417" s="418" t="inlineStr">
        <is>
          <t>AMS,ODOCUM,OHANDL</t>
        </is>
      </c>
      <c r="AT417" s="418" t="inlineStr">
        <is>
          <t>បានប្រកាសពន្ធ</t>
        </is>
      </c>
    </row>
    <row r="418">
      <c r="A418" s="417" t="n">
        <v>409</v>
      </c>
      <c r="B418" s="418" t="inlineStr">
        <is>
          <t>PV (Template) 120x150, Sponge strips</t>
        </is>
      </c>
      <c r="C418" s="418" t="inlineStr">
        <is>
          <t>សូស៊ីយេតេ កុងសេស្យូនែរ ដឺ ឡាអេរ៉ូព័រ</t>
        </is>
      </c>
      <c r="D418" s="418" t="inlineStr">
        <is>
          <t>L001-100047300</t>
        </is>
      </c>
      <c r="E418" s="418" t="inlineStr">
        <is>
          <t>2200-042887</t>
        </is>
      </c>
      <c r="F418" s="419" t="n">
        <v>44770</v>
      </c>
      <c r="G418" s="420" t="n">
        <v>17965</v>
      </c>
      <c r="H418" s="418" t="n"/>
      <c r="I418" s="455" t="n">
        <v>17965</v>
      </c>
      <c r="J418" s="418">
        <f>IF(L418&lt;&gt;"",L418,K418)</f>
        <v/>
      </c>
      <c r="K418" s="418">
        <f>IF(AND(T418=TRUE, U418=TRUE, V418=TRUE), IF(W418&lt;-0.05, "អនុញ្ញាត (អ្នកផ្គត់ផ្គង់ប្រកាសខ្វះ)", "បានប្រកាស (អនុញ្ញាត)"), IF(AND(T418=FALSE, U418=FALSE, V418=FALSE), "ព្យួរទុក (មិនមានទិន្នន័យ)", "ប្រកាសខុស (ព្យួរទុក)"))</f>
        <v/>
      </c>
      <c r="L418" s="418" t="inlineStr"/>
      <c r="M418" s="418" t="inlineStr"/>
      <c r="N418" s="455" t="n"/>
      <c r="O418" s="455">
        <f>IF(W418&lt;0,AI418,I418)</f>
        <v/>
      </c>
      <c r="P418" s="455">
        <f>I418-O418</f>
        <v/>
      </c>
      <c r="Q418" s="418" t="n"/>
      <c r="R418" s="418" t="inlineStr">
        <is>
          <t>2200-042887</t>
        </is>
      </c>
      <c r="S418" s="418" t="inlineStr"/>
      <c r="T418" s="418">
        <f>R418=S418</f>
        <v/>
      </c>
      <c r="U418" s="418">
        <f>AND(MONTH(F418)=MONTH(Y418), YEAR(F418)=YEAR(Y418))</f>
        <v/>
      </c>
      <c r="V418" s="418">
        <f>AND(AC418&lt;&gt;"", 'Company information'!D$4&lt;&gt;"", RIGHT(SUBSTITUTE(AC418,"-",""),9)=RIGHT(SUBSTITUTE('Company information'!D$4,"-",""),9))</f>
        <v/>
      </c>
      <c r="W418" s="418">
        <f>AI418-I418</f>
        <v/>
      </c>
      <c r="X418" s="455" t="n"/>
      <c r="Y418" s="417" t="n"/>
      <c r="Z418" s="418" t="n"/>
      <c r="AA418" s="418" t="n"/>
      <c r="AB418" s="418" t="n"/>
      <c r="AC418" s="418" t="n"/>
      <c r="AD418" s="418" t="n"/>
      <c r="AE418" s="455" t="n"/>
      <c r="AF418" s="455" t="n"/>
      <c r="AG418" s="455" t="n"/>
      <c r="AH418" s="455" t="n"/>
      <c r="AI418" s="455" t="n"/>
      <c r="AJ418" s="455" t="n"/>
      <c r="AK418" s="455" t="n"/>
      <c r="AL418" s="455" t="n"/>
      <c r="AM418" s="455" t="n"/>
      <c r="AN418" s="455" t="n"/>
      <c r="AO418" s="455" t="n"/>
      <c r="AP418" s="455" t="n"/>
      <c r="AQ418" s="455" t="n"/>
      <c r="AR418" s="418" t="n"/>
      <c r="AS418" s="418" t="n"/>
      <c r="AT418" s="418" t="n"/>
    </row>
    <row r="419">
      <c r="A419" s="417" t="n">
        <v>410</v>
      </c>
      <c r="B419" s="418" t="inlineStr">
        <is>
          <t>Non Woven Interlining (Paper) 50D-OW</t>
        </is>
      </c>
      <c r="C419" s="418" t="inlineStr">
        <is>
          <t>សូស៊ីយេតេ កុងសេស្យូនែរ ដឺ ឡាអេរ៉ូព័រ</t>
        </is>
      </c>
      <c r="D419" s="418" t="inlineStr">
        <is>
          <t>L001-100047300</t>
        </is>
      </c>
      <c r="E419" s="418" t="inlineStr">
        <is>
          <t>2200-042886</t>
        </is>
      </c>
      <c r="F419" s="419" t="n">
        <v>44770</v>
      </c>
      <c r="G419" s="420" t="n">
        <v>26996</v>
      </c>
      <c r="H419" s="418" t="n"/>
      <c r="I419" s="455" t="n">
        <v>26996</v>
      </c>
      <c r="J419" s="418">
        <f>IF(L419&lt;&gt;"",L419,K419)</f>
        <v/>
      </c>
      <c r="K419" s="418">
        <f>IF(AND(T419=TRUE, U419=TRUE, V419=TRUE), IF(W419&lt;-0.05, "អនុញ្ញាត (អ្នកផ្គត់ផ្គង់ប្រកាសខ្វះ)", "បានប្រកាស (អនុញ្ញាត)"), IF(AND(T419=FALSE, U419=FALSE, V419=FALSE), "ព្យួរទុក (មិនមានទិន្នន័យ)", "ប្រកាសខុស (ព្យួរទុក)"))</f>
        <v/>
      </c>
      <c r="L419" s="418" t="inlineStr"/>
      <c r="M419" s="418" t="inlineStr"/>
      <c r="N419" s="455" t="n"/>
      <c r="O419" s="455">
        <f>IF(W419&lt;0,AI419,I419)</f>
        <v/>
      </c>
      <c r="P419" s="455">
        <f>I419-O419</f>
        <v/>
      </c>
      <c r="Q419" s="418" t="n"/>
      <c r="R419" s="418" t="inlineStr">
        <is>
          <t>2200-042886</t>
        </is>
      </c>
      <c r="S419" s="418" t="inlineStr"/>
      <c r="T419" s="418">
        <f>R419=S419</f>
        <v/>
      </c>
      <c r="U419" s="418">
        <f>AND(MONTH(F419)=MONTH(Y419), YEAR(F419)=YEAR(Y419))</f>
        <v/>
      </c>
      <c r="V419" s="418">
        <f>AND(AC419&lt;&gt;"", 'Company information'!D$4&lt;&gt;"", RIGHT(SUBSTITUTE(AC419,"-",""),9)=RIGHT(SUBSTITUTE('Company information'!D$4,"-",""),9))</f>
        <v/>
      </c>
      <c r="W419" s="418">
        <f>AI419-I419</f>
        <v/>
      </c>
      <c r="X419" s="455" t="n"/>
      <c r="Y419" s="417" t="n"/>
      <c r="Z419" s="418" t="n"/>
      <c r="AA419" s="418" t="n"/>
      <c r="AB419" s="418" t="n"/>
      <c r="AC419" s="418" t="n"/>
      <c r="AD419" s="418" t="n"/>
      <c r="AE419" s="455" t="n"/>
      <c r="AF419" s="455" t="n"/>
      <c r="AG419" s="455" t="n"/>
      <c r="AH419" s="455" t="n"/>
      <c r="AI419" s="455" t="n"/>
      <c r="AJ419" s="455" t="n"/>
      <c r="AK419" s="455" t="n"/>
      <c r="AL419" s="455" t="n"/>
      <c r="AM419" s="455" t="n"/>
      <c r="AN419" s="455" t="n"/>
      <c r="AO419" s="455" t="n"/>
      <c r="AP419" s="455" t="n"/>
      <c r="AQ419" s="455" t="n"/>
      <c r="AR419" s="418" t="n"/>
      <c r="AS419" s="418" t="n"/>
      <c r="AT419" s="418" t="n"/>
    </row>
    <row r="420">
      <c r="A420" s="417" t="n">
        <v>411</v>
      </c>
      <c r="B420" s="418" t="inlineStr">
        <is>
          <t>Thread</t>
        </is>
      </c>
      <c r="C420" s="418" t="inlineStr">
        <is>
          <t>សូស៊ីយេតេ កុងសេស្យូនែរ ដឺ ឡាអេរ៉ូព័រ</t>
        </is>
      </c>
      <c r="D420" s="418" t="inlineStr">
        <is>
          <t>L001-100047300</t>
        </is>
      </c>
      <c r="E420" s="418" t="inlineStr">
        <is>
          <t>2200-042885</t>
        </is>
      </c>
      <c r="F420" s="419" t="n">
        <v>44770</v>
      </c>
      <c r="G420" s="420" t="n">
        <v>18226</v>
      </c>
      <c r="H420" s="418" t="n"/>
      <c r="I420" s="455" t="n">
        <v>18226</v>
      </c>
      <c r="J420" s="418">
        <f>IF(L420&lt;&gt;"",L420,K420)</f>
        <v/>
      </c>
      <c r="K420" s="418">
        <f>IF(AND(T420=TRUE, U420=TRUE, V420=TRUE), IF(W420&lt;-0.05, "អនុញ្ញាត (អ្នកផ្គត់ផ្គង់ប្រកាសខ្វះ)", "បានប្រកាស (អនុញ្ញាត)"), IF(AND(T420=FALSE, U420=FALSE, V420=FALSE), "ព្យួរទុក (មិនមានទិន្នន័យ)", "ប្រកាសខុស (ព្យួរទុក)"))</f>
        <v/>
      </c>
      <c r="L420" s="418" t="inlineStr"/>
      <c r="M420" s="418" t="inlineStr"/>
      <c r="N420" s="455" t="n"/>
      <c r="O420" s="455">
        <f>IF(W420&lt;0,AI420,I420)</f>
        <v/>
      </c>
      <c r="P420" s="455">
        <f>I420-O420</f>
        <v/>
      </c>
      <c r="Q420" s="418" t="n"/>
      <c r="R420" s="418" t="inlineStr">
        <is>
          <t>2200-042885</t>
        </is>
      </c>
      <c r="S420" s="418" t="inlineStr"/>
      <c r="T420" s="418">
        <f>R420=S420</f>
        <v/>
      </c>
      <c r="U420" s="418">
        <f>AND(MONTH(F420)=MONTH(Y420), YEAR(F420)=YEAR(Y420))</f>
        <v/>
      </c>
      <c r="V420" s="418">
        <f>AND(AC420&lt;&gt;"", 'Company information'!D$4&lt;&gt;"", RIGHT(SUBSTITUTE(AC420,"-",""),9)=RIGHT(SUBSTITUTE('Company information'!D$4,"-",""),9))</f>
        <v/>
      </c>
      <c r="W420" s="418">
        <f>AI420-I420</f>
        <v/>
      </c>
      <c r="X420" s="455" t="n"/>
      <c r="Y420" s="417" t="n"/>
      <c r="Z420" s="418" t="n"/>
      <c r="AA420" s="418" t="n"/>
      <c r="AB420" s="418" t="n"/>
      <c r="AC420" s="418" t="n"/>
      <c r="AD420" s="418" t="n"/>
      <c r="AE420" s="455" t="n"/>
      <c r="AF420" s="455" t="n"/>
      <c r="AG420" s="455" t="n"/>
      <c r="AH420" s="455" t="n"/>
      <c r="AI420" s="455" t="n"/>
      <c r="AJ420" s="455" t="n"/>
      <c r="AK420" s="455" t="n"/>
      <c r="AL420" s="455" t="n"/>
      <c r="AM420" s="455" t="n"/>
      <c r="AN420" s="455" t="n"/>
      <c r="AO420" s="455" t="n"/>
      <c r="AP420" s="455" t="n"/>
      <c r="AQ420" s="455" t="n"/>
      <c r="AR420" s="418" t="n"/>
      <c r="AS420" s="418" t="n"/>
      <c r="AT420" s="418" t="n"/>
    </row>
    <row r="421">
      <c r="A421" s="417" t="n">
        <v>412</v>
      </c>
      <c r="B421" s="418" t="inlineStr">
        <is>
          <t>Security Fee for 01-Jan-2024 to 30-Jan-2024</t>
        </is>
      </c>
      <c r="C421" s="418" t="inlineStr">
        <is>
          <t>សូស៊ីយេតេ កុងសេស្យូនែរ ដឺ ឡាអេរ៉ូព័រ</t>
        </is>
      </c>
      <c r="D421" s="418" t="inlineStr">
        <is>
          <t>L001-100047300</t>
        </is>
      </c>
      <c r="E421" s="418" t="inlineStr">
        <is>
          <t>2200-041479</t>
        </is>
      </c>
      <c r="F421" s="419" t="n">
        <v>44764</v>
      </c>
      <c r="G421" s="420" t="n">
        <v>14346</v>
      </c>
      <c r="H421" s="418" t="n"/>
      <c r="I421" s="455" t="n">
        <v>14346</v>
      </c>
      <c r="J421" s="418">
        <f>IF(L421&lt;&gt;"",L421,K421)</f>
        <v/>
      </c>
      <c r="K421" s="418">
        <f>IF(AND(T421=TRUE, U421=TRUE, V421=TRUE), IF(W421&lt;-0.05, "អនុញ្ញាត (អ្នកផ្គត់ផ្គង់ប្រកាសខ្វះ)", "បានប្រកាស (អនុញ្ញាត)"), IF(AND(T421=FALSE, U421=FALSE, V421=FALSE), "ព្យួរទុក (មិនមានទិន្នន័យ)", "ប្រកាសខុស (ព្យួរទុក)"))</f>
        <v/>
      </c>
      <c r="L421" s="418" t="inlineStr"/>
      <c r="M421" s="418" t="inlineStr"/>
      <c r="N421" s="455" t="n"/>
      <c r="O421" s="455">
        <f>IF(W421&lt;0,AI421,I421)</f>
        <v/>
      </c>
      <c r="P421" s="455">
        <f>I421-O421</f>
        <v/>
      </c>
      <c r="Q421" s="418" t="n"/>
      <c r="R421" s="418" t="inlineStr">
        <is>
          <t>2200-041479</t>
        </is>
      </c>
      <c r="S421" s="418" t="inlineStr"/>
      <c r="T421" s="418">
        <f>R421=S421</f>
        <v/>
      </c>
      <c r="U421" s="418">
        <f>AND(MONTH(F421)=MONTH(Y421), YEAR(F421)=YEAR(Y421))</f>
        <v/>
      </c>
      <c r="V421" s="418">
        <f>AND(AC421&lt;&gt;"", 'Company information'!D$4&lt;&gt;"", RIGHT(SUBSTITUTE(AC421,"-",""),9)=RIGHT(SUBSTITUTE('Company information'!D$4,"-",""),9))</f>
        <v/>
      </c>
      <c r="W421" s="418">
        <f>AI421-I421</f>
        <v/>
      </c>
      <c r="X421" s="455" t="n"/>
      <c r="Y421" s="417" t="n"/>
      <c r="Z421" s="418" t="n"/>
      <c r="AA421" s="418" t="n"/>
      <c r="AB421" s="418" t="n"/>
      <c r="AC421" s="418" t="n"/>
      <c r="AD421" s="418" t="n"/>
      <c r="AE421" s="455" t="n"/>
      <c r="AF421" s="455" t="n"/>
      <c r="AG421" s="455" t="n"/>
      <c r="AH421" s="455" t="n"/>
      <c r="AI421" s="455" t="n"/>
      <c r="AJ421" s="455" t="n"/>
      <c r="AK421" s="455" t="n"/>
      <c r="AL421" s="455" t="n"/>
      <c r="AM421" s="455" t="n"/>
      <c r="AN421" s="455" t="n"/>
      <c r="AO421" s="455" t="n"/>
      <c r="AP421" s="455" t="n"/>
      <c r="AQ421" s="455" t="n"/>
      <c r="AR421" s="418" t="n"/>
      <c r="AS421" s="418" t="n"/>
      <c r="AT421" s="418" t="n"/>
    </row>
    <row r="422">
      <c r="A422" s="417" t="n">
        <v>413</v>
      </c>
      <c r="B422" s="418" t="inlineStr">
        <is>
          <t>Automatic cutting blade, Sponge strips</t>
        </is>
      </c>
      <c r="C422" s="418" t="inlineStr">
        <is>
          <t>សូស៊ីយេតេ កុងសេស្យូនែរ ដឺ ឡាអេរ៉ូព័រ</t>
        </is>
      </c>
      <c r="D422" s="418" t="inlineStr">
        <is>
          <t>L001-100047300</t>
        </is>
      </c>
      <c r="E422" s="418" t="inlineStr">
        <is>
          <t>2200-041253</t>
        </is>
      </c>
      <c r="F422" s="419" t="n">
        <v>44763</v>
      </c>
      <c r="G422" s="420" t="n">
        <v>11884</v>
      </c>
      <c r="H422" s="418" t="n"/>
      <c r="I422" s="455" t="n">
        <v>11884</v>
      </c>
      <c r="J422" s="418">
        <f>IF(L422&lt;&gt;"",L422,K422)</f>
        <v/>
      </c>
      <c r="K422" s="418">
        <f>IF(AND(T422=TRUE, U422=TRUE, V422=TRUE), IF(W422&lt;-0.05, "អនុញ្ញាត (អ្នកផ្គត់ផ្គង់ប្រកាសខ្វះ)", "បានប្រកាស (អនុញ្ញាត)"), IF(AND(T422=FALSE, U422=FALSE, V422=FALSE), "ព្យួរទុក (មិនមានទិន្នន័យ)", "ប្រកាសខុស (ព្យួរទុក)"))</f>
        <v/>
      </c>
      <c r="L422" s="418" t="inlineStr"/>
      <c r="M422" s="418" t="inlineStr"/>
      <c r="N422" s="455" t="n"/>
      <c r="O422" s="455">
        <f>IF(W422&lt;0,AI422,I422)</f>
        <v/>
      </c>
      <c r="P422" s="455">
        <f>I422-O422</f>
        <v/>
      </c>
      <c r="Q422" s="418" t="n"/>
      <c r="R422" s="418" t="inlineStr">
        <is>
          <t>2200-041253</t>
        </is>
      </c>
      <c r="S422" s="418" t="inlineStr"/>
      <c r="T422" s="418">
        <f>R422=S422</f>
        <v/>
      </c>
      <c r="U422" s="418">
        <f>AND(MONTH(F422)=MONTH(Y422), YEAR(F422)=YEAR(Y422))</f>
        <v/>
      </c>
      <c r="V422" s="418">
        <f>AND(AC422&lt;&gt;"", 'Company information'!D$4&lt;&gt;"", RIGHT(SUBSTITUTE(AC422,"-",""),9)=RIGHT(SUBSTITUTE('Company information'!D$4,"-",""),9))</f>
        <v/>
      </c>
      <c r="W422" s="418">
        <f>AI422-I422</f>
        <v/>
      </c>
      <c r="X422" s="455" t="n"/>
      <c r="Y422" s="417" t="n"/>
      <c r="Z422" s="418" t="n"/>
      <c r="AA422" s="418" t="n"/>
      <c r="AB422" s="418" t="n"/>
      <c r="AC422" s="418" t="n"/>
      <c r="AD422" s="418" t="n"/>
      <c r="AE422" s="455" t="n"/>
      <c r="AF422" s="455" t="n"/>
      <c r="AG422" s="455" t="n"/>
      <c r="AH422" s="455" t="n"/>
      <c r="AI422" s="455" t="n"/>
      <c r="AJ422" s="455" t="n"/>
      <c r="AK422" s="455" t="n"/>
      <c r="AL422" s="455" t="n"/>
      <c r="AM422" s="455" t="n"/>
      <c r="AN422" s="455" t="n"/>
      <c r="AO422" s="455" t="n"/>
      <c r="AP422" s="455" t="n"/>
      <c r="AQ422" s="455" t="n"/>
      <c r="AR422" s="418" t="n"/>
      <c r="AS422" s="418" t="n"/>
      <c r="AT422" s="418" t="n"/>
    </row>
    <row r="423">
      <c r="A423" s="417" t="n">
        <v>414</v>
      </c>
      <c r="B423" s="418" t="inlineStr">
        <is>
          <t>Import Shippment Expense</t>
        </is>
      </c>
      <c r="C423" s="418" t="inlineStr">
        <is>
          <t>សូស៊ីយេតេ កុងសេស្យូនែរ ដឺ ឡាអេរ៉ូព័រ</t>
        </is>
      </c>
      <c r="D423" s="418" t="inlineStr">
        <is>
          <t>L001-100047300</t>
        </is>
      </c>
      <c r="E423" s="418" t="inlineStr">
        <is>
          <t>2200-041252</t>
        </is>
      </c>
      <c r="F423" s="419" t="n">
        <v>44763</v>
      </c>
      <c r="G423" s="420" t="n">
        <v>20481</v>
      </c>
      <c r="H423" s="418" t="n"/>
      <c r="I423" s="455" t="n">
        <v>20481</v>
      </c>
      <c r="J423" s="418">
        <f>IF(L423&lt;&gt;"",L423,K423)</f>
        <v/>
      </c>
      <c r="K423" s="418">
        <f>IF(AND(T423=TRUE, U423=TRUE, V423=TRUE), IF(W423&lt;-0.05, "អនុញ្ញាត (អ្នកផ្គត់ផ្គង់ប្រកាសខ្វះ)", "បានប្រកាស (អនុញ្ញាត)"), IF(AND(T423=FALSE, U423=FALSE, V423=FALSE), "ព្យួរទុក (មិនមានទិន្នន័យ)", "ប្រកាសខុស (ព្យួរទុក)"))</f>
        <v/>
      </c>
      <c r="L423" s="418" t="inlineStr"/>
      <c r="M423" s="418" t="inlineStr"/>
      <c r="N423" s="455" t="n"/>
      <c r="O423" s="455">
        <f>IF(W423&lt;0,AI423,I423)</f>
        <v/>
      </c>
      <c r="P423" s="455">
        <f>I423-O423</f>
        <v/>
      </c>
      <c r="Q423" s="418" t="n"/>
      <c r="R423" s="418" t="inlineStr">
        <is>
          <t>2200-041252</t>
        </is>
      </c>
      <c r="S423" s="418" t="inlineStr"/>
      <c r="T423" s="418">
        <f>R423=S423</f>
        <v/>
      </c>
      <c r="U423" s="418">
        <f>AND(MONTH(F423)=MONTH(Y423), YEAR(F423)=YEAR(Y423))</f>
        <v/>
      </c>
      <c r="V423" s="418">
        <f>AND(AC423&lt;&gt;"", 'Company information'!D$4&lt;&gt;"", RIGHT(SUBSTITUTE(AC423,"-",""),9)=RIGHT(SUBSTITUTE('Company information'!D$4,"-",""),9))</f>
        <v/>
      </c>
      <c r="W423" s="418">
        <f>AI423-I423</f>
        <v/>
      </c>
      <c r="X423" s="455" t="n"/>
      <c r="Y423" s="417" t="n"/>
      <c r="Z423" s="418" t="n"/>
      <c r="AA423" s="418" t="n"/>
      <c r="AB423" s="418" t="n"/>
      <c r="AC423" s="418" t="n"/>
      <c r="AD423" s="418" t="n"/>
      <c r="AE423" s="455" t="n"/>
      <c r="AF423" s="455" t="n"/>
      <c r="AG423" s="455" t="n"/>
      <c r="AH423" s="455" t="n"/>
      <c r="AI423" s="455" t="n"/>
      <c r="AJ423" s="455" t="n"/>
      <c r="AK423" s="455" t="n"/>
      <c r="AL423" s="455" t="n"/>
      <c r="AM423" s="455" t="n"/>
      <c r="AN423" s="455" t="n"/>
      <c r="AO423" s="455" t="n"/>
      <c r="AP423" s="455" t="n"/>
      <c r="AQ423" s="455" t="n"/>
      <c r="AR423" s="418" t="n"/>
      <c r="AS423" s="418" t="n"/>
      <c r="AT423" s="418" t="n"/>
    </row>
    <row r="424">
      <c r="A424" s="417" t="n">
        <v>415</v>
      </c>
      <c r="B424" s="418" t="inlineStr">
        <is>
          <t>Import Shippment Expense</t>
        </is>
      </c>
      <c r="C424" s="418" t="inlineStr">
        <is>
          <t>សូស៊ីយេតេ កុងសេស្យូនែរ ដឺ ឡាអេរ៉ូព័រ</t>
        </is>
      </c>
      <c r="D424" s="418" t="inlineStr">
        <is>
          <t>L001-100047300</t>
        </is>
      </c>
      <c r="E424" s="418" t="inlineStr">
        <is>
          <t>2200-041254</t>
        </is>
      </c>
      <c r="F424" s="419" t="n">
        <v>44763</v>
      </c>
      <c r="G424" s="420" t="n">
        <v>1216</v>
      </c>
      <c r="H424" s="418" t="n"/>
      <c r="I424" s="455" t="n">
        <v>1216</v>
      </c>
      <c r="J424" s="418">
        <f>IF(L424&lt;&gt;"",L424,K424)</f>
        <v/>
      </c>
      <c r="K424" s="418">
        <f>IF(AND(T424=TRUE, U424=TRUE, V424=TRUE), IF(W424&lt;-0.05, "អនុញ្ញាត (អ្នកផ្គត់ផ្គង់ប្រកាសខ្វះ)", "បានប្រកាស (អនុញ្ញាត)"), IF(AND(T424=FALSE, U424=FALSE, V424=FALSE), "ព្យួរទុក (មិនមានទិន្នន័យ)", "ប្រកាសខុស (ព្យួរទុក)"))</f>
        <v/>
      </c>
      <c r="L424" s="418" t="inlineStr"/>
      <c r="M424" s="418" t="inlineStr"/>
      <c r="N424" s="455" t="n"/>
      <c r="O424" s="455">
        <f>IF(W424&lt;0,AI424,I424)</f>
        <v/>
      </c>
      <c r="P424" s="455">
        <f>I424-O424</f>
        <v/>
      </c>
      <c r="Q424" s="418" t="n"/>
      <c r="R424" s="418" t="inlineStr">
        <is>
          <t>2200-041254</t>
        </is>
      </c>
      <c r="S424" s="418" t="inlineStr"/>
      <c r="T424" s="418">
        <f>R424=S424</f>
        <v/>
      </c>
      <c r="U424" s="418">
        <f>AND(MONTH(F424)=MONTH(Y424), YEAR(F424)=YEAR(Y424))</f>
        <v/>
      </c>
      <c r="V424" s="418">
        <f>AND(AC424&lt;&gt;"", 'Company information'!D$4&lt;&gt;"", RIGHT(SUBSTITUTE(AC424,"-",""),9)=RIGHT(SUBSTITUTE('Company information'!D$4,"-",""),9))</f>
        <v/>
      </c>
      <c r="W424" s="418">
        <f>AI424-I424</f>
        <v/>
      </c>
      <c r="X424" s="455" t="n"/>
      <c r="Y424" s="417" t="n"/>
      <c r="Z424" s="418" t="n"/>
      <c r="AA424" s="418" t="n"/>
      <c r="AB424" s="418" t="n"/>
      <c r="AC424" s="418" t="n"/>
      <c r="AD424" s="418" t="n"/>
      <c r="AE424" s="455" t="n"/>
      <c r="AF424" s="455" t="n"/>
      <c r="AG424" s="455" t="n"/>
      <c r="AH424" s="455" t="n"/>
      <c r="AI424" s="455" t="n"/>
      <c r="AJ424" s="455" t="n"/>
      <c r="AK424" s="455" t="n"/>
      <c r="AL424" s="455" t="n"/>
      <c r="AM424" s="455" t="n"/>
      <c r="AN424" s="455" t="n"/>
      <c r="AO424" s="455" t="n"/>
      <c r="AP424" s="455" t="n"/>
      <c r="AQ424" s="455" t="n"/>
      <c r="AR424" s="418" t="n"/>
      <c r="AS424" s="418" t="n"/>
      <c r="AT424" s="418" t="n"/>
    </row>
    <row r="425">
      <c r="A425" s="417" t="n">
        <v>416</v>
      </c>
      <c r="B425" s="418" t="inlineStr">
        <is>
          <t>LIFT-ON , Gate Fee 40'</t>
        </is>
      </c>
      <c r="C425" s="418" t="inlineStr">
        <is>
          <t>សូស៊ីយេតេ កុងសេស្យូនែរ ដឺ ឡាអេរ៉ូព័រ</t>
        </is>
      </c>
      <c r="D425" s="418" t="inlineStr">
        <is>
          <t>L001-100047300</t>
        </is>
      </c>
      <c r="E425" s="418" t="inlineStr">
        <is>
          <t>2200-039819</t>
        </is>
      </c>
      <c r="F425" s="419" t="n">
        <v>44756</v>
      </c>
      <c r="G425" s="420" t="n">
        <v>2297</v>
      </c>
      <c r="H425" s="418" t="n"/>
      <c r="I425" s="455" t="n">
        <v>2297</v>
      </c>
      <c r="J425" s="418">
        <f>IF(L425&lt;&gt;"",L425,K425)</f>
        <v/>
      </c>
      <c r="K425" s="418">
        <f>IF(AND(T425=TRUE, U425=TRUE, V425=TRUE), IF(W425&lt;-0.05, "អនុញ្ញាត (អ្នកផ្គត់ផ្គង់ប្រកាសខ្វះ)", "បានប្រកាស (អនុញ្ញាត)"), IF(AND(T425=FALSE, U425=FALSE, V425=FALSE), "ព្យួរទុក (មិនមានទិន្នន័យ)", "ប្រកាសខុស (ព្យួរទុក)"))</f>
        <v/>
      </c>
      <c r="L425" s="418" t="inlineStr"/>
      <c r="M425" s="418" t="inlineStr"/>
      <c r="N425" s="455" t="n"/>
      <c r="O425" s="455">
        <f>IF(W425&lt;0,AI425,I425)</f>
        <v/>
      </c>
      <c r="P425" s="455">
        <f>I425-O425</f>
        <v/>
      </c>
      <c r="Q425" s="418" t="n"/>
      <c r="R425" s="418" t="inlineStr">
        <is>
          <t>2200-039819</t>
        </is>
      </c>
      <c r="S425" s="418" t="inlineStr"/>
      <c r="T425" s="418">
        <f>R425=S425</f>
        <v/>
      </c>
      <c r="U425" s="418">
        <f>AND(MONTH(F425)=MONTH(Y425), YEAR(F425)=YEAR(Y425))</f>
        <v/>
      </c>
      <c r="V425" s="418">
        <f>AND(AC425&lt;&gt;"", 'Company information'!D$4&lt;&gt;"", RIGHT(SUBSTITUTE(AC425,"-",""),9)=RIGHT(SUBSTITUTE('Company information'!D$4,"-",""),9))</f>
        <v/>
      </c>
      <c r="W425" s="418">
        <f>AI425-I425</f>
        <v/>
      </c>
      <c r="X425" s="455" t="n"/>
      <c r="Y425" s="417" t="n"/>
      <c r="Z425" s="418" t="n"/>
      <c r="AA425" s="418" t="n"/>
      <c r="AB425" s="418" t="n"/>
      <c r="AC425" s="418" t="n"/>
      <c r="AD425" s="418" t="n"/>
      <c r="AE425" s="455" t="n"/>
      <c r="AF425" s="455" t="n"/>
      <c r="AG425" s="455" t="n"/>
      <c r="AH425" s="455" t="n"/>
      <c r="AI425" s="455" t="n"/>
      <c r="AJ425" s="455" t="n"/>
      <c r="AK425" s="455" t="n"/>
      <c r="AL425" s="455" t="n"/>
      <c r="AM425" s="455" t="n"/>
      <c r="AN425" s="455" t="n"/>
      <c r="AO425" s="455" t="n"/>
      <c r="AP425" s="455" t="n"/>
      <c r="AQ425" s="455" t="n"/>
      <c r="AR425" s="418" t="n"/>
      <c r="AS425" s="418" t="n"/>
      <c r="AT425" s="418" t="n"/>
    </row>
    <row r="426">
      <c r="A426" s="417" t="n">
        <v>417</v>
      </c>
      <c r="B426" s="418" t="inlineStr">
        <is>
          <t>LOLO for Container 40'</t>
        </is>
      </c>
      <c r="C426" s="418" t="inlineStr">
        <is>
          <t>សូស៊ីយេតេ កុងសេស្យូនែរ ដឺ ឡាអេរ៉ូព័រ</t>
        </is>
      </c>
      <c r="D426" s="418" t="inlineStr">
        <is>
          <t>L001-100047300</t>
        </is>
      </c>
      <c r="E426" s="418" t="inlineStr">
        <is>
          <t>2200-039823</t>
        </is>
      </c>
      <c r="F426" s="419" t="n">
        <v>44756</v>
      </c>
      <c r="G426" s="420" t="n">
        <v>1708</v>
      </c>
      <c r="H426" s="418" t="n"/>
      <c r="I426" s="455" t="n">
        <v>1708</v>
      </c>
      <c r="J426" s="418">
        <f>IF(L426&lt;&gt;"",L426,K426)</f>
        <v/>
      </c>
      <c r="K426" s="418">
        <f>IF(AND(T426=TRUE, U426=TRUE, V426=TRUE), IF(W426&lt;-0.05, "អនុញ្ញាត (អ្នកផ្គត់ផ្គង់ប្រកាសខ្វះ)", "បានប្រកាស (អនុញ្ញាត)"), IF(AND(T426=FALSE, U426=FALSE, V426=FALSE), "ព្យួរទុក (មិនមានទិន្នន័យ)", "ប្រកាសខុស (ព្យួរទុក)"))</f>
        <v/>
      </c>
      <c r="L426" s="418" t="inlineStr"/>
      <c r="M426" s="418" t="inlineStr"/>
      <c r="N426" s="455" t="n"/>
      <c r="O426" s="455">
        <f>IF(W426&lt;0,AI426,I426)</f>
        <v/>
      </c>
      <c r="P426" s="455">
        <f>I426-O426</f>
        <v/>
      </c>
      <c r="Q426" s="418" t="n"/>
      <c r="R426" s="418" t="inlineStr">
        <is>
          <t>2200-039823</t>
        </is>
      </c>
      <c r="S426" s="418" t="inlineStr"/>
      <c r="T426" s="418">
        <f>R426=S426</f>
        <v/>
      </c>
      <c r="U426" s="418">
        <f>AND(MONTH(F426)=MONTH(Y426), YEAR(F426)=YEAR(Y426))</f>
        <v/>
      </c>
      <c r="V426" s="418">
        <f>AND(AC426&lt;&gt;"", 'Company information'!D$4&lt;&gt;"", RIGHT(SUBSTITUTE(AC426,"-",""),9)=RIGHT(SUBSTITUTE('Company information'!D$4,"-",""),9))</f>
        <v/>
      </c>
      <c r="W426" s="418">
        <f>AI426-I426</f>
        <v/>
      </c>
      <c r="X426" s="455" t="n"/>
      <c r="Y426" s="417" t="n"/>
      <c r="Z426" s="418" t="n"/>
      <c r="AA426" s="418" t="n"/>
      <c r="AB426" s="418" t="n"/>
      <c r="AC426" s="418" t="n"/>
      <c r="AD426" s="418" t="n"/>
      <c r="AE426" s="455" t="n"/>
      <c r="AF426" s="455" t="n"/>
      <c r="AG426" s="455" t="n"/>
      <c r="AH426" s="455" t="n"/>
      <c r="AI426" s="455" t="n"/>
      <c r="AJ426" s="455" t="n"/>
      <c r="AK426" s="455" t="n"/>
      <c r="AL426" s="455" t="n"/>
      <c r="AM426" s="455" t="n"/>
      <c r="AN426" s="455" t="n"/>
      <c r="AO426" s="455" t="n"/>
      <c r="AP426" s="455" t="n"/>
      <c r="AQ426" s="455" t="n"/>
      <c r="AR426" s="418" t="n"/>
      <c r="AS426" s="418" t="n"/>
      <c r="AT426" s="418" t="n"/>
    </row>
    <row r="427">
      <c r="A427" s="417" t="n">
        <v>418</v>
      </c>
      <c r="B427" s="418" t="inlineStr">
        <is>
          <t>Customs Declaration</t>
        </is>
      </c>
      <c r="C427" s="418" t="inlineStr">
        <is>
          <t>សូស៊ីយេតេ កុងសេស្យូនែរ ដឺ ឡាអេរ៉ូព័រ</t>
        </is>
      </c>
      <c r="D427" s="418" t="inlineStr">
        <is>
          <t>L001-100047300</t>
        </is>
      </c>
      <c r="E427" s="418" t="inlineStr">
        <is>
          <t>2200-039820</t>
        </is>
      </c>
      <c r="F427" s="419" t="n">
        <v>44756</v>
      </c>
      <c r="G427" s="420" t="n">
        <v>7022</v>
      </c>
      <c r="H427" s="418" t="n"/>
      <c r="I427" s="455" t="n">
        <v>7022</v>
      </c>
      <c r="J427" s="418">
        <f>IF(L427&lt;&gt;"",L427,K427)</f>
        <v/>
      </c>
      <c r="K427" s="418">
        <f>IF(AND(T427=TRUE, U427=TRUE, V427=TRUE), IF(W427&lt;-0.05, "អនុញ្ញាត (អ្នកផ្គត់ផ្គង់ប្រកាសខ្វះ)", "បានប្រកាស (អនុញ្ញាត)"), IF(AND(T427=FALSE, U427=FALSE, V427=FALSE), "ព្យួរទុក (មិនមានទិន្នន័យ)", "ប្រកាសខុស (ព្យួរទុក)"))</f>
        <v/>
      </c>
      <c r="L427" s="418" t="inlineStr"/>
      <c r="M427" s="418" t="inlineStr"/>
      <c r="N427" s="455" t="n"/>
      <c r="O427" s="455">
        <f>IF(W427&lt;0,AI427,I427)</f>
        <v/>
      </c>
      <c r="P427" s="455">
        <f>I427-O427</f>
        <v/>
      </c>
      <c r="Q427" s="418" t="n"/>
      <c r="R427" s="418" t="inlineStr">
        <is>
          <t>2200-039820</t>
        </is>
      </c>
      <c r="S427" s="418" t="inlineStr"/>
      <c r="T427" s="418">
        <f>R427=S427</f>
        <v/>
      </c>
      <c r="U427" s="418">
        <f>AND(MONTH(F427)=MONTH(Y427), YEAR(F427)=YEAR(Y427))</f>
        <v/>
      </c>
      <c r="V427" s="418">
        <f>AND(AC427&lt;&gt;"", 'Company information'!D$4&lt;&gt;"", RIGHT(SUBSTITUTE(AC427,"-",""),9)=RIGHT(SUBSTITUTE('Company information'!D$4,"-",""),9))</f>
        <v/>
      </c>
      <c r="W427" s="418">
        <f>AI427-I427</f>
        <v/>
      </c>
      <c r="X427" s="455" t="n"/>
      <c r="Y427" s="417" t="n"/>
      <c r="Z427" s="418" t="n"/>
      <c r="AA427" s="418" t="n"/>
      <c r="AB427" s="418" t="n"/>
      <c r="AC427" s="418" t="n"/>
      <c r="AD427" s="418" t="n"/>
      <c r="AE427" s="455" t="n"/>
      <c r="AF427" s="455" t="n"/>
      <c r="AG427" s="455" t="n"/>
      <c r="AH427" s="455" t="n"/>
      <c r="AI427" s="455" t="n"/>
      <c r="AJ427" s="455" t="n"/>
      <c r="AK427" s="455" t="n"/>
      <c r="AL427" s="455" t="n"/>
      <c r="AM427" s="455" t="n"/>
      <c r="AN427" s="455" t="n"/>
      <c r="AO427" s="455" t="n"/>
      <c r="AP427" s="455" t="n"/>
      <c r="AQ427" s="455" t="n"/>
      <c r="AR427" s="418" t="n"/>
      <c r="AS427" s="418" t="n"/>
      <c r="AT427" s="418" t="n"/>
    </row>
    <row r="428">
      <c r="A428" s="417" t="n">
        <v>419</v>
      </c>
      <c r="B428" s="418" t="inlineStr">
        <is>
          <t>THC, DOC FEE, CONTAINER IMBALANCE</t>
        </is>
      </c>
      <c r="C428" s="418" t="inlineStr">
        <is>
          <t>សូស៊ីយេតេ កុងសេស្យូនែរ ដឺ ឡាអេរ៉ូព័រ</t>
        </is>
      </c>
      <c r="D428" s="418" t="inlineStr">
        <is>
          <t>L001-100047300</t>
        </is>
      </c>
      <c r="E428" s="418" t="inlineStr">
        <is>
          <t>2200-039822</t>
        </is>
      </c>
      <c r="F428" s="419" t="n">
        <v>44756</v>
      </c>
      <c r="G428" s="420" t="n">
        <v>854</v>
      </c>
      <c r="H428" s="418" t="n"/>
      <c r="I428" s="455" t="n">
        <v>854</v>
      </c>
      <c r="J428" s="418">
        <f>IF(L428&lt;&gt;"",L428,K428)</f>
        <v/>
      </c>
      <c r="K428" s="418">
        <f>IF(AND(T428=TRUE, U428=TRUE, V428=TRUE), IF(W428&lt;-0.05, "អនុញ្ញាត (អ្នកផ្គត់ផ្គង់ប្រកាសខ្វះ)", "បានប្រកាស (អនុញ្ញាត)"), IF(AND(T428=FALSE, U428=FALSE, V428=FALSE), "ព្យួរទុក (មិនមានទិន្នន័យ)", "ប្រកាសខុស (ព្យួរទុក)"))</f>
        <v/>
      </c>
      <c r="L428" s="418" t="inlineStr"/>
      <c r="M428" s="418" t="inlineStr"/>
      <c r="N428" s="455" t="n"/>
      <c r="O428" s="455">
        <f>IF(W428&lt;0,AI428,I428)</f>
        <v/>
      </c>
      <c r="P428" s="455">
        <f>I428-O428</f>
        <v/>
      </c>
      <c r="Q428" s="418" t="n"/>
      <c r="R428" s="418" t="inlineStr">
        <is>
          <t>2200-039822</t>
        </is>
      </c>
      <c r="S428" s="418" t="inlineStr"/>
      <c r="T428" s="418">
        <f>R428=S428</f>
        <v/>
      </c>
      <c r="U428" s="418">
        <f>AND(MONTH(F428)=MONTH(Y428), YEAR(F428)=YEAR(Y428))</f>
        <v/>
      </c>
      <c r="V428" s="418">
        <f>AND(AC428&lt;&gt;"", 'Company information'!D$4&lt;&gt;"", RIGHT(SUBSTITUTE(AC428,"-",""),9)=RIGHT(SUBSTITUTE('Company information'!D$4,"-",""),9))</f>
        <v/>
      </c>
      <c r="W428" s="418">
        <f>AI428-I428</f>
        <v/>
      </c>
      <c r="X428" s="455" t="n"/>
      <c r="Y428" s="417" t="n"/>
      <c r="Z428" s="418" t="n"/>
      <c r="AA428" s="418" t="n"/>
      <c r="AB428" s="418" t="n"/>
      <c r="AC428" s="418" t="n"/>
      <c r="AD428" s="418" t="n"/>
      <c r="AE428" s="455" t="n"/>
      <c r="AF428" s="455" t="n"/>
      <c r="AG428" s="455" t="n"/>
      <c r="AH428" s="455" t="n"/>
      <c r="AI428" s="455" t="n"/>
      <c r="AJ428" s="455" t="n"/>
      <c r="AK428" s="455" t="n"/>
      <c r="AL428" s="455" t="n"/>
      <c r="AM428" s="455" t="n"/>
      <c r="AN428" s="455" t="n"/>
      <c r="AO428" s="455" t="n"/>
      <c r="AP428" s="455" t="n"/>
      <c r="AQ428" s="455" t="n"/>
      <c r="AR428" s="418" t="n"/>
      <c r="AS428" s="418" t="n"/>
      <c r="AT428" s="418" t="n"/>
    </row>
    <row r="429">
      <c r="A429" s="417" t="n">
        <v>420</v>
      </c>
      <c r="B429" s="418" t="inlineStr">
        <is>
          <t>Customs Declaration</t>
        </is>
      </c>
      <c r="C429" s="418" t="inlineStr">
        <is>
          <t>សូស៊ីយេតេ កុងសេស្យូនែរ ដឺ ឡាអេរ៉ូព័រ</t>
        </is>
      </c>
      <c r="D429" s="418" t="inlineStr">
        <is>
          <t>L001-100047300</t>
        </is>
      </c>
      <c r="E429" s="418" t="inlineStr">
        <is>
          <t>2200-059821</t>
        </is>
      </c>
      <c r="F429" s="419" t="n">
        <v>44756</v>
      </c>
      <c r="G429" s="420" t="n">
        <v>1544</v>
      </c>
      <c r="H429" s="418" t="n"/>
      <c r="I429" s="455" t="n">
        <v>1544</v>
      </c>
      <c r="J429" s="418">
        <f>IF(L429&lt;&gt;"",L429,K429)</f>
        <v/>
      </c>
      <c r="K429" s="418">
        <f>IF(AND(T429=TRUE, U429=TRUE, V429=TRUE), IF(W429&lt;-0.05, "អនុញ្ញាត (អ្នកផ្គត់ផ្គង់ប្រកាសខ្វះ)", "បានប្រកាស (អនុញ្ញាត)"), IF(AND(T429=FALSE, U429=FALSE, V429=FALSE), "ព្យួរទុក (មិនមានទិន្នន័យ)", "ប្រកាសខុស (ព្យួរទុក)"))</f>
        <v/>
      </c>
      <c r="L429" s="418" t="inlineStr"/>
      <c r="M429" s="418" t="inlineStr"/>
      <c r="N429" s="455" t="n"/>
      <c r="O429" s="455">
        <f>IF(W429&lt;0,AI429,I429)</f>
        <v/>
      </c>
      <c r="P429" s="455">
        <f>I429-O429</f>
        <v/>
      </c>
      <c r="Q429" s="418" t="n"/>
      <c r="R429" s="418" t="inlineStr">
        <is>
          <t>2200-059821</t>
        </is>
      </c>
      <c r="S429" s="418" t="inlineStr"/>
      <c r="T429" s="418">
        <f>R429=S429</f>
        <v/>
      </c>
      <c r="U429" s="418">
        <f>AND(MONTH(F429)=MONTH(Y429), YEAR(F429)=YEAR(Y429))</f>
        <v/>
      </c>
      <c r="V429" s="418">
        <f>AND(AC429&lt;&gt;"", 'Company information'!D$4&lt;&gt;"", RIGHT(SUBSTITUTE(AC429,"-",""),9)=RIGHT(SUBSTITUTE('Company information'!D$4,"-",""),9))</f>
        <v/>
      </c>
      <c r="W429" s="418">
        <f>AI429-I429</f>
        <v/>
      </c>
      <c r="X429" s="455" t="n"/>
      <c r="Y429" s="417" t="n"/>
      <c r="Z429" s="418" t="n"/>
      <c r="AA429" s="418" t="n"/>
      <c r="AB429" s="418" t="n"/>
      <c r="AC429" s="418" t="n"/>
      <c r="AD429" s="418" t="n"/>
      <c r="AE429" s="455" t="n"/>
      <c r="AF429" s="455" t="n"/>
      <c r="AG429" s="455" t="n"/>
      <c r="AH429" s="455" t="n"/>
      <c r="AI429" s="455" t="n"/>
      <c r="AJ429" s="455" t="n"/>
      <c r="AK429" s="455" t="n"/>
      <c r="AL429" s="455" t="n"/>
      <c r="AM429" s="455" t="n"/>
      <c r="AN429" s="455" t="n"/>
      <c r="AO429" s="455" t="n"/>
      <c r="AP429" s="455" t="n"/>
      <c r="AQ429" s="455" t="n"/>
      <c r="AR429" s="418" t="n"/>
      <c r="AS429" s="418" t="n"/>
      <c r="AT429" s="418" t="n"/>
    </row>
    <row r="430">
      <c r="A430" s="417" t="n">
        <v>421</v>
      </c>
      <c r="B430" s="418" t="inlineStr">
        <is>
          <t>TRUCKING FEE, CUSTOMS CLEARANCE</t>
        </is>
      </c>
      <c r="C430" s="418" t="inlineStr">
        <is>
          <t>សូស៊ីយេតេ កុងសេស្យូនែរ ដឺ ឡាអេរ៉ូព័រ</t>
        </is>
      </c>
      <c r="D430" s="418" t="inlineStr">
        <is>
          <t>L001-100047300</t>
        </is>
      </c>
      <c r="E430" s="418" t="inlineStr">
        <is>
          <t>2200-038777</t>
        </is>
      </c>
      <c r="F430" s="419" t="n">
        <v>44811</v>
      </c>
      <c r="G430" s="420" t="n">
        <v>4762</v>
      </c>
      <c r="H430" s="418" t="n"/>
      <c r="I430" s="455" t="n">
        <v>4762</v>
      </c>
      <c r="J430" s="418">
        <f>IF(L430&lt;&gt;"",L430,K430)</f>
        <v/>
      </c>
      <c r="K430" s="418">
        <f>IF(AND(T430=TRUE, U430=TRUE, V430=TRUE), IF(W430&lt;-0.05, "អនុញ្ញាត (អ្នកផ្គត់ផ្គង់ប្រកាសខ្វះ)", "បានប្រកាស (អនុញ្ញាត)"), IF(AND(T430=FALSE, U430=FALSE, V430=FALSE), "ព្យួរទុក (មិនមានទិន្នន័យ)", "ប្រកាសខុស (ព្យួរទុក)"))</f>
        <v/>
      </c>
      <c r="L430" s="418" t="inlineStr"/>
      <c r="M430" s="418" t="inlineStr"/>
      <c r="N430" s="455" t="n"/>
      <c r="O430" s="455">
        <f>IF(W430&lt;0,AI430,I430)</f>
        <v/>
      </c>
      <c r="P430" s="455">
        <f>I430-O430</f>
        <v/>
      </c>
      <c r="Q430" s="418" t="n"/>
      <c r="R430" s="418" t="inlineStr">
        <is>
          <t>2200-038777</t>
        </is>
      </c>
      <c r="S430" s="418" t="inlineStr"/>
      <c r="T430" s="418">
        <f>R430=S430</f>
        <v/>
      </c>
      <c r="U430" s="418">
        <f>AND(MONTH(F430)=MONTH(Y430), YEAR(F430)=YEAR(Y430))</f>
        <v/>
      </c>
      <c r="V430" s="418">
        <f>AND(AC430&lt;&gt;"", 'Company information'!D$4&lt;&gt;"", RIGHT(SUBSTITUTE(AC430,"-",""),9)=RIGHT(SUBSTITUTE('Company information'!D$4,"-",""),9))</f>
        <v/>
      </c>
      <c r="W430" s="418">
        <f>AI430-I430</f>
        <v/>
      </c>
      <c r="X430" s="455" t="n"/>
      <c r="Y430" s="417" t="n"/>
      <c r="Z430" s="418" t="n"/>
      <c r="AA430" s="418" t="n"/>
      <c r="AB430" s="418" t="n"/>
      <c r="AC430" s="418" t="n"/>
      <c r="AD430" s="418" t="n"/>
      <c r="AE430" s="455" t="n"/>
      <c r="AF430" s="455" t="n"/>
      <c r="AG430" s="455" t="n"/>
      <c r="AH430" s="455" t="n"/>
      <c r="AI430" s="455" t="n"/>
      <c r="AJ430" s="455" t="n"/>
      <c r="AK430" s="455" t="n"/>
      <c r="AL430" s="455" t="n"/>
      <c r="AM430" s="455" t="n"/>
      <c r="AN430" s="455" t="n"/>
      <c r="AO430" s="455" t="n"/>
      <c r="AP430" s="455" t="n"/>
      <c r="AQ430" s="455" t="n"/>
      <c r="AR430" s="418" t="n"/>
      <c r="AS430" s="418" t="n"/>
      <c r="AT430" s="418" t="n"/>
    </row>
    <row r="431">
      <c r="A431" s="417" t="n">
        <v>422</v>
      </c>
      <c r="B431" s="418" t="inlineStr">
        <is>
          <t>Customs Declaration</t>
        </is>
      </c>
      <c r="C431" s="418" t="inlineStr">
        <is>
          <t>សូស៊ីយេតេ កុងសេស្យូនែរ ដឺ ឡាអេរ៉ូព័រ</t>
        </is>
      </c>
      <c r="D431" s="418" t="inlineStr">
        <is>
          <t>L001-100047300</t>
        </is>
      </c>
      <c r="E431" s="418" t="inlineStr">
        <is>
          <t>2200-038554</t>
        </is>
      </c>
      <c r="F431" s="419" t="n">
        <v>44749</v>
      </c>
      <c r="G431" s="420" t="n">
        <v>9098</v>
      </c>
      <c r="H431" s="418" t="n"/>
      <c r="I431" s="455" t="n">
        <v>9098</v>
      </c>
      <c r="J431" s="418">
        <f>IF(L431&lt;&gt;"",L431,K431)</f>
        <v/>
      </c>
      <c r="K431" s="418">
        <f>IF(AND(T431=TRUE, U431=TRUE, V431=TRUE), IF(W431&lt;-0.05, "អនុញ្ញាត (អ្នកផ្គត់ផ្គង់ប្រកាសខ្វះ)", "បានប្រកាស (អនុញ្ញាត)"), IF(AND(T431=FALSE, U431=FALSE, V431=FALSE), "ព្យួរទុក (មិនមានទិន្នន័យ)", "ប្រកាសខុស (ព្យួរទុក)"))</f>
        <v/>
      </c>
      <c r="L431" s="418" t="inlineStr"/>
      <c r="M431" s="418" t="inlineStr"/>
      <c r="N431" s="455" t="n"/>
      <c r="O431" s="455">
        <f>IF(W431&lt;0,AI431,I431)</f>
        <v/>
      </c>
      <c r="P431" s="455">
        <f>I431-O431</f>
        <v/>
      </c>
      <c r="Q431" s="418" t="n"/>
      <c r="R431" s="418" t="inlineStr">
        <is>
          <t>2200-038554</t>
        </is>
      </c>
      <c r="S431" s="418" t="inlineStr"/>
      <c r="T431" s="418">
        <f>R431=S431</f>
        <v/>
      </c>
      <c r="U431" s="418">
        <f>AND(MONTH(F431)=MONTH(Y431), YEAR(F431)=YEAR(Y431))</f>
        <v/>
      </c>
      <c r="V431" s="418">
        <f>AND(AC431&lt;&gt;"", 'Company information'!D$4&lt;&gt;"", RIGHT(SUBSTITUTE(AC431,"-",""),9)=RIGHT(SUBSTITUTE('Company information'!D$4,"-",""),9))</f>
        <v/>
      </c>
      <c r="W431" s="418">
        <f>AI431-I431</f>
        <v/>
      </c>
      <c r="X431" s="455" t="n"/>
      <c r="Y431" s="417" t="n"/>
      <c r="Z431" s="418" t="n"/>
      <c r="AA431" s="418" t="n"/>
      <c r="AB431" s="418" t="n"/>
      <c r="AC431" s="418" t="n"/>
      <c r="AD431" s="418" t="n"/>
      <c r="AE431" s="455" t="n"/>
      <c r="AF431" s="455" t="n"/>
      <c r="AG431" s="455" t="n"/>
      <c r="AH431" s="455" t="n"/>
      <c r="AI431" s="455" t="n"/>
      <c r="AJ431" s="455" t="n"/>
      <c r="AK431" s="455" t="n"/>
      <c r="AL431" s="455" t="n"/>
      <c r="AM431" s="455" t="n"/>
      <c r="AN431" s="455" t="n"/>
      <c r="AO431" s="455" t="n"/>
      <c r="AP431" s="455" t="n"/>
      <c r="AQ431" s="455" t="n"/>
      <c r="AR431" s="418" t="n"/>
      <c r="AS431" s="418" t="n"/>
      <c r="AT431" s="418" t="n"/>
    </row>
    <row r="432">
      <c r="A432" s="417" t="n">
        <v>423</v>
      </c>
      <c r="B432" s="418" t="inlineStr">
        <is>
          <t>Customs Declaration</t>
        </is>
      </c>
      <c r="C432" s="418" t="inlineStr">
        <is>
          <t>សូស៊ីយេតេ កុងសេស្យូនែរ ដឺ ឡាអេរ៉ូព័រ</t>
        </is>
      </c>
      <c r="D432" s="418" t="inlineStr">
        <is>
          <t>L001-100047300</t>
        </is>
      </c>
      <c r="E432" s="418" t="inlineStr">
        <is>
          <t>2200-038556</t>
        </is>
      </c>
      <c r="F432" s="419" t="n">
        <v>44749</v>
      </c>
      <c r="G432" s="420" t="n">
        <v>14450</v>
      </c>
      <c r="H432" s="418" t="n"/>
      <c r="I432" s="455" t="n">
        <v>14450</v>
      </c>
      <c r="J432" s="418">
        <f>IF(L432&lt;&gt;"",L432,K432)</f>
        <v/>
      </c>
      <c r="K432" s="418">
        <f>IF(AND(T432=TRUE, U432=TRUE, V432=TRUE), IF(W432&lt;-0.05, "អនុញ្ញាត (អ្នកផ្គត់ផ្គង់ប្រកាសខ្វះ)", "បានប្រកាស (អនុញ្ញាត)"), IF(AND(T432=FALSE, U432=FALSE, V432=FALSE), "ព្យួរទុក (មិនមានទិន្នន័យ)", "ប្រកាសខុស (ព្យួរទុក)"))</f>
        <v/>
      </c>
      <c r="L432" s="418" t="inlineStr"/>
      <c r="M432" s="418" t="inlineStr"/>
      <c r="N432" s="455" t="n"/>
      <c r="O432" s="455">
        <f>IF(W432&lt;0,AI432,I432)</f>
        <v/>
      </c>
      <c r="P432" s="455">
        <f>I432-O432</f>
        <v/>
      </c>
      <c r="Q432" s="418" t="n"/>
      <c r="R432" s="418" t="inlineStr">
        <is>
          <t>2200-038556</t>
        </is>
      </c>
      <c r="S432" s="418" t="inlineStr"/>
      <c r="T432" s="418">
        <f>R432=S432</f>
        <v/>
      </c>
      <c r="U432" s="418">
        <f>AND(MONTH(F432)=MONTH(Y432), YEAR(F432)=YEAR(Y432))</f>
        <v/>
      </c>
      <c r="V432" s="418">
        <f>AND(AC432&lt;&gt;"", 'Company information'!D$4&lt;&gt;"", RIGHT(SUBSTITUTE(AC432,"-",""),9)=RIGHT(SUBSTITUTE('Company information'!D$4,"-",""),9))</f>
        <v/>
      </c>
      <c r="W432" s="418">
        <f>AI432-I432</f>
        <v/>
      </c>
      <c r="X432" s="455" t="n"/>
      <c r="Y432" s="417" t="n"/>
      <c r="Z432" s="418" t="n"/>
      <c r="AA432" s="418" t="n"/>
      <c r="AB432" s="418" t="n"/>
      <c r="AC432" s="418" t="n"/>
      <c r="AD432" s="418" t="n"/>
      <c r="AE432" s="455" t="n"/>
      <c r="AF432" s="455" t="n"/>
      <c r="AG432" s="455" t="n"/>
      <c r="AH432" s="455" t="n"/>
      <c r="AI432" s="455" t="n"/>
      <c r="AJ432" s="455" t="n"/>
      <c r="AK432" s="455" t="n"/>
      <c r="AL432" s="455" t="n"/>
      <c r="AM432" s="455" t="n"/>
      <c r="AN432" s="455" t="n"/>
      <c r="AO432" s="455" t="n"/>
      <c r="AP432" s="455" t="n"/>
      <c r="AQ432" s="455" t="n"/>
      <c r="AR432" s="418" t="n"/>
      <c r="AS432" s="418" t="n"/>
      <c r="AT432" s="418" t="n"/>
    </row>
    <row r="433">
      <c r="A433" s="417" t="n">
        <v>424</v>
      </c>
      <c r="B433" s="418" t="inlineStr">
        <is>
          <t>LIFT-ON , Gate Fee 40'</t>
        </is>
      </c>
      <c r="C433" s="418" t="inlineStr">
        <is>
          <t>សូស៊ីយេតេ កុងសេស្យូនែរ ដឺ ឡាអេរ៉ូព័រ</t>
        </is>
      </c>
      <c r="D433" s="418" t="inlineStr">
        <is>
          <t>L001-100047300</t>
        </is>
      </c>
      <c r="E433" s="418" t="inlineStr">
        <is>
          <t>2200-038555</t>
        </is>
      </c>
      <c r="F433" s="419" t="n">
        <v>44749</v>
      </c>
      <c r="G433" s="420" t="n">
        <v>7128</v>
      </c>
      <c r="H433" s="418" t="n"/>
      <c r="I433" s="455" t="n">
        <v>7128</v>
      </c>
      <c r="J433" s="418">
        <f>IF(L433&lt;&gt;"",L433,K433)</f>
        <v/>
      </c>
      <c r="K433" s="418">
        <f>IF(AND(T433=TRUE, U433=TRUE, V433=TRUE), IF(W433&lt;-0.05, "អនុញ្ញាត (អ្នកផ្គត់ផ្គង់ប្រកាសខ្វះ)", "បានប្រកាស (អនុញ្ញាត)"), IF(AND(T433=FALSE, U433=FALSE, V433=FALSE), "ព្យួរទុក (មិនមានទិន្នន័យ)", "ប្រកាសខុស (ព្យួរទុក)"))</f>
        <v/>
      </c>
      <c r="L433" s="418" t="inlineStr"/>
      <c r="M433" s="418" t="inlineStr"/>
      <c r="N433" s="455" t="n"/>
      <c r="O433" s="455">
        <f>IF(W433&lt;0,AI433,I433)</f>
        <v/>
      </c>
      <c r="P433" s="455">
        <f>I433-O433</f>
        <v/>
      </c>
      <c r="Q433" s="418" t="n"/>
      <c r="R433" s="418" t="inlineStr">
        <is>
          <t>2200-038555</t>
        </is>
      </c>
      <c r="S433" s="418" t="inlineStr"/>
      <c r="T433" s="418">
        <f>R433=S433</f>
        <v/>
      </c>
      <c r="U433" s="418">
        <f>AND(MONTH(F433)=MONTH(Y433), YEAR(F433)=YEAR(Y433))</f>
        <v/>
      </c>
      <c r="V433" s="418">
        <f>AND(AC433&lt;&gt;"", 'Company information'!D$4&lt;&gt;"", RIGHT(SUBSTITUTE(AC433,"-",""),9)=RIGHT(SUBSTITUTE('Company information'!D$4,"-",""),9))</f>
        <v/>
      </c>
      <c r="W433" s="418">
        <f>AI433-I433</f>
        <v/>
      </c>
      <c r="X433" s="455" t="n"/>
      <c r="Y433" s="417" t="n"/>
      <c r="Z433" s="418" t="n"/>
      <c r="AA433" s="418" t="n"/>
      <c r="AB433" s="418" t="n"/>
      <c r="AC433" s="418" t="n"/>
      <c r="AD433" s="418" t="n"/>
      <c r="AE433" s="455" t="n"/>
      <c r="AF433" s="455" t="n"/>
      <c r="AG433" s="455" t="n"/>
      <c r="AH433" s="455" t="n"/>
      <c r="AI433" s="455" t="n"/>
      <c r="AJ433" s="455" t="n"/>
      <c r="AK433" s="455" t="n"/>
      <c r="AL433" s="455" t="n"/>
      <c r="AM433" s="455" t="n"/>
      <c r="AN433" s="455" t="n"/>
      <c r="AO433" s="455" t="n"/>
      <c r="AP433" s="455" t="n"/>
      <c r="AQ433" s="455" t="n"/>
      <c r="AR433" s="418" t="n"/>
      <c r="AS433" s="418" t="n"/>
      <c r="AT433" s="418" t="n"/>
    </row>
    <row r="434">
      <c r="A434" s="417" t="n">
        <v>425</v>
      </c>
      <c r="B434" s="418" t="inlineStr">
        <is>
          <t>Customs Declaration</t>
        </is>
      </c>
      <c r="C434" s="418" t="inlineStr">
        <is>
          <t>សូស៊ីយេតេ កុងសេស្យូនែរ ដឺ ឡាអេរ៉ូព័រ</t>
        </is>
      </c>
      <c r="D434" s="418" t="inlineStr">
        <is>
          <t>L001-100047300</t>
        </is>
      </c>
      <c r="E434" s="418" t="inlineStr">
        <is>
          <t>2200-038553</t>
        </is>
      </c>
      <c r="F434" s="419" t="n">
        <v>44749</v>
      </c>
      <c r="G434" s="420" t="n">
        <v>2038</v>
      </c>
      <c r="H434" s="418" t="n"/>
      <c r="I434" s="455" t="n">
        <v>2038</v>
      </c>
      <c r="J434" s="418">
        <f>IF(L434&lt;&gt;"",L434,K434)</f>
        <v/>
      </c>
      <c r="K434" s="418">
        <f>IF(AND(T434=TRUE, U434=TRUE, V434=TRUE), IF(W434&lt;-0.05, "អនុញ្ញាត (អ្នកផ្គត់ផ្គង់ប្រកាសខ្វះ)", "បានប្រកាស (អនុញ្ញាត)"), IF(AND(T434=FALSE, U434=FALSE, V434=FALSE), "ព្យួរទុក (មិនមានទិន្នន័យ)", "ប្រកាសខុស (ព្យួរទុក)"))</f>
        <v/>
      </c>
      <c r="L434" s="418" t="inlineStr"/>
      <c r="M434" s="418" t="inlineStr"/>
      <c r="N434" s="455" t="n"/>
      <c r="O434" s="455">
        <f>IF(W434&lt;0,AI434,I434)</f>
        <v/>
      </c>
      <c r="P434" s="455">
        <f>I434-O434</f>
        <v/>
      </c>
      <c r="Q434" s="418" t="n"/>
      <c r="R434" s="418" t="inlineStr">
        <is>
          <t>2200-038553</t>
        </is>
      </c>
      <c r="S434" s="418" t="inlineStr"/>
      <c r="T434" s="418">
        <f>R434=S434</f>
        <v/>
      </c>
      <c r="U434" s="418">
        <f>AND(MONTH(F434)=MONTH(Y434), YEAR(F434)=YEAR(Y434))</f>
        <v/>
      </c>
      <c r="V434" s="418">
        <f>AND(AC434&lt;&gt;"", 'Company information'!D$4&lt;&gt;"", RIGHT(SUBSTITUTE(AC434,"-",""),9)=RIGHT(SUBSTITUTE('Company information'!D$4,"-",""),9))</f>
        <v/>
      </c>
      <c r="W434" s="418">
        <f>AI434-I434</f>
        <v/>
      </c>
      <c r="X434" s="455" t="n"/>
      <c r="Y434" s="417" t="n"/>
      <c r="Z434" s="418" t="n"/>
      <c r="AA434" s="418" t="n"/>
      <c r="AB434" s="418" t="n"/>
      <c r="AC434" s="418" t="n"/>
      <c r="AD434" s="418" t="n"/>
      <c r="AE434" s="455" t="n"/>
      <c r="AF434" s="455" t="n"/>
      <c r="AG434" s="455" t="n"/>
      <c r="AH434" s="455" t="n"/>
      <c r="AI434" s="455" t="n"/>
      <c r="AJ434" s="455" t="n"/>
      <c r="AK434" s="455" t="n"/>
      <c r="AL434" s="455" t="n"/>
      <c r="AM434" s="455" t="n"/>
      <c r="AN434" s="455" t="n"/>
      <c r="AO434" s="455" t="n"/>
      <c r="AP434" s="455" t="n"/>
      <c r="AQ434" s="455" t="n"/>
      <c r="AR434" s="418" t="n"/>
      <c r="AS434" s="418" t="n"/>
      <c r="AT434" s="418" t="n"/>
    </row>
    <row r="435">
      <c r="A435" s="417" t="n">
        <v>426</v>
      </c>
      <c r="B435" s="418" t="inlineStr">
        <is>
          <t>LOLO for Container 40'</t>
        </is>
      </c>
      <c r="C435" s="418" t="inlineStr">
        <is>
          <t>សូស៊ីយេតេ កុងសេស្យូនែរ ដឺ ឡាអេរ៉ូព័រ</t>
        </is>
      </c>
      <c r="D435" s="418" t="inlineStr">
        <is>
          <t>L001-100047300</t>
        </is>
      </c>
      <c r="E435" s="418" t="inlineStr">
        <is>
          <t>2200-037437</t>
        </is>
      </c>
      <c r="F435" s="419" t="n">
        <v>44568</v>
      </c>
      <c r="G435" s="420" t="n">
        <v>1804</v>
      </c>
      <c r="H435" s="418" t="n"/>
      <c r="I435" s="455" t="n">
        <v>1804</v>
      </c>
      <c r="J435" s="418">
        <f>IF(L435&lt;&gt;"",L435,K435)</f>
        <v/>
      </c>
      <c r="K435" s="418">
        <f>IF(AND(T435=TRUE, U435=TRUE, V435=TRUE), IF(W435&lt;-0.05, "អនុញ្ញាត (អ្នកផ្គត់ផ្គង់ប្រកាសខ្វះ)", "បានប្រកាស (អនុញ្ញាត)"), IF(AND(T435=FALSE, U435=FALSE, V435=FALSE), "ព្យួរទុក (មិនមានទិន្នន័យ)", "ប្រកាសខុស (ព្យួរទុក)"))</f>
        <v/>
      </c>
      <c r="L435" s="418" t="inlineStr"/>
      <c r="M435" s="418" t="inlineStr"/>
      <c r="N435" s="455" t="n"/>
      <c r="O435" s="455">
        <f>IF(W435&lt;0,AI435,I435)</f>
        <v/>
      </c>
      <c r="P435" s="455">
        <f>I435-O435</f>
        <v/>
      </c>
      <c r="Q435" s="418" t="n"/>
      <c r="R435" s="418" t="inlineStr">
        <is>
          <t>2200-037437</t>
        </is>
      </c>
      <c r="S435" s="418" t="inlineStr"/>
      <c r="T435" s="418">
        <f>R435=S435</f>
        <v/>
      </c>
      <c r="U435" s="418">
        <f>AND(MONTH(F435)=MONTH(Y435), YEAR(F435)=YEAR(Y435))</f>
        <v/>
      </c>
      <c r="V435" s="418">
        <f>AND(AC435&lt;&gt;"", 'Company information'!D$4&lt;&gt;"", RIGHT(SUBSTITUTE(AC435,"-",""),9)=RIGHT(SUBSTITUTE('Company information'!D$4,"-",""),9))</f>
        <v/>
      </c>
      <c r="W435" s="418">
        <f>AI435-I435</f>
        <v/>
      </c>
      <c r="X435" s="455" t="n"/>
      <c r="Y435" s="417" t="n"/>
      <c r="Z435" s="418" t="n"/>
      <c r="AA435" s="418" t="n"/>
      <c r="AB435" s="418" t="n"/>
      <c r="AC435" s="418" t="n"/>
      <c r="AD435" s="418" t="n"/>
      <c r="AE435" s="455" t="n"/>
      <c r="AF435" s="455" t="n"/>
      <c r="AG435" s="455" t="n"/>
      <c r="AH435" s="455" t="n"/>
      <c r="AI435" s="455" t="n"/>
      <c r="AJ435" s="455" t="n"/>
      <c r="AK435" s="455" t="n"/>
      <c r="AL435" s="455" t="n"/>
      <c r="AM435" s="455" t="n"/>
      <c r="AN435" s="455" t="n"/>
      <c r="AO435" s="455" t="n"/>
      <c r="AP435" s="455" t="n"/>
      <c r="AQ435" s="455" t="n"/>
      <c r="AR435" s="418" t="n"/>
      <c r="AS435" s="418" t="n"/>
      <c r="AT435" s="418" t="n"/>
    </row>
    <row r="436">
      <c r="A436" s="417" t="n">
        <v>427</v>
      </c>
      <c r="B436" s="418" t="inlineStr">
        <is>
          <t>Customs Declaration</t>
        </is>
      </c>
      <c r="C436" s="418" t="inlineStr">
        <is>
          <t>សូស៊ីយេតេ កុងសេស្យូនែរ ដឺ ឡាអេរ៉ូព័រ</t>
        </is>
      </c>
      <c r="D436" s="418" t="inlineStr">
        <is>
          <t>L001-100047300</t>
        </is>
      </c>
      <c r="E436" s="418" t="inlineStr">
        <is>
          <t>2200-037436</t>
        </is>
      </c>
      <c r="F436" s="419" t="n">
        <v>44568</v>
      </c>
      <c r="G436" s="420" t="n">
        <v>70701</v>
      </c>
      <c r="H436" s="418" t="n"/>
      <c r="I436" s="455" t="n">
        <v>70701</v>
      </c>
      <c r="J436" s="418">
        <f>IF(L436&lt;&gt;"",L436,K436)</f>
        <v/>
      </c>
      <c r="K436" s="418">
        <f>IF(AND(T436=TRUE, U436=TRUE, V436=TRUE), IF(W436&lt;-0.05, "អនុញ្ញាត (អ្នកផ្គត់ផ្គង់ប្រកាសខ្វះ)", "បានប្រកាស (អនុញ្ញាត)"), IF(AND(T436=FALSE, U436=FALSE, V436=FALSE), "ព្យួរទុក (មិនមានទិន្នន័យ)", "ប្រកាសខុស (ព្យួរទុក)"))</f>
        <v/>
      </c>
      <c r="L436" s="418" t="inlineStr"/>
      <c r="M436" s="418" t="inlineStr"/>
      <c r="N436" s="455" t="n"/>
      <c r="O436" s="455">
        <f>IF(W436&lt;0,AI436,I436)</f>
        <v/>
      </c>
      <c r="P436" s="455">
        <f>I436-O436</f>
        <v/>
      </c>
      <c r="Q436" s="418" t="n"/>
      <c r="R436" s="418" t="inlineStr">
        <is>
          <t>2200-037436</t>
        </is>
      </c>
      <c r="S436" s="418" t="inlineStr"/>
      <c r="T436" s="418">
        <f>R436=S436</f>
        <v/>
      </c>
      <c r="U436" s="418">
        <f>AND(MONTH(F436)=MONTH(Y436), YEAR(F436)=YEAR(Y436))</f>
        <v/>
      </c>
      <c r="V436" s="418">
        <f>AND(AC436&lt;&gt;"", 'Company information'!D$4&lt;&gt;"", RIGHT(SUBSTITUTE(AC436,"-",""),9)=RIGHT(SUBSTITUTE('Company information'!D$4,"-",""),9))</f>
        <v/>
      </c>
      <c r="W436" s="418">
        <f>AI436-I436</f>
        <v/>
      </c>
      <c r="X436" s="455" t="n"/>
      <c r="Y436" s="417" t="n"/>
      <c r="Z436" s="418" t="n"/>
      <c r="AA436" s="418" t="n"/>
      <c r="AB436" s="418" t="n"/>
      <c r="AC436" s="418" t="n"/>
      <c r="AD436" s="418" t="n"/>
      <c r="AE436" s="455" t="n"/>
      <c r="AF436" s="455" t="n"/>
      <c r="AG436" s="455" t="n"/>
      <c r="AH436" s="455" t="n"/>
      <c r="AI436" s="455" t="n"/>
      <c r="AJ436" s="455" t="n"/>
      <c r="AK436" s="455" t="n"/>
      <c r="AL436" s="455" t="n"/>
      <c r="AM436" s="455" t="n"/>
      <c r="AN436" s="455" t="n"/>
      <c r="AO436" s="455" t="n"/>
      <c r="AP436" s="455" t="n"/>
      <c r="AQ436" s="455" t="n"/>
      <c r="AR436" s="418" t="n"/>
      <c r="AS436" s="418" t="n"/>
      <c r="AT436" s="418" t="n"/>
    </row>
    <row r="437">
      <c r="A437" s="417" t="n">
        <v>428</v>
      </c>
      <c r="B437" s="418" t="inlineStr">
        <is>
          <t>THC, DOC FEE, CONTAINER IMBALANCE</t>
        </is>
      </c>
      <c r="C437" s="418" t="inlineStr">
        <is>
          <t>ជេអេចអិល (ខេមបូឌា) ឡូជីស្ទីក ឯ.ក</t>
        </is>
      </c>
      <c r="D437" s="418" t="inlineStr">
        <is>
          <t>K006-901803075</t>
        </is>
      </c>
      <c r="E437" s="418" t="inlineStr">
        <is>
          <t>JHL-22-01872</t>
        </is>
      </c>
      <c r="F437" s="419" t="n">
        <v>44771</v>
      </c>
      <c r="G437" s="420" t="n">
        <v>69908</v>
      </c>
      <c r="H437" s="418" t="n"/>
      <c r="I437" s="455" t="n">
        <v>69908</v>
      </c>
      <c r="J437" s="418">
        <f>IF(L437&lt;&gt;"",L437,K437)</f>
        <v/>
      </c>
      <c r="K437" s="418">
        <f>IF(AND(T437=TRUE, U437=TRUE, V437=TRUE), IF(W437&lt;-0.05, "អនុញ្ញាត (អ្នកផ្គត់ផ្គង់ប្រកាសខ្វះ)", "បានប្រកាស (អនុញ្ញាត)"), IF(AND(T437=FALSE, U437=FALSE, V437=FALSE), "ព្យួរទុក (មិនមានទិន្នន័យ)", "ប្រកាសខុស (ព្យួរទុក)"))</f>
        <v/>
      </c>
      <c r="L437" s="418" t="inlineStr"/>
      <c r="M437" s="418" t="inlineStr"/>
      <c r="N437" s="455" t="n"/>
      <c r="O437" s="455">
        <f>IF(W437&lt;0,AI437,I437)</f>
        <v/>
      </c>
      <c r="P437" s="455">
        <f>I437-O437</f>
        <v/>
      </c>
      <c r="Q437" s="418" t="n"/>
      <c r="R437" s="418" t="inlineStr">
        <is>
          <t>JHL-22-01872</t>
        </is>
      </c>
      <c r="S437" s="418" t="inlineStr">
        <is>
          <t>JHL-22-01872</t>
        </is>
      </c>
      <c r="T437" s="418">
        <f>R437=S437</f>
        <v/>
      </c>
      <c r="U437" s="418">
        <f>AND(MONTH(F437)=MONTH(Y437), YEAR(F437)=YEAR(Y437))</f>
        <v/>
      </c>
      <c r="V437" s="418">
        <f>AND(AC437&lt;&gt;"", 'Company information'!D$4&lt;&gt;"", RIGHT(SUBSTITUTE(AC437,"-",""),9)=RIGHT(SUBSTITUTE('Company information'!D$4,"-",""),9))</f>
        <v/>
      </c>
      <c r="W437" s="418">
        <f>AI437-I437</f>
        <v/>
      </c>
      <c r="X437" s="455" t="n"/>
      <c r="Y437" s="419" t="n">
        <v>44771</v>
      </c>
      <c r="Z437" s="418" t="inlineStr">
        <is>
          <t>JHL-22-01872</t>
        </is>
      </c>
      <c r="AA437" s="418" t="inlineStr"/>
      <c r="AB437" s="418" t="inlineStr">
        <is>
          <t>បុគ្គលជាប់អាករ</t>
        </is>
      </c>
      <c r="AC437" s="418" t="inlineStr">
        <is>
          <t>L001-100067123</t>
        </is>
      </c>
      <c r="AD437" s="418" t="inlineStr">
        <is>
          <t>រីឡាយអេប៊ល សូស អ៊ិនដាសស្រ្ទៀល (ខេមបូឌា)</t>
        </is>
      </c>
      <c r="AE437" s="455" t="n">
        <v>768990</v>
      </c>
      <c r="AF437" s="455" t="n">
        <v>699082</v>
      </c>
      <c r="AG437" s="455" t="n">
        <v>0</v>
      </c>
      <c r="AH437" s="455" t="n">
        <v>0</v>
      </c>
      <c r="AI437" s="455" t="n">
        <v>69908</v>
      </c>
      <c r="AJ437" s="455" t="n">
        <v>0</v>
      </c>
      <c r="AK437" s="455" t="n">
        <v>0</v>
      </c>
      <c r="AL437" s="455" t="n">
        <v>0</v>
      </c>
      <c r="AM437" s="455" t="n">
        <v>0</v>
      </c>
      <c r="AN437" s="455" t="n">
        <v>0</v>
      </c>
      <c r="AO437" s="455" t="n">
        <v>0</v>
      </c>
      <c r="AP437" s="455" t="n">
        <v>0</v>
      </c>
      <c r="AQ437" s="455" t="n">
        <v>0</v>
      </c>
      <c r="AR437" s="418" t="inlineStr"/>
      <c r="AS437" s="418" t="inlineStr">
        <is>
          <t>Import Export clearance services</t>
        </is>
      </c>
      <c r="AT437" s="418" t="inlineStr">
        <is>
          <t>បានប្រកាសពន្ធ</t>
        </is>
      </c>
    </row>
    <row r="438">
      <c r="A438" s="417" t="n">
        <v>429</v>
      </c>
      <c r="B438" s="418" t="inlineStr">
        <is>
          <t>Customs Declaration</t>
        </is>
      </c>
      <c r="C438" s="418" t="inlineStr">
        <is>
          <t>ជេអេចអិល (ខេមបូឌា) ឡូជីស្ទីក ឯ.ក</t>
        </is>
      </c>
      <c r="D438" s="418" t="inlineStr">
        <is>
          <t>K006-901803075</t>
        </is>
      </c>
      <c r="E438" s="418" t="inlineStr">
        <is>
          <t>JHL-22-01871</t>
        </is>
      </c>
      <c r="F438" s="419" t="n">
        <v>44771</v>
      </c>
      <c r="G438" s="420" t="n">
        <v>78118</v>
      </c>
      <c r="H438" s="418" t="n"/>
      <c r="I438" s="455" t="n">
        <v>78118</v>
      </c>
      <c r="J438" s="418">
        <f>IF(L438&lt;&gt;"",L438,K438)</f>
        <v/>
      </c>
      <c r="K438" s="418">
        <f>IF(AND(T438=TRUE, U438=TRUE, V438=TRUE), IF(W438&lt;-0.05, "អនុញ្ញាត (អ្នកផ្គត់ផ្គង់ប្រកាសខ្វះ)", "បានប្រកាស (អនុញ្ញាត)"), IF(AND(T438=FALSE, U438=FALSE, V438=FALSE), "ព្យួរទុក (មិនមានទិន្នន័យ)", "ប្រកាសខុស (ព្យួរទុក)"))</f>
        <v/>
      </c>
      <c r="L438" s="418" t="inlineStr"/>
      <c r="M438" s="418" t="inlineStr"/>
      <c r="N438" s="455" t="n"/>
      <c r="O438" s="455">
        <f>IF(W438&lt;0,AI438,I438)</f>
        <v/>
      </c>
      <c r="P438" s="455">
        <f>I438-O438</f>
        <v/>
      </c>
      <c r="Q438" s="418" t="n"/>
      <c r="R438" s="418" t="inlineStr">
        <is>
          <t>JHL-22-01871</t>
        </is>
      </c>
      <c r="S438" s="418" t="inlineStr">
        <is>
          <t>JHL-22-01871</t>
        </is>
      </c>
      <c r="T438" s="418">
        <f>R438=S438</f>
        <v/>
      </c>
      <c r="U438" s="418">
        <f>AND(MONTH(F438)=MONTH(Y438), YEAR(F438)=YEAR(Y438))</f>
        <v/>
      </c>
      <c r="V438" s="418">
        <f>AND(AC438&lt;&gt;"", 'Company information'!D$4&lt;&gt;"", RIGHT(SUBSTITUTE(AC438,"-",""),9)=RIGHT(SUBSTITUTE('Company information'!D$4,"-",""),9))</f>
        <v/>
      </c>
      <c r="W438" s="418">
        <f>AI438-I438</f>
        <v/>
      </c>
      <c r="X438" s="455" t="n"/>
      <c r="Y438" s="419" t="n">
        <v>44771</v>
      </c>
      <c r="Z438" s="418" t="inlineStr">
        <is>
          <t>JHL-22-01871</t>
        </is>
      </c>
      <c r="AA438" s="418" t="inlineStr"/>
      <c r="AB438" s="418" t="inlineStr">
        <is>
          <t>បុគ្គលជាប់អាករ</t>
        </is>
      </c>
      <c r="AC438" s="418" t="inlineStr">
        <is>
          <t>L001-100067123</t>
        </is>
      </c>
      <c r="AD438" s="418" t="inlineStr">
        <is>
          <t>រីឡាយអេប៊ល សូស អ៊ិនដាសស្រ្ទៀល (ខេមបូឌា)</t>
        </is>
      </c>
      <c r="AE438" s="455" t="n">
        <v>859300</v>
      </c>
      <c r="AF438" s="455" t="n">
        <v>781182</v>
      </c>
      <c r="AG438" s="455" t="n">
        <v>0</v>
      </c>
      <c r="AH438" s="455" t="n">
        <v>0</v>
      </c>
      <c r="AI438" s="455" t="n">
        <v>78118</v>
      </c>
      <c r="AJ438" s="455" t="n">
        <v>0</v>
      </c>
      <c r="AK438" s="455" t="n">
        <v>0</v>
      </c>
      <c r="AL438" s="455" t="n">
        <v>0</v>
      </c>
      <c r="AM438" s="455" t="n">
        <v>0</v>
      </c>
      <c r="AN438" s="455" t="n">
        <v>0</v>
      </c>
      <c r="AO438" s="455" t="n">
        <v>0</v>
      </c>
      <c r="AP438" s="455" t="n">
        <v>0</v>
      </c>
      <c r="AQ438" s="455" t="n">
        <v>0</v>
      </c>
      <c r="AR438" s="418" t="inlineStr"/>
      <c r="AS438" s="418" t="inlineStr">
        <is>
          <t>Import Export clearance services</t>
        </is>
      </c>
      <c r="AT438" s="418" t="inlineStr">
        <is>
          <t>បានប្រកាសពន្ធ</t>
        </is>
      </c>
    </row>
    <row r="439">
      <c r="A439" s="417" t="n">
        <v>430</v>
      </c>
      <c r="B439" s="418" t="inlineStr">
        <is>
          <t>TRUCKING FEE, CUSTOMS CLEARANCE</t>
        </is>
      </c>
      <c r="C439" s="418" t="inlineStr">
        <is>
          <t>ជេអេចអិល (ខេមបូឌា) ឡូជីស្ទីក ឯ.ក</t>
        </is>
      </c>
      <c r="D439" s="418" t="inlineStr">
        <is>
          <t>K006-901803075</t>
        </is>
      </c>
      <c r="E439" s="418" t="inlineStr">
        <is>
          <t>JHL-22-01873</t>
        </is>
      </c>
      <c r="F439" s="419" t="n">
        <v>44771</v>
      </c>
      <c r="G439" s="420" t="n">
        <v>110958</v>
      </c>
      <c r="H439" s="418" t="n"/>
      <c r="I439" s="455" t="n">
        <v>110958</v>
      </c>
      <c r="J439" s="418">
        <f>IF(L439&lt;&gt;"",L439,K439)</f>
        <v/>
      </c>
      <c r="K439" s="418">
        <f>IF(AND(T439=TRUE, U439=TRUE, V439=TRUE), IF(W439&lt;-0.05, "អនុញ្ញាត (អ្នកផ្គត់ផ្គង់ប្រកាសខ្វះ)", "បានប្រកាស (អនុញ្ញាត)"), IF(AND(T439=FALSE, U439=FALSE, V439=FALSE), "ព្យួរទុក (មិនមានទិន្នន័យ)", "ប្រកាសខុស (ព្យួរទុក)"))</f>
        <v/>
      </c>
      <c r="L439" s="418" t="inlineStr"/>
      <c r="M439" s="418" t="inlineStr"/>
      <c r="N439" s="455" t="n"/>
      <c r="O439" s="455">
        <f>IF(W439&lt;0,AI439,I439)</f>
        <v/>
      </c>
      <c r="P439" s="455">
        <f>I439-O439</f>
        <v/>
      </c>
      <c r="Q439" s="418" t="n"/>
      <c r="R439" s="418" t="inlineStr">
        <is>
          <t>JHL-22-01873</t>
        </is>
      </c>
      <c r="S439" s="418" t="inlineStr">
        <is>
          <t>JHL-22-01873</t>
        </is>
      </c>
      <c r="T439" s="418">
        <f>R439=S439</f>
        <v/>
      </c>
      <c r="U439" s="418">
        <f>AND(MONTH(F439)=MONTH(Y439), YEAR(F439)=YEAR(Y439))</f>
        <v/>
      </c>
      <c r="V439" s="418">
        <f>AND(AC439&lt;&gt;"", 'Company information'!D$4&lt;&gt;"", RIGHT(SUBSTITUTE(AC439,"-",""),9)=RIGHT(SUBSTITUTE('Company information'!D$4,"-",""),9))</f>
        <v/>
      </c>
      <c r="W439" s="418">
        <f>AI439-I439</f>
        <v/>
      </c>
      <c r="X439" s="455" t="n"/>
      <c r="Y439" s="419" t="n">
        <v>44771</v>
      </c>
      <c r="Z439" s="418" t="inlineStr">
        <is>
          <t>JHL-22-01873</t>
        </is>
      </c>
      <c r="AA439" s="418" t="inlineStr"/>
      <c r="AB439" s="418" t="inlineStr">
        <is>
          <t>បុគ្គលជាប់អាករ</t>
        </is>
      </c>
      <c r="AC439" s="418" t="inlineStr">
        <is>
          <t>L001-100067123</t>
        </is>
      </c>
      <c r="AD439" s="418" t="inlineStr">
        <is>
          <t>រីឡាយអេប៊ល សូស អ៊ិនដាសស្រ្ទៀល (ខេមបូឌា)</t>
        </is>
      </c>
      <c r="AE439" s="455" t="n">
        <v>1220540</v>
      </c>
      <c r="AF439" s="455" t="n">
        <v>1109582</v>
      </c>
      <c r="AG439" s="455" t="n">
        <v>0</v>
      </c>
      <c r="AH439" s="455" t="n">
        <v>0</v>
      </c>
      <c r="AI439" s="455" t="n">
        <v>110958</v>
      </c>
      <c r="AJ439" s="455" t="n">
        <v>0</v>
      </c>
      <c r="AK439" s="455" t="n">
        <v>0</v>
      </c>
      <c r="AL439" s="455" t="n">
        <v>0</v>
      </c>
      <c r="AM439" s="455" t="n">
        <v>0</v>
      </c>
      <c r="AN439" s="455" t="n">
        <v>0</v>
      </c>
      <c r="AO439" s="455" t="n">
        <v>0</v>
      </c>
      <c r="AP439" s="455" t="n">
        <v>0</v>
      </c>
      <c r="AQ439" s="455" t="n">
        <v>0</v>
      </c>
      <c r="AR439" s="418" t="inlineStr"/>
      <c r="AS439" s="418" t="inlineStr">
        <is>
          <t>Import Export clearance services</t>
        </is>
      </c>
      <c r="AT439" s="418" t="inlineStr">
        <is>
          <t>បានប្រកាសពន្ធ</t>
        </is>
      </c>
    </row>
    <row r="440">
      <c r="A440" s="417" t="n">
        <v>431</v>
      </c>
      <c r="B440" s="418" t="inlineStr">
        <is>
          <t>Customs Declaration</t>
        </is>
      </c>
      <c r="C440" s="418" t="inlineStr">
        <is>
          <t>ជេអេចអិល (ខេមបូឌា) ឡូជីស្ទីក ឯ.ក</t>
        </is>
      </c>
      <c r="D440" s="418" t="inlineStr">
        <is>
          <t>K006-901803075</t>
        </is>
      </c>
      <c r="E440" s="418" t="inlineStr">
        <is>
          <t>JHL-22-01818</t>
        </is>
      </c>
      <c r="F440" s="419" t="n">
        <v>44764</v>
      </c>
      <c r="G440" s="420" t="n">
        <v>71926</v>
      </c>
      <c r="H440" s="418" t="n"/>
      <c r="I440" s="455" t="n">
        <v>71926</v>
      </c>
      <c r="J440" s="418">
        <f>IF(L440&lt;&gt;"",L440,K440)</f>
        <v/>
      </c>
      <c r="K440" s="418">
        <f>IF(AND(T440=TRUE, U440=TRUE, V440=TRUE), IF(W440&lt;-0.05, "អនុញ្ញាត (អ្នកផ្គត់ផ្គង់ប្រកាសខ្វះ)", "បានប្រកាស (អនុញ្ញាត)"), IF(AND(T440=FALSE, U440=FALSE, V440=FALSE), "ព្យួរទុក (មិនមានទិន្នន័យ)", "ប្រកាសខុស (ព្យួរទុក)"))</f>
        <v/>
      </c>
      <c r="L440" s="418" t="inlineStr"/>
      <c r="M440" s="418" t="inlineStr"/>
      <c r="N440" s="455" t="n"/>
      <c r="O440" s="455">
        <f>IF(W440&lt;0,AI440,I440)</f>
        <v/>
      </c>
      <c r="P440" s="455">
        <f>I440-O440</f>
        <v/>
      </c>
      <c r="Q440" s="418" t="n"/>
      <c r="R440" s="418" t="inlineStr">
        <is>
          <t>JHL-22-01818</t>
        </is>
      </c>
      <c r="S440" s="418" t="inlineStr">
        <is>
          <t>JHL-22-01818</t>
        </is>
      </c>
      <c r="T440" s="418">
        <f>R440=S440</f>
        <v/>
      </c>
      <c r="U440" s="418">
        <f>AND(MONTH(F440)=MONTH(Y440), YEAR(F440)=YEAR(Y440))</f>
        <v/>
      </c>
      <c r="V440" s="418">
        <f>AND(AC440&lt;&gt;"", 'Company information'!D$4&lt;&gt;"", RIGHT(SUBSTITUTE(AC440,"-",""),9)=RIGHT(SUBSTITUTE('Company information'!D$4,"-",""),9))</f>
        <v/>
      </c>
      <c r="W440" s="418">
        <f>AI440-I440</f>
        <v/>
      </c>
      <c r="X440" s="455" t="n"/>
      <c r="Y440" s="419" t="n">
        <v>44764</v>
      </c>
      <c r="Z440" s="418" t="inlineStr">
        <is>
          <t>JHL-22-01818</t>
        </is>
      </c>
      <c r="AA440" s="418" t="inlineStr"/>
      <c r="AB440" s="418" t="inlineStr">
        <is>
          <t>បុគ្គលជាប់អាករ</t>
        </is>
      </c>
      <c r="AC440" s="418" t="inlineStr">
        <is>
          <t>L001-100067123</t>
        </is>
      </c>
      <c r="AD440" s="418" t="inlineStr">
        <is>
          <t>រីឡាយអេប៊ល សូស អ៊ិនដាសស្រ្ទៀល (ខេមបូឌា)</t>
        </is>
      </c>
      <c r="AE440" s="455" t="n">
        <v>791181</v>
      </c>
      <c r="AF440" s="455" t="n">
        <v>719255</v>
      </c>
      <c r="AG440" s="455" t="n">
        <v>0</v>
      </c>
      <c r="AH440" s="455" t="n">
        <v>0</v>
      </c>
      <c r="AI440" s="455" t="n">
        <v>71926</v>
      </c>
      <c r="AJ440" s="455" t="n">
        <v>0</v>
      </c>
      <c r="AK440" s="455" t="n">
        <v>0</v>
      </c>
      <c r="AL440" s="455" t="n">
        <v>0</v>
      </c>
      <c r="AM440" s="455" t="n">
        <v>0</v>
      </c>
      <c r="AN440" s="455" t="n">
        <v>0</v>
      </c>
      <c r="AO440" s="455" t="n">
        <v>0</v>
      </c>
      <c r="AP440" s="455" t="n">
        <v>0</v>
      </c>
      <c r="AQ440" s="455" t="n">
        <v>0</v>
      </c>
      <c r="AR440" s="418" t="inlineStr"/>
      <c r="AS440" s="418" t="inlineStr">
        <is>
          <t>Import Export clearance services</t>
        </is>
      </c>
      <c r="AT440" s="418" t="inlineStr">
        <is>
          <t>បានប្រកាសពន្ធ</t>
        </is>
      </c>
    </row>
    <row r="441">
      <c r="A441" s="417" t="n">
        <v>432</v>
      </c>
      <c r="B441" s="418" t="inlineStr">
        <is>
          <t>Gate Fee Charge</t>
        </is>
      </c>
      <c r="C441" s="418" t="inlineStr">
        <is>
          <t>ជេអេចអិល (ខេមបូឌា) ឡូជីស្ទីក ឯ.ក</t>
        </is>
      </c>
      <c r="D441" s="418" t="inlineStr">
        <is>
          <t>K006-901803075</t>
        </is>
      </c>
      <c r="E441" s="418" t="inlineStr">
        <is>
          <t>JHK-22-01817</t>
        </is>
      </c>
      <c r="F441" s="419" t="n">
        <v>44764</v>
      </c>
      <c r="G441" s="420" t="n">
        <v>80132</v>
      </c>
      <c r="H441" s="418" t="n"/>
      <c r="I441" s="455" t="n">
        <v>80132</v>
      </c>
      <c r="J441" s="418">
        <f>IF(L441&lt;&gt;"",L441,K441)</f>
        <v/>
      </c>
      <c r="K441" s="418">
        <f>IF(AND(T441=TRUE, U441=TRUE, V441=TRUE), IF(W441&lt;-0.05, "អនុញ្ញាត (អ្នកផ្គត់ផ្គង់ប្រកាសខ្វះ)", "បានប្រកាស (អនុញ្ញាត)"), IF(AND(T441=FALSE, U441=FALSE, V441=FALSE), "ព្យួរទុក (មិនមានទិន្នន័យ)", "ប្រកាសខុស (ព្យួរទុក)"))</f>
        <v/>
      </c>
      <c r="L441" s="418" t="inlineStr"/>
      <c r="M441" s="418" t="inlineStr"/>
      <c r="N441" s="455" t="n"/>
      <c r="O441" s="455">
        <f>IF(W441&lt;0,AI441,I441)</f>
        <v/>
      </c>
      <c r="P441" s="455">
        <f>I441-O441</f>
        <v/>
      </c>
      <c r="Q441" s="418" t="n"/>
      <c r="R441" s="418" t="inlineStr">
        <is>
          <t>JHK-22-01817</t>
        </is>
      </c>
      <c r="S441" s="418" t="inlineStr"/>
      <c r="T441" s="418">
        <f>R441=S441</f>
        <v/>
      </c>
      <c r="U441" s="418">
        <f>AND(MONTH(F441)=MONTH(Y441), YEAR(F441)=YEAR(Y441))</f>
        <v/>
      </c>
      <c r="V441" s="418">
        <f>AND(AC441&lt;&gt;"", 'Company information'!D$4&lt;&gt;"", RIGHT(SUBSTITUTE(AC441,"-",""),9)=RIGHT(SUBSTITUTE('Company information'!D$4,"-",""),9))</f>
        <v/>
      </c>
      <c r="W441" s="418">
        <f>AI441-I441</f>
        <v/>
      </c>
      <c r="X441" s="455" t="n"/>
      <c r="Y441" s="417" t="n"/>
      <c r="Z441" s="418" t="n"/>
      <c r="AA441" s="418" t="n"/>
      <c r="AB441" s="418" t="n"/>
      <c r="AC441" s="418" t="n"/>
      <c r="AD441" s="418" t="n"/>
      <c r="AE441" s="455" t="n"/>
      <c r="AF441" s="455" t="n"/>
      <c r="AG441" s="455" t="n"/>
      <c r="AH441" s="455" t="n"/>
      <c r="AI441" s="455" t="n"/>
      <c r="AJ441" s="455" t="n"/>
      <c r="AK441" s="455" t="n"/>
      <c r="AL441" s="455" t="n"/>
      <c r="AM441" s="455" t="n"/>
      <c r="AN441" s="455" t="n"/>
      <c r="AO441" s="455" t="n"/>
      <c r="AP441" s="455" t="n"/>
      <c r="AQ441" s="455" t="n"/>
      <c r="AR441" s="418" t="n"/>
      <c r="AS441" s="418" t="n"/>
      <c r="AT441" s="418" t="n"/>
    </row>
    <row r="442">
      <c r="A442" s="417" t="n">
        <v>433</v>
      </c>
      <c r="B442" s="418" t="inlineStr">
        <is>
          <t>TRUCKING FEE, CUSTOMS CLEARANCE</t>
        </is>
      </c>
      <c r="C442" s="418" t="inlineStr">
        <is>
          <t>ជេអេចអិល (ខេមបូឌា) ឡូជីស្ទីក ឯ.ក</t>
        </is>
      </c>
      <c r="D442" s="418" t="inlineStr">
        <is>
          <t>K006-901803075</t>
        </is>
      </c>
      <c r="E442" s="418" t="inlineStr">
        <is>
          <t>JHL-22-01816</t>
        </is>
      </c>
      <c r="F442" s="419" t="n">
        <v>44764</v>
      </c>
      <c r="G442" s="420" t="n">
        <v>86286</v>
      </c>
      <c r="H442" s="418" t="n"/>
      <c r="I442" s="455" t="n">
        <v>86286</v>
      </c>
      <c r="J442" s="418">
        <f>IF(L442&lt;&gt;"",L442,K442)</f>
        <v/>
      </c>
      <c r="K442" s="418">
        <f>IF(AND(T442=TRUE, U442=TRUE, V442=TRUE), IF(W442&lt;-0.05, "អនុញ្ញាត (អ្នកផ្គត់ផ្គង់ប្រកាសខ្វះ)", "បានប្រកាស (អនុញ្ញាត)"), IF(AND(T442=FALSE, U442=FALSE, V442=FALSE), "ព្យួរទុក (មិនមានទិន្នន័យ)", "ប្រកាសខុស (ព្យួរទុក)"))</f>
        <v/>
      </c>
      <c r="L442" s="418" t="inlineStr"/>
      <c r="M442" s="418" t="inlineStr"/>
      <c r="N442" s="455" t="n"/>
      <c r="O442" s="455">
        <f>IF(W442&lt;0,AI442,I442)</f>
        <v/>
      </c>
      <c r="P442" s="455">
        <f>I442-O442</f>
        <v/>
      </c>
      <c r="Q442" s="418" t="n"/>
      <c r="R442" s="418" t="inlineStr">
        <is>
          <t>JHL-22-01816</t>
        </is>
      </c>
      <c r="S442" s="418" t="inlineStr">
        <is>
          <t>JHL-22-01816</t>
        </is>
      </c>
      <c r="T442" s="418">
        <f>R442=S442</f>
        <v/>
      </c>
      <c r="U442" s="418">
        <f>AND(MONTH(F442)=MONTH(Y442), YEAR(F442)=YEAR(Y442))</f>
        <v/>
      </c>
      <c r="V442" s="418">
        <f>AND(AC442&lt;&gt;"", 'Company information'!D$4&lt;&gt;"", RIGHT(SUBSTITUTE(AC442,"-",""),9)=RIGHT(SUBSTITUTE('Company information'!D$4,"-",""),9))</f>
        <v/>
      </c>
      <c r="W442" s="418">
        <f>AI442-I442</f>
        <v/>
      </c>
      <c r="X442" s="455" t="n"/>
      <c r="Y442" s="419" t="n">
        <v>44764</v>
      </c>
      <c r="Z442" s="418" t="inlineStr">
        <is>
          <t>JHL-22-01816</t>
        </is>
      </c>
      <c r="AA442" s="418" t="inlineStr"/>
      <c r="AB442" s="418" t="inlineStr">
        <is>
          <t>បុគ្គលជាប់អាករ</t>
        </is>
      </c>
      <c r="AC442" s="418" t="inlineStr">
        <is>
          <t>L001-100067123</t>
        </is>
      </c>
      <c r="AD442" s="418" t="inlineStr">
        <is>
          <t>រីឡាយអេប៊ល សូស អ៊ិនដាសស្រ្ទៀល (ខេមបូឌា)</t>
        </is>
      </c>
      <c r="AE442" s="455" t="n">
        <v>949147</v>
      </c>
      <c r="AF442" s="455" t="n">
        <v>862861</v>
      </c>
      <c r="AG442" s="455" t="n">
        <v>0</v>
      </c>
      <c r="AH442" s="455" t="n">
        <v>0</v>
      </c>
      <c r="AI442" s="455" t="n">
        <v>86286</v>
      </c>
      <c r="AJ442" s="455" t="n">
        <v>0</v>
      </c>
      <c r="AK442" s="455" t="n">
        <v>0</v>
      </c>
      <c r="AL442" s="455" t="n">
        <v>0</v>
      </c>
      <c r="AM442" s="455" t="n">
        <v>0</v>
      </c>
      <c r="AN442" s="455" t="n">
        <v>0</v>
      </c>
      <c r="AO442" s="455" t="n">
        <v>0</v>
      </c>
      <c r="AP442" s="455" t="n">
        <v>0</v>
      </c>
      <c r="AQ442" s="455" t="n">
        <v>0</v>
      </c>
      <c r="AR442" s="418" t="inlineStr"/>
      <c r="AS442" s="418" t="inlineStr">
        <is>
          <t>Import Export clearance services</t>
        </is>
      </c>
      <c r="AT442" s="418" t="inlineStr">
        <is>
          <t>បានប្រកាសពន្ធ</t>
        </is>
      </c>
    </row>
    <row r="443">
      <c r="A443" s="417" t="n">
        <v>434</v>
      </c>
      <c r="B443" s="418" t="inlineStr">
        <is>
          <t>Transfer charge</t>
        </is>
      </c>
      <c r="C443" s="418" t="inlineStr">
        <is>
          <t>ជេអេចអិល (ខេមបូឌា) ឡូជីស្ទីក ឯ.ក</t>
        </is>
      </c>
      <c r="D443" s="418" t="inlineStr">
        <is>
          <t>K006-901803075</t>
        </is>
      </c>
      <c r="E443" s="418" t="inlineStr">
        <is>
          <t>JHL-22-01815</t>
        </is>
      </c>
      <c r="F443" s="419" t="n">
        <v>44764</v>
      </c>
      <c r="G443" s="420" t="n">
        <v>59617</v>
      </c>
      <c r="H443" s="418" t="n"/>
      <c r="I443" s="455" t="n">
        <v>59617</v>
      </c>
      <c r="J443" s="418">
        <f>IF(L443&lt;&gt;"",L443,K443)</f>
        <v/>
      </c>
      <c r="K443" s="418">
        <f>IF(AND(T443=TRUE, U443=TRUE, V443=TRUE), IF(W443&lt;-0.05, "អនុញ្ញាត (អ្នកផ្គត់ផ្គង់ប្រកាសខ្វះ)", "បានប្រកាស (អនុញ្ញាត)"), IF(AND(T443=FALSE, U443=FALSE, V443=FALSE), "ព្យួរទុក (មិនមានទិន្នន័យ)", "ប្រកាសខុស (ព្យួរទុក)"))</f>
        <v/>
      </c>
      <c r="L443" s="418" t="inlineStr"/>
      <c r="M443" s="418" t="inlineStr"/>
      <c r="N443" s="455" t="n"/>
      <c r="O443" s="455">
        <f>IF(W443&lt;0,AI443,I443)</f>
        <v/>
      </c>
      <c r="P443" s="455">
        <f>I443-O443</f>
        <v/>
      </c>
      <c r="Q443" s="418" t="n"/>
      <c r="R443" s="418" t="inlineStr">
        <is>
          <t>JHL-22-01815</t>
        </is>
      </c>
      <c r="S443" s="418" t="inlineStr">
        <is>
          <t>JHL-22-01815</t>
        </is>
      </c>
      <c r="T443" s="418">
        <f>R443=S443</f>
        <v/>
      </c>
      <c r="U443" s="418">
        <f>AND(MONTH(F443)=MONTH(Y443), YEAR(F443)=YEAR(Y443))</f>
        <v/>
      </c>
      <c r="V443" s="418">
        <f>AND(AC443&lt;&gt;"", 'Company information'!D$4&lt;&gt;"", RIGHT(SUBSTITUTE(AC443,"-",""),9)=RIGHT(SUBSTITUTE('Company information'!D$4,"-",""),9))</f>
        <v/>
      </c>
      <c r="W443" s="418">
        <f>AI443-I443</f>
        <v/>
      </c>
      <c r="X443" s="455" t="n"/>
      <c r="Y443" s="419" t="n">
        <v>44764</v>
      </c>
      <c r="Z443" s="418" t="inlineStr">
        <is>
          <t>JHL-22-01815</t>
        </is>
      </c>
      <c r="AA443" s="418" t="inlineStr"/>
      <c r="AB443" s="418" t="inlineStr">
        <is>
          <t>បុគ្គលជាប់អាករ</t>
        </is>
      </c>
      <c r="AC443" s="418" t="inlineStr">
        <is>
          <t>L001-100067123</t>
        </is>
      </c>
      <c r="AD443" s="418" t="inlineStr">
        <is>
          <t>រីឡាយអេប៊ល សូស អ៊ិនដាសស្រ្ទៀល (ខេមបូឌា)</t>
        </is>
      </c>
      <c r="AE443" s="455" t="n">
        <v>655782</v>
      </c>
      <c r="AF443" s="455" t="n">
        <v>596165</v>
      </c>
      <c r="AG443" s="455" t="n">
        <v>0</v>
      </c>
      <c r="AH443" s="455" t="n">
        <v>0</v>
      </c>
      <c r="AI443" s="455" t="n">
        <v>59617</v>
      </c>
      <c r="AJ443" s="455" t="n">
        <v>0</v>
      </c>
      <c r="AK443" s="455" t="n">
        <v>0</v>
      </c>
      <c r="AL443" s="455" t="n">
        <v>0</v>
      </c>
      <c r="AM443" s="455" t="n">
        <v>0</v>
      </c>
      <c r="AN443" s="455" t="n">
        <v>0</v>
      </c>
      <c r="AO443" s="455" t="n">
        <v>0</v>
      </c>
      <c r="AP443" s="455" t="n">
        <v>0</v>
      </c>
      <c r="AQ443" s="455" t="n">
        <v>0</v>
      </c>
      <c r="AR443" s="418" t="inlineStr"/>
      <c r="AS443" s="418" t="inlineStr">
        <is>
          <t>Import Export clearance services</t>
        </is>
      </c>
      <c r="AT443" s="418" t="inlineStr">
        <is>
          <t>បានប្រកាសពន្ធ</t>
        </is>
      </c>
    </row>
    <row r="444">
      <c r="A444" s="417" t="n">
        <v>435</v>
      </c>
      <c r="B444" s="418" t="inlineStr">
        <is>
          <t>Transfer charge</t>
        </is>
      </c>
      <c r="C444" s="418" t="inlineStr">
        <is>
          <t>ជេអេចអិល (ខេមបូឌា) ឡូជីស្ទីក ឯ.ក</t>
        </is>
      </c>
      <c r="D444" s="418" t="inlineStr">
        <is>
          <t>K006-901803075</t>
        </is>
      </c>
      <c r="E444" s="418" t="inlineStr">
        <is>
          <t>JHL-22-01756</t>
        </is>
      </c>
      <c r="F444" s="419" t="n">
        <v>44757</v>
      </c>
      <c r="G444" s="420" t="n">
        <v>63704</v>
      </c>
      <c r="H444" s="418" t="n"/>
      <c r="I444" s="455" t="n">
        <v>63704</v>
      </c>
      <c r="J444" s="418">
        <f>IF(L444&lt;&gt;"",L444,K444)</f>
        <v/>
      </c>
      <c r="K444" s="418">
        <f>IF(AND(T444=TRUE, U444=TRUE, V444=TRUE), IF(W444&lt;-0.05, "អនុញ្ញាត (អ្នកផ្គត់ផ្គង់ប្រកាសខ្វះ)", "បានប្រកាស (អនុញ្ញាត)"), IF(AND(T444=FALSE, U444=FALSE, V444=FALSE), "ព្យួរទុក (មិនមានទិន្នន័យ)", "ប្រកាសខុស (ព្យួរទុក)"))</f>
        <v/>
      </c>
      <c r="L444" s="418" t="inlineStr"/>
      <c r="M444" s="418" t="inlineStr"/>
      <c r="N444" s="455" t="n"/>
      <c r="O444" s="455">
        <f>IF(W444&lt;0,AI444,I444)</f>
        <v/>
      </c>
      <c r="P444" s="455">
        <f>I444-O444</f>
        <v/>
      </c>
      <c r="Q444" s="418" t="n"/>
      <c r="R444" s="418" t="inlineStr">
        <is>
          <t>JHL-22-01756</t>
        </is>
      </c>
      <c r="S444" s="418" t="inlineStr">
        <is>
          <t>JHL-22-01756</t>
        </is>
      </c>
      <c r="T444" s="418">
        <f>R444=S444</f>
        <v/>
      </c>
      <c r="U444" s="418">
        <f>AND(MONTH(F444)=MONTH(Y444), YEAR(F444)=YEAR(Y444))</f>
        <v/>
      </c>
      <c r="V444" s="418">
        <f>AND(AC444&lt;&gt;"", 'Company information'!D$4&lt;&gt;"", RIGHT(SUBSTITUTE(AC444,"-",""),9)=RIGHT(SUBSTITUTE('Company information'!D$4,"-",""),9))</f>
        <v/>
      </c>
      <c r="W444" s="418">
        <f>AI444-I444</f>
        <v/>
      </c>
      <c r="X444" s="455" t="n"/>
      <c r="Y444" s="419" t="n">
        <v>44757</v>
      </c>
      <c r="Z444" s="418" t="inlineStr">
        <is>
          <t>JHL-22-01756</t>
        </is>
      </c>
      <c r="AA444" s="418" t="inlineStr"/>
      <c r="AB444" s="418" t="inlineStr">
        <is>
          <t>បុគ្គលជាប់អាករ</t>
        </is>
      </c>
      <c r="AC444" s="418" t="inlineStr">
        <is>
          <t>L001-100067123</t>
        </is>
      </c>
      <c r="AD444" s="418" t="inlineStr">
        <is>
          <t>រីឡាយអេប៊ល សូស អ៊ិនដាសស្រ្ទៀល (ខេមបូឌា)</t>
        </is>
      </c>
      <c r="AE444" s="455" t="n">
        <v>700745</v>
      </c>
      <c r="AF444" s="455" t="n">
        <v>637041</v>
      </c>
      <c r="AG444" s="455" t="n">
        <v>0</v>
      </c>
      <c r="AH444" s="455" t="n">
        <v>0</v>
      </c>
      <c r="AI444" s="455" t="n">
        <v>63704</v>
      </c>
      <c r="AJ444" s="455" t="n">
        <v>0</v>
      </c>
      <c r="AK444" s="455" t="n">
        <v>0</v>
      </c>
      <c r="AL444" s="455" t="n">
        <v>0</v>
      </c>
      <c r="AM444" s="455" t="n">
        <v>0</v>
      </c>
      <c r="AN444" s="455" t="n">
        <v>0</v>
      </c>
      <c r="AO444" s="455" t="n">
        <v>0</v>
      </c>
      <c r="AP444" s="455" t="n">
        <v>0</v>
      </c>
      <c r="AQ444" s="455" t="n">
        <v>0</v>
      </c>
      <c r="AR444" s="418" t="inlineStr"/>
      <c r="AS444" s="418" t="inlineStr">
        <is>
          <t>Import Export clearance services</t>
        </is>
      </c>
      <c r="AT444" s="418" t="inlineStr">
        <is>
          <t>បានប្រកាសពន្ធ</t>
        </is>
      </c>
    </row>
    <row r="445">
      <c r="A445" s="417" t="n">
        <v>436</v>
      </c>
      <c r="B445" s="418" t="inlineStr">
        <is>
          <t>TRUCKING FEE, CUSTOMS CLEARANCE</t>
        </is>
      </c>
      <c r="C445" s="418" t="inlineStr">
        <is>
          <t>ជេអេចអិល (ខេមបូឌា) ឡូជីស្ទីក ឯ.ក</t>
        </is>
      </c>
      <c r="D445" s="418" t="inlineStr">
        <is>
          <t>K006-901803075</t>
        </is>
      </c>
      <c r="E445" s="418" t="inlineStr">
        <is>
          <t>JHL-22-01755</t>
        </is>
      </c>
      <c r="F445" s="419" t="n">
        <v>44757</v>
      </c>
      <c r="G445" s="420" t="n">
        <v>63704</v>
      </c>
      <c r="H445" s="418" t="n"/>
      <c r="I445" s="455" t="n">
        <v>63704</v>
      </c>
      <c r="J445" s="418">
        <f>IF(L445&lt;&gt;"",L445,K445)</f>
        <v/>
      </c>
      <c r="K445" s="418">
        <f>IF(AND(T445=TRUE, U445=TRUE, V445=TRUE), IF(W445&lt;-0.05, "អនុញ្ញាត (អ្នកផ្គត់ផ្គង់ប្រកាសខ្វះ)", "បានប្រកាស (អនុញ្ញាត)"), IF(AND(T445=FALSE, U445=FALSE, V445=FALSE), "ព្យួរទុក (មិនមានទិន្នន័យ)", "ប្រកាសខុស (ព្យួរទុក)"))</f>
        <v/>
      </c>
      <c r="L445" s="418" t="inlineStr"/>
      <c r="M445" s="418" t="inlineStr"/>
      <c r="N445" s="455" t="n"/>
      <c r="O445" s="455">
        <f>IF(W445&lt;0,AI445,I445)</f>
        <v/>
      </c>
      <c r="P445" s="455">
        <f>I445-O445</f>
        <v/>
      </c>
      <c r="Q445" s="418" t="n"/>
      <c r="R445" s="418" t="inlineStr">
        <is>
          <t>JHL-22-01755</t>
        </is>
      </c>
      <c r="S445" s="418" t="inlineStr">
        <is>
          <t>JHL-22-01755</t>
        </is>
      </c>
      <c r="T445" s="418">
        <f>R445=S445</f>
        <v/>
      </c>
      <c r="U445" s="418">
        <f>AND(MONTH(F445)=MONTH(Y445), YEAR(F445)=YEAR(Y445))</f>
        <v/>
      </c>
      <c r="V445" s="418">
        <f>AND(AC445&lt;&gt;"", 'Company information'!D$4&lt;&gt;"", RIGHT(SUBSTITUTE(AC445,"-",""),9)=RIGHT(SUBSTITUTE('Company information'!D$4,"-",""),9))</f>
        <v/>
      </c>
      <c r="W445" s="418">
        <f>AI445-I445</f>
        <v/>
      </c>
      <c r="X445" s="455" t="n"/>
      <c r="Y445" s="419" t="n">
        <v>44757</v>
      </c>
      <c r="Z445" s="418" t="inlineStr">
        <is>
          <t>JHL-22-01755</t>
        </is>
      </c>
      <c r="AA445" s="418" t="inlineStr"/>
      <c r="AB445" s="418" t="inlineStr">
        <is>
          <t>បុគ្គលជាប់អាករ</t>
        </is>
      </c>
      <c r="AC445" s="418" t="inlineStr">
        <is>
          <t>L001-100067123</t>
        </is>
      </c>
      <c r="AD445" s="418" t="inlineStr">
        <is>
          <t>រីឡាយអេប៊ល សូស អ៊ិនដាសស្រ្ទៀល (ខេមបូឌា)</t>
        </is>
      </c>
      <c r="AE445" s="455" t="n">
        <v>700745</v>
      </c>
      <c r="AF445" s="455" t="n">
        <v>637041</v>
      </c>
      <c r="AG445" s="455" t="n">
        <v>0</v>
      </c>
      <c r="AH445" s="455" t="n">
        <v>0</v>
      </c>
      <c r="AI445" s="455" t="n">
        <v>63704</v>
      </c>
      <c r="AJ445" s="455" t="n">
        <v>0</v>
      </c>
      <c r="AK445" s="455" t="n">
        <v>0</v>
      </c>
      <c r="AL445" s="455" t="n">
        <v>0</v>
      </c>
      <c r="AM445" s="455" t="n">
        <v>0</v>
      </c>
      <c r="AN445" s="455" t="n">
        <v>0</v>
      </c>
      <c r="AO445" s="455" t="n">
        <v>0</v>
      </c>
      <c r="AP445" s="455" t="n">
        <v>0</v>
      </c>
      <c r="AQ445" s="455" t="n">
        <v>0</v>
      </c>
      <c r="AR445" s="418" t="inlineStr"/>
      <c r="AS445" s="418" t="inlineStr">
        <is>
          <t>Import Export clearance services</t>
        </is>
      </c>
      <c r="AT445" s="418" t="inlineStr">
        <is>
          <t>បានប្រកាសពន្ធ</t>
        </is>
      </c>
    </row>
    <row r="446">
      <c r="A446" s="417" t="n">
        <v>437</v>
      </c>
      <c r="B446" s="418" t="inlineStr">
        <is>
          <t>Transfer charge</t>
        </is>
      </c>
      <c r="C446" s="418" t="inlineStr">
        <is>
          <t>ជេអេចអិល (ខេមបូឌា) ឡូជីស្ទីក ឯ.ក</t>
        </is>
      </c>
      <c r="D446" s="418" t="inlineStr">
        <is>
          <t>K006-901803075</t>
        </is>
      </c>
      <c r="E446" s="418" t="inlineStr">
        <is>
          <t>JHL-22-01754</t>
        </is>
      </c>
      <c r="F446" s="419" t="n">
        <v>44757</v>
      </c>
      <c r="G446" s="420" t="n">
        <v>63704</v>
      </c>
      <c r="H446" s="418" t="n"/>
      <c r="I446" s="455" t="n">
        <v>63704</v>
      </c>
      <c r="J446" s="418">
        <f>IF(L446&lt;&gt;"",L446,K446)</f>
        <v/>
      </c>
      <c r="K446" s="418">
        <f>IF(AND(T446=TRUE, U446=TRUE, V446=TRUE), IF(W446&lt;-0.05, "អនុញ្ញាត (អ្នកផ្គត់ផ្គង់ប្រកាសខ្វះ)", "បានប្រកាស (អនុញ្ញាត)"), IF(AND(T446=FALSE, U446=FALSE, V446=FALSE), "ព្យួរទុក (មិនមានទិន្នន័យ)", "ប្រកាសខុស (ព្យួរទុក)"))</f>
        <v/>
      </c>
      <c r="L446" s="418" t="inlineStr"/>
      <c r="M446" s="418" t="inlineStr"/>
      <c r="N446" s="455" t="n"/>
      <c r="O446" s="455">
        <f>IF(W446&lt;0,AI446,I446)</f>
        <v/>
      </c>
      <c r="P446" s="455">
        <f>I446-O446</f>
        <v/>
      </c>
      <c r="Q446" s="418" t="n"/>
      <c r="R446" s="418" t="inlineStr">
        <is>
          <t>JHL-22-01754</t>
        </is>
      </c>
      <c r="S446" s="418" t="inlineStr">
        <is>
          <t>JHL-22-01754</t>
        </is>
      </c>
      <c r="T446" s="418">
        <f>R446=S446</f>
        <v/>
      </c>
      <c r="U446" s="418">
        <f>AND(MONTH(F446)=MONTH(Y446), YEAR(F446)=YEAR(Y446))</f>
        <v/>
      </c>
      <c r="V446" s="418">
        <f>AND(AC446&lt;&gt;"", 'Company information'!D$4&lt;&gt;"", RIGHT(SUBSTITUTE(AC446,"-",""),9)=RIGHT(SUBSTITUTE('Company information'!D$4,"-",""),9))</f>
        <v/>
      </c>
      <c r="W446" s="418">
        <f>AI446-I446</f>
        <v/>
      </c>
      <c r="X446" s="455" t="n"/>
      <c r="Y446" s="419" t="n">
        <v>44757</v>
      </c>
      <c r="Z446" s="418" t="inlineStr">
        <is>
          <t>JHL-22-01754</t>
        </is>
      </c>
      <c r="AA446" s="418" t="inlineStr"/>
      <c r="AB446" s="418" t="inlineStr">
        <is>
          <t>បុគ្គលជាប់អាករ</t>
        </is>
      </c>
      <c r="AC446" s="418" t="inlineStr">
        <is>
          <t>L001-100067123</t>
        </is>
      </c>
      <c r="AD446" s="418" t="inlineStr">
        <is>
          <t>រីឡាយអេប៊ល សូស អ៊ិនដាសស្រ្ទៀល (ខេមបូឌា)</t>
        </is>
      </c>
      <c r="AE446" s="455" t="n">
        <v>700745</v>
      </c>
      <c r="AF446" s="455" t="n">
        <v>637041</v>
      </c>
      <c r="AG446" s="455" t="n">
        <v>0</v>
      </c>
      <c r="AH446" s="455" t="n">
        <v>0</v>
      </c>
      <c r="AI446" s="455" t="n">
        <v>63704</v>
      </c>
      <c r="AJ446" s="455" t="n">
        <v>0</v>
      </c>
      <c r="AK446" s="455" t="n">
        <v>0</v>
      </c>
      <c r="AL446" s="455" t="n">
        <v>0</v>
      </c>
      <c r="AM446" s="455" t="n">
        <v>0</v>
      </c>
      <c r="AN446" s="455" t="n">
        <v>0</v>
      </c>
      <c r="AO446" s="455" t="n">
        <v>0</v>
      </c>
      <c r="AP446" s="455" t="n">
        <v>0</v>
      </c>
      <c r="AQ446" s="455" t="n">
        <v>0</v>
      </c>
      <c r="AR446" s="418" t="inlineStr"/>
      <c r="AS446" s="418" t="inlineStr">
        <is>
          <t>Import Export clearance services</t>
        </is>
      </c>
      <c r="AT446" s="418" t="inlineStr">
        <is>
          <t>បានប្រកាសពន្ធ</t>
        </is>
      </c>
    </row>
    <row r="447">
      <c r="A447" s="417" t="n">
        <v>438</v>
      </c>
      <c r="B447" s="418" t="inlineStr">
        <is>
          <t>Import Shippment Expense</t>
        </is>
      </c>
      <c r="C447" s="418" t="inlineStr">
        <is>
          <t>ជេអេចអិល (ខេមបូឌា) ឡូជីស្ទីក ឯ.ក</t>
        </is>
      </c>
      <c r="D447" s="418" t="inlineStr">
        <is>
          <t>K006-901803075</t>
        </is>
      </c>
      <c r="E447" s="418" t="inlineStr">
        <is>
          <t>JHL-22-01753</t>
        </is>
      </c>
      <c r="F447" s="419" t="n">
        <v>44757</v>
      </c>
      <c r="G447" s="420" t="n">
        <v>51398</v>
      </c>
      <c r="H447" s="418" t="n"/>
      <c r="I447" s="455" t="n">
        <v>51398</v>
      </c>
      <c r="J447" s="418">
        <f>IF(L447&lt;&gt;"",L447,K447)</f>
        <v/>
      </c>
      <c r="K447" s="418">
        <f>IF(AND(T447=TRUE, U447=TRUE, V447=TRUE), IF(W447&lt;-0.05, "អនុញ្ញាត (អ្នកផ្គត់ផ្គង់ប្រកាសខ្វះ)", "បានប្រកាស (អនុញ្ញាត)"), IF(AND(T447=FALSE, U447=FALSE, V447=FALSE), "ព្យួរទុក (មិនមានទិន្នន័យ)", "ប្រកាសខុស (ព្យួរទុក)"))</f>
        <v/>
      </c>
      <c r="L447" s="418" t="inlineStr"/>
      <c r="M447" s="418" t="inlineStr"/>
      <c r="N447" s="455" t="n"/>
      <c r="O447" s="455">
        <f>IF(W447&lt;0,AI447,I447)</f>
        <v/>
      </c>
      <c r="P447" s="455">
        <f>I447-O447</f>
        <v/>
      </c>
      <c r="Q447" s="418" t="n"/>
      <c r="R447" s="418" t="inlineStr">
        <is>
          <t>JHL-22-01753</t>
        </is>
      </c>
      <c r="S447" s="418" t="inlineStr">
        <is>
          <t>JHL-22-01753</t>
        </is>
      </c>
      <c r="T447" s="418">
        <f>R447=S447</f>
        <v/>
      </c>
      <c r="U447" s="418">
        <f>AND(MONTH(F447)=MONTH(Y447), YEAR(F447)=YEAR(Y447))</f>
        <v/>
      </c>
      <c r="V447" s="418">
        <f>AND(AC447&lt;&gt;"", 'Company information'!D$4&lt;&gt;"", RIGHT(SUBSTITUTE(AC447,"-",""),9)=RIGHT(SUBSTITUTE('Company information'!D$4,"-",""),9))</f>
        <v/>
      </c>
      <c r="W447" s="418">
        <f>AI447-I447</f>
        <v/>
      </c>
      <c r="X447" s="455" t="n"/>
      <c r="Y447" s="419" t="n">
        <v>44757</v>
      </c>
      <c r="Z447" s="418" t="inlineStr">
        <is>
          <t>JHL-22-01753</t>
        </is>
      </c>
      <c r="AA447" s="418" t="inlineStr"/>
      <c r="AB447" s="418" t="inlineStr">
        <is>
          <t>បុគ្គលជាប់អាករ</t>
        </is>
      </c>
      <c r="AC447" s="418" t="inlineStr">
        <is>
          <t>L001-100067123</t>
        </is>
      </c>
      <c r="AD447" s="418" t="inlineStr">
        <is>
          <t>រីឡាយអេប៊ល សូស អ៊ិនដាសស្រ្ទៀល (ខេមបូឌា)</t>
        </is>
      </c>
      <c r="AE447" s="455" t="n">
        <v>565379</v>
      </c>
      <c r="AF447" s="455" t="n">
        <v>513981</v>
      </c>
      <c r="AG447" s="455" t="n">
        <v>0</v>
      </c>
      <c r="AH447" s="455" t="n">
        <v>0</v>
      </c>
      <c r="AI447" s="455" t="n">
        <v>51398</v>
      </c>
      <c r="AJ447" s="455" t="n">
        <v>0</v>
      </c>
      <c r="AK447" s="455" t="n">
        <v>0</v>
      </c>
      <c r="AL447" s="455" t="n">
        <v>0</v>
      </c>
      <c r="AM447" s="455" t="n">
        <v>0</v>
      </c>
      <c r="AN447" s="455" t="n">
        <v>0</v>
      </c>
      <c r="AO447" s="455" t="n">
        <v>0</v>
      </c>
      <c r="AP447" s="455" t="n">
        <v>0</v>
      </c>
      <c r="AQ447" s="455" t="n">
        <v>0</v>
      </c>
      <c r="AR447" s="418" t="inlineStr"/>
      <c r="AS447" s="418" t="inlineStr">
        <is>
          <t>Import Export clearance services</t>
        </is>
      </c>
      <c r="AT447" s="418" t="inlineStr">
        <is>
          <t>បានប្រកាសពន្ធ</t>
        </is>
      </c>
    </row>
    <row r="448">
      <c r="A448" s="417" t="n">
        <v>439</v>
      </c>
      <c r="B448" s="418" t="inlineStr">
        <is>
          <t>Transfer charge</t>
        </is>
      </c>
      <c r="C448" s="418" t="inlineStr">
        <is>
          <t>ជេអេចអិល (ខេមបូឌា) ឡូជីស្ទីក ឯ.ក</t>
        </is>
      </c>
      <c r="D448" s="418" t="inlineStr">
        <is>
          <t>K006-901803075</t>
        </is>
      </c>
      <c r="E448" s="418" t="inlineStr">
        <is>
          <t>JHL-22-01752</t>
        </is>
      </c>
      <c r="F448" s="419" t="n">
        <v>44757</v>
      </c>
      <c r="G448" s="420" t="n">
        <v>51398</v>
      </c>
      <c r="H448" s="418" t="n"/>
      <c r="I448" s="455" t="n">
        <v>51398</v>
      </c>
      <c r="J448" s="418">
        <f>IF(L448&lt;&gt;"",L448,K448)</f>
        <v/>
      </c>
      <c r="K448" s="418">
        <f>IF(AND(T448=TRUE, U448=TRUE, V448=TRUE), IF(W448&lt;-0.05, "អនុញ្ញាត (អ្នកផ្គត់ផ្គង់ប្រកាសខ្វះ)", "បានប្រកាស (អនុញ្ញាត)"), IF(AND(T448=FALSE, U448=FALSE, V448=FALSE), "ព្យួរទុក (មិនមានទិន្នន័យ)", "ប្រកាសខុស (ព្យួរទុក)"))</f>
        <v/>
      </c>
      <c r="L448" s="418" t="inlineStr"/>
      <c r="M448" s="418" t="inlineStr"/>
      <c r="N448" s="455" t="n"/>
      <c r="O448" s="455">
        <f>IF(W448&lt;0,AI448,I448)</f>
        <v/>
      </c>
      <c r="P448" s="455">
        <f>I448-O448</f>
        <v/>
      </c>
      <c r="Q448" s="418" t="n"/>
      <c r="R448" s="418" t="inlineStr">
        <is>
          <t>JHL-22-01752</t>
        </is>
      </c>
      <c r="S448" s="418" t="inlineStr">
        <is>
          <t>JHL-22-01752</t>
        </is>
      </c>
      <c r="T448" s="418">
        <f>R448=S448</f>
        <v/>
      </c>
      <c r="U448" s="418">
        <f>AND(MONTH(F448)=MONTH(Y448), YEAR(F448)=YEAR(Y448))</f>
        <v/>
      </c>
      <c r="V448" s="418">
        <f>AND(AC448&lt;&gt;"", 'Company information'!D$4&lt;&gt;"", RIGHT(SUBSTITUTE(AC448,"-",""),9)=RIGHT(SUBSTITUTE('Company information'!D$4,"-",""),9))</f>
        <v/>
      </c>
      <c r="W448" s="418">
        <f>AI448-I448</f>
        <v/>
      </c>
      <c r="X448" s="455" t="n"/>
      <c r="Y448" s="419" t="n">
        <v>44757</v>
      </c>
      <c r="Z448" s="418" t="inlineStr">
        <is>
          <t>JHL-22-01752</t>
        </is>
      </c>
      <c r="AA448" s="418" t="inlineStr"/>
      <c r="AB448" s="418" t="inlineStr">
        <is>
          <t>បុគ្គលជាប់អាករ</t>
        </is>
      </c>
      <c r="AC448" s="418" t="inlineStr">
        <is>
          <t>L001-100067123</t>
        </is>
      </c>
      <c r="AD448" s="418" t="inlineStr">
        <is>
          <t>រីឡាយអេប៊ល សូស អ៊ិនដាសស្រ្ទៀល (ខេមបូឌា)</t>
        </is>
      </c>
      <c r="AE448" s="455" t="n">
        <v>565379</v>
      </c>
      <c r="AF448" s="455" t="n">
        <v>513981</v>
      </c>
      <c r="AG448" s="455" t="n">
        <v>0</v>
      </c>
      <c r="AH448" s="455" t="n">
        <v>0</v>
      </c>
      <c r="AI448" s="455" t="n">
        <v>51398</v>
      </c>
      <c r="AJ448" s="455" t="n">
        <v>0</v>
      </c>
      <c r="AK448" s="455" t="n">
        <v>0</v>
      </c>
      <c r="AL448" s="455" t="n">
        <v>0</v>
      </c>
      <c r="AM448" s="455" t="n">
        <v>0</v>
      </c>
      <c r="AN448" s="455" t="n">
        <v>0</v>
      </c>
      <c r="AO448" s="455" t="n">
        <v>0</v>
      </c>
      <c r="AP448" s="455" t="n">
        <v>0</v>
      </c>
      <c r="AQ448" s="455" t="n">
        <v>0</v>
      </c>
      <c r="AR448" s="418" t="inlineStr"/>
      <c r="AS448" s="418" t="inlineStr">
        <is>
          <t>Import Export clearance services</t>
        </is>
      </c>
      <c r="AT448" s="418" t="inlineStr">
        <is>
          <t>បានប្រកាសពន្ធ</t>
        </is>
      </c>
    </row>
    <row r="449">
      <c r="A449" s="417" t="n">
        <v>440</v>
      </c>
      <c r="B449" s="418" t="inlineStr">
        <is>
          <t>Import Shippment Expense</t>
        </is>
      </c>
      <c r="C449" s="418" t="inlineStr">
        <is>
          <t>ជេអេចអិល (ខេមបូឌា) ឡូជីស្ទីក ឯ.ក</t>
        </is>
      </c>
      <c r="D449" s="418" t="inlineStr">
        <is>
          <t>K006-901803075</t>
        </is>
      </c>
      <c r="E449" s="418" t="inlineStr">
        <is>
          <t>JHL-22-01703</t>
        </is>
      </c>
      <c r="F449" s="419" t="n">
        <v>44872</v>
      </c>
      <c r="G449" s="420" t="n">
        <v>63704</v>
      </c>
      <c r="H449" s="418" t="n"/>
      <c r="I449" s="455" t="n">
        <v>63704</v>
      </c>
      <c r="J449" s="418">
        <f>IF(L449&lt;&gt;"",L449,K449)</f>
        <v/>
      </c>
      <c r="K449" s="418">
        <f>IF(AND(T449=TRUE, U449=TRUE, V449=TRUE), IF(W449&lt;-0.05, "អនុញ្ញាត (អ្នកផ្គត់ផ្គង់ប្រកាសខ្វះ)", "បានប្រកាស (អនុញ្ញាត)"), IF(AND(T449=FALSE, U449=FALSE, V449=FALSE), "ព្យួរទុក (មិនមានទិន្នន័យ)", "ប្រកាសខុស (ព្យួរទុក)"))</f>
        <v/>
      </c>
      <c r="L449" s="418" t="inlineStr"/>
      <c r="M449" s="418" t="inlineStr"/>
      <c r="N449" s="455" t="n"/>
      <c r="O449" s="455">
        <f>IF(W449&lt;0,AI449,I449)</f>
        <v/>
      </c>
      <c r="P449" s="455">
        <f>I449-O449</f>
        <v/>
      </c>
      <c r="Q449" s="418" t="n"/>
      <c r="R449" s="418" t="inlineStr">
        <is>
          <t>JHL-22-01703</t>
        </is>
      </c>
      <c r="S449" s="418" t="inlineStr">
        <is>
          <t>JHL-22-01703</t>
        </is>
      </c>
      <c r="T449" s="418">
        <f>R449=S449</f>
        <v/>
      </c>
      <c r="U449" s="418">
        <f>AND(MONTH(F449)=MONTH(Y449), YEAR(F449)=YEAR(Y449))</f>
        <v/>
      </c>
      <c r="V449" s="418">
        <f>AND(AC449&lt;&gt;"", 'Company information'!D$4&lt;&gt;"", RIGHT(SUBSTITUTE(AC449,"-",""),9)=RIGHT(SUBSTITUTE('Company information'!D$4,"-",""),9))</f>
        <v/>
      </c>
      <c r="W449" s="418">
        <f>AI449-I449</f>
        <v/>
      </c>
      <c r="X449" s="455" t="n"/>
      <c r="Y449" s="419" t="n">
        <v>44753</v>
      </c>
      <c r="Z449" s="418" t="inlineStr">
        <is>
          <t>JHL-22-01703</t>
        </is>
      </c>
      <c r="AA449" s="418" t="inlineStr"/>
      <c r="AB449" s="418" t="inlineStr">
        <is>
          <t>បុគ្គលជាប់អាករ</t>
        </is>
      </c>
      <c r="AC449" s="418" t="inlineStr">
        <is>
          <t>L001-100067123</t>
        </is>
      </c>
      <c r="AD449" s="418" t="inlineStr">
        <is>
          <t>រីឡាយអេប៊ល សូស អ៊ិនដាសស្រ្ទៀល (ខេមបូឌា)</t>
        </is>
      </c>
      <c r="AE449" s="455" t="n">
        <v>700745</v>
      </c>
      <c r="AF449" s="455" t="n">
        <v>637041</v>
      </c>
      <c r="AG449" s="455" t="n">
        <v>0</v>
      </c>
      <c r="AH449" s="455" t="n">
        <v>0</v>
      </c>
      <c r="AI449" s="455" t="n">
        <v>63704</v>
      </c>
      <c r="AJ449" s="455" t="n">
        <v>0</v>
      </c>
      <c r="AK449" s="455" t="n">
        <v>0</v>
      </c>
      <c r="AL449" s="455" t="n">
        <v>0</v>
      </c>
      <c r="AM449" s="455" t="n">
        <v>0</v>
      </c>
      <c r="AN449" s="455" t="n">
        <v>0</v>
      </c>
      <c r="AO449" s="455" t="n">
        <v>0</v>
      </c>
      <c r="AP449" s="455" t="n">
        <v>0</v>
      </c>
      <c r="AQ449" s="455" t="n">
        <v>0</v>
      </c>
      <c r="AR449" s="418" t="inlineStr"/>
      <c r="AS449" s="418" t="inlineStr">
        <is>
          <t>Import Export clearance services</t>
        </is>
      </c>
      <c r="AT449" s="418" t="inlineStr">
        <is>
          <t>បានប្រកាសពន្ធ</t>
        </is>
      </c>
    </row>
    <row r="450">
      <c r="A450" s="417" t="n">
        <v>441</v>
      </c>
      <c r="B450" s="418" t="inlineStr">
        <is>
          <t>Transfer charge</t>
        </is>
      </c>
      <c r="C450" s="418" t="inlineStr">
        <is>
          <t>ជេអេចអិល (ខេមបូឌា) ឡូជីស្ទីក ឯ.ក</t>
        </is>
      </c>
      <c r="D450" s="418" t="inlineStr">
        <is>
          <t>K006-901803075</t>
        </is>
      </c>
      <c r="E450" s="418" t="inlineStr">
        <is>
          <t>JHL-22-01699</t>
        </is>
      </c>
      <c r="F450" s="419" t="n">
        <v>44872</v>
      </c>
      <c r="G450" s="420" t="n">
        <v>63704</v>
      </c>
      <c r="H450" s="418" t="n"/>
      <c r="I450" s="455" t="n">
        <v>63704</v>
      </c>
      <c r="J450" s="418">
        <f>IF(L450&lt;&gt;"",L450,K450)</f>
        <v/>
      </c>
      <c r="K450" s="418">
        <f>IF(AND(T450=TRUE, U450=TRUE, V450=TRUE), IF(W450&lt;-0.05, "អនុញ្ញាត (អ្នកផ្គត់ផ្គង់ប្រកាសខ្វះ)", "បានប្រកាស (អនុញ្ញាត)"), IF(AND(T450=FALSE, U450=FALSE, V450=FALSE), "ព្យួរទុក (មិនមានទិន្នន័យ)", "ប្រកាសខុស (ព្យួរទុក)"))</f>
        <v/>
      </c>
      <c r="L450" s="418" t="inlineStr"/>
      <c r="M450" s="418" t="inlineStr"/>
      <c r="N450" s="455" t="n"/>
      <c r="O450" s="455">
        <f>IF(W450&lt;0,AI450,I450)</f>
        <v/>
      </c>
      <c r="P450" s="455">
        <f>I450-O450</f>
        <v/>
      </c>
      <c r="Q450" s="418" t="n"/>
      <c r="R450" s="418" t="inlineStr">
        <is>
          <t>JHL-22-01699</t>
        </is>
      </c>
      <c r="S450" s="418" t="inlineStr">
        <is>
          <t>JHL-22-01699</t>
        </is>
      </c>
      <c r="T450" s="418">
        <f>R450=S450</f>
        <v/>
      </c>
      <c r="U450" s="418">
        <f>AND(MONTH(F450)=MONTH(Y450), YEAR(F450)=YEAR(Y450))</f>
        <v/>
      </c>
      <c r="V450" s="418">
        <f>AND(AC450&lt;&gt;"", 'Company information'!D$4&lt;&gt;"", RIGHT(SUBSTITUTE(AC450,"-",""),9)=RIGHT(SUBSTITUTE('Company information'!D$4,"-",""),9))</f>
        <v/>
      </c>
      <c r="W450" s="418">
        <f>AI450-I450</f>
        <v/>
      </c>
      <c r="X450" s="455" t="n"/>
      <c r="Y450" s="419" t="n">
        <v>44753</v>
      </c>
      <c r="Z450" s="418" t="inlineStr">
        <is>
          <t>JHL-22-01699</t>
        </is>
      </c>
      <c r="AA450" s="418" t="inlineStr"/>
      <c r="AB450" s="418" t="inlineStr">
        <is>
          <t>បុគ្គលជាប់អាករ</t>
        </is>
      </c>
      <c r="AC450" s="418" t="inlineStr">
        <is>
          <t>L001-100067123</t>
        </is>
      </c>
      <c r="AD450" s="418" t="inlineStr">
        <is>
          <t>រីឡាយអេប៊ល សូស អ៊ិនដាសស្រ្ទៀល (ខេមបូឌា)</t>
        </is>
      </c>
      <c r="AE450" s="455" t="n">
        <v>700745</v>
      </c>
      <c r="AF450" s="455" t="n">
        <v>637041</v>
      </c>
      <c r="AG450" s="455" t="n">
        <v>0</v>
      </c>
      <c r="AH450" s="455" t="n">
        <v>0</v>
      </c>
      <c r="AI450" s="455" t="n">
        <v>63704</v>
      </c>
      <c r="AJ450" s="455" t="n">
        <v>0</v>
      </c>
      <c r="AK450" s="455" t="n">
        <v>0</v>
      </c>
      <c r="AL450" s="455" t="n">
        <v>0</v>
      </c>
      <c r="AM450" s="455" t="n">
        <v>0</v>
      </c>
      <c r="AN450" s="455" t="n">
        <v>0</v>
      </c>
      <c r="AO450" s="455" t="n">
        <v>0</v>
      </c>
      <c r="AP450" s="455" t="n">
        <v>0</v>
      </c>
      <c r="AQ450" s="455" t="n">
        <v>0</v>
      </c>
      <c r="AR450" s="418" t="inlineStr"/>
      <c r="AS450" s="418" t="inlineStr">
        <is>
          <t>Import Export clearance services</t>
        </is>
      </c>
      <c r="AT450" s="418" t="inlineStr">
        <is>
          <t>បានប្រកាសពន្ធ</t>
        </is>
      </c>
    </row>
    <row r="451">
      <c r="A451" s="417" t="n">
        <v>442</v>
      </c>
      <c r="B451" s="418" t="inlineStr">
        <is>
          <t>TRUCKING FEE, CUSTOMS CLEARANCE</t>
        </is>
      </c>
      <c r="C451" s="418" t="inlineStr">
        <is>
          <t>ជេអេចអិល (ខេមបូឌា) ឡូជីស្ទីក ឯ.ក</t>
        </is>
      </c>
      <c r="D451" s="418" t="inlineStr">
        <is>
          <t>K006-901803075</t>
        </is>
      </c>
      <c r="E451" s="418" t="inlineStr">
        <is>
          <t>JHL-22-01702</t>
        </is>
      </c>
      <c r="F451" s="419" t="n">
        <v>44872</v>
      </c>
      <c r="G451" s="420" t="n">
        <v>63704</v>
      </c>
      <c r="H451" s="418" t="n"/>
      <c r="I451" s="455" t="n">
        <v>63704</v>
      </c>
      <c r="J451" s="418">
        <f>IF(L451&lt;&gt;"",L451,K451)</f>
        <v/>
      </c>
      <c r="K451" s="418">
        <f>IF(AND(T451=TRUE, U451=TRUE, V451=TRUE), IF(W451&lt;-0.05, "អនុញ្ញាត (អ្នកផ្គត់ផ្គង់ប្រកាសខ្វះ)", "បានប្រកាស (អនុញ្ញាត)"), IF(AND(T451=FALSE, U451=FALSE, V451=FALSE), "ព្យួរទុក (មិនមានទិន្នន័យ)", "ប្រកាសខុស (ព្យួរទុក)"))</f>
        <v/>
      </c>
      <c r="L451" s="418" t="inlineStr"/>
      <c r="M451" s="418" t="inlineStr"/>
      <c r="N451" s="455" t="n"/>
      <c r="O451" s="455">
        <f>IF(W451&lt;0,AI451,I451)</f>
        <v/>
      </c>
      <c r="P451" s="455">
        <f>I451-O451</f>
        <v/>
      </c>
      <c r="Q451" s="418" t="n"/>
      <c r="R451" s="418" t="inlineStr">
        <is>
          <t>JHL-22-01702</t>
        </is>
      </c>
      <c r="S451" s="418" t="inlineStr">
        <is>
          <t>JHL-22-01702</t>
        </is>
      </c>
      <c r="T451" s="418">
        <f>R451=S451</f>
        <v/>
      </c>
      <c r="U451" s="418">
        <f>AND(MONTH(F451)=MONTH(Y451), YEAR(F451)=YEAR(Y451))</f>
        <v/>
      </c>
      <c r="V451" s="418">
        <f>AND(AC451&lt;&gt;"", 'Company information'!D$4&lt;&gt;"", RIGHT(SUBSTITUTE(AC451,"-",""),9)=RIGHT(SUBSTITUTE('Company information'!D$4,"-",""),9))</f>
        <v/>
      </c>
      <c r="W451" s="418">
        <f>AI451-I451</f>
        <v/>
      </c>
      <c r="X451" s="455" t="n"/>
      <c r="Y451" s="419" t="n">
        <v>44753</v>
      </c>
      <c r="Z451" s="418" t="inlineStr">
        <is>
          <t>JHL-22-01702</t>
        </is>
      </c>
      <c r="AA451" s="418" t="inlineStr"/>
      <c r="AB451" s="418" t="inlineStr">
        <is>
          <t>បុគ្គលជាប់អាករ</t>
        </is>
      </c>
      <c r="AC451" s="418" t="inlineStr">
        <is>
          <t>L001-100067123</t>
        </is>
      </c>
      <c r="AD451" s="418" t="inlineStr">
        <is>
          <t>រីឡាយអេប៊ល សូស អ៊ិនដាសស្រ្ទៀល (ខេមបូឌា)</t>
        </is>
      </c>
      <c r="AE451" s="455" t="n">
        <v>700745</v>
      </c>
      <c r="AF451" s="455" t="n">
        <v>637041</v>
      </c>
      <c r="AG451" s="455" t="n">
        <v>0</v>
      </c>
      <c r="AH451" s="455" t="n">
        <v>0</v>
      </c>
      <c r="AI451" s="455" t="n">
        <v>63704</v>
      </c>
      <c r="AJ451" s="455" t="n">
        <v>0</v>
      </c>
      <c r="AK451" s="455" t="n">
        <v>0</v>
      </c>
      <c r="AL451" s="455" t="n">
        <v>0</v>
      </c>
      <c r="AM451" s="455" t="n">
        <v>0</v>
      </c>
      <c r="AN451" s="455" t="n">
        <v>0</v>
      </c>
      <c r="AO451" s="455" t="n">
        <v>0</v>
      </c>
      <c r="AP451" s="455" t="n">
        <v>0</v>
      </c>
      <c r="AQ451" s="455" t="n">
        <v>0</v>
      </c>
      <c r="AR451" s="418" t="inlineStr"/>
      <c r="AS451" s="418" t="inlineStr">
        <is>
          <t>Import Export clearance services</t>
        </is>
      </c>
      <c r="AT451" s="418" t="inlineStr">
        <is>
          <t>បានប្រកាសពន្ធ</t>
        </is>
      </c>
    </row>
    <row r="452">
      <c r="A452" s="417" t="n">
        <v>443</v>
      </c>
      <c r="B452" s="418" t="inlineStr">
        <is>
          <t>Transfer charge</t>
        </is>
      </c>
      <c r="C452" s="418" t="inlineStr">
        <is>
          <t>ជេអេចអិល (ខេមបូឌា) ឡូជីស្ទីក ឯ.ក</t>
        </is>
      </c>
      <c r="D452" s="418" t="inlineStr">
        <is>
          <t>K006-901803075</t>
        </is>
      </c>
      <c r="E452" s="418" t="inlineStr">
        <is>
          <t>JHL-22-01701</t>
        </is>
      </c>
      <c r="F452" s="419" t="n">
        <v>44872</v>
      </c>
      <c r="G452" s="420" t="n">
        <v>63704</v>
      </c>
      <c r="H452" s="418" t="n"/>
      <c r="I452" s="455" t="n">
        <v>63704</v>
      </c>
      <c r="J452" s="418">
        <f>IF(L452&lt;&gt;"",L452,K452)</f>
        <v/>
      </c>
      <c r="K452" s="418">
        <f>IF(AND(T452=TRUE, U452=TRUE, V452=TRUE), IF(W452&lt;-0.05, "អនុញ្ញាត (អ្នកផ្គត់ផ្គង់ប្រកាសខ្វះ)", "បានប្រកាស (អនុញ្ញាត)"), IF(AND(T452=FALSE, U452=FALSE, V452=FALSE), "ព្យួរទុក (មិនមានទិន្នន័យ)", "ប្រកាសខុស (ព្យួរទុក)"))</f>
        <v/>
      </c>
      <c r="L452" s="418" t="inlineStr"/>
      <c r="M452" s="418" t="inlineStr"/>
      <c r="N452" s="455" t="n"/>
      <c r="O452" s="455">
        <f>IF(W452&lt;0,AI452,I452)</f>
        <v/>
      </c>
      <c r="P452" s="455">
        <f>I452-O452</f>
        <v/>
      </c>
      <c r="Q452" s="418" t="n"/>
      <c r="R452" s="418" t="inlineStr">
        <is>
          <t>JHL-22-01701</t>
        </is>
      </c>
      <c r="S452" s="418" t="inlineStr">
        <is>
          <t>JHL-22-01701</t>
        </is>
      </c>
      <c r="T452" s="418">
        <f>R452=S452</f>
        <v/>
      </c>
      <c r="U452" s="418">
        <f>AND(MONTH(F452)=MONTH(Y452), YEAR(F452)=YEAR(Y452))</f>
        <v/>
      </c>
      <c r="V452" s="418">
        <f>AND(AC452&lt;&gt;"", 'Company information'!D$4&lt;&gt;"", RIGHT(SUBSTITUTE(AC452,"-",""),9)=RIGHT(SUBSTITUTE('Company information'!D$4,"-",""),9))</f>
        <v/>
      </c>
      <c r="W452" s="418">
        <f>AI452-I452</f>
        <v/>
      </c>
      <c r="X452" s="455" t="n"/>
      <c r="Y452" s="419" t="n">
        <v>44753</v>
      </c>
      <c r="Z452" s="418" t="inlineStr">
        <is>
          <t>JHL-22-01701</t>
        </is>
      </c>
      <c r="AA452" s="418" t="inlineStr"/>
      <c r="AB452" s="418" t="inlineStr">
        <is>
          <t>បុគ្គលជាប់អាករ</t>
        </is>
      </c>
      <c r="AC452" s="418" t="inlineStr">
        <is>
          <t>L001-100067123</t>
        </is>
      </c>
      <c r="AD452" s="418" t="inlineStr">
        <is>
          <t>រីឡាយអេប៊ល សូស អ៊ិនដាសស្រ្ទៀល (ខេមបូឌា)</t>
        </is>
      </c>
      <c r="AE452" s="455" t="n">
        <v>700745</v>
      </c>
      <c r="AF452" s="455" t="n">
        <v>637041</v>
      </c>
      <c r="AG452" s="455" t="n">
        <v>0</v>
      </c>
      <c r="AH452" s="455" t="n">
        <v>0</v>
      </c>
      <c r="AI452" s="455" t="n">
        <v>63704</v>
      </c>
      <c r="AJ452" s="455" t="n">
        <v>0</v>
      </c>
      <c r="AK452" s="455" t="n">
        <v>0</v>
      </c>
      <c r="AL452" s="455" t="n">
        <v>0</v>
      </c>
      <c r="AM452" s="455" t="n">
        <v>0</v>
      </c>
      <c r="AN452" s="455" t="n">
        <v>0</v>
      </c>
      <c r="AO452" s="455" t="n">
        <v>0</v>
      </c>
      <c r="AP452" s="455" t="n">
        <v>0</v>
      </c>
      <c r="AQ452" s="455" t="n">
        <v>0</v>
      </c>
      <c r="AR452" s="418" t="inlineStr"/>
      <c r="AS452" s="418" t="inlineStr">
        <is>
          <t>Import Export clearance services</t>
        </is>
      </c>
      <c r="AT452" s="418" t="inlineStr">
        <is>
          <t>បានប្រកាសពន្ធ</t>
        </is>
      </c>
    </row>
    <row r="453">
      <c r="A453" s="417" t="n">
        <v>444</v>
      </c>
      <c r="B453" s="418" t="inlineStr">
        <is>
          <t>Transfer charge</t>
        </is>
      </c>
      <c r="C453" s="418" t="inlineStr">
        <is>
          <t>ជេអេចអិល (ខេមបូឌា) ឡូជីស្ទីក ឯ.ក</t>
        </is>
      </c>
      <c r="D453" s="418" t="inlineStr">
        <is>
          <t>K006-901803075</t>
        </is>
      </c>
      <c r="E453" s="418" t="inlineStr">
        <is>
          <t>JHL-22-01700</t>
        </is>
      </c>
      <c r="F453" s="419" t="n">
        <v>44568</v>
      </c>
      <c r="G453" s="420" t="n">
        <v>63689</v>
      </c>
      <c r="H453" s="418" t="n"/>
      <c r="I453" s="455" t="n">
        <v>63689</v>
      </c>
      <c r="J453" s="418">
        <f>IF(L453&lt;&gt;"",L453,K453)</f>
        <v/>
      </c>
      <c r="K453" s="418">
        <f>IF(AND(T453=TRUE, U453=TRUE, V453=TRUE), IF(W453&lt;-0.05, "អនុញ្ញាត (អ្នកផ្គត់ផ្គង់ប្រកាសខ្វះ)", "បានប្រកាស (អនុញ្ញាត)"), IF(AND(T453=FALSE, U453=FALSE, V453=FALSE), "ព្យួរទុក (មិនមានទិន្នន័យ)", "ប្រកាសខុស (ព្យួរទុក)"))</f>
        <v/>
      </c>
      <c r="L453" s="418" t="inlineStr"/>
      <c r="M453" s="418" t="inlineStr"/>
      <c r="N453" s="455" t="n"/>
      <c r="O453" s="455">
        <f>IF(W453&lt;0,AI453,I453)</f>
        <v/>
      </c>
      <c r="P453" s="455">
        <f>I453-O453</f>
        <v/>
      </c>
      <c r="Q453" s="418" t="n"/>
      <c r="R453" s="418" t="inlineStr">
        <is>
          <t>JHL-22-01700</t>
        </is>
      </c>
      <c r="S453" s="418" t="inlineStr">
        <is>
          <t>JHL-22-01700</t>
        </is>
      </c>
      <c r="T453" s="418">
        <f>R453=S453</f>
        <v/>
      </c>
      <c r="U453" s="418">
        <f>AND(MONTH(F453)=MONTH(Y453), YEAR(F453)=YEAR(Y453))</f>
        <v/>
      </c>
      <c r="V453" s="418">
        <f>AND(AC453&lt;&gt;"", 'Company information'!D$4&lt;&gt;"", RIGHT(SUBSTITUTE(AC453,"-",""),9)=RIGHT(SUBSTITUTE('Company information'!D$4,"-",""),9))</f>
        <v/>
      </c>
      <c r="W453" s="418">
        <f>AI453-I453</f>
        <v/>
      </c>
      <c r="X453" s="455" t="n"/>
      <c r="Y453" s="419" t="n">
        <v>44753</v>
      </c>
      <c r="Z453" s="418" t="inlineStr">
        <is>
          <t>JHL-22-01700</t>
        </is>
      </c>
      <c r="AA453" s="418" t="inlineStr"/>
      <c r="AB453" s="418" t="inlineStr">
        <is>
          <t>បុគ្គលជាប់អាករ</t>
        </is>
      </c>
      <c r="AC453" s="418" t="inlineStr">
        <is>
          <t>L001-100067123</t>
        </is>
      </c>
      <c r="AD453" s="418" t="inlineStr">
        <is>
          <t>រីឡាយអេប៊ល សូស អ៊ិនដាសស្រ្ទៀល (ខេមបូឌា)</t>
        </is>
      </c>
      <c r="AE453" s="455" t="n">
        <v>700745</v>
      </c>
      <c r="AF453" s="455" t="n">
        <v>637041</v>
      </c>
      <c r="AG453" s="455" t="n">
        <v>0</v>
      </c>
      <c r="AH453" s="455" t="n">
        <v>0</v>
      </c>
      <c r="AI453" s="455" t="n">
        <v>63704</v>
      </c>
      <c r="AJ453" s="455" t="n">
        <v>0</v>
      </c>
      <c r="AK453" s="455" t="n">
        <v>0</v>
      </c>
      <c r="AL453" s="455" t="n">
        <v>0</v>
      </c>
      <c r="AM453" s="455" t="n">
        <v>0</v>
      </c>
      <c r="AN453" s="455" t="n">
        <v>0</v>
      </c>
      <c r="AO453" s="455" t="n">
        <v>0</v>
      </c>
      <c r="AP453" s="455" t="n">
        <v>0</v>
      </c>
      <c r="AQ453" s="455" t="n">
        <v>0</v>
      </c>
      <c r="AR453" s="418" t="inlineStr"/>
      <c r="AS453" s="418" t="inlineStr">
        <is>
          <t>Import Export clearance services</t>
        </is>
      </c>
      <c r="AT453" s="418" t="inlineStr">
        <is>
          <t>បានប្រកាសពន្ធ</t>
        </is>
      </c>
    </row>
    <row r="454">
      <c r="A454" s="417" t="n">
        <v>445</v>
      </c>
      <c r="B454" s="418" t="inlineStr">
        <is>
          <t>Cargo Terminal</t>
        </is>
      </c>
      <c r="C454" s="418" t="inlineStr">
        <is>
          <t>ជេអេចអិល (ខេមបូឌា) ឡូជីស្ទីក ឯ.ក</t>
        </is>
      </c>
      <c r="D454" s="418" t="inlineStr">
        <is>
          <t>K006-901803075</t>
        </is>
      </c>
      <c r="E454" s="418" t="inlineStr">
        <is>
          <t>JHL-22-01673</t>
        </is>
      </c>
      <c r="F454" s="419" t="n">
        <v>44658</v>
      </c>
      <c r="G454" s="420" t="n">
        <v>63735</v>
      </c>
      <c r="H454" s="418" t="n"/>
      <c r="I454" s="455" t="n">
        <v>63735</v>
      </c>
      <c r="J454" s="418">
        <f>IF(L454&lt;&gt;"",L454,K454)</f>
        <v/>
      </c>
      <c r="K454" s="418">
        <f>IF(AND(T454=TRUE, U454=TRUE, V454=TRUE), IF(W454&lt;-0.05, "អនុញ្ញាត (អ្នកផ្គត់ផ្គង់ប្រកាសខ្វះ)", "បានប្រកាស (អនុញ្ញាត)"), IF(AND(T454=FALSE, U454=FALSE, V454=FALSE), "ព្យួរទុក (មិនមានទិន្នន័យ)", "ប្រកាសខុស (ព្យួរទុក)"))</f>
        <v/>
      </c>
      <c r="L454" s="418" t="inlineStr"/>
      <c r="M454" s="418" t="inlineStr"/>
      <c r="N454" s="455" t="n"/>
      <c r="O454" s="455">
        <f>IF(W454&lt;0,AI454,I454)</f>
        <v/>
      </c>
      <c r="P454" s="455">
        <f>I454-O454</f>
        <v/>
      </c>
      <c r="Q454" s="418" t="n"/>
      <c r="R454" s="418" t="inlineStr">
        <is>
          <t>JHL-22-01673</t>
        </is>
      </c>
      <c r="S454" s="418" t="inlineStr">
        <is>
          <t>JHL-22-01673</t>
        </is>
      </c>
      <c r="T454" s="418">
        <f>R454=S454</f>
        <v/>
      </c>
      <c r="U454" s="418">
        <f>AND(MONTH(F454)=MONTH(Y454), YEAR(F454)=YEAR(Y454))</f>
        <v/>
      </c>
      <c r="V454" s="418">
        <f>AND(AC454&lt;&gt;"", 'Company information'!D$4&lt;&gt;"", RIGHT(SUBSTITUTE(AC454,"-",""),9)=RIGHT(SUBSTITUTE('Company information'!D$4,"-",""),9))</f>
        <v/>
      </c>
      <c r="W454" s="418">
        <f>AI454-I454</f>
        <v/>
      </c>
      <c r="X454" s="455" t="n"/>
      <c r="Y454" s="419" t="n">
        <v>44746</v>
      </c>
      <c r="Z454" s="418" t="inlineStr">
        <is>
          <t>JHL-22-01673</t>
        </is>
      </c>
      <c r="AA454" s="418" t="inlineStr"/>
      <c r="AB454" s="418" t="inlineStr">
        <is>
          <t>បុគ្គលជាប់អាករ</t>
        </is>
      </c>
      <c r="AC454" s="418" t="inlineStr">
        <is>
          <t>L001-100067123</t>
        </is>
      </c>
      <c r="AD454" s="418" t="inlineStr">
        <is>
          <t>រីឡាយអេប៊ល សូស អ៊ិនដាសស្រ្ទៀល (ខេមបូឌា)</t>
        </is>
      </c>
      <c r="AE454" s="455" t="n">
        <v>701086</v>
      </c>
      <c r="AF454" s="455" t="n">
        <v>637351</v>
      </c>
      <c r="AG454" s="455" t="n">
        <v>0</v>
      </c>
      <c r="AH454" s="455" t="n">
        <v>0</v>
      </c>
      <c r="AI454" s="455" t="n">
        <v>63735</v>
      </c>
      <c r="AJ454" s="455" t="n">
        <v>0</v>
      </c>
      <c r="AK454" s="455" t="n">
        <v>0</v>
      </c>
      <c r="AL454" s="455" t="n">
        <v>0</v>
      </c>
      <c r="AM454" s="455" t="n">
        <v>0</v>
      </c>
      <c r="AN454" s="455" t="n">
        <v>0</v>
      </c>
      <c r="AO454" s="455" t="n">
        <v>0</v>
      </c>
      <c r="AP454" s="455" t="n">
        <v>0</v>
      </c>
      <c r="AQ454" s="455" t="n">
        <v>0</v>
      </c>
      <c r="AR454" s="418" t="inlineStr"/>
      <c r="AS454" s="418" t="inlineStr">
        <is>
          <t>Import Export clearance services</t>
        </is>
      </c>
      <c r="AT454" s="418" t="inlineStr">
        <is>
          <t>បានប្រកាសពន្ធ</t>
        </is>
      </c>
    </row>
    <row r="455">
      <c r="A455" s="417" t="n">
        <v>446</v>
      </c>
      <c r="B455" s="418" t="inlineStr">
        <is>
          <t>TRUCKING FEE, CUSTOMS CLEARANCE</t>
        </is>
      </c>
      <c r="C455" s="418" t="inlineStr">
        <is>
          <t>ជេអេចអិល (ខេមបូឌា) ឡូជីស្ទីក ឯ.ក</t>
        </is>
      </c>
      <c r="D455" s="418" t="inlineStr">
        <is>
          <t>K006-901803075</t>
        </is>
      </c>
      <c r="E455" s="418" t="inlineStr">
        <is>
          <t>JHL-22-01674</t>
        </is>
      </c>
      <c r="F455" s="419" t="n">
        <v>44658</v>
      </c>
      <c r="G455" s="420" t="n">
        <v>127593</v>
      </c>
      <c r="H455" s="418" t="n"/>
      <c r="I455" s="455" t="n">
        <v>127593</v>
      </c>
      <c r="J455" s="418">
        <f>IF(L455&lt;&gt;"",L455,K455)</f>
        <v/>
      </c>
      <c r="K455" s="418">
        <f>IF(AND(T455=TRUE, U455=TRUE, V455=TRUE), IF(W455&lt;-0.05, "អនុញ្ញាត (អ្នកផ្គត់ផ្គង់ប្រកាសខ្វះ)", "បានប្រកាស (អនុញ្ញាត)"), IF(AND(T455=FALSE, U455=FALSE, V455=FALSE), "ព្យួរទុក (មិនមានទិន្នន័យ)", "ប្រកាសខុស (ព្យួរទុក)"))</f>
        <v/>
      </c>
      <c r="L455" s="418" t="inlineStr"/>
      <c r="M455" s="418" t="inlineStr"/>
      <c r="N455" s="455" t="n"/>
      <c r="O455" s="455">
        <f>IF(W455&lt;0,AI455,I455)</f>
        <v/>
      </c>
      <c r="P455" s="455">
        <f>I455-O455</f>
        <v/>
      </c>
      <c r="Q455" s="418" t="n"/>
      <c r="R455" s="418" t="inlineStr">
        <is>
          <t>JHL-22-01674</t>
        </is>
      </c>
      <c r="S455" s="418" t="inlineStr">
        <is>
          <t>JHL-22-01674</t>
        </is>
      </c>
      <c r="T455" s="418">
        <f>R455=S455</f>
        <v/>
      </c>
      <c r="U455" s="418">
        <f>AND(MONTH(F455)=MONTH(Y455), YEAR(F455)=YEAR(Y455))</f>
        <v/>
      </c>
      <c r="V455" s="418">
        <f>AND(AC455&lt;&gt;"", 'Company information'!D$4&lt;&gt;"", RIGHT(SUBSTITUTE(AC455,"-",""),9)=RIGHT(SUBSTITUTE('Company information'!D$4,"-",""),9))</f>
        <v/>
      </c>
      <c r="W455" s="418">
        <f>AI455-I455</f>
        <v/>
      </c>
      <c r="X455" s="455" t="n"/>
      <c r="Y455" s="419" t="n">
        <v>44746</v>
      </c>
      <c r="Z455" s="418" t="inlineStr">
        <is>
          <t>JHL-22-01674</t>
        </is>
      </c>
      <c r="AA455" s="418" t="inlineStr"/>
      <c r="AB455" s="418" t="inlineStr">
        <is>
          <t>បុគ្គលជាប់អាករ</t>
        </is>
      </c>
      <c r="AC455" s="418" t="inlineStr">
        <is>
          <t>L001-100067123</t>
        </is>
      </c>
      <c r="AD455" s="418" t="inlineStr">
        <is>
          <t>រីឡាយអេប៊ល សូស អ៊ិនដាសស្រ្ទៀល (ខេមបូឌា)</t>
        </is>
      </c>
      <c r="AE455" s="455" t="n">
        <v>1403527</v>
      </c>
      <c r="AF455" s="455" t="n">
        <v>1275934</v>
      </c>
      <c r="AG455" s="455" t="n">
        <v>0</v>
      </c>
      <c r="AH455" s="455" t="n">
        <v>0</v>
      </c>
      <c r="AI455" s="455" t="n">
        <v>127593</v>
      </c>
      <c r="AJ455" s="455" t="n">
        <v>0</v>
      </c>
      <c r="AK455" s="455" t="n">
        <v>0</v>
      </c>
      <c r="AL455" s="455" t="n">
        <v>0</v>
      </c>
      <c r="AM455" s="455" t="n">
        <v>0</v>
      </c>
      <c r="AN455" s="455" t="n">
        <v>0</v>
      </c>
      <c r="AO455" s="455" t="n">
        <v>0</v>
      </c>
      <c r="AP455" s="455" t="n">
        <v>0</v>
      </c>
      <c r="AQ455" s="455" t="n">
        <v>0</v>
      </c>
      <c r="AR455" s="418" t="inlineStr"/>
      <c r="AS455" s="418" t="inlineStr">
        <is>
          <t>Import Export clearance services</t>
        </is>
      </c>
      <c r="AT455" s="418" t="inlineStr">
        <is>
          <t>បានប្រកាសពន្ធ</t>
        </is>
      </c>
    </row>
    <row r="456">
      <c r="A456" s="417" t="n">
        <v>447</v>
      </c>
      <c r="B456" s="418" t="inlineStr">
        <is>
          <t>Industrial waste collection service for December 2023</t>
        </is>
      </c>
      <c r="C456" s="418" t="inlineStr">
        <is>
          <t>ជេអេចអិល (ខេមបូឌា) ឡូជីស្ទីក ឯ.ក</t>
        </is>
      </c>
      <c r="D456" s="418" t="inlineStr">
        <is>
          <t>K006-901803075</t>
        </is>
      </c>
      <c r="E456" s="418" t="inlineStr">
        <is>
          <t>JHL-22-01819</t>
        </is>
      </c>
      <c r="F456" s="419" t="n">
        <v>44764</v>
      </c>
      <c r="G456" s="420" t="n">
        <v>12309</v>
      </c>
      <c r="H456" s="418" t="n"/>
      <c r="I456" s="455" t="n">
        <v>12309</v>
      </c>
      <c r="J456" s="418">
        <f>IF(L456&lt;&gt;"",L456,K456)</f>
        <v/>
      </c>
      <c r="K456" s="418">
        <f>IF(AND(T456=TRUE, U456=TRUE, V456=TRUE), IF(W456&lt;-0.05, "អនុញ្ញាត (អ្នកផ្គត់ផ្គង់ប្រកាសខ្វះ)", "បានប្រកាស (អនុញ្ញាត)"), IF(AND(T456=FALSE, U456=FALSE, V456=FALSE), "ព្យួរទុក (មិនមានទិន្នន័យ)", "ប្រកាសខុស (ព្យួរទុក)"))</f>
        <v/>
      </c>
      <c r="L456" s="418" t="inlineStr"/>
      <c r="M456" s="418" t="inlineStr"/>
      <c r="N456" s="455" t="n"/>
      <c r="O456" s="455">
        <f>IF(W456&lt;0,AI456,I456)</f>
        <v/>
      </c>
      <c r="P456" s="455">
        <f>I456-O456</f>
        <v/>
      </c>
      <c r="Q456" s="418" t="n"/>
      <c r="R456" s="418" t="inlineStr">
        <is>
          <t>JHL-22-01819</t>
        </is>
      </c>
      <c r="S456" s="418" t="inlineStr">
        <is>
          <t>JHL-22-01819</t>
        </is>
      </c>
      <c r="T456" s="418">
        <f>R456=S456</f>
        <v/>
      </c>
      <c r="U456" s="418">
        <f>AND(MONTH(F456)=MONTH(Y456), YEAR(F456)=YEAR(Y456))</f>
        <v/>
      </c>
      <c r="V456" s="418">
        <f>AND(AC456&lt;&gt;"", 'Company information'!D$4&lt;&gt;"", RIGHT(SUBSTITUTE(AC456,"-",""),9)=RIGHT(SUBSTITUTE('Company information'!D$4,"-",""),9))</f>
        <v/>
      </c>
      <c r="W456" s="418">
        <f>AI456-I456</f>
        <v/>
      </c>
      <c r="X456" s="455" t="n"/>
      <c r="Y456" s="419" t="n">
        <v>44764</v>
      </c>
      <c r="Z456" s="418" t="inlineStr">
        <is>
          <t>JHL-22-01819</t>
        </is>
      </c>
      <c r="AA456" s="418" t="inlineStr"/>
      <c r="AB456" s="418" t="inlineStr">
        <is>
          <t>បុគ្គលជាប់អាករ</t>
        </is>
      </c>
      <c r="AC456" s="418" t="inlineStr">
        <is>
          <t>L001-100067123</t>
        </is>
      </c>
      <c r="AD456" s="418" t="inlineStr">
        <is>
          <t>រីឡាយអេប៊ល សូស អ៊ិនដាសស្រ្ទៀល (ខេមបូឌា)</t>
        </is>
      </c>
      <c r="AE456" s="455" t="n">
        <v>135399</v>
      </c>
      <c r="AF456" s="455" t="n">
        <v>123090</v>
      </c>
      <c r="AG456" s="455" t="n">
        <v>0</v>
      </c>
      <c r="AH456" s="455" t="n">
        <v>0</v>
      </c>
      <c r="AI456" s="455" t="n">
        <v>12309</v>
      </c>
      <c r="AJ456" s="455" t="n">
        <v>0</v>
      </c>
      <c r="AK456" s="455" t="n">
        <v>0</v>
      </c>
      <c r="AL456" s="455" t="n">
        <v>0</v>
      </c>
      <c r="AM456" s="455" t="n">
        <v>0</v>
      </c>
      <c r="AN456" s="455" t="n">
        <v>0</v>
      </c>
      <c r="AO456" s="455" t="n">
        <v>0</v>
      </c>
      <c r="AP456" s="455" t="n">
        <v>0</v>
      </c>
      <c r="AQ456" s="455" t="n">
        <v>0</v>
      </c>
      <c r="AR456" s="418" t="inlineStr"/>
      <c r="AS456" s="418" t="inlineStr">
        <is>
          <t>Import Export clearance services</t>
        </is>
      </c>
      <c r="AT456" s="418" t="inlineStr">
        <is>
          <t>បានប្រកាសពន្ធ</t>
        </is>
      </c>
    </row>
    <row r="457">
      <c r="A457" s="417" t="n">
        <v>448</v>
      </c>
      <c r="B457" s="418" t="inlineStr">
        <is>
          <t>TRUCKING FEE, CUSTOMS CLEARANCE</t>
        </is>
      </c>
      <c r="C457" s="418" t="inlineStr">
        <is>
          <t>កំពង់ផែស្វយ័តភ្នំពេញ "ក.ស.ភ"</t>
        </is>
      </c>
      <c r="D457" s="418" t="inlineStr">
        <is>
          <t>L001-100044999</t>
        </is>
      </c>
      <c r="E457" s="418" t="inlineStr">
        <is>
          <t>INV20220750141</t>
        </is>
      </c>
      <c r="F457" s="419" t="n">
        <v>44658</v>
      </c>
      <c r="G457" s="420" t="n">
        <v>9850</v>
      </c>
      <c r="H457" s="418" t="n"/>
      <c r="I457" s="455" t="n">
        <v>9850</v>
      </c>
      <c r="J457" s="418">
        <f>IF(L457&lt;&gt;"",L457,K457)</f>
        <v/>
      </c>
      <c r="K457" s="418">
        <f>IF(AND(T457=TRUE, U457=TRUE, V457=TRUE), IF(W457&lt;-0.05, "អនុញ្ញាត (អ្នកផ្គត់ផ្គង់ប្រកាសខ្វះ)", "បានប្រកាស (អនុញ្ញាត)"), IF(AND(T457=FALSE, U457=FALSE, V457=FALSE), "ព្យួរទុក (មិនមានទិន្នន័យ)", "ប្រកាសខុស (ព្យួរទុក)"))</f>
        <v/>
      </c>
      <c r="L457" s="418" t="inlineStr"/>
      <c r="M457" s="418" t="inlineStr"/>
      <c r="N457" s="455" t="n"/>
      <c r="O457" s="455">
        <f>IF(W457&lt;0,AI457,I457)</f>
        <v/>
      </c>
      <c r="P457" s="455">
        <f>I457-O457</f>
        <v/>
      </c>
      <c r="Q457" s="418" t="n"/>
      <c r="R457" s="418" t="inlineStr">
        <is>
          <t>INV20220750141</t>
        </is>
      </c>
      <c r="S457" s="418" t="inlineStr"/>
      <c r="T457" s="418">
        <f>R457=S457</f>
        <v/>
      </c>
      <c r="U457" s="418">
        <f>AND(MONTH(F457)=MONTH(Y457), YEAR(F457)=YEAR(Y457))</f>
        <v/>
      </c>
      <c r="V457" s="418">
        <f>AND(AC457&lt;&gt;"", 'Company information'!D$4&lt;&gt;"", RIGHT(SUBSTITUTE(AC457,"-",""),9)=RIGHT(SUBSTITUTE('Company information'!D$4,"-",""),9))</f>
        <v/>
      </c>
      <c r="W457" s="418">
        <f>AI457-I457</f>
        <v/>
      </c>
      <c r="X457" s="455" t="n"/>
      <c r="Y457" s="417" t="n"/>
      <c r="Z457" s="418" t="n"/>
      <c r="AA457" s="418" t="n"/>
      <c r="AB457" s="418" t="n"/>
      <c r="AC457" s="418" t="n"/>
      <c r="AD457" s="418" t="n"/>
      <c r="AE457" s="455" t="n"/>
      <c r="AF457" s="455" t="n"/>
      <c r="AG457" s="455" t="n"/>
      <c r="AH457" s="455" t="n"/>
      <c r="AI457" s="455" t="n"/>
      <c r="AJ457" s="455" t="n"/>
      <c r="AK457" s="455" t="n"/>
      <c r="AL457" s="455" t="n"/>
      <c r="AM457" s="455" t="n"/>
      <c r="AN457" s="455" t="n"/>
      <c r="AO457" s="455" t="n"/>
      <c r="AP457" s="455" t="n"/>
      <c r="AQ457" s="455" t="n"/>
      <c r="AR457" s="418" t="n"/>
      <c r="AS457" s="418" t="n"/>
      <c r="AT457" s="418" t="n"/>
    </row>
    <row r="458">
      <c r="A458" s="417" t="n">
        <v>449</v>
      </c>
      <c r="B458" s="418" t="inlineStr">
        <is>
          <t>Cargo Terminal</t>
        </is>
      </c>
      <c r="C458" s="418" t="inlineStr">
        <is>
          <t>កំពង់ផែស្វយ័តក្រុងព្រះសីហនុ</t>
        </is>
      </c>
      <c r="D458" s="418" t="inlineStr">
        <is>
          <t>L001-100044638</t>
        </is>
      </c>
      <c r="E458" s="418" t="inlineStr">
        <is>
          <t>137800</t>
        </is>
      </c>
      <c r="F458" s="419" t="n">
        <v>44770</v>
      </c>
      <c r="G458" s="420" t="n">
        <v>20936</v>
      </c>
      <c r="H458" s="418" t="n"/>
      <c r="I458" s="455" t="n">
        <v>20936</v>
      </c>
      <c r="J458" s="418">
        <f>IF(L458&lt;&gt;"",L458,K458)</f>
        <v/>
      </c>
      <c r="K458" s="418">
        <f>IF(AND(T458=TRUE, U458=TRUE, V458=TRUE), IF(W458&lt;-0.05, "អនុញ្ញាត (អ្នកផ្គត់ផ្គង់ប្រកាសខ្វះ)", "បានប្រកាស (អនុញ្ញាត)"), IF(AND(T458=FALSE, U458=FALSE, V458=FALSE), "ព្យួរទុក (មិនមានទិន្នន័យ)", "ប្រកាសខុស (ព្យួរទុក)"))</f>
        <v/>
      </c>
      <c r="L458" s="418" t="inlineStr"/>
      <c r="M458" s="418" t="inlineStr"/>
      <c r="N458" s="455" t="n"/>
      <c r="O458" s="455">
        <f>IF(W458&lt;0,AI458,I458)</f>
        <v/>
      </c>
      <c r="P458" s="455">
        <f>I458-O458</f>
        <v/>
      </c>
      <c r="Q458" s="418" t="n"/>
      <c r="R458" s="418" t="inlineStr">
        <is>
          <t>137800</t>
        </is>
      </c>
      <c r="S458" s="418" t="inlineStr"/>
      <c r="T458" s="418">
        <f>R458=S458</f>
        <v/>
      </c>
      <c r="U458" s="418">
        <f>AND(MONTH(F458)=MONTH(Y458), YEAR(F458)=YEAR(Y458))</f>
        <v/>
      </c>
      <c r="V458" s="418">
        <f>AND(AC458&lt;&gt;"", 'Company information'!D$4&lt;&gt;"", RIGHT(SUBSTITUTE(AC458,"-",""),9)=RIGHT(SUBSTITUTE('Company information'!D$4,"-",""),9))</f>
        <v/>
      </c>
      <c r="W458" s="418">
        <f>AI458-I458</f>
        <v/>
      </c>
      <c r="X458" s="455" t="n"/>
      <c r="Y458" s="417" t="n"/>
      <c r="Z458" s="418" t="n"/>
      <c r="AA458" s="418" t="n"/>
      <c r="AB458" s="418" t="n"/>
      <c r="AC458" s="418" t="n"/>
      <c r="AD458" s="418" t="n"/>
      <c r="AE458" s="455" t="n"/>
      <c r="AF458" s="455" t="n"/>
      <c r="AG458" s="455" t="n"/>
      <c r="AH458" s="455" t="n"/>
      <c r="AI458" s="455" t="n"/>
      <c r="AJ458" s="455" t="n"/>
      <c r="AK458" s="455" t="n"/>
      <c r="AL458" s="455" t="n"/>
      <c r="AM458" s="455" t="n"/>
      <c r="AN458" s="455" t="n"/>
      <c r="AO458" s="455" t="n"/>
      <c r="AP458" s="455" t="n"/>
      <c r="AQ458" s="455" t="n"/>
      <c r="AR458" s="418" t="n"/>
      <c r="AS458" s="418" t="n"/>
      <c r="AT458" s="418" t="n"/>
    </row>
    <row r="459">
      <c r="A459" s="417" t="n">
        <v>450</v>
      </c>
      <c r="B459" s="418" t="inlineStr">
        <is>
          <t>Land keep on the road gate door</t>
        </is>
      </c>
      <c r="C459" s="418" t="inlineStr">
        <is>
          <t>កំពង់ផែស្វយ័តក្រុងព្រះសីហនុ</t>
        </is>
      </c>
      <c r="D459" s="418" t="inlineStr">
        <is>
          <t>L001-100044638</t>
        </is>
      </c>
      <c r="E459" s="418" t="inlineStr">
        <is>
          <t>132669</t>
        </is>
      </c>
      <c r="F459" s="419" t="n">
        <v>44762</v>
      </c>
      <c r="G459" s="420" t="n">
        <v>20930</v>
      </c>
      <c r="H459" s="418" t="n"/>
      <c r="I459" s="455" t="n">
        <v>20930</v>
      </c>
      <c r="J459" s="418">
        <f>IF(L459&lt;&gt;"",L459,K459)</f>
        <v/>
      </c>
      <c r="K459" s="418">
        <f>IF(AND(T459=TRUE, U459=TRUE, V459=TRUE), IF(W459&lt;-0.05, "អនុញ្ញាត (អ្នកផ្គត់ផ្គង់ប្រកាសខ្វះ)", "បានប្រកាស (អនុញ្ញាត)"), IF(AND(T459=FALSE, U459=FALSE, V459=FALSE), "ព្យួរទុក (មិនមានទិន្នន័យ)", "ប្រកាសខុស (ព្យួរទុក)"))</f>
        <v/>
      </c>
      <c r="L459" s="418" t="inlineStr"/>
      <c r="M459" s="418" t="inlineStr"/>
      <c r="N459" s="455" t="n"/>
      <c r="O459" s="455">
        <f>IF(W459&lt;0,AI459,I459)</f>
        <v/>
      </c>
      <c r="P459" s="455">
        <f>I459-O459</f>
        <v/>
      </c>
      <c r="Q459" s="418" t="n"/>
      <c r="R459" s="418" t="inlineStr">
        <is>
          <t>132669</t>
        </is>
      </c>
      <c r="S459" s="418" t="inlineStr"/>
      <c r="T459" s="418">
        <f>R459=S459</f>
        <v/>
      </c>
      <c r="U459" s="418">
        <f>AND(MONTH(F459)=MONTH(Y459), YEAR(F459)=YEAR(Y459))</f>
        <v/>
      </c>
      <c r="V459" s="418">
        <f>AND(AC459&lt;&gt;"", 'Company information'!D$4&lt;&gt;"", RIGHT(SUBSTITUTE(AC459,"-",""),9)=RIGHT(SUBSTITUTE('Company information'!D$4,"-",""),9))</f>
        <v/>
      </c>
      <c r="W459" s="418">
        <f>AI459-I459</f>
        <v/>
      </c>
      <c r="X459" s="455" t="n"/>
      <c r="Y459" s="417" t="n"/>
      <c r="Z459" s="418" t="n"/>
      <c r="AA459" s="418" t="n"/>
      <c r="AB459" s="418" t="n"/>
      <c r="AC459" s="418" t="n"/>
      <c r="AD459" s="418" t="n"/>
      <c r="AE459" s="455" t="n"/>
      <c r="AF459" s="455" t="n"/>
      <c r="AG459" s="455" t="n"/>
      <c r="AH459" s="455" t="n"/>
      <c r="AI459" s="455" t="n"/>
      <c r="AJ459" s="455" t="n"/>
      <c r="AK459" s="455" t="n"/>
      <c r="AL459" s="455" t="n"/>
      <c r="AM459" s="455" t="n"/>
      <c r="AN459" s="455" t="n"/>
      <c r="AO459" s="455" t="n"/>
      <c r="AP459" s="455" t="n"/>
      <c r="AQ459" s="455" t="n"/>
      <c r="AR459" s="418" t="n"/>
      <c r="AS459" s="418" t="n"/>
      <c r="AT459" s="418" t="n"/>
    </row>
    <row r="460">
      <c r="A460" s="417" t="n">
        <v>451</v>
      </c>
      <c r="B460" s="418" t="inlineStr">
        <is>
          <t>Generator Inspection Box, Material Fee for Mechanic</t>
        </is>
      </c>
      <c r="C460" s="418" t="inlineStr">
        <is>
          <t>កំពង់ផែស្វយ័តក្រុងព្រះសីហនុ</t>
        </is>
      </c>
      <c r="D460" s="418" t="inlineStr">
        <is>
          <t>L001-100044638</t>
        </is>
      </c>
      <c r="E460" s="418" t="inlineStr">
        <is>
          <t>127402</t>
        </is>
      </c>
      <c r="F460" s="419" t="n">
        <v>44755</v>
      </c>
      <c r="G460" s="420" t="n">
        <v>15584</v>
      </c>
      <c r="H460" s="418" t="n"/>
      <c r="I460" s="455" t="n">
        <v>15584</v>
      </c>
      <c r="J460" s="418">
        <f>IF(L460&lt;&gt;"",L460,K460)</f>
        <v/>
      </c>
      <c r="K460" s="418">
        <f>IF(AND(T460=TRUE, U460=TRUE, V460=TRUE), IF(W460&lt;-0.05, "អនុញ្ញាត (អ្នកផ្គត់ផ្គង់ប្រកាសខ្វះ)", "បានប្រកាស (អនុញ្ញាត)"), IF(AND(T460=FALSE, U460=FALSE, V460=FALSE), "ព្យួរទុក (មិនមានទិន្នន័យ)", "ប្រកាសខុស (ព្យួរទុក)"))</f>
        <v/>
      </c>
      <c r="L460" s="418" t="inlineStr"/>
      <c r="M460" s="418" t="inlineStr"/>
      <c r="N460" s="455" t="n"/>
      <c r="O460" s="455">
        <f>IF(W460&lt;0,AI460,I460)</f>
        <v/>
      </c>
      <c r="P460" s="455">
        <f>I460-O460</f>
        <v/>
      </c>
      <c r="Q460" s="418" t="n"/>
      <c r="R460" s="418" t="inlineStr">
        <is>
          <t>127402</t>
        </is>
      </c>
      <c r="S460" s="418" t="inlineStr"/>
      <c r="T460" s="418">
        <f>R460=S460</f>
        <v/>
      </c>
      <c r="U460" s="418">
        <f>AND(MONTH(F460)=MONTH(Y460), YEAR(F460)=YEAR(Y460))</f>
        <v/>
      </c>
      <c r="V460" s="418">
        <f>AND(AC460&lt;&gt;"", 'Company information'!D$4&lt;&gt;"", RIGHT(SUBSTITUTE(AC460,"-",""),9)=RIGHT(SUBSTITUTE('Company information'!D$4,"-",""),9))</f>
        <v/>
      </c>
      <c r="W460" s="418">
        <f>AI460-I460</f>
        <v/>
      </c>
      <c r="X460" s="455" t="n"/>
      <c r="Y460" s="417" t="n"/>
      <c r="Z460" s="418" t="n"/>
      <c r="AA460" s="418" t="n"/>
      <c r="AB460" s="418" t="n"/>
      <c r="AC460" s="418" t="n"/>
      <c r="AD460" s="418" t="n"/>
      <c r="AE460" s="455" t="n"/>
      <c r="AF460" s="455" t="n"/>
      <c r="AG460" s="455" t="n"/>
      <c r="AH460" s="455" t="n"/>
      <c r="AI460" s="455" t="n"/>
      <c r="AJ460" s="455" t="n"/>
      <c r="AK460" s="455" t="n"/>
      <c r="AL460" s="455" t="n"/>
      <c r="AM460" s="455" t="n"/>
      <c r="AN460" s="455" t="n"/>
      <c r="AO460" s="455" t="n"/>
      <c r="AP460" s="455" t="n"/>
      <c r="AQ460" s="455" t="n"/>
      <c r="AR460" s="418" t="n"/>
      <c r="AS460" s="418" t="n"/>
      <c r="AT460" s="418" t="n"/>
    </row>
    <row r="461">
      <c r="A461" s="417" t="n">
        <v>452</v>
      </c>
      <c r="B461" s="418" t="inlineStr">
        <is>
          <t>TRUCKING FEE, CUSTOMS CLEARANCE</t>
        </is>
      </c>
      <c r="C461" s="418" t="inlineStr">
        <is>
          <t>ម៉ីង លាំង ខូ អិលធីឌី</t>
        </is>
      </c>
      <c r="D461" s="418" t="inlineStr">
        <is>
          <t>K009-100089860</t>
        </is>
      </c>
      <c r="E461" s="418" t="inlineStr">
        <is>
          <t>001845</t>
        </is>
      </c>
      <c r="F461" s="419" t="n">
        <v>44771</v>
      </c>
      <c r="G461" s="420" t="n">
        <v>213460</v>
      </c>
      <c r="H461" s="418" t="n"/>
      <c r="I461" s="455" t="n">
        <v>213460</v>
      </c>
      <c r="J461" s="418">
        <f>IF(L461&lt;&gt;"",L461,K461)</f>
        <v/>
      </c>
      <c r="K461" s="418">
        <f>IF(AND(T461=TRUE, U461=TRUE, V461=TRUE), IF(W461&lt;-0.05, "អនុញ្ញាត (អ្នកផ្គត់ផ្គង់ប្រកាសខ្វះ)", "បានប្រកាស (អនុញ្ញាត)"), IF(AND(T461=FALSE, U461=FALSE, V461=FALSE), "ព្យួរទុក (មិនមានទិន្នន័យ)", "ប្រកាសខុស (ព្យួរទុក)"))</f>
        <v/>
      </c>
      <c r="L461" s="418" t="inlineStr"/>
      <c r="M461" s="418" t="inlineStr"/>
      <c r="N461" s="455" t="n"/>
      <c r="O461" s="455">
        <f>IF(W461&lt;0,AI461,I461)</f>
        <v/>
      </c>
      <c r="P461" s="455">
        <f>I461-O461</f>
        <v/>
      </c>
      <c r="Q461" s="418" t="n"/>
      <c r="R461" s="418" t="inlineStr">
        <is>
          <t>001845</t>
        </is>
      </c>
      <c r="S461" s="418" t="inlineStr">
        <is>
          <t>001845</t>
        </is>
      </c>
      <c r="T461" s="418">
        <f>R461=S461</f>
        <v/>
      </c>
      <c r="U461" s="418">
        <f>AND(MONTH(F461)=MONTH(Y461), YEAR(F461)=YEAR(Y461))</f>
        <v/>
      </c>
      <c r="V461" s="418">
        <f>AND(AC461&lt;&gt;"", 'Company information'!D$4&lt;&gt;"", RIGHT(SUBSTITUTE(AC461,"-",""),9)=RIGHT(SUBSTITUTE('Company information'!D$4,"-",""),9))</f>
        <v/>
      </c>
      <c r="W461" s="418">
        <f>AI461-I461</f>
        <v/>
      </c>
      <c r="X461" s="455" t="n"/>
      <c r="Y461" s="419" t="n">
        <v>44771</v>
      </c>
      <c r="Z461" s="418" t="inlineStr">
        <is>
          <t>001845</t>
        </is>
      </c>
      <c r="AA461" s="418" t="inlineStr"/>
      <c r="AB461" s="418" t="inlineStr">
        <is>
          <t>បុគ្គលជាប់អាករ</t>
        </is>
      </c>
      <c r="AC461" s="418" t="inlineStr">
        <is>
          <t>L001-100067123</t>
        </is>
      </c>
      <c r="AD461" s="418" t="inlineStr">
        <is>
          <t>រីឡាយអេប៊ល សូស អ៊ិនដាសស្រ្ទៀល (ខេមបូឌា)</t>
        </is>
      </c>
      <c r="AE461" s="455" t="n">
        <v>2348060</v>
      </c>
      <c r="AF461" s="455" t="n">
        <v>2134600</v>
      </c>
      <c r="AG461" s="455" t="n">
        <v>0</v>
      </c>
      <c r="AH461" s="455" t="n">
        <v>0</v>
      </c>
      <c r="AI461" s="455" t="n">
        <v>213460</v>
      </c>
      <c r="AJ461" s="455" t="n">
        <v>0</v>
      </c>
      <c r="AK461" s="455" t="n">
        <v>0</v>
      </c>
      <c r="AL461" s="455" t="n">
        <v>0</v>
      </c>
      <c r="AM461" s="455" t="n">
        <v>0</v>
      </c>
      <c r="AN461" s="455" t="n">
        <v>0</v>
      </c>
      <c r="AO461" s="455" t="n">
        <v>0</v>
      </c>
      <c r="AP461" s="455" t="n">
        <v>0</v>
      </c>
      <c r="AQ461" s="455" t="n">
        <v>0</v>
      </c>
      <c r="AR461" s="418" t="inlineStr"/>
      <c r="AS461" s="418" t="inlineStr">
        <is>
          <t>Trucking Fee</t>
        </is>
      </c>
      <c r="AT461" s="418" t="inlineStr">
        <is>
          <t>បានប្រកាសពន្ធ</t>
        </is>
      </c>
    </row>
    <row r="462">
      <c r="A462" s="417" t="n">
        <v>453</v>
      </c>
      <c r="B462" s="418" t="inlineStr">
        <is>
          <t>Staff Annual Party</t>
        </is>
      </c>
      <c r="C462" s="418" t="inlineStr">
        <is>
          <t>ម៉ីង លាំង ខូ អិលធីឌី</t>
        </is>
      </c>
      <c r="D462" s="418" t="inlineStr">
        <is>
          <t>K009-100089860</t>
        </is>
      </c>
      <c r="E462" s="418" t="inlineStr">
        <is>
          <t>001783</t>
        </is>
      </c>
      <c r="F462" s="419" t="n">
        <v>44768</v>
      </c>
      <c r="G462" s="420" t="n">
        <v>213408</v>
      </c>
      <c r="H462" s="418" t="n"/>
      <c r="I462" s="455" t="n">
        <v>213408</v>
      </c>
      <c r="J462" s="418">
        <f>IF(L462&lt;&gt;"",L462,K462)</f>
        <v/>
      </c>
      <c r="K462" s="418">
        <f>IF(AND(T462=TRUE, U462=TRUE, V462=TRUE), IF(W462&lt;-0.05, "អនុញ្ញាត (អ្នកផ្គត់ផ្គង់ប្រកាសខ្វះ)", "បានប្រកាស (អនុញ្ញាត)"), IF(AND(T462=FALSE, U462=FALSE, V462=FALSE), "ព្យួរទុក (មិនមានទិន្នន័យ)", "ប្រកាសខុស (ព្យួរទុក)"))</f>
        <v/>
      </c>
      <c r="L462" s="418" t="inlineStr"/>
      <c r="M462" s="418" t="inlineStr"/>
      <c r="N462" s="455" t="n"/>
      <c r="O462" s="455">
        <f>IF(W462&lt;0,AI462,I462)</f>
        <v/>
      </c>
      <c r="P462" s="455">
        <f>I462-O462</f>
        <v/>
      </c>
      <c r="Q462" s="418" t="n"/>
      <c r="R462" s="418" t="inlineStr">
        <is>
          <t>001783</t>
        </is>
      </c>
      <c r="S462" s="418" t="inlineStr">
        <is>
          <t>001783</t>
        </is>
      </c>
      <c r="T462" s="418">
        <f>R462=S462</f>
        <v/>
      </c>
      <c r="U462" s="418">
        <f>AND(MONTH(F462)=MONTH(Y462), YEAR(F462)=YEAR(Y462))</f>
        <v/>
      </c>
      <c r="V462" s="418">
        <f>AND(AC462&lt;&gt;"", 'Company information'!D$4&lt;&gt;"", RIGHT(SUBSTITUTE(AC462,"-",""),9)=RIGHT(SUBSTITUTE('Company information'!D$4,"-",""),9))</f>
        <v/>
      </c>
      <c r="W462" s="418">
        <f>AI462-I462</f>
        <v/>
      </c>
      <c r="X462" s="455" t="n"/>
      <c r="Y462" s="419" t="n">
        <v>44768</v>
      </c>
      <c r="Z462" s="418" t="inlineStr">
        <is>
          <t>001783</t>
        </is>
      </c>
      <c r="AA462" s="418" t="inlineStr"/>
      <c r="AB462" s="418" t="inlineStr">
        <is>
          <t>បុគ្គលជាប់អាករ</t>
        </is>
      </c>
      <c r="AC462" s="418" t="inlineStr">
        <is>
          <t>L001-100067123</t>
        </is>
      </c>
      <c r="AD462" s="418" t="inlineStr">
        <is>
          <t>រីឡាយអេប៊ល សូស អ៊ិនដាសស្រ្ទៀល (ខេមបូឌា)</t>
        </is>
      </c>
      <c r="AE462" s="455" t="n">
        <v>2347488</v>
      </c>
      <c r="AF462" s="455" t="n">
        <v>2134080</v>
      </c>
      <c r="AG462" s="455" t="n">
        <v>0</v>
      </c>
      <c r="AH462" s="455" t="n">
        <v>0</v>
      </c>
      <c r="AI462" s="455" t="n">
        <v>213408</v>
      </c>
      <c r="AJ462" s="455" t="n">
        <v>0</v>
      </c>
      <c r="AK462" s="455" t="n">
        <v>0</v>
      </c>
      <c r="AL462" s="455" t="n">
        <v>0</v>
      </c>
      <c r="AM462" s="455" t="n">
        <v>0</v>
      </c>
      <c r="AN462" s="455" t="n">
        <v>0</v>
      </c>
      <c r="AO462" s="455" t="n">
        <v>0</v>
      </c>
      <c r="AP462" s="455" t="n">
        <v>0</v>
      </c>
      <c r="AQ462" s="455" t="n">
        <v>0</v>
      </c>
      <c r="AR462" s="418" t="inlineStr"/>
      <c r="AS462" s="418" t="inlineStr">
        <is>
          <t>Trucking Fee</t>
        </is>
      </c>
      <c r="AT462" s="418" t="inlineStr">
        <is>
          <t>បានប្រកាសពន្ធ</t>
        </is>
      </c>
    </row>
    <row r="463">
      <c r="A463" s="417" t="n">
        <v>454</v>
      </c>
      <c r="B463" s="418" t="inlineStr">
        <is>
          <t>Drinking water</t>
        </is>
      </c>
      <c r="C463" s="418" t="inlineStr">
        <is>
          <t>ម៉ីង លាំង ខូ អិលធីឌី</t>
        </is>
      </c>
      <c r="D463" s="418" t="inlineStr">
        <is>
          <t>K009-100089860</t>
        </is>
      </c>
      <c r="E463" s="418" t="inlineStr">
        <is>
          <t>001705</t>
        </is>
      </c>
      <c r="F463" s="419" t="n">
        <v>44760</v>
      </c>
      <c r="G463" s="420" t="n">
        <v>183404</v>
      </c>
      <c r="H463" s="418" t="n"/>
      <c r="I463" s="455" t="n">
        <v>183404</v>
      </c>
      <c r="J463" s="418">
        <f>IF(L463&lt;&gt;"",L463,K463)</f>
        <v/>
      </c>
      <c r="K463" s="418">
        <f>IF(AND(T463=TRUE, U463=TRUE, V463=TRUE), IF(W463&lt;-0.05, "អនុញ្ញាត (អ្នកផ្គត់ផ្គង់ប្រកាសខ្វះ)", "បានប្រកាស (អនុញ្ញាត)"), IF(AND(T463=FALSE, U463=FALSE, V463=FALSE), "ព្យួរទុក (មិនមានទិន្នន័យ)", "ប្រកាសខុស (ព្យួរទុក)"))</f>
        <v/>
      </c>
      <c r="L463" s="418" t="inlineStr"/>
      <c r="M463" s="418" t="inlineStr"/>
      <c r="N463" s="455" t="n"/>
      <c r="O463" s="455">
        <f>IF(W463&lt;0,AI463,I463)</f>
        <v/>
      </c>
      <c r="P463" s="455">
        <f>I463-O463</f>
        <v/>
      </c>
      <c r="Q463" s="418" t="n"/>
      <c r="R463" s="418" t="inlineStr">
        <is>
          <t>001705</t>
        </is>
      </c>
      <c r="S463" s="418" t="inlineStr">
        <is>
          <t>001705</t>
        </is>
      </c>
      <c r="T463" s="418">
        <f>R463=S463</f>
        <v/>
      </c>
      <c r="U463" s="418">
        <f>AND(MONTH(F463)=MONTH(Y463), YEAR(F463)=YEAR(Y463))</f>
        <v/>
      </c>
      <c r="V463" s="418">
        <f>AND(AC463&lt;&gt;"", 'Company information'!D$4&lt;&gt;"", RIGHT(SUBSTITUTE(AC463,"-",""),9)=RIGHT(SUBSTITUTE('Company information'!D$4,"-",""),9))</f>
        <v/>
      </c>
      <c r="W463" s="418">
        <f>AI463-I463</f>
        <v/>
      </c>
      <c r="X463" s="455" t="n"/>
      <c r="Y463" s="419" t="n">
        <v>44760</v>
      </c>
      <c r="Z463" s="418" t="inlineStr">
        <is>
          <t>001705</t>
        </is>
      </c>
      <c r="AA463" s="418" t="inlineStr"/>
      <c r="AB463" s="418" t="inlineStr">
        <is>
          <t>បុគ្គលជាប់អាករ</t>
        </is>
      </c>
      <c r="AC463" s="418" t="inlineStr">
        <is>
          <t>L001-100067123</t>
        </is>
      </c>
      <c r="AD463" s="418" t="inlineStr">
        <is>
          <t>រីឡាយអេប៊ល សូស អ៊ិនដាសស្រ្ទៀល (ខេមបូឌា)</t>
        </is>
      </c>
      <c r="AE463" s="455" t="n">
        <v>2017445</v>
      </c>
      <c r="AF463" s="455" t="n">
        <v>1834041</v>
      </c>
      <c r="AG463" s="455" t="n">
        <v>0</v>
      </c>
      <c r="AH463" s="455" t="n">
        <v>0</v>
      </c>
      <c r="AI463" s="455" t="n">
        <v>183404</v>
      </c>
      <c r="AJ463" s="455" t="n">
        <v>0</v>
      </c>
      <c r="AK463" s="455" t="n">
        <v>0</v>
      </c>
      <c r="AL463" s="455" t="n">
        <v>0</v>
      </c>
      <c r="AM463" s="455" t="n">
        <v>0</v>
      </c>
      <c r="AN463" s="455" t="n">
        <v>0</v>
      </c>
      <c r="AO463" s="455" t="n">
        <v>0</v>
      </c>
      <c r="AP463" s="455" t="n">
        <v>0</v>
      </c>
      <c r="AQ463" s="455" t="n">
        <v>0</v>
      </c>
      <c r="AR463" s="418" t="inlineStr"/>
      <c r="AS463" s="418" t="inlineStr">
        <is>
          <t>Trucking Fee</t>
        </is>
      </c>
      <c r="AT463" s="418" t="inlineStr">
        <is>
          <t>បានប្រកាសពន្ធ</t>
        </is>
      </c>
    </row>
    <row r="464">
      <c r="A464" s="417" t="n">
        <v>455</v>
      </c>
      <c r="B464" s="418" t="inlineStr">
        <is>
          <t>Drinking water</t>
        </is>
      </c>
      <c r="C464" s="418" t="inlineStr">
        <is>
          <t>សូស៊ីយេតេ កុងសេស្យូនែរ ដឺ ឡាអេរ៉ូព័រ</t>
        </is>
      </c>
      <c r="D464" s="418" t="inlineStr">
        <is>
          <t>L001-100047300</t>
        </is>
      </c>
      <c r="E464" s="418" t="inlineStr">
        <is>
          <t>2200-037281</t>
        </is>
      </c>
      <c r="F464" s="419" t="n">
        <v>44568</v>
      </c>
      <c r="G464" s="420" t="n">
        <v>9413</v>
      </c>
      <c r="H464" s="418" t="n"/>
      <c r="I464" s="455" t="n">
        <v>9413</v>
      </c>
      <c r="J464" s="418">
        <f>IF(L464&lt;&gt;"",L464,K464)</f>
        <v/>
      </c>
      <c r="K464" s="418">
        <f>IF(AND(T464=TRUE, U464=TRUE, V464=TRUE), IF(W464&lt;-0.05, "អនុញ្ញាត (អ្នកផ្គត់ផ្គង់ប្រកាសខ្វះ)", "បានប្រកាស (អនុញ្ញាត)"), IF(AND(T464=FALSE, U464=FALSE, V464=FALSE), "ព្យួរទុក (មិនមានទិន្នន័យ)", "ប្រកាសខុស (ព្យួរទុក)"))</f>
        <v/>
      </c>
      <c r="L464" s="418" t="inlineStr"/>
      <c r="M464" s="418" t="inlineStr"/>
      <c r="N464" s="455" t="n"/>
      <c r="O464" s="455">
        <f>IF(W464&lt;0,AI464,I464)</f>
        <v/>
      </c>
      <c r="P464" s="455">
        <f>I464-O464</f>
        <v/>
      </c>
      <c r="Q464" s="418" t="n"/>
      <c r="R464" s="418" t="inlineStr">
        <is>
          <t>2200-037281</t>
        </is>
      </c>
      <c r="S464" s="418" t="inlineStr"/>
      <c r="T464" s="418">
        <f>R464=S464</f>
        <v/>
      </c>
      <c r="U464" s="418">
        <f>AND(MONTH(F464)=MONTH(Y464), YEAR(F464)=YEAR(Y464))</f>
        <v/>
      </c>
      <c r="V464" s="418">
        <f>AND(AC464&lt;&gt;"", 'Company information'!D$4&lt;&gt;"", RIGHT(SUBSTITUTE(AC464,"-",""),9)=RIGHT(SUBSTITUTE('Company information'!D$4,"-",""),9))</f>
        <v/>
      </c>
      <c r="W464" s="418">
        <f>AI464-I464</f>
        <v/>
      </c>
      <c r="X464" s="455" t="n"/>
      <c r="Y464" s="417" t="n"/>
      <c r="Z464" s="418" t="n"/>
      <c r="AA464" s="418" t="n"/>
      <c r="AB464" s="418" t="n"/>
      <c r="AC464" s="418" t="n"/>
      <c r="AD464" s="418" t="n"/>
      <c r="AE464" s="455" t="n"/>
      <c r="AF464" s="455" t="n"/>
      <c r="AG464" s="455" t="n"/>
      <c r="AH464" s="455" t="n"/>
      <c r="AI464" s="455" t="n"/>
      <c r="AJ464" s="455" t="n"/>
      <c r="AK464" s="455" t="n"/>
      <c r="AL464" s="455" t="n"/>
      <c r="AM464" s="455" t="n"/>
      <c r="AN464" s="455" t="n"/>
      <c r="AO464" s="455" t="n"/>
      <c r="AP464" s="455" t="n"/>
      <c r="AQ464" s="455" t="n"/>
      <c r="AR464" s="418" t="n"/>
      <c r="AS464" s="418" t="n"/>
      <c r="AT464" s="418" t="n"/>
    </row>
    <row r="465">
      <c r="A465" s="417" t="n">
        <v>456</v>
      </c>
      <c r="B465" s="418" t="inlineStr">
        <is>
          <t>Drinking water</t>
        </is>
      </c>
      <c r="C465" s="418" t="inlineStr">
        <is>
          <t>សូស៊ីយេតេ កុងសេស្យូនែរ ដឺ ឡាអេរ៉ូព័រ</t>
        </is>
      </c>
      <c r="D465" s="418" t="inlineStr">
        <is>
          <t>L001-100047300</t>
        </is>
      </c>
      <c r="E465" s="418" t="inlineStr">
        <is>
          <t>2200-037275</t>
        </is>
      </c>
      <c r="F465" s="419" t="n">
        <v>44568</v>
      </c>
      <c r="G465" s="420" t="n">
        <v>9935</v>
      </c>
      <c r="H465" s="418" t="n"/>
      <c r="I465" s="455" t="n">
        <v>9935</v>
      </c>
      <c r="J465" s="418">
        <f>IF(L465&lt;&gt;"",L465,K465)</f>
        <v/>
      </c>
      <c r="K465" s="418">
        <f>IF(AND(T465=TRUE, U465=TRUE, V465=TRUE), IF(W465&lt;-0.05, "អនុញ្ញាត (អ្នកផ្គត់ផ្គង់ប្រកាសខ្វះ)", "បានប្រកាស (អនុញ្ញាត)"), IF(AND(T465=FALSE, U465=FALSE, V465=FALSE), "ព្យួរទុក (មិនមានទិន្នន័យ)", "ប្រកាសខុស (ព្យួរទុក)"))</f>
        <v/>
      </c>
      <c r="L465" s="418" t="inlineStr"/>
      <c r="M465" s="418" t="inlineStr"/>
      <c r="N465" s="455" t="n"/>
      <c r="O465" s="455">
        <f>IF(W465&lt;0,AI465,I465)</f>
        <v/>
      </c>
      <c r="P465" s="455">
        <f>I465-O465</f>
        <v/>
      </c>
      <c r="Q465" s="418" t="n"/>
      <c r="R465" s="418" t="inlineStr">
        <is>
          <t>2200-037275</t>
        </is>
      </c>
      <c r="S465" s="418" t="inlineStr"/>
      <c r="T465" s="418">
        <f>R465=S465</f>
        <v/>
      </c>
      <c r="U465" s="418">
        <f>AND(MONTH(F465)=MONTH(Y465), YEAR(F465)=YEAR(Y465))</f>
        <v/>
      </c>
      <c r="V465" s="418">
        <f>AND(AC465&lt;&gt;"", 'Company information'!D$4&lt;&gt;"", RIGHT(SUBSTITUTE(AC465,"-",""),9)=RIGHT(SUBSTITUTE('Company information'!D$4,"-",""),9))</f>
        <v/>
      </c>
      <c r="W465" s="418">
        <f>AI465-I465</f>
        <v/>
      </c>
      <c r="X465" s="455" t="n"/>
      <c r="Y465" s="417" t="n"/>
      <c r="Z465" s="418" t="n"/>
      <c r="AA465" s="418" t="n"/>
      <c r="AB465" s="418" t="n"/>
      <c r="AC465" s="418" t="n"/>
      <c r="AD465" s="418" t="n"/>
      <c r="AE465" s="455" t="n"/>
      <c r="AF465" s="455" t="n"/>
      <c r="AG465" s="455" t="n"/>
      <c r="AH465" s="455" t="n"/>
      <c r="AI465" s="455" t="n"/>
      <c r="AJ465" s="455" t="n"/>
      <c r="AK465" s="455" t="n"/>
      <c r="AL465" s="455" t="n"/>
      <c r="AM465" s="455" t="n"/>
      <c r="AN465" s="455" t="n"/>
      <c r="AO465" s="455" t="n"/>
      <c r="AP465" s="455" t="n"/>
      <c r="AQ465" s="455" t="n"/>
      <c r="AR465" s="418" t="n"/>
      <c r="AS465" s="418" t="n"/>
      <c r="AT465" s="418" t="n"/>
    </row>
    <row r="466">
      <c r="A466" s="417" t="n">
        <v>457</v>
      </c>
      <c r="B466" s="418" t="inlineStr">
        <is>
          <t>Import Shippment Expense</t>
        </is>
      </c>
      <c r="C466" s="418" t="inlineStr">
        <is>
          <t>សូស៊ីយេតេ កុងសេស្យូនែរ ដឺ ឡាអេរ៉ូព័រ</t>
        </is>
      </c>
      <c r="D466" s="418" t="inlineStr">
        <is>
          <t>L001-100047300</t>
        </is>
      </c>
      <c r="E466" s="418" t="inlineStr">
        <is>
          <t>2200-037276</t>
        </is>
      </c>
      <c r="F466" s="419" t="n">
        <v>44568</v>
      </c>
      <c r="G466" s="420" t="n">
        <v>13214</v>
      </c>
      <c r="H466" s="418" t="n"/>
      <c r="I466" s="455" t="n">
        <v>13214</v>
      </c>
      <c r="J466" s="418">
        <f>IF(L466&lt;&gt;"",L466,K466)</f>
        <v/>
      </c>
      <c r="K466" s="418">
        <f>IF(AND(T466=TRUE, U466=TRUE, V466=TRUE), IF(W466&lt;-0.05, "អនុញ្ញាត (អ្នកផ្គត់ផ្គង់ប្រកាសខ្វះ)", "បានប្រកាស (អនុញ្ញាត)"), IF(AND(T466=FALSE, U466=FALSE, V466=FALSE), "ព្យួរទុក (មិនមានទិន្នន័យ)", "ប្រកាសខុស (ព្យួរទុក)"))</f>
        <v/>
      </c>
      <c r="L466" s="418" t="inlineStr"/>
      <c r="M466" s="418" t="inlineStr"/>
      <c r="N466" s="455" t="n"/>
      <c r="O466" s="455">
        <f>IF(W466&lt;0,AI466,I466)</f>
        <v/>
      </c>
      <c r="P466" s="455">
        <f>I466-O466</f>
        <v/>
      </c>
      <c r="Q466" s="418" t="n"/>
      <c r="R466" s="418" t="inlineStr">
        <is>
          <t>2200-037276</t>
        </is>
      </c>
      <c r="S466" s="418" t="inlineStr"/>
      <c r="T466" s="418">
        <f>R466=S466</f>
        <v/>
      </c>
      <c r="U466" s="418">
        <f>AND(MONTH(F466)=MONTH(Y466), YEAR(F466)=YEAR(Y466))</f>
        <v/>
      </c>
      <c r="V466" s="418">
        <f>AND(AC466&lt;&gt;"", 'Company information'!D$4&lt;&gt;"", RIGHT(SUBSTITUTE(AC466,"-",""),9)=RIGHT(SUBSTITUTE('Company information'!D$4,"-",""),9))</f>
        <v/>
      </c>
      <c r="W466" s="418">
        <f>AI466-I466</f>
        <v/>
      </c>
      <c r="X466" s="455" t="n"/>
      <c r="Y466" s="417" t="n"/>
      <c r="Z466" s="418" t="n"/>
      <c r="AA466" s="418" t="n"/>
      <c r="AB466" s="418" t="n"/>
      <c r="AC466" s="418" t="n"/>
      <c r="AD466" s="418" t="n"/>
      <c r="AE466" s="455" t="n"/>
      <c r="AF466" s="455" t="n"/>
      <c r="AG466" s="455" t="n"/>
      <c r="AH466" s="455" t="n"/>
      <c r="AI466" s="455" t="n"/>
      <c r="AJ466" s="455" t="n"/>
      <c r="AK466" s="455" t="n"/>
      <c r="AL466" s="455" t="n"/>
      <c r="AM466" s="455" t="n"/>
      <c r="AN466" s="455" t="n"/>
      <c r="AO466" s="455" t="n"/>
      <c r="AP466" s="455" t="n"/>
      <c r="AQ466" s="455" t="n"/>
      <c r="AR466" s="418" t="n"/>
      <c r="AS466" s="418" t="n"/>
      <c r="AT466" s="418" t="n"/>
    </row>
    <row r="467">
      <c r="A467" s="417" t="n">
        <v>458</v>
      </c>
      <c r="B467" s="418" t="inlineStr">
        <is>
          <t>Drinking water</t>
        </is>
      </c>
      <c r="C467" s="418" t="inlineStr">
        <is>
          <t>សូស៊ីយេតេ កុងសេស្យូនែរ ដឺ ឡាអេរ៉ូព័រ</t>
        </is>
      </c>
      <c r="D467" s="418" t="inlineStr">
        <is>
          <t>L001-100047300</t>
        </is>
      </c>
      <c r="E467" s="418" t="inlineStr">
        <is>
          <t>2200-037279</t>
        </is>
      </c>
      <c r="F467" s="419" t="n">
        <v>44568</v>
      </c>
      <c r="G467" s="420" t="n">
        <v>8526</v>
      </c>
      <c r="H467" s="418" t="n"/>
      <c r="I467" s="455" t="n">
        <v>8526</v>
      </c>
      <c r="J467" s="418">
        <f>IF(L467&lt;&gt;"",L467,K467)</f>
        <v/>
      </c>
      <c r="K467" s="418">
        <f>IF(AND(T467=TRUE, U467=TRUE, V467=TRUE), IF(W467&lt;-0.05, "អនុញ្ញាត (អ្នកផ្គត់ផ្គង់ប្រកាសខ្វះ)", "បានប្រកាស (អនុញ្ញាត)"), IF(AND(T467=FALSE, U467=FALSE, V467=FALSE), "ព្យួរទុក (មិនមានទិន្នន័យ)", "ប្រកាសខុស (ព្យួរទុក)"))</f>
        <v/>
      </c>
      <c r="L467" s="418" t="inlineStr"/>
      <c r="M467" s="418" t="inlineStr"/>
      <c r="N467" s="455" t="n"/>
      <c r="O467" s="455">
        <f>IF(W467&lt;0,AI467,I467)</f>
        <v/>
      </c>
      <c r="P467" s="455">
        <f>I467-O467</f>
        <v/>
      </c>
      <c r="Q467" s="418" t="n"/>
      <c r="R467" s="418" t="inlineStr">
        <is>
          <t>2200-037279</t>
        </is>
      </c>
      <c r="S467" s="418" t="inlineStr"/>
      <c r="T467" s="418">
        <f>R467=S467</f>
        <v/>
      </c>
      <c r="U467" s="418">
        <f>AND(MONTH(F467)=MONTH(Y467), YEAR(F467)=YEAR(Y467))</f>
        <v/>
      </c>
      <c r="V467" s="418">
        <f>AND(AC467&lt;&gt;"", 'Company information'!D$4&lt;&gt;"", RIGHT(SUBSTITUTE(AC467,"-",""),9)=RIGHT(SUBSTITUTE('Company information'!D$4,"-",""),9))</f>
        <v/>
      </c>
      <c r="W467" s="418">
        <f>AI467-I467</f>
        <v/>
      </c>
      <c r="X467" s="455" t="n"/>
      <c r="Y467" s="417" t="n"/>
      <c r="Z467" s="418" t="n"/>
      <c r="AA467" s="418" t="n"/>
      <c r="AB467" s="418" t="n"/>
      <c r="AC467" s="418" t="n"/>
      <c r="AD467" s="418" t="n"/>
      <c r="AE467" s="455" t="n"/>
      <c r="AF467" s="455" t="n"/>
      <c r="AG467" s="455" t="n"/>
      <c r="AH467" s="455" t="n"/>
      <c r="AI467" s="455" t="n"/>
      <c r="AJ467" s="455" t="n"/>
      <c r="AK467" s="455" t="n"/>
      <c r="AL467" s="455" t="n"/>
      <c r="AM467" s="455" t="n"/>
      <c r="AN467" s="455" t="n"/>
      <c r="AO467" s="455" t="n"/>
      <c r="AP467" s="455" t="n"/>
      <c r="AQ467" s="455" t="n"/>
      <c r="AR467" s="418" t="n"/>
      <c r="AS467" s="418" t="n"/>
      <c r="AT467" s="418" t="n"/>
    </row>
    <row r="468">
      <c r="A468" s="417" t="n">
        <v>459</v>
      </c>
      <c r="B468" s="418" t="inlineStr">
        <is>
          <t>Drinking water</t>
        </is>
      </c>
      <c r="C468" s="418" t="inlineStr">
        <is>
          <t>សូស៊ីយេតេ កុងសេស្យូនែរ ដឺ ឡាអេរ៉ូព័រ</t>
        </is>
      </c>
      <c r="D468" s="418" t="inlineStr">
        <is>
          <t>L001-100047300</t>
        </is>
      </c>
      <c r="E468" s="418" t="inlineStr">
        <is>
          <t>2200-037280</t>
        </is>
      </c>
      <c r="F468" s="419" t="n">
        <v>44568</v>
      </c>
      <c r="G468" s="420" t="n">
        <v>15084</v>
      </c>
      <c r="H468" s="418" t="n"/>
      <c r="I468" s="455" t="n">
        <v>15084</v>
      </c>
      <c r="J468" s="418">
        <f>IF(L468&lt;&gt;"",L468,K468)</f>
        <v/>
      </c>
      <c r="K468" s="418">
        <f>IF(AND(T468=TRUE, U468=TRUE, V468=TRUE), IF(W468&lt;-0.05, "អនុញ្ញាត (អ្នកផ្គត់ផ្គង់ប្រកាសខ្វះ)", "បានប្រកាស (អនុញ្ញាត)"), IF(AND(T468=FALSE, U468=FALSE, V468=FALSE), "ព្យួរទុក (មិនមានទិន្នន័យ)", "ប្រកាសខុស (ព្យួរទុក)"))</f>
        <v/>
      </c>
      <c r="L468" s="418" t="inlineStr"/>
      <c r="M468" s="418" t="inlineStr"/>
      <c r="N468" s="455" t="n"/>
      <c r="O468" s="455">
        <f>IF(W468&lt;0,AI468,I468)</f>
        <v/>
      </c>
      <c r="P468" s="455">
        <f>I468-O468</f>
        <v/>
      </c>
      <c r="Q468" s="418" t="n"/>
      <c r="R468" s="418" t="inlineStr">
        <is>
          <t>2200-037280</t>
        </is>
      </c>
      <c r="S468" s="418" t="inlineStr"/>
      <c r="T468" s="418">
        <f>R468=S468</f>
        <v/>
      </c>
      <c r="U468" s="418">
        <f>AND(MONTH(F468)=MONTH(Y468), YEAR(F468)=YEAR(Y468))</f>
        <v/>
      </c>
      <c r="V468" s="418">
        <f>AND(AC468&lt;&gt;"", 'Company information'!D$4&lt;&gt;"", RIGHT(SUBSTITUTE(AC468,"-",""),9)=RIGHT(SUBSTITUTE('Company information'!D$4,"-",""),9))</f>
        <v/>
      </c>
      <c r="W468" s="418">
        <f>AI468-I468</f>
        <v/>
      </c>
      <c r="X468" s="455" t="n"/>
      <c r="Y468" s="417" t="n"/>
      <c r="Z468" s="418" t="n"/>
      <c r="AA468" s="418" t="n"/>
      <c r="AB468" s="418" t="n"/>
      <c r="AC468" s="418" t="n"/>
      <c r="AD468" s="418" t="n"/>
      <c r="AE468" s="455" t="n"/>
      <c r="AF468" s="455" t="n"/>
      <c r="AG468" s="455" t="n"/>
      <c r="AH468" s="455" t="n"/>
      <c r="AI468" s="455" t="n"/>
      <c r="AJ468" s="455" t="n"/>
      <c r="AK468" s="455" t="n"/>
      <c r="AL468" s="455" t="n"/>
      <c r="AM468" s="455" t="n"/>
      <c r="AN468" s="455" t="n"/>
      <c r="AO468" s="455" t="n"/>
      <c r="AP468" s="455" t="n"/>
      <c r="AQ468" s="455" t="n"/>
      <c r="AR468" s="418" t="n"/>
      <c r="AS468" s="418" t="n"/>
      <c r="AT468" s="418" t="n"/>
    </row>
    <row r="469">
      <c r="A469" s="417" t="n">
        <v>460</v>
      </c>
      <c r="B469" s="418" t="inlineStr">
        <is>
          <t>Import Shippment Expense</t>
        </is>
      </c>
      <c r="C469" s="418" t="inlineStr">
        <is>
          <t>សូស៊ីយេតេ កុងសេស្យូនែរ ដឺ ឡាអេរ៉ូព័រ</t>
        </is>
      </c>
      <c r="D469" s="418" t="inlineStr">
        <is>
          <t>L001-100047300</t>
        </is>
      </c>
      <c r="E469" s="418" t="inlineStr">
        <is>
          <t>2200-037278</t>
        </is>
      </c>
      <c r="F469" s="419" t="n">
        <v>44568</v>
      </c>
      <c r="G469" s="420" t="n">
        <v>4822</v>
      </c>
      <c r="H469" s="418" t="n"/>
      <c r="I469" s="455" t="n">
        <v>4822</v>
      </c>
      <c r="J469" s="418">
        <f>IF(L469&lt;&gt;"",L469,K469)</f>
        <v/>
      </c>
      <c r="K469" s="418">
        <f>IF(AND(T469=TRUE, U469=TRUE, V469=TRUE), IF(W469&lt;-0.05, "អនុញ្ញាត (អ្នកផ្គត់ផ្គង់ប្រកាសខ្វះ)", "បានប្រកាស (អនុញ្ញាត)"), IF(AND(T469=FALSE, U469=FALSE, V469=FALSE), "ព្យួរទុក (មិនមានទិន្នន័យ)", "ប្រកាសខុស (ព្យួរទុក)"))</f>
        <v/>
      </c>
      <c r="L469" s="418" t="inlineStr"/>
      <c r="M469" s="418" t="inlineStr"/>
      <c r="N469" s="455" t="n"/>
      <c r="O469" s="455">
        <f>IF(W469&lt;0,AI469,I469)</f>
        <v/>
      </c>
      <c r="P469" s="455">
        <f>I469-O469</f>
        <v/>
      </c>
      <c r="Q469" s="418" t="n"/>
      <c r="R469" s="418" t="inlineStr">
        <is>
          <t>2200-037278</t>
        </is>
      </c>
      <c r="S469" s="418" t="inlineStr"/>
      <c r="T469" s="418">
        <f>R469=S469</f>
        <v/>
      </c>
      <c r="U469" s="418">
        <f>AND(MONTH(F469)=MONTH(Y469), YEAR(F469)=YEAR(Y469))</f>
        <v/>
      </c>
      <c r="V469" s="418">
        <f>AND(AC469&lt;&gt;"", 'Company information'!D$4&lt;&gt;"", RIGHT(SUBSTITUTE(AC469,"-",""),9)=RIGHT(SUBSTITUTE('Company information'!D$4,"-",""),9))</f>
        <v/>
      </c>
      <c r="W469" s="418">
        <f>AI469-I469</f>
        <v/>
      </c>
      <c r="X469" s="455" t="n"/>
      <c r="Y469" s="417" t="n"/>
      <c r="Z469" s="418" t="n"/>
      <c r="AA469" s="418" t="n"/>
      <c r="AB469" s="418" t="n"/>
      <c r="AC469" s="418" t="n"/>
      <c r="AD469" s="418" t="n"/>
      <c r="AE469" s="455" t="n"/>
      <c r="AF469" s="455" t="n"/>
      <c r="AG469" s="455" t="n"/>
      <c r="AH469" s="455" t="n"/>
      <c r="AI469" s="455" t="n"/>
      <c r="AJ469" s="455" t="n"/>
      <c r="AK469" s="455" t="n"/>
      <c r="AL469" s="455" t="n"/>
      <c r="AM469" s="455" t="n"/>
      <c r="AN469" s="455" t="n"/>
      <c r="AO469" s="455" t="n"/>
      <c r="AP469" s="455" t="n"/>
      <c r="AQ469" s="455" t="n"/>
      <c r="AR469" s="418" t="n"/>
      <c r="AS469" s="418" t="n"/>
      <c r="AT469" s="418" t="n"/>
    </row>
    <row r="470">
      <c r="A470" s="417" t="n">
        <v>461</v>
      </c>
      <c r="B470" s="418" t="inlineStr">
        <is>
          <t>Drinking water</t>
        </is>
      </c>
      <c r="C470" s="418" t="inlineStr">
        <is>
          <t>សូស៊ីយេតេ កុងសេស្យូនែរ ដឺ ឡាអេរ៉ូព័រ</t>
        </is>
      </c>
      <c r="D470" s="418" t="inlineStr">
        <is>
          <t>L001-100047300</t>
        </is>
      </c>
      <c r="E470" s="418" t="inlineStr">
        <is>
          <t>2200-037277</t>
        </is>
      </c>
      <c r="F470" s="419" t="n">
        <v>44568</v>
      </c>
      <c r="G470" s="420" t="n">
        <v>13214</v>
      </c>
      <c r="H470" s="418" t="n"/>
      <c r="I470" s="455" t="n">
        <v>13214</v>
      </c>
      <c r="J470" s="418">
        <f>IF(L470&lt;&gt;"",L470,K470)</f>
        <v/>
      </c>
      <c r="K470" s="418">
        <f>IF(AND(T470=TRUE, U470=TRUE, V470=TRUE), IF(W470&lt;-0.05, "អនុញ្ញាត (អ្នកផ្គត់ផ្គង់ប្រកាសខ្វះ)", "បានប្រកាស (អនុញ្ញាត)"), IF(AND(T470=FALSE, U470=FALSE, V470=FALSE), "ព្យួរទុក (មិនមានទិន្នន័យ)", "ប្រកាសខុស (ព្យួរទុក)"))</f>
        <v/>
      </c>
      <c r="L470" s="418" t="inlineStr"/>
      <c r="M470" s="418" t="inlineStr"/>
      <c r="N470" s="455" t="n"/>
      <c r="O470" s="455">
        <f>IF(W470&lt;0,AI470,I470)</f>
        <v/>
      </c>
      <c r="P470" s="455">
        <f>I470-O470</f>
        <v/>
      </c>
      <c r="Q470" s="418" t="n"/>
      <c r="R470" s="418" t="inlineStr">
        <is>
          <t>2200-037277</t>
        </is>
      </c>
      <c r="S470" s="418" t="inlineStr"/>
      <c r="T470" s="418">
        <f>R470=S470</f>
        <v/>
      </c>
      <c r="U470" s="418">
        <f>AND(MONTH(F470)=MONTH(Y470), YEAR(F470)=YEAR(Y470))</f>
        <v/>
      </c>
      <c r="V470" s="418">
        <f>AND(AC470&lt;&gt;"", 'Company information'!D$4&lt;&gt;"", RIGHT(SUBSTITUTE(AC470,"-",""),9)=RIGHT(SUBSTITUTE('Company information'!D$4,"-",""),9))</f>
        <v/>
      </c>
      <c r="W470" s="418">
        <f>AI470-I470</f>
        <v/>
      </c>
      <c r="X470" s="455" t="n"/>
      <c r="Y470" s="417" t="n"/>
      <c r="Z470" s="418" t="n"/>
      <c r="AA470" s="418" t="n"/>
      <c r="AB470" s="418" t="n"/>
      <c r="AC470" s="418" t="n"/>
      <c r="AD470" s="418" t="n"/>
      <c r="AE470" s="455" t="n"/>
      <c r="AF470" s="455" t="n"/>
      <c r="AG470" s="455" t="n"/>
      <c r="AH470" s="455" t="n"/>
      <c r="AI470" s="455" t="n"/>
      <c r="AJ470" s="455" t="n"/>
      <c r="AK470" s="455" t="n"/>
      <c r="AL470" s="455" t="n"/>
      <c r="AM470" s="455" t="n"/>
      <c r="AN470" s="455" t="n"/>
      <c r="AO470" s="455" t="n"/>
      <c r="AP470" s="455" t="n"/>
      <c r="AQ470" s="455" t="n"/>
      <c r="AR470" s="418" t="n"/>
      <c r="AS470" s="418" t="n"/>
      <c r="AT470" s="418" t="n"/>
    </row>
    <row r="471">
      <c r="A471" s="417" t="n">
        <v>462</v>
      </c>
      <c r="B471" s="418" t="inlineStr">
        <is>
          <t>Drinking water</t>
        </is>
      </c>
      <c r="C471" s="418" t="inlineStr">
        <is>
          <t>សូស៊ីយេតេ កុងសេស្យូនែរ ដឺ ឡាអេរ៉ូព័រ</t>
        </is>
      </c>
      <c r="D471" s="418" t="inlineStr">
        <is>
          <t>L001-100047300</t>
        </is>
      </c>
      <c r="E471" s="418" t="inlineStr">
        <is>
          <t>2200-037274</t>
        </is>
      </c>
      <c r="F471" s="419" t="n">
        <v>44568</v>
      </c>
      <c r="G471" s="420" t="n">
        <v>950</v>
      </c>
      <c r="H471" s="418" t="n"/>
      <c r="I471" s="455" t="n">
        <v>950</v>
      </c>
      <c r="J471" s="418">
        <f>IF(L471&lt;&gt;"",L471,K471)</f>
        <v/>
      </c>
      <c r="K471" s="418">
        <f>IF(AND(T471=TRUE, U471=TRUE, V471=TRUE), IF(W471&lt;-0.05, "អនុញ្ញាត (អ្នកផ្គត់ផ្គង់ប្រកាសខ្វះ)", "បានប្រកាស (អនុញ្ញាត)"), IF(AND(T471=FALSE, U471=FALSE, V471=FALSE), "ព្យួរទុក (មិនមានទិន្នន័យ)", "ប្រកាសខុស (ព្យួរទុក)"))</f>
        <v/>
      </c>
      <c r="L471" s="418" t="inlineStr"/>
      <c r="M471" s="418" t="inlineStr"/>
      <c r="N471" s="455" t="n"/>
      <c r="O471" s="455">
        <f>IF(W471&lt;0,AI471,I471)</f>
        <v/>
      </c>
      <c r="P471" s="455">
        <f>I471-O471</f>
        <v/>
      </c>
      <c r="Q471" s="418" t="n"/>
      <c r="R471" s="418" t="inlineStr">
        <is>
          <t>2200-037274</t>
        </is>
      </c>
      <c r="S471" s="418" t="inlineStr"/>
      <c r="T471" s="418">
        <f>R471=S471</f>
        <v/>
      </c>
      <c r="U471" s="418">
        <f>AND(MONTH(F471)=MONTH(Y471), YEAR(F471)=YEAR(Y471))</f>
        <v/>
      </c>
      <c r="V471" s="418">
        <f>AND(AC471&lt;&gt;"", 'Company information'!D$4&lt;&gt;"", RIGHT(SUBSTITUTE(AC471,"-",""),9)=RIGHT(SUBSTITUTE('Company information'!D$4,"-",""),9))</f>
        <v/>
      </c>
      <c r="W471" s="418">
        <f>AI471-I471</f>
        <v/>
      </c>
      <c r="X471" s="455" t="n"/>
      <c r="Y471" s="417" t="n"/>
      <c r="Z471" s="418" t="n"/>
      <c r="AA471" s="418" t="n"/>
      <c r="AB471" s="418" t="n"/>
      <c r="AC471" s="418" t="n"/>
      <c r="AD471" s="418" t="n"/>
      <c r="AE471" s="455" t="n"/>
      <c r="AF471" s="455" t="n"/>
      <c r="AG471" s="455" t="n"/>
      <c r="AH471" s="455" t="n"/>
      <c r="AI471" s="455" t="n"/>
      <c r="AJ471" s="455" t="n"/>
      <c r="AK471" s="455" t="n"/>
      <c r="AL471" s="455" t="n"/>
      <c r="AM471" s="455" t="n"/>
      <c r="AN471" s="455" t="n"/>
      <c r="AO471" s="455" t="n"/>
      <c r="AP471" s="455" t="n"/>
      <c r="AQ471" s="455" t="n"/>
      <c r="AR471" s="418" t="n"/>
      <c r="AS471" s="418" t="n"/>
      <c r="AT471" s="418" t="n"/>
    </row>
    <row r="472">
      <c r="A472" s="417" t="n">
        <v>463</v>
      </c>
      <c r="B472" s="418" t="inlineStr">
        <is>
          <t>Adhesive Tape 120g and 300g, IN BOX, Under, Hole, Marker, Marker and Copy paper</t>
        </is>
      </c>
      <c r="C472" s="418" t="inlineStr">
        <is>
          <t>សូស៊ីយេតេ កុងសេស្យូនែរ ដឺ ឡាអេរ៉ូព័រ</t>
        </is>
      </c>
      <c r="D472" s="418" t="inlineStr">
        <is>
          <t>L001-100047300</t>
        </is>
      </c>
      <c r="E472" s="418" t="inlineStr">
        <is>
          <t>2200-042917</t>
        </is>
      </c>
      <c r="F472" s="419" t="n">
        <v>44770</v>
      </c>
      <c r="G472" s="420" t="n">
        <v>4728</v>
      </c>
      <c r="H472" s="418" t="n"/>
      <c r="I472" s="455" t="n">
        <v>4728</v>
      </c>
      <c r="J472" s="418">
        <f>IF(L472&lt;&gt;"",L472,K472)</f>
        <v/>
      </c>
      <c r="K472" s="418">
        <f>IF(AND(T472=TRUE, U472=TRUE, V472=TRUE), IF(W472&lt;-0.05, "អនុញ្ញាត (អ្នកផ្គត់ផ្គង់ប្រកាសខ្វះ)", "បានប្រកាស (អនុញ្ញាត)"), IF(AND(T472=FALSE, U472=FALSE, V472=FALSE), "ព្យួរទុក (មិនមានទិន្នន័យ)", "ប្រកាសខុស (ព្យួរទុក)"))</f>
        <v/>
      </c>
      <c r="L472" s="418" t="inlineStr"/>
      <c r="M472" s="418" t="inlineStr"/>
      <c r="N472" s="455" t="n"/>
      <c r="O472" s="455">
        <f>IF(W472&lt;0,AI472,I472)</f>
        <v/>
      </c>
      <c r="P472" s="455">
        <f>I472-O472</f>
        <v/>
      </c>
      <c r="Q472" s="418" t="n"/>
      <c r="R472" s="418" t="inlineStr">
        <is>
          <t>2200-042917</t>
        </is>
      </c>
      <c r="S472" s="418" t="inlineStr"/>
      <c r="T472" s="418">
        <f>R472=S472</f>
        <v/>
      </c>
      <c r="U472" s="418">
        <f>AND(MONTH(F472)=MONTH(Y472), YEAR(F472)=YEAR(Y472))</f>
        <v/>
      </c>
      <c r="V472" s="418">
        <f>AND(AC472&lt;&gt;"", 'Company information'!D$4&lt;&gt;"", RIGHT(SUBSTITUTE(AC472,"-",""),9)=RIGHT(SUBSTITUTE('Company information'!D$4,"-",""),9))</f>
        <v/>
      </c>
      <c r="W472" s="418">
        <f>AI472-I472</f>
        <v/>
      </c>
      <c r="X472" s="455" t="n"/>
      <c r="Y472" s="417" t="n"/>
      <c r="Z472" s="418" t="n"/>
      <c r="AA472" s="418" t="n"/>
      <c r="AB472" s="418" t="n"/>
      <c r="AC472" s="418" t="n"/>
      <c r="AD472" s="418" t="n"/>
      <c r="AE472" s="455" t="n"/>
      <c r="AF472" s="455" t="n"/>
      <c r="AG472" s="455" t="n"/>
      <c r="AH472" s="455" t="n"/>
      <c r="AI472" s="455" t="n"/>
      <c r="AJ472" s="455" t="n"/>
      <c r="AK472" s="455" t="n"/>
      <c r="AL472" s="455" t="n"/>
      <c r="AM472" s="455" t="n"/>
      <c r="AN472" s="455" t="n"/>
      <c r="AO472" s="455" t="n"/>
      <c r="AP472" s="455" t="n"/>
      <c r="AQ472" s="455" t="n"/>
      <c r="AR472" s="418" t="n"/>
      <c r="AS472" s="418" t="n"/>
      <c r="AT472" s="418" t="n"/>
    </row>
    <row r="473">
      <c r="A473" s="417" t="n">
        <v>464</v>
      </c>
      <c r="B473" s="418" t="inlineStr">
        <is>
          <t>Drinking water</t>
        </is>
      </c>
      <c r="C473" s="418" t="inlineStr">
        <is>
          <t>សូស៊ីយេតេ កុងសេស្យូនែរ ដឺ ឡាអេរ៉ូព័រ</t>
        </is>
      </c>
      <c r="D473" s="418" t="inlineStr">
        <is>
          <t>L001-100047300</t>
        </is>
      </c>
      <c r="E473" s="418" t="inlineStr">
        <is>
          <t>2200-042918</t>
        </is>
      </c>
      <c r="F473" s="419" t="n">
        <v>44770</v>
      </c>
      <c r="G473" s="420" t="n">
        <v>23548</v>
      </c>
      <c r="H473" s="418" t="n"/>
      <c r="I473" s="455" t="n">
        <v>23548</v>
      </c>
      <c r="J473" s="418">
        <f>IF(L473&lt;&gt;"",L473,K473)</f>
        <v/>
      </c>
      <c r="K473" s="418">
        <f>IF(AND(T473=TRUE, U473=TRUE, V473=TRUE), IF(W473&lt;-0.05, "អនុញ្ញាត (អ្នកផ្គត់ផ្គង់ប្រកាសខ្វះ)", "បានប្រកាស (អនុញ្ញាត)"), IF(AND(T473=FALSE, U473=FALSE, V473=FALSE), "ព្យួរទុក (មិនមានទិន្នន័យ)", "ប្រកាសខុស (ព្យួរទុក)"))</f>
        <v/>
      </c>
      <c r="L473" s="418" t="inlineStr"/>
      <c r="M473" s="418" t="inlineStr"/>
      <c r="N473" s="455" t="n"/>
      <c r="O473" s="455">
        <f>IF(W473&lt;0,AI473,I473)</f>
        <v/>
      </c>
      <c r="P473" s="455">
        <f>I473-O473</f>
        <v/>
      </c>
      <c r="Q473" s="418" t="n"/>
      <c r="R473" s="418" t="inlineStr">
        <is>
          <t>2200-042918</t>
        </is>
      </c>
      <c r="S473" s="418" t="inlineStr"/>
      <c r="T473" s="418">
        <f>R473=S473</f>
        <v/>
      </c>
      <c r="U473" s="418">
        <f>AND(MONTH(F473)=MONTH(Y473), YEAR(F473)=YEAR(Y473))</f>
        <v/>
      </c>
      <c r="V473" s="418">
        <f>AND(AC473&lt;&gt;"", 'Company information'!D$4&lt;&gt;"", RIGHT(SUBSTITUTE(AC473,"-",""),9)=RIGHT(SUBSTITUTE('Company information'!D$4,"-",""),9))</f>
        <v/>
      </c>
      <c r="W473" s="418">
        <f>AI473-I473</f>
        <v/>
      </c>
      <c r="X473" s="455" t="n"/>
      <c r="Y473" s="417" t="n"/>
      <c r="Z473" s="418" t="n"/>
      <c r="AA473" s="418" t="n"/>
      <c r="AB473" s="418" t="n"/>
      <c r="AC473" s="418" t="n"/>
      <c r="AD473" s="418" t="n"/>
      <c r="AE473" s="455" t="n"/>
      <c r="AF473" s="455" t="n"/>
      <c r="AG473" s="455" t="n"/>
      <c r="AH473" s="455" t="n"/>
      <c r="AI473" s="455" t="n"/>
      <c r="AJ473" s="455" t="n"/>
      <c r="AK473" s="455" t="n"/>
      <c r="AL473" s="455" t="n"/>
      <c r="AM473" s="455" t="n"/>
      <c r="AN473" s="455" t="n"/>
      <c r="AO473" s="455" t="n"/>
      <c r="AP473" s="455" t="n"/>
      <c r="AQ473" s="455" t="n"/>
      <c r="AR473" s="418" t="n"/>
      <c r="AS473" s="418" t="n"/>
      <c r="AT473" s="418" t="n"/>
    </row>
    <row r="474">
      <c r="A474" s="417" t="n">
        <v>465</v>
      </c>
      <c r="B474" s="418" t="inlineStr">
        <is>
          <t>Drinking water</t>
        </is>
      </c>
      <c r="C474" s="418" t="inlineStr">
        <is>
          <t>សូស៊ីយេតេ កុងសេស្យូនែរ ដឺ ឡាអេរ៉ូព័រ</t>
        </is>
      </c>
      <c r="D474" s="418" t="inlineStr">
        <is>
          <t>L001-100047300</t>
        </is>
      </c>
      <c r="E474" s="418" t="inlineStr">
        <is>
          <t>2200-042919</t>
        </is>
      </c>
      <c r="F474" s="419" t="n">
        <v>44770</v>
      </c>
      <c r="G474" s="420" t="n">
        <v>22824</v>
      </c>
      <c r="H474" s="418" t="n"/>
      <c r="I474" s="455" t="n">
        <v>22824</v>
      </c>
      <c r="J474" s="418">
        <f>IF(L474&lt;&gt;"",L474,K474)</f>
        <v/>
      </c>
      <c r="K474" s="418">
        <f>IF(AND(T474=TRUE, U474=TRUE, V474=TRUE), IF(W474&lt;-0.05, "អនុញ្ញាត (អ្នកផ្គត់ផ្គង់ប្រកាសខ្វះ)", "បានប្រកាស (អនុញ្ញាត)"), IF(AND(T474=FALSE, U474=FALSE, V474=FALSE), "ព្យួរទុក (មិនមានទិន្នន័យ)", "ប្រកាសខុស (ព្យួរទុក)"))</f>
        <v/>
      </c>
      <c r="L474" s="418" t="inlineStr"/>
      <c r="M474" s="418" t="inlineStr"/>
      <c r="N474" s="455" t="n"/>
      <c r="O474" s="455">
        <f>IF(W474&lt;0,AI474,I474)</f>
        <v/>
      </c>
      <c r="P474" s="455">
        <f>I474-O474</f>
        <v/>
      </c>
      <c r="Q474" s="418" t="n"/>
      <c r="R474" s="418" t="inlineStr">
        <is>
          <t>2200-042919</t>
        </is>
      </c>
      <c r="S474" s="418" t="inlineStr"/>
      <c r="T474" s="418">
        <f>R474=S474</f>
        <v/>
      </c>
      <c r="U474" s="418">
        <f>AND(MONTH(F474)=MONTH(Y474), YEAR(F474)=YEAR(Y474))</f>
        <v/>
      </c>
      <c r="V474" s="418">
        <f>AND(AC474&lt;&gt;"", 'Company information'!D$4&lt;&gt;"", RIGHT(SUBSTITUTE(AC474,"-",""),9)=RIGHT(SUBSTITUTE('Company information'!D$4,"-",""),9))</f>
        <v/>
      </c>
      <c r="W474" s="418">
        <f>AI474-I474</f>
        <v/>
      </c>
      <c r="X474" s="455" t="n"/>
      <c r="Y474" s="417" t="n"/>
      <c r="Z474" s="418" t="n"/>
      <c r="AA474" s="418" t="n"/>
      <c r="AB474" s="418" t="n"/>
      <c r="AC474" s="418" t="n"/>
      <c r="AD474" s="418" t="n"/>
      <c r="AE474" s="455" t="n"/>
      <c r="AF474" s="455" t="n"/>
      <c r="AG474" s="455" t="n"/>
      <c r="AH474" s="455" t="n"/>
      <c r="AI474" s="455" t="n"/>
      <c r="AJ474" s="455" t="n"/>
      <c r="AK474" s="455" t="n"/>
      <c r="AL474" s="455" t="n"/>
      <c r="AM474" s="455" t="n"/>
      <c r="AN474" s="455" t="n"/>
      <c r="AO474" s="455" t="n"/>
      <c r="AP474" s="455" t="n"/>
      <c r="AQ474" s="455" t="n"/>
      <c r="AR474" s="418" t="n"/>
      <c r="AS474" s="418" t="n"/>
      <c r="AT474" s="418" t="n"/>
    </row>
    <row r="475">
      <c r="A475" s="417" t="n">
        <v>466</v>
      </c>
      <c r="B475" s="418" t="inlineStr">
        <is>
          <t>Drinking water</t>
        </is>
      </c>
      <c r="C475" s="418" t="inlineStr">
        <is>
          <t>សូស៊ីយេតេ កុងសេស្យូនែរ ដឺ ឡាអេរ៉ូព័រ</t>
        </is>
      </c>
      <c r="D475" s="418" t="inlineStr">
        <is>
          <t>L001-100047300</t>
        </is>
      </c>
      <c r="E475" s="418" t="inlineStr">
        <is>
          <t>2200-0492915</t>
        </is>
      </c>
      <c r="F475" s="419" t="n">
        <v>44770</v>
      </c>
      <c r="G475" s="420" t="n">
        <v>14054</v>
      </c>
      <c r="H475" s="418" t="n"/>
      <c r="I475" s="455" t="n">
        <v>14054</v>
      </c>
      <c r="J475" s="418">
        <f>IF(L475&lt;&gt;"",L475,K475)</f>
        <v/>
      </c>
      <c r="K475" s="418">
        <f>IF(AND(T475=TRUE, U475=TRUE, V475=TRUE), IF(W475&lt;-0.05, "អនុញ្ញាត (អ្នកផ្គត់ផ្គង់ប្រកាសខ្វះ)", "បានប្រកាស (អនុញ្ញាត)"), IF(AND(T475=FALSE, U475=FALSE, V475=FALSE), "ព្យួរទុក (មិនមានទិន្នន័យ)", "ប្រកាសខុស (ព្យួរទុក)"))</f>
        <v/>
      </c>
      <c r="L475" s="418" t="inlineStr"/>
      <c r="M475" s="418" t="inlineStr"/>
      <c r="N475" s="455" t="n"/>
      <c r="O475" s="455">
        <f>IF(W475&lt;0,AI475,I475)</f>
        <v/>
      </c>
      <c r="P475" s="455">
        <f>I475-O475</f>
        <v/>
      </c>
      <c r="Q475" s="418" t="n"/>
      <c r="R475" s="418" t="inlineStr">
        <is>
          <t>2200-0492915</t>
        </is>
      </c>
      <c r="S475" s="418" t="inlineStr"/>
      <c r="T475" s="418">
        <f>R475=S475</f>
        <v/>
      </c>
      <c r="U475" s="418">
        <f>AND(MONTH(F475)=MONTH(Y475), YEAR(F475)=YEAR(Y475))</f>
        <v/>
      </c>
      <c r="V475" s="418">
        <f>AND(AC475&lt;&gt;"", 'Company information'!D$4&lt;&gt;"", RIGHT(SUBSTITUTE(AC475,"-",""),9)=RIGHT(SUBSTITUTE('Company information'!D$4,"-",""),9))</f>
        <v/>
      </c>
      <c r="W475" s="418">
        <f>AI475-I475</f>
        <v/>
      </c>
      <c r="X475" s="455" t="n"/>
      <c r="Y475" s="417" t="n"/>
      <c r="Z475" s="418" t="n"/>
      <c r="AA475" s="418" t="n"/>
      <c r="AB475" s="418" t="n"/>
      <c r="AC475" s="418" t="n"/>
      <c r="AD475" s="418" t="n"/>
      <c r="AE475" s="455" t="n"/>
      <c r="AF475" s="455" t="n"/>
      <c r="AG475" s="455" t="n"/>
      <c r="AH475" s="455" t="n"/>
      <c r="AI475" s="455" t="n"/>
      <c r="AJ475" s="455" t="n"/>
      <c r="AK475" s="455" t="n"/>
      <c r="AL475" s="455" t="n"/>
      <c r="AM475" s="455" t="n"/>
      <c r="AN475" s="455" t="n"/>
      <c r="AO475" s="455" t="n"/>
      <c r="AP475" s="455" t="n"/>
      <c r="AQ475" s="455" t="n"/>
      <c r="AR475" s="418" t="n"/>
      <c r="AS475" s="418" t="n"/>
      <c r="AT475" s="418" t="n"/>
    </row>
    <row r="476">
      <c r="A476" s="417" t="n">
        <v>467</v>
      </c>
      <c r="B476" s="418" t="inlineStr">
        <is>
          <t>Rental Fee</t>
        </is>
      </c>
      <c r="C476" s="418" t="inlineStr">
        <is>
          <t>សូស៊ីយេតេ កុងសេស្យូនែរ ដឺ ឡាអេរ៉ូព័រ</t>
        </is>
      </c>
      <c r="D476" s="418" t="inlineStr">
        <is>
          <t>L001-100047300</t>
        </is>
      </c>
      <c r="E476" s="418" t="inlineStr">
        <is>
          <t>2200-042916</t>
        </is>
      </c>
      <c r="F476" s="419" t="n">
        <v>44770</v>
      </c>
      <c r="G476" s="420" t="n">
        <v>888</v>
      </c>
      <c r="H476" s="418" t="n"/>
      <c r="I476" s="455" t="n">
        <v>888</v>
      </c>
      <c r="J476" s="418">
        <f>IF(L476&lt;&gt;"",L476,K476)</f>
        <v/>
      </c>
      <c r="K476" s="418">
        <f>IF(AND(T476=TRUE, U476=TRUE, V476=TRUE), IF(W476&lt;-0.05, "អនុញ្ញាត (អ្នកផ្គត់ផ្គង់ប្រកាសខ្វះ)", "បានប្រកាស (អនុញ្ញាត)"), IF(AND(T476=FALSE, U476=FALSE, V476=FALSE), "ព្យួរទុក (មិនមានទិន្នន័យ)", "ប្រកាសខុស (ព្យួរទុក)"))</f>
        <v/>
      </c>
      <c r="L476" s="418" t="inlineStr"/>
      <c r="M476" s="418" t="inlineStr"/>
      <c r="N476" s="455" t="n"/>
      <c r="O476" s="455">
        <f>IF(W476&lt;0,AI476,I476)</f>
        <v/>
      </c>
      <c r="P476" s="455">
        <f>I476-O476</f>
        <v/>
      </c>
      <c r="Q476" s="418" t="n"/>
      <c r="R476" s="418" t="inlineStr">
        <is>
          <t>2200-042916</t>
        </is>
      </c>
      <c r="S476" s="418" t="inlineStr"/>
      <c r="T476" s="418">
        <f>R476=S476</f>
        <v/>
      </c>
      <c r="U476" s="418">
        <f>AND(MONTH(F476)=MONTH(Y476), YEAR(F476)=YEAR(Y476))</f>
        <v/>
      </c>
      <c r="V476" s="418">
        <f>AND(AC476&lt;&gt;"", 'Company information'!D$4&lt;&gt;"", RIGHT(SUBSTITUTE(AC476,"-",""),9)=RIGHT(SUBSTITUTE('Company information'!D$4,"-",""),9))</f>
        <v/>
      </c>
      <c r="W476" s="418">
        <f>AI476-I476</f>
        <v/>
      </c>
      <c r="X476" s="455" t="n"/>
      <c r="Y476" s="417" t="n"/>
      <c r="Z476" s="418" t="n"/>
      <c r="AA476" s="418" t="n"/>
      <c r="AB476" s="418" t="n"/>
      <c r="AC476" s="418" t="n"/>
      <c r="AD476" s="418" t="n"/>
      <c r="AE476" s="455" t="n"/>
      <c r="AF476" s="455" t="n"/>
      <c r="AG476" s="455" t="n"/>
      <c r="AH476" s="455" t="n"/>
      <c r="AI476" s="455" t="n"/>
      <c r="AJ476" s="455" t="n"/>
      <c r="AK476" s="455" t="n"/>
      <c r="AL476" s="455" t="n"/>
      <c r="AM476" s="455" t="n"/>
      <c r="AN476" s="455" t="n"/>
      <c r="AO476" s="455" t="n"/>
      <c r="AP476" s="455" t="n"/>
      <c r="AQ476" s="455" t="n"/>
      <c r="AR476" s="418" t="n"/>
      <c r="AS476" s="418" t="n"/>
      <c r="AT476" s="418" t="n"/>
    </row>
    <row r="477">
      <c r="A477" s="417" t="n">
        <v>468</v>
      </c>
      <c r="B477" s="418" t="inlineStr">
        <is>
          <t>Drinking water</t>
        </is>
      </c>
      <c r="C477" s="418" t="inlineStr">
        <is>
          <t>សូស៊ីយេតេ កុងសេស្យូនែរ ដឺ ឡាអេរ៉ូព័រ</t>
        </is>
      </c>
      <c r="D477" s="418" t="inlineStr">
        <is>
          <t>L001-100047300</t>
        </is>
      </c>
      <c r="E477" s="418" t="inlineStr">
        <is>
          <t>2200-038622</t>
        </is>
      </c>
      <c r="F477" s="419" t="n">
        <v>44749</v>
      </c>
      <c r="G477" s="420" t="n">
        <v>4892</v>
      </c>
      <c r="H477" s="418" t="n"/>
      <c r="I477" s="455" t="n">
        <v>4892</v>
      </c>
      <c r="J477" s="418">
        <f>IF(L477&lt;&gt;"",L477,K477)</f>
        <v/>
      </c>
      <c r="K477" s="418">
        <f>IF(AND(T477=TRUE, U477=TRUE, V477=TRUE), IF(W477&lt;-0.05, "អនុញ្ញាត (អ្នកផ្គត់ផ្គង់ប្រកាសខ្វះ)", "បានប្រកាស (អនុញ្ញាត)"), IF(AND(T477=FALSE, U477=FALSE, V477=FALSE), "ព្យួរទុក (មិនមានទិន្នន័យ)", "ប្រកាសខុស (ព្យួរទុក)"))</f>
        <v/>
      </c>
      <c r="L477" s="418" t="inlineStr"/>
      <c r="M477" s="418" t="inlineStr"/>
      <c r="N477" s="455" t="n"/>
      <c r="O477" s="455">
        <f>IF(W477&lt;0,AI477,I477)</f>
        <v/>
      </c>
      <c r="P477" s="455">
        <f>I477-O477</f>
        <v/>
      </c>
      <c r="Q477" s="418" t="n"/>
      <c r="R477" s="418" t="inlineStr">
        <is>
          <t>2200-038622</t>
        </is>
      </c>
      <c r="S477" s="418" t="inlineStr"/>
      <c r="T477" s="418">
        <f>R477=S477</f>
        <v/>
      </c>
      <c r="U477" s="418">
        <f>AND(MONTH(F477)=MONTH(Y477), YEAR(F477)=YEAR(Y477))</f>
        <v/>
      </c>
      <c r="V477" s="418">
        <f>AND(AC477&lt;&gt;"", 'Company information'!D$4&lt;&gt;"", RIGHT(SUBSTITUTE(AC477,"-",""),9)=RIGHT(SUBSTITUTE('Company information'!D$4,"-",""),9))</f>
        <v/>
      </c>
      <c r="W477" s="418">
        <f>AI477-I477</f>
        <v/>
      </c>
      <c r="X477" s="455" t="n"/>
      <c r="Y477" s="417" t="n"/>
      <c r="Z477" s="418" t="n"/>
      <c r="AA477" s="418" t="n"/>
      <c r="AB477" s="418" t="n"/>
      <c r="AC477" s="418" t="n"/>
      <c r="AD477" s="418" t="n"/>
      <c r="AE477" s="455" t="n"/>
      <c r="AF477" s="455" t="n"/>
      <c r="AG477" s="455" t="n"/>
      <c r="AH477" s="455" t="n"/>
      <c r="AI477" s="455" t="n"/>
      <c r="AJ477" s="455" t="n"/>
      <c r="AK477" s="455" t="n"/>
      <c r="AL477" s="455" t="n"/>
      <c r="AM477" s="455" t="n"/>
      <c r="AN477" s="455" t="n"/>
      <c r="AO477" s="455" t="n"/>
      <c r="AP477" s="455" t="n"/>
      <c r="AQ477" s="455" t="n"/>
      <c r="AR477" s="418" t="n"/>
      <c r="AS477" s="418" t="n"/>
      <c r="AT477" s="418" t="n"/>
    </row>
    <row r="478">
      <c r="A478" s="417" t="n">
        <v>469</v>
      </c>
      <c r="B478" s="418" t="inlineStr">
        <is>
          <t>Drinking water</t>
        </is>
      </c>
      <c r="C478" s="418" t="inlineStr">
        <is>
          <t>សូស៊ីយេតេ កុងសេស្យូនែរ ដឺ ឡាអេរ៉ូព័រ</t>
        </is>
      </c>
      <c r="D478" s="418" t="inlineStr">
        <is>
          <t>L001-100047300</t>
        </is>
      </c>
      <c r="E478" s="418" t="inlineStr">
        <is>
          <t>2200-038621</t>
        </is>
      </c>
      <c r="F478" s="419" t="n">
        <v>44749</v>
      </c>
      <c r="G478" s="420" t="n">
        <v>6732</v>
      </c>
      <c r="H478" s="418" t="n"/>
      <c r="I478" s="455" t="n">
        <v>6732</v>
      </c>
      <c r="J478" s="418">
        <f>IF(L478&lt;&gt;"",L478,K478)</f>
        <v/>
      </c>
      <c r="K478" s="418">
        <f>IF(AND(T478=TRUE, U478=TRUE, V478=TRUE), IF(W478&lt;-0.05, "អនុញ្ញាត (អ្នកផ្គត់ផ្គង់ប្រកាសខ្វះ)", "បានប្រកាស (អនុញ្ញាត)"), IF(AND(T478=FALSE, U478=FALSE, V478=FALSE), "ព្យួរទុក (មិនមានទិន្នន័យ)", "ប្រកាសខុស (ព្យួរទុក)"))</f>
        <v/>
      </c>
      <c r="L478" s="418" t="inlineStr"/>
      <c r="M478" s="418" t="inlineStr"/>
      <c r="N478" s="455" t="n"/>
      <c r="O478" s="455">
        <f>IF(W478&lt;0,AI478,I478)</f>
        <v/>
      </c>
      <c r="P478" s="455">
        <f>I478-O478</f>
        <v/>
      </c>
      <c r="Q478" s="418" t="n"/>
      <c r="R478" s="418" t="inlineStr">
        <is>
          <t>2200-038621</t>
        </is>
      </c>
      <c r="S478" s="418" t="inlineStr"/>
      <c r="T478" s="418">
        <f>R478=S478</f>
        <v/>
      </c>
      <c r="U478" s="418">
        <f>AND(MONTH(F478)=MONTH(Y478), YEAR(F478)=YEAR(Y478))</f>
        <v/>
      </c>
      <c r="V478" s="418">
        <f>AND(AC478&lt;&gt;"", 'Company information'!D$4&lt;&gt;"", RIGHT(SUBSTITUTE(AC478,"-",""),9)=RIGHT(SUBSTITUTE('Company information'!D$4,"-",""),9))</f>
        <v/>
      </c>
      <c r="W478" s="418">
        <f>AI478-I478</f>
        <v/>
      </c>
      <c r="X478" s="455" t="n"/>
      <c r="Y478" s="417" t="n"/>
      <c r="Z478" s="418" t="n"/>
      <c r="AA478" s="418" t="n"/>
      <c r="AB478" s="418" t="n"/>
      <c r="AC478" s="418" t="n"/>
      <c r="AD478" s="418" t="n"/>
      <c r="AE478" s="455" t="n"/>
      <c r="AF478" s="455" t="n"/>
      <c r="AG478" s="455" t="n"/>
      <c r="AH478" s="455" t="n"/>
      <c r="AI478" s="455" t="n"/>
      <c r="AJ478" s="455" t="n"/>
      <c r="AK478" s="455" t="n"/>
      <c r="AL478" s="455" t="n"/>
      <c r="AM478" s="455" t="n"/>
      <c r="AN478" s="455" t="n"/>
      <c r="AO478" s="455" t="n"/>
      <c r="AP478" s="455" t="n"/>
      <c r="AQ478" s="455" t="n"/>
      <c r="AR478" s="418" t="n"/>
      <c r="AS478" s="418" t="n"/>
      <c r="AT478" s="418" t="n"/>
    </row>
    <row r="479">
      <c r="A479" s="417" t="n">
        <v>470</v>
      </c>
      <c r="B479" s="418" t="inlineStr">
        <is>
          <t>Drinking water</t>
        </is>
      </c>
      <c r="C479" s="418" t="inlineStr">
        <is>
          <t>សូស៊ីយេតេ កុងសេស្យូនែរ ដឺ ឡាអេរ៉ូព័រ</t>
        </is>
      </c>
      <c r="D479" s="418" t="inlineStr">
        <is>
          <t>L001-100047300</t>
        </is>
      </c>
      <c r="E479" s="418" t="inlineStr">
        <is>
          <t>2200-038619</t>
        </is>
      </c>
      <c r="F479" s="419" t="n">
        <v>44749</v>
      </c>
      <c r="G479" s="420" t="n">
        <v>15763</v>
      </c>
      <c r="H479" s="418" t="n"/>
      <c r="I479" s="455" t="n">
        <v>15763</v>
      </c>
      <c r="J479" s="418">
        <f>IF(L479&lt;&gt;"",L479,K479)</f>
        <v/>
      </c>
      <c r="K479" s="418">
        <f>IF(AND(T479=TRUE, U479=TRUE, V479=TRUE), IF(W479&lt;-0.05, "អនុញ្ញាត (អ្នកផ្គត់ផ្គង់ប្រកាសខ្វះ)", "បានប្រកាស (អនុញ្ញាត)"), IF(AND(T479=FALSE, U479=FALSE, V479=FALSE), "ព្យួរទុក (មិនមានទិន្នន័យ)", "ប្រកាសខុស (ព្យួរទុក)"))</f>
        <v/>
      </c>
      <c r="L479" s="418" t="inlineStr"/>
      <c r="M479" s="418" t="inlineStr"/>
      <c r="N479" s="455" t="n"/>
      <c r="O479" s="455">
        <f>IF(W479&lt;0,AI479,I479)</f>
        <v/>
      </c>
      <c r="P479" s="455">
        <f>I479-O479</f>
        <v/>
      </c>
      <c r="Q479" s="418" t="n"/>
      <c r="R479" s="418" t="inlineStr">
        <is>
          <t>2200-038619</t>
        </is>
      </c>
      <c r="S479" s="418" t="inlineStr"/>
      <c r="T479" s="418">
        <f>R479=S479</f>
        <v/>
      </c>
      <c r="U479" s="418">
        <f>AND(MONTH(F479)=MONTH(Y479), YEAR(F479)=YEAR(Y479))</f>
        <v/>
      </c>
      <c r="V479" s="418">
        <f>AND(AC479&lt;&gt;"", 'Company information'!D$4&lt;&gt;"", RIGHT(SUBSTITUTE(AC479,"-",""),9)=RIGHT(SUBSTITUTE('Company information'!D$4,"-",""),9))</f>
        <v/>
      </c>
      <c r="W479" s="418">
        <f>AI479-I479</f>
        <v/>
      </c>
      <c r="X479" s="455" t="n"/>
      <c r="Y479" s="417" t="n"/>
      <c r="Z479" s="418" t="n"/>
      <c r="AA479" s="418" t="n"/>
      <c r="AB479" s="418" t="n"/>
      <c r="AC479" s="418" t="n"/>
      <c r="AD479" s="418" t="n"/>
      <c r="AE479" s="455" t="n"/>
      <c r="AF479" s="455" t="n"/>
      <c r="AG479" s="455" t="n"/>
      <c r="AH479" s="455" t="n"/>
      <c r="AI479" s="455" t="n"/>
      <c r="AJ479" s="455" t="n"/>
      <c r="AK479" s="455" t="n"/>
      <c r="AL479" s="455" t="n"/>
      <c r="AM479" s="455" t="n"/>
      <c r="AN479" s="455" t="n"/>
      <c r="AO479" s="455" t="n"/>
      <c r="AP479" s="455" t="n"/>
      <c r="AQ479" s="455" t="n"/>
      <c r="AR479" s="418" t="n"/>
      <c r="AS479" s="418" t="n"/>
      <c r="AT479" s="418" t="n"/>
    </row>
    <row r="480">
      <c r="A480" s="417" t="n">
        <v>471</v>
      </c>
      <c r="B480" s="418" t="inlineStr">
        <is>
          <t>Fruit for Party</t>
        </is>
      </c>
      <c r="C480" s="418" t="inlineStr">
        <is>
          <t>សូស៊ីយេតេ កុងសេស្យូនែរ ដឺ ឡាអេរ៉ូព័រ</t>
        </is>
      </c>
      <c r="D480" s="418" t="inlineStr">
        <is>
          <t>L001-100047300</t>
        </is>
      </c>
      <c r="E480" s="418" t="inlineStr">
        <is>
          <t>2200-038613</t>
        </is>
      </c>
      <c r="F480" s="419" t="n">
        <v>44749</v>
      </c>
      <c r="G480" s="420" t="n">
        <v>5157</v>
      </c>
      <c r="H480" s="418" t="n"/>
      <c r="I480" s="455" t="n">
        <v>5157</v>
      </c>
      <c r="J480" s="418">
        <f>IF(L480&lt;&gt;"",L480,K480)</f>
        <v/>
      </c>
      <c r="K480" s="418">
        <f>IF(AND(T480=TRUE, U480=TRUE, V480=TRUE), IF(W480&lt;-0.05, "អនុញ្ញាត (អ្នកផ្គត់ផ្គង់ប្រកាសខ្វះ)", "បានប្រកាស (អនុញ្ញាត)"), IF(AND(T480=FALSE, U480=FALSE, V480=FALSE), "ព្យួរទុក (មិនមានទិន្នន័យ)", "ប្រកាសខុស (ព្យួរទុក)"))</f>
        <v/>
      </c>
      <c r="L480" s="418" t="inlineStr"/>
      <c r="M480" s="418" t="inlineStr"/>
      <c r="N480" s="455" t="n"/>
      <c r="O480" s="455">
        <f>IF(W480&lt;0,AI480,I480)</f>
        <v/>
      </c>
      <c r="P480" s="455">
        <f>I480-O480</f>
        <v/>
      </c>
      <c r="Q480" s="418" t="n"/>
      <c r="R480" s="418" t="inlineStr">
        <is>
          <t>2200-038613</t>
        </is>
      </c>
      <c r="S480" s="418" t="inlineStr"/>
      <c r="T480" s="418">
        <f>R480=S480</f>
        <v/>
      </c>
      <c r="U480" s="418">
        <f>AND(MONTH(F480)=MONTH(Y480), YEAR(F480)=YEAR(Y480))</f>
        <v/>
      </c>
      <c r="V480" s="418">
        <f>AND(AC480&lt;&gt;"", 'Company information'!D$4&lt;&gt;"", RIGHT(SUBSTITUTE(AC480,"-",""),9)=RIGHT(SUBSTITUTE('Company information'!D$4,"-",""),9))</f>
        <v/>
      </c>
      <c r="W480" s="418">
        <f>AI480-I480</f>
        <v/>
      </c>
      <c r="X480" s="455" t="n"/>
      <c r="Y480" s="417" t="n"/>
      <c r="Z480" s="418" t="n"/>
      <c r="AA480" s="418" t="n"/>
      <c r="AB480" s="418" t="n"/>
      <c r="AC480" s="418" t="n"/>
      <c r="AD480" s="418" t="n"/>
      <c r="AE480" s="455" t="n"/>
      <c r="AF480" s="455" t="n"/>
      <c r="AG480" s="455" t="n"/>
      <c r="AH480" s="455" t="n"/>
      <c r="AI480" s="455" t="n"/>
      <c r="AJ480" s="455" t="n"/>
      <c r="AK480" s="455" t="n"/>
      <c r="AL480" s="455" t="n"/>
      <c r="AM480" s="455" t="n"/>
      <c r="AN480" s="455" t="n"/>
      <c r="AO480" s="455" t="n"/>
      <c r="AP480" s="455" t="n"/>
      <c r="AQ480" s="455" t="n"/>
      <c r="AR480" s="418" t="n"/>
      <c r="AS480" s="418" t="n"/>
      <c r="AT480" s="418" t="n"/>
    </row>
    <row r="481">
      <c r="A481" s="417" t="n">
        <v>472</v>
      </c>
      <c r="B481" s="418" t="inlineStr">
        <is>
          <t>Fruit for Party</t>
        </is>
      </c>
      <c r="C481" s="418" t="inlineStr">
        <is>
          <t>សូស៊ីយេតេ កុងសេស្យូនែរ ដឺ ឡាអេរ៉ូព័រ</t>
        </is>
      </c>
      <c r="D481" s="418" t="inlineStr">
        <is>
          <t>L001-100047300</t>
        </is>
      </c>
      <c r="E481" s="418" t="inlineStr">
        <is>
          <t>2200-038620</t>
        </is>
      </c>
      <c r="F481" s="419" t="n">
        <v>44749</v>
      </c>
      <c r="G481" s="420" t="n">
        <v>1840</v>
      </c>
      <c r="H481" s="418" t="n"/>
      <c r="I481" s="455" t="n">
        <v>1840</v>
      </c>
      <c r="J481" s="418">
        <f>IF(L481&lt;&gt;"",L481,K481)</f>
        <v/>
      </c>
      <c r="K481" s="418">
        <f>IF(AND(T481=TRUE, U481=TRUE, V481=TRUE), IF(W481&lt;-0.05, "អនុញ្ញាត (អ្នកផ្គត់ផ្គង់ប្រកាសខ្វះ)", "បានប្រកាស (អនុញ្ញាត)"), IF(AND(T481=FALSE, U481=FALSE, V481=FALSE), "ព្យួរទុក (មិនមានទិន្នន័យ)", "ប្រកាសខុស (ព្យួរទុក)"))</f>
        <v/>
      </c>
      <c r="L481" s="418" t="inlineStr"/>
      <c r="M481" s="418" t="inlineStr"/>
      <c r="N481" s="455" t="n"/>
      <c r="O481" s="455">
        <f>IF(W481&lt;0,AI481,I481)</f>
        <v/>
      </c>
      <c r="P481" s="455">
        <f>I481-O481</f>
        <v/>
      </c>
      <c r="Q481" s="418" t="n"/>
      <c r="R481" s="418" t="inlineStr">
        <is>
          <t>2200-038620</t>
        </is>
      </c>
      <c r="S481" s="418" t="inlineStr"/>
      <c r="T481" s="418">
        <f>R481=S481</f>
        <v/>
      </c>
      <c r="U481" s="418">
        <f>AND(MONTH(F481)=MONTH(Y481), YEAR(F481)=YEAR(Y481))</f>
        <v/>
      </c>
      <c r="V481" s="418">
        <f>AND(AC481&lt;&gt;"", 'Company information'!D$4&lt;&gt;"", RIGHT(SUBSTITUTE(AC481,"-",""),9)=RIGHT(SUBSTITUTE('Company information'!D$4,"-",""),9))</f>
        <v/>
      </c>
      <c r="W481" s="418">
        <f>AI481-I481</f>
        <v/>
      </c>
      <c r="X481" s="455" t="n"/>
      <c r="Y481" s="417" t="n"/>
      <c r="Z481" s="418" t="n"/>
      <c r="AA481" s="418" t="n"/>
      <c r="AB481" s="418" t="n"/>
      <c r="AC481" s="418" t="n"/>
      <c r="AD481" s="418" t="n"/>
      <c r="AE481" s="455" t="n"/>
      <c r="AF481" s="455" t="n"/>
      <c r="AG481" s="455" t="n"/>
      <c r="AH481" s="455" t="n"/>
      <c r="AI481" s="455" t="n"/>
      <c r="AJ481" s="455" t="n"/>
      <c r="AK481" s="455" t="n"/>
      <c r="AL481" s="455" t="n"/>
      <c r="AM481" s="455" t="n"/>
      <c r="AN481" s="455" t="n"/>
      <c r="AO481" s="455" t="n"/>
      <c r="AP481" s="455" t="n"/>
      <c r="AQ481" s="455" t="n"/>
      <c r="AR481" s="418" t="n"/>
      <c r="AS481" s="418" t="n"/>
      <c r="AT481" s="418" t="n"/>
    </row>
    <row r="482">
      <c r="A482" s="417" t="n">
        <v>473</v>
      </c>
      <c r="B482" s="418" t="inlineStr">
        <is>
          <t>Drinking water</t>
        </is>
      </c>
      <c r="C482" s="418" t="inlineStr">
        <is>
          <t>អេហ្វ ដាប់បែលយូ អេហ្វ ហ៊្វុល វែល អេន នីស៊ីន ឡូជីស្ទីក</t>
        </is>
      </c>
      <c r="D482" s="418" t="inlineStr">
        <is>
          <t>L001-100098630</t>
        </is>
      </c>
      <c r="E482" s="418" t="inlineStr">
        <is>
          <t>TI22-2892</t>
        </is>
      </c>
      <c r="F482" s="419" t="n">
        <v>44771</v>
      </c>
      <c r="G482" s="420" t="n">
        <v>73069</v>
      </c>
      <c r="H482" s="418" t="n"/>
      <c r="I482" s="455" t="n">
        <v>73069</v>
      </c>
      <c r="J482" s="418">
        <f>IF(L482&lt;&gt;"",L482,K482)</f>
        <v/>
      </c>
      <c r="K482" s="418">
        <f>IF(AND(T482=TRUE, U482=TRUE, V482=TRUE), IF(W482&lt;-0.05, "អនុញ្ញាត (អ្នកផ្គត់ផ្គង់ប្រកាសខ្វះ)", "បានប្រកាស (អនុញ្ញាត)"), IF(AND(T482=FALSE, U482=FALSE, V482=FALSE), "ព្យួរទុក (មិនមានទិន្នន័យ)", "ប្រកាសខុស (ព្យួរទុក)"))</f>
        <v/>
      </c>
      <c r="L482" s="418" t="inlineStr"/>
      <c r="M482" s="418" t="inlineStr"/>
      <c r="N482" s="455" t="n"/>
      <c r="O482" s="455">
        <f>IF(W482&lt;0,AI482,I482)</f>
        <v/>
      </c>
      <c r="P482" s="455">
        <f>I482-O482</f>
        <v/>
      </c>
      <c r="Q482" s="418" t="n"/>
      <c r="R482" s="418" t="inlineStr">
        <is>
          <t>TI22-2892</t>
        </is>
      </c>
      <c r="S482" s="418" t="inlineStr">
        <is>
          <t>TI22-2892</t>
        </is>
      </c>
      <c r="T482" s="418">
        <f>R482=S482</f>
        <v/>
      </c>
      <c r="U482" s="418">
        <f>AND(MONTH(F482)=MONTH(Y482), YEAR(F482)=YEAR(Y482))</f>
        <v/>
      </c>
      <c r="V482" s="418">
        <f>AND(AC482&lt;&gt;"", 'Company information'!D$4&lt;&gt;"", RIGHT(SUBSTITUTE(AC482,"-",""),9)=RIGHT(SUBSTITUTE('Company information'!D$4,"-",""),9))</f>
        <v/>
      </c>
      <c r="W482" s="418">
        <f>AI482-I482</f>
        <v/>
      </c>
      <c r="X482" s="455" t="n"/>
      <c r="Y482" s="419" t="n">
        <v>44771</v>
      </c>
      <c r="Z482" s="418" t="inlineStr">
        <is>
          <t>TI22-2892</t>
        </is>
      </c>
      <c r="AA482" s="418" t="inlineStr"/>
      <c r="AB482" s="418" t="inlineStr">
        <is>
          <t>បុគ្គលជាប់អាករ</t>
        </is>
      </c>
      <c r="AC482" s="418" t="inlineStr">
        <is>
          <t>L001-100067123</t>
        </is>
      </c>
      <c r="AD482" s="418" t="inlineStr">
        <is>
          <t>រីឡាយអេប៊ល សូស អ៊ិនដាសស្រ្ទៀល (ខេមបូឌា)</t>
        </is>
      </c>
      <c r="AE482" s="455" t="n">
        <v>803759</v>
      </c>
      <c r="AF482" s="455" t="n">
        <v>730690</v>
      </c>
      <c r="AG482" s="455" t="n">
        <v>0</v>
      </c>
      <c r="AH482" s="455" t="n">
        <v>0</v>
      </c>
      <c r="AI482" s="455" t="n">
        <v>73069</v>
      </c>
      <c r="AJ482" s="455" t="n">
        <v>0</v>
      </c>
      <c r="AK482" s="455" t="n">
        <v>0</v>
      </c>
      <c r="AL482" s="455" t="n">
        <v>0</v>
      </c>
      <c r="AM482" s="455" t="n">
        <v>0</v>
      </c>
      <c r="AN482" s="455" t="n">
        <v>0</v>
      </c>
      <c r="AO482" s="455" t="n">
        <v>0</v>
      </c>
      <c r="AP482" s="455" t="n">
        <v>0</v>
      </c>
      <c r="AQ482" s="455" t="n">
        <v>0</v>
      </c>
      <c r="AR482" s="418" t="inlineStr"/>
      <c r="AS482" s="418" t="inlineStr">
        <is>
          <t>សេវាកម្មឯកសារ</t>
        </is>
      </c>
      <c r="AT482" s="418" t="inlineStr">
        <is>
          <t>បានប្រកាសពន្ធ</t>
        </is>
      </c>
    </row>
    <row r="483">
      <c r="A483" s="417" t="n">
        <v>474</v>
      </c>
      <c r="B483" s="418" t="inlineStr">
        <is>
          <t>Rental car</t>
        </is>
      </c>
      <c r="C483" s="418" t="inlineStr">
        <is>
          <t>អេហ្វ ដាប់បែលយូ អេហ្វ ហ៊្វុល វែល អេន នីស៊ីន ឡូជីស្ទីក</t>
        </is>
      </c>
      <c r="D483" s="418" t="inlineStr">
        <is>
          <t>L001-100098630</t>
        </is>
      </c>
      <c r="E483" s="418" t="inlineStr">
        <is>
          <t>TI22-2895</t>
        </is>
      </c>
      <c r="F483" s="419" t="n">
        <v>44771</v>
      </c>
      <c r="G483" s="420" t="n">
        <v>80171</v>
      </c>
      <c r="H483" s="418" t="n"/>
      <c r="I483" s="455" t="n">
        <v>80171</v>
      </c>
      <c r="J483" s="418">
        <f>IF(L483&lt;&gt;"",L483,K483)</f>
        <v/>
      </c>
      <c r="K483" s="418">
        <f>IF(AND(T483=TRUE, U483=TRUE, V483=TRUE), IF(W483&lt;-0.05, "អនុញ្ញាត (អ្នកផ្គត់ផ្គង់ប្រកាសខ្វះ)", "បានប្រកាស (អនុញ្ញាត)"), IF(AND(T483=FALSE, U483=FALSE, V483=FALSE), "ព្យួរទុក (មិនមានទិន្នន័យ)", "ប្រកាសខុស (ព្យួរទុក)"))</f>
        <v/>
      </c>
      <c r="L483" s="418" t="inlineStr"/>
      <c r="M483" s="418" t="inlineStr"/>
      <c r="N483" s="455" t="n"/>
      <c r="O483" s="455">
        <f>IF(W483&lt;0,AI483,I483)</f>
        <v/>
      </c>
      <c r="P483" s="455">
        <f>I483-O483</f>
        <v/>
      </c>
      <c r="Q483" s="418" t="n"/>
      <c r="R483" s="418" t="inlineStr">
        <is>
          <t>TI22-2895</t>
        </is>
      </c>
      <c r="S483" s="418" t="inlineStr">
        <is>
          <t>TI22-2895</t>
        </is>
      </c>
      <c r="T483" s="418">
        <f>R483=S483</f>
        <v/>
      </c>
      <c r="U483" s="418">
        <f>AND(MONTH(F483)=MONTH(Y483), YEAR(F483)=YEAR(Y483))</f>
        <v/>
      </c>
      <c r="V483" s="418">
        <f>AND(AC483&lt;&gt;"", 'Company information'!D$4&lt;&gt;"", RIGHT(SUBSTITUTE(AC483,"-",""),9)=RIGHT(SUBSTITUTE('Company information'!D$4,"-",""),9))</f>
        <v/>
      </c>
      <c r="W483" s="418">
        <f>AI483-I483</f>
        <v/>
      </c>
      <c r="X483" s="455" t="n"/>
      <c r="Y483" s="419" t="n">
        <v>44771</v>
      </c>
      <c r="Z483" s="418" t="inlineStr">
        <is>
          <t>TI22-2895</t>
        </is>
      </c>
      <c r="AA483" s="418" t="inlineStr"/>
      <c r="AB483" s="418" t="inlineStr">
        <is>
          <t>បុគ្គលជាប់អាករ</t>
        </is>
      </c>
      <c r="AC483" s="418" t="inlineStr">
        <is>
          <t>L001-100067123</t>
        </is>
      </c>
      <c r="AD483" s="418" t="inlineStr">
        <is>
          <t>រីឡាយអេប៊ល សូស អ៊ិនដាសស្រ្ទៀល (ខេមបូឌា)</t>
        </is>
      </c>
      <c r="AE483" s="455" t="n">
        <v>881877</v>
      </c>
      <c r="AF483" s="455" t="n">
        <v>801706</v>
      </c>
      <c r="AG483" s="455" t="n">
        <v>0</v>
      </c>
      <c r="AH483" s="455" t="n">
        <v>0</v>
      </c>
      <c r="AI483" s="455" t="n">
        <v>80171</v>
      </c>
      <c r="AJ483" s="455" t="n">
        <v>0</v>
      </c>
      <c r="AK483" s="455" t="n">
        <v>0</v>
      </c>
      <c r="AL483" s="455" t="n">
        <v>0</v>
      </c>
      <c r="AM483" s="455" t="n">
        <v>0</v>
      </c>
      <c r="AN483" s="455" t="n">
        <v>0</v>
      </c>
      <c r="AO483" s="455" t="n">
        <v>0</v>
      </c>
      <c r="AP483" s="455" t="n">
        <v>0</v>
      </c>
      <c r="AQ483" s="455" t="n">
        <v>0</v>
      </c>
      <c r="AR483" s="418" t="inlineStr"/>
      <c r="AS483" s="418" t="inlineStr">
        <is>
          <t>សេវាកម្មឯកសារ</t>
        </is>
      </c>
      <c r="AT483" s="418" t="inlineStr">
        <is>
          <t>បានប្រកាសពន្ធ</t>
        </is>
      </c>
    </row>
    <row r="484">
      <c r="A484" s="417" t="n">
        <v>475</v>
      </c>
      <c r="B484" s="418" t="inlineStr">
        <is>
          <t>Drinking water</t>
        </is>
      </c>
      <c r="C484" s="418" t="inlineStr">
        <is>
          <t>អេហ្វ ដាប់បែលយូ អេហ្វ ហ៊្វុល វែល អេន នីស៊ីន ឡូជីស្ទីក</t>
        </is>
      </c>
      <c r="D484" s="418" t="inlineStr">
        <is>
          <t>L001-100098630</t>
        </is>
      </c>
      <c r="E484" s="418" t="inlineStr">
        <is>
          <t>TI22-2894</t>
        </is>
      </c>
      <c r="F484" s="419" t="n">
        <v>44771</v>
      </c>
      <c r="G484" s="420" t="n">
        <v>79227</v>
      </c>
      <c r="H484" s="418" t="n"/>
      <c r="I484" s="455" t="n">
        <v>79227</v>
      </c>
      <c r="J484" s="418">
        <f>IF(L484&lt;&gt;"",L484,K484)</f>
        <v/>
      </c>
      <c r="K484" s="418">
        <f>IF(AND(T484=TRUE, U484=TRUE, V484=TRUE), IF(W484&lt;-0.05, "អនុញ្ញាត (អ្នកផ្គត់ផ្គង់ប្រកាសខ្វះ)", "បានប្រកាស (អនុញ្ញាត)"), IF(AND(T484=FALSE, U484=FALSE, V484=FALSE), "ព្យួរទុក (មិនមានទិន្នន័យ)", "ប្រកាសខុស (ព្យួរទុក)"))</f>
        <v/>
      </c>
      <c r="L484" s="418" t="inlineStr"/>
      <c r="M484" s="418" t="inlineStr"/>
      <c r="N484" s="455" t="n"/>
      <c r="O484" s="455">
        <f>IF(W484&lt;0,AI484,I484)</f>
        <v/>
      </c>
      <c r="P484" s="455">
        <f>I484-O484</f>
        <v/>
      </c>
      <c r="Q484" s="418" t="n"/>
      <c r="R484" s="418" t="inlineStr">
        <is>
          <t>TI22-2894</t>
        </is>
      </c>
      <c r="S484" s="418" t="inlineStr">
        <is>
          <t>TI22-2894</t>
        </is>
      </c>
      <c r="T484" s="418">
        <f>R484=S484</f>
        <v/>
      </c>
      <c r="U484" s="418">
        <f>AND(MONTH(F484)=MONTH(Y484), YEAR(F484)=YEAR(Y484))</f>
        <v/>
      </c>
      <c r="V484" s="418">
        <f>AND(AC484&lt;&gt;"", 'Company information'!D$4&lt;&gt;"", RIGHT(SUBSTITUTE(AC484,"-",""),9)=RIGHT(SUBSTITUTE('Company information'!D$4,"-",""),9))</f>
        <v/>
      </c>
      <c r="W484" s="418">
        <f>AI484-I484</f>
        <v/>
      </c>
      <c r="X484" s="455" t="n"/>
      <c r="Y484" s="419" t="n">
        <v>44771</v>
      </c>
      <c r="Z484" s="418" t="inlineStr">
        <is>
          <t>TI22-2894</t>
        </is>
      </c>
      <c r="AA484" s="418" t="inlineStr"/>
      <c r="AB484" s="418" t="inlineStr">
        <is>
          <t>បុគ្គលជាប់អាករ</t>
        </is>
      </c>
      <c r="AC484" s="418" t="inlineStr">
        <is>
          <t>L001-100067123</t>
        </is>
      </c>
      <c r="AD484" s="418" t="inlineStr">
        <is>
          <t>រីឡាយអេប៊ល សូស អ៊ិនដាសស្រ្ទៀល (ខេមបូឌា)</t>
        </is>
      </c>
      <c r="AE484" s="455" t="n">
        <v>871492</v>
      </c>
      <c r="AF484" s="455" t="n">
        <v>792265</v>
      </c>
      <c r="AG484" s="455" t="n">
        <v>0</v>
      </c>
      <c r="AH484" s="455" t="n">
        <v>0</v>
      </c>
      <c r="AI484" s="455" t="n">
        <v>79227</v>
      </c>
      <c r="AJ484" s="455" t="n">
        <v>0</v>
      </c>
      <c r="AK484" s="455" t="n">
        <v>0</v>
      </c>
      <c r="AL484" s="455" t="n">
        <v>0</v>
      </c>
      <c r="AM484" s="455" t="n">
        <v>0</v>
      </c>
      <c r="AN484" s="455" t="n">
        <v>0</v>
      </c>
      <c r="AO484" s="455" t="n">
        <v>0</v>
      </c>
      <c r="AP484" s="455" t="n">
        <v>0</v>
      </c>
      <c r="AQ484" s="455" t="n">
        <v>0</v>
      </c>
      <c r="AR484" s="418" t="inlineStr"/>
      <c r="AS484" s="418" t="inlineStr">
        <is>
          <t>សេវាកម្មឯកសារ</t>
        </is>
      </c>
      <c r="AT484" s="418" t="inlineStr">
        <is>
          <t>បានប្រកាសពន្ធ</t>
        </is>
      </c>
    </row>
    <row r="485">
      <c r="A485" s="417" t="n">
        <v>476</v>
      </c>
      <c r="B485" s="418" t="inlineStr">
        <is>
          <t>Security Guard 12 person from SOK VUTHY SECURITY CO., LTD.</t>
        </is>
      </c>
      <c r="C485" s="418" t="inlineStr">
        <is>
          <t>អេហ្វ ដាប់បែលយូ អេហ្វ ហ៊្វុល វែល អេន នីស៊ីន ឡូជីស្ទីក</t>
        </is>
      </c>
      <c r="D485" s="418" t="inlineStr">
        <is>
          <t>L001-100098630</t>
        </is>
      </c>
      <c r="E485" s="418" t="inlineStr">
        <is>
          <t>TI22-2893</t>
        </is>
      </c>
      <c r="F485" s="419" t="n">
        <v>44771</v>
      </c>
      <c r="G485" s="420" t="n">
        <v>81279</v>
      </c>
      <c r="H485" s="418" t="n"/>
      <c r="I485" s="455" t="n">
        <v>81279</v>
      </c>
      <c r="J485" s="418">
        <f>IF(L485&lt;&gt;"",L485,K485)</f>
        <v/>
      </c>
      <c r="K485" s="418">
        <f>IF(AND(T485=TRUE, U485=TRUE, V485=TRUE), IF(W485&lt;-0.05, "អនុញ្ញាត (អ្នកផ្គត់ផ្គង់ប្រកាសខ្វះ)", "បានប្រកាស (អនុញ្ញាត)"), IF(AND(T485=FALSE, U485=FALSE, V485=FALSE), "ព្យួរទុក (មិនមានទិន្នន័យ)", "ប្រកាសខុស (ព្យួរទុក)"))</f>
        <v/>
      </c>
      <c r="L485" s="418" t="inlineStr"/>
      <c r="M485" s="418" t="inlineStr"/>
      <c r="N485" s="455" t="n"/>
      <c r="O485" s="455">
        <f>IF(W485&lt;0,AI485,I485)</f>
        <v/>
      </c>
      <c r="P485" s="455">
        <f>I485-O485</f>
        <v/>
      </c>
      <c r="Q485" s="418" t="n"/>
      <c r="R485" s="418" t="inlineStr">
        <is>
          <t>TI22-2893</t>
        </is>
      </c>
      <c r="S485" s="418" t="inlineStr">
        <is>
          <t>TI22-2893</t>
        </is>
      </c>
      <c r="T485" s="418">
        <f>R485=S485</f>
        <v/>
      </c>
      <c r="U485" s="418">
        <f>AND(MONTH(F485)=MONTH(Y485), YEAR(F485)=YEAR(Y485))</f>
        <v/>
      </c>
      <c r="V485" s="418">
        <f>AND(AC485&lt;&gt;"", 'Company information'!D$4&lt;&gt;"", RIGHT(SUBSTITUTE(AC485,"-",""),9)=RIGHT(SUBSTITUTE('Company information'!D$4,"-",""),9))</f>
        <v/>
      </c>
      <c r="W485" s="418">
        <f>AI485-I485</f>
        <v/>
      </c>
      <c r="X485" s="455" t="n"/>
      <c r="Y485" s="419" t="n">
        <v>44771</v>
      </c>
      <c r="Z485" s="418" t="inlineStr">
        <is>
          <t>TI22-2893</t>
        </is>
      </c>
      <c r="AA485" s="418" t="inlineStr"/>
      <c r="AB485" s="418" t="inlineStr">
        <is>
          <t>បុគ្គលជាប់អាករ</t>
        </is>
      </c>
      <c r="AC485" s="418" t="inlineStr">
        <is>
          <t>L001-100067123</t>
        </is>
      </c>
      <c r="AD485" s="418" t="inlineStr">
        <is>
          <t>រីឡាយអេប៊ល សូស អ៊ិនដាសស្រ្ទៀល (ខេមបូឌា)</t>
        </is>
      </c>
      <c r="AE485" s="455" t="n">
        <v>894069</v>
      </c>
      <c r="AF485" s="455" t="n">
        <v>812790</v>
      </c>
      <c r="AG485" s="455" t="n">
        <v>0</v>
      </c>
      <c r="AH485" s="455" t="n">
        <v>0</v>
      </c>
      <c r="AI485" s="455" t="n">
        <v>81279</v>
      </c>
      <c r="AJ485" s="455" t="n">
        <v>0</v>
      </c>
      <c r="AK485" s="455" t="n">
        <v>0</v>
      </c>
      <c r="AL485" s="455" t="n">
        <v>0</v>
      </c>
      <c r="AM485" s="455" t="n">
        <v>0</v>
      </c>
      <c r="AN485" s="455" t="n">
        <v>0</v>
      </c>
      <c r="AO485" s="455" t="n">
        <v>0</v>
      </c>
      <c r="AP485" s="455" t="n">
        <v>0</v>
      </c>
      <c r="AQ485" s="455" t="n">
        <v>0</v>
      </c>
      <c r="AR485" s="418" t="inlineStr"/>
      <c r="AS485" s="418" t="inlineStr">
        <is>
          <t>សេវាកម្មឯកសារ</t>
        </is>
      </c>
      <c r="AT485" s="418" t="inlineStr">
        <is>
          <t>បានប្រកាសពន្ធ</t>
        </is>
      </c>
    </row>
    <row r="486">
      <c r="A486" s="417" t="n">
        <v>477</v>
      </c>
      <c r="B486" s="418" t="inlineStr">
        <is>
          <t>Drinking water</t>
        </is>
      </c>
      <c r="C486" s="418" t="inlineStr">
        <is>
          <t>អេហ្វ ដាប់បែលយូ អេហ្វ ហ៊្វុល វែល អេន នីស៊ីន ឡូជីស្ទីក</t>
        </is>
      </c>
      <c r="D486" s="418" t="inlineStr">
        <is>
          <t>L001-100098630</t>
        </is>
      </c>
      <c r="E486" s="418" t="inlineStr">
        <is>
          <t>TI22-2891</t>
        </is>
      </c>
      <c r="F486" s="419" t="n">
        <v>44771</v>
      </c>
      <c r="G486" s="420" t="n">
        <v>50492</v>
      </c>
      <c r="H486" s="418" t="n"/>
      <c r="I486" s="455" t="n">
        <v>50492</v>
      </c>
      <c r="J486" s="418">
        <f>IF(L486&lt;&gt;"",L486,K486)</f>
        <v/>
      </c>
      <c r="K486" s="418">
        <f>IF(AND(T486=TRUE, U486=TRUE, V486=TRUE), IF(W486&lt;-0.05, "អនុញ្ញាត (អ្នកផ្គត់ផ្គង់ប្រកាសខ្វះ)", "បានប្រកាស (អនុញ្ញាត)"), IF(AND(T486=FALSE, U486=FALSE, V486=FALSE), "ព្យួរទុក (មិនមានទិន្នន័យ)", "ប្រកាសខុស (ព្យួរទុក)"))</f>
        <v/>
      </c>
      <c r="L486" s="418" t="inlineStr"/>
      <c r="M486" s="418" t="inlineStr"/>
      <c r="N486" s="455" t="n"/>
      <c r="O486" s="455">
        <f>IF(W486&lt;0,AI486,I486)</f>
        <v/>
      </c>
      <c r="P486" s="455">
        <f>I486-O486</f>
        <v/>
      </c>
      <c r="Q486" s="418" t="n"/>
      <c r="R486" s="418" t="inlineStr">
        <is>
          <t>TI22-2891</t>
        </is>
      </c>
      <c r="S486" s="418" t="inlineStr">
        <is>
          <t>TI22-2891</t>
        </is>
      </c>
      <c r="T486" s="418">
        <f>R486=S486</f>
        <v/>
      </c>
      <c r="U486" s="418">
        <f>AND(MONTH(F486)=MONTH(Y486), YEAR(F486)=YEAR(Y486))</f>
        <v/>
      </c>
      <c r="V486" s="418">
        <f>AND(AC486&lt;&gt;"", 'Company information'!D$4&lt;&gt;"", RIGHT(SUBSTITUTE(AC486,"-",""),9)=RIGHT(SUBSTITUTE('Company information'!D$4,"-",""),9))</f>
        <v/>
      </c>
      <c r="W486" s="418">
        <f>AI486-I486</f>
        <v/>
      </c>
      <c r="X486" s="455" t="n"/>
      <c r="Y486" s="419" t="n">
        <v>44771</v>
      </c>
      <c r="Z486" s="418" t="inlineStr">
        <is>
          <t>TI22-2891</t>
        </is>
      </c>
      <c r="AA486" s="418" t="inlineStr"/>
      <c r="AB486" s="418" t="inlineStr">
        <is>
          <t>បុគ្គលជាប់អាករ</t>
        </is>
      </c>
      <c r="AC486" s="418" t="inlineStr">
        <is>
          <t>L001-100067123</t>
        </is>
      </c>
      <c r="AD486" s="418" t="inlineStr">
        <is>
          <t>រីឡាយអេប៊ល សូស អ៊ិនដាសស្រ្ទៀល (ខេមបូឌា)</t>
        </is>
      </c>
      <c r="AE486" s="455" t="n">
        <v>555407</v>
      </c>
      <c r="AF486" s="455" t="n">
        <v>504915</v>
      </c>
      <c r="AG486" s="455" t="n">
        <v>0</v>
      </c>
      <c r="AH486" s="455" t="n">
        <v>0</v>
      </c>
      <c r="AI486" s="455" t="n">
        <v>50492</v>
      </c>
      <c r="AJ486" s="455" t="n">
        <v>0</v>
      </c>
      <c r="AK486" s="455" t="n">
        <v>0</v>
      </c>
      <c r="AL486" s="455" t="n">
        <v>0</v>
      </c>
      <c r="AM486" s="455" t="n">
        <v>0</v>
      </c>
      <c r="AN486" s="455" t="n">
        <v>0</v>
      </c>
      <c r="AO486" s="455" t="n">
        <v>0</v>
      </c>
      <c r="AP486" s="455" t="n">
        <v>0</v>
      </c>
      <c r="AQ486" s="455" t="n">
        <v>0</v>
      </c>
      <c r="AR486" s="418" t="inlineStr"/>
      <c r="AS486" s="418" t="inlineStr">
        <is>
          <t>សេវាកម្មឯកសារ</t>
        </is>
      </c>
      <c r="AT486" s="418" t="inlineStr">
        <is>
          <t>បានប្រកាសពន្ធ</t>
        </is>
      </c>
    </row>
    <row r="487">
      <c r="A487" s="417" t="n">
        <v>478</v>
      </c>
      <c r="B487" s="418" t="inlineStr">
        <is>
          <t>Car pick up Client from Naga to ATV and go to airport</t>
        </is>
      </c>
      <c r="C487" s="418" t="inlineStr">
        <is>
          <t>អេហ្វ ដាប់បែលយូ អេហ្វ ហ៊្វុល វែល អេន នីស៊ីន ឡូជីស្ទីក</t>
        </is>
      </c>
      <c r="D487" s="418" t="inlineStr">
        <is>
          <t>L001-100098630</t>
        </is>
      </c>
      <c r="E487" s="418" t="inlineStr">
        <is>
          <t>TI22-2632</t>
        </is>
      </c>
      <c r="F487" s="419" t="n">
        <v>44872</v>
      </c>
      <c r="G487" s="420" t="n">
        <v>64812</v>
      </c>
      <c r="H487" s="418" t="n"/>
      <c r="I487" s="455" t="n">
        <v>64812</v>
      </c>
      <c r="J487" s="418">
        <f>IF(L487&lt;&gt;"",L487,K487)</f>
        <v/>
      </c>
      <c r="K487" s="418">
        <f>IF(AND(T487=TRUE, U487=TRUE, V487=TRUE), IF(W487&lt;-0.05, "អនុញ្ញាត (អ្នកផ្គត់ផ្គង់ប្រកាសខ្វះ)", "បានប្រកាស (អនុញ្ញាត)"), IF(AND(T487=FALSE, U487=FALSE, V487=FALSE), "ព្យួរទុក (មិនមានទិន្នន័យ)", "ប្រកាសខុស (ព្យួរទុក)"))</f>
        <v/>
      </c>
      <c r="L487" s="418" t="inlineStr"/>
      <c r="M487" s="418" t="inlineStr"/>
      <c r="N487" s="455" t="n"/>
      <c r="O487" s="455">
        <f>IF(W487&lt;0,AI487,I487)</f>
        <v/>
      </c>
      <c r="P487" s="455">
        <f>I487-O487</f>
        <v/>
      </c>
      <c r="Q487" s="418" t="n"/>
      <c r="R487" s="418" t="inlineStr">
        <is>
          <t>TI22-2632</t>
        </is>
      </c>
      <c r="S487" s="418" t="inlineStr">
        <is>
          <t>TI22-2632</t>
        </is>
      </c>
      <c r="T487" s="418">
        <f>R487=S487</f>
        <v/>
      </c>
      <c r="U487" s="418">
        <f>AND(MONTH(F487)=MONTH(Y487), YEAR(F487)=YEAR(Y487))</f>
        <v/>
      </c>
      <c r="V487" s="418">
        <f>AND(AC487&lt;&gt;"", 'Company information'!D$4&lt;&gt;"", RIGHT(SUBSTITUTE(AC487,"-",""),9)=RIGHT(SUBSTITUTE('Company information'!D$4,"-",""),9))</f>
        <v/>
      </c>
      <c r="W487" s="418">
        <f>AI487-I487</f>
        <v/>
      </c>
      <c r="X487" s="455" t="n"/>
      <c r="Y487" s="419" t="n">
        <v>44753</v>
      </c>
      <c r="Z487" s="418" t="inlineStr">
        <is>
          <t>TI22-2632</t>
        </is>
      </c>
      <c r="AA487" s="418" t="inlineStr"/>
      <c r="AB487" s="418" t="inlineStr">
        <is>
          <t>បុគ្គលជាប់អាករ</t>
        </is>
      </c>
      <c r="AC487" s="418" t="inlineStr">
        <is>
          <t>L001-100067123</t>
        </is>
      </c>
      <c r="AD487" s="418" t="inlineStr">
        <is>
          <t>រីឡាយអេប៊ល សូស អ៊ិនដាសស្រ្ទៀល (ខេមបូឌា)</t>
        </is>
      </c>
      <c r="AE487" s="455" t="n">
        <v>712928</v>
      </c>
      <c r="AF487" s="455" t="n">
        <v>648116</v>
      </c>
      <c r="AG487" s="455" t="n">
        <v>0</v>
      </c>
      <c r="AH487" s="455" t="n">
        <v>0</v>
      </c>
      <c r="AI487" s="455" t="n">
        <v>64812</v>
      </c>
      <c r="AJ487" s="455" t="n">
        <v>0</v>
      </c>
      <c r="AK487" s="455" t="n">
        <v>0</v>
      </c>
      <c r="AL487" s="455" t="n">
        <v>0</v>
      </c>
      <c r="AM487" s="455" t="n">
        <v>0</v>
      </c>
      <c r="AN487" s="455" t="n">
        <v>0</v>
      </c>
      <c r="AO487" s="455" t="n">
        <v>0</v>
      </c>
      <c r="AP487" s="455" t="n">
        <v>0</v>
      </c>
      <c r="AQ487" s="455" t="n">
        <v>0</v>
      </c>
      <c r="AR487" s="418" t="inlineStr"/>
      <c r="AS487" s="418" t="inlineStr">
        <is>
          <t>សេវាកម្មឯកសារ</t>
        </is>
      </c>
      <c r="AT487" s="418" t="inlineStr">
        <is>
          <t>បានប្រកាសពន្ធ</t>
        </is>
      </c>
    </row>
    <row r="488">
      <c r="A488" s="417" t="n">
        <v>479</v>
      </c>
      <c r="B488" s="418" t="inlineStr">
        <is>
          <t>Electric form 27/11/2023 to 27/12/2023</t>
        </is>
      </c>
      <c r="C488" s="418" t="inlineStr">
        <is>
          <t>អេហ្វ ដាប់បែលយូ អេហ្វ ហ៊្វុល វែល អេន នីស៊ីន ឡូជីស្ទីក</t>
        </is>
      </c>
      <c r="D488" s="418" t="inlineStr">
        <is>
          <t>L001-100098630</t>
        </is>
      </c>
      <c r="E488" s="418" t="inlineStr">
        <is>
          <t>TI22-2631</t>
        </is>
      </c>
      <c r="F488" s="419" t="n">
        <v>44872</v>
      </c>
      <c r="G488" s="420" t="n">
        <v>64812</v>
      </c>
      <c r="H488" s="418" t="n"/>
      <c r="I488" s="455" t="n">
        <v>64812</v>
      </c>
      <c r="J488" s="418">
        <f>IF(L488&lt;&gt;"",L488,K488)</f>
        <v/>
      </c>
      <c r="K488" s="418">
        <f>IF(AND(T488=TRUE, U488=TRUE, V488=TRUE), IF(W488&lt;-0.05, "អនុញ្ញាត (អ្នកផ្គត់ផ្គង់ប្រកាសខ្វះ)", "បានប្រកាស (អនុញ្ញាត)"), IF(AND(T488=FALSE, U488=FALSE, V488=FALSE), "ព្យួរទុក (មិនមានទិន្នន័យ)", "ប្រកាសខុស (ព្យួរទុក)"))</f>
        <v/>
      </c>
      <c r="L488" s="418" t="inlineStr"/>
      <c r="M488" s="418" t="inlineStr"/>
      <c r="N488" s="455" t="n"/>
      <c r="O488" s="455">
        <f>IF(W488&lt;0,AI488,I488)</f>
        <v/>
      </c>
      <c r="P488" s="455">
        <f>I488-O488</f>
        <v/>
      </c>
      <c r="Q488" s="418" t="n"/>
      <c r="R488" s="418" t="inlineStr">
        <is>
          <t>TI22-2631</t>
        </is>
      </c>
      <c r="S488" s="418" t="inlineStr">
        <is>
          <t>TI22-2631</t>
        </is>
      </c>
      <c r="T488" s="418">
        <f>R488=S488</f>
        <v/>
      </c>
      <c r="U488" s="418">
        <f>AND(MONTH(F488)=MONTH(Y488), YEAR(F488)=YEAR(Y488))</f>
        <v/>
      </c>
      <c r="V488" s="418">
        <f>AND(AC488&lt;&gt;"", 'Company information'!D$4&lt;&gt;"", RIGHT(SUBSTITUTE(AC488,"-",""),9)=RIGHT(SUBSTITUTE('Company information'!D$4,"-",""),9))</f>
        <v/>
      </c>
      <c r="W488" s="418">
        <f>AI488-I488</f>
        <v/>
      </c>
      <c r="X488" s="455" t="n"/>
      <c r="Y488" s="419" t="n">
        <v>44753</v>
      </c>
      <c r="Z488" s="418" t="inlineStr">
        <is>
          <t>TI22-2631</t>
        </is>
      </c>
      <c r="AA488" s="418" t="inlineStr"/>
      <c r="AB488" s="418" t="inlineStr">
        <is>
          <t>បុគ្គលជាប់អាករ</t>
        </is>
      </c>
      <c r="AC488" s="418" t="inlineStr">
        <is>
          <t>L001-100067123</t>
        </is>
      </c>
      <c r="AD488" s="418" t="inlineStr">
        <is>
          <t>រីឡាយអេប៊ល សូស អ៊ិនដាសស្រ្ទៀល (ខេមបូឌា)</t>
        </is>
      </c>
      <c r="AE488" s="455" t="n">
        <v>712928</v>
      </c>
      <c r="AF488" s="455" t="n">
        <v>648116</v>
      </c>
      <c r="AG488" s="455" t="n">
        <v>0</v>
      </c>
      <c r="AH488" s="455" t="n">
        <v>0</v>
      </c>
      <c r="AI488" s="455" t="n">
        <v>64812</v>
      </c>
      <c r="AJ488" s="455" t="n">
        <v>0</v>
      </c>
      <c r="AK488" s="455" t="n">
        <v>0</v>
      </c>
      <c r="AL488" s="455" t="n">
        <v>0</v>
      </c>
      <c r="AM488" s="455" t="n">
        <v>0</v>
      </c>
      <c r="AN488" s="455" t="n">
        <v>0</v>
      </c>
      <c r="AO488" s="455" t="n">
        <v>0</v>
      </c>
      <c r="AP488" s="455" t="n">
        <v>0</v>
      </c>
      <c r="AQ488" s="455" t="n">
        <v>0</v>
      </c>
      <c r="AR488" s="418" t="inlineStr"/>
      <c r="AS488" s="418" t="inlineStr">
        <is>
          <t>សេវាកម្មឯកសារ</t>
        </is>
      </c>
      <c r="AT488" s="418" t="inlineStr">
        <is>
          <t>បានប្រកាសពន្ធ</t>
        </is>
      </c>
    </row>
    <row r="489">
      <c r="A489" s="417" t="n">
        <v>480</v>
      </c>
      <c r="B489" s="418" t="inlineStr">
        <is>
          <t>Rubbish waste</t>
        </is>
      </c>
      <c r="C489" s="418" t="inlineStr">
        <is>
          <t>អេហ្វ ដាប់បែលយូ អេហ្វ ហ៊្វុល វែល អេន នីស៊ីន ឡូជីស្ទីក</t>
        </is>
      </c>
      <c r="D489" s="418" t="inlineStr">
        <is>
          <t>L001-100098630</t>
        </is>
      </c>
      <c r="E489" s="418" t="inlineStr">
        <is>
          <t>TI22-2630</t>
        </is>
      </c>
      <c r="F489" s="419" t="n">
        <v>44872</v>
      </c>
      <c r="G489" s="420" t="n">
        <v>64812</v>
      </c>
      <c r="H489" s="418" t="n"/>
      <c r="I489" s="455" t="n">
        <v>64812</v>
      </c>
      <c r="J489" s="418">
        <f>IF(L489&lt;&gt;"",L489,K489)</f>
        <v/>
      </c>
      <c r="K489" s="418">
        <f>IF(AND(T489=TRUE, U489=TRUE, V489=TRUE), IF(W489&lt;-0.05, "អនុញ្ញាត (អ្នកផ្គត់ផ្គង់ប្រកាសខ្វះ)", "បានប្រកាស (អនុញ្ញាត)"), IF(AND(T489=FALSE, U489=FALSE, V489=FALSE), "ព្យួរទុក (មិនមានទិន្នន័យ)", "ប្រកាសខុស (ព្យួរទុក)"))</f>
        <v/>
      </c>
      <c r="L489" s="418" t="inlineStr"/>
      <c r="M489" s="418" t="inlineStr"/>
      <c r="N489" s="455" t="n"/>
      <c r="O489" s="455">
        <f>IF(W489&lt;0,AI489,I489)</f>
        <v/>
      </c>
      <c r="P489" s="455">
        <f>I489-O489</f>
        <v/>
      </c>
      <c r="Q489" s="418" t="n"/>
      <c r="R489" s="418" t="inlineStr">
        <is>
          <t>TI22-2630</t>
        </is>
      </c>
      <c r="S489" s="418" t="inlineStr">
        <is>
          <t>TI22-2630</t>
        </is>
      </c>
      <c r="T489" s="418">
        <f>R489=S489</f>
        <v/>
      </c>
      <c r="U489" s="418">
        <f>AND(MONTH(F489)=MONTH(Y489), YEAR(F489)=YEAR(Y489))</f>
        <v/>
      </c>
      <c r="V489" s="418">
        <f>AND(AC489&lt;&gt;"", 'Company information'!D$4&lt;&gt;"", RIGHT(SUBSTITUTE(AC489,"-",""),9)=RIGHT(SUBSTITUTE('Company information'!D$4,"-",""),9))</f>
        <v/>
      </c>
      <c r="W489" s="418">
        <f>AI489-I489</f>
        <v/>
      </c>
      <c r="X489" s="455" t="n"/>
      <c r="Y489" s="419" t="n">
        <v>44753</v>
      </c>
      <c r="Z489" s="418" t="inlineStr">
        <is>
          <t>TI22-2630</t>
        </is>
      </c>
      <c r="AA489" s="418" t="inlineStr"/>
      <c r="AB489" s="418" t="inlineStr">
        <is>
          <t>បុគ្គលជាប់អាករ</t>
        </is>
      </c>
      <c r="AC489" s="418" t="inlineStr">
        <is>
          <t>L001-100067123</t>
        </is>
      </c>
      <c r="AD489" s="418" t="inlineStr">
        <is>
          <t>រីឡាយអេប៊ល សូស អ៊ិនដាសស្រ្ទៀល (ខេមបូឌា)</t>
        </is>
      </c>
      <c r="AE489" s="455" t="n">
        <v>712928</v>
      </c>
      <c r="AF489" s="455" t="n">
        <v>648116</v>
      </c>
      <c r="AG489" s="455" t="n">
        <v>0</v>
      </c>
      <c r="AH489" s="455" t="n">
        <v>0</v>
      </c>
      <c r="AI489" s="455" t="n">
        <v>64812</v>
      </c>
      <c r="AJ489" s="455" t="n">
        <v>0</v>
      </c>
      <c r="AK489" s="455" t="n">
        <v>0</v>
      </c>
      <c r="AL489" s="455" t="n">
        <v>0</v>
      </c>
      <c r="AM489" s="455" t="n">
        <v>0</v>
      </c>
      <c r="AN489" s="455" t="n">
        <v>0</v>
      </c>
      <c r="AO489" s="455" t="n">
        <v>0</v>
      </c>
      <c r="AP489" s="455" t="n">
        <v>0</v>
      </c>
      <c r="AQ489" s="455" t="n">
        <v>0</v>
      </c>
      <c r="AR489" s="418" t="inlineStr"/>
      <c r="AS489" s="418" t="inlineStr">
        <is>
          <t>សេវាកម្មឯកសារ</t>
        </is>
      </c>
      <c r="AT489" s="418" t="inlineStr">
        <is>
          <t>បានប្រកាសពន្ធ</t>
        </is>
      </c>
    </row>
    <row r="490">
      <c r="A490" s="417" t="n">
        <v>481</v>
      </c>
      <c r="B490" s="418" t="inlineStr">
        <is>
          <t>Electric from 02/12/2023-02/01/2024</t>
        </is>
      </c>
      <c r="C490" s="418" t="inlineStr">
        <is>
          <t>អេហ្វ ដាប់បែលយូ អេហ្វ ហ៊្វុល វែល អេន នីស៊ីន ឡូជីស្ទីក</t>
        </is>
      </c>
      <c r="D490" s="418" t="inlineStr">
        <is>
          <t>L001-100098630</t>
        </is>
      </c>
      <c r="E490" s="418" t="inlineStr">
        <is>
          <t>TI22-2629</t>
        </is>
      </c>
      <c r="F490" s="419" t="n">
        <v>44872</v>
      </c>
      <c r="G490" s="420" t="n">
        <v>64812</v>
      </c>
      <c r="H490" s="418" t="n"/>
      <c r="I490" s="455" t="n">
        <v>64812</v>
      </c>
      <c r="J490" s="418">
        <f>IF(L490&lt;&gt;"",L490,K490)</f>
        <v/>
      </c>
      <c r="K490" s="418">
        <f>IF(AND(T490=TRUE, U490=TRUE, V490=TRUE), IF(W490&lt;-0.05, "អនុញ្ញាត (អ្នកផ្គត់ផ្គង់ប្រកាសខ្វះ)", "បានប្រកាស (អនុញ្ញាត)"), IF(AND(T490=FALSE, U490=FALSE, V490=FALSE), "ព្យួរទុក (មិនមានទិន្នន័យ)", "ប្រកាសខុស (ព្យួរទុក)"))</f>
        <v/>
      </c>
      <c r="L490" s="418" t="inlineStr"/>
      <c r="M490" s="418" t="inlineStr"/>
      <c r="N490" s="455" t="n"/>
      <c r="O490" s="455">
        <f>IF(W490&lt;0,AI490,I490)</f>
        <v/>
      </c>
      <c r="P490" s="455">
        <f>I490-O490</f>
        <v/>
      </c>
      <c r="Q490" s="418" t="n"/>
      <c r="R490" s="418" t="inlineStr">
        <is>
          <t>TI22-2629</t>
        </is>
      </c>
      <c r="S490" s="418" t="inlineStr">
        <is>
          <t>TI22-2629</t>
        </is>
      </c>
      <c r="T490" s="418">
        <f>R490=S490</f>
        <v/>
      </c>
      <c r="U490" s="418">
        <f>AND(MONTH(F490)=MONTH(Y490), YEAR(F490)=YEAR(Y490))</f>
        <v/>
      </c>
      <c r="V490" s="418">
        <f>AND(AC490&lt;&gt;"", 'Company information'!D$4&lt;&gt;"", RIGHT(SUBSTITUTE(AC490,"-",""),9)=RIGHT(SUBSTITUTE('Company information'!D$4,"-",""),9))</f>
        <v/>
      </c>
      <c r="W490" s="418">
        <f>AI490-I490</f>
        <v/>
      </c>
      <c r="X490" s="455" t="n"/>
      <c r="Y490" s="419" t="n">
        <v>44753</v>
      </c>
      <c r="Z490" s="418" t="inlineStr">
        <is>
          <t>TI22-2629</t>
        </is>
      </c>
      <c r="AA490" s="418" t="inlineStr"/>
      <c r="AB490" s="418" t="inlineStr">
        <is>
          <t>បុគ្គលជាប់អាករ</t>
        </is>
      </c>
      <c r="AC490" s="418" t="inlineStr">
        <is>
          <t>L001-100067123</t>
        </is>
      </c>
      <c r="AD490" s="418" t="inlineStr">
        <is>
          <t>រីឡាយអេប៊ល សូស អ៊ិនដាសស្រ្ទៀល (ខេមបូឌា)</t>
        </is>
      </c>
      <c r="AE490" s="455" t="n">
        <v>712928</v>
      </c>
      <c r="AF490" s="455" t="n">
        <v>648116</v>
      </c>
      <c r="AG490" s="455" t="n">
        <v>0</v>
      </c>
      <c r="AH490" s="455" t="n">
        <v>0</v>
      </c>
      <c r="AI490" s="455" t="n">
        <v>64812</v>
      </c>
      <c r="AJ490" s="455" t="n">
        <v>0</v>
      </c>
      <c r="AK490" s="455" t="n">
        <v>0</v>
      </c>
      <c r="AL490" s="455" t="n">
        <v>0</v>
      </c>
      <c r="AM490" s="455" t="n">
        <v>0</v>
      </c>
      <c r="AN490" s="455" t="n">
        <v>0</v>
      </c>
      <c r="AO490" s="455" t="n">
        <v>0</v>
      </c>
      <c r="AP490" s="455" t="n">
        <v>0</v>
      </c>
      <c r="AQ490" s="455" t="n">
        <v>0</v>
      </c>
      <c r="AR490" s="418" t="inlineStr"/>
      <c r="AS490" s="418" t="inlineStr">
        <is>
          <t>សេវាកម្មឯកសារ</t>
        </is>
      </c>
      <c r="AT490" s="418" t="inlineStr">
        <is>
          <t>បានប្រកាសពន្ធ</t>
        </is>
      </c>
    </row>
    <row r="491">
      <c r="A491" s="417" t="n">
        <v>482</v>
      </c>
      <c r="B491" s="418" t="inlineStr">
        <is>
          <t>Spare Parts for old truck and Service</t>
        </is>
      </c>
      <c r="C491" s="418" t="inlineStr">
        <is>
          <t>អេហ្វ ដាប់បែលយូ អេហ្វ ហ៊្វុល វែល អេន នីស៊ីន ឡូជីស្ទីក</t>
        </is>
      </c>
      <c r="D491" s="418" t="inlineStr">
        <is>
          <t>L001-100098630</t>
        </is>
      </c>
      <c r="E491" s="418" t="inlineStr">
        <is>
          <t>TI22-2628</t>
        </is>
      </c>
      <c r="F491" s="419" t="n">
        <v>44872</v>
      </c>
      <c r="G491" s="420" t="n">
        <v>66699</v>
      </c>
      <c r="H491" s="418" t="n"/>
      <c r="I491" s="455" t="n">
        <v>66699</v>
      </c>
      <c r="J491" s="418">
        <f>IF(L491&lt;&gt;"",L491,K491)</f>
        <v/>
      </c>
      <c r="K491" s="418">
        <f>IF(AND(T491=TRUE, U491=TRUE, V491=TRUE), IF(W491&lt;-0.05, "អនុញ្ញាត (អ្នកផ្គត់ផ្គង់ប្រកាសខ្វះ)", "បានប្រកាស (អនុញ្ញាត)"), IF(AND(T491=FALSE, U491=FALSE, V491=FALSE), "ព្យួរទុក (មិនមានទិន្នន័យ)", "ប្រកាសខុស (ព្យួរទុក)"))</f>
        <v/>
      </c>
      <c r="L491" s="418" t="inlineStr"/>
      <c r="M491" s="418" t="inlineStr"/>
      <c r="N491" s="455" t="n"/>
      <c r="O491" s="455">
        <f>IF(W491&lt;0,AI491,I491)</f>
        <v/>
      </c>
      <c r="P491" s="455">
        <f>I491-O491</f>
        <v/>
      </c>
      <c r="Q491" s="418" t="n"/>
      <c r="R491" s="418" t="inlineStr">
        <is>
          <t>TI22-2628</t>
        </is>
      </c>
      <c r="S491" s="418" t="inlineStr">
        <is>
          <t>TI22-2628</t>
        </is>
      </c>
      <c r="T491" s="418">
        <f>R491=S491</f>
        <v/>
      </c>
      <c r="U491" s="418">
        <f>AND(MONTH(F491)=MONTH(Y491), YEAR(F491)=YEAR(Y491))</f>
        <v/>
      </c>
      <c r="V491" s="418">
        <f>AND(AC491&lt;&gt;"", 'Company information'!D$4&lt;&gt;"", RIGHT(SUBSTITUTE(AC491,"-",""),9)=RIGHT(SUBSTITUTE('Company information'!D$4,"-",""),9))</f>
        <v/>
      </c>
      <c r="W491" s="418">
        <f>AI491-I491</f>
        <v/>
      </c>
      <c r="X491" s="455" t="n"/>
      <c r="Y491" s="419" t="n">
        <v>44753</v>
      </c>
      <c r="Z491" s="418" t="inlineStr">
        <is>
          <t>TI22-2628</t>
        </is>
      </c>
      <c r="AA491" s="418" t="inlineStr"/>
      <c r="AB491" s="418" t="inlineStr">
        <is>
          <t>បុគ្គលជាប់អាករ</t>
        </is>
      </c>
      <c r="AC491" s="418" t="inlineStr">
        <is>
          <t>L001-100067123</t>
        </is>
      </c>
      <c r="AD491" s="418" t="inlineStr">
        <is>
          <t>រីឡាយអេប៊ល សូស អ៊ិនដាសស្រ្ទៀល (ខេមបូឌា)</t>
        </is>
      </c>
      <c r="AE491" s="455" t="n">
        <v>733684</v>
      </c>
      <c r="AF491" s="455" t="n">
        <v>666985</v>
      </c>
      <c r="AG491" s="455" t="n">
        <v>0</v>
      </c>
      <c r="AH491" s="455" t="n">
        <v>0</v>
      </c>
      <c r="AI491" s="455" t="n">
        <v>66699</v>
      </c>
      <c r="AJ491" s="455" t="n">
        <v>0</v>
      </c>
      <c r="AK491" s="455" t="n">
        <v>0</v>
      </c>
      <c r="AL491" s="455" t="n">
        <v>0</v>
      </c>
      <c r="AM491" s="455" t="n">
        <v>0</v>
      </c>
      <c r="AN491" s="455" t="n">
        <v>0</v>
      </c>
      <c r="AO491" s="455" t="n">
        <v>0</v>
      </c>
      <c r="AP491" s="455" t="n">
        <v>0</v>
      </c>
      <c r="AQ491" s="455" t="n">
        <v>0</v>
      </c>
      <c r="AR491" s="418" t="inlineStr"/>
      <c r="AS491" s="418" t="inlineStr">
        <is>
          <t>សេវាកម្មឯកសារ</t>
        </is>
      </c>
      <c r="AT491" s="418" t="inlineStr">
        <is>
          <t>បានប្រកាសពន្ធ</t>
        </is>
      </c>
    </row>
    <row r="492">
      <c r="A492" s="417" t="n">
        <v>483</v>
      </c>
      <c r="B492" s="418" t="inlineStr">
        <is>
          <t>Electric from 02/12/2023-02/01/2024</t>
        </is>
      </c>
      <c r="C492" s="418" t="inlineStr">
        <is>
          <t>ត្រេន ស្តារ ហ្រេ្វត</t>
        </is>
      </c>
      <c r="D492" s="418" t="inlineStr">
        <is>
          <t>L001-100011888</t>
        </is>
      </c>
      <c r="E492" s="418" t="inlineStr">
        <is>
          <t>PPTI22-06908</t>
        </is>
      </c>
      <c r="F492" s="419" t="n">
        <v>44764</v>
      </c>
      <c r="G492" s="420" t="n">
        <v>26670</v>
      </c>
      <c r="H492" s="418" t="n"/>
      <c r="I492" s="455" t="n">
        <v>26670</v>
      </c>
      <c r="J492" s="418">
        <f>IF(L492&lt;&gt;"",L492,K492)</f>
        <v/>
      </c>
      <c r="K492" s="418">
        <f>IF(AND(T492=TRUE, U492=TRUE, V492=TRUE), IF(W492&lt;-0.05, "អនុញ្ញាត (អ្នកផ្គត់ផ្គង់ប្រកាសខ្វះ)", "បានប្រកាស (អនុញ្ញាត)"), IF(AND(T492=FALSE, U492=FALSE, V492=FALSE), "ព្យួរទុក (មិនមានទិន្នន័យ)", "ប្រកាសខុស (ព្យួរទុក)"))</f>
        <v/>
      </c>
      <c r="L492" s="418" t="inlineStr"/>
      <c r="M492" s="418" t="inlineStr"/>
      <c r="N492" s="455" t="n"/>
      <c r="O492" s="455">
        <f>IF(W492&lt;0,AI492,I492)</f>
        <v/>
      </c>
      <c r="P492" s="455">
        <f>I492-O492</f>
        <v/>
      </c>
      <c r="Q492" s="418" t="n"/>
      <c r="R492" s="418" t="inlineStr">
        <is>
          <t>PPTI22-06908</t>
        </is>
      </c>
      <c r="S492" s="418" t="inlineStr">
        <is>
          <t>PPTI22-06908</t>
        </is>
      </c>
      <c r="T492" s="418">
        <f>R492=S492</f>
        <v/>
      </c>
      <c r="U492" s="418">
        <f>AND(MONTH(F492)=MONTH(Y492), YEAR(F492)=YEAR(Y492))</f>
        <v/>
      </c>
      <c r="V492" s="418">
        <f>AND(AC492&lt;&gt;"", 'Company information'!D$4&lt;&gt;"", RIGHT(SUBSTITUTE(AC492,"-",""),9)=RIGHT(SUBSTITUTE('Company information'!D$4,"-",""),9))</f>
        <v/>
      </c>
      <c r="W492" s="418">
        <f>AI492-I492</f>
        <v/>
      </c>
      <c r="X492" s="455" t="n"/>
      <c r="Y492" s="419" t="n">
        <v>44764</v>
      </c>
      <c r="Z492" s="418" t="inlineStr">
        <is>
          <t>PPTI22-06908</t>
        </is>
      </c>
      <c r="AA492" s="418" t="inlineStr"/>
      <c r="AB492" s="418" t="inlineStr">
        <is>
          <t>បុគ្គលជាប់អាករ</t>
        </is>
      </c>
      <c r="AC492" s="418" t="inlineStr">
        <is>
          <t>L001-100067123</t>
        </is>
      </c>
      <c r="AD492" s="418" t="inlineStr">
        <is>
          <t>រីឡាយអេប៊ល សូស អ៊ិនដាសស្រ្ទៀល (ខេមបូឌា)</t>
        </is>
      </c>
      <c r="AE492" s="455" t="n">
        <v>293365</v>
      </c>
      <c r="AF492" s="455" t="n">
        <v>266695</v>
      </c>
      <c r="AG492" s="455" t="n">
        <v>0</v>
      </c>
      <c r="AH492" s="455" t="n">
        <v>0</v>
      </c>
      <c r="AI492" s="455" t="n">
        <v>26670</v>
      </c>
      <c r="AJ492" s="455" t="n">
        <v>0</v>
      </c>
      <c r="AK492" s="455" t="n">
        <v>0</v>
      </c>
      <c r="AL492" s="455" t="n">
        <v>0</v>
      </c>
      <c r="AM492" s="455" t="n">
        <v>0</v>
      </c>
      <c r="AN492" s="455" t="n">
        <v>0</v>
      </c>
      <c r="AO492" s="455" t="n">
        <v>0</v>
      </c>
      <c r="AP492" s="455" t="n">
        <v>0</v>
      </c>
      <c r="AQ492" s="455" t="n">
        <v>0</v>
      </c>
      <c r="AR492" s="418" t="inlineStr"/>
      <c r="AS492" s="418" t="inlineStr">
        <is>
          <t>AIRWAY BILL FEE, HANDLING AGENCY FEE</t>
        </is>
      </c>
      <c r="AT492" s="418" t="inlineStr">
        <is>
          <t>បានប្រកាសពន្ធ</t>
        </is>
      </c>
    </row>
    <row r="493">
      <c r="A493" s="417" t="n">
        <v>484</v>
      </c>
      <c r="B493" s="418" t="inlineStr">
        <is>
          <t>Thread rewding machine and Accessories</t>
        </is>
      </c>
      <c r="C493" s="418" t="inlineStr">
        <is>
          <t>សូស៊ីយេតេ កុងសេស្យូនែរ ដឺ ឡាអេរ៉ូព័រ</t>
        </is>
      </c>
      <c r="D493" s="418" t="inlineStr">
        <is>
          <t>L001-100047300</t>
        </is>
      </c>
      <c r="E493" s="418" t="inlineStr">
        <is>
          <t>2200-042206</t>
        </is>
      </c>
      <c r="F493" s="419" t="n">
        <v>44767</v>
      </c>
      <c r="G493" s="420" t="n">
        <v>3611</v>
      </c>
      <c r="H493" s="418" t="n"/>
      <c r="I493" s="455" t="n">
        <v>3611</v>
      </c>
      <c r="J493" s="418">
        <f>IF(L493&lt;&gt;"",L493,K493)</f>
        <v/>
      </c>
      <c r="K493" s="418">
        <f>IF(AND(T493=TRUE, U493=TRUE, V493=TRUE), IF(W493&lt;-0.05, "អនុញ្ញាត (អ្នកផ្គត់ផ្គង់ប្រកាសខ្វះ)", "បានប្រកាស (អនុញ្ញាត)"), IF(AND(T493=FALSE, U493=FALSE, V493=FALSE), "ព្យួរទុក (មិនមានទិន្នន័យ)", "ប្រកាសខុស (ព្យួរទុក)"))</f>
        <v/>
      </c>
      <c r="L493" s="418" t="inlineStr"/>
      <c r="M493" s="418" t="inlineStr"/>
      <c r="N493" s="455" t="n"/>
      <c r="O493" s="455">
        <f>IF(W493&lt;0,AI493,I493)</f>
        <v/>
      </c>
      <c r="P493" s="455">
        <f>I493-O493</f>
        <v/>
      </c>
      <c r="Q493" s="418" t="n"/>
      <c r="R493" s="418" t="inlineStr">
        <is>
          <t>2200-042206</t>
        </is>
      </c>
      <c r="S493" s="418" t="inlineStr"/>
      <c r="T493" s="418">
        <f>R493=S493</f>
        <v/>
      </c>
      <c r="U493" s="418">
        <f>AND(MONTH(F493)=MONTH(Y493), YEAR(F493)=YEAR(Y493))</f>
        <v/>
      </c>
      <c r="V493" s="418">
        <f>AND(AC493&lt;&gt;"", 'Company information'!D$4&lt;&gt;"", RIGHT(SUBSTITUTE(AC493,"-",""),9)=RIGHT(SUBSTITUTE('Company information'!D$4,"-",""),9))</f>
        <v/>
      </c>
      <c r="W493" s="418">
        <f>AI493-I493</f>
        <v/>
      </c>
      <c r="X493" s="455" t="n"/>
      <c r="Y493" s="417" t="n"/>
      <c r="Z493" s="418" t="n"/>
      <c r="AA493" s="418" t="n"/>
      <c r="AB493" s="418" t="n"/>
      <c r="AC493" s="418" t="n"/>
      <c r="AD493" s="418" t="n"/>
      <c r="AE493" s="455" t="n"/>
      <c r="AF493" s="455" t="n"/>
      <c r="AG493" s="455" t="n"/>
      <c r="AH493" s="455" t="n"/>
      <c r="AI493" s="455" t="n"/>
      <c r="AJ493" s="455" t="n"/>
      <c r="AK493" s="455" t="n"/>
      <c r="AL493" s="455" t="n"/>
      <c r="AM493" s="455" t="n"/>
      <c r="AN493" s="455" t="n"/>
      <c r="AO493" s="455" t="n"/>
      <c r="AP493" s="455" t="n"/>
      <c r="AQ493" s="455" t="n"/>
      <c r="AR493" s="418" t="n"/>
      <c r="AS493" s="418" t="n"/>
      <c r="AT493" s="418" t="n"/>
    </row>
    <row r="494">
      <c r="A494" s="417" t="n">
        <v>485</v>
      </c>
      <c r="B494" s="418" t="inlineStr">
        <is>
          <t>Diesel</t>
        </is>
      </c>
      <c r="C494" s="418" t="inlineStr">
        <is>
          <t>អូវី ឡូជីស្ទីក (ខេមបូឌា)</t>
        </is>
      </c>
      <c r="D494" s="418" t="inlineStr">
        <is>
          <t>L001-100046266</t>
        </is>
      </c>
      <c r="E494" s="418" t="inlineStr">
        <is>
          <t>22/3221</t>
        </is>
      </c>
      <c r="F494" s="419" t="n">
        <v>44762</v>
      </c>
      <c r="G494" s="420" t="n">
        <v>28728</v>
      </c>
      <c r="H494" s="418" t="n"/>
      <c r="I494" s="455" t="n">
        <v>28728</v>
      </c>
      <c r="J494" s="418">
        <f>IF(L494&lt;&gt;"",L494,K494)</f>
        <v/>
      </c>
      <c r="K494" s="418">
        <f>IF(AND(T494=TRUE, U494=TRUE, V494=TRUE), IF(W494&lt;-0.05, "អនុញ្ញាត (អ្នកផ្គត់ផ្គង់ប្រកាសខ្វះ)", "បានប្រកាស (អនុញ្ញាត)"), IF(AND(T494=FALSE, U494=FALSE, V494=FALSE), "ព្យួរទុក (មិនមានទិន្នន័យ)", "ប្រកាសខុស (ព្យួរទុក)"))</f>
        <v/>
      </c>
      <c r="L494" s="418" t="inlineStr"/>
      <c r="M494" s="418" t="inlineStr"/>
      <c r="N494" s="455" t="n"/>
      <c r="O494" s="455">
        <f>IF(W494&lt;0,AI494,I494)</f>
        <v/>
      </c>
      <c r="P494" s="455">
        <f>I494-O494</f>
        <v/>
      </c>
      <c r="Q494" s="418" t="n"/>
      <c r="R494" s="418" t="inlineStr">
        <is>
          <t>22/3221</t>
        </is>
      </c>
      <c r="S494" s="418" t="inlineStr">
        <is>
          <t>22/3221</t>
        </is>
      </c>
      <c r="T494" s="418">
        <f>R494=S494</f>
        <v/>
      </c>
      <c r="U494" s="418">
        <f>AND(MONTH(F494)=MONTH(Y494), YEAR(F494)=YEAR(Y494))</f>
        <v/>
      </c>
      <c r="V494" s="418">
        <f>AND(AC494&lt;&gt;"", 'Company information'!D$4&lt;&gt;"", RIGHT(SUBSTITUTE(AC494,"-",""),9)=RIGHT(SUBSTITUTE('Company information'!D$4,"-",""),9))</f>
        <v/>
      </c>
      <c r="W494" s="418">
        <f>AI494-I494</f>
        <v/>
      </c>
      <c r="X494" s="455" t="n"/>
      <c r="Y494" s="419" t="n">
        <v>44762</v>
      </c>
      <c r="Z494" s="418" t="inlineStr">
        <is>
          <t>22/3221</t>
        </is>
      </c>
      <c r="AA494" s="418" t="inlineStr"/>
      <c r="AB494" s="418" t="inlineStr">
        <is>
          <t>បុគ្គលជាប់អាករ</t>
        </is>
      </c>
      <c r="AC494" s="418" t="inlineStr">
        <is>
          <t>L001-100067123</t>
        </is>
      </c>
      <c r="AD494" s="418" t="inlineStr">
        <is>
          <t>រីឡាយអេប៊ល សូស អ៊ិនដាសស្រ្ទៀល (ខេមបូឌា)</t>
        </is>
      </c>
      <c r="AE494" s="455" t="n">
        <v>316008</v>
      </c>
      <c r="AF494" s="455" t="n">
        <v>287280</v>
      </c>
      <c r="AG494" s="455" t="n">
        <v>0</v>
      </c>
      <c r="AH494" s="455" t="n">
        <v>0</v>
      </c>
      <c r="AI494" s="455" t="n">
        <v>28728</v>
      </c>
      <c r="AJ494" s="455" t="n">
        <v>0</v>
      </c>
      <c r="AK494" s="455" t="n">
        <v>0</v>
      </c>
      <c r="AL494" s="455" t="n">
        <v>0</v>
      </c>
      <c r="AM494" s="455" t="n">
        <v>0</v>
      </c>
      <c r="AN494" s="455" t="n">
        <v>0</v>
      </c>
      <c r="AO494" s="455" t="n">
        <v>0</v>
      </c>
      <c r="AP494" s="455" t="n">
        <v>0</v>
      </c>
      <c r="AQ494" s="455" t="n">
        <v>0</v>
      </c>
      <c r="AR494" s="418" t="inlineStr"/>
      <c r="AS494" s="418" t="inlineStr">
        <is>
          <t>HANDLING,DOC</t>
        </is>
      </c>
      <c r="AT494" s="418" t="inlineStr">
        <is>
          <t>បានប្រកាសពន្ធ</t>
        </is>
      </c>
    </row>
    <row r="495">
      <c r="A495" s="417" t="n">
        <v>486</v>
      </c>
      <c r="B495" s="418" t="inlineStr">
        <is>
          <t>Diesel</t>
        </is>
      </c>
      <c r="C495" s="418" t="inlineStr">
        <is>
          <t>សូស៊ីយេតេ កុងសេស្យូនែរ ដឺ ឡាអេរ៉ូព័រ</t>
        </is>
      </c>
      <c r="D495" s="418" t="inlineStr">
        <is>
          <t>L001-100047300</t>
        </is>
      </c>
      <c r="E495" s="418" t="inlineStr">
        <is>
          <t>2200-042208</t>
        </is>
      </c>
      <c r="F495" s="419" t="n">
        <v>44767</v>
      </c>
      <c r="G495" s="420" t="n">
        <v>7352</v>
      </c>
      <c r="H495" s="418" t="n"/>
      <c r="I495" s="455" t="n">
        <v>7352</v>
      </c>
      <c r="J495" s="418">
        <f>IF(L495&lt;&gt;"",L495,K495)</f>
        <v/>
      </c>
      <c r="K495" s="418">
        <f>IF(AND(T495=TRUE, U495=TRUE, V495=TRUE), IF(W495&lt;-0.05, "អនុញ្ញាត (អ្នកផ្គត់ផ្គង់ប្រកាសខ្វះ)", "បានប្រកាស (អនុញ្ញាត)"), IF(AND(T495=FALSE, U495=FALSE, V495=FALSE), "ព្យួរទុក (មិនមានទិន្នន័យ)", "ប្រកាសខុស (ព្យួរទុក)"))</f>
        <v/>
      </c>
      <c r="L495" s="418" t="inlineStr"/>
      <c r="M495" s="418" t="inlineStr"/>
      <c r="N495" s="455" t="n"/>
      <c r="O495" s="455">
        <f>IF(W495&lt;0,AI495,I495)</f>
        <v/>
      </c>
      <c r="P495" s="455">
        <f>I495-O495</f>
        <v/>
      </c>
      <c r="Q495" s="418" t="n"/>
      <c r="R495" s="418" t="inlineStr">
        <is>
          <t>2200-042208</t>
        </is>
      </c>
      <c r="S495" s="418" t="inlineStr"/>
      <c r="T495" s="418">
        <f>R495=S495</f>
        <v/>
      </c>
      <c r="U495" s="418">
        <f>AND(MONTH(F495)=MONTH(Y495), YEAR(F495)=YEAR(Y495))</f>
        <v/>
      </c>
      <c r="V495" s="418">
        <f>AND(AC495&lt;&gt;"", 'Company information'!D$4&lt;&gt;"", RIGHT(SUBSTITUTE(AC495,"-",""),9)=RIGHT(SUBSTITUTE('Company information'!D$4,"-",""),9))</f>
        <v/>
      </c>
      <c r="W495" s="418">
        <f>AI495-I495</f>
        <v/>
      </c>
      <c r="X495" s="455" t="n"/>
      <c r="Y495" s="417" t="n"/>
      <c r="Z495" s="418" t="n"/>
      <c r="AA495" s="418" t="n"/>
      <c r="AB495" s="418" t="n"/>
      <c r="AC495" s="418" t="n"/>
      <c r="AD495" s="418" t="n"/>
      <c r="AE495" s="455" t="n"/>
      <c r="AF495" s="455" t="n"/>
      <c r="AG495" s="455" t="n"/>
      <c r="AH495" s="455" t="n"/>
      <c r="AI495" s="455" t="n"/>
      <c r="AJ495" s="455" t="n"/>
      <c r="AK495" s="455" t="n"/>
      <c r="AL495" s="455" t="n"/>
      <c r="AM495" s="455" t="n"/>
      <c r="AN495" s="455" t="n"/>
      <c r="AO495" s="455" t="n"/>
      <c r="AP495" s="455" t="n"/>
      <c r="AQ495" s="455" t="n"/>
      <c r="AR495" s="418" t="n"/>
      <c r="AS495" s="418" t="n"/>
      <c r="AT495" s="418" t="n"/>
    </row>
    <row r="496">
      <c r="A496" s="417" t="n">
        <v>487</v>
      </c>
      <c r="B496" s="418" t="inlineStr">
        <is>
          <t>Diesel</t>
        </is>
      </c>
      <c r="C496" s="418" t="inlineStr">
        <is>
          <t>ជី លីង អិចប្រេស ឡូជីស្ទីក (ខេមបូឌា) លីមីធីត</t>
        </is>
      </c>
      <c r="D496" s="418" t="inlineStr">
        <is>
          <t>L001-100044956</t>
        </is>
      </c>
      <c r="E496" s="418" t="inlineStr">
        <is>
          <t>22136008</t>
        </is>
      </c>
      <c r="F496" s="419" t="n">
        <v>44761</v>
      </c>
      <c r="G496" s="420" t="n">
        <v>36936</v>
      </c>
      <c r="H496" s="418" t="n"/>
      <c r="I496" s="455" t="n">
        <v>36936</v>
      </c>
      <c r="J496" s="418">
        <f>IF(L496&lt;&gt;"",L496,K496)</f>
        <v/>
      </c>
      <c r="K496" s="418">
        <f>IF(AND(T496=TRUE, U496=TRUE, V496=TRUE), IF(W496&lt;-0.05, "អនុញ្ញាត (អ្នកផ្គត់ផ្គង់ប្រកាសខ្វះ)", "បានប្រកាស (អនុញ្ញាត)"), IF(AND(T496=FALSE, U496=FALSE, V496=FALSE), "ព្យួរទុក (មិនមានទិន្នន័យ)", "ប្រកាសខុស (ព្យួរទុក)"))</f>
        <v/>
      </c>
      <c r="L496" s="418" t="inlineStr"/>
      <c r="M496" s="418" t="inlineStr"/>
      <c r="N496" s="455" t="n"/>
      <c r="O496" s="455">
        <f>IF(W496&lt;0,AI496,I496)</f>
        <v/>
      </c>
      <c r="P496" s="455">
        <f>I496-O496</f>
        <v/>
      </c>
      <c r="Q496" s="418" t="n"/>
      <c r="R496" s="418" t="inlineStr">
        <is>
          <t>22136008</t>
        </is>
      </c>
      <c r="S496" s="418" t="inlineStr">
        <is>
          <t>22136008</t>
        </is>
      </c>
      <c r="T496" s="418">
        <f>R496=S496</f>
        <v/>
      </c>
      <c r="U496" s="418">
        <f>AND(MONTH(F496)=MONTH(Y496), YEAR(F496)=YEAR(Y496))</f>
        <v/>
      </c>
      <c r="V496" s="418">
        <f>AND(AC496&lt;&gt;"", 'Company information'!D$4&lt;&gt;"", RIGHT(SUBSTITUTE(AC496,"-",""),9)=RIGHT(SUBSTITUTE('Company information'!D$4,"-",""),9))</f>
        <v/>
      </c>
      <c r="W496" s="418">
        <f>AI496-I496</f>
        <v/>
      </c>
      <c r="X496" s="455" t="n"/>
      <c r="Y496" s="419" t="n">
        <v>44761</v>
      </c>
      <c r="Z496" s="418" t="inlineStr">
        <is>
          <t>22136008</t>
        </is>
      </c>
      <c r="AA496" s="418" t="inlineStr"/>
      <c r="AB496" s="418" t="inlineStr">
        <is>
          <t>បុគ្គលជាប់អាករ</t>
        </is>
      </c>
      <c r="AC496" s="418" t="inlineStr">
        <is>
          <t>L001-100067123</t>
        </is>
      </c>
      <c r="AD496" s="418" t="inlineStr">
        <is>
          <t>រីឡាយអេប៊ល សូស អ៊ិនដាសស្រ្ទៀល (ខេមបូឌា)</t>
        </is>
      </c>
      <c r="AE496" s="455" t="n">
        <v>406296</v>
      </c>
      <c r="AF496" s="455" t="n">
        <v>369360</v>
      </c>
      <c r="AG496" s="455" t="n">
        <v>0</v>
      </c>
      <c r="AH496" s="455" t="n">
        <v>0</v>
      </c>
      <c r="AI496" s="455" t="n">
        <v>36936</v>
      </c>
      <c r="AJ496" s="455" t="n">
        <v>0</v>
      </c>
      <c r="AK496" s="455" t="n">
        <v>0</v>
      </c>
      <c r="AL496" s="455" t="n">
        <v>0</v>
      </c>
      <c r="AM496" s="455" t="n">
        <v>0</v>
      </c>
      <c r="AN496" s="455" t="n">
        <v>0</v>
      </c>
      <c r="AO496" s="455" t="n">
        <v>0</v>
      </c>
      <c r="AP496" s="455" t="n">
        <v>0</v>
      </c>
      <c r="AQ496" s="455" t="n">
        <v>0</v>
      </c>
      <c r="AR496" s="418" t="inlineStr"/>
      <c r="AS496" s="418" t="inlineStr">
        <is>
          <t>Local Charge</t>
        </is>
      </c>
      <c r="AT496" s="418" t="inlineStr">
        <is>
          <t>បានប្រកាសពន្ធ</t>
        </is>
      </c>
    </row>
    <row r="497">
      <c r="A497" s="417" t="n">
        <v>488</v>
      </c>
      <c r="B497" s="418" t="inlineStr">
        <is>
          <t>Diesel</t>
        </is>
      </c>
      <c r="C497" s="418" t="inlineStr">
        <is>
          <t>សូស៊ីយេតេ កុងសេស្យូនែរ ដឺ ឡាអេរ៉ូព័រ</t>
        </is>
      </c>
      <c r="D497" s="418" t="inlineStr">
        <is>
          <t>L001-100047300</t>
        </is>
      </c>
      <c r="E497" s="418" t="inlineStr">
        <is>
          <t>2200-041380</t>
        </is>
      </c>
      <c r="F497" s="419" t="n">
        <v>44763</v>
      </c>
      <c r="G497" s="420" t="n">
        <v>23831</v>
      </c>
      <c r="H497" s="418" t="n"/>
      <c r="I497" s="455" t="n">
        <v>23831</v>
      </c>
      <c r="J497" s="418">
        <f>IF(L497&lt;&gt;"",L497,K497)</f>
        <v/>
      </c>
      <c r="K497" s="418">
        <f>IF(AND(T497=TRUE, U497=TRUE, V497=TRUE), IF(W497&lt;-0.05, "អនុញ្ញាត (អ្នកផ្គត់ផ្គង់ប្រកាសខ្វះ)", "បានប្រកាស (អនុញ្ញាត)"), IF(AND(T497=FALSE, U497=FALSE, V497=FALSE), "ព្យួរទុក (មិនមានទិន្នន័យ)", "ប្រកាសខុស (ព្យួរទុក)"))</f>
        <v/>
      </c>
      <c r="L497" s="418" t="inlineStr"/>
      <c r="M497" s="418" t="inlineStr"/>
      <c r="N497" s="455" t="n"/>
      <c r="O497" s="455">
        <f>IF(W497&lt;0,AI497,I497)</f>
        <v/>
      </c>
      <c r="P497" s="455">
        <f>I497-O497</f>
        <v/>
      </c>
      <c r="Q497" s="418" t="n"/>
      <c r="R497" s="418" t="inlineStr">
        <is>
          <t>2200-041380</t>
        </is>
      </c>
      <c r="S497" s="418" t="inlineStr"/>
      <c r="T497" s="418">
        <f>R497=S497</f>
        <v/>
      </c>
      <c r="U497" s="418">
        <f>AND(MONTH(F497)=MONTH(Y497), YEAR(F497)=YEAR(Y497))</f>
        <v/>
      </c>
      <c r="V497" s="418">
        <f>AND(AC497&lt;&gt;"", 'Company information'!D$4&lt;&gt;"", RIGHT(SUBSTITUTE(AC497,"-",""),9)=RIGHT(SUBSTITUTE('Company information'!D$4,"-",""),9))</f>
        <v/>
      </c>
      <c r="W497" s="418">
        <f>AI497-I497</f>
        <v/>
      </c>
      <c r="X497" s="455" t="n"/>
      <c r="Y497" s="417" t="n"/>
      <c r="Z497" s="418" t="n"/>
      <c r="AA497" s="418" t="n"/>
      <c r="AB497" s="418" t="n"/>
      <c r="AC497" s="418" t="n"/>
      <c r="AD497" s="418" t="n"/>
      <c r="AE497" s="455" t="n"/>
      <c r="AF497" s="455" t="n"/>
      <c r="AG497" s="455" t="n"/>
      <c r="AH497" s="455" t="n"/>
      <c r="AI497" s="455" t="n"/>
      <c r="AJ497" s="455" t="n"/>
      <c r="AK497" s="455" t="n"/>
      <c r="AL497" s="455" t="n"/>
      <c r="AM497" s="455" t="n"/>
      <c r="AN497" s="455" t="n"/>
      <c r="AO497" s="455" t="n"/>
      <c r="AP497" s="455" t="n"/>
      <c r="AQ497" s="455" t="n"/>
      <c r="AR497" s="418" t="n"/>
      <c r="AS497" s="418" t="n"/>
      <c r="AT497" s="418" t="n"/>
    </row>
    <row r="498">
      <c r="A498" s="417" t="n">
        <v>489</v>
      </c>
      <c r="B498" s="418" t="inlineStr">
        <is>
          <t>Diesel</t>
        </is>
      </c>
      <c r="C498" s="418" t="inlineStr">
        <is>
          <t>ថូម៉ាស់ អ៊ិនធើណេសិនណល សឺវីស ខូ អិលធីឌី</t>
        </is>
      </c>
      <c r="D498" s="418" t="inlineStr">
        <is>
          <t>L001-105000361</t>
        </is>
      </c>
      <c r="E498" s="418" t="inlineStr">
        <is>
          <t>22-0570</t>
        </is>
      </c>
      <c r="F498" s="419" t="n">
        <v>44761</v>
      </c>
      <c r="G498" s="420" t="n">
        <v>45144</v>
      </c>
      <c r="H498" s="418" t="n"/>
      <c r="I498" s="455" t="n">
        <v>45144</v>
      </c>
      <c r="J498" s="418">
        <f>IF(L498&lt;&gt;"",L498,K498)</f>
        <v/>
      </c>
      <c r="K498" s="418">
        <f>IF(AND(T498=TRUE, U498=TRUE, V498=TRUE), IF(W498&lt;-0.05, "អនុញ្ញាត (អ្នកផ្គត់ផ្គង់ប្រកាសខ្វះ)", "បានប្រកាស (អនុញ្ញាត)"), IF(AND(T498=FALSE, U498=FALSE, V498=FALSE), "ព្យួរទុក (មិនមានទិន្នន័យ)", "ប្រកាសខុស (ព្យួរទុក)"))</f>
        <v/>
      </c>
      <c r="L498" s="418" t="inlineStr"/>
      <c r="M498" s="418" t="inlineStr"/>
      <c r="N498" s="455" t="n"/>
      <c r="O498" s="455">
        <f>IF(W498&lt;0,AI498,I498)</f>
        <v/>
      </c>
      <c r="P498" s="455">
        <f>I498-O498</f>
        <v/>
      </c>
      <c r="Q498" s="418" t="n"/>
      <c r="R498" s="418" t="inlineStr">
        <is>
          <t>22-0570</t>
        </is>
      </c>
      <c r="S498" s="418" t="inlineStr">
        <is>
          <t>22-0570</t>
        </is>
      </c>
      <c r="T498" s="418">
        <f>R498=S498</f>
        <v/>
      </c>
      <c r="U498" s="418">
        <f>AND(MONTH(F498)=MONTH(Y498), YEAR(F498)=YEAR(Y498))</f>
        <v/>
      </c>
      <c r="V498" s="418">
        <f>AND(AC498&lt;&gt;"", 'Company information'!D$4&lt;&gt;"", RIGHT(SUBSTITUTE(AC498,"-",""),9)=RIGHT(SUBSTITUTE('Company information'!D$4,"-",""),9))</f>
        <v/>
      </c>
      <c r="W498" s="418">
        <f>AI498-I498</f>
        <v/>
      </c>
      <c r="X498" s="455" t="n"/>
      <c r="Y498" s="419" t="n">
        <v>44909</v>
      </c>
      <c r="Z498" s="418" t="inlineStr">
        <is>
          <t>22-0570</t>
        </is>
      </c>
      <c r="AA498" s="418" t="inlineStr"/>
      <c r="AB498" s="418" t="inlineStr">
        <is>
          <t>ក្រុមហ៊ុនក្រៅប្រទេស</t>
        </is>
      </c>
      <c r="AC498" s="418" t="inlineStr">
        <is>
          <t>RCS LOGISTICS LTD</t>
        </is>
      </c>
      <c r="AD498" s="418" t="inlineStr">
        <is>
          <t>អ ស៊ី អេស ឡូជីស្ទីក</t>
        </is>
      </c>
      <c r="AE498" s="455" t="n">
        <v>846166</v>
      </c>
      <c r="AF498" s="455" t="n">
        <v>846166</v>
      </c>
      <c r="AG498" s="455" t="n">
        <v>0</v>
      </c>
      <c r="AH498" s="455" t="n">
        <v>0</v>
      </c>
      <c r="AI498" s="455" t="n">
        <v>0</v>
      </c>
      <c r="AJ498" s="455" t="n">
        <v>0</v>
      </c>
      <c r="AK498" s="455" t="n">
        <v>0</v>
      </c>
      <c r="AL498" s="455" t="n">
        <v>0</v>
      </c>
      <c r="AM498" s="455" t="n">
        <v>0</v>
      </c>
      <c r="AN498" s="455" t="n">
        <v>0</v>
      </c>
      <c r="AO498" s="455" t="n">
        <v>0</v>
      </c>
      <c r="AP498" s="455" t="n">
        <v>0</v>
      </c>
      <c r="AQ498" s="455" t="n">
        <v>0</v>
      </c>
      <c r="AR498" s="418" t="inlineStr"/>
      <c r="AS498" s="418" t="inlineStr">
        <is>
          <t>AIRFREIGHT CHARGE</t>
        </is>
      </c>
      <c r="AT498" s="418" t="inlineStr">
        <is>
          <t>បានប្រកាសពន្ធ</t>
        </is>
      </c>
    </row>
    <row r="499">
      <c r="A499" s="417" t="n">
        <v>490</v>
      </c>
      <c r="B499" s="418" t="inlineStr">
        <is>
          <t>Diesel</t>
        </is>
      </c>
      <c r="C499" s="418" t="inlineStr">
        <is>
          <t>សូស៊ីយេតេ កុងសេស្យូនែរ ដឺ ឡាអេរ៉ូព័រ</t>
        </is>
      </c>
      <c r="D499" s="418" t="inlineStr">
        <is>
          <t>L001-100047300</t>
        </is>
      </c>
      <c r="E499" s="418" t="inlineStr">
        <is>
          <t>2200-041379</t>
        </is>
      </c>
      <c r="F499" s="419" t="n">
        <v>44763</v>
      </c>
      <c r="G499" s="420" t="n">
        <v>25536</v>
      </c>
      <c r="H499" s="418" t="n"/>
      <c r="I499" s="455" t="n">
        <v>25536</v>
      </c>
      <c r="J499" s="418">
        <f>IF(L499&lt;&gt;"",L499,K499)</f>
        <v/>
      </c>
      <c r="K499" s="418">
        <f>IF(AND(T499=TRUE, U499=TRUE, V499=TRUE), IF(W499&lt;-0.05, "អនុញ្ញាត (អ្នកផ្គត់ផ្គង់ប្រកាសខ្វះ)", "បានប្រកាស (អនុញ្ញាត)"), IF(AND(T499=FALSE, U499=FALSE, V499=FALSE), "ព្យួរទុក (មិនមានទិន្នន័យ)", "ប្រកាសខុស (ព្យួរទុក)"))</f>
        <v/>
      </c>
      <c r="L499" s="418" t="inlineStr"/>
      <c r="M499" s="418" t="inlineStr"/>
      <c r="N499" s="455" t="n"/>
      <c r="O499" s="455">
        <f>IF(W499&lt;0,AI499,I499)</f>
        <v/>
      </c>
      <c r="P499" s="455">
        <f>I499-O499</f>
        <v/>
      </c>
      <c r="Q499" s="418" t="n"/>
      <c r="R499" s="418" t="inlineStr">
        <is>
          <t>2200-041379</t>
        </is>
      </c>
      <c r="S499" s="418" t="inlineStr"/>
      <c r="T499" s="418">
        <f>R499=S499</f>
        <v/>
      </c>
      <c r="U499" s="418">
        <f>AND(MONTH(F499)=MONTH(Y499), YEAR(F499)=YEAR(Y499))</f>
        <v/>
      </c>
      <c r="V499" s="418">
        <f>AND(AC499&lt;&gt;"", 'Company information'!D$4&lt;&gt;"", RIGHT(SUBSTITUTE(AC499,"-",""),9)=RIGHT(SUBSTITUTE('Company information'!D$4,"-",""),9))</f>
        <v/>
      </c>
      <c r="W499" s="418">
        <f>AI499-I499</f>
        <v/>
      </c>
      <c r="X499" s="455" t="n"/>
      <c r="Y499" s="417" t="n"/>
      <c r="Z499" s="418" t="n"/>
      <c r="AA499" s="418" t="n"/>
      <c r="AB499" s="418" t="n"/>
      <c r="AC499" s="418" t="n"/>
      <c r="AD499" s="418" t="n"/>
      <c r="AE499" s="455" t="n"/>
      <c r="AF499" s="455" t="n"/>
      <c r="AG499" s="455" t="n"/>
      <c r="AH499" s="455" t="n"/>
      <c r="AI499" s="455" t="n"/>
      <c r="AJ499" s="455" t="n"/>
      <c r="AK499" s="455" t="n"/>
      <c r="AL499" s="455" t="n"/>
      <c r="AM499" s="455" t="n"/>
      <c r="AN499" s="455" t="n"/>
      <c r="AO499" s="455" t="n"/>
      <c r="AP499" s="455" t="n"/>
      <c r="AQ499" s="455" t="n"/>
      <c r="AR499" s="418" t="n"/>
      <c r="AS499" s="418" t="n"/>
      <c r="AT499" s="418" t="n"/>
    </row>
    <row r="500">
      <c r="A500" s="417" t="n">
        <v>491</v>
      </c>
      <c r="B500" s="418" t="inlineStr">
        <is>
          <t>Diesel</t>
        </is>
      </c>
      <c r="C500" s="418" t="inlineStr">
        <is>
          <t>ជី លីង អិចប្រេស ឡូជីស្ទីក (ខេមបូឌា) លីមីធីត</t>
        </is>
      </c>
      <c r="D500" s="418" t="inlineStr">
        <is>
          <t>L001-100044956</t>
        </is>
      </c>
      <c r="E500" s="418" t="inlineStr">
        <is>
          <t>22135514</t>
        </is>
      </c>
      <c r="F500" s="419" t="n">
        <v>44719</v>
      </c>
      <c r="G500" s="420" t="n">
        <v>36945</v>
      </c>
      <c r="H500" s="418" t="n"/>
      <c r="I500" s="455" t="n">
        <v>36945</v>
      </c>
      <c r="J500" s="418">
        <f>IF(L500&lt;&gt;"",L500,K500)</f>
        <v/>
      </c>
      <c r="K500" s="418">
        <f>IF(AND(T500=TRUE, U500=TRUE, V500=TRUE), IF(W500&lt;-0.05, "អនុញ្ញាត (អ្នកផ្គត់ផ្គង់ប្រកាសខ្វះ)", "បានប្រកាស (អនុញ្ញាត)"), IF(AND(T500=FALSE, U500=FALSE, V500=FALSE), "ព្យួរទុក (មិនមានទិន្នន័យ)", "ប្រកាសខុស (ព្យួរទុក)"))</f>
        <v/>
      </c>
      <c r="L500" s="418" t="inlineStr"/>
      <c r="M500" s="418" t="inlineStr"/>
      <c r="N500" s="455" t="n"/>
      <c r="O500" s="455">
        <f>IF(W500&lt;0,AI500,I500)</f>
        <v/>
      </c>
      <c r="P500" s="455">
        <f>I500-O500</f>
        <v/>
      </c>
      <c r="Q500" s="418" t="n"/>
      <c r="R500" s="418" t="inlineStr">
        <is>
          <t>22135514</t>
        </is>
      </c>
      <c r="S500" s="418" t="inlineStr">
        <is>
          <t>22135514</t>
        </is>
      </c>
      <c r="T500" s="418">
        <f>R500=S500</f>
        <v/>
      </c>
      <c r="U500" s="418">
        <f>AND(MONTH(F500)=MONTH(Y500), YEAR(F500)=YEAR(Y500))</f>
        <v/>
      </c>
      <c r="V500" s="418">
        <f>AND(AC500&lt;&gt;"", 'Company information'!D$4&lt;&gt;"", RIGHT(SUBSTITUTE(AC500,"-",""),9)=RIGHT(SUBSTITUTE('Company information'!D$4,"-",""),9))</f>
        <v/>
      </c>
      <c r="W500" s="418">
        <f>AI500-I500</f>
        <v/>
      </c>
      <c r="X500" s="455" t="n"/>
      <c r="Y500" s="419" t="n">
        <v>44748</v>
      </c>
      <c r="Z500" s="418" t="inlineStr">
        <is>
          <t>22135514</t>
        </is>
      </c>
      <c r="AA500" s="418" t="inlineStr"/>
      <c r="AB500" s="418" t="inlineStr">
        <is>
          <t>បុគ្គលជាប់អាករ</t>
        </is>
      </c>
      <c r="AC500" s="418" t="inlineStr">
        <is>
          <t>L001-100067123</t>
        </is>
      </c>
      <c r="AD500" s="418" t="inlineStr">
        <is>
          <t>រីឡាយអេប៊ល សូស អ៊ិនដាសស្រ្ទៀល (ខេមបូឌា)</t>
        </is>
      </c>
      <c r="AE500" s="455" t="n">
        <v>406395</v>
      </c>
      <c r="AF500" s="455" t="n">
        <v>369450</v>
      </c>
      <c r="AG500" s="455" t="n">
        <v>0</v>
      </c>
      <c r="AH500" s="455" t="n">
        <v>0</v>
      </c>
      <c r="AI500" s="455" t="n">
        <v>36945</v>
      </c>
      <c r="AJ500" s="455" t="n">
        <v>0</v>
      </c>
      <c r="AK500" s="455" t="n">
        <v>0</v>
      </c>
      <c r="AL500" s="455" t="n">
        <v>0</v>
      </c>
      <c r="AM500" s="455" t="n">
        <v>0</v>
      </c>
      <c r="AN500" s="455" t="n">
        <v>0</v>
      </c>
      <c r="AO500" s="455" t="n">
        <v>0</v>
      </c>
      <c r="AP500" s="455" t="n">
        <v>0</v>
      </c>
      <c r="AQ500" s="455" t="n">
        <v>0</v>
      </c>
      <c r="AR500" s="418" t="inlineStr"/>
      <c r="AS500" s="418" t="inlineStr">
        <is>
          <t>THC &amp; Local Charge</t>
        </is>
      </c>
      <c r="AT500" s="418" t="inlineStr">
        <is>
          <t>បានប្រកាសពន្ធ</t>
        </is>
      </c>
    </row>
    <row r="501">
      <c r="A501" s="417" t="n">
        <v>492</v>
      </c>
      <c r="B501" s="418" t="inlineStr">
        <is>
          <t>Diesel</t>
        </is>
      </c>
      <c r="C501" s="418" t="inlineStr">
        <is>
          <t>សូស៊ីយេតេ កុងសេស្យូនែរ ដឺ ឡាអេរ៉ូព័រ</t>
        </is>
      </c>
      <c r="D501" s="418" t="inlineStr">
        <is>
          <t>L001-100047300</t>
        </is>
      </c>
      <c r="E501" s="418" t="inlineStr">
        <is>
          <t>2200-038785</t>
        </is>
      </c>
      <c r="F501" s="419" t="n">
        <v>44780</v>
      </c>
      <c r="G501" s="420" t="n">
        <v>3482</v>
      </c>
      <c r="H501" s="418" t="n"/>
      <c r="I501" s="455" t="n">
        <v>3482</v>
      </c>
      <c r="J501" s="418">
        <f>IF(L501&lt;&gt;"",L501,K501)</f>
        <v/>
      </c>
      <c r="K501" s="418">
        <f>IF(AND(T501=TRUE, U501=TRUE, V501=TRUE), IF(W501&lt;-0.05, "អនុញ្ញាត (អ្នកផ្គត់ផ្គង់ប្រកាសខ្វះ)", "បានប្រកាស (អនុញ្ញាត)"), IF(AND(T501=FALSE, U501=FALSE, V501=FALSE), "ព្យួរទុក (មិនមានទិន្នន័យ)", "ប្រកាសខុស (ព្យួរទុក)"))</f>
        <v/>
      </c>
      <c r="L501" s="418" t="inlineStr"/>
      <c r="M501" s="418" t="inlineStr"/>
      <c r="N501" s="455" t="n"/>
      <c r="O501" s="455">
        <f>IF(W501&lt;0,AI501,I501)</f>
        <v/>
      </c>
      <c r="P501" s="455">
        <f>I501-O501</f>
        <v/>
      </c>
      <c r="Q501" s="418" t="n"/>
      <c r="R501" s="418" t="inlineStr">
        <is>
          <t>2200-038785</t>
        </is>
      </c>
      <c r="S501" s="418" t="inlineStr"/>
      <c r="T501" s="418">
        <f>R501=S501</f>
        <v/>
      </c>
      <c r="U501" s="418">
        <f>AND(MONTH(F501)=MONTH(Y501), YEAR(F501)=YEAR(Y501))</f>
        <v/>
      </c>
      <c r="V501" s="418">
        <f>AND(AC501&lt;&gt;"", 'Company information'!D$4&lt;&gt;"", RIGHT(SUBSTITUTE(AC501,"-",""),9)=RIGHT(SUBSTITUTE('Company information'!D$4,"-",""),9))</f>
        <v/>
      </c>
      <c r="W501" s="418">
        <f>AI501-I501</f>
        <v/>
      </c>
      <c r="X501" s="455" t="n"/>
      <c r="Y501" s="417" t="n"/>
      <c r="Z501" s="418" t="n"/>
      <c r="AA501" s="418" t="n"/>
      <c r="AB501" s="418" t="n"/>
      <c r="AC501" s="418" t="n"/>
      <c r="AD501" s="418" t="n"/>
      <c r="AE501" s="455" t="n"/>
      <c r="AF501" s="455" t="n"/>
      <c r="AG501" s="455" t="n"/>
      <c r="AH501" s="455" t="n"/>
      <c r="AI501" s="455" t="n"/>
      <c r="AJ501" s="455" t="n"/>
      <c r="AK501" s="455" t="n"/>
      <c r="AL501" s="455" t="n"/>
      <c r="AM501" s="455" t="n"/>
      <c r="AN501" s="455" t="n"/>
      <c r="AO501" s="455" t="n"/>
      <c r="AP501" s="455" t="n"/>
      <c r="AQ501" s="455" t="n"/>
      <c r="AR501" s="418" t="n"/>
      <c r="AS501" s="418" t="n"/>
      <c r="AT501" s="418" t="n"/>
    </row>
    <row r="502">
      <c r="A502" s="417" t="n">
        <v>493</v>
      </c>
      <c r="B502" s="418" t="inlineStr">
        <is>
          <t>Diesel</t>
        </is>
      </c>
      <c r="C502" s="418" t="inlineStr">
        <is>
          <t>ថូម៉ាស់ អ៊ិនធើណេសិនណល សឺវីស ខូ អិលធីឌី</t>
        </is>
      </c>
      <c r="D502" s="418" t="inlineStr">
        <is>
          <t>L001-105000361</t>
        </is>
      </c>
      <c r="E502" s="418" t="inlineStr">
        <is>
          <t>22-0524</t>
        </is>
      </c>
      <c r="F502" s="419" t="n">
        <v>44872</v>
      </c>
      <c r="G502" s="420" t="n">
        <v>45122</v>
      </c>
      <c r="H502" s="418" t="n"/>
      <c r="I502" s="455" t="n">
        <v>45122</v>
      </c>
      <c r="J502" s="418">
        <f>IF(L502&lt;&gt;"",L502,K502)</f>
        <v/>
      </c>
      <c r="K502" s="418">
        <f>IF(AND(T502=TRUE, U502=TRUE, V502=TRUE), IF(W502&lt;-0.05, "អនុញ្ញាត (អ្នកផ្គត់ផ្គង់ប្រកាសខ្វះ)", "បានប្រកាស (អនុញ្ញាត)"), IF(AND(T502=FALSE, U502=FALSE, V502=FALSE), "ព្យួរទុក (មិនមានទិន្នន័យ)", "ប្រកាសខុស (ព្យួរទុក)"))</f>
        <v/>
      </c>
      <c r="L502" s="418" t="inlineStr"/>
      <c r="M502" s="418" t="inlineStr"/>
      <c r="N502" s="455" t="n"/>
      <c r="O502" s="455">
        <f>IF(W502&lt;0,AI502,I502)</f>
        <v/>
      </c>
      <c r="P502" s="455">
        <f>I502-O502</f>
        <v/>
      </c>
      <c r="Q502" s="418" t="n"/>
      <c r="R502" s="418" t="inlineStr">
        <is>
          <t>22-0524</t>
        </is>
      </c>
      <c r="S502" s="418" t="inlineStr">
        <is>
          <t>22-0524</t>
        </is>
      </c>
      <c r="T502" s="418">
        <f>R502=S502</f>
        <v/>
      </c>
      <c r="U502" s="418">
        <f>AND(MONTH(F502)=MONTH(Y502), YEAR(F502)=YEAR(Y502))</f>
        <v/>
      </c>
      <c r="V502" s="418">
        <f>AND(AC502&lt;&gt;"", 'Company information'!D$4&lt;&gt;"", RIGHT(SUBSTITUTE(AC502,"-",""),9)=RIGHT(SUBSTITUTE('Company information'!D$4,"-",""),9))</f>
        <v/>
      </c>
      <c r="W502" s="418">
        <f>AI502-I502</f>
        <v/>
      </c>
      <c r="X502" s="455" t="n"/>
      <c r="Y502" s="419" t="n">
        <v>44898</v>
      </c>
      <c r="Z502" s="418" t="inlineStr">
        <is>
          <t>22-0524</t>
        </is>
      </c>
      <c r="AA502" s="418" t="inlineStr"/>
      <c r="AB502" s="418" t="inlineStr">
        <is>
          <t>ក្រុមហ៊ុនក្រៅប្រទេស</t>
        </is>
      </c>
      <c r="AC502" s="418" t="inlineStr">
        <is>
          <t>91110105062770668X</t>
        </is>
      </c>
      <c r="AD502" s="418" t="inlineStr">
        <is>
          <t>ឡូទូសហ្រ្វេត</t>
        </is>
      </c>
      <c r="AE502" s="455" t="n">
        <v>248413</v>
      </c>
      <c r="AF502" s="455" t="n">
        <v>225830</v>
      </c>
      <c r="AG502" s="455" t="n">
        <v>0</v>
      </c>
      <c r="AH502" s="455" t="n">
        <v>0</v>
      </c>
      <c r="AI502" s="455" t="n">
        <v>0</v>
      </c>
      <c r="AJ502" s="455" t="n">
        <v>22583</v>
      </c>
      <c r="AK502" s="455" t="n">
        <v>0</v>
      </c>
      <c r="AL502" s="455" t="n">
        <v>0</v>
      </c>
      <c r="AM502" s="455" t="n">
        <v>0</v>
      </c>
      <c r="AN502" s="455" t="n">
        <v>0</v>
      </c>
      <c r="AO502" s="455" t="n">
        <v>0</v>
      </c>
      <c r="AP502" s="455" t="n">
        <v>0</v>
      </c>
      <c r="AQ502" s="455" t="n">
        <v>0</v>
      </c>
      <c r="AR502" s="418" t="inlineStr"/>
      <c r="AS502" s="418" t="inlineStr">
        <is>
          <t>ថ្លៃឯកសារ</t>
        </is>
      </c>
      <c r="AT502" s="418" t="inlineStr">
        <is>
          <t>បានប្រកាសពន្ធ</t>
        </is>
      </c>
    </row>
    <row r="503">
      <c r="A503" s="417" t="n">
        <v>494</v>
      </c>
      <c r="B503" s="418" t="inlineStr">
        <is>
          <t>Diesel</t>
        </is>
      </c>
      <c r="C503" s="418" t="inlineStr">
        <is>
          <t>សូស៊ីយេតេ កុងសេស្យូនែរ ដឺ ឡាអេរ៉ូព័រ</t>
        </is>
      </c>
      <c r="D503" s="418" t="inlineStr">
        <is>
          <t>L001-100047300</t>
        </is>
      </c>
      <c r="E503" s="418" t="inlineStr">
        <is>
          <t>2200-039313</t>
        </is>
      </c>
      <c r="F503" s="419" t="n">
        <v>44872</v>
      </c>
      <c r="G503" s="420" t="n">
        <v>2558</v>
      </c>
      <c r="H503" s="418" t="n"/>
      <c r="I503" s="455" t="n">
        <v>2558</v>
      </c>
      <c r="J503" s="418">
        <f>IF(L503&lt;&gt;"",L503,K503)</f>
        <v/>
      </c>
      <c r="K503" s="418">
        <f>IF(AND(T503=TRUE, U503=TRUE, V503=TRUE), IF(W503&lt;-0.05, "អនុញ្ញាត (អ្នកផ្គត់ផ្គង់ប្រកាសខ្វះ)", "បានប្រកាស (អនុញ្ញាត)"), IF(AND(T503=FALSE, U503=FALSE, V503=FALSE), "ព្យួរទុក (មិនមានទិន្នន័យ)", "ប្រកាសខុស (ព្យួរទុក)"))</f>
        <v/>
      </c>
      <c r="L503" s="418" t="inlineStr"/>
      <c r="M503" s="418" t="inlineStr"/>
      <c r="N503" s="455" t="n"/>
      <c r="O503" s="455">
        <f>IF(W503&lt;0,AI503,I503)</f>
        <v/>
      </c>
      <c r="P503" s="455">
        <f>I503-O503</f>
        <v/>
      </c>
      <c r="Q503" s="418" t="n"/>
      <c r="R503" s="418" t="inlineStr">
        <is>
          <t>2200-039313</t>
        </is>
      </c>
      <c r="S503" s="418" t="inlineStr"/>
      <c r="T503" s="418">
        <f>R503=S503</f>
        <v/>
      </c>
      <c r="U503" s="418">
        <f>AND(MONTH(F503)=MONTH(Y503), YEAR(F503)=YEAR(Y503))</f>
        <v/>
      </c>
      <c r="V503" s="418">
        <f>AND(AC503&lt;&gt;"", 'Company information'!D$4&lt;&gt;"", RIGHT(SUBSTITUTE(AC503,"-",""),9)=RIGHT(SUBSTITUTE('Company information'!D$4,"-",""),9))</f>
        <v/>
      </c>
      <c r="W503" s="418">
        <f>AI503-I503</f>
        <v/>
      </c>
      <c r="X503" s="455" t="n"/>
      <c r="Y503" s="417" t="n"/>
      <c r="Z503" s="418" t="n"/>
      <c r="AA503" s="418" t="n"/>
      <c r="AB503" s="418" t="n"/>
      <c r="AC503" s="418" t="n"/>
      <c r="AD503" s="418" t="n"/>
      <c r="AE503" s="455" t="n"/>
      <c r="AF503" s="455" t="n"/>
      <c r="AG503" s="455" t="n"/>
      <c r="AH503" s="455" t="n"/>
      <c r="AI503" s="455" t="n"/>
      <c r="AJ503" s="455" t="n"/>
      <c r="AK503" s="455" t="n"/>
      <c r="AL503" s="455" t="n"/>
      <c r="AM503" s="455" t="n"/>
      <c r="AN503" s="455" t="n"/>
      <c r="AO503" s="455" t="n"/>
      <c r="AP503" s="455" t="n"/>
      <c r="AQ503" s="455" t="n"/>
      <c r="AR503" s="418" t="n"/>
      <c r="AS503" s="418" t="n"/>
      <c r="AT503" s="418" t="n"/>
    </row>
    <row r="504">
      <c r="A504" s="417" t="n">
        <v>495</v>
      </c>
      <c r="B504" s="418" t="inlineStr">
        <is>
          <t>Diesel</t>
        </is>
      </c>
      <c r="C504" s="418" t="inlineStr">
        <is>
          <t>អេហ្វ ដាប់បែលយូ អេហ្វ ហ៊្វុល វែល អេន នីស៊ីន ឡូជីស្ទីក</t>
        </is>
      </c>
      <c r="D504" s="418" t="inlineStr">
        <is>
          <t>L001-100098630</t>
        </is>
      </c>
      <c r="E504" s="418" t="inlineStr">
        <is>
          <t>TI22-2845</t>
        </is>
      </c>
      <c r="F504" s="419" t="n">
        <v>44768</v>
      </c>
      <c r="G504" s="420" t="n">
        <v>89180</v>
      </c>
      <c r="H504" s="418" t="n"/>
      <c r="I504" s="455" t="n">
        <v>89180</v>
      </c>
      <c r="J504" s="418">
        <f>IF(L504&lt;&gt;"",L504,K504)</f>
        <v/>
      </c>
      <c r="K504" s="418">
        <f>IF(AND(T504=TRUE, U504=TRUE, V504=TRUE), IF(W504&lt;-0.05, "អនុញ្ញាត (អ្នកផ្គត់ផ្គង់ប្រកាសខ្វះ)", "បានប្រកាស (អនុញ្ញាត)"), IF(AND(T504=FALSE, U504=FALSE, V504=FALSE), "ព្យួរទុក (មិនមានទិន្នន័យ)", "ប្រកាសខុស (ព្យួរទុក)"))</f>
        <v/>
      </c>
      <c r="L504" s="418" t="inlineStr"/>
      <c r="M504" s="418" t="inlineStr"/>
      <c r="N504" s="455" t="n"/>
      <c r="O504" s="455">
        <f>IF(W504&lt;0,AI504,I504)</f>
        <v/>
      </c>
      <c r="P504" s="455">
        <f>I504-O504</f>
        <v/>
      </c>
      <c r="Q504" s="418" t="n"/>
      <c r="R504" s="418" t="inlineStr">
        <is>
          <t>TI22-2845</t>
        </is>
      </c>
      <c r="S504" s="418" t="inlineStr">
        <is>
          <t>TI22-2845</t>
        </is>
      </c>
      <c r="T504" s="418">
        <f>R504=S504</f>
        <v/>
      </c>
      <c r="U504" s="418">
        <f>AND(MONTH(F504)=MONTH(Y504), YEAR(F504)=YEAR(Y504))</f>
        <v/>
      </c>
      <c r="V504" s="418">
        <f>AND(AC504&lt;&gt;"", 'Company information'!D$4&lt;&gt;"", RIGHT(SUBSTITUTE(AC504,"-",""),9)=RIGHT(SUBSTITUTE('Company information'!D$4,"-",""),9))</f>
        <v/>
      </c>
      <c r="W504" s="418">
        <f>AI504-I504</f>
        <v/>
      </c>
      <c r="X504" s="455" t="n"/>
      <c r="Y504" s="419" t="n">
        <v>44768</v>
      </c>
      <c r="Z504" s="418" t="inlineStr">
        <is>
          <t>TI22-2845</t>
        </is>
      </c>
      <c r="AA504" s="418" t="inlineStr"/>
      <c r="AB504" s="418" t="inlineStr">
        <is>
          <t>បុគ្គលជាប់អាករ</t>
        </is>
      </c>
      <c r="AC504" s="418" t="inlineStr">
        <is>
          <t>L001-100067123</t>
        </is>
      </c>
      <c r="AD504" s="418" t="inlineStr">
        <is>
          <t>រីឡាយអេប៊ល សូស អ៊ិនដាសស្រ្ទៀល (ខេមបូឌា)</t>
        </is>
      </c>
      <c r="AE504" s="455" t="n">
        <v>980979</v>
      </c>
      <c r="AF504" s="455" t="n">
        <v>891799</v>
      </c>
      <c r="AG504" s="455" t="n">
        <v>0</v>
      </c>
      <c r="AH504" s="455" t="n">
        <v>0</v>
      </c>
      <c r="AI504" s="455" t="n">
        <v>89180</v>
      </c>
      <c r="AJ504" s="455" t="n">
        <v>0</v>
      </c>
      <c r="AK504" s="455" t="n">
        <v>0</v>
      </c>
      <c r="AL504" s="455" t="n">
        <v>0</v>
      </c>
      <c r="AM504" s="455" t="n">
        <v>0</v>
      </c>
      <c r="AN504" s="455" t="n">
        <v>0</v>
      </c>
      <c r="AO504" s="455" t="n">
        <v>0</v>
      </c>
      <c r="AP504" s="455" t="n">
        <v>0</v>
      </c>
      <c r="AQ504" s="455" t="n">
        <v>0</v>
      </c>
      <c r="AR504" s="418" t="inlineStr"/>
      <c r="AS504" s="418" t="inlineStr">
        <is>
          <t>សេវាកម្មឯកសារ</t>
        </is>
      </c>
      <c r="AT504" s="418" t="inlineStr">
        <is>
          <t>បានប្រកាសពន្ធ</t>
        </is>
      </c>
    </row>
    <row r="505">
      <c r="A505" s="417" t="n">
        <v>496</v>
      </c>
      <c r="B505" s="418" t="inlineStr">
        <is>
          <t>Diesel</t>
        </is>
      </c>
      <c r="C505" s="418" t="inlineStr">
        <is>
          <t>អេហ្វ ដាប់បែលយូ អេហ្វ ហ៊្វុល វែល អេន នីស៊ីន ឡូជីស្ទីក</t>
        </is>
      </c>
      <c r="D505" s="418" t="inlineStr">
        <is>
          <t>L001-100098630</t>
        </is>
      </c>
      <c r="E505" s="418" t="inlineStr">
        <is>
          <t>TI22-2862</t>
        </is>
      </c>
      <c r="F505" s="419" t="n">
        <v>44769</v>
      </c>
      <c r="G505" s="420" t="n">
        <v>144209</v>
      </c>
      <c r="H505" s="418" t="n"/>
      <c r="I505" s="455" t="n">
        <v>144209</v>
      </c>
      <c r="J505" s="418">
        <f>IF(L505&lt;&gt;"",L505,K505)</f>
        <v/>
      </c>
      <c r="K505" s="418">
        <f>IF(AND(T505=TRUE, U505=TRUE, V505=TRUE), IF(W505&lt;-0.05, "អនុញ្ញាត (អ្នកផ្គត់ផ្គង់ប្រកាសខ្វះ)", "បានប្រកាស (អនុញ្ញាត)"), IF(AND(T505=FALSE, U505=FALSE, V505=FALSE), "ព្យួរទុក (មិនមានទិន្នន័យ)", "ប្រកាសខុស (ព្យួរទុក)"))</f>
        <v/>
      </c>
      <c r="L505" s="418" t="inlineStr"/>
      <c r="M505" s="418" t="inlineStr"/>
      <c r="N505" s="455" t="n"/>
      <c r="O505" s="455">
        <f>IF(W505&lt;0,AI505,I505)</f>
        <v/>
      </c>
      <c r="P505" s="455">
        <f>I505-O505</f>
        <v/>
      </c>
      <c r="Q505" s="418" t="n"/>
      <c r="R505" s="418" t="inlineStr">
        <is>
          <t>TI22-2862</t>
        </is>
      </c>
      <c r="S505" s="418" t="inlineStr">
        <is>
          <t>TI22-2862</t>
        </is>
      </c>
      <c r="T505" s="418">
        <f>R505=S505</f>
        <v/>
      </c>
      <c r="U505" s="418">
        <f>AND(MONTH(F505)=MONTH(Y505), YEAR(F505)=YEAR(Y505))</f>
        <v/>
      </c>
      <c r="V505" s="418">
        <f>AND(AC505&lt;&gt;"", 'Company information'!D$4&lt;&gt;"", RIGHT(SUBSTITUTE(AC505,"-",""),9)=RIGHT(SUBSTITUTE('Company information'!D$4,"-",""),9))</f>
        <v/>
      </c>
      <c r="W505" s="418">
        <f>AI505-I505</f>
        <v/>
      </c>
      <c r="X505" s="455" t="n"/>
      <c r="Y505" s="419" t="n">
        <v>44769</v>
      </c>
      <c r="Z505" s="418" t="inlineStr">
        <is>
          <t>TI22-2862</t>
        </is>
      </c>
      <c r="AA505" s="418" t="inlineStr"/>
      <c r="AB505" s="418" t="inlineStr">
        <is>
          <t>បុគ្គលជាប់អាករ</t>
        </is>
      </c>
      <c r="AC505" s="418" t="inlineStr">
        <is>
          <t>L001-100067123</t>
        </is>
      </c>
      <c r="AD505" s="418" t="inlineStr">
        <is>
          <t>រីឡាយអេប៊ល សូស អ៊ិនដាសស្រ្ទៀល (ខេមបូឌា)</t>
        </is>
      </c>
      <c r="AE505" s="455" t="n">
        <v>1586295</v>
      </c>
      <c r="AF505" s="455" t="n">
        <v>1442086</v>
      </c>
      <c r="AG505" s="455" t="n">
        <v>0</v>
      </c>
      <c r="AH505" s="455" t="n">
        <v>0</v>
      </c>
      <c r="AI505" s="455" t="n">
        <v>144209</v>
      </c>
      <c r="AJ505" s="455" t="n">
        <v>0</v>
      </c>
      <c r="AK505" s="455" t="n">
        <v>0</v>
      </c>
      <c r="AL505" s="455" t="n">
        <v>0</v>
      </c>
      <c r="AM505" s="455" t="n">
        <v>0</v>
      </c>
      <c r="AN505" s="455" t="n">
        <v>0</v>
      </c>
      <c r="AO505" s="455" t="n">
        <v>0</v>
      </c>
      <c r="AP505" s="455" t="n">
        <v>0</v>
      </c>
      <c r="AQ505" s="455" t="n">
        <v>0</v>
      </c>
      <c r="AR505" s="418" t="inlineStr"/>
      <c r="AS505" s="418" t="inlineStr">
        <is>
          <t>សេវាកម្មឯកសារ</t>
        </is>
      </c>
      <c r="AT505" s="418" t="inlineStr">
        <is>
          <t>បានប្រកាសពន្ធ</t>
        </is>
      </c>
    </row>
    <row r="506">
      <c r="A506" s="417" t="n">
        <v>497</v>
      </c>
      <c r="B506" s="418" t="inlineStr">
        <is>
          <t>Diesel</t>
        </is>
      </c>
      <c r="C506" s="418" t="inlineStr">
        <is>
          <t>អេហ្វ ដាប់បែលយូ អេហ្វ ហ៊្វុល វែល អេន នីស៊ីន ឡូជីស្ទីក</t>
        </is>
      </c>
      <c r="D506" s="418" t="inlineStr">
        <is>
          <t>L001-100098630</t>
        </is>
      </c>
      <c r="E506" s="418" t="inlineStr">
        <is>
          <t>TI22-2798</t>
        </is>
      </c>
      <c r="F506" s="419" t="n">
        <v>44764</v>
      </c>
      <c r="G506" s="420" t="n">
        <v>94205</v>
      </c>
      <c r="H506" s="418" t="n"/>
      <c r="I506" s="455" t="n">
        <v>94205</v>
      </c>
      <c r="J506" s="418">
        <f>IF(L506&lt;&gt;"",L506,K506)</f>
        <v/>
      </c>
      <c r="K506" s="418">
        <f>IF(AND(T506=TRUE, U506=TRUE, V506=TRUE), IF(W506&lt;-0.05, "អនុញ្ញាត (អ្នកផ្គត់ផ្គង់ប្រកាសខ្វះ)", "បានប្រកាស (អនុញ្ញាត)"), IF(AND(T506=FALSE, U506=FALSE, V506=FALSE), "ព្យួរទុក (មិនមានទិន្នន័យ)", "ប្រកាសខុស (ព្យួរទុក)"))</f>
        <v/>
      </c>
      <c r="L506" s="418" t="inlineStr"/>
      <c r="M506" s="418" t="inlineStr"/>
      <c r="N506" s="455" t="n"/>
      <c r="O506" s="455">
        <f>IF(W506&lt;0,AI506,I506)</f>
        <v/>
      </c>
      <c r="P506" s="455">
        <f>I506-O506</f>
        <v/>
      </c>
      <c r="Q506" s="418" t="n"/>
      <c r="R506" s="418" t="inlineStr">
        <is>
          <t>TI22-2798</t>
        </is>
      </c>
      <c r="S506" s="418" t="inlineStr">
        <is>
          <t>TI22-2798</t>
        </is>
      </c>
      <c r="T506" s="418">
        <f>R506=S506</f>
        <v/>
      </c>
      <c r="U506" s="418">
        <f>AND(MONTH(F506)=MONTH(Y506), YEAR(F506)=YEAR(Y506))</f>
        <v/>
      </c>
      <c r="V506" s="418">
        <f>AND(AC506&lt;&gt;"", 'Company information'!D$4&lt;&gt;"", RIGHT(SUBSTITUTE(AC506,"-",""),9)=RIGHT(SUBSTITUTE('Company information'!D$4,"-",""),9))</f>
        <v/>
      </c>
      <c r="W506" s="418">
        <f>AI506-I506</f>
        <v/>
      </c>
      <c r="X506" s="455" t="n"/>
      <c r="Y506" s="419" t="n">
        <v>44764</v>
      </c>
      <c r="Z506" s="418" t="inlineStr">
        <is>
          <t>TI22-2798</t>
        </is>
      </c>
      <c r="AA506" s="418" t="inlineStr"/>
      <c r="AB506" s="418" t="inlineStr">
        <is>
          <t>បុគ្គលជាប់អាករ</t>
        </is>
      </c>
      <c r="AC506" s="418" t="inlineStr">
        <is>
          <t>L001-100067123</t>
        </is>
      </c>
      <c r="AD506" s="418" t="inlineStr">
        <is>
          <t>រីឡាយអេប៊ល សូស អ៊ិនដាសស្រ្ទៀល (ខេមបូឌា)</t>
        </is>
      </c>
      <c r="AE506" s="455" t="n">
        <v>1036254</v>
      </c>
      <c r="AF506" s="455" t="n">
        <v>942049</v>
      </c>
      <c r="AG506" s="455" t="n">
        <v>0</v>
      </c>
      <c r="AH506" s="455" t="n">
        <v>0</v>
      </c>
      <c r="AI506" s="455" t="n">
        <v>94205</v>
      </c>
      <c r="AJ506" s="455" t="n">
        <v>0</v>
      </c>
      <c r="AK506" s="455" t="n">
        <v>0</v>
      </c>
      <c r="AL506" s="455" t="n">
        <v>0</v>
      </c>
      <c r="AM506" s="455" t="n">
        <v>0</v>
      </c>
      <c r="AN506" s="455" t="n">
        <v>0</v>
      </c>
      <c r="AO506" s="455" t="n">
        <v>0</v>
      </c>
      <c r="AP506" s="455" t="n">
        <v>0</v>
      </c>
      <c r="AQ506" s="455" t="n">
        <v>0</v>
      </c>
      <c r="AR506" s="418" t="inlineStr"/>
      <c r="AS506" s="418" t="inlineStr">
        <is>
          <t>សេវាកម្មឯកសារ</t>
        </is>
      </c>
      <c r="AT506" s="418" t="inlineStr">
        <is>
          <t>បានប្រកាសពន្ធ</t>
        </is>
      </c>
    </row>
    <row r="507">
      <c r="A507" s="417" t="n">
        <v>498</v>
      </c>
      <c r="B507" s="418" t="inlineStr">
        <is>
          <t>Diesel</t>
        </is>
      </c>
      <c r="C507" s="418" t="inlineStr">
        <is>
          <t>អេហ្វ ដាប់បែលយូ អេហ្វ ហ៊្វុល វែល អេន នីស៊ីន ឡូជីស្ទីក</t>
        </is>
      </c>
      <c r="D507" s="418" t="inlineStr">
        <is>
          <t>L001-100098630</t>
        </is>
      </c>
      <c r="E507" s="418" t="inlineStr">
        <is>
          <t>TI22-2799</t>
        </is>
      </c>
      <c r="F507" s="419" t="n">
        <v>44764</v>
      </c>
      <c r="G507" s="420" t="n">
        <v>94205</v>
      </c>
      <c r="H507" s="418" t="n"/>
      <c r="I507" s="455" t="n">
        <v>94205</v>
      </c>
      <c r="J507" s="418">
        <f>IF(L507&lt;&gt;"",L507,K507)</f>
        <v/>
      </c>
      <c r="K507" s="418">
        <f>IF(AND(T507=TRUE, U507=TRUE, V507=TRUE), IF(W507&lt;-0.05, "អនុញ្ញាត (អ្នកផ្គត់ផ្គង់ប្រកាសខ្វះ)", "បានប្រកាស (អនុញ្ញាត)"), IF(AND(T507=FALSE, U507=FALSE, V507=FALSE), "ព្យួរទុក (មិនមានទិន្នន័យ)", "ប្រកាសខុស (ព្យួរទុក)"))</f>
        <v/>
      </c>
      <c r="L507" s="418" t="inlineStr"/>
      <c r="M507" s="418" t="inlineStr"/>
      <c r="N507" s="455" t="n"/>
      <c r="O507" s="455">
        <f>IF(W507&lt;0,AI507,I507)</f>
        <v/>
      </c>
      <c r="P507" s="455">
        <f>I507-O507</f>
        <v/>
      </c>
      <c r="Q507" s="418" t="n"/>
      <c r="R507" s="418" t="inlineStr">
        <is>
          <t>TI22-2799</t>
        </is>
      </c>
      <c r="S507" s="418" t="inlineStr">
        <is>
          <t>TI22-2799</t>
        </is>
      </c>
      <c r="T507" s="418">
        <f>R507=S507</f>
        <v/>
      </c>
      <c r="U507" s="418">
        <f>AND(MONTH(F507)=MONTH(Y507), YEAR(F507)=YEAR(Y507))</f>
        <v/>
      </c>
      <c r="V507" s="418">
        <f>AND(AC507&lt;&gt;"", 'Company information'!D$4&lt;&gt;"", RIGHT(SUBSTITUTE(AC507,"-",""),9)=RIGHT(SUBSTITUTE('Company information'!D$4,"-",""),9))</f>
        <v/>
      </c>
      <c r="W507" s="418">
        <f>AI507-I507</f>
        <v/>
      </c>
      <c r="X507" s="455" t="n"/>
      <c r="Y507" s="419" t="n">
        <v>44764</v>
      </c>
      <c r="Z507" s="418" t="inlineStr">
        <is>
          <t>TI22-2799</t>
        </is>
      </c>
      <c r="AA507" s="418" t="inlineStr"/>
      <c r="AB507" s="418" t="inlineStr">
        <is>
          <t>បុគ្គលជាប់អាករ</t>
        </is>
      </c>
      <c r="AC507" s="418" t="inlineStr">
        <is>
          <t>L001-100067123</t>
        </is>
      </c>
      <c r="AD507" s="418" t="inlineStr">
        <is>
          <t>រីឡាយអេប៊ល សូស អ៊ិនដាសស្រ្ទៀល (ខេមបូឌា)</t>
        </is>
      </c>
      <c r="AE507" s="455" t="n">
        <v>1036254</v>
      </c>
      <c r="AF507" s="455" t="n">
        <v>942049</v>
      </c>
      <c r="AG507" s="455" t="n">
        <v>0</v>
      </c>
      <c r="AH507" s="455" t="n">
        <v>0</v>
      </c>
      <c r="AI507" s="455" t="n">
        <v>94205</v>
      </c>
      <c r="AJ507" s="455" t="n">
        <v>0</v>
      </c>
      <c r="AK507" s="455" t="n">
        <v>0</v>
      </c>
      <c r="AL507" s="455" t="n">
        <v>0</v>
      </c>
      <c r="AM507" s="455" t="n">
        <v>0</v>
      </c>
      <c r="AN507" s="455" t="n">
        <v>0</v>
      </c>
      <c r="AO507" s="455" t="n">
        <v>0</v>
      </c>
      <c r="AP507" s="455" t="n">
        <v>0</v>
      </c>
      <c r="AQ507" s="455" t="n">
        <v>0</v>
      </c>
      <c r="AR507" s="418" t="inlineStr"/>
      <c r="AS507" s="418" t="inlineStr">
        <is>
          <t>សេវាកម្មឯកសារ</t>
        </is>
      </c>
      <c r="AT507" s="418" t="inlineStr">
        <is>
          <t>បានប្រកាសពន្ធ</t>
        </is>
      </c>
    </row>
    <row r="508">
      <c r="A508" s="417" t="n">
        <v>499</v>
      </c>
      <c r="B508" s="418" t="inlineStr">
        <is>
          <t>Diesel</t>
        </is>
      </c>
      <c r="C508" s="418" t="inlineStr">
        <is>
          <t>អេហ្វ ដាប់បែលយូ អេហ្វ ហ៊្វុល វែល អេន នីស៊ីន ឡូជីស្ទីក</t>
        </is>
      </c>
      <c r="D508" s="418" t="inlineStr">
        <is>
          <t>L001-100098630</t>
        </is>
      </c>
      <c r="E508" s="418" t="inlineStr">
        <is>
          <t>TI22-2627</t>
        </is>
      </c>
      <c r="F508" s="419" t="n">
        <v>44872</v>
      </c>
      <c r="G508" s="420" t="n">
        <v>73262</v>
      </c>
      <c r="H508" s="418" t="n"/>
      <c r="I508" s="455" t="n">
        <v>73262</v>
      </c>
      <c r="J508" s="418">
        <f>IF(L508&lt;&gt;"",L508,K508)</f>
        <v/>
      </c>
      <c r="K508" s="418">
        <f>IF(AND(T508=TRUE, U508=TRUE, V508=TRUE), IF(W508&lt;-0.05, "អនុញ្ញាត (អ្នកផ្គត់ផ្គង់ប្រកាសខ្វះ)", "បានប្រកាស (អនុញ្ញាត)"), IF(AND(T508=FALSE, U508=FALSE, V508=FALSE), "ព្យួរទុក (មិនមានទិន្នន័យ)", "ប្រកាសខុស (ព្យួរទុក)"))</f>
        <v/>
      </c>
      <c r="L508" s="418" t="inlineStr"/>
      <c r="M508" s="418" t="inlineStr"/>
      <c r="N508" s="455" t="n"/>
      <c r="O508" s="455">
        <f>IF(W508&lt;0,AI508,I508)</f>
        <v/>
      </c>
      <c r="P508" s="455">
        <f>I508-O508</f>
        <v/>
      </c>
      <c r="Q508" s="418" t="n"/>
      <c r="R508" s="418" t="inlineStr">
        <is>
          <t>TI22-2627</t>
        </is>
      </c>
      <c r="S508" s="418" t="inlineStr">
        <is>
          <t>TI22-2627</t>
        </is>
      </c>
      <c r="T508" s="418">
        <f>R508=S508</f>
        <v/>
      </c>
      <c r="U508" s="418">
        <f>AND(MONTH(F508)=MONTH(Y508), YEAR(F508)=YEAR(Y508))</f>
        <v/>
      </c>
      <c r="V508" s="418">
        <f>AND(AC508&lt;&gt;"", 'Company information'!D$4&lt;&gt;"", RIGHT(SUBSTITUTE(AC508,"-",""),9)=RIGHT(SUBSTITUTE('Company information'!D$4,"-",""),9))</f>
        <v/>
      </c>
      <c r="W508" s="418">
        <f>AI508-I508</f>
        <v/>
      </c>
      <c r="X508" s="455" t="n"/>
      <c r="Y508" s="419" t="n">
        <v>44753</v>
      </c>
      <c r="Z508" s="418" t="inlineStr">
        <is>
          <t>TI22-2627</t>
        </is>
      </c>
      <c r="AA508" s="418" t="inlineStr"/>
      <c r="AB508" s="418" t="inlineStr">
        <is>
          <t>បុគ្គលជាប់អាករ</t>
        </is>
      </c>
      <c r="AC508" s="418" t="inlineStr">
        <is>
          <t>L001-100067123</t>
        </is>
      </c>
      <c r="AD508" s="418" t="inlineStr">
        <is>
          <t>រីឡាយអេប៊ល សូស អ៊ិនដាសស្រ្ទៀល (ខេមបូឌា)</t>
        </is>
      </c>
      <c r="AE508" s="455" t="n">
        <v>805879</v>
      </c>
      <c r="AF508" s="455" t="n">
        <v>732617</v>
      </c>
      <c r="AG508" s="455" t="n">
        <v>0</v>
      </c>
      <c r="AH508" s="455" t="n">
        <v>0</v>
      </c>
      <c r="AI508" s="455" t="n">
        <v>73262</v>
      </c>
      <c r="AJ508" s="455" t="n">
        <v>0</v>
      </c>
      <c r="AK508" s="455" t="n">
        <v>0</v>
      </c>
      <c r="AL508" s="455" t="n">
        <v>0</v>
      </c>
      <c r="AM508" s="455" t="n">
        <v>0</v>
      </c>
      <c r="AN508" s="455" t="n">
        <v>0</v>
      </c>
      <c r="AO508" s="455" t="n">
        <v>0</v>
      </c>
      <c r="AP508" s="455" t="n">
        <v>0</v>
      </c>
      <c r="AQ508" s="455" t="n">
        <v>0</v>
      </c>
      <c r="AR508" s="418" t="inlineStr"/>
      <c r="AS508" s="418" t="inlineStr">
        <is>
          <t>សេវាកម្មឯកសារ</t>
        </is>
      </c>
      <c r="AT508" s="418" t="inlineStr">
        <is>
          <t>បានប្រកាសពន្ធ</t>
        </is>
      </c>
    </row>
    <row r="509">
      <c r="A509" s="417" t="n">
        <v>500</v>
      </c>
      <c r="B509" s="418" t="inlineStr">
        <is>
          <t>Physician Enterprise Report</t>
        </is>
      </c>
      <c r="C509" s="418" t="inlineStr">
        <is>
          <t>អេហ្វ ដាប់បែលយូ អេហ្វ ហ៊្វុល វែល អេន នីស៊ីន ឡូជីស្ទីក</t>
        </is>
      </c>
      <c r="D509" s="418" t="inlineStr">
        <is>
          <t>L001-100098630</t>
        </is>
      </c>
      <c r="E509" s="418" t="inlineStr">
        <is>
          <t>TI22-2667</t>
        </is>
      </c>
      <c r="F509" s="419" t="n">
        <v>44902</v>
      </c>
      <c r="G509" s="420" t="n">
        <v>73244</v>
      </c>
      <c r="H509" s="418" t="n"/>
      <c r="I509" s="455" t="n">
        <v>73244</v>
      </c>
      <c r="J509" s="418">
        <f>IF(L509&lt;&gt;"",L509,K509)</f>
        <v/>
      </c>
      <c r="K509" s="418">
        <f>IF(AND(T509=TRUE, U509=TRUE, V509=TRUE), IF(W509&lt;-0.05, "អនុញ្ញាត (អ្នកផ្គត់ផ្គង់ប្រកាសខ្វះ)", "បានប្រកាស (អនុញ្ញាត)"), IF(AND(T509=FALSE, U509=FALSE, V509=FALSE), "ព្យួរទុក (មិនមានទិន្នន័យ)", "ប្រកាសខុស (ព្យួរទុក)"))</f>
        <v/>
      </c>
      <c r="L509" s="418" t="inlineStr"/>
      <c r="M509" s="418" t="inlineStr"/>
      <c r="N509" s="455" t="n"/>
      <c r="O509" s="455">
        <f>IF(W509&lt;0,AI509,I509)</f>
        <v/>
      </c>
      <c r="P509" s="455">
        <f>I509-O509</f>
        <v/>
      </c>
      <c r="Q509" s="418" t="n"/>
      <c r="R509" s="418" t="inlineStr">
        <is>
          <t>TI22-2667</t>
        </is>
      </c>
      <c r="S509" s="418" t="inlineStr">
        <is>
          <t>TI22-2667</t>
        </is>
      </c>
      <c r="T509" s="418">
        <f>R509=S509</f>
        <v/>
      </c>
      <c r="U509" s="418">
        <f>AND(MONTH(F509)=MONTH(Y509), YEAR(F509)=YEAR(Y509))</f>
        <v/>
      </c>
      <c r="V509" s="418">
        <f>AND(AC509&lt;&gt;"", 'Company information'!D$4&lt;&gt;"", RIGHT(SUBSTITUTE(AC509,"-",""),9)=RIGHT(SUBSTITUTE('Company information'!D$4,"-",""),9))</f>
        <v/>
      </c>
      <c r="W509" s="418">
        <f>AI509-I509</f>
        <v/>
      </c>
      <c r="X509" s="455" t="n"/>
      <c r="Y509" s="419" t="n">
        <v>44754</v>
      </c>
      <c r="Z509" s="418" t="inlineStr">
        <is>
          <t>TI22-2667</t>
        </is>
      </c>
      <c r="AA509" s="418" t="inlineStr"/>
      <c r="AB509" s="418" t="inlineStr">
        <is>
          <t>បុគ្គលជាប់អាករ</t>
        </is>
      </c>
      <c r="AC509" s="418" t="inlineStr">
        <is>
          <t>L001-100067123</t>
        </is>
      </c>
      <c r="AD509" s="418" t="inlineStr">
        <is>
          <t>រីឡាយអេប៊ល សូស អ៊ិនដាសស្រ្ទៀល (ខេមបូឌា)</t>
        </is>
      </c>
      <c r="AE509" s="455" t="n">
        <v>805682</v>
      </c>
      <c r="AF509" s="455" t="n">
        <v>732438</v>
      </c>
      <c r="AG509" s="455" t="n">
        <v>0</v>
      </c>
      <c r="AH509" s="455" t="n">
        <v>0</v>
      </c>
      <c r="AI509" s="455" t="n">
        <v>73244</v>
      </c>
      <c r="AJ509" s="455" t="n">
        <v>0</v>
      </c>
      <c r="AK509" s="455" t="n">
        <v>0</v>
      </c>
      <c r="AL509" s="455" t="n">
        <v>0</v>
      </c>
      <c r="AM509" s="455" t="n">
        <v>0</v>
      </c>
      <c r="AN509" s="455" t="n">
        <v>0</v>
      </c>
      <c r="AO509" s="455" t="n">
        <v>0</v>
      </c>
      <c r="AP509" s="455" t="n">
        <v>0</v>
      </c>
      <c r="AQ509" s="455" t="n">
        <v>0</v>
      </c>
      <c r="AR509" s="418" t="inlineStr"/>
      <c r="AS509" s="418" t="inlineStr">
        <is>
          <t>សេវាកម្មឯកសារ</t>
        </is>
      </c>
      <c r="AT509" s="418" t="inlineStr">
        <is>
          <t>បានប្រកាសពន្ធ</t>
        </is>
      </c>
    </row>
    <row r="510">
      <c r="A510" s="417" t="n">
        <v>501</v>
      </c>
      <c r="B510" s="418" t="inlineStr">
        <is>
          <t>Diesel</t>
        </is>
      </c>
      <c r="C510" s="418" t="inlineStr">
        <is>
          <t>ត្រេនស៍វើលដ៍ ត្រេនស្ព័រថេសិន (ខេមបូឌា)</t>
        </is>
      </c>
      <c r="D510" s="418" t="inlineStr">
        <is>
          <t>L001-100080561</t>
        </is>
      </c>
      <c r="E510" s="418" t="inlineStr">
        <is>
          <t>220430</t>
        </is>
      </c>
      <c r="F510" s="419" t="n">
        <v>44771</v>
      </c>
      <c r="G510" s="420" t="n">
        <v>116993</v>
      </c>
      <c r="H510" s="418" t="n"/>
      <c r="I510" s="455" t="n">
        <v>116993</v>
      </c>
      <c r="J510" s="418">
        <f>IF(L510&lt;&gt;"",L510,K510)</f>
        <v/>
      </c>
      <c r="K510" s="418">
        <f>IF(AND(T510=TRUE, U510=TRUE, V510=TRUE), IF(W510&lt;-0.05, "អនុញ្ញាត (អ្នកផ្គត់ផ្គង់ប្រកាសខ្វះ)", "បានប្រកាស (អនុញ្ញាត)"), IF(AND(T510=FALSE, U510=FALSE, V510=FALSE), "ព្យួរទុក (មិនមានទិន្នន័យ)", "ប្រកាសខុស (ព្យួរទុក)"))</f>
        <v/>
      </c>
      <c r="L510" s="418" t="inlineStr"/>
      <c r="M510" s="418" t="inlineStr"/>
      <c r="N510" s="455" t="n"/>
      <c r="O510" s="455">
        <f>IF(W510&lt;0,AI510,I510)</f>
        <v/>
      </c>
      <c r="P510" s="455">
        <f>I510-O510</f>
        <v/>
      </c>
      <c r="Q510" s="418" t="n"/>
      <c r="R510" s="418" t="inlineStr">
        <is>
          <t>220430</t>
        </is>
      </c>
      <c r="S510" s="418" t="inlineStr">
        <is>
          <t>22-0430</t>
        </is>
      </c>
      <c r="T510" s="418">
        <f>R510=S510</f>
        <v/>
      </c>
      <c r="U510" s="418">
        <f>AND(MONTH(F510)=MONTH(Y510), YEAR(F510)=YEAR(Y510))</f>
        <v/>
      </c>
      <c r="V510" s="418">
        <f>AND(AC510&lt;&gt;"", 'Company information'!D$4&lt;&gt;"", RIGHT(SUBSTITUTE(AC510,"-",""),9)=RIGHT(SUBSTITUTE('Company information'!D$4,"-",""),9))</f>
        <v/>
      </c>
      <c r="W510" s="418">
        <f>AI510-I510</f>
        <v/>
      </c>
      <c r="X510" s="455" t="n"/>
      <c r="Y510" s="419" t="n">
        <v>44865</v>
      </c>
      <c r="Z510" s="418" t="inlineStr">
        <is>
          <t>22-0430</t>
        </is>
      </c>
      <c r="AA510" s="418" t="inlineStr"/>
      <c r="AB510" s="418" t="inlineStr">
        <is>
          <t>ក្រុមហ៊ុនក្រៅប្រទេស</t>
        </is>
      </c>
      <c r="AC510" s="418" t="inlineStr">
        <is>
          <t>RCS LOGISTICS LTD</t>
        </is>
      </c>
      <c r="AD510" s="418" t="inlineStr">
        <is>
          <t>អ ស៊ី អេស ឡូជីស្ទីក</t>
        </is>
      </c>
      <c r="AE510" s="455" t="n">
        <v>35030789</v>
      </c>
      <c r="AF510" s="455" t="n">
        <v>35030789</v>
      </c>
      <c r="AG510" s="455" t="n">
        <v>0</v>
      </c>
      <c r="AH510" s="455" t="n">
        <v>0</v>
      </c>
      <c r="AI510" s="455" t="n">
        <v>0</v>
      </c>
      <c r="AJ510" s="455" t="n">
        <v>0</v>
      </c>
      <c r="AK510" s="455" t="n">
        <v>0</v>
      </c>
      <c r="AL510" s="455" t="n">
        <v>0</v>
      </c>
      <c r="AM510" s="455" t="n">
        <v>0</v>
      </c>
      <c r="AN510" s="455" t="n">
        <v>0</v>
      </c>
      <c r="AO510" s="455" t="n">
        <v>0</v>
      </c>
      <c r="AP510" s="455" t="n">
        <v>0</v>
      </c>
      <c r="AQ510" s="455" t="n">
        <v>0</v>
      </c>
      <c r="AR510" s="418" t="inlineStr"/>
      <c r="AS510" s="418" t="inlineStr">
        <is>
          <t>AIRFREIGHT CHARGE</t>
        </is>
      </c>
      <c r="AT510" s="418" t="inlineStr">
        <is>
          <t>បានប្រកាសពន្ធ</t>
        </is>
      </c>
    </row>
    <row r="511">
      <c r="A511" s="417" t="n">
        <v>502</v>
      </c>
      <c r="B511" s="418" t="inlineStr">
        <is>
          <t>Rent car pick up Buyer Lacoste</t>
        </is>
      </c>
      <c r="C511" s="418" t="inlineStr">
        <is>
          <t>កំពង់ផែស្វយ័តក្រុងព្រះសីហនុ</t>
        </is>
      </c>
      <c r="D511" s="418" t="inlineStr">
        <is>
          <t>L001-100044638</t>
        </is>
      </c>
      <c r="E511" s="418" t="inlineStr">
        <is>
          <t>139013</t>
        </is>
      </c>
      <c r="F511" s="419" t="n">
        <v>44771</v>
      </c>
      <c r="G511" s="420" t="n">
        <v>2512</v>
      </c>
      <c r="H511" s="418" t="n"/>
      <c r="I511" s="455" t="n">
        <v>2512</v>
      </c>
      <c r="J511" s="418">
        <f>IF(L511&lt;&gt;"",L511,K511)</f>
        <v/>
      </c>
      <c r="K511" s="418">
        <f>IF(AND(T511=TRUE, U511=TRUE, V511=TRUE), IF(W511&lt;-0.05, "អនុញ្ញាត (អ្នកផ្គត់ផ្គង់ប្រកាសខ្វះ)", "បានប្រកាស (អនុញ្ញាត)"), IF(AND(T511=FALSE, U511=FALSE, V511=FALSE), "ព្យួរទុក (មិនមានទិន្នន័យ)", "ប្រកាសខុស (ព្យួរទុក)"))</f>
        <v/>
      </c>
      <c r="L511" s="418" t="inlineStr"/>
      <c r="M511" s="418" t="inlineStr"/>
      <c r="N511" s="455" t="n"/>
      <c r="O511" s="455">
        <f>IF(W511&lt;0,AI511,I511)</f>
        <v/>
      </c>
      <c r="P511" s="455">
        <f>I511-O511</f>
        <v/>
      </c>
      <c r="Q511" s="418" t="n"/>
      <c r="R511" s="418" t="inlineStr">
        <is>
          <t>139013</t>
        </is>
      </c>
      <c r="S511" s="418" t="inlineStr"/>
      <c r="T511" s="418">
        <f>R511=S511</f>
        <v/>
      </c>
      <c r="U511" s="418">
        <f>AND(MONTH(F511)=MONTH(Y511), YEAR(F511)=YEAR(Y511))</f>
        <v/>
      </c>
      <c r="V511" s="418">
        <f>AND(AC511&lt;&gt;"", 'Company information'!D$4&lt;&gt;"", RIGHT(SUBSTITUTE(AC511,"-",""),9)=RIGHT(SUBSTITUTE('Company information'!D$4,"-",""),9))</f>
        <v/>
      </c>
      <c r="W511" s="418">
        <f>AI511-I511</f>
        <v/>
      </c>
      <c r="X511" s="455" t="n"/>
      <c r="Y511" s="417" t="n"/>
      <c r="Z511" s="418" t="n"/>
      <c r="AA511" s="418" t="n"/>
      <c r="AB511" s="418" t="n"/>
      <c r="AC511" s="418" t="n"/>
      <c r="AD511" s="418" t="n"/>
      <c r="AE511" s="455" t="n"/>
      <c r="AF511" s="455" t="n"/>
      <c r="AG511" s="455" t="n"/>
      <c r="AH511" s="455" t="n"/>
      <c r="AI511" s="455" t="n"/>
      <c r="AJ511" s="455" t="n"/>
      <c r="AK511" s="455" t="n"/>
      <c r="AL511" s="455" t="n"/>
      <c r="AM511" s="455" t="n"/>
      <c r="AN511" s="455" t="n"/>
      <c r="AO511" s="455" t="n"/>
      <c r="AP511" s="455" t="n"/>
      <c r="AQ511" s="455" t="n"/>
      <c r="AR511" s="418" t="n"/>
      <c r="AS511" s="418" t="n"/>
      <c r="AT511" s="418" t="n"/>
    </row>
    <row r="512">
      <c r="A512" s="417" t="n">
        <v>503</v>
      </c>
      <c r="B512" s="418" t="inlineStr">
        <is>
          <t>Rent car pick up Buyer Lacoste</t>
        </is>
      </c>
      <c r="C512" s="418" t="inlineStr">
        <is>
          <t>អាយធីអាយ អ៊ិនធើណេសិនណល ត្រេនស័្ពរថេសិន (ខេមបូឌា) ឯ.ក</t>
        </is>
      </c>
      <c r="D512" s="418" t="inlineStr">
        <is>
          <t>K002-901800477</t>
        </is>
      </c>
      <c r="E512" s="418" t="inlineStr">
        <is>
          <t>CAM222180</t>
        </is>
      </c>
      <c r="F512" s="419" t="n">
        <v>44770</v>
      </c>
      <c r="G512" s="420" t="n">
        <v>226137</v>
      </c>
      <c r="H512" s="418" t="n"/>
      <c r="I512" s="455" t="n">
        <v>226137</v>
      </c>
      <c r="J512" s="418">
        <f>IF(L512&lt;&gt;"",L512,K512)</f>
        <v/>
      </c>
      <c r="K512" s="418">
        <f>IF(AND(T512=TRUE, U512=TRUE, V512=TRUE), IF(W512&lt;-0.05, "អនុញ្ញាត (អ្នកផ្គត់ផ្គង់ប្រកាសខ្វះ)", "បានប្រកាស (អនុញ្ញាត)"), IF(AND(T512=FALSE, U512=FALSE, V512=FALSE), "ព្យួរទុក (មិនមានទិន្នន័យ)", "ប្រកាសខុស (ព្យួរទុក)"))</f>
        <v/>
      </c>
      <c r="L512" s="418" t="inlineStr"/>
      <c r="M512" s="418" t="inlineStr"/>
      <c r="N512" s="455" t="n"/>
      <c r="O512" s="455">
        <f>IF(W512&lt;0,AI512,I512)</f>
        <v/>
      </c>
      <c r="P512" s="455">
        <f>I512-O512</f>
        <v/>
      </c>
      <c r="Q512" s="418" t="n"/>
      <c r="R512" s="418" t="inlineStr">
        <is>
          <t>CAM222180</t>
        </is>
      </c>
      <c r="S512" s="418" t="inlineStr">
        <is>
          <t>CAM222180</t>
        </is>
      </c>
      <c r="T512" s="418">
        <f>R512=S512</f>
        <v/>
      </c>
      <c r="U512" s="418">
        <f>AND(MONTH(F512)=MONTH(Y512), YEAR(F512)=YEAR(Y512))</f>
        <v/>
      </c>
      <c r="V512" s="418">
        <f>AND(AC512&lt;&gt;"", 'Company information'!D$4&lt;&gt;"", RIGHT(SUBSTITUTE(AC512,"-",""),9)=RIGHT(SUBSTITUTE('Company information'!D$4,"-",""),9))</f>
        <v/>
      </c>
      <c r="W512" s="418">
        <f>AI512-I512</f>
        <v/>
      </c>
      <c r="X512" s="455" t="n"/>
      <c r="Y512" s="419" t="n">
        <v>44770</v>
      </c>
      <c r="Z512" s="418" t="inlineStr">
        <is>
          <t>CAM222180</t>
        </is>
      </c>
      <c r="AA512" s="418" t="inlineStr"/>
      <c r="AB512" s="418" t="inlineStr">
        <is>
          <t>បុគ្គលជាប់អាករ</t>
        </is>
      </c>
      <c r="AC512" s="418" t="inlineStr">
        <is>
          <t>L001-100067123</t>
        </is>
      </c>
      <c r="AD512" s="418" t="inlineStr">
        <is>
          <t>រីឡាយអេប៊ល សូស អ៊ិនដាសស្រ្ទៀល (ខេមបូឌា)</t>
        </is>
      </c>
      <c r="AE512" s="455" t="n">
        <v>2487507</v>
      </c>
      <c r="AF512" s="455" t="n">
        <v>2261370</v>
      </c>
      <c r="AG512" s="455" t="n">
        <v>0</v>
      </c>
      <c r="AH512" s="455" t="n">
        <v>0</v>
      </c>
      <c r="AI512" s="455" t="n">
        <v>226137</v>
      </c>
      <c r="AJ512" s="455" t="n">
        <v>0</v>
      </c>
      <c r="AK512" s="455" t="n">
        <v>0</v>
      </c>
      <c r="AL512" s="455" t="n">
        <v>0</v>
      </c>
      <c r="AM512" s="455" t="n">
        <v>0</v>
      </c>
      <c r="AN512" s="455" t="n">
        <v>0</v>
      </c>
      <c r="AO512" s="455" t="n">
        <v>0</v>
      </c>
      <c r="AP512" s="455" t="n">
        <v>0</v>
      </c>
      <c r="AQ512" s="455" t="n">
        <v>0</v>
      </c>
      <c r="AR512" s="418" t="inlineStr"/>
      <c r="AS512" s="418" t="inlineStr">
        <is>
          <t>COLOADER,AGENCY</t>
        </is>
      </c>
      <c r="AT512" s="418" t="inlineStr">
        <is>
          <t>បានប្រកាសពន្ធ</t>
        </is>
      </c>
    </row>
    <row r="513">
      <c r="A513" s="417" t="n">
        <v>504</v>
      </c>
      <c r="B513" s="418" t="inlineStr">
        <is>
          <t>Wall Painting</t>
        </is>
      </c>
      <c r="C513" s="418" t="inlineStr">
        <is>
          <t>កំពង់ផែស្វយ័តក្រុងព្រះសីហនុ</t>
        </is>
      </c>
      <c r="D513" s="418" t="inlineStr">
        <is>
          <t>L001-100044638</t>
        </is>
      </c>
      <c r="E513" s="418" t="inlineStr">
        <is>
          <t>134705</t>
        </is>
      </c>
      <c r="F513" s="419" t="n">
        <v>44764</v>
      </c>
      <c r="G513" s="420" t="n">
        <v>59083</v>
      </c>
      <c r="H513" s="418" t="n"/>
      <c r="I513" s="455" t="n">
        <v>59083</v>
      </c>
      <c r="J513" s="418">
        <f>IF(L513&lt;&gt;"",L513,K513)</f>
        <v/>
      </c>
      <c r="K513" s="418">
        <f>IF(AND(T513=TRUE, U513=TRUE, V513=TRUE), IF(W513&lt;-0.05, "អនុញ្ញាត (អ្នកផ្គត់ផ្គង់ប្រកាសខ្វះ)", "បានប្រកាស (អនុញ្ញាត)"), IF(AND(T513=FALSE, U513=FALSE, V513=FALSE), "ព្យួរទុក (មិនមានទិន្នន័យ)", "ប្រកាសខុស (ព្យួរទុក)"))</f>
        <v/>
      </c>
      <c r="L513" s="418" t="inlineStr"/>
      <c r="M513" s="418" t="inlineStr"/>
      <c r="N513" s="455" t="n"/>
      <c r="O513" s="455">
        <f>IF(W513&lt;0,AI513,I513)</f>
        <v/>
      </c>
      <c r="P513" s="455">
        <f>I513-O513</f>
        <v/>
      </c>
      <c r="Q513" s="418" t="n"/>
      <c r="R513" s="418" t="inlineStr">
        <is>
          <t>134705</t>
        </is>
      </c>
      <c r="S513" s="418" t="inlineStr"/>
      <c r="T513" s="418">
        <f>R513=S513</f>
        <v/>
      </c>
      <c r="U513" s="418">
        <f>AND(MONTH(F513)=MONTH(Y513), YEAR(F513)=YEAR(Y513))</f>
        <v/>
      </c>
      <c r="V513" s="418">
        <f>AND(AC513&lt;&gt;"", 'Company information'!D$4&lt;&gt;"", RIGHT(SUBSTITUTE(AC513,"-",""),9)=RIGHT(SUBSTITUTE('Company information'!D$4,"-",""),9))</f>
        <v/>
      </c>
      <c r="W513" s="418">
        <f>AI513-I513</f>
        <v/>
      </c>
      <c r="X513" s="455" t="n"/>
      <c r="Y513" s="417" t="n"/>
      <c r="Z513" s="418" t="n"/>
      <c r="AA513" s="418" t="n"/>
      <c r="AB513" s="418" t="n"/>
      <c r="AC513" s="418" t="n"/>
      <c r="AD513" s="418" t="n"/>
      <c r="AE513" s="455" t="n"/>
      <c r="AF513" s="455" t="n"/>
      <c r="AG513" s="455" t="n"/>
      <c r="AH513" s="455" t="n"/>
      <c r="AI513" s="455" t="n"/>
      <c r="AJ513" s="455" t="n"/>
      <c r="AK513" s="455" t="n"/>
      <c r="AL513" s="455" t="n"/>
      <c r="AM513" s="455" t="n"/>
      <c r="AN513" s="455" t="n"/>
      <c r="AO513" s="455" t="n"/>
      <c r="AP513" s="455" t="n"/>
      <c r="AQ513" s="455" t="n"/>
      <c r="AR513" s="418" t="n"/>
      <c r="AS513" s="418" t="n"/>
      <c r="AT513" s="418" t="n"/>
    </row>
    <row r="514">
      <c r="A514" s="417" t="n">
        <v>505</v>
      </c>
      <c r="B514" s="418" t="inlineStr">
        <is>
          <t>Diesel</t>
        </is>
      </c>
      <c r="C514" s="418" t="inlineStr">
        <is>
          <t>ត្រេនស៍វើលដ៍ ត្រេនស្ព័រថេសិន (ខេមបូឌា)</t>
        </is>
      </c>
      <c r="D514" s="418" t="inlineStr">
        <is>
          <t>L001-100080561</t>
        </is>
      </c>
      <c r="E514" s="418" t="inlineStr">
        <is>
          <t>220409</t>
        </is>
      </c>
      <c r="F514" s="419" t="n">
        <v>44757</v>
      </c>
      <c r="G514" s="420" t="n">
        <v>223559</v>
      </c>
      <c r="H514" s="418" t="n"/>
      <c r="I514" s="455" t="n">
        <v>223559</v>
      </c>
      <c r="J514" s="418">
        <f>IF(L514&lt;&gt;"",L514,K514)</f>
        <v/>
      </c>
      <c r="K514" s="418">
        <f>IF(AND(T514=TRUE, U514=TRUE, V514=TRUE), IF(W514&lt;-0.05, "អនុញ្ញាត (អ្នកផ្គត់ផ្គង់ប្រកាសខ្វះ)", "បានប្រកាស (អនុញ្ញាត)"), IF(AND(T514=FALSE, U514=FALSE, V514=FALSE), "ព្យួរទុក (មិនមានទិន្នន័យ)", "ប្រកាសខុស (ព្យួរទុក)"))</f>
        <v/>
      </c>
      <c r="L514" s="418" t="inlineStr"/>
      <c r="M514" s="418" t="inlineStr"/>
      <c r="N514" s="455" t="n"/>
      <c r="O514" s="455">
        <f>IF(W514&lt;0,AI514,I514)</f>
        <v/>
      </c>
      <c r="P514" s="455">
        <f>I514-O514</f>
        <v/>
      </c>
      <c r="Q514" s="418" t="n"/>
      <c r="R514" s="418" t="inlineStr">
        <is>
          <t>220409</t>
        </is>
      </c>
      <c r="S514" s="418" t="inlineStr">
        <is>
          <t>22-0409</t>
        </is>
      </c>
      <c r="T514" s="418">
        <f>R514=S514</f>
        <v/>
      </c>
      <c r="U514" s="418">
        <f>AND(MONTH(F514)=MONTH(Y514), YEAR(F514)=YEAR(Y514))</f>
        <v/>
      </c>
      <c r="V514" s="418">
        <f>AND(AC514&lt;&gt;"", 'Company information'!D$4&lt;&gt;"", RIGHT(SUBSTITUTE(AC514,"-",""),9)=RIGHT(SUBSTITUTE('Company information'!D$4,"-",""),9))</f>
        <v/>
      </c>
      <c r="W514" s="418">
        <f>AI514-I514</f>
        <v/>
      </c>
      <c r="X514" s="455" t="n"/>
      <c r="Y514" s="419" t="n">
        <v>44852</v>
      </c>
      <c r="Z514" s="418" t="inlineStr">
        <is>
          <t>22-0409</t>
        </is>
      </c>
      <c r="AA514" s="418" t="inlineStr"/>
      <c r="AB514" s="418" t="inlineStr">
        <is>
          <t>ក្រុមហ៊ុនក្រៅប្រទេស</t>
        </is>
      </c>
      <c r="AC514" s="418" t="inlineStr">
        <is>
          <t>RCS LOGISTICS LTD</t>
        </is>
      </c>
      <c r="AD514" s="418" t="inlineStr">
        <is>
          <t>អ ស៊ី អេស ឡូជីស្ទីក</t>
        </is>
      </c>
      <c r="AE514" s="455" t="n">
        <v>568901</v>
      </c>
      <c r="AF514" s="455" t="n">
        <v>568901</v>
      </c>
      <c r="AG514" s="455" t="n">
        <v>0</v>
      </c>
      <c r="AH514" s="455" t="n">
        <v>0</v>
      </c>
      <c r="AI514" s="455" t="n">
        <v>0</v>
      </c>
      <c r="AJ514" s="455" t="n">
        <v>0</v>
      </c>
      <c r="AK514" s="455" t="n">
        <v>0</v>
      </c>
      <c r="AL514" s="455" t="n">
        <v>0</v>
      </c>
      <c r="AM514" s="455" t="n">
        <v>0</v>
      </c>
      <c r="AN514" s="455" t="n">
        <v>0</v>
      </c>
      <c r="AO514" s="455" t="n">
        <v>0</v>
      </c>
      <c r="AP514" s="455" t="n">
        <v>0</v>
      </c>
      <c r="AQ514" s="455" t="n">
        <v>0</v>
      </c>
      <c r="AR514" s="418" t="inlineStr"/>
      <c r="AS514" s="418" t="inlineStr">
        <is>
          <t>AIRFREIGHT CHARGE</t>
        </is>
      </c>
      <c r="AT514" s="418" t="inlineStr">
        <is>
          <t>បានប្រកាសពន្ធ</t>
        </is>
      </c>
    </row>
    <row r="515">
      <c r="A515" s="417" t="n">
        <v>506</v>
      </c>
      <c r="B515" s="418" t="inlineStr">
        <is>
          <t>Diesel</t>
        </is>
      </c>
      <c r="C515" s="418" t="inlineStr">
        <is>
          <t>កំពង់ផែស្វយ័តក្រុងព្រះសីហនុ</t>
        </is>
      </c>
      <c r="D515" s="418" t="inlineStr">
        <is>
          <t>L001-100044638</t>
        </is>
      </c>
      <c r="E515" s="418" t="inlineStr">
        <is>
          <t>135075</t>
        </is>
      </c>
      <c r="F515" s="419" t="n">
        <v>44765</v>
      </c>
      <c r="G515" s="420" t="n">
        <v>597</v>
      </c>
      <c r="H515" s="418" t="n"/>
      <c r="I515" s="455" t="n">
        <v>597</v>
      </c>
      <c r="J515" s="418">
        <f>IF(L515&lt;&gt;"",L515,K515)</f>
        <v/>
      </c>
      <c r="K515" s="418">
        <f>IF(AND(T515=TRUE, U515=TRUE, V515=TRUE), IF(W515&lt;-0.05, "អនុញ្ញាត (អ្នកផ្គត់ផ្គង់ប្រកាសខ្វះ)", "បានប្រកាស (អនុញ្ញាត)"), IF(AND(T515=FALSE, U515=FALSE, V515=FALSE), "ព្យួរទុក (មិនមានទិន្នន័យ)", "ប្រកាសខុស (ព្យួរទុក)"))</f>
        <v/>
      </c>
      <c r="L515" s="418" t="inlineStr"/>
      <c r="M515" s="418" t="inlineStr"/>
      <c r="N515" s="455" t="n"/>
      <c r="O515" s="455">
        <f>IF(W515&lt;0,AI515,I515)</f>
        <v/>
      </c>
      <c r="P515" s="455">
        <f>I515-O515</f>
        <v/>
      </c>
      <c r="Q515" s="418" t="n"/>
      <c r="R515" s="418" t="inlineStr">
        <is>
          <t>135075</t>
        </is>
      </c>
      <c r="S515" s="418" t="inlineStr"/>
      <c r="T515" s="418">
        <f>R515=S515</f>
        <v/>
      </c>
      <c r="U515" s="418">
        <f>AND(MONTH(F515)=MONTH(Y515), YEAR(F515)=YEAR(Y515))</f>
        <v/>
      </c>
      <c r="V515" s="418">
        <f>AND(AC515&lt;&gt;"", 'Company information'!D$4&lt;&gt;"", RIGHT(SUBSTITUTE(AC515,"-",""),9)=RIGHT(SUBSTITUTE('Company information'!D$4,"-",""),9))</f>
        <v/>
      </c>
      <c r="W515" s="418">
        <f>AI515-I515</f>
        <v/>
      </c>
      <c r="X515" s="455" t="n"/>
      <c r="Y515" s="417" t="n"/>
      <c r="Z515" s="418" t="n"/>
      <c r="AA515" s="418" t="n"/>
      <c r="AB515" s="418" t="n"/>
      <c r="AC515" s="418" t="n"/>
      <c r="AD515" s="418" t="n"/>
      <c r="AE515" s="455" t="n"/>
      <c r="AF515" s="455" t="n"/>
      <c r="AG515" s="455" t="n"/>
      <c r="AH515" s="455" t="n"/>
      <c r="AI515" s="455" t="n"/>
      <c r="AJ515" s="455" t="n"/>
      <c r="AK515" s="455" t="n"/>
      <c r="AL515" s="455" t="n"/>
      <c r="AM515" s="455" t="n"/>
      <c r="AN515" s="455" t="n"/>
      <c r="AO515" s="455" t="n"/>
      <c r="AP515" s="455" t="n"/>
      <c r="AQ515" s="455" t="n"/>
      <c r="AR515" s="418" t="n"/>
      <c r="AS515" s="418" t="n"/>
      <c r="AT515" s="418" t="n"/>
    </row>
    <row r="516">
      <c r="A516" s="417" t="n">
        <v>507</v>
      </c>
      <c r="B516" s="418" t="inlineStr">
        <is>
          <t>Diesel</t>
        </is>
      </c>
      <c r="C516" s="418" t="inlineStr">
        <is>
          <t>អាយធីអាយ អ៊ិនធើណេសិនណល ត្រេនស័្ពរថេសិន (ខេមបូឌា) ឯ.ក</t>
        </is>
      </c>
      <c r="D516" s="418" t="inlineStr">
        <is>
          <t>K002-901800477</t>
        </is>
      </c>
      <c r="E516" s="418" t="inlineStr">
        <is>
          <t>CAM222113</t>
        </is>
      </c>
      <c r="F516" s="419" t="n">
        <v>44762</v>
      </c>
      <c r="G516" s="420" t="n">
        <v>65138</v>
      </c>
      <c r="H516" s="418" t="n"/>
      <c r="I516" s="455" t="n">
        <v>65138</v>
      </c>
      <c r="J516" s="418">
        <f>IF(L516&lt;&gt;"",L516,K516)</f>
        <v/>
      </c>
      <c r="K516" s="418">
        <f>IF(AND(T516=TRUE, U516=TRUE, V516=TRUE), IF(W516&lt;-0.05, "អនុញ្ញាត (អ្នកផ្គត់ផ្គង់ប្រកាសខ្វះ)", "បានប្រកាស (អនុញ្ញាត)"), IF(AND(T516=FALSE, U516=FALSE, V516=FALSE), "ព្យួរទុក (មិនមានទិន្នន័យ)", "ប្រកាសខុស (ព្យួរទុក)"))</f>
        <v/>
      </c>
      <c r="L516" s="418" t="inlineStr"/>
      <c r="M516" s="418" t="inlineStr"/>
      <c r="N516" s="455" t="n"/>
      <c r="O516" s="455">
        <f>IF(W516&lt;0,AI516,I516)</f>
        <v/>
      </c>
      <c r="P516" s="455">
        <f>I516-O516</f>
        <v/>
      </c>
      <c r="Q516" s="418" t="n"/>
      <c r="R516" s="418" t="inlineStr">
        <is>
          <t>CAM222113</t>
        </is>
      </c>
      <c r="S516" s="418" t="inlineStr">
        <is>
          <t>CAM222113</t>
        </is>
      </c>
      <c r="T516" s="418">
        <f>R516=S516</f>
        <v/>
      </c>
      <c r="U516" s="418">
        <f>AND(MONTH(F516)=MONTH(Y516), YEAR(F516)=YEAR(Y516))</f>
        <v/>
      </c>
      <c r="V516" s="418">
        <f>AND(AC516&lt;&gt;"", 'Company information'!D$4&lt;&gt;"", RIGHT(SUBSTITUTE(AC516,"-",""),9)=RIGHT(SUBSTITUTE('Company information'!D$4,"-",""),9))</f>
        <v/>
      </c>
      <c r="W516" s="418">
        <f>AI516-I516</f>
        <v/>
      </c>
      <c r="X516" s="455" t="n"/>
      <c r="Y516" s="419" t="n">
        <v>44762</v>
      </c>
      <c r="Z516" s="418" t="inlineStr">
        <is>
          <t>CAM222113</t>
        </is>
      </c>
      <c r="AA516" s="418" t="inlineStr"/>
      <c r="AB516" s="418" t="inlineStr">
        <is>
          <t>បុគ្គលជាប់អាករ</t>
        </is>
      </c>
      <c r="AC516" s="418" t="inlineStr">
        <is>
          <t>L001-100067123</t>
        </is>
      </c>
      <c r="AD516" s="418" t="inlineStr">
        <is>
          <t>រីឡាយអេប៊ល សូស អ៊ិនដាសស្រ្ទៀល (ខេមបូឌា)</t>
        </is>
      </c>
      <c r="AE516" s="455" t="n">
        <v>716517</v>
      </c>
      <c r="AF516" s="455" t="n">
        <v>651379</v>
      </c>
      <c r="AG516" s="455" t="n">
        <v>0</v>
      </c>
      <c r="AH516" s="455" t="n">
        <v>0</v>
      </c>
      <c r="AI516" s="455" t="n">
        <v>65138</v>
      </c>
      <c r="AJ516" s="455" t="n">
        <v>0</v>
      </c>
      <c r="AK516" s="455" t="n">
        <v>0</v>
      </c>
      <c r="AL516" s="455" t="n">
        <v>0</v>
      </c>
      <c r="AM516" s="455" t="n">
        <v>0</v>
      </c>
      <c r="AN516" s="455" t="n">
        <v>0</v>
      </c>
      <c r="AO516" s="455" t="n">
        <v>0</v>
      </c>
      <c r="AP516" s="455" t="n">
        <v>0</v>
      </c>
      <c r="AQ516" s="455" t="n">
        <v>0</v>
      </c>
      <c r="AR516" s="418" t="inlineStr"/>
      <c r="AS516" s="418" t="inlineStr">
        <is>
          <t>COLOADER,AGENCY</t>
        </is>
      </c>
      <c r="AT516" s="418" t="inlineStr">
        <is>
          <t>បានប្រកាសពន្ធ</t>
        </is>
      </c>
    </row>
    <row r="517">
      <c r="A517" s="417" t="n">
        <v>508</v>
      </c>
      <c r="B517" s="418" t="inlineStr">
        <is>
          <t>Diesel</t>
        </is>
      </c>
      <c r="C517" s="418" t="inlineStr">
        <is>
          <t>អាយធីអាយ អ៊ិនធើណេសិនណល ត្រេនស័្ពរថេសិន (ខេមបូឌា) ឯ.ក</t>
        </is>
      </c>
      <c r="D517" s="418" t="inlineStr">
        <is>
          <t>K002-901800477</t>
        </is>
      </c>
      <c r="E517" s="418" t="inlineStr">
        <is>
          <t>CAM222048</t>
        </is>
      </c>
      <c r="F517" s="419" t="n">
        <v>44760</v>
      </c>
      <c r="G517" s="420" t="n">
        <v>126331</v>
      </c>
      <c r="H517" s="418" t="n"/>
      <c r="I517" s="455" t="n">
        <v>126331</v>
      </c>
      <c r="J517" s="418">
        <f>IF(L517&lt;&gt;"",L517,K517)</f>
        <v/>
      </c>
      <c r="K517" s="418">
        <f>IF(AND(T517=TRUE, U517=TRUE, V517=TRUE), IF(W517&lt;-0.05, "អនុញ្ញាត (អ្នកផ្គត់ផ្គង់ប្រកាសខ្វះ)", "បានប្រកាស (អនុញ្ញាត)"), IF(AND(T517=FALSE, U517=FALSE, V517=FALSE), "ព្យួរទុក (មិនមានទិន្នន័យ)", "ប្រកាសខុស (ព្យួរទុក)"))</f>
        <v/>
      </c>
      <c r="L517" s="418" t="inlineStr"/>
      <c r="M517" s="418" t="inlineStr"/>
      <c r="N517" s="455" t="n"/>
      <c r="O517" s="455">
        <f>IF(W517&lt;0,AI517,I517)</f>
        <v/>
      </c>
      <c r="P517" s="455">
        <f>I517-O517</f>
        <v/>
      </c>
      <c r="Q517" s="418" t="n"/>
      <c r="R517" s="418" t="inlineStr">
        <is>
          <t>CAM222048</t>
        </is>
      </c>
      <c r="S517" s="418" t="inlineStr">
        <is>
          <t>CAM222048</t>
        </is>
      </c>
      <c r="T517" s="418">
        <f>R517=S517</f>
        <v/>
      </c>
      <c r="U517" s="418">
        <f>AND(MONTH(F517)=MONTH(Y517), YEAR(F517)=YEAR(Y517))</f>
        <v/>
      </c>
      <c r="V517" s="418">
        <f>AND(AC517&lt;&gt;"", 'Company information'!D$4&lt;&gt;"", RIGHT(SUBSTITUTE(AC517,"-",""),9)=RIGHT(SUBSTITUTE('Company information'!D$4,"-",""),9))</f>
        <v/>
      </c>
      <c r="W517" s="418">
        <f>AI517-I517</f>
        <v/>
      </c>
      <c r="X517" s="455" t="n"/>
      <c r="Y517" s="419" t="n">
        <v>44760</v>
      </c>
      <c r="Z517" s="418" t="inlineStr">
        <is>
          <t>CAM222048</t>
        </is>
      </c>
      <c r="AA517" s="418" t="inlineStr"/>
      <c r="AB517" s="418" t="inlineStr">
        <is>
          <t>បុគ្គលជាប់អាករ</t>
        </is>
      </c>
      <c r="AC517" s="418" t="inlineStr">
        <is>
          <t>L001-100067123</t>
        </is>
      </c>
      <c r="AD517" s="418" t="inlineStr">
        <is>
          <t>រីឡាយអេប៊ល សូស អ៊ិនដាសស្រ្ទៀល (ខេមបូឌា)</t>
        </is>
      </c>
      <c r="AE517" s="455" t="n">
        <v>1389645</v>
      </c>
      <c r="AF517" s="455" t="n">
        <v>1263314</v>
      </c>
      <c r="AG517" s="455" t="n">
        <v>0</v>
      </c>
      <c r="AH517" s="455" t="n">
        <v>0</v>
      </c>
      <c r="AI517" s="455" t="n">
        <v>126331</v>
      </c>
      <c r="AJ517" s="455" t="n">
        <v>0</v>
      </c>
      <c r="AK517" s="455" t="n">
        <v>0</v>
      </c>
      <c r="AL517" s="455" t="n">
        <v>0</v>
      </c>
      <c r="AM517" s="455" t="n">
        <v>0</v>
      </c>
      <c r="AN517" s="455" t="n">
        <v>0</v>
      </c>
      <c r="AO517" s="455" t="n">
        <v>0</v>
      </c>
      <c r="AP517" s="455" t="n">
        <v>0</v>
      </c>
      <c r="AQ517" s="455" t="n">
        <v>0</v>
      </c>
      <c r="AR517" s="418" t="inlineStr"/>
      <c r="AS517" s="418" t="inlineStr">
        <is>
          <t>THC,DOC</t>
        </is>
      </c>
      <c r="AT517" s="418" t="inlineStr">
        <is>
          <t>បានប្រកាសពន្ធ</t>
        </is>
      </c>
    </row>
    <row r="518">
      <c r="A518" s="417" t="n">
        <v>509</v>
      </c>
      <c r="B518" s="418" t="inlineStr">
        <is>
          <t>Meet client</t>
        </is>
      </c>
      <c r="C518" s="418" t="inlineStr">
        <is>
          <t>យូនៀន ឆេមភៀន ឡូជីស្ទីក (ខេមបូឌា)</t>
        </is>
      </c>
      <c r="D518" s="418" t="inlineStr">
        <is>
          <t>L001-104010509</t>
        </is>
      </c>
      <c r="E518" s="418" t="inlineStr">
        <is>
          <t>221170</t>
        </is>
      </c>
      <c r="F518" s="419" t="n">
        <v>44761</v>
      </c>
      <c r="G518" s="420" t="n">
        <v>12640</v>
      </c>
      <c r="H518" s="418" t="n"/>
      <c r="I518" s="455" t="n">
        <v>12640</v>
      </c>
      <c r="J518" s="418">
        <f>IF(L518&lt;&gt;"",L518,K518)</f>
        <v/>
      </c>
      <c r="K518" s="418">
        <f>IF(AND(T518=TRUE, U518=TRUE, V518=TRUE), IF(W518&lt;-0.05, "អនុញ្ញាត (អ្នកផ្គត់ផ្គង់ប្រកាសខ្វះ)", "បានប្រកាស (អនុញ្ញាត)"), IF(AND(T518=FALSE, U518=FALSE, V518=FALSE), "ព្យួរទុក (មិនមានទិន្នន័យ)", "ប្រកាសខុស (ព្យួរទុក)"))</f>
        <v/>
      </c>
      <c r="L518" s="418" t="inlineStr"/>
      <c r="M518" s="418" t="inlineStr"/>
      <c r="N518" s="455" t="n"/>
      <c r="O518" s="455">
        <f>IF(W518&lt;0,AI518,I518)</f>
        <v/>
      </c>
      <c r="P518" s="455">
        <f>I518-O518</f>
        <v/>
      </c>
      <c r="Q518" s="418" t="n"/>
      <c r="R518" s="418" t="inlineStr">
        <is>
          <t>221170</t>
        </is>
      </c>
      <c r="S518" s="418" t="inlineStr">
        <is>
          <t>221170</t>
        </is>
      </c>
      <c r="T518" s="418">
        <f>R518=S518</f>
        <v/>
      </c>
      <c r="U518" s="418">
        <f>AND(MONTH(F518)=MONTH(Y518), YEAR(F518)=YEAR(Y518))</f>
        <v/>
      </c>
      <c r="V518" s="418">
        <f>AND(AC518&lt;&gt;"", 'Company information'!D$4&lt;&gt;"", RIGHT(SUBSTITUTE(AC518,"-",""),9)=RIGHT(SUBSTITUTE('Company information'!D$4,"-",""),9))</f>
        <v/>
      </c>
      <c r="W518" s="418">
        <f>AI518-I518</f>
        <v/>
      </c>
      <c r="X518" s="455" t="n"/>
      <c r="Y518" s="419" t="n">
        <v>44761</v>
      </c>
      <c r="Z518" s="418" t="inlineStr">
        <is>
          <t>221170</t>
        </is>
      </c>
      <c r="AA518" s="418" t="inlineStr"/>
      <c r="AB518" s="418" t="inlineStr">
        <is>
          <t>បុគ្គលជាប់អាករ</t>
        </is>
      </c>
      <c r="AC518" s="418" t="inlineStr">
        <is>
          <t>L001-100067123</t>
        </is>
      </c>
      <c r="AD518" s="418" t="inlineStr">
        <is>
          <t>រីឡាយអេប៊ល សូស អ៊ិនដាសស្រ្ទៀល (ខេមបូឌា)</t>
        </is>
      </c>
      <c r="AE518" s="455" t="n">
        <v>139044</v>
      </c>
      <c r="AF518" s="455" t="n">
        <v>126404</v>
      </c>
      <c r="AG518" s="455" t="n">
        <v>0</v>
      </c>
      <c r="AH518" s="455" t="n">
        <v>0</v>
      </c>
      <c r="AI518" s="455" t="n">
        <v>12640</v>
      </c>
      <c r="AJ518" s="455" t="n">
        <v>0</v>
      </c>
      <c r="AK518" s="455" t="n">
        <v>0</v>
      </c>
      <c r="AL518" s="455" t="n">
        <v>0</v>
      </c>
      <c r="AM518" s="455" t="n">
        <v>0</v>
      </c>
      <c r="AN518" s="455" t="n">
        <v>0</v>
      </c>
      <c r="AO518" s="455" t="n">
        <v>0</v>
      </c>
      <c r="AP518" s="455" t="n">
        <v>0</v>
      </c>
      <c r="AQ518" s="455" t="n">
        <v>0</v>
      </c>
      <c r="AR518" s="418" t="inlineStr"/>
      <c r="AS518" s="418" t="inlineStr">
        <is>
          <t>WARE</t>
        </is>
      </c>
      <c r="AT518" s="418" t="inlineStr">
        <is>
          <t>បានប្រកាសពន្ធ</t>
        </is>
      </c>
    </row>
    <row r="519">
      <c r="A519" s="417" t="n">
        <v>510</v>
      </c>
      <c r="B519" s="418" t="inlineStr">
        <is>
          <t>Spare parts &amp;Service</t>
        </is>
      </c>
      <c r="C519" s="418" t="inlineStr">
        <is>
          <t>កំពង់ផែស្វយ័តក្រុងព្រះសីហនុ</t>
        </is>
      </c>
      <c r="D519" s="418" t="inlineStr">
        <is>
          <t>L001-100044638</t>
        </is>
      </c>
      <c r="E519" s="418" t="inlineStr">
        <is>
          <t>130861</t>
        </is>
      </c>
      <c r="F519" s="419" t="n">
        <v>44760</v>
      </c>
      <c r="G519" s="420" t="n">
        <v>627</v>
      </c>
      <c r="H519" s="418" t="n"/>
      <c r="I519" s="455" t="n">
        <v>627</v>
      </c>
      <c r="J519" s="418">
        <f>IF(L519&lt;&gt;"",L519,K519)</f>
        <v/>
      </c>
      <c r="K519" s="418">
        <f>IF(AND(T519=TRUE, U519=TRUE, V519=TRUE), IF(W519&lt;-0.05, "អនុញ្ញាត (អ្នកផ្គត់ផ្គង់ប្រកាសខ្វះ)", "បានប្រកាស (អនុញ្ញាត)"), IF(AND(T519=FALSE, U519=FALSE, V519=FALSE), "ព្យួរទុក (មិនមានទិន្នន័យ)", "ប្រកាសខុស (ព្យួរទុក)"))</f>
        <v/>
      </c>
      <c r="L519" s="418" t="inlineStr"/>
      <c r="M519" s="418" t="inlineStr"/>
      <c r="N519" s="455" t="n"/>
      <c r="O519" s="455">
        <f>IF(W519&lt;0,AI519,I519)</f>
        <v/>
      </c>
      <c r="P519" s="455">
        <f>I519-O519</f>
        <v/>
      </c>
      <c r="Q519" s="418" t="n"/>
      <c r="R519" s="418" t="inlineStr">
        <is>
          <t>130861</t>
        </is>
      </c>
      <c r="S519" s="418" t="inlineStr"/>
      <c r="T519" s="418">
        <f>R519=S519</f>
        <v/>
      </c>
      <c r="U519" s="418">
        <f>AND(MONTH(F519)=MONTH(Y519), YEAR(F519)=YEAR(Y519))</f>
        <v/>
      </c>
      <c r="V519" s="418">
        <f>AND(AC519&lt;&gt;"", 'Company information'!D$4&lt;&gt;"", RIGHT(SUBSTITUTE(AC519,"-",""),9)=RIGHT(SUBSTITUTE('Company information'!D$4,"-",""),9))</f>
        <v/>
      </c>
      <c r="W519" s="418">
        <f>AI519-I519</f>
        <v/>
      </c>
      <c r="X519" s="455" t="n"/>
      <c r="Y519" s="417" t="n"/>
      <c r="Z519" s="418" t="n"/>
      <c r="AA519" s="418" t="n"/>
      <c r="AB519" s="418" t="n"/>
      <c r="AC519" s="418" t="n"/>
      <c r="AD519" s="418" t="n"/>
      <c r="AE519" s="455" t="n"/>
      <c r="AF519" s="455" t="n"/>
      <c r="AG519" s="455" t="n"/>
      <c r="AH519" s="455" t="n"/>
      <c r="AI519" s="455" t="n"/>
      <c r="AJ519" s="455" t="n"/>
      <c r="AK519" s="455" t="n"/>
      <c r="AL519" s="455" t="n"/>
      <c r="AM519" s="455" t="n"/>
      <c r="AN519" s="455" t="n"/>
      <c r="AO519" s="455" t="n"/>
      <c r="AP519" s="455" t="n"/>
      <c r="AQ519" s="455" t="n"/>
      <c r="AR519" s="418" t="n"/>
      <c r="AS519" s="418" t="n"/>
      <c r="AT519" s="418" t="n"/>
    </row>
    <row r="520">
      <c r="A520" s="417" t="n">
        <v>511</v>
      </c>
      <c r="B520" s="418" t="inlineStr">
        <is>
          <t>Lunch for Buyer LC</t>
        </is>
      </c>
      <c r="C520" s="418" t="inlineStr">
        <is>
          <t>ស៊ីមេហ្ស រីសុន (ខេមបូឌា) អិលអិលស៊ី</t>
        </is>
      </c>
      <c r="D520" s="418" t="inlineStr">
        <is>
          <t>K005-105010456</t>
        </is>
      </c>
      <c r="E520" s="418" t="inlineStr">
        <is>
          <t>SM-2207119</t>
        </is>
      </c>
      <c r="F520" s="419" t="n">
        <v>44756</v>
      </c>
      <c r="G520" s="420" t="n">
        <v>87168</v>
      </c>
      <c r="H520" s="418" t="n"/>
      <c r="I520" s="455" t="n">
        <v>87168</v>
      </c>
      <c r="J520" s="418">
        <f>IF(L520&lt;&gt;"",L520,K520)</f>
        <v/>
      </c>
      <c r="K520" s="418">
        <f>IF(AND(T520=TRUE, U520=TRUE, V520=TRUE), IF(W520&lt;-0.05, "អនុញ្ញាត (អ្នកផ្គត់ផ្គង់ប្រកាសខ្វះ)", "បានប្រកាស (អនុញ្ញាត)"), IF(AND(T520=FALSE, U520=FALSE, V520=FALSE), "ព្យួរទុក (មិនមានទិន្នន័យ)", "ប្រកាសខុស (ព្យួរទុក)"))</f>
        <v/>
      </c>
      <c r="L520" s="418" t="inlineStr"/>
      <c r="M520" s="418" t="inlineStr"/>
      <c r="N520" s="455" t="n"/>
      <c r="O520" s="455">
        <f>IF(W520&lt;0,AI520,I520)</f>
        <v/>
      </c>
      <c r="P520" s="455">
        <f>I520-O520</f>
        <v/>
      </c>
      <c r="Q520" s="418" t="n"/>
      <c r="R520" s="418" t="inlineStr">
        <is>
          <t>SM-2207119</t>
        </is>
      </c>
      <c r="S520" s="418" t="inlineStr"/>
      <c r="T520" s="418">
        <f>R520=S520</f>
        <v/>
      </c>
      <c r="U520" s="418">
        <f>AND(MONTH(F520)=MONTH(Y520), YEAR(F520)=YEAR(Y520))</f>
        <v/>
      </c>
      <c r="V520" s="418">
        <f>AND(AC520&lt;&gt;"", 'Company information'!D$4&lt;&gt;"", RIGHT(SUBSTITUTE(AC520,"-",""),9)=RIGHT(SUBSTITUTE('Company information'!D$4,"-",""),9))</f>
        <v/>
      </c>
      <c r="W520" s="418">
        <f>AI520-I520</f>
        <v/>
      </c>
      <c r="X520" s="455" t="n"/>
      <c r="Y520" s="417" t="n"/>
      <c r="Z520" s="418" t="n"/>
      <c r="AA520" s="418" t="n"/>
      <c r="AB520" s="418" t="n"/>
      <c r="AC520" s="418" t="n"/>
      <c r="AD520" s="418" t="n"/>
      <c r="AE520" s="455" t="n"/>
      <c r="AF520" s="455" t="n"/>
      <c r="AG520" s="455" t="n"/>
      <c r="AH520" s="455" t="n"/>
      <c r="AI520" s="455" t="n"/>
      <c r="AJ520" s="455" t="n"/>
      <c r="AK520" s="455" t="n"/>
      <c r="AL520" s="455" t="n"/>
      <c r="AM520" s="455" t="n"/>
      <c r="AN520" s="455" t="n"/>
      <c r="AO520" s="455" t="n"/>
      <c r="AP520" s="455" t="n"/>
      <c r="AQ520" s="455" t="n"/>
      <c r="AR520" s="418" t="n"/>
      <c r="AS520" s="418" t="n"/>
      <c r="AT520" s="418" t="n"/>
    </row>
    <row r="521">
      <c r="A521" s="417" t="n">
        <v>512</v>
      </c>
      <c r="B521" s="418" t="inlineStr">
        <is>
          <t>Lunch for Buyer LC</t>
        </is>
      </c>
      <c r="C521" s="418" t="inlineStr">
        <is>
          <t>កំពង់ផែស្វយ័តក្រុងព្រះសីហនុ</t>
        </is>
      </c>
      <c r="D521" s="418" t="inlineStr">
        <is>
          <t>L001-100044638</t>
        </is>
      </c>
      <c r="E521" s="418" t="inlineStr">
        <is>
          <t>127918</t>
        </is>
      </c>
      <c r="F521" s="419" t="n">
        <v>44755</v>
      </c>
      <c r="G521" s="420" t="n">
        <v>1883</v>
      </c>
      <c r="H521" s="418" t="n"/>
      <c r="I521" s="455" t="n">
        <v>1883</v>
      </c>
      <c r="J521" s="418">
        <f>IF(L521&lt;&gt;"",L521,K521)</f>
        <v/>
      </c>
      <c r="K521" s="418">
        <f>IF(AND(T521=TRUE, U521=TRUE, V521=TRUE), IF(W521&lt;-0.05, "អនុញ្ញាត (អ្នកផ្គត់ផ្គង់ប្រកាសខ្វះ)", "បានប្រកាស (អនុញ្ញាត)"), IF(AND(T521=FALSE, U521=FALSE, V521=FALSE), "ព្យួរទុក (មិនមានទិន្នន័យ)", "ប្រកាសខុស (ព្យួរទុក)"))</f>
        <v/>
      </c>
      <c r="L521" s="418" t="inlineStr"/>
      <c r="M521" s="418" t="inlineStr"/>
      <c r="N521" s="455" t="n"/>
      <c r="O521" s="455">
        <f>IF(W521&lt;0,AI521,I521)</f>
        <v/>
      </c>
      <c r="P521" s="455">
        <f>I521-O521</f>
        <v/>
      </c>
      <c r="Q521" s="418" t="n"/>
      <c r="R521" s="418" t="inlineStr">
        <is>
          <t>127918</t>
        </is>
      </c>
      <c r="S521" s="418" t="inlineStr"/>
      <c r="T521" s="418">
        <f>R521=S521</f>
        <v/>
      </c>
      <c r="U521" s="418">
        <f>AND(MONTH(F521)=MONTH(Y521), YEAR(F521)=YEAR(Y521))</f>
        <v/>
      </c>
      <c r="V521" s="418">
        <f>AND(AC521&lt;&gt;"", 'Company information'!D$4&lt;&gt;"", RIGHT(SUBSTITUTE(AC521,"-",""),9)=RIGHT(SUBSTITUTE('Company information'!D$4,"-",""),9))</f>
        <v/>
      </c>
      <c r="W521" s="418">
        <f>AI521-I521</f>
        <v/>
      </c>
      <c r="X521" s="455" t="n"/>
      <c r="Y521" s="417" t="n"/>
      <c r="Z521" s="418" t="n"/>
      <c r="AA521" s="418" t="n"/>
      <c r="AB521" s="418" t="n"/>
      <c r="AC521" s="418" t="n"/>
      <c r="AD521" s="418" t="n"/>
      <c r="AE521" s="455" t="n"/>
      <c r="AF521" s="455" t="n"/>
      <c r="AG521" s="455" t="n"/>
      <c r="AH521" s="455" t="n"/>
      <c r="AI521" s="455" t="n"/>
      <c r="AJ521" s="455" t="n"/>
      <c r="AK521" s="455" t="n"/>
      <c r="AL521" s="455" t="n"/>
      <c r="AM521" s="455" t="n"/>
      <c r="AN521" s="455" t="n"/>
      <c r="AO521" s="455" t="n"/>
      <c r="AP521" s="455" t="n"/>
      <c r="AQ521" s="455" t="n"/>
      <c r="AR521" s="418" t="n"/>
      <c r="AS521" s="418" t="n"/>
      <c r="AT521" s="418" t="n"/>
    </row>
    <row r="522">
      <c r="A522" s="417" t="n">
        <v>513</v>
      </c>
      <c r="B522" s="418" t="inlineStr">
        <is>
          <t>Lunch for Buyer LC</t>
        </is>
      </c>
      <c r="C522" s="418" t="inlineStr">
        <is>
          <t>អាយធីអាយ អ៊ិនធើណេសិនណល ត្រេនស័្ពរថេសិន (ខេមបូឌា) ឯ.ក</t>
        </is>
      </c>
      <c r="D522" s="418" t="inlineStr">
        <is>
          <t>K002-901800477</t>
        </is>
      </c>
      <c r="E522" s="418" t="inlineStr">
        <is>
          <t>CAM222002</t>
        </is>
      </c>
      <c r="F522" s="419" t="n">
        <v>44872</v>
      </c>
      <c r="G522" s="420" t="n">
        <v>109553</v>
      </c>
      <c r="H522" s="418" t="n"/>
      <c r="I522" s="455" t="n">
        <v>109553</v>
      </c>
      <c r="J522" s="418">
        <f>IF(L522&lt;&gt;"",L522,K522)</f>
        <v/>
      </c>
      <c r="K522" s="418">
        <f>IF(AND(T522=TRUE, U522=TRUE, V522=TRUE), IF(W522&lt;-0.05, "អនុញ្ញាត (អ្នកផ្គត់ផ្គង់ប្រកាសខ្វះ)", "បានប្រកាស (អនុញ្ញាត)"), IF(AND(T522=FALSE, U522=FALSE, V522=FALSE), "ព្យួរទុក (មិនមានទិន្នន័យ)", "ប្រកាសខុស (ព្យួរទុក)"))</f>
        <v/>
      </c>
      <c r="L522" s="418" t="inlineStr"/>
      <c r="M522" s="418" t="inlineStr"/>
      <c r="N522" s="455" t="n"/>
      <c r="O522" s="455">
        <f>IF(W522&lt;0,AI522,I522)</f>
        <v/>
      </c>
      <c r="P522" s="455">
        <f>I522-O522</f>
        <v/>
      </c>
      <c r="Q522" s="418" t="n"/>
      <c r="R522" s="418" t="inlineStr">
        <is>
          <t>CAM222002</t>
        </is>
      </c>
      <c r="S522" s="418" t="inlineStr">
        <is>
          <t>CAM222002</t>
        </is>
      </c>
      <c r="T522" s="418">
        <f>R522=S522</f>
        <v/>
      </c>
      <c r="U522" s="418">
        <f>AND(MONTH(F522)=MONTH(Y522), YEAR(F522)=YEAR(Y522))</f>
        <v/>
      </c>
      <c r="V522" s="418">
        <f>AND(AC522&lt;&gt;"", 'Company information'!D$4&lt;&gt;"", RIGHT(SUBSTITUTE(AC522,"-",""),9)=RIGHT(SUBSTITUTE('Company information'!D$4,"-",""),9))</f>
        <v/>
      </c>
      <c r="W522" s="418">
        <f>AI522-I522</f>
        <v/>
      </c>
      <c r="X522" s="455" t="n"/>
      <c r="Y522" s="419" t="n">
        <v>44753</v>
      </c>
      <c r="Z522" s="418" t="inlineStr">
        <is>
          <t>CAM222002</t>
        </is>
      </c>
      <c r="AA522" s="418" t="inlineStr"/>
      <c r="AB522" s="418" t="inlineStr">
        <is>
          <t>បុគ្គលជាប់អាករ</t>
        </is>
      </c>
      <c r="AC522" s="418" t="inlineStr">
        <is>
          <t>L001-100067123</t>
        </is>
      </c>
      <c r="AD522" s="418" t="inlineStr">
        <is>
          <t>រីឡាយអេប៊ល សូស អ៊ិនដាសស្រ្ទៀល (ខេមបូឌា)</t>
        </is>
      </c>
      <c r="AE522" s="455" t="n">
        <v>1205086</v>
      </c>
      <c r="AF522" s="455" t="n">
        <v>1095533</v>
      </c>
      <c r="AG522" s="455" t="n">
        <v>0</v>
      </c>
      <c r="AH522" s="455" t="n">
        <v>0</v>
      </c>
      <c r="AI522" s="455" t="n">
        <v>109553</v>
      </c>
      <c r="AJ522" s="455" t="n">
        <v>0</v>
      </c>
      <c r="AK522" s="455" t="n">
        <v>0</v>
      </c>
      <c r="AL522" s="455" t="n">
        <v>0</v>
      </c>
      <c r="AM522" s="455" t="n">
        <v>0</v>
      </c>
      <c r="AN522" s="455" t="n">
        <v>0</v>
      </c>
      <c r="AO522" s="455" t="n">
        <v>0</v>
      </c>
      <c r="AP522" s="455" t="n">
        <v>0</v>
      </c>
      <c r="AQ522" s="455" t="n">
        <v>0</v>
      </c>
      <c r="AR522" s="418" t="inlineStr"/>
      <c r="AS522" s="418" t="inlineStr">
        <is>
          <t>COLOADER,AGENCY</t>
        </is>
      </c>
      <c r="AT522" s="418" t="inlineStr">
        <is>
          <t>បានប្រកាសពន្ធ</t>
        </is>
      </c>
    </row>
    <row r="523">
      <c r="A523" s="417" t="n">
        <v>514</v>
      </c>
      <c r="B523" s="418" t="inlineStr">
        <is>
          <t>Lunch for Buyer LC</t>
        </is>
      </c>
      <c r="C523" s="418" t="inlineStr">
        <is>
          <t>យូនៀន ឆេមភៀន ឡូជីស្ទីក (ខេមបូឌា)</t>
        </is>
      </c>
      <c r="D523" s="418" t="inlineStr">
        <is>
          <t>L001-104010509</t>
        </is>
      </c>
      <c r="E523" s="418" t="inlineStr">
        <is>
          <t>221107</t>
        </is>
      </c>
      <c r="F523" s="419" t="n">
        <v>44902</v>
      </c>
      <c r="G523" s="420" t="n">
        <v>133599</v>
      </c>
      <c r="H523" s="418" t="n"/>
      <c r="I523" s="455" t="n">
        <v>133599</v>
      </c>
      <c r="J523" s="418">
        <f>IF(L523&lt;&gt;"",L523,K523)</f>
        <v/>
      </c>
      <c r="K523" s="418">
        <f>IF(AND(T523=TRUE, U523=TRUE, V523=TRUE), IF(W523&lt;-0.05, "អនុញ្ញាត (អ្នកផ្គត់ផ្គង់ប្រកាសខ្វះ)", "បានប្រកាស (អនុញ្ញាត)"), IF(AND(T523=FALSE, U523=FALSE, V523=FALSE), "ព្យួរទុក (មិនមានទិន្នន័យ)", "ប្រកាសខុស (ព្យួរទុក)"))</f>
        <v/>
      </c>
      <c r="L523" s="418" t="inlineStr"/>
      <c r="M523" s="418" t="inlineStr"/>
      <c r="N523" s="455" t="n"/>
      <c r="O523" s="455">
        <f>IF(W523&lt;0,AI523,I523)</f>
        <v/>
      </c>
      <c r="P523" s="455">
        <f>I523-O523</f>
        <v/>
      </c>
      <c r="Q523" s="418" t="n"/>
      <c r="R523" s="418" t="inlineStr">
        <is>
          <t>221107</t>
        </is>
      </c>
      <c r="S523" s="418" t="inlineStr">
        <is>
          <t>221107</t>
        </is>
      </c>
      <c r="T523" s="418">
        <f>R523=S523</f>
        <v/>
      </c>
      <c r="U523" s="418">
        <f>AND(MONTH(F523)=MONTH(Y523), YEAR(F523)=YEAR(Y523))</f>
        <v/>
      </c>
      <c r="V523" s="418">
        <f>AND(AC523&lt;&gt;"", 'Company information'!D$4&lt;&gt;"", RIGHT(SUBSTITUTE(AC523,"-",""),9)=RIGHT(SUBSTITUTE('Company information'!D$4,"-",""),9))</f>
        <v/>
      </c>
      <c r="W523" s="418">
        <f>AI523-I523</f>
        <v/>
      </c>
      <c r="X523" s="455" t="n"/>
      <c r="Y523" s="419" t="n">
        <v>44754</v>
      </c>
      <c r="Z523" s="418" t="inlineStr">
        <is>
          <t>221107</t>
        </is>
      </c>
      <c r="AA523" s="418" t="inlineStr"/>
      <c r="AB523" s="418" t="inlineStr">
        <is>
          <t>បុគ្គលជាប់អាករ</t>
        </is>
      </c>
      <c r="AC523" s="418" t="inlineStr">
        <is>
          <t>L001-100067123</t>
        </is>
      </c>
      <c r="AD523" s="418" t="inlineStr">
        <is>
          <t>រីឡាយអេប៊ល សូស អ៊ិនដាសស្រ្ទៀល (ខេមបូឌា)</t>
        </is>
      </c>
      <c r="AE523" s="455" t="n">
        <v>1469593</v>
      </c>
      <c r="AF523" s="455" t="n">
        <v>1335994</v>
      </c>
      <c r="AG523" s="455" t="n">
        <v>0</v>
      </c>
      <c r="AH523" s="455" t="n">
        <v>0</v>
      </c>
      <c r="AI523" s="455" t="n">
        <v>133599</v>
      </c>
      <c r="AJ523" s="455" t="n">
        <v>0</v>
      </c>
      <c r="AK523" s="455" t="n">
        <v>0</v>
      </c>
      <c r="AL523" s="455" t="n">
        <v>0</v>
      </c>
      <c r="AM523" s="455" t="n">
        <v>0</v>
      </c>
      <c r="AN523" s="455" t="n">
        <v>0</v>
      </c>
      <c r="AO523" s="455" t="n">
        <v>0</v>
      </c>
      <c r="AP523" s="455" t="n">
        <v>0</v>
      </c>
      <c r="AQ523" s="455" t="n">
        <v>0</v>
      </c>
      <c r="AR523" s="418" t="inlineStr"/>
      <c r="AS523" s="418" t="inlineStr">
        <is>
          <t>THC,DOC</t>
        </is>
      </c>
      <c r="AT523" s="418" t="inlineStr">
        <is>
          <t>បានប្រកាសពន្ធ</t>
        </is>
      </c>
    </row>
    <row r="524">
      <c r="A524" s="417" t="n">
        <v>515</v>
      </c>
      <c r="B524" s="418" t="inlineStr">
        <is>
          <t>Lunch for Buyer LC</t>
        </is>
      </c>
      <c r="C524" s="418" t="inlineStr">
        <is>
          <t>យូនៀន ឆេមភៀន ឡូជីស្ទីក (ខេមបូឌា)</t>
        </is>
      </c>
      <c r="D524" s="418" t="inlineStr">
        <is>
          <t>L001-104010509</t>
        </is>
      </c>
      <c r="E524" s="418" t="inlineStr">
        <is>
          <t>221147</t>
        </is>
      </c>
      <c r="F524" s="419" t="n">
        <v>44760</v>
      </c>
      <c r="G524" s="420" t="n">
        <v>34268</v>
      </c>
      <c r="H524" s="418" t="n"/>
      <c r="I524" s="455" t="n">
        <v>34268</v>
      </c>
      <c r="J524" s="418">
        <f>IF(L524&lt;&gt;"",L524,K524)</f>
        <v/>
      </c>
      <c r="K524" s="418">
        <f>IF(AND(T524=TRUE, U524=TRUE, V524=TRUE), IF(W524&lt;-0.05, "អនុញ្ញាត (អ្នកផ្គត់ផ្គង់ប្រកាសខ្វះ)", "បានប្រកាស (អនុញ្ញាត)"), IF(AND(T524=FALSE, U524=FALSE, V524=FALSE), "ព្យួរទុក (មិនមានទិន្នន័យ)", "ប្រកាសខុស (ព្យួរទុក)"))</f>
        <v/>
      </c>
      <c r="L524" s="418" t="inlineStr"/>
      <c r="M524" s="418" t="inlineStr"/>
      <c r="N524" s="455" t="n"/>
      <c r="O524" s="455">
        <f>IF(W524&lt;0,AI524,I524)</f>
        <v/>
      </c>
      <c r="P524" s="455">
        <f>I524-O524</f>
        <v/>
      </c>
      <c r="Q524" s="418" t="n"/>
      <c r="R524" s="418" t="inlineStr">
        <is>
          <t>221147</t>
        </is>
      </c>
      <c r="S524" s="418" t="inlineStr">
        <is>
          <t>221147</t>
        </is>
      </c>
      <c r="T524" s="418">
        <f>R524=S524</f>
        <v/>
      </c>
      <c r="U524" s="418">
        <f>AND(MONTH(F524)=MONTH(Y524), YEAR(F524)=YEAR(Y524))</f>
        <v/>
      </c>
      <c r="V524" s="418">
        <f>AND(AC524&lt;&gt;"", 'Company information'!D$4&lt;&gt;"", RIGHT(SUBSTITUTE(AC524,"-",""),9)=RIGHT(SUBSTITUTE('Company information'!D$4,"-",""),9))</f>
        <v/>
      </c>
      <c r="W524" s="418">
        <f>AI524-I524</f>
        <v/>
      </c>
      <c r="X524" s="455" t="n"/>
      <c r="Y524" s="419" t="n">
        <v>44760</v>
      </c>
      <c r="Z524" s="418" t="inlineStr">
        <is>
          <t>221147</t>
        </is>
      </c>
      <c r="AA524" s="418" t="inlineStr"/>
      <c r="AB524" s="418" t="inlineStr">
        <is>
          <t>បុគ្គលជាប់អាករ</t>
        </is>
      </c>
      <c r="AC524" s="418" t="inlineStr">
        <is>
          <t>L001-100067123</t>
        </is>
      </c>
      <c r="AD524" s="418" t="inlineStr">
        <is>
          <t>រីឡាយអេប៊ល សូស អ៊ិនដាសស្រ្ទៀល (ខេមបូឌា)</t>
        </is>
      </c>
      <c r="AE524" s="455" t="n">
        <v>376943</v>
      </c>
      <c r="AF524" s="455" t="n">
        <v>342675</v>
      </c>
      <c r="AG524" s="455" t="n">
        <v>0</v>
      </c>
      <c r="AH524" s="455" t="n">
        <v>0</v>
      </c>
      <c r="AI524" s="455" t="n">
        <v>34268</v>
      </c>
      <c r="AJ524" s="455" t="n">
        <v>0</v>
      </c>
      <c r="AK524" s="455" t="n">
        <v>0</v>
      </c>
      <c r="AL524" s="455" t="n">
        <v>0</v>
      </c>
      <c r="AM524" s="455" t="n">
        <v>0</v>
      </c>
      <c r="AN524" s="455" t="n">
        <v>0</v>
      </c>
      <c r="AO524" s="455" t="n">
        <v>0</v>
      </c>
      <c r="AP524" s="455" t="n">
        <v>0</v>
      </c>
      <c r="AQ524" s="455" t="n">
        <v>0</v>
      </c>
      <c r="AR524" s="418" t="inlineStr"/>
      <c r="AS524" s="418" t="inlineStr">
        <is>
          <t>WARE</t>
        </is>
      </c>
      <c r="AT524" s="418" t="inlineStr">
        <is>
          <t>បានប្រកាសពន្ធ</t>
        </is>
      </c>
    </row>
    <row r="525">
      <c r="A525" s="417" t="n">
        <v>516</v>
      </c>
      <c r="B525" s="418" t="inlineStr">
        <is>
          <t>Lunch for Buyer LC</t>
        </is>
      </c>
      <c r="C525" s="418" t="inlineStr">
        <is>
          <t>កំពង់ផែស្វយ័តក្រុងព្រះសីហនុ</t>
        </is>
      </c>
      <c r="D525" s="418" t="inlineStr">
        <is>
          <t>L001-100044638</t>
        </is>
      </c>
      <c r="E525" s="418" t="inlineStr">
        <is>
          <t>127194</t>
        </is>
      </c>
      <c r="F525" s="419" t="n">
        <v>44902</v>
      </c>
      <c r="G525" s="420" t="n">
        <v>1256</v>
      </c>
      <c r="H525" s="418" t="n"/>
      <c r="I525" s="455" t="n">
        <v>1256</v>
      </c>
      <c r="J525" s="418">
        <f>IF(L525&lt;&gt;"",L525,K525)</f>
        <v/>
      </c>
      <c r="K525" s="418">
        <f>IF(AND(T525=TRUE, U525=TRUE, V525=TRUE), IF(W525&lt;-0.05, "អនុញ្ញាត (អ្នកផ្គត់ផ្គង់ប្រកាសខ្វះ)", "បានប្រកាស (អនុញ្ញាត)"), IF(AND(T525=FALSE, U525=FALSE, V525=FALSE), "ព្យួរទុក (មិនមានទិន្នន័យ)", "ប្រកាសខុស (ព្យួរទុក)"))</f>
        <v/>
      </c>
      <c r="L525" s="418" t="inlineStr"/>
      <c r="M525" s="418" t="inlineStr"/>
      <c r="N525" s="455" t="n"/>
      <c r="O525" s="455">
        <f>IF(W525&lt;0,AI525,I525)</f>
        <v/>
      </c>
      <c r="P525" s="455">
        <f>I525-O525</f>
        <v/>
      </c>
      <c r="Q525" s="418" t="n"/>
      <c r="R525" s="418" t="inlineStr">
        <is>
          <t>127194</t>
        </is>
      </c>
      <c r="S525" s="418" t="inlineStr"/>
      <c r="T525" s="418">
        <f>R525=S525</f>
        <v/>
      </c>
      <c r="U525" s="418">
        <f>AND(MONTH(F525)=MONTH(Y525), YEAR(F525)=YEAR(Y525))</f>
        <v/>
      </c>
      <c r="V525" s="418">
        <f>AND(AC525&lt;&gt;"", 'Company information'!D$4&lt;&gt;"", RIGHT(SUBSTITUTE(AC525,"-",""),9)=RIGHT(SUBSTITUTE('Company information'!D$4,"-",""),9))</f>
        <v/>
      </c>
      <c r="W525" s="418">
        <f>AI525-I525</f>
        <v/>
      </c>
      <c r="X525" s="455" t="n"/>
      <c r="Y525" s="417" t="n"/>
      <c r="Z525" s="418" t="n"/>
      <c r="AA525" s="418" t="n"/>
      <c r="AB525" s="418" t="n"/>
      <c r="AC525" s="418" t="n"/>
      <c r="AD525" s="418" t="n"/>
      <c r="AE525" s="455" t="n"/>
      <c r="AF525" s="455" t="n"/>
      <c r="AG525" s="455" t="n"/>
      <c r="AH525" s="455" t="n"/>
      <c r="AI525" s="455" t="n"/>
      <c r="AJ525" s="455" t="n"/>
      <c r="AK525" s="455" t="n"/>
      <c r="AL525" s="455" t="n"/>
      <c r="AM525" s="455" t="n"/>
      <c r="AN525" s="455" t="n"/>
      <c r="AO525" s="455" t="n"/>
      <c r="AP525" s="455" t="n"/>
      <c r="AQ525" s="455" t="n"/>
      <c r="AR525" s="418" t="n"/>
      <c r="AS525" s="418" t="n"/>
      <c r="AT525" s="418" t="n"/>
    </row>
    <row r="526">
      <c r="A526" s="417" t="n">
        <v>517</v>
      </c>
      <c r="B526" s="418" t="inlineStr">
        <is>
          <t>Lunch for Buyer LC</t>
        </is>
      </c>
      <c r="C526" s="418" t="inlineStr">
        <is>
          <t>អាយធីអាយ អ៊ិនធើណេសិនណល ត្រេនស័្ពរថេសិន (ខេមបូឌា) ឯ.ក</t>
        </is>
      </c>
      <c r="D526" s="418" t="inlineStr">
        <is>
          <t>K002-901800477</t>
        </is>
      </c>
      <c r="E526" s="418" t="inlineStr">
        <is>
          <t>CAM222001</t>
        </is>
      </c>
      <c r="F526" s="419" t="n">
        <v>44872</v>
      </c>
      <c r="G526" s="420" t="n">
        <v>125193</v>
      </c>
      <c r="H526" s="418" t="n"/>
      <c r="I526" s="455" t="n">
        <v>125193</v>
      </c>
      <c r="J526" s="418">
        <f>IF(L526&lt;&gt;"",L526,K526)</f>
        <v/>
      </c>
      <c r="K526" s="418">
        <f>IF(AND(T526=TRUE, U526=TRUE, V526=TRUE), IF(W526&lt;-0.05, "អនុញ្ញាត (អ្នកផ្គត់ផ្គង់ប្រកាសខ្វះ)", "បានប្រកាស (អនុញ្ញាត)"), IF(AND(T526=FALSE, U526=FALSE, V526=FALSE), "ព្យួរទុក (មិនមានទិន្នន័យ)", "ប្រកាសខុស (ព្យួរទុក)"))</f>
        <v/>
      </c>
      <c r="L526" s="418" t="inlineStr"/>
      <c r="M526" s="418" t="inlineStr"/>
      <c r="N526" s="455" t="n"/>
      <c r="O526" s="455">
        <f>IF(W526&lt;0,AI526,I526)</f>
        <v/>
      </c>
      <c r="P526" s="455">
        <f>I526-O526</f>
        <v/>
      </c>
      <c r="Q526" s="418" t="n"/>
      <c r="R526" s="418" t="inlineStr">
        <is>
          <t>CAM222001</t>
        </is>
      </c>
      <c r="S526" s="418" t="inlineStr">
        <is>
          <t>CAM222001</t>
        </is>
      </c>
      <c r="T526" s="418">
        <f>R526=S526</f>
        <v/>
      </c>
      <c r="U526" s="418">
        <f>AND(MONTH(F526)=MONTH(Y526), YEAR(F526)=YEAR(Y526))</f>
        <v/>
      </c>
      <c r="V526" s="418">
        <f>AND(AC526&lt;&gt;"", 'Company information'!D$4&lt;&gt;"", RIGHT(SUBSTITUTE(AC526,"-",""),9)=RIGHT(SUBSTITUTE('Company information'!D$4,"-",""),9))</f>
        <v/>
      </c>
      <c r="W526" s="418">
        <f>AI526-I526</f>
        <v/>
      </c>
      <c r="X526" s="455" t="n"/>
      <c r="Y526" s="419" t="n">
        <v>44753</v>
      </c>
      <c r="Z526" s="418" t="inlineStr">
        <is>
          <t>CAM222001</t>
        </is>
      </c>
      <c r="AA526" s="418" t="inlineStr"/>
      <c r="AB526" s="418" t="inlineStr">
        <is>
          <t>បុគ្គលជាប់អាករ</t>
        </is>
      </c>
      <c r="AC526" s="418" t="inlineStr">
        <is>
          <t>L001-100067123</t>
        </is>
      </c>
      <c r="AD526" s="418" t="inlineStr">
        <is>
          <t>រីឡាយអេប៊ល សូស អ៊ិនដាសស្រ្ទៀល (ខេមបូឌា)</t>
        </is>
      </c>
      <c r="AE526" s="455" t="n">
        <v>1377123</v>
      </c>
      <c r="AF526" s="455" t="n">
        <v>1251930</v>
      </c>
      <c r="AG526" s="455" t="n">
        <v>0</v>
      </c>
      <c r="AH526" s="455" t="n">
        <v>0</v>
      </c>
      <c r="AI526" s="455" t="n">
        <v>125193</v>
      </c>
      <c r="AJ526" s="455" t="n">
        <v>0</v>
      </c>
      <c r="AK526" s="455" t="n">
        <v>0</v>
      </c>
      <c r="AL526" s="455" t="n">
        <v>0</v>
      </c>
      <c r="AM526" s="455" t="n">
        <v>0</v>
      </c>
      <c r="AN526" s="455" t="n">
        <v>0</v>
      </c>
      <c r="AO526" s="455" t="n">
        <v>0</v>
      </c>
      <c r="AP526" s="455" t="n">
        <v>0</v>
      </c>
      <c r="AQ526" s="455" t="n">
        <v>0</v>
      </c>
      <c r="AR526" s="418" t="inlineStr"/>
      <c r="AS526" s="418" t="inlineStr">
        <is>
          <t>COLOADER,AGENCY</t>
        </is>
      </c>
      <c r="AT526" s="418" t="inlineStr">
        <is>
          <t>បានប្រកាសពន្ធ</t>
        </is>
      </c>
    </row>
    <row r="527">
      <c r="A527" s="417" t="n">
        <v>518</v>
      </c>
      <c r="B527" s="418" t="inlineStr">
        <is>
          <t>Meet client</t>
        </is>
      </c>
      <c r="C527" s="418" t="inlineStr">
        <is>
          <t>កំពង់ផែស្វយ័តក្រុងព្រះសីហនុ</t>
        </is>
      </c>
      <c r="D527" s="418" t="inlineStr">
        <is>
          <t>L001-100044638</t>
        </is>
      </c>
      <c r="E527" s="418" t="inlineStr">
        <is>
          <t>130736</t>
        </is>
      </c>
      <c r="F527" s="419" t="n">
        <v>44758</v>
      </c>
      <c r="G527" s="420" t="n">
        <v>35687</v>
      </c>
      <c r="H527" s="418" t="n"/>
      <c r="I527" s="455" t="n">
        <v>35687</v>
      </c>
      <c r="J527" s="418">
        <f>IF(L527&lt;&gt;"",L527,K527)</f>
        <v/>
      </c>
      <c r="K527" s="418">
        <f>IF(AND(T527=TRUE, U527=TRUE, V527=TRUE), IF(W527&lt;-0.05, "អនុញ្ញាត (អ្នកផ្គត់ផ្គង់ប្រកាសខ្វះ)", "បានប្រកាស (អនុញ្ញាត)"), IF(AND(T527=FALSE, U527=FALSE, V527=FALSE), "ព្យួរទុក (មិនមានទិន្នន័យ)", "ប្រកាសខុស (ព្យួរទុក)"))</f>
        <v/>
      </c>
      <c r="L527" s="418" t="inlineStr"/>
      <c r="M527" s="418" t="inlineStr"/>
      <c r="N527" s="455" t="n"/>
      <c r="O527" s="455">
        <f>IF(W527&lt;0,AI527,I527)</f>
        <v/>
      </c>
      <c r="P527" s="455">
        <f>I527-O527</f>
        <v/>
      </c>
      <c r="Q527" s="418" t="n"/>
      <c r="R527" s="418" t="inlineStr">
        <is>
          <t>130736</t>
        </is>
      </c>
      <c r="S527" s="418" t="inlineStr"/>
      <c r="T527" s="418">
        <f>R527=S527</f>
        <v/>
      </c>
      <c r="U527" s="418">
        <f>AND(MONTH(F527)=MONTH(Y527), YEAR(F527)=YEAR(Y527))</f>
        <v/>
      </c>
      <c r="V527" s="418">
        <f>AND(AC527&lt;&gt;"", 'Company information'!D$4&lt;&gt;"", RIGHT(SUBSTITUTE(AC527,"-",""),9)=RIGHT(SUBSTITUTE('Company information'!D$4,"-",""),9))</f>
        <v/>
      </c>
      <c r="W527" s="418">
        <f>AI527-I527</f>
        <v/>
      </c>
      <c r="X527" s="455" t="n"/>
      <c r="Y527" s="417" t="n"/>
      <c r="Z527" s="418" t="n"/>
      <c r="AA527" s="418" t="n"/>
      <c r="AB527" s="418" t="n"/>
      <c r="AC527" s="418" t="n"/>
      <c r="AD527" s="418" t="n"/>
      <c r="AE527" s="455" t="n"/>
      <c r="AF527" s="455" t="n"/>
      <c r="AG527" s="455" t="n"/>
      <c r="AH527" s="455" t="n"/>
      <c r="AI527" s="455" t="n"/>
      <c r="AJ527" s="455" t="n"/>
      <c r="AK527" s="455" t="n"/>
      <c r="AL527" s="455" t="n"/>
      <c r="AM527" s="455" t="n"/>
      <c r="AN527" s="455" t="n"/>
      <c r="AO527" s="455" t="n"/>
      <c r="AP527" s="455" t="n"/>
      <c r="AQ527" s="455" t="n"/>
      <c r="AR527" s="418" t="n"/>
      <c r="AS527" s="418" t="n"/>
      <c r="AT527" s="418" t="n"/>
    </row>
    <row r="528">
      <c r="A528" s="417" t="n">
        <v>519</v>
      </c>
      <c r="B528" s="418" t="inlineStr">
        <is>
          <t>Online serivce</t>
        </is>
      </c>
      <c r="C528" s="418" t="inlineStr">
        <is>
          <t>ត្រេនស៍វើលដ៍ ត្រេនស្ព័រថេសិន (ខេមបូឌា)</t>
        </is>
      </c>
      <c r="D528" s="418" t="inlineStr">
        <is>
          <t>L001-100080561</t>
        </is>
      </c>
      <c r="E528" s="418" t="inlineStr">
        <is>
          <t>220408</t>
        </is>
      </c>
      <c r="F528" s="419" t="n">
        <v>44755</v>
      </c>
      <c r="G528" s="420" t="n">
        <v>153788</v>
      </c>
      <c r="H528" s="418" t="n"/>
      <c r="I528" s="455" t="n">
        <v>153788</v>
      </c>
      <c r="J528" s="418">
        <f>IF(L528&lt;&gt;"",L528,K528)</f>
        <v/>
      </c>
      <c r="K528" s="418">
        <f>IF(AND(T528=TRUE, U528=TRUE, V528=TRUE), IF(W528&lt;-0.05, "អនុញ្ញាត (អ្នកផ្គត់ផ្គង់ប្រកាសខ្វះ)", "បានប្រកាស (អនុញ្ញាត)"), IF(AND(T528=FALSE, U528=FALSE, V528=FALSE), "ព្យួរទុក (មិនមានទិន្នន័យ)", "ប្រកាសខុស (ព្យួរទុក)"))</f>
        <v/>
      </c>
      <c r="L528" s="418" t="inlineStr"/>
      <c r="M528" s="418" t="inlineStr"/>
      <c r="N528" s="455" t="n"/>
      <c r="O528" s="455">
        <f>IF(W528&lt;0,AI528,I528)</f>
        <v/>
      </c>
      <c r="P528" s="455">
        <f>I528-O528</f>
        <v/>
      </c>
      <c r="Q528" s="418" t="n"/>
      <c r="R528" s="418" t="inlineStr">
        <is>
          <t>220408</t>
        </is>
      </c>
      <c r="S528" s="418" t="inlineStr">
        <is>
          <t>22-0408</t>
        </is>
      </c>
      <c r="T528" s="418">
        <f>R528=S528</f>
        <v/>
      </c>
      <c r="U528" s="418">
        <f>AND(MONTH(F528)=MONTH(Y528), YEAR(F528)=YEAR(Y528))</f>
        <v/>
      </c>
      <c r="V528" s="418">
        <f>AND(AC528&lt;&gt;"", 'Company information'!D$4&lt;&gt;"", RIGHT(SUBSTITUTE(AC528,"-",""),9)=RIGHT(SUBSTITUTE('Company information'!D$4,"-",""),9))</f>
        <v/>
      </c>
      <c r="W528" s="418">
        <f>AI528-I528</f>
        <v/>
      </c>
      <c r="X528" s="455" t="n"/>
      <c r="Y528" s="419" t="n">
        <v>44852</v>
      </c>
      <c r="Z528" s="418" t="inlineStr">
        <is>
          <t>22-0408</t>
        </is>
      </c>
      <c r="AA528" s="418" t="inlineStr"/>
      <c r="AB528" s="418" t="inlineStr">
        <is>
          <t>ក្រុមហ៊ុនក្រៅប្រទេស</t>
        </is>
      </c>
      <c r="AC528" s="418" t="inlineStr">
        <is>
          <t>RCS LOGISTICS LTD</t>
        </is>
      </c>
      <c r="AD528" s="418" t="inlineStr">
        <is>
          <t>អ ស៊ី អេស ឡូជីស្ទីក</t>
        </is>
      </c>
      <c r="AE528" s="455" t="n">
        <v>45259006</v>
      </c>
      <c r="AF528" s="455" t="n">
        <v>45259006</v>
      </c>
      <c r="AG528" s="455" t="n">
        <v>0</v>
      </c>
      <c r="AH528" s="455" t="n">
        <v>0</v>
      </c>
      <c r="AI528" s="455" t="n">
        <v>0</v>
      </c>
      <c r="AJ528" s="455" t="n">
        <v>0</v>
      </c>
      <c r="AK528" s="455" t="n">
        <v>0</v>
      </c>
      <c r="AL528" s="455" t="n">
        <v>0</v>
      </c>
      <c r="AM528" s="455" t="n">
        <v>0</v>
      </c>
      <c r="AN528" s="455" t="n">
        <v>0</v>
      </c>
      <c r="AO528" s="455" t="n">
        <v>0</v>
      </c>
      <c r="AP528" s="455" t="n">
        <v>0</v>
      </c>
      <c r="AQ528" s="455" t="n">
        <v>0</v>
      </c>
      <c r="AR528" s="418" t="inlineStr"/>
      <c r="AS528" s="418" t="inlineStr">
        <is>
          <t>AIRFREIGHT CHARGE</t>
        </is>
      </c>
      <c r="AT528" s="418" t="inlineStr">
        <is>
          <t>បានប្រកាសពន្ធ</t>
        </is>
      </c>
    </row>
    <row r="529">
      <c r="A529" s="417" t="n">
        <v>520</v>
      </c>
      <c r="B529" s="418" t="inlineStr">
        <is>
          <t>Online service</t>
        </is>
      </c>
      <c r="C529" s="418" t="inlineStr">
        <is>
          <t>កំពង់ផែស្វយ័តក្រុងព្រះសីហនុ</t>
        </is>
      </c>
      <c r="D529" s="418" t="inlineStr">
        <is>
          <t>L001-100044638</t>
        </is>
      </c>
      <c r="E529" s="418" t="inlineStr">
        <is>
          <t>122986</t>
        </is>
      </c>
      <c r="F529" s="419" t="n">
        <v>44688</v>
      </c>
      <c r="G529" s="420" t="n">
        <v>35705</v>
      </c>
      <c r="H529" s="418" t="n"/>
      <c r="I529" s="455" t="n">
        <v>35705</v>
      </c>
      <c r="J529" s="418">
        <f>IF(L529&lt;&gt;"",L529,K529)</f>
        <v/>
      </c>
      <c r="K529" s="418">
        <f>IF(AND(T529=TRUE, U529=TRUE, V529=TRUE), IF(W529&lt;-0.05, "អនុញ្ញាត (អ្នកផ្គត់ផ្គង់ប្រកាសខ្វះ)", "បានប្រកាស (អនុញ្ញាត)"), IF(AND(T529=FALSE, U529=FALSE, V529=FALSE), "ព្យួរទុក (មិនមានទិន្នន័យ)", "ប្រកាសខុស (ព្យួរទុក)"))</f>
        <v/>
      </c>
      <c r="L529" s="418" t="inlineStr"/>
      <c r="M529" s="418" t="inlineStr"/>
      <c r="N529" s="455" t="n"/>
      <c r="O529" s="455">
        <f>IF(W529&lt;0,AI529,I529)</f>
        <v/>
      </c>
      <c r="P529" s="455">
        <f>I529-O529</f>
        <v/>
      </c>
      <c r="Q529" s="418" t="n"/>
      <c r="R529" s="418" t="inlineStr">
        <is>
          <t>122986</t>
        </is>
      </c>
      <c r="S529" s="418" t="inlineStr"/>
      <c r="T529" s="418">
        <f>R529=S529</f>
        <v/>
      </c>
      <c r="U529" s="418">
        <f>AND(MONTH(F529)=MONTH(Y529), YEAR(F529)=YEAR(Y529))</f>
        <v/>
      </c>
      <c r="V529" s="418">
        <f>AND(AC529&lt;&gt;"", 'Company information'!D$4&lt;&gt;"", RIGHT(SUBSTITUTE(AC529,"-",""),9)=RIGHT(SUBSTITUTE('Company information'!D$4,"-",""),9))</f>
        <v/>
      </c>
      <c r="W529" s="418">
        <f>AI529-I529</f>
        <v/>
      </c>
      <c r="X529" s="455" t="n"/>
      <c r="Y529" s="417" t="n"/>
      <c r="Z529" s="418" t="n"/>
      <c r="AA529" s="418" t="n"/>
      <c r="AB529" s="418" t="n"/>
      <c r="AC529" s="418" t="n"/>
      <c r="AD529" s="418" t="n"/>
      <c r="AE529" s="455" t="n"/>
      <c r="AF529" s="455" t="n"/>
      <c r="AG529" s="455" t="n"/>
      <c r="AH529" s="455" t="n"/>
      <c r="AI529" s="455" t="n"/>
      <c r="AJ529" s="455" t="n"/>
      <c r="AK529" s="455" t="n"/>
      <c r="AL529" s="455" t="n"/>
      <c r="AM529" s="455" t="n"/>
      <c r="AN529" s="455" t="n"/>
      <c r="AO529" s="455" t="n"/>
      <c r="AP529" s="455" t="n"/>
      <c r="AQ529" s="455" t="n"/>
      <c r="AR529" s="418" t="n"/>
      <c r="AS529" s="418" t="n"/>
      <c r="AT529" s="418" t="n"/>
    </row>
    <row r="530">
      <c r="A530" s="417" t="n">
        <v>521</v>
      </c>
      <c r="B530" s="418" t="inlineStr">
        <is>
          <t>Software License</t>
        </is>
      </c>
      <c r="C530" s="418" t="inlineStr">
        <is>
          <t>ត្រេនស៍វើលដ៍ ត្រេនស្ព័រថេសិន (ខេមបូឌា)</t>
        </is>
      </c>
      <c r="D530" s="418" t="inlineStr">
        <is>
          <t>L001-100080561</t>
        </is>
      </c>
      <c r="E530" s="418" t="inlineStr">
        <is>
          <t>220381</t>
        </is>
      </c>
      <c r="F530" s="419" t="n">
        <v>44568</v>
      </c>
      <c r="G530" s="420" t="n">
        <v>153788</v>
      </c>
      <c r="H530" s="418" t="n"/>
      <c r="I530" s="455" t="n">
        <v>153788</v>
      </c>
      <c r="J530" s="418">
        <f>IF(L530&lt;&gt;"",L530,K530)</f>
        <v/>
      </c>
      <c r="K530" s="418">
        <f>IF(AND(T530=TRUE, U530=TRUE, V530=TRUE), IF(W530&lt;-0.05, "អនុញ្ញាត (អ្នកផ្គត់ផ្គង់ប្រកាសខ្វះ)", "បានប្រកាស (អនុញ្ញាត)"), IF(AND(T530=FALSE, U530=FALSE, V530=FALSE), "ព្យួរទុក (មិនមានទិន្នន័យ)", "ប្រកាសខុស (ព្យួរទុក)"))</f>
        <v/>
      </c>
      <c r="L530" s="418" t="inlineStr"/>
      <c r="M530" s="418" t="inlineStr"/>
      <c r="N530" s="455" t="n"/>
      <c r="O530" s="455">
        <f>IF(W530&lt;0,AI530,I530)</f>
        <v/>
      </c>
      <c r="P530" s="455">
        <f>I530-O530</f>
        <v/>
      </c>
      <c r="Q530" s="418" t="n"/>
      <c r="R530" s="418" t="inlineStr">
        <is>
          <t>220381</t>
        </is>
      </c>
      <c r="S530" s="418" t="inlineStr">
        <is>
          <t>22-0381</t>
        </is>
      </c>
      <c r="T530" s="418">
        <f>R530=S530</f>
        <v/>
      </c>
      <c r="U530" s="418">
        <f>AND(MONTH(F530)=MONTH(Y530), YEAR(F530)=YEAR(Y530))</f>
        <v/>
      </c>
      <c r="V530" s="418">
        <f>AND(AC530&lt;&gt;"", 'Company information'!D$4&lt;&gt;"", RIGHT(SUBSTITUTE(AC530,"-",""),9)=RIGHT(SUBSTITUTE('Company information'!D$4,"-",""),9))</f>
        <v/>
      </c>
      <c r="W530" s="418">
        <f>AI530-I530</f>
        <v/>
      </c>
      <c r="X530" s="455" t="n"/>
      <c r="Y530" s="419" t="n">
        <v>44834</v>
      </c>
      <c r="Z530" s="418" t="inlineStr">
        <is>
          <t>22-0381</t>
        </is>
      </c>
      <c r="AA530" s="418" t="inlineStr"/>
      <c r="AB530" s="418" t="inlineStr">
        <is>
          <t>ក្រុមហ៊ុនក្រៅប្រទេស</t>
        </is>
      </c>
      <c r="AC530" s="418" t="inlineStr">
        <is>
          <t>RCS LOGISTICS LTD</t>
        </is>
      </c>
      <c r="AD530" s="418" t="inlineStr">
        <is>
          <t>អ ស៊ី អេស ឡូជីស្ទីក</t>
        </is>
      </c>
      <c r="AE530" s="455" t="n">
        <v>18667040</v>
      </c>
      <c r="AF530" s="455" t="n">
        <v>18667040</v>
      </c>
      <c r="AG530" s="455" t="n">
        <v>0</v>
      </c>
      <c r="AH530" s="455" t="n">
        <v>0</v>
      </c>
      <c r="AI530" s="455" t="n">
        <v>0</v>
      </c>
      <c r="AJ530" s="455" t="n">
        <v>0</v>
      </c>
      <c r="AK530" s="455" t="n">
        <v>0</v>
      </c>
      <c r="AL530" s="455" t="n">
        <v>0</v>
      </c>
      <c r="AM530" s="455" t="n">
        <v>0</v>
      </c>
      <c r="AN530" s="455" t="n">
        <v>0</v>
      </c>
      <c r="AO530" s="455" t="n">
        <v>0</v>
      </c>
      <c r="AP530" s="455" t="n">
        <v>0</v>
      </c>
      <c r="AQ530" s="455" t="n">
        <v>0</v>
      </c>
      <c r="AR530" s="418" t="inlineStr"/>
      <c r="AS530" s="418" t="inlineStr">
        <is>
          <t>AIRFREIGHT CHARGE</t>
        </is>
      </c>
      <c r="AT530" s="418" t="inlineStr">
        <is>
          <t>បានប្រកាសពន្ធ</t>
        </is>
      </c>
    </row>
    <row r="531">
      <c r="A531" s="417" t="n">
        <v>522</v>
      </c>
      <c r="B531" s="418" t="inlineStr">
        <is>
          <t>Customs Clearance Fee, Gate Fee, Permit Fee, Express Permit and Service Charge</t>
        </is>
      </c>
      <c r="C531" s="418" t="inlineStr">
        <is>
          <t>កំពង់ផែស្វយ័តក្រុងព្រះសីហនុ</t>
        </is>
      </c>
      <c r="D531" s="418" t="inlineStr">
        <is>
          <t>L001-100044638</t>
        </is>
      </c>
      <c r="E531" s="418" t="inlineStr">
        <is>
          <t>120689</t>
        </is>
      </c>
      <c r="F531" s="419" t="n">
        <v>44568</v>
      </c>
      <c r="G531" s="420" t="n">
        <v>94733</v>
      </c>
      <c r="H531" s="418" t="n"/>
      <c r="I531" s="455" t="n">
        <v>94733</v>
      </c>
      <c r="J531" s="418">
        <f>IF(L531&lt;&gt;"",L531,K531)</f>
        <v/>
      </c>
      <c r="K531" s="418">
        <f>IF(AND(T531=TRUE, U531=TRUE, V531=TRUE), IF(W531&lt;-0.05, "អនុញ្ញាត (អ្នកផ្គត់ផ្គង់ប្រកាសខ្វះ)", "បានប្រកាស (អនុញ្ញាត)"), IF(AND(T531=FALSE, U531=FALSE, V531=FALSE), "ព្យួរទុក (មិនមានទិន្នន័យ)", "ប្រកាសខុស (ព្យួរទុក)"))</f>
        <v/>
      </c>
      <c r="L531" s="418" t="inlineStr"/>
      <c r="M531" s="418" t="inlineStr"/>
      <c r="N531" s="455" t="n"/>
      <c r="O531" s="455">
        <f>IF(W531&lt;0,AI531,I531)</f>
        <v/>
      </c>
      <c r="P531" s="455">
        <f>I531-O531</f>
        <v/>
      </c>
      <c r="Q531" s="418" t="n"/>
      <c r="R531" s="418" t="inlineStr">
        <is>
          <t>120689</t>
        </is>
      </c>
      <c r="S531" s="418" t="inlineStr"/>
      <c r="T531" s="418">
        <f>R531=S531</f>
        <v/>
      </c>
      <c r="U531" s="418">
        <f>AND(MONTH(F531)=MONTH(Y531), YEAR(F531)=YEAR(Y531))</f>
        <v/>
      </c>
      <c r="V531" s="418">
        <f>AND(AC531&lt;&gt;"", 'Company information'!D$4&lt;&gt;"", RIGHT(SUBSTITUTE(AC531,"-",""),9)=RIGHT(SUBSTITUTE('Company information'!D$4,"-",""),9))</f>
        <v/>
      </c>
      <c r="W531" s="418">
        <f>AI531-I531</f>
        <v/>
      </c>
      <c r="X531" s="455" t="n"/>
      <c r="Y531" s="417" t="n"/>
      <c r="Z531" s="418" t="n"/>
      <c r="AA531" s="418" t="n"/>
      <c r="AB531" s="418" t="n"/>
      <c r="AC531" s="418" t="n"/>
      <c r="AD531" s="418" t="n"/>
      <c r="AE531" s="455" t="n"/>
      <c r="AF531" s="455" t="n"/>
      <c r="AG531" s="455" t="n"/>
      <c r="AH531" s="455" t="n"/>
      <c r="AI531" s="455" t="n"/>
      <c r="AJ531" s="455" t="n"/>
      <c r="AK531" s="455" t="n"/>
      <c r="AL531" s="455" t="n"/>
      <c r="AM531" s="455" t="n"/>
      <c r="AN531" s="455" t="n"/>
      <c r="AO531" s="455" t="n"/>
      <c r="AP531" s="455" t="n"/>
      <c r="AQ531" s="455" t="n"/>
      <c r="AR531" s="418" t="n"/>
      <c r="AS531" s="418" t="n"/>
      <c r="AT531" s="418" t="n"/>
    </row>
    <row r="532">
      <c r="A532" s="417" t="n">
        <v>523</v>
      </c>
      <c r="B532" s="418" t="inlineStr">
        <is>
          <t>Customs Clearance Fee, Extra Trucking Fee, Non-Original Insurance, Permit Fee, Red in Asycuda System and Customs not cut Seal</t>
        </is>
      </c>
      <c r="C532" s="418" t="inlineStr">
        <is>
          <t>យូនៀន ឆេមភៀន ឡូជីស្ទីក (ខេមបូឌា)</t>
        </is>
      </c>
      <c r="D532" s="418" t="inlineStr">
        <is>
          <t>L001-104010509</t>
        </is>
      </c>
      <c r="E532" s="418" t="inlineStr">
        <is>
          <t>221091</t>
        </is>
      </c>
      <c r="F532" s="419" t="n">
        <v>44719</v>
      </c>
      <c r="G532" s="420" t="n">
        <v>16502</v>
      </c>
      <c r="H532" s="418" t="n"/>
      <c r="I532" s="455" t="n">
        <v>16502</v>
      </c>
      <c r="J532" s="418">
        <f>IF(L532&lt;&gt;"",L532,K532)</f>
        <v/>
      </c>
      <c r="K532" s="418">
        <f>IF(AND(T532=TRUE, U532=TRUE, V532=TRUE), IF(W532&lt;-0.05, "អនុញ្ញាត (អ្នកផ្គត់ផ្គង់ប្រកាសខ្វះ)", "បានប្រកាស (អនុញ្ញាត)"), IF(AND(T532=FALSE, U532=FALSE, V532=FALSE), "ព្យួរទុក (មិនមានទិន្នន័យ)", "ប្រកាសខុស (ព្យួរទុក)"))</f>
        <v/>
      </c>
      <c r="L532" s="418" t="inlineStr"/>
      <c r="M532" s="418" t="inlineStr"/>
      <c r="N532" s="455" t="n"/>
      <c r="O532" s="455">
        <f>IF(W532&lt;0,AI532,I532)</f>
        <v/>
      </c>
      <c r="P532" s="455">
        <f>I532-O532</f>
        <v/>
      </c>
      <c r="Q532" s="418" t="n"/>
      <c r="R532" s="418" t="inlineStr">
        <is>
          <t>221091</t>
        </is>
      </c>
      <c r="S532" s="418" t="inlineStr">
        <is>
          <t>221091</t>
        </is>
      </c>
      <c r="T532" s="418">
        <f>R532=S532</f>
        <v/>
      </c>
      <c r="U532" s="418">
        <f>AND(MONTH(F532)=MONTH(Y532), YEAR(F532)=YEAR(Y532))</f>
        <v/>
      </c>
      <c r="V532" s="418">
        <f>AND(AC532&lt;&gt;"", 'Company information'!D$4&lt;&gt;"", RIGHT(SUBSTITUTE(AC532,"-",""),9)=RIGHT(SUBSTITUTE('Company information'!D$4,"-",""),9))</f>
        <v/>
      </c>
      <c r="W532" s="418">
        <f>AI532-I532</f>
        <v/>
      </c>
      <c r="X532" s="455" t="n"/>
      <c r="Y532" s="419" t="n">
        <v>44748</v>
      </c>
      <c r="Z532" s="418" t="inlineStr">
        <is>
          <t>221091</t>
        </is>
      </c>
      <c r="AA532" s="418" t="inlineStr"/>
      <c r="AB532" s="418" t="inlineStr">
        <is>
          <t>បុគ្គលជាប់អាករ</t>
        </is>
      </c>
      <c r="AC532" s="418" t="inlineStr">
        <is>
          <t>L001-100067123</t>
        </is>
      </c>
      <c r="AD532" s="418" t="inlineStr">
        <is>
          <t>រីឡាយអេប៊ល សូស អ៊ិនដាសស្រ្ទៀល (ខេមបូឌា)</t>
        </is>
      </c>
      <c r="AE532" s="455" t="n">
        <v>181523</v>
      </c>
      <c r="AF532" s="455" t="n">
        <v>165021</v>
      </c>
      <c r="AG532" s="455" t="n">
        <v>0</v>
      </c>
      <c r="AH532" s="455" t="n">
        <v>0</v>
      </c>
      <c r="AI532" s="455" t="n">
        <v>16502</v>
      </c>
      <c r="AJ532" s="455" t="n">
        <v>0</v>
      </c>
      <c r="AK532" s="455" t="n">
        <v>0</v>
      </c>
      <c r="AL532" s="455" t="n">
        <v>0</v>
      </c>
      <c r="AM532" s="455" t="n">
        <v>0</v>
      </c>
      <c r="AN532" s="455" t="n">
        <v>0</v>
      </c>
      <c r="AO532" s="455" t="n">
        <v>0</v>
      </c>
      <c r="AP532" s="455" t="n">
        <v>0</v>
      </c>
      <c r="AQ532" s="455" t="n">
        <v>0</v>
      </c>
      <c r="AR532" s="418" t="inlineStr"/>
      <c r="AS532" s="418" t="inlineStr">
        <is>
          <t>WARE</t>
        </is>
      </c>
      <c r="AT532" s="418" t="inlineStr">
        <is>
          <t>បានប្រកាសពន្ធ</t>
        </is>
      </c>
    </row>
    <row r="533">
      <c r="A533" s="417" t="n">
        <v>524</v>
      </c>
      <c r="B533" s="418" t="inlineStr">
        <is>
          <t>Customs Clearance Fee, Extra Trucking Fee, Non-Original Insurance, Permit Fee, Serivce Charge and Red in Asycuda System</t>
        </is>
      </c>
      <c r="C533" s="418" t="inlineStr">
        <is>
          <t>កំពង់ផែស្វយ័តក្រុងព្រះសីហនុ</t>
        </is>
      </c>
      <c r="D533" s="418" t="inlineStr">
        <is>
          <t>L001-100044638</t>
        </is>
      </c>
      <c r="E533" s="418" t="inlineStr">
        <is>
          <t>120691</t>
        </is>
      </c>
      <c r="F533" s="419" t="n">
        <v>44568</v>
      </c>
      <c r="G533" s="420" t="n">
        <v>23376</v>
      </c>
      <c r="H533" s="418" t="n"/>
      <c r="I533" s="455" t="n">
        <v>23376</v>
      </c>
      <c r="J533" s="418">
        <f>IF(L533&lt;&gt;"",L533,K533)</f>
        <v/>
      </c>
      <c r="K533" s="418">
        <f>IF(AND(T533=TRUE, U533=TRUE, V533=TRUE), IF(W533&lt;-0.05, "អនុញ្ញាត (អ្នកផ្គត់ផ្គង់ប្រកាសខ្វះ)", "បានប្រកាស (អនុញ្ញាត)"), IF(AND(T533=FALSE, U533=FALSE, V533=FALSE), "ព្យួរទុក (មិនមានទិន្នន័យ)", "ប្រកាសខុស (ព្យួរទុក)"))</f>
        <v/>
      </c>
      <c r="L533" s="418" t="inlineStr"/>
      <c r="M533" s="418" t="inlineStr"/>
      <c r="N533" s="455" t="n"/>
      <c r="O533" s="455">
        <f>IF(W533&lt;0,AI533,I533)</f>
        <v/>
      </c>
      <c r="P533" s="455">
        <f>I533-O533</f>
        <v/>
      </c>
      <c r="Q533" s="418" t="n"/>
      <c r="R533" s="418" t="inlineStr">
        <is>
          <t>120691</t>
        </is>
      </c>
      <c r="S533" s="418" t="inlineStr"/>
      <c r="T533" s="418">
        <f>R533=S533</f>
        <v/>
      </c>
      <c r="U533" s="418">
        <f>AND(MONTH(F533)=MONTH(Y533), YEAR(F533)=YEAR(Y533))</f>
        <v/>
      </c>
      <c r="V533" s="418">
        <f>AND(AC533&lt;&gt;"", 'Company information'!D$4&lt;&gt;"", RIGHT(SUBSTITUTE(AC533,"-",""),9)=RIGHT(SUBSTITUTE('Company information'!D$4,"-",""),9))</f>
        <v/>
      </c>
      <c r="W533" s="418">
        <f>AI533-I533</f>
        <v/>
      </c>
      <c r="X533" s="455" t="n"/>
      <c r="Y533" s="417" t="n"/>
      <c r="Z533" s="418" t="n"/>
      <c r="AA533" s="418" t="n"/>
      <c r="AB533" s="418" t="n"/>
      <c r="AC533" s="418" t="n"/>
      <c r="AD533" s="418" t="n"/>
      <c r="AE533" s="455" t="n"/>
      <c r="AF533" s="455" t="n"/>
      <c r="AG533" s="455" t="n"/>
      <c r="AH533" s="455" t="n"/>
      <c r="AI533" s="455" t="n"/>
      <c r="AJ533" s="455" t="n"/>
      <c r="AK533" s="455" t="n"/>
      <c r="AL533" s="455" t="n"/>
      <c r="AM533" s="455" t="n"/>
      <c r="AN533" s="455" t="n"/>
      <c r="AO533" s="455" t="n"/>
      <c r="AP533" s="455" t="n"/>
      <c r="AQ533" s="455" t="n"/>
      <c r="AR533" s="418" t="n"/>
      <c r="AS533" s="418" t="n"/>
      <c r="AT533" s="418" t="n"/>
    </row>
    <row r="534">
      <c r="A534" s="417" t="n">
        <v>525</v>
      </c>
      <c r="B534" s="418" t="inlineStr">
        <is>
          <t>Customs Clearance Fee, Non-Original Insurance, Permit Fee, Red in Asycuda System and Service Charge</t>
        </is>
      </c>
      <c r="C534" s="418" t="inlineStr">
        <is>
          <t>ម៉ីង លាំង ខូ អិលធីឌី</t>
        </is>
      </c>
      <c r="D534" s="418" t="inlineStr">
        <is>
          <t>K009-100089860</t>
        </is>
      </c>
      <c r="E534" s="418" t="inlineStr">
        <is>
          <t>001836</t>
        </is>
      </c>
      <c r="F534" s="419" t="n">
        <v>44771</v>
      </c>
      <c r="G534" s="420" t="n">
        <v>128487</v>
      </c>
      <c r="H534" s="418" t="n"/>
      <c r="I534" s="455" t="n">
        <v>128487</v>
      </c>
      <c r="J534" s="418">
        <f>IF(L534&lt;&gt;"",L534,K534)</f>
        <v/>
      </c>
      <c r="K534" s="418">
        <f>IF(AND(T534=TRUE, U534=TRUE, V534=TRUE), IF(W534&lt;-0.05, "អនុញ្ញាត (អ្នកផ្គត់ផ្គង់ប្រកាសខ្វះ)", "បានប្រកាស (អនុញ្ញាត)"), IF(AND(T534=FALSE, U534=FALSE, V534=FALSE), "ព្យួរទុក (មិនមានទិន្នន័យ)", "ប្រកាសខុស (ព្យួរទុក)"))</f>
        <v/>
      </c>
      <c r="L534" s="418" t="inlineStr"/>
      <c r="M534" s="418" t="inlineStr"/>
      <c r="N534" s="455" t="n"/>
      <c r="O534" s="455">
        <f>IF(W534&lt;0,AI534,I534)</f>
        <v/>
      </c>
      <c r="P534" s="455">
        <f>I534-O534</f>
        <v/>
      </c>
      <c r="Q534" s="418" t="n"/>
      <c r="R534" s="418" t="inlineStr">
        <is>
          <t>001836</t>
        </is>
      </c>
      <c r="S534" s="418" t="inlineStr">
        <is>
          <t>001836</t>
        </is>
      </c>
      <c r="T534" s="418">
        <f>R534=S534</f>
        <v/>
      </c>
      <c r="U534" s="418">
        <f>AND(MONTH(F534)=MONTH(Y534), YEAR(F534)=YEAR(Y534))</f>
        <v/>
      </c>
      <c r="V534" s="418">
        <f>AND(AC534&lt;&gt;"", 'Company information'!D$4&lt;&gt;"", RIGHT(SUBSTITUTE(AC534,"-",""),9)=RIGHT(SUBSTITUTE('Company information'!D$4,"-",""),9))</f>
        <v/>
      </c>
      <c r="W534" s="418">
        <f>AI534-I534</f>
        <v/>
      </c>
      <c r="X534" s="455" t="n"/>
      <c r="Y534" s="419" t="n">
        <v>44771</v>
      </c>
      <c r="Z534" s="418" t="inlineStr">
        <is>
          <t>001836</t>
        </is>
      </c>
      <c r="AA534" s="418" t="inlineStr"/>
      <c r="AB534" s="418" t="inlineStr">
        <is>
          <t>បុគ្គលជាប់អាករ</t>
        </is>
      </c>
      <c r="AC534" s="418" t="inlineStr">
        <is>
          <t>L001-100067123</t>
        </is>
      </c>
      <c r="AD534" s="418" t="inlineStr">
        <is>
          <t>រីឡាយអេប៊ល សូស អ៊ិនដាសស្រ្ទៀល (ខេមបូឌា)</t>
        </is>
      </c>
      <c r="AE534" s="455" t="n">
        <v>1413352</v>
      </c>
      <c r="AF534" s="455" t="n">
        <v>1284865</v>
      </c>
      <c r="AG534" s="455" t="n">
        <v>0</v>
      </c>
      <c r="AH534" s="455" t="n">
        <v>0</v>
      </c>
      <c r="AI534" s="455" t="n">
        <v>128487</v>
      </c>
      <c r="AJ534" s="455" t="n">
        <v>0</v>
      </c>
      <c r="AK534" s="455" t="n">
        <v>0</v>
      </c>
      <c r="AL534" s="455" t="n">
        <v>0</v>
      </c>
      <c r="AM534" s="455" t="n">
        <v>0</v>
      </c>
      <c r="AN534" s="455" t="n">
        <v>0</v>
      </c>
      <c r="AO534" s="455" t="n">
        <v>0</v>
      </c>
      <c r="AP534" s="455" t="n">
        <v>0</v>
      </c>
      <c r="AQ534" s="455" t="n">
        <v>0</v>
      </c>
      <c r="AR534" s="418" t="inlineStr"/>
      <c r="AS534" s="418" t="inlineStr">
        <is>
          <t>Trucking Fee</t>
        </is>
      </c>
      <c r="AT534" s="418" t="inlineStr">
        <is>
          <t>បានប្រកាសពន្ធ</t>
        </is>
      </c>
    </row>
    <row r="535">
      <c r="A535" s="417" t="n">
        <v>526</v>
      </c>
      <c r="B535" s="418" t="inlineStr">
        <is>
          <t>Customs Clearance Fee, Permit Fee, Import Deposit, Customs Handling Fee, Customs Inspection Fee, Red in Asycuda System and Service Charge</t>
        </is>
      </c>
      <c r="C535" s="418" t="inlineStr">
        <is>
          <t>ម៉ីង លាំង ខូ អិលធីឌី</t>
        </is>
      </c>
      <c r="D535" s="418" t="inlineStr">
        <is>
          <t>K009-100089860</t>
        </is>
      </c>
      <c r="E535" s="418" t="inlineStr">
        <is>
          <t>001813</t>
        </is>
      </c>
      <c r="F535" s="419" t="n">
        <v>44768</v>
      </c>
      <c r="G535" s="420" t="n">
        <v>397678</v>
      </c>
      <c r="H535" s="418" t="n"/>
      <c r="I535" s="455" t="n">
        <v>397678</v>
      </c>
      <c r="J535" s="418">
        <f>IF(L535&lt;&gt;"",L535,K535)</f>
        <v/>
      </c>
      <c r="K535" s="418">
        <f>IF(AND(T535=TRUE, U535=TRUE, V535=TRUE), IF(W535&lt;-0.05, "អនុញ្ញាត (អ្នកផ្គត់ផ្គង់ប្រកាសខ្វះ)", "បានប្រកាស (អនុញ្ញាត)"), IF(AND(T535=FALSE, U535=FALSE, V535=FALSE), "ព្យួរទុក (មិនមានទិន្នន័យ)", "ប្រកាសខុស (ព្យួរទុក)"))</f>
        <v/>
      </c>
      <c r="L535" s="418" t="inlineStr"/>
      <c r="M535" s="418" t="inlineStr"/>
      <c r="N535" s="455" t="n"/>
      <c r="O535" s="455">
        <f>IF(W535&lt;0,AI535,I535)</f>
        <v/>
      </c>
      <c r="P535" s="455">
        <f>I535-O535</f>
        <v/>
      </c>
      <c r="Q535" s="418" t="n"/>
      <c r="R535" s="418" t="inlineStr">
        <is>
          <t>001813</t>
        </is>
      </c>
      <c r="S535" s="418" t="inlineStr">
        <is>
          <t>001813</t>
        </is>
      </c>
      <c r="T535" s="418">
        <f>R535=S535</f>
        <v/>
      </c>
      <c r="U535" s="418">
        <f>AND(MONTH(F535)=MONTH(Y535), YEAR(F535)=YEAR(Y535))</f>
        <v/>
      </c>
      <c r="V535" s="418">
        <f>AND(AC535&lt;&gt;"", 'Company information'!D$4&lt;&gt;"", RIGHT(SUBSTITUTE(AC535,"-",""),9)=RIGHT(SUBSTITUTE('Company information'!D$4,"-",""),9))</f>
        <v/>
      </c>
      <c r="W535" s="418">
        <f>AI535-I535</f>
        <v/>
      </c>
      <c r="X535" s="455" t="n"/>
      <c r="Y535" s="419" t="n">
        <v>44768</v>
      </c>
      <c r="Z535" s="418" t="inlineStr">
        <is>
          <t>001813</t>
        </is>
      </c>
      <c r="AA535" s="418" t="inlineStr"/>
      <c r="AB535" s="418" t="inlineStr">
        <is>
          <t>បុគ្គលជាប់អាករ</t>
        </is>
      </c>
      <c r="AC535" s="418" t="inlineStr">
        <is>
          <t>L001-100067123</t>
        </is>
      </c>
      <c r="AD535" s="418" t="inlineStr">
        <is>
          <t>រីឡាយអេប៊ល សូស អ៊ិនដាសស្រ្ទៀល (ខេមបូឌា)</t>
        </is>
      </c>
      <c r="AE535" s="455" t="n">
        <v>4374454</v>
      </c>
      <c r="AF535" s="455" t="n">
        <v>3976776</v>
      </c>
      <c r="AG535" s="455" t="n">
        <v>0</v>
      </c>
      <c r="AH535" s="455" t="n">
        <v>0</v>
      </c>
      <c r="AI535" s="455" t="n">
        <v>397678</v>
      </c>
      <c r="AJ535" s="455" t="n">
        <v>0</v>
      </c>
      <c r="AK535" s="455" t="n">
        <v>0</v>
      </c>
      <c r="AL535" s="455" t="n">
        <v>0</v>
      </c>
      <c r="AM535" s="455" t="n">
        <v>0</v>
      </c>
      <c r="AN535" s="455" t="n">
        <v>0</v>
      </c>
      <c r="AO535" s="455" t="n">
        <v>0</v>
      </c>
      <c r="AP535" s="455" t="n">
        <v>0</v>
      </c>
      <c r="AQ535" s="455" t="n">
        <v>0</v>
      </c>
      <c r="AR535" s="418" t="inlineStr"/>
      <c r="AS535" s="418" t="inlineStr">
        <is>
          <t>Trucking Fee</t>
        </is>
      </c>
      <c r="AT535" s="418" t="inlineStr">
        <is>
          <t>បានប្រកាសពន្ធ</t>
        </is>
      </c>
    </row>
    <row r="536">
      <c r="A536" s="417" t="n">
        <v>527</v>
      </c>
      <c r="B536" s="418" t="inlineStr">
        <is>
          <t>Air Freight</t>
        </is>
      </c>
      <c r="C536" s="418" t="inlineStr">
        <is>
          <t>ម៉ីង លាំង ខូ អិលធីឌី</t>
        </is>
      </c>
      <c r="D536" s="418" t="inlineStr">
        <is>
          <t>K009-100089860</t>
        </is>
      </c>
      <c r="E536" s="418" t="inlineStr">
        <is>
          <t>001779</t>
        </is>
      </c>
      <c r="F536" s="419" t="n">
        <v>44767</v>
      </c>
      <c r="G536" s="420" t="n">
        <v>91497</v>
      </c>
      <c r="H536" s="418" t="n"/>
      <c r="I536" s="455" t="n">
        <v>91497</v>
      </c>
      <c r="J536" s="418">
        <f>IF(L536&lt;&gt;"",L536,K536)</f>
        <v/>
      </c>
      <c r="K536" s="418">
        <f>IF(AND(T536=TRUE, U536=TRUE, V536=TRUE), IF(W536&lt;-0.05, "អនុញ្ញាត (អ្នកផ្គត់ផ្គង់ប្រកាសខ្វះ)", "បានប្រកាស (អនុញ្ញាត)"), IF(AND(T536=FALSE, U536=FALSE, V536=FALSE), "ព្យួរទុក (មិនមានទិន្នន័យ)", "ប្រកាសខុស (ព្យួរទុក)"))</f>
        <v/>
      </c>
      <c r="L536" s="418" t="inlineStr"/>
      <c r="M536" s="418" t="inlineStr"/>
      <c r="N536" s="455" t="n"/>
      <c r="O536" s="455">
        <f>IF(W536&lt;0,AI536,I536)</f>
        <v/>
      </c>
      <c r="P536" s="455">
        <f>I536-O536</f>
        <v/>
      </c>
      <c r="Q536" s="418" t="n"/>
      <c r="R536" s="418" t="inlineStr">
        <is>
          <t>001779</t>
        </is>
      </c>
      <c r="S536" s="418" t="inlineStr">
        <is>
          <t>001779</t>
        </is>
      </c>
      <c r="T536" s="418">
        <f>R536=S536</f>
        <v/>
      </c>
      <c r="U536" s="418">
        <f>AND(MONTH(F536)=MONTH(Y536), YEAR(F536)=YEAR(Y536))</f>
        <v/>
      </c>
      <c r="V536" s="418">
        <f>AND(AC536&lt;&gt;"", 'Company information'!D$4&lt;&gt;"", RIGHT(SUBSTITUTE(AC536,"-",""),9)=RIGHT(SUBSTITUTE('Company information'!D$4,"-",""),9))</f>
        <v/>
      </c>
      <c r="W536" s="418">
        <f>AI536-I536</f>
        <v/>
      </c>
      <c r="X536" s="455" t="n"/>
      <c r="Y536" s="419" t="n">
        <v>44767</v>
      </c>
      <c r="Z536" s="418" t="inlineStr">
        <is>
          <t>001779</t>
        </is>
      </c>
      <c r="AA536" s="418" t="inlineStr"/>
      <c r="AB536" s="418" t="inlineStr">
        <is>
          <t>បុគ្គលជាប់អាករ</t>
        </is>
      </c>
      <c r="AC536" s="418" t="inlineStr">
        <is>
          <t>L001-100067123</t>
        </is>
      </c>
      <c r="AD536" s="418" t="inlineStr">
        <is>
          <t>រីឡាយអេប៊ល សូស អ៊ិនដាសស្រ្ទៀល (ខេមបូឌា)</t>
        </is>
      </c>
      <c r="AE536" s="455" t="n">
        <v>1006466</v>
      </c>
      <c r="AF536" s="455" t="n">
        <v>914969</v>
      </c>
      <c r="AG536" s="455" t="n">
        <v>0</v>
      </c>
      <c r="AH536" s="455" t="n">
        <v>0</v>
      </c>
      <c r="AI536" s="455" t="n">
        <v>91497</v>
      </c>
      <c r="AJ536" s="455" t="n">
        <v>0</v>
      </c>
      <c r="AK536" s="455" t="n">
        <v>0</v>
      </c>
      <c r="AL536" s="455" t="n">
        <v>0</v>
      </c>
      <c r="AM536" s="455" t="n">
        <v>0</v>
      </c>
      <c r="AN536" s="455" t="n">
        <v>0</v>
      </c>
      <c r="AO536" s="455" t="n">
        <v>0</v>
      </c>
      <c r="AP536" s="455" t="n">
        <v>0</v>
      </c>
      <c r="AQ536" s="455" t="n">
        <v>0</v>
      </c>
      <c r="AR536" s="418" t="inlineStr"/>
      <c r="AS536" s="418" t="inlineStr">
        <is>
          <t>Trucking Fee</t>
        </is>
      </c>
      <c r="AT536" s="418" t="inlineStr">
        <is>
          <t>បានប្រកាសពន្ធ</t>
        </is>
      </c>
    </row>
    <row r="537">
      <c r="A537" s="417" t="n">
        <v>528</v>
      </c>
      <c r="B537" s="418" t="inlineStr">
        <is>
          <t>Customs Clearance Fee, Permit Fee, Import Deposit, Red in Asycuda System and Service Charge</t>
        </is>
      </c>
      <c r="C537" s="418" t="inlineStr">
        <is>
          <t>ម៉ីង លាំង ខូ អិលធីឌី</t>
        </is>
      </c>
      <c r="D537" s="418" t="inlineStr">
        <is>
          <t>K009-100089860</t>
        </is>
      </c>
      <c r="E537" s="418" t="inlineStr">
        <is>
          <t>001749</t>
        </is>
      </c>
      <c r="F537" s="419" t="n">
        <v>44764</v>
      </c>
      <c r="G537" s="420" t="n">
        <v>128424</v>
      </c>
      <c r="H537" s="418" t="n"/>
      <c r="I537" s="455" t="n">
        <v>128424</v>
      </c>
      <c r="J537" s="418">
        <f>IF(L537&lt;&gt;"",L537,K537)</f>
        <v/>
      </c>
      <c r="K537" s="418">
        <f>IF(AND(T537=TRUE, U537=TRUE, V537=TRUE), IF(W537&lt;-0.05, "អនុញ្ញាត (អ្នកផ្គត់ផ្គង់ប្រកាសខ្វះ)", "បានប្រកាស (អនុញ្ញាត)"), IF(AND(T537=FALSE, U537=FALSE, V537=FALSE), "ព្យួរទុក (មិនមានទិន្នន័យ)", "ប្រកាសខុស (ព្យួរទុក)"))</f>
        <v/>
      </c>
      <c r="L537" s="418" t="inlineStr"/>
      <c r="M537" s="418" t="inlineStr"/>
      <c r="N537" s="455" t="n"/>
      <c r="O537" s="455">
        <f>IF(W537&lt;0,AI537,I537)</f>
        <v/>
      </c>
      <c r="P537" s="455">
        <f>I537-O537</f>
        <v/>
      </c>
      <c r="Q537" s="418" t="n"/>
      <c r="R537" s="418" t="inlineStr">
        <is>
          <t>001749</t>
        </is>
      </c>
      <c r="S537" s="418" t="inlineStr">
        <is>
          <t>001749</t>
        </is>
      </c>
      <c r="T537" s="418">
        <f>R537=S537</f>
        <v/>
      </c>
      <c r="U537" s="418">
        <f>AND(MONTH(F537)=MONTH(Y537), YEAR(F537)=YEAR(Y537))</f>
        <v/>
      </c>
      <c r="V537" s="418">
        <f>AND(AC537&lt;&gt;"", 'Company information'!D$4&lt;&gt;"", RIGHT(SUBSTITUTE(AC537,"-",""),9)=RIGHT(SUBSTITUTE('Company information'!D$4,"-",""),9))</f>
        <v/>
      </c>
      <c r="W537" s="418">
        <f>AI537-I537</f>
        <v/>
      </c>
      <c r="X537" s="455" t="n"/>
      <c r="Y537" s="419" t="n">
        <v>44764</v>
      </c>
      <c r="Z537" s="418" t="inlineStr">
        <is>
          <t>001749</t>
        </is>
      </c>
      <c r="AA537" s="418" t="inlineStr"/>
      <c r="AB537" s="418" t="inlineStr">
        <is>
          <t>បុគ្គលជាប់អាករ</t>
        </is>
      </c>
      <c r="AC537" s="418" t="inlineStr">
        <is>
          <t>L001-100067123</t>
        </is>
      </c>
      <c r="AD537" s="418" t="inlineStr">
        <is>
          <t>រីឡាយអេប៊ល សូស អ៊ិនដាសស្រ្ទៀល (ខេមបូឌា)</t>
        </is>
      </c>
      <c r="AE537" s="455" t="n">
        <v>1412663</v>
      </c>
      <c r="AF537" s="455" t="n">
        <v>1284239</v>
      </c>
      <c r="AG537" s="455" t="n">
        <v>0</v>
      </c>
      <c r="AH537" s="455" t="n">
        <v>0</v>
      </c>
      <c r="AI537" s="455" t="n">
        <v>128424</v>
      </c>
      <c r="AJ537" s="455" t="n">
        <v>0</v>
      </c>
      <c r="AK537" s="455" t="n">
        <v>0</v>
      </c>
      <c r="AL537" s="455" t="n">
        <v>0</v>
      </c>
      <c r="AM537" s="455" t="n">
        <v>0</v>
      </c>
      <c r="AN537" s="455" t="n">
        <v>0</v>
      </c>
      <c r="AO537" s="455" t="n">
        <v>0</v>
      </c>
      <c r="AP537" s="455" t="n">
        <v>0</v>
      </c>
      <c r="AQ537" s="455" t="n">
        <v>0</v>
      </c>
      <c r="AR537" s="418" t="inlineStr"/>
      <c r="AS537" s="418" t="inlineStr">
        <is>
          <t>Trucking Fee</t>
        </is>
      </c>
      <c r="AT537" s="418" t="inlineStr">
        <is>
          <t>បានប្រកាសពន្ធ</t>
        </is>
      </c>
    </row>
    <row r="538">
      <c r="A538" s="417" t="n">
        <v>529</v>
      </c>
      <c r="B538" s="418" t="inlineStr">
        <is>
          <t>Customs Clearance Fee, Extra Trucking Fee, Non-Original Insurance, Permit Fee and Service Charge</t>
        </is>
      </c>
      <c r="C538" s="418" t="inlineStr">
        <is>
          <t>ម៉ីង លាំង ខូ អិលធីឌី</t>
        </is>
      </c>
      <c r="D538" s="418" t="inlineStr">
        <is>
          <t>K009-100089860</t>
        </is>
      </c>
      <c r="E538" s="418" t="inlineStr">
        <is>
          <t>001757</t>
        </is>
      </c>
      <c r="F538" s="419" t="n">
        <v>44767</v>
      </c>
      <c r="G538" s="420" t="n">
        <v>91497</v>
      </c>
      <c r="H538" s="418" t="n"/>
      <c r="I538" s="455" t="n">
        <v>91497</v>
      </c>
      <c r="J538" s="418">
        <f>IF(L538&lt;&gt;"",L538,K538)</f>
        <v/>
      </c>
      <c r="K538" s="418">
        <f>IF(AND(T538=TRUE, U538=TRUE, V538=TRUE), IF(W538&lt;-0.05, "អនុញ្ញាត (អ្នកផ្គត់ផ្គង់ប្រកាសខ្វះ)", "បានប្រកាស (អនុញ្ញាត)"), IF(AND(T538=FALSE, U538=FALSE, V538=FALSE), "ព្យួរទុក (មិនមានទិន្នន័យ)", "ប្រកាសខុស (ព្យួរទុក)"))</f>
        <v/>
      </c>
      <c r="L538" s="418" t="inlineStr"/>
      <c r="M538" s="418" t="inlineStr"/>
      <c r="N538" s="455" t="n"/>
      <c r="O538" s="455">
        <f>IF(W538&lt;0,AI538,I538)</f>
        <v/>
      </c>
      <c r="P538" s="455">
        <f>I538-O538</f>
        <v/>
      </c>
      <c r="Q538" s="418" t="n"/>
      <c r="R538" s="418" t="inlineStr">
        <is>
          <t>001757</t>
        </is>
      </c>
      <c r="S538" s="418" t="inlineStr">
        <is>
          <t>001757</t>
        </is>
      </c>
      <c r="T538" s="418">
        <f>R538=S538</f>
        <v/>
      </c>
      <c r="U538" s="418">
        <f>AND(MONTH(F538)=MONTH(Y538), YEAR(F538)=YEAR(Y538))</f>
        <v/>
      </c>
      <c r="V538" s="418">
        <f>AND(AC538&lt;&gt;"", 'Company information'!D$4&lt;&gt;"", RIGHT(SUBSTITUTE(AC538,"-",""),9)=RIGHT(SUBSTITUTE('Company information'!D$4,"-",""),9))</f>
        <v/>
      </c>
      <c r="W538" s="418">
        <f>AI538-I538</f>
        <v/>
      </c>
      <c r="X538" s="455" t="n"/>
      <c r="Y538" s="419" t="n">
        <v>44767</v>
      </c>
      <c r="Z538" s="418" t="inlineStr">
        <is>
          <t>001757</t>
        </is>
      </c>
      <c r="AA538" s="418" t="inlineStr"/>
      <c r="AB538" s="418" t="inlineStr">
        <is>
          <t>បុគ្គលជាប់អាករ</t>
        </is>
      </c>
      <c r="AC538" s="418" t="inlineStr">
        <is>
          <t>L001-100067123</t>
        </is>
      </c>
      <c r="AD538" s="418" t="inlineStr">
        <is>
          <t>រីឡាយអេប៊ល សូស អ៊ិនដាសស្រ្ទៀល (ខេមបូឌា)</t>
        </is>
      </c>
      <c r="AE538" s="455" t="n">
        <v>1006466</v>
      </c>
      <c r="AF538" s="455" t="n">
        <v>914969</v>
      </c>
      <c r="AG538" s="455" t="n">
        <v>0</v>
      </c>
      <c r="AH538" s="455" t="n">
        <v>0</v>
      </c>
      <c r="AI538" s="455" t="n">
        <v>91497</v>
      </c>
      <c r="AJ538" s="455" t="n">
        <v>0</v>
      </c>
      <c r="AK538" s="455" t="n">
        <v>0</v>
      </c>
      <c r="AL538" s="455" t="n">
        <v>0</v>
      </c>
      <c r="AM538" s="455" t="n">
        <v>0</v>
      </c>
      <c r="AN538" s="455" t="n">
        <v>0</v>
      </c>
      <c r="AO538" s="455" t="n">
        <v>0</v>
      </c>
      <c r="AP538" s="455" t="n">
        <v>0</v>
      </c>
      <c r="AQ538" s="455" t="n">
        <v>0</v>
      </c>
      <c r="AR538" s="418" t="inlineStr"/>
      <c r="AS538" s="418" t="inlineStr">
        <is>
          <t>Trucking Fee</t>
        </is>
      </c>
      <c r="AT538" s="418" t="inlineStr">
        <is>
          <t>បានប្រកាសពន្ធ</t>
        </is>
      </c>
    </row>
    <row r="539">
      <c r="A539" s="417" t="n">
        <v>530</v>
      </c>
      <c r="B539" s="418" t="inlineStr">
        <is>
          <t>Customs Clearance Fee, Extra Trucking Fee, Non-Original Insurance, Permit Fee, Red in Asycuda System and Service Charge</t>
        </is>
      </c>
      <c r="C539" s="418" t="inlineStr">
        <is>
          <t>ម៉ីង លាំង ខូ អិលធីឌី</t>
        </is>
      </c>
      <c r="D539" s="418" t="inlineStr">
        <is>
          <t>K009-100089860</t>
        </is>
      </c>
      <c r="E539" s="418" t="inlineStr">
        <is>
          <t>001729</t>
        </is>
      </c>
      <c r="F539" s="419" t="n">
        <v>44763</v>
      </c>
      <c r="G539" s="420" t="n">
        <v>107909</v>
      </c>
      <c r="H539" s="418" t="n"/>
      <c r="I539" s="455" t="n">
        <v>107909</v>
      </c>
      <c r="J539" s="418">
        <f>IF(L539&lt;&gt;"",L539,K539)</f>
        <v/>
      </c>
      <c r="K539" s="418">
        <f>IF(AND(T539=TRUE, U539=TRUE, V539=TRUE), IF(W539&lt;-0.05, "អនុញ្ញាត (អ្នកផ្គត់ផ្គង់ប្រកាសខ្វះ)", "បានប្រកាស (អនុញ្ញាត)"), IF(AND(T539=FALSE, U539=FALSE, V539=FALSE), "ព្យួរទុក (មិនមានទិន្នន័យ)", "ប្រកាសខុស (ព្យួរទុក)"))</f>
        <v/>
      </c>
      <c r="L539" s="418" t="inlineStr"/>
      <c r="M539" s="418" t="inlineStr"/>
      <c r="N539" s="455" t="n"/>
      <c r="O539" s="455">
        <f>IF(W539&lt;0,AI539,I539)</f>
        <v/>
      </c>
      <c r="P539" s="455">
        <f>I539-O539</f>
        <v/>
      </c>
      <c r="Q539" s="418" t="n"/>
      <c r="R539" s="418" t="inlineStr">
        <is>
          <t>001729</t>
        </is>
      </c>
      <c r="S539" s="418" t="inlineStr">
        <is>
          <t>001729</t>
        </is>
      </c>
      <c r="T539" s="418">
        <f>R539=S539</f>
        <v/>
      </c>
      <c r="U539" s="418">
        <f>AND(MONTH(F539)=MONTH(Y539), YEAR(F539)=YEAR(Y539))</f>
        <v/>
      </c>
      <c r="V539" s="418">
        <f>AND(AC539&lt;&gt;"", 'Company information'!D$4&lt;&gt;"", RIGHT(SUBSTITUTE(AC539,"-",""),9)=RIGHT(SUBSTITUTE('Company information'!D$4,"-",""),9))</f>
        <v/>
      </c>
      <c r="W539" s="418">
        <f>AI539-I539</f>
        <v/>
      </c>
      <c r="X539" s="455" t="n"/>
      <c r="Y539" s="419" t="n">
        <v>44763</v>
      </c>
      <c r="Z539" s="418" t="inlineStr">
        <is>
          <t>001729</t>
        </is>
      </c>
      <c r="AA539" s="418" t="inlineStr"/>
      <c r="AB539" s="418" t="inlineStr">
        <is>
          <t>បុគ្គលជាប់អាករ</t>
        </is>
      </c>
      <c r="AC539" s="418" t="inlineStr">
        <is>
          <t>L001-100067123</t>
        </is>
      </c>
      <c r="AD539" s="418" t="inlineStr">
        <is>
          <t>រីឡាយអេប៊ល សូស អ៊ិនដាសស្រ្ទៀល (ខេមបូឌា)</t>
        </is>
      </c>
      <c r="AE539" s="455" t="n">
        <v>1186998</v>
      </c>
      <c r="AF539" s="455" t="n">
        <v>1079089</v>
      </c>
      <c r="AG539" s="455" t="n">
        <v>0</v>
      </c>
      <c r="AH539" s="455" t="n">
        <v>0</v>
      </c>
      <c r="AI539" s="455" t="n">
        <v>107909</v>
      </c>
      <c r="AJ539" s="455" t="n">
        <v>0</v>
      </c>
      <c r="AK539" s="455" t="n">
        <v>0</v>
      </c>
      <c r="AL539" s="455" t="n">
        <v>0</v>
      </c>
      <c r="AM539" s="455" t="n">
        <v>0</v>
      </c>
      <c r="AN539" s="455" t="n">
        <v>0</v>
      </c>
      <c r="AO539" s="455" t="n">
        <v>0</v>
      </c>
      <c r="AP539" s="455" t="n">
        <v>0</v>
      </c>
      <c r="AQ539" s="455" t="n">
        <v>0</v>
      </c>
      <c r="AR539" s="418" t="inlineStr"/>
      <c r="AS539" s="418" t="inlineStr">
        <is>
          <t>Trucking Fee</t>
        </is>
      </c>
      <c r="AT539" s="418" t="inlineStr">
        <is>
          <t>បានប្រកាសពន្ធ</t>
        </is>
      </c>
    </row>
    <row r="540">
      <c r="A540" s="417" t="n">
        <v>531</v>
      </c>
      <c r="B540" s="418" t="inlineStr">
        <is>
          <t>Customs Clearance Fee, Extra Trucking Fee, Non-Original Insurance, Permit Fee and Red in Asycuda System</t>
        </is>
      </c>
      <c r="C540" s="418" t="inlineStr">
        <is>
          <t>ម៉ីង លាំង ខូ អិលធីឌី</t>
        </is>
      </c>
      <c r="D540" s="418" t="inlineStr">
        <is>
          <t>K009-100089860</t>
        </is>
      </c>
      <c r="E540" s="418" t="inlineStr">
        <is>
          <t>001747</t>
        </is>
      </c>
      <c r="F540" s="419" t="n">
        <v>44764</v>
      </c>
      <c r="G540" s="420" t="n">
        <v>109140</v>
      </c>
      <c r="H540" s="418" t="n"/>
      <c r="I540" s="455" t="n">
        <v>109140</v>
      </c>
      <c r="J540" s="418">
        <f>IF(L540&lt;&gt;"",L540,K540)</f>
        <v/>
      </c>
      <c r="K540" s="418">
        <f>IF(AND(T540=TRUE, U540=TRUE, V540=TRUE), IF(W540&lt;-0.05, "អនុញ្ញាត (អ្នកផ្គត់ផ្គង់ប្រកាសខ្វះ)", "បានប្រកាស (អនុញ្ញាត)"), IF(AND(T540=FALSE, U540=FALSE, V540=FALSE), "ព្យួរទុក (មិនមានទិន្នន័យ)", "ប្រកាសខុស (ព្យួរទុក)"))</f>
        <v/>
      </c>
      <c r="L540" s="418" t="inlineStr"/>
      <c r="M540" s="418" t="inlineStr"/>
      <c r="N540" s="455" t="n"/>
      <c r="O540" s="455">
        <f>IF(W540&lt;0,AI540,I540)</f>
        <v/>
      </c>
      <c r="P540" s="455">
        <f>I540-O540</f>
        <v/>
      </c>
      <c r="Q540" s="418" t="n"/>
      <c r="R540" s="418" t="inlineStr">
        <is>
          <t>001747</t>
        </is>
      </c>
      <c r="S540" s="418" t="inlineStr">
        <is>
          <t>001747</t>
        </is>
      </c>
      <c r="T540" s="418">
        <f>R540=S540</f>
        <v/>
      </c>
      <c r="U540" s="418">
        <f>AND(MONTH(F540)=MONTH(Y540), YEAR(F540)=YEAR(Y540))</f>
        <v/>
      </c>
      <c r="V540" s="418">
        <f>AND(AC540&lt;&gt;"", 'Company information'!D$4&lt;&gt;"", RIGHT(SUBSTITUTE(AC540,"-",""),9)=RIGHT(SUBSTITUTE('Company information'!D$4,"-",""),9))</f>
        <v/>
      </c>
      <c r="W540" s="418">
        <f>AI540-I540</f>
        <v/>
      </c>
      <c r="X540" s="455" t="n"/>
      <c r="Y540" s="419" t="n">
        <v>44764</v>
      </c>
      <c r="Z540" s="418" t="inlineStr">
        <is>
          <t>001747</t>
        </is>
      </c>
      <c r="AA540" s="418" t="inlineStr"/>
      <c r="AB540" s="418" t="inlineStr">
        <is>
          <t>បុគ្គលជាប់អាករ</t>
        </is>
      </c>
      <c r="AC540" s="418" t="inlineStr">
        <is>
          <t>L001-100067123</t>
        </is>
      </c>
      <c r="AD540" s="418" t="inlineStr">
        <is>
          <t>រីឡាយអេប៊ល សូស អ៊ិនដាសស្រ្ទៀល (ខេមបូឌា)</t>
        </is>
      </c>
      <c r="AE540" s="455" t="n">
        <v>1200538</v>
      </c>
      <c r="AF540" s="455" t="n">
        <v>1091398</v>
      </c>
      <c r="AG540" s="455" t="n">
        <v>0</v>
      </c>
      <c r="AH540" s="455" t="n">
        <v>0</v>
      </c>
      <c r="AI540" s="455" t="n">
        <v>109140</v>
      </c>
      <c r="AJ540" s="455" t="n">
        <v>0</v>
      </c>
      <c r="AK540" s="455" t="n">
        <v>0</v>
      </c>
      <c r="AL540" s="455" t="n">
        <v>0</v>
      </c>
      <c r="AM540" s="455" t="n">
        <v>0</v>
      </c>
      <c r="AN540" s="455" t="n">
        <v>0</v>
      </c>
      <c r="AO540" s="455" t="n">
        <v>0</v>
      </c>
      <c r="AP540" s="455" t="n">
        <v>0</v>
      </c>
      <c r="AQ540" s="455" t="n">
        <v>0</v>
      </c>
      <c r="AR540" s="418" t="inlineStr"/>
      <c r="AS540" s="418" t="inlineStr">
        <is>
          <t>Trucking Fee</t>
        </is>
      </c>
      <c r="AT540" s="418" t="inlineStr">
        <is>
          <t>បានប្រកាសពន្ធ</t>
        </is>
      </c>
    </row>
    <row r="541">
      <c r="A541" s="417" t="n">
        <v>532</v>
      </c>
      <c r="B541" s="418" t="inlineStr">
        <is>
          <t>Customs Clearance Fee, Extra Trucking Fee, Non-Original Insurance, Permit Fee, Red in Asycuda System, Service Charge</t>
        </is>
      </c>
      <c r="C541" s="418" t="inlineStr">
        <is>
          <t>ម៉ីង លាំង ខូ អិលធីឌី</t>
        </is>
      </c>
      <c r="D541" s="418" t="inlineStr">
        <is>
          <t>K009-100089860</t>
        </is>
      </c>
      <c r="E541" s="418" t="inlineStr">
        <is>
          <t>001694</t>
        </is>
      </c>
      <c r="F541" s="419" t="n">
        <v>44757</v>
      </c>
      <c r="G541" s="420" t="n">
        <v>107883</v>
      </c>
      <c r="H541" s="418" t="n"/>
      <c r="I541" s="455" t="n">
        <v>107883</v>
      </c>
      <c r="J541" s="418">
        <f>IF(L541&lt;&gt;"",L541,K541)</f>
        <v/>
      </c>
      <c r="K541" s="418">
        <f>IF(AND(T541=TRUE, U541=TRUE, V541=TRUE), IF(W541&lt;-0.05, "អនុញ្ញាត (អ្នកផ្គត់ផ្គង់ប្រកាសខ្វះ)", "បានប្រកាស (អនុញ្ញាត)"), IF(AND(T541=FALSE, U541=FALSE, V541=FALSE), "ព្យួរទុក (មិនមានទិន្នន័យ)", "ប្រកាសខុស (ព្យួរទុក)"))</f>
        <v/>
      </c>
      <c r="L541" s="418" t="inlineStr"/>
      <c r="M541" s="418" t="inlineStr"/>
      <c r="N541" s="455" t="n"/>
      <c r="O541" s="455">
        <f>IF(W541&lt;0,AI541,I541)</f>
        <v/>
      </c>
      <c r="P541" s="455">
        <f>I541-O541</f>
        <v/>
      </c>
      <c r="Q541" s="418" t="n"/>
      <c r="R541" s="418" t="inlineStr">
        <is>
          <t>001694</t>
        </is>
      </c>
      <c r="S541" s="418" t="inlineStr">
        <is>
          <t>001694</t>
        </is>
      </c>
      <c r="T541" s="418">
        <f>R541=S541</f>
        <v/>
      </c>
      <c r="U541" s="418">
        <f>AND(MONTH(F541)=MONTH(Y541), YEAR(F541)=YEAR(Y541))</f>
        <v/>
      </c>
      <c r="V541" s="418">
        <f>AND(AC541&lt;&gt;"", 'Company information'!D$4&lt;&gt;"", RIGHT(SUBSTITUTE(AC541,"-",""),9)=RIGHT(SUBSTITUTE('Company information'!D$4,"-",""),9))</f>
        <v/>
      </c>
      <c r="W541" s="418">
        <f>AI541-I541</f>
        <v/>
      </c>
      <c r="X541" s="455" t="n"/>
      <c r="Y541" s="419" t="n">
        <v>44757</v>
      </c>
      <c r="Z541" s="418" t="inlineStr">
        <is>
          <t>001694</t>
        </is>
      </c>
      <c r="AA541" s="418" t="inlineStr"/>
      <c r="AB541" s="418" t="inlineStr">
        <is>
          <t>បុគ្គលជាប់អាករ</t>
        </is>
      </c>
      <c r="AC541" s="418" t="inlineStr">
        <is>
          <t>L001-100067123</t>
        </is>
      </c>
      <c r="AD541" s="418" t="inlineStr">
        <is>
          <t>រីឡាយអេប៊ល សូស អ៊ិនដាសស្រ្ទៀល (ខេមបូឌា)</t>
        </is>
      </c>
      <c r="AE541" s="455" t="n">
        <v>1186709</v>
      </c>
      <c r="AF541" s="455" t="n">
        <v>1078826</v>
      </c>
      <c r="AG541" s="455" t="n">
        <v>0</v>
      </c>
      <c r="AH541" s="455" t="n">
        <v>0</v>
      </c>
      <c r="AI541" s="455" t="n">
        <v>107883</v>
      </c>
      <c r="AJ541" s="455" t="n">
        <v>0</v>
      </c>
      <c r="AK541" s="455" t="n">
        <v>0</v>
      </c>
      <c r="AL541" s="455" t="n">
        <v>0</v>
      </c>
      <c r="AM541" s="455" t="n">
        <v>0</v>
      </c>
      <c r="AN541" s="455" t="n">
        <v>0</v>
      </c>
      <c r="AO541" s="455" t="n">
        <v>0</v>
      </c>
      <c r="AP541" s="455" t="n">
        <v>0</v>
      </c>
      <c r="AQ541" s="455" t="n">
        <v>0</v>
      </c>
      <c r="AR541" s="418" t="inlineStr"/>
      <c r="AS541" s="418" t="inlineStr">
        <is>
          <t>Trucking Fee</t>
        </is>
      </c>
      <c r="AT541" s="418" t="inlineStr">
        <is>
          <t>បានប្រកាសពន្ធ</t>
        </is>
      </c>
    </row>
    <row r="542">
      <c r="A542" s="417" t="n">
        <v>533</v>
      </c>
      <c r="B542" s="418" t="inlineStr">
        <is>
          <t>Admin Fee</t>
        </is>
      </c>
      <c r="C542" s="418" t="inlineStr">
        <is>
          <t>ម៉ីង លាំង ខូ អិលធីឌី</t>
        </is>
      </c>
      <c r="D542" s="418" t="inlineStr">
        <is>
          <t>K009-100089860</t>
        </is>
      </c>
      <c r="E542" s="418" t="inlineStr">
        <is>
          <t>001736</t>
        </is>
      </c>
      <c r="F542" s="419" t="n">
        <v>44763</v>
      </c>
      <c r="G542" s="420" t="n">
        <v>227717</v>
      </c>
      <c r="H542" s="418" t="n"/>
      <c r="I542" s="455" t="n">
        <v>227717</v>
      </c>
      <c r="J542" s="418">
        <f>IF(L542&lt;&gt;"",L542,K542)</f>
        <v/>
      </c>
      <c r="K542" s="418">
        <f>IF(AND(T542=TRUE, U542=TRUE, V542=TRUE), IF(W542&lt;-0.05, "អនុញ្ញាត (អ្នកផ្គត់ផ្គង់ប្រកាសខ្វះ)", "បានប្រកាស (អនុញ្ញាត)"), IF(AND(T542=FALSE, U542=FALSE, V542=FALSE), "ព្យួរទុក (មិនមានទិន្នន័យ)", "ប្រកាសខុស (ព្យួរទុក)"))</f>
        <v/>
      </c>
      <c r="L542" s="418" t="inlineStr"/>
      <c r="M542" s="418" t="inlineStr"/>
      <c r="N542" s="455" t="n"/>
      <c r="O542" s="455">
        <f>IF(W542&lt;0,AI542,I542)</f>
        <v/>
      </c>
      <c r="P542" s="455">
        <f>I542-O542</f>
        <v/>
      </c>
      <c r="Q542" s="418" t="n"/>
      <c r="R542" s="418" t="inlineStr">
        <is>
          <t>001736</t>
        </is>
      </c>
      <c r="S542" s="418" t="inlineStr">
        <is>
          <t>001736</t>
        </is>
      </c>
      <c r="T542" s="418">
        <f>R542=S542</f>
        <v/>
      </c>
      <c r="U542" s="418">
        <f>AND(MONTH(F542)=MONTH(Y542), YEAR(F542)=YEAR(Y542))</f>
        <v/>
      </c>
      <c r="V542" s="418">
        <f>AND(AC542&lt;&gt;"", 'Company information'!D$4&lt;&gt;"", RIGHT(SUBSTITUTE(AC542,"-",""),9)=RIGHT(SUBSTITUTE('Company information'!D$4,"-",""),9))</f>
        <v/>
      </c>
      <c r="W542" s="418">
        <f>AI542-I542</f>
        <v/>
      </c>
      <c r="X542" s="455" t="n"/>
      <c r="Y542" s="419" t="n">
        <v>44763</v>
      </c>
      <c r="Z542" s="418" t="inlineStr">
        <is>
          <t>001736</t>
        </is>
      </c>
      <c r="AA542" s="418" t="inlineStr"/>
      <c r="AB542" s="418" t="inlineStr">
        <is>
          <t>បុគ្គលជាប់អាករ</t>
        </is>
      </c>
      <c r="AC542" s="418" t="inlineStr">
        <is>
          <t>L001-100067123</t>
        </is>
      </c>
      <c r="AD542" s="418" t="inlineStr">
        <is>
          <t>រីឡាយអេប៊ល សូស អ៊ិនដាសស្រ្ទៀល (ខេមបូឌា)</t>
        </is>
      </c>
      <c r="AE542" s="455" t="n">
        <v>2504882</v>
      </c>
      <c r="AF542" s="455" t="n">
        <v>2277165</v>
      </c>
      <c r="AG542" s="455" t="n">
        <v>0</v>
      </c>
      <c r="AH542" s="455" t="n">
        <v>0</v>
      </c>
      <c r="AI542" s="455" t="n">
        <v>227717</v>
      </c>
      <c r="AJ542" s="455" t="n">
        <v>0</v>
      </c>
      <c r="AK542" s="455" t="n">
        <v>0</v>
      </c>
      <c r="AL542" s="455" t="n">
        <v>0</v>
      </c>
      <c r="AM542" s="455" t="n">
        <v>0</v>
      </c>
      <c r="AN542" s="455" t="n">
        <v>0</v>
      </c>
      <c r="AO542" s="455" t="n">
        <v>0</v>
      </c>
      <c r="AP542" s="455" t="n">
        <v>0</v>
      </c>
      <c r="AQ542" s="455" t="n">
        <v>0</v>
      </c>
      <c r="AR542" s="418" t="inlineStr"/>
      <c r="AS542" s="418" t="inlineStr">
        <is>
          <t>Trucking Fee</t>
        </is>
      </c>
      <c r="AT542" s="418" t="inlineStr">
        <is>
          <t>បានប្រកាសពន្ធ</t>
        </is>
      </c>
    </row>
    <row r="543">
      <c r="A543" s="417" t="n">
        <v>534</v>
      </c>
      <c r="B543" s="418" t="inlineStr">
        <is>
          <t>Non Insurance Fee, Service Charge, Extra Declaration and Return Empty Container to SIH</t>
        </is>
      </c>
      <c r="C543" s="418" t="inlineStr">
        <is>
          <t>ម៉ីង លាំង ខូ អិលធីឌី</t>
        </is>
      </c>
      <c r="D543" s="418" t="inlineStr">
        <is>
          <t>K009-100089860</t>
        </is>
      </c>
      <c r="E543" s="418" t="inlineStr">
        <is>
          <t>001640</t>
        </is>
      </c>
      <c r="F543" s="419" t="n">
        <v>44872</v>
      </c>
      <c r="G543" s="420" t="n">
        <v>227661</v>
      </c>
      <c r="H543" s="418" t="n"/>
      <c r="I543" s="455" t="n">
        <v>227661</v>
      </c>
      <c r="J543" s="418">
        <f>IF(L543&lt;&gt;"",L543,K543)</f>
        <v/>
      </c>
      <c r="K543" s="418">
        <f>IF(AND(T543=TRUE, U543=TRUE, V543=TRUE), IF(W543&lt;-0.05, "អនុញ្ញាត (អ្នកផ្គត់ផ្គង់ប្រកាសខ្វះ)", "បានប្រកាស (អនុញ្ញាត)"), IF(AND(T543=FALSE, U543=FALSE, V543=FALSE), "ព្យួរទុក (មិនមានទិន្នន័យ)", "ប្រកាសខុស (ព្យួរទុក)"))</f>
        <v/>
      </c>
      <c r="L543" s="418" t="inlineStr"/>
      <c r="M543" s="418" t="inlineStr"/>
      <c r="N543" s="455" t="n"/>
      <c r="O543" s="455">
        <f>IF(W543&lt;0,AI543,I543)</f>
        <v/>
      </c>
      <c r="P543" s="455">
        <f>I543-O543</f>
        <v/>
      </c>
      <c r="Q543" s="418" t="n"/>
      <c r="R543" s="418" t="inlineStr">
        <is>
          <t>001640</t>
        </is>
      </c>
      <c r="S543" s="418" t="inlineStr">
        <is>
          <t>001640</t>
        </is>
      </c>
      <c r="T543" s="418">
        <f>R543=S543</f>
        <v/>
      </c>
      <c r="U543" s="418">
        <f>AND(MONTH(F543)=MONTH(Y543), YEAR(F543)=YEAR(Y543))</f>
        <v/>
      </c>
      <c r="V543" s="418">
        <f>AND(AC543&lt;&gt;"", 'Company information'!D$4&lt;&gt;"", RIGHT(SUBSTITUTE(AC543,"-",""),9)=RIGHT(SUBSTITUTE('Company information'!D$4,"-",""),9))</f>
        <v/>
      </c>
      <c r="W543" s="418">
        <f>AI543-I543</f>
        <v/>
      </c>
      <c r="X543" s="455" t="n"/>
      <c r="Y543" s="419" t="n">
        <v>44753</v>
      </c>
      <c r="Z543" s="418" t="inlineStr">
        <is>
          <t>001640</t>
        </is>
      </c>
      <c r="AA543" s="418" t="inlineStr"/>
      <c r="AB543" s="418" t="inlineStr">
        <is>
          <t>បុគ្គលជាប់អាករ</t>
        </is>
      </c>
      <c r="AC543" s="418" t="inlineStr">
        <is>
          <t>L001-100067123</t>
        </is>
      </c>
      <c r="AD543" s="418" t="inlineStr">
        <is>
          <t>រីឡាយអេប៊ល សូស អ៊ិនដាសស្រ្ទៀល (ខេមបូឌា)</t>
        </is>
      </c>
      <c r="AE543" s="455" t="n">
        <v>2504271</v>
      </c>
      <c r="AF543" s="455" t="n">
        <v>2276610</v>
      </c>
      <c r="AG543" s="455" t="n">
        <v>0</v>
      </c>
      <c r="AH543" s="455" t="n">
        <v>0</v>
      </c>
      <c r="AI543" s="455" t="n">
        <v>227661</v>
      </c>
      <c r="AJ543" s="455" t="n">
        <v>0</v>
      </c>
      <c r="AK543" s="455" t="n">
        <v>0</v>
      </c>
      <c r="AL543" s="455" t="n">
        <v>0</v>
      </c>
      <c r="AM543" s="455" t="n">
        <v>0</v>
      </c>
      <c r="AN543" s="455" t="n">
        <v>0</v>
      </c>
      <c r="AO543" s="455" t="n">
        <v>0</v>
      </c>
      <c r="AP543" s="455" t="n">
        <v>0</v>
      </c>
      <c r="AQ543" s="455" t="n">
        <v>0</v>
      </c>
      <c r="AR543" s="418" t="inlineStr"/>
      <c r="AS543" s="418" t="inlineStr">
        <is>
          <t>Trucking Fee</t>
        </is>
      </c>
      <c r="AT543" s="418" t="inlineStr">
        <is>
          <t>បានប្រកាសពន្ធ</t>
        </is>
      </c>
    </row>
    <row r="544">
      <c r="A544" s="417" t="n">
        <v>535</v>
      </c>
      <c r="B544" s="418" t="inlineStr">
        <is>
          <t>Non Insurance Fee and Service Charge</t>
        </is>
      </c>
      <c r="C544" s="418" t="inlineStr">
        <is>
          <t>ម៉ីង លាំង ខូ អិលធីឌី</t>
        </is>
      </c>
      <c r="D544" s="418" t="inlineStr">
        <is>
          <t>K009-100089860</t>
        </is>
      </c>
      <c r="E544" s="418" t="inlineStr">
        <is>
          <t>001572</t>
        </is>
      </c>
      <c r="F544" s="419" t="n">
        <v>44568</v>
      </c>
      <c r="G544" s="420" t="n">
        <v>630324</v>
      </c>
      <c r="H544" s="418" t="n"/>
      <c r="I544" s="455" t="n">
        <v>630324</v>
      </c>
      <c r="J544" s="418">
        <f>IF(L544&lt;&gt;"",L544,K544)</f>
        <v/>
      </c>
      <c r="K544" s="418">
        <f>IF(AND(T544=TRUE, U544=TRUE, V544=TRUE), IF(W544&lt;-0.05, "អនុញ្ញាត (អ្នកផ្គត់ផ្គង់ប្រកាសខ្វះ)", "បានប្រកាស (អនុញ្ញាត)"), IF(AND(T544=FALSE, U544=FALSE, V544=FALSE), "ព្យួរទុក (មិនមានទិន្នន័យ)", "ប្រកាសខុស (ព្យួរទុក)"))</f>
        <v/>
      </c>
      <c r="L544" s="418" t="inlineStr"/>
      <c r="M544" s="418" t="inlineStr"/>
      <c r="N544" s="455" t="n"/>
      <c r="O544" s="455">
        <f>IF(W544&lt;0,AI544,I544)</f>
        <v/>
      </c>
      <c r="P544" s="455">
        <f>I544-O544</f>
        <v/>
      </c>
      <c r="Q544" s="418" t="n"/>
      <c r="R544" s="418" t="inlineStr">
        <is>
          <t>001572</t>
        </is>
      </c>
      <c r="S544" s="418" t="inlineStr">
        <is>
          <t>001572</t>
        </is>
      </c>
      <c r="T544" s="418">
        <f>R544=S544</f>
        <v/>
      </c>
      <c r="U544" s="418">
        <f>AND(MONTH(F544)=MONTH(Y544), YEAR(F544)=YEAR(Y544))</f>
        <v/>
      </c>
      <c r="V544" s="418">
        <f>AND(AC544&lt;&gt;"", 'Company information'!D$4&lt;&gt;"", RIGHT(SUBSTITUTE(AC544,"-",""),9)=RIGHT(SUBSTITUTE('Company information'!D$4,"-",""),9))</f>
        <v/>
      </c>
      <c r="W544" s="418">
        <f>AI544-I544</f>
        <v/>
      </c>
      <c r="X544" s="455" t="n"/>
      <c r="Y544" s="419" t="n">
        <v>44743</v>
      </c>
      <c r="Z544" s="418" t="inlineStr">
        <is>
          <t>001572</t>
        </is>
      </c>
      <c r="AA544" s="418" t="inlineStr"/>
      <c r="AB544" s="418" t="inlineStr">
        <is>
          <t>បុគ្គលជាប់អាករ</t>
        </is>
      </c>
      <c r="AC544" s="418" t="inlineStr">
        <is>
          <t>L001-100067123</t>
        </is>
      </c>
      <c r="AD544" s="418" t="inlineStr">
        <is>
          <t>រីឡាយអេប៊ល សូស អ៊ិនដាសស្រ្ទៀល (ខេមបូឌា)</t>
        </is>
      </c>
      <c r="AE544" s="455" t="n">
        <v>6933561</v>
      </c>
      <c r="AF544" s="455" t="n">
        <v>6303237</v>
      </c>
      <c r="AG544" s="455" t="n">
        <v>0</v>
      </c>
      <c r="AH544" s="455" t="n">
        <v>0</v>
      </c>
      <c r="AI544" s="455" t="n">
        <v>630324</v>
      </c>
      <c r="AJ544" s="455" t="n">
        <v>0</v>
      </c>
      <c r="AK544" s="455" t="n">
        <v>0</v>
      </c>
      <c r="AL544" s="455" t="n">
        <v>0</v>
      </c>
      <c r="AM544" s="455" t="n">
        <v>0</v>
      </c>
      <c r="AN544" s="455" t="n">
        <v>0</v>
      </c>
      <c r="AO544" s="455" t="n">
        <v>0</v>
      </c>
      <c r="AP544" s="455" t="n">
        <v>0</v>
      </c>
      <c r="AQ544" s="455" t="n">
        <v>0</v>
      </c>
      <c r="AR544" s="418" t="inlineStr"/>
      <c r="AS544" s="418" t="inlineStr">
        <is>
          <t>Trucking Fee</t>
        </is>
      </c>
      <c r="AT544" s="418" t="inlineStr">
        <is>
          <t>បានប្រកាសពន្ធ</t>
        </is>
      </c>
    </row>
    <row r="545">
      <c r="A545" s="417" t="n">
        <v>536</v>
      </c>
      <c r="B545" s="418" t="inlineStr">
        <is>
          <t>Weighing Scale and Freight and Handling Cost</t>
        </is>
      </c>
      <c r="C545" s="418" t="inlineStr">
        <is>
          <t>ម៉ីង លាំង ខូ អិលធីឌី</t>
        </is>
      </c>
      <c r="D545" s="418" t="inlineStr">
        <is>
          <t>K009-100089860</t>
        </is>
      </c>
      <c r="E545" s="418" t="inlineStr">
        <is>
          <t>001573</t>
        </is>
      </c>
      <c r="F545" s="419" t="n">
        <v>44568</v>
      </c>
      <c r="G545" s="420" t="n">
        <v>68077</v>
      </c>
      <c r="H545" s="418" t="n"/>
      <c r="I545" s="455" t="n">
        <v>68077</v>
      </c>
      <c r="J545" s="418">
        <f>IF(L545&lt;&gt;"",L545,K545)</f>
        <v/>
      </c>
      <c r="K545" s="418">
        <f>IF(AND(T545=TRUE, U545=TRUE, V545=TRUE), IF(W545&lt;-0.05, "អនុញ្ញាត (អ្នកផ្គត់ផ្គង់ប្រកាសខ្វះ)", "បានប្រកាស (អនុញ្ញាត)"), IF(AND(T545=FALSE, U545=FALSE, V545=FALSE), "ព្យួរទុក (មិនមានទិន្នន័យ)", "ប្រកាសខុស (ព្យួរទុក)"))</f>
        <v/>
      </c>
      <c r="L545" s="418" t="inlineStr"/>
      <c r="M545" s="418" t="inlineStr"/>
      <c r="N545" s="455" t="n"/>
      <c r="O545" s="455">
        <f>IF(W545&lt;0,AI545,I545)</f>
        <v/>
      </c>
      <c r="P545" s="455">
        <f>I545-O545</f>
        <v/>
      </c>
      <c r="Q545" s="418" t="n"/>
      <c r="R545" s="418" t="inlineStr">
        <is>
          <t>001573</t>
        </is>
      </c>
      <c r="S545" s="418" t="inlineStr">
        <is>
          <t>001573</t>
        </is>
      </c>
      <c r="T545" s="418">
        <f>R545=S545</f>
        <v/>
      </c>
      <c r="U545" s="418">
        <f>AND(MONTH(F545)=MONTH(Y545), YEAR(F545)=YEAR(Y545))</f>
        <v/>
      </c>
      <c r="V545" s="418">
        <f>AND(AC545&lt;&gt;"", 'Company information'!D$4&lt;&gt;"", RIGHT(SUBSTITUTE(AC545,"-",""),9)=RIGHT(SUBSTITUTE('Company information'!D$4,"-",""),9))</f>
        <v/>
      </c>
      <c r="W545" s="418">
        <f>AI545-I545</f>
        <v/>
      </c>
      <c r="X545" s="455" t="n"/>
      <c r="Y545" s="419" t="n">
        <v>44743</v>
      </c>
      <c r="Z545" s="418" t="inlineStr">
        <is>
          <t>001573</t>
        </is>
      </c>
      <c r="AA545" s="418" t="inlineStr"/>
      <c r="AB545" s="418" t="inlineStr">
        <is>
          <t>បុគ្គលជាប់អាករ</t>
        </is>
      </c>
      <c r="AC545" s="418" t="inlineStr">
        <is>
          <t>L001-100067123</t>
        </is>
      </c>
      <c r="AD545" s="418" t="inlineStr">
        <is>
          <t>រីឡាយអេប៊ល សូស អ៊ិនដាសស្រ្ទៀល (ខេមបូឌា)</t>
        </is>
      </c>
      <c r="AE545" s="455" t="n">
        <v>748843</v>
      </c>
      <c r="AF545" s="455" t="n">
        <v>680766</v>
      </c>
      <c r="AG545" s="455" t="n">
        <v>0</v>
      </c>
      <c r="AH545" s="455" t="n">
        <v>0</v>
      </c>
      <c r="AI545" s="455" t="n">
        <v>68077</v>
      </c>
      <c r="AJ545" s="455" t="n">
        <v>0</v>
      </c>
      <c r="AK545" s="455" t="n">
        <v>0</v>
      </c>
      <c r="AL545" s="455" t="n">
        <v>0</v>
      </c>
      <c r="AM545" s="455" t="n">
        <v>0</v>
      </c>
      <c r="AN545" s="455" t="n">
        <v>0</v>
      </c>
      <c r="AO545" s="455" t="n">
        <v>0</v>
      </c>
      <c r="AP545" s="455" t="n">
        <v>0</v>
      </c>
      <c r="AQ545" s="455" t="n">
        <v>0</v>
      </c>
      <c r="AR545" s="418" t="inlineStr"/>
      <c r="AS545" s="418" t="inlineStr">
        <is>
          <t>Trucking Fee</t>
        </is>
      </c>
      <c r="AT545" s="418" t="inlineStr">
        <is>
          <t>បានប្រកាសពន្ធ</t>
        </is>
      </c>
    </row>
    <row r="546">
      <c r="A546" s="417" t="n">
        <v>537</v>
      </c>
      <c r="B546" s="418" t="inlineStr">
        <is>
          <t>Terminal Handling Charge, CFS FEE, Scanner Fee, CIC Fee, Agency Fee, D/O Fee, Documentation Fee, Handling Fee, Ex-work charge and Ocean Freight Charge</t>
        </is>
      </c>
      <c r="C546" s="418" t="inlineStr">
        <is>
          <t>ម៉ីង លាំង ខូ អិលធីឌី</t>
        </is>
      </c>
      <c r="D546" s="418" t="inlineStr">
        <is>
          <t>K009-100089860</t>
        </is>
      </c>
      <c r="E546" s="418" t="inlineStr">
        <is>
          <t>001683</t>
        </is>
      </c>
      <c r="F546" s="419" t="n">
        <v>44755</v>
      </c>
      <c r="G546" s="420" t="n">
        <v>109087</v>
      </c>
      <c r="H546" s="418" t="n"/>
      <c r="I546" s="455" t="n">
        <v>109087</v>
      </c>
      <c r="J546" s="418">
        <f>IF(L546&lt;&gt;"",L546,K546)</f>
        <v/>
      </c>
      <c r="K546" s="418">
        <f>IF(AND(T546=TRUE, U546=TRUE, V546=TRUE), IF(W546&lt;-0.05, "អនុញ្ញាត (អ្នកផ្គត់ផ្គង់ប្រកាសខ្វះ)", "បានប្រកាស (អនុញ្ញាត)"), IF(AND(T546=FALSE, U546=FALSE, V546=FALSE), "ព្យួរទុក (មិនមានទិន្នន័យ)", "ប្រកាសខុស (ព្យួរទុក)"))</f>
        <v/>
      </c>
      <c r="L546" s="418" t="inlineStr"/>
      <c r="M546" s="418" t="inlineStr"/>
      <c r="N546" s="455" t="n"/>
      <c r="O546" s="455">
        <f>IF(W546&lt;0,AI546,I546)</f>
        <v/>
      </c>
      <c r="P546" s="455">
        <f>I546-O546</f>
        <v/>
      </c>
      <c r="Q546" s="418" t="n"/>
      <c r="R546" s="418" t="inlineStr">
        <is>
          <t>001683</t>
        </is>
      </c>
      <c r="S546" s="418" t="inlineStr">
        <is>
          <t>001683</t>
        </is>
      </c>
      <c r="T546" s="418">
        <f>R546=S546</f>
        <v/>
      </c>
      <c r="U546" s="418">
        <f>AND(MONTH(F546)=MONTH(Y546), YEAR(F546)=YEAR(Y546))</f>
        <v/>
      </c>
      <c r="V546" s="418">
        <f>AND(AC546&lt;&gt;"", 'Company information'!D$4&lt;&gt;"", RIGHT(SUBSTITUTE(AC546,"-",""),9)=RIGHT(SUBSTITUTE('Company information'!D$4,"-",""),9))</f>
        <v/>
      </c>
      <c r="W546" s="418">
        <f>AI546-I546</f>
        <v/>
      </c>
      <c r="X546" s="455" t="n"/>
      <c r="Y546" s="419" t="n">
        <v>44755</v>
      </c>
      <c r="Z546" s="418" t="inlineStr">
        <is>
          <t>001683</t>
        </is>
      </c>
      <c r="AA546" s="418" t="inlineStr"/>
      <c r="AB546" s="418" t="inlineStr">
        <is>
          <t>បុគ្គលជាប់អាករ</t>
        </is>
      </c>
      <c r="AC546" s="418" t="inlineStr">
        <is>
          <t>L001-100067123</t>
        </is>
      </c>
      <c r="AD546" s="418" t="inlineStr">
        <is>
          <t>រីឡាយអេប៊ល សូស អ៊ិនដាសស្រ្ទៀល (ខេមបូឌា)</t>
        </is>
      </c>
      <c r="AE546" s="455" t="n">
        <v>1199953</v>
      </c>
      <c r="AF546" s="455" t="n">
        <v>1090866</v>
      </c>
      <c r="AG546" s="455" t="n">
        <v>0</v>
      </c>
      <c r="AH546" s="455" t="n">
        <v>0</v>
      </c>
      <c r="AI546" s="455" t="n">
        <v>109087</v>
      </c>
      <c r="AJ546" s="455" t="n">
        <v>0</v>
      </c>
      <c r="AK546" s="455" t="n">
        <v>0</v>
      </c>
      <c r="AL546" s="455" t="n">
        <v>0</v>
      </c>
      <c r="AM546" s="455" t="n">
        <v>0</v>
      </c>
      <c r="AN546" s="455" t="n">
        <v>0</v>
      </c>
      <c r="AO546" s="455" t="n">
        <v>0</v>
      </c>
      <c r="AP546" s="455" t="n">
        <v>0</v>
      </c>
      <c r="AQ546" s="455" t="n">
        <v>0</v>
      </c>
      <c r="AR546" s="418" t="inlineStr"/>
      <c r="AS546" s="418" t="inlineStr">
        <is>
          <t>Trucking Fee</t>
        </is>
      </c>
      <c r="AT546" s="418" t="inlineStr">
        <is>
          <t>បានប្រកាសពន្ធ</t>
        </is>
      </c>
    </row>
    <row r="547">
      <c r="A547" s="417" t="n">
        <v>538</v>
      </c>
      <c r="B547" s="418" t="inlineStr">
        <is>
          <t>Customs Declaration and CPF Non-Container</t>
        </is>
      </c>
      <c r="C547" s="418" t="inlineStr">
        <is>
          <t>ម៉ីង លាំង ខូ អិលធីឌី</t>
        </is>
      </c>
      <c r="D547" s="418" t="inlineStr">
        <is>
          <t>K009-100089860</t>
        </is>
      </c>
      <c r="E547" s="418" t="inlineStr">
        <is>
          <t>001571</t>
        </is>
      </c>
      <c r="F547" s="419" t="n">
        <v>44568</v>
      </c>
      <c r="G547" s="420" t="n">
        <v>179214</v>
      </c>
      <c r="H547" s="418" t="n"/>
      <c r="I547" s="455" t="n">
        <v>179214</v>
      </c>
      <c r="J547" s="418">
        <f>IF(L547&lt;&gt;"",L547,K547)</f>
        <v/>
      </c>
      <c r="K547" s="418">
        <f>IF(AND(T547=TRUE, U547=TRUE, V547=TRUE), IF(W547&lt;-0.05, "អនុញ្ញាត (អ្នកផ្គត់ផ្គង់ប្រកាសខ្វះ)", "បានប្រកាស (អនុញ្ញាត)"), IF(AND(T547=FALSE, U547=FALSE, V547=FALSE), "ព្យួរទុក (មិនមានទិន្នន័យ)", "ប្រកាសខុស (ព្យួរទុក)"))</f>
        <v/>
      </c>
      <c r="L547" s="418" t="inlineStr"/>
      <c r="M547" s="418" t="inlineStr"/>
      <c r="N547" s="455" t="n"/>
      <c r="O547" s="455">
        <f>IF(W547&lt;0,AI547,I547)</f>
        <v/>
      </c>
      <c r="P547" s="455">
        <f>I547-O547</f>
        <v/>
      </c>
      <c r="Q547" s="418" t="n"/>
      <c r="R547" s="418" t="inlineStr">
        <is>
          <t>001571</t>
        </is>
      </c>
      <c r="S547" s="418" t="inlineStr">
        <is>
          <t>001571</t>
        </is>
      </c>
      <c r="T547" s="418">
        <f>R547=S547</f>
        <v/>
      </c>
      <c r="U547" s="418">
        <f>AND(MONTH(F547)=MONTH(Y547), YEAR(F547)=YEAR(Y547))</f>
        <v/>
      </c>
      <c r="V547" s="418">
        <f>AND(AC547&lt;&gt;"", 'Company information'!D$4&lt;&gt;"", RIGHT(SUBSTITUTE(AC547,"-",""),9)=RIGHT(SUBSTITUTE('Company information'!D$4,"-",""),9))</f>
        <v/>
      </c>
      <c r="W547" s="418">
        <f>AI547-I547</f>
        <v/>
      </c>
      <c r="X547" s="455" t="n"/>
      <c r="Y547" s="419" t="n">
        <v>44743</v>
      </c>
      <c r="Z547" s="418" t="inlineStr">
        <is>
          <t>001571</t>
        </is>
      </c>
      <c r="AA547" s="418" t="inlineStr"/>
      <c r="AB547" s="418" t="inlineStr">
        <is>
          <t>បុគ្គលជាប់អាករ</t>
        </is>
      </c>
      <c r="AC547" s="418" t="inlineStr">
        <is>
          <t>L001-100067123</t>
        </is>
      </c>
      <c r="AD547" s="418" t="inlineStr">
        <is>
          <t>រីឡាយអេប៊ល សូស អ៊ិនដាសស្រ្ទៀល (ខេមបូឌា)</t>
        </is>
      </c>
      <c r="AE547" s="455" t="n">
        <v>1971351</v>
      </c>
      <c r="AF547" s="455" t="n">
        <v>1792137</v>
      </c>
      <c r="AG547" s="455" t="n">
        <v>0</v>
      </c>
      <c r="AH547" s="455" t="n">
        <v>0</v>
      </c>
      <c r="AI547" s="455" t="n">
        <v>179214</v>
      </c>
      <c r="AJ547" s="455" t="n">
        <v>0</v>
      </c>
      <c r="AK547" s="455" t="n">
        <v>0</v>
      </c>
      <c r="AL547" s="455" t="n">
        <v>0</v>
      </c>
      <c r="AM547" s="455" t="n">
        <v>0</v>
      </c>
      <c r="AN547" s="455" t="n">
        <v>0</v>
      </c>
      <c r="AO547" s="455" t="n">
        <v>0</v>
      </c>
      <c r="AP547" s="455" t="n">
        <v>0</v>
      </c>
      <c r="AQ547" s="455" t="n">
        <v>0</v>
      </c>
      <c r="AR547" s="418" t="inlineStr"/>
      <c r="AS547" s="418" t="inlineStr">
        <is>
          <t>Trucking Fee</t>
        </is>
      </c>
      <c r="AT547" s="418" t="inlineStr">
        <is>
          <t>បានប្រកាសពន្ធ</t>
        </is>
      </c>
    </row>
    <row r="548">
      <c r="A548" s="417" t="n">
        <v>539</v>
      </c>
      <c r="B548" s="418" t="inlineStr">
        <is>
          <t>Import Shipment Expense</t>
        </is>
      </c>
      <c r="C548" s="418" t="inlineStr">
        <is>
          <t>អាយធីអាយ អ៊ិនធើណេសិនណល ត្រេនស័្ពរថេសិន (ខេមបូឌា) ឯ.ក</t>
        </is>
      </c>
      <c r="D548" s="418" t="inlineStr">
        <is>
          <t>K002-901800477</t>
        </is>
      </c>
      <c r="E548" s="418" t="inlineStr">
        <is>
          <t>CAM222166</t>
        </is>
      </c>
      <c r="F548" s="419" t="n">
        <v>44769</v>
      </c>
      <c r="G548" s="420" t="n">
        <v>97699</v>
      </c>
      <c r="H548" s="418" t="n"/>
      <c r="I548" s="455" t="n">
        <v>97699</v>
      </c>
      <c r="J548" s="418">
        <f>IF(L548&lt;&gt;"",L548,K548)</f>
        <v/>
      </c>
      <c r="K548" s="418">
        <f>IF(AND(T548=TRUE, U548=TRUE, V548=TRUE), IF(W548&lt;-0.05, "អនុញ្ញាត (អ្នកផ្គត់ផ្គង់ប្រកាសខ្វះ)", "បានប្រកាស (អនុញ្ញាត)"), IF(AND(T548=FALSE, U548=FALSE, V548=FALSE), "ព្យួរទុក (មិនមានទិន្នន័យ)", "ប្រកាសខុស (ព្យួរទុក)"))</f>
        <v/>
      </c>
      <c r="L548" s="418" t="inlineStr"/>
      <c r="M548" s="418" t="inlineStr"/>
      <c r="N548" s="455" t="n"/>
      <c r="O548" s="455">
        <f>IF(W548&lt;0,AI548,I548)</f>
        <v/>
      </c>
      <c r="P548" s="455">
        <f>I548-O548</f>
        <v/>
      </c>
      <c r="Q548" s="418" t="n"/>
      <c r="R548" s="418" t="inlineStr">
        <is>
          <t>CAM222166</t>
        </is>
      </c>
      <c r="S548" s="418" t="inlineStr">
        <is>
          <t>CAM222166</t>
        </is>
      </c>
      <c r="T548" s="418">
        <f>R548=S548</f>
        <v/>
      </c>
      <c r="U548" s="418">
        <f>AND(MONTH(F548)=MONTH(Y548), YEAR(F548)=YEAR(Y548))</f>
        <v/>
      </c>
      <c r="V548" s="418">
        <f>AND(AC548&lt;&gt;"", 'Company information'!D$4&lt;&gt;"", RIGHT(SUBSTITUTE(AC548,"-",""),9)=RIGHT(SUBSTITUTE('Company information'!D$4,"-",""),9))</f>
        <v/>
      </c>
      <c r="W548" s="418">
        <f>AI548-I548</f>
        <v/>
      </c>
      <c r="X548" s="455" t="n"/>
      <c r="Y548" s="419" t="n">
        <v>44769</v>
      </c>
      <c r="Z548" s="418" t="inlineStr">
        <is>
          <t>CAM222166</t>
        </is>
      </c>
      <c r="AA548" s="418" t="inlineStr"/>
      <c r="AB548" s="418" t="inlineStr">
        <is>
          <t>បុគ្គលជាប់អាករ</t>
        </is>
      </c>
      <c r="AC548" s="418" t="inlineStr">
        <is>
          <t>L001-100067123</t>
        </is>
      </c>
      <c r="AD548" s="418" t="inlineStr">
        <is>
          <t>រីឡាយអេប៊ល សូស អ៊ិនដាសស្រ្ទៀល (ខេមបូឌា)</t>
        </is>
      </c>
      <c r="AE548" s="455" t="n">
        <v>1074689</v>
      </c>
      <c r="AF548" s="455" t="n">
        <v>976990</v>
      </c>
      <c r="AG548" s="455" t="n">
        <v>0</v>
      </c>
      <c r="AH548" s="455" t="n">
        <v>0</v>
      </c>
      <c r="AI548" s="455" t="n">
        <v>97699</v>
      </c>
      <c r="AJ548" s="455" t="n">
        <v>0</v>
      </c>
      <c r="AK548" s="455" t="n">
        <v>0</v>
      </c>
      <c r="AL548" s="455" t="n">
        <v>0</v>
      </c>
      <c r="AM548" s="455" t="n">
        <v>0</v>
      </c>
      <c r="AN548" s="455" t="n">
        <v>0</v>
      </c>
      <c r="AO548" s="455" t="n">
        <v>0</v>
      </c>
      <c r="AP548" s="455" t="n">
        <v>0</v>
      </c>
      <c r="AQ548" s="455" t="n">
        <v>0</v>
      </c>
      <c r="AR548" s="418" t="inlineStr"/>
      <c r="AS548" s="418" t="inlineStr">
        <is>
          <t>THC,DOC</t>
        </is>
      </c>
      <c r="AT548" s="418" t="inlineStr">
        <is>
          <t>បានប្រកាសពន្ធ</t>
        </is>
      </c>
    </row>
    <row r="549">
      <c r="A549" s="417" t="n">
        <v>540</v>
      </c>
      <c r="B549" s="418" t="inlineStr">
        <is>
          <t>Gate Fee Charge</t>
        </is>
      </c>
      <c r="C549" s="418" t="inlineStr">
        <is>
          <t>កំពង់ផែស្វយ័តក្រុងព្រះសីហនុ</t>
        </is>
      </c>
      <c r="D549" s="418" t="inlineStr">
        <is>
          <t>L001-100044638</t>
        </is>
      </c>
      <c r="E549" s="418" t="inlineStr">
        <is>
          <t>138073</t>
        </is>
      </c>
      <c r="F549" s="419" t="n">
        <v>44770</v>
      </c>
      <c r="G549" s="420" t="n">
        <v>35714</v>
      </c>
      <c r="H549" s="418" t="n"/>
      <c r="I549" s="455" t="n">
        <v>35714</v>
      </c>
      <c r="J549" s="418">
        <f>IF(L549&lt;&gt;"",L549,K549)</f>
        <v/>
      </c>
      <c r="K549" s="418">
        <f>IF(AND(T549=TRUE, U549=TRUE, V549=TRUE), IF(W549&lt;-0.05, "អនុញ្ញាត (អ្នកផ្គត់ផ្គង់ប្រកាសខ្វះ)", "បានប្រកាស (អនុញ្ញាត)"), IF(AND(T549=FALSE, U549=FALSE, V549=FALSE), "ព្យួរទុក (មិនមានទិន្នន័យ)", "ប្រកាសខុស (ព្យួរទុក)"))</f>
        <v/>
      </c>
      <c r="L549" s="418" t="inlineStr"/>
      <c r="M549" s="418" t="inlineStr"/>
      <c r="N549" s="455" t="n"/>
      <c r="O549" s="455">
        <f>IF(W549&lt;0,AI549,I549)</f>
        <v/>
      </c>
      <c r="P549" s="455">
        <f>I549-O549</f>
        <v/>
      </c>
      <c r="Q549" s="418" t="n"/>
      <c r="R549" s="418" t="inlineStr">
        <is>
          <t>138073</t>
        </is>
      </c>
      <c r="S549" s="418" t="inlineStr"/>
      <c r="T549" s="418">
        <f>R549=S549</f>
        <v/>
      </c>
      <c r="U549" s="418">
        <f>AND(MONTH(F549)=MONTH(Y549), YEAR(F549)=YEAR(Y549))</f>
        <v/>
      </c>
      <c r="V549" s="418">
        <f>AND(AC549&lt;&gt;"", 'Company information'!D$4&lt;&gt;"", RIGHT(SUBSTITUTE(AC549,"-",""),9)=RIGHT(SUBSTITUTE('Company information'!D$4,"-",""),9))</f>
        <v/>
      </c>
      <c r="W549" s="418">
        <f>AI549-I549</f>
        <v/>
      </c>
      <c r="X549" s="455" t="n"/>
      <c r="Y549" s="417" t="n"/>
      <c r="Z549" s="418" t="n"/>
      <c r="AA549" s="418" t="n"/>
      <c r="AB549" s="418" t="n"/>
      <c r="AC549" s="418" t="n"/>
      <c r="AD549" s="418" t="n"/>
      <c r="AE549" s="455" t="n"/>
      <c r="AF549" s="455" t="n"/>
      <c r="AG549" s="455" t="n"/>
      <c r="AH549" s="455" t="n"/>
      <c r="AI549" s="455" t="n"/>
      <c r="AJ549" s="455" t="n"/>
      <c r="AK549" s="455" t="n"/>
      <c r="AL549" s="455" t="n"/>
      <c r="AM549" s="455" t="n"/>
      <c r="AN549" s="455" t="n"/>
      <c r="AO549" s="455" t="n"/>
      <c r="AP549" s="455" t="n"/>
      <c r="AQ549" s="455" t="n"/>
      <c r="AR549" s="418" t="n"/>
      <c r="AS549" s="418" t="n"/>
      <c r="AT549" s="418" t="n"/>
    </row>
    <row r="550">
      <c r="A550" s="417" t="n">
        <v>541</v>
      </c>
      <c r="B550" s="418" t="inlineStr">
        <is>
          <t>Gate Fee Charge</t>
        </is>
      </c>
      <c r="C550" s="418" t="inlineStr">
        <is>
          <t>អាយធីអាយ អ៊ិនធើណេសិនណល ត្រេនស័្ពរថេសិន (ខេមបូឌា) ឯ.ក</t>
        </is>
      </c>
      <c r="D550" s="418" t="inlineStr">
        <is>
          <t>K002-901800477</t>
        </is>
      </c>
      <c r="E550" s="418" t="inlineStr">
        <is>
          <t>CAM222167</t>
        </is>
      </c>
      <c r="F550" s="419" t="n">
        <v>44769</v>
      </c>
      <c r="G550" s="420" t="n">
        <v>158878</v>
      </c>
      <c r="H550" s="418" t="n"/>
      <c r="I550" s="455" t="n">
        <v>158878</v>
      </c>
      <c r="J550" s="418">
        <f>IF(L550&lt;&gt;"",L550,K550)</f>
        <v/>
      </c>
      <c r="K550" s="418">
        <f>IF(AND(T550=TRUE, U550=TRUE, V550=TRUE), IF(W550&lt;-0.05, "អនុញ្ញាត (អ្នកផ្គត់ផ្គង់ប្រកាសខ្វះ)", "បានប្រកាស (អនុញ្ញាត)"), IF(AND(T550=FALSE, U550=FALSE, V550=FALSE), "ព្យួរទុក (មិនមានទិន្នន័យ)", "ប្រកាសខុស (ព្យួរទុក)"))</f>
        <v/>
      </c>
      <c r="L550" s="418" t="inlineStr"/>
      <c r="M550" s="418" t="inlineStr"/>
      <c r="N550" s="455" t="n"/>
      <c r="O550" s="455">
        <f>IF(W550&lt;0,AI550,I550)</f>
        <v/>
      </c>
      <c r="P550" s="455">
        <f>I550-O550</f>
        <v/>
      </c>
      <c r="Q550" s="418" t="n"/>
      <c r="R550" s="418" t="inlineStr">
        <is>
          <t>CAM222167</t>
        </is>
      </c>
      <c r="S550" s="418" t="inlineStr">
        <is>
          <t>CAM222167</t>
        </is>
      </c>
      <c r="T550" s="418">
        <f>R550=S550</f>
        <v/>
      </c>
      <c r="U550" s="418">
        <f>AND(MONTH(F550)=MONTH(Y550), YEAR(F550)=YEAR(Y550))</f>
        <v/>
      </c>
      <c r="V550" s="418">
        <f>AND(AC550&lt;&gt;"", 'Company information'!D$4&lt;&gt;"", RIGHT(SUBSTITUTE(AC550,"-",""),9)=RIGHT(SUBSTITUTE('Company information'!D$4,"-",""),9))</f>
        <v/>
      </c>
      <c r="W550" s="418">
        <f>AI550-I550</f>
        <v/>
      </c>
      <c r="X550" s="455" t="n"/>
      <c r="Y550" s="419" t="n">
        <v>44769</v>
      </c>
      <c r="Z550" s="418" t="inlineStr">
        <is>
          <t>CAM222167</t>
        </is>
      </c>
      <c r="AA550" s="418" t="inlineStr"/>
      <c r="AB550" s="418" t="inlineStr">
        <is>
          <t>បុគ្គលជាប់អាករ</t>
        </is>
      </c>
      <c r="AC550" s="418" t="inlineStr">
        <is>
          <t>L001-100067123</t>
        </is>
      </c>
      <c r="AD550" s="418" t="inlineStr">
        <is>
          <t>រីឡាយអេប៊ល សូស អ៊ិនដាសស្រ្ទៀល (ខេមបូឌា)</t>
        </is>
      </c>
      <c r="AE550" s="455" t="n">
        <v>1747664</v>
      </c>
      <c r="AF550" s="455" t="n">
        <v>1588785</v>
      </c>
      <c r="AG550" s="455" t="n">
        <v>0</v>
      </c>
      <c r="AH550" s="455" t="n">
        <v>0</v>
      </c>
      <c r="AI550" s="455" t="n">
        <v>158879</v>
      </c>
      <c r="AJ550" s="455" t="n">
        <v>0</v>
      </c>
      <c r="AK550" s="455" t="n">
        <v>0</v>
      </c>
      <c r="AL550" s="455" t="n">
        <v>0</v>
      </c>
      <c r="AM550" s="455" t="n">
        <v>0</v>
      </c>
      <c r="AN550" s="455" t="n">
        <v>0</v>
      </c>
      <c r="AO550" s="455" t="n">
        <v>0</v>
      </c>
      <c r="AP550" s="455" t="n">
        <v>0</v>
      </c>
      <c r="AQ550" s="455" t="n">
        <v>0</v>
      </c>
      <c r="AR550" s="418" t="inlineStr"/>
      <c r="AS550" s="418" t="inlineStr">
        <is>
          <t>THC,DOC</t>
        </is>
      </c>
      <c r="AT550" s="418" t="inlineStr">
        <is>
          <t>បានប្រកាសពន្ធ</t>
        </is>
      </c>
    </row>
    <row r="551">
      <c r="A551" s="417" t="n">
        <v>542</v>
      </c>
      <c r="B551" s="418" t="inlineStr">
        <is>
          <t>Customs Declaration and CPF Non-Container</t>
        </is>
      </c>
      <c r="C551" s="418" t="inlineStr">
        <is>
          <t>កំពង់ផែស្វយ័តក្រុងព្រះសីហនុ</t>
        </is>
      </c>
      <c r="D551" s="418" t="inlineStr">
        <is>
          <t>L001-100044638</t>
        </is>
      </c>
      <c r="E551" s="418" t="inlineStr">
        <is>
          <t>138064</t>
        </is>
      </c>
      <c r="F551" s="419" t="n">
        <v>44770</v>
      </c>
      <c r="G551" s="420" t="n">
        <v>35714</v>
      </c>
      <c r="H551" s="418" t="n"/>
      <c r="I551" s="455" t="n">
        <v>35714</v>
      </c>
      <c r="J551" s="418">
        <f>IF(L551&lt;&gt;"",L551,K551)</f>
        <v/>
      </c>
      <c r="K551" s="418">
        <f>IF(AND(T551=TRUE, U551=TRUE, V551=TRUE), IF(W551&lt;-0.05, "អនុញ្ញាត (អ្នកផ្គត់ផ្គង់ប្រកាសខ្វះ)", "បានប្រកាស (អនុញ្ញាត)"), IF(AND(T551=FALSE, U551=FALSE, V551=FALSE), "ព្យួរទុក (មិនមានទិន្នន័យ)", "ប្រកាសខុស (ព្យួរទុក)"))</f>
        <v/>
      </c>
      <c r="L551" s="418" t="inlineStr"/>
      <c r="M551" s="418" t="inlineStr"/>
      <c r="N551" s="455" t="n"/>
      <c r="O551" s="455">
        <f>IF(W551&lt;0,AI551,I551)</f>
        <v/>
      </c>
      <c r="P551" s="455">
        <f>I551-O551</f>
        <v/>
      </c>
      <c r="Q551" s="418" t="n"/>
      <c r="R551" s="418" t="inlineStr">
        <is>
          <t>138064</t>
        </is>
      </c>
      <c r="S551" s="418" t="inlineStr"/>
      <c r="T551" s="418">
        <f>R551=S551</f>
        <v/>
      </c>
      <c r="U551" s="418">
        <f>AND(MONTH(F551)=MONTH(Y551), YEAR(F551)=YEAR(Y551))</f>
        <v/>
      </c>
      <c r="V551" s="418">
        <f>AND(AC551&lt;&gt;"", 'Company information'!D$4&lt;&gt;"", RIGHT(SUBSTITUTE(AC551,"-",""),9)=RIGHT(SUBSTITUTE('Company information'!D$4,"-",""),9))</f>
        <v/>
      </c>
      <c r="W551" s="418">
        <f>AI551-I551</f>
        <v/>
      </c>
      <c r="X551" s="455" t="n"/>
      <c r="Y551" s="417" t="n"/>
      <c r="Z551" s="418" t="n"/>
      <c r="AA551" s="418" t="n"/>
      <c r="AB551" s="418" t="n"/>
      <c r="AC551" s="418" t="n"/>
      <c r="AD551" s="418" t="n"/>
      <c r="AE551" s="455" t="n"/>
      <c r="AF551" s="455" t="n"/>
      <c r="AG551" s="455" t="n"/>
      <c r="AH551" s="455" t="n"/>
      <c r="AI551" s="455" t="n"/>
      <c r="AJ551" s="455" t="n"/>
      <c r="AK551" s="455" t="n"/>
      <c r="AL551" s="455" t="n"/>
      <c r="AM551" s="455" t="n"/>
      <c r="AN551" s="455" t="n"/>
      <c r="AO551" s="455" t="n"/>
      <c r="AP551" s="455" t="n"/>
      <c r="AQ551" s="455" t="n"/>
      <c r="AR551" s="418" t="n"/>
      <c r="AS551" s="418" t="n"/>
      <c r="AT551" s="418" t="n"/>
    </row>
    <row r="552">
      <c r="A552" s="417" t="n">
        <v>543</v>
      </c>
      <c r="B552" s="418" t="inlineStr">
        <is>
          <t>Customs Declaration and CPF Non-Container</t>
        </is>
      </c>
      <c r="C552" s="418" t="inlineStr">
        <is>
          <t>កំពង់ផែស្វយ័តក្រុងព្រះសីហនុ</t>
        </is>
      </c>
      <c r="D552" s="418" t="inlineStr">
        <is>
          <t>L001-100044638</t>
        </is>
      </c>
      <c r="E552" s="418" t="inlineStr">
        <is>
          <t>138068</t>
        </is>
      </c>
      <c r="F552" s="419" t="n">
        <v>44770</v>
      </c>
      <c r="G552" s="420" t="n">
        <v>35714</v>
      </c>
      <c r="H552" s="418" t="n"/>
      <c r="I552" s="455" t="n">
        <v>35714</v>
      </c>
      <c r="J552" s="418">
        <f>IF(L552&lt;&gt;"",L552,K552)</f>
        <v/>
      </c>
      <c r="K552" s="418">
        <f>IF(AND(T552=TRUE, U552=TRUE, V552=TRUE), IF(W552&lt;-0.05, "អនុញ្ញាត (អ្នកផ្គត់ផ្គង់ប្រកាសខ្វះ)", "បានប្រកាស (អនុញ្ញាត)"), IF(AND(T552=FALSE, U552=FALSE, V552=FALSE), "ព្យួរទុក (មិនមានទិន្នន័យ)", "ប្រកាសខុស (ព្យួរទុក)"))</f>
        <v/>
      </c>
      <c r="L552" s="418" t="inlineStr"/>
      <c r="M552" s="418" t="inlineStr"/>
      <c r="N552" s="455" t="n"/>
      <c r="O552" s="455">
        <f>IF(W552&lt;0,AI552,I552)</f>
        <v/>
      </c>
      <c r="P552" s="455">
        <f>I552-O552</f>
        <v/>
      </c>
      <c r="Q552" s="418" t="n"/>
      <c r="R552" s="418" t="inlineStr">
        <is>
          <t>138068</t>
        </is>
      </c>
      <c r="S552" s="418" t="inlineStr"/>
      <c r="T552" s="418">
        <f>R552=S552</f>
        <v/>
      </c>
      <c r="U552" s="418">
        <f>AND(MONTH(F552)=MONTH(Y552), YEAR(F552)=YEAR(Y552))</f>
        <v/>
      </c>
      <c r="V552" s="418">
        <f>AND(AC552&lt;&gt;"", 'Company information'!D$4&lt;&gt;"", RIGHT(SUBSTITUTE(AC552,"-",""),9)=RIGHT(SUBSTITUTE('Company information'!D$4,"-",""),9))</f>
        <v/>
      </c>
      <c r="W552" s="418">
        <f>AI552-I552</f>
        <v/>
      </c>
      <c r="X552" s="455" t="n"/>
      <c r="Y552" s="417" t="n"/>
      <c r="Z552" s="418" t="n"/>
      <c r="AA552" s="418" t="n"/>
      <c r="AB552" s="418" t="n"/>
      <c r="AC552" s="418" t="n"/>
      <c r="AD552" s="418" t="n"/>
      <c r="AE552" s="455" t="n"/>
      <c r="AF552" s="455" t="n"/>
      <c r="AG552" s="455" t="n"/>
      <c r="AH552" s="455" t="n"/>
      <c r="AI552" s="455" t="n"/>
      <c r="AJ552" s="455" t="n"/>
      <c r="AK552" s="455" t="n"/>
      <c r="AL552" s="455" t="n"/>
      <c r="AM552" s="455" t="n"/>
      <c r="AN552" s="455" t="n"/>
      <c r="AO552" s="455" t="n"/>
      <c r="AP552" s="455" t="n"/>
      <c r="AQ552" s="455" t="n"/>
      <c r="AR552" s="418" t="n"/>
      <c r="AS552" s="418" t="n"/>
      <c r="AT552" s="418" t="n"/>
    </row>
    <row r="553">
      <c r="A553" s="417" t="n">
        <v>544</v>
      </c>
      <c r="B553" s="418" t="inlineStr">
        <is>
          <t>TRUCKING FEE, CUSTOMS CLEARANCE FEE</t>
        </is>
      </c>
      <c r="C553" s="418" t="inlineStr">
        <is>
          <t>អាយធីអាយ អ៊ិនធើណេសិនណល ត្រេនស័្ពរថេសិន (ខេមបូឌា) ឯ.ក</t>
        </is>
      </c>
      <c r="D553" s="418" t="inlineStr">
        <is>
          <t>K002-901800477</t>
        </is>
      </c>
      <c r="E553" s="418" t="inlineStr">
        <is>
          <t>CAM222171</t>
        </is>
      </c>
      <c r="F553" s="419" t="n">
        <v>44769</v>
      </c>
      <c r="G553" s="420" t="n">
        <v>316574</v>
      </c>
      <c r="H553" s="418" t="n"/>
      <c r="I553" s="455" t="n">
        <v>316574</v>
      </c>
      <c r="J553" s="418">
        <f>IF(L553&lt;&gt;"",L553,K553)</f>
        <v/>
      </c>
      <c r="K553" s="418">
        <f>IF(AND(T553=TRUE, U553=TRUE, V553=TRUE), IF(W553&lt;-0.05, "អនុញ្ញាត (អ្នកផ្គត់ផ្គង់ប្រកាសខ្វះ)", "បានប្រកាស (អនុញ្ញាត)"), IF(AND(T553=FALSE, U553=FALSE, V553=FALSE), "ព្យួរទុក (មិនមានទិន្នន័យ)", "ប្រកាសខុស (ព្យួរទុក)"))</f>
        <v/>
      </c>
      <c r="L553" s="418" t="inlineStr"/>
      <c r="M553" s="418" t="inlineStr"/>
      <c r="N553" s="455" t="n"/>
      <c r="O553" s="455">
        <f>IF(W553&lt;0,AI553,I553)</f>
        <v/>
      </c>
      <c r="P553" s="455">
        <f>I553-O553</f>
        <v/>
      </c>
      <c r="Q553" s="418" t="n"/>
      <c r="R553" s="418" t="inlineStr">
        <is>
          <t>CAM222171</t>
        </is>
      </c>
      <c r="S553" s="418" t="inlineStr">
        <is>
          <t>CAM222171</t>
        </is>
      </c>
      <c r="T553" s="418">
        <f>R553=S553</f>
        <v/>
      </c>
      <c r="U553" s="418">
        <f>AND(MONTH(F553)=MONTH(Y553), YEAR(F553)=YEAR(Y553))</f>
        <v/>
      </c>
      <c r="V553" s="418">
        <f>AND(AC553&lt;&gt;"", 'Company information'!D$4&lt;&gt;"", RIGHT(SUBSTITUTE(AC553,"-",""),9)=RIGHT(SUBSTITUTE('Company information'!D$4,"-",""),9))</f>
        <v/>
      </c>
      <c r="W553" s="418">
        <f>AI553-I553</f>
        <v/>
      </c>
      <c r="X553" s="455" t="n"/>
      <c r="Y553" s="419" t="n">
        <v>44769</v>
      </c>
      <c r="Z553" s="418" t="inlineStr">
        <is>
          <t>CAM222171</t>
        </is>
      </c>
      <c r="AA553" s="418" t="inlineStr"/>
      <c r="AB553" s="418" t="inlineStr">
        <is>
          <t>បុគ្គលជាប់អាករ</t>
        </is>
      </c>
      <c r="AC553" s="418" t="inlineStr">
        <is>
          <t>L001-100067123</t>
        </is>
      </c>
      <c r="AD553" s="418" t="inlineStr">
        <is>
          <t>រីឡាយអេប៊ល សូស អ៊ិនដាសស្រ្ទៀល (ខេមបូឌា)</t>
        </is>
      </c>
      <c r="AE553" s="455" t="n">
        <v>3482313</v>
      </c>
      <c r="AF553" s="455" t="n">
        <v>3165739</v>
      </c>
      <c r="AG553" s="455" t="n">
        <v>0</v>
      </c>
      <c r="AH553" s="455" t="n">
        <v>0</v>
      </c>
      <c r="AI553" s="455" t="n">
        <v>316574</v>
      </c>
      <c r="AJ553" s="455" t="n">
        <v>0</v>
      </c>
      <c r="AK553" s="455" t="n">
        <v>0</v>
      </c>
      <c r="AL553" s="455" t="n">
        <v>0</v>
      </c>
      <c r="AM553" s="455" t="n">
        <v>0</v>
      </c>
      <c r="AN553" s="455" t="n">
        <v>0</v>
      </c>
      <c r="AO553" s="455" t="n">
        <v>0</v>
      </c>
      <c r="AP553" s="455" t="n">
        <v>0</v>
      </c>
      <c r="AQ553" s="455" t="n">
        <v>0</v>
      </c>
      <c r="AR553" s="418" t="inlineStr"/>
      <c r="AS553" s="418" t="inlineStr">
        <is>
          <t>THC,DOC</t>
        </is>
      </c>
      <c r="AT553" s="418" t="inlineStr">
        <is>
          <t>បានប្រកាសពន្ធ</t>
        </is>
      </c>
    </row>
    <row r="554">
      <c r="A554" s="417" t="n">
        <v>545</v>
      </c>
      <c r="B554" s="418" t="inlineStr">
        <is>
          <t>Gate Fee Charage</t>
        </is>
      </c>
      <c r="C554" s="418" t="inlineStr">
        <is>
          <t>អាយធីអាយ អ៊ិនធើណេសិនណល ត្រេនស័្ពរថេសិន (ខេមបូឌា) ឯ.ក</t>
        </is>
      </c>
      <c r="D554" s="418" t="inlineStr">
        <is>
          <t>K002-901800477</t>
        </is>
      </c>
      <c r="E554" s="418" t="inlineStr">
        <is>
          <t>CAM222170</t>
        </is>
      </c>
      <c r="F554" s="419" t="n">
        <v>44769</v>
      </c>
      <c r="G554" s="420" t="n">
        <v>159240</v>
      </c>
      <c r="H554" s="418" t="n"/>
      <c r="I554" s="455" t="n">
        <v>159240</v>
      </c>
      <c r="J554" s="418">
        <f>IF(L554&lt;&gt;"",L554,K554)</f>
        <v/>
      </c>
      <c r="K554" s="418">
        <f>IF(AND(T554=TRUE, U554=TRUE, V554=TRUE), IF(W554&lt;-0.05, "អនុញ្ញាត (អ្នកផ្គត់ផ្គង់ប្រកាសខ្វះ)", "បានប្រកាស (អនុញ្ញាត)"), IF(AND(T554=FALSE, U554=FALSE, V554=FALSE), "ព្យួរទុក (មិនមានទិន្នន័យ)", "ប្រកាសខុស (ព្យួរទុក)"))</f>
        <v/>
      </c>
      <c r="L554" s="418" t="inlineStr"/>
      <c r="M554" s="418" t="inlineStr"/>
      <c r="N554" s="455" t="n"/>
      <c r="O554" s="455">
        <f>IF(W554&lt;0,AI554,I554)</f>
        <v/>
      </c>
      <c r="P554" s="455">
        <f>I554-O554</f>
        <v/>
      </c>
      <c r="Q554" s="418" t="n"/>
      <c r="R554" s="418" t="inlineStr">
        <is>
          <t>CAM222170</t>
        </is>
      </c>
      <c r="S554" s="418" t="inlineStr">
        <is>
          <t>CAM222170</t>
        </is>
      </c>
      <c r="T554" s="418">
        <f>R554=S554</f>
        <v/>
      </c>
      <c r="U554" s="418">
        <f>AND(MONTH(F554)=MONTH(Y554), YEAR(F554)=YEAR(Y554))</f>
        <v/>
      </c>
      <c r="V554" s="418">
        <f>AND(AC554&lt;&gt;"", 'Company information'!D$4&lt;&gt;"", RIGHT(SUBSTITUTE(AC554,"-",""),9)=RIGHT(SUBSTITUTE('Company information'!D$4,"-",""),9))</f>
        <v/>
      </c>
      <c r="W554" s="418">
        <f>AI554-I554</f>
        <v/>
      </c>
      <c r="X554" s="455" t="n"/>
      <c r="Y554" s="419" t="n">
        <v>44769</v>
      </c>
      <c r="Z554" s="418" t="inlineStr">
        <is>
          <t>CAM222170</t>
        </is>
      </c>
      <c r="AA554" s="418" t="inlineStr"/>
      <c r="AB554" s="418" t="inlineStr">
        <is>
          <t>បុគ្គលជាប់អាករ</t>
        </is>
      </c>
      <c r="AC554" s="418" t="inlineStr">
        <is>
          <t>L001-100067123</t>
        </is>
      </c>
      <c r="AD554" s="418" t="inlineStr">
        <is>
          <t>រីឡាយអេប៊ល សូស អ៊ិនដាសស្រ្ទៀល (ខេមបូឌា)</t>
        </is>
      </c>
      <c r="AE554" s="455" t="n">
        <v>1751646</v>
      </c>
      <c r="AF554" s="455" t="n">
        <v>1592405</v>
      </c>
      <c r="AG554" s="455" t="n">
        <v>0</v>
      </c>
      <c r="AH554" s="455" t="n">
        <v>0</v>
      </c>
      <c r="AI554" s="455" t="n">
        <v>159241</v>
      </c>
      <c r="AJ554" s="455" t="n">
        <v>0</v>
      </c>
      <c r="AK554" s="455" t="n">
        <v>0</v>
      </c>
      <c r="AL554" s="455" t="n">
        <v>0</v>
      </c>
      <c r="AM554" s="455" t="n">
        <v>0</v>
      </c>
      <c r="AN554" s="455" t="n">
        <v>0</v>
      </c>
      <c r="AO554" s="455" t="n">
        <v>0</v>
      </c>
      <c r="AP554" s="455" t="n">
        <v>0</v>
      </c>
      <c r="AQ554" s="455" t="n">
        <v>0</v>
      </c>
      <c r="AR554" s="418" t="inlineStr"/>
      <c r="AS554" s="418" t="inlineStr">
        <is>
          <t>THC,DOC</t>
        </is>
      </c>
      <c r="AT554" s="418" t="inlineStr">
        <is>
          <t>បានប្រកាសពន្ធ</t>
        </is>
      </c>
    </row>
    <row r="555">
      <c r="A555" s="417" t="n">
        <v>546</v>
      </c>
      <c r="B555" s="418" t="inlineStr">
        <is>
          <t>Customs Declaration and CPF Non-Container</t>
        </is>
      </c>
      <c r="C555" s="418" t="inlineStr">
        <is>
          <t>កំពង់ផែស្វយ័តក្រុងព្រះសីហនុ</t>
        </is>
      </c>
      <c r="D555" s="418" t="inlineStr">
        <is>
          <t>L001-100044638</t>
        </is>
      </c>
      <c r="E555" s="418" t="inlineStr">
        <is>
          <t>133979</t>
        </is>
      </c>
      <c r="F555" s="419" t="n">
        <v>44764</v>
      </c>
      <c r="G555" s="420" t="n">
        <v>35696</v>
      </c>
      <c r="H555" s="418" t="n"/>
      <c r="I555" s="455" t="n">
        <v>35696</v>
      </c>
      <c r="J555" s="418">
        <f>IF(L555&lt;&gt;"",L555,K555)</f>
        <v/>
      </c>
      <c r="K555" s="418">
        <f>IF(AND(T555=TRUE, U555=TRUE, V555=TRUE), IF(W555&lt;-0.05, "អនុញ្ញាត (អ្នកផ្គត់ផ្គង់ប្រកាសខ្វះ)", "បានប្រកាស (អនុញ្ញាត)"), IF(AND(T555=FALSE, U555=FALSE, V555=FALSE), "ព្យួរទុក (មិនមានទិន្នន័យ)", "ប្រកាសខុស (ព្យួរទុក)"))</f>
        <v/>
      </c>
      <c r="L555" s="418" t="inlineStr"/>
      <c r="M555" s="418" t="inlineStr"/>
      <c r="N555" s="455" t="n"/>
      <c r="O555" s="455">
        <f>IF(W555&lt;0,AI555,I555)</f>
        <v/>
      </c>
      <c r="P555" s="455">
        <f>I555-O555</f>
        <v/>
      </c>
      <c r="Q555" s="418" t="n"/>
      <c r="R555" s="418" t="inlineStr">
        <is>
          <t>133979</t>
        </is>
      </c>
      <c r="S555" s="418" t="inlineStr"/>
      <c r="T555" s="418">
        <f>R555=S555</f>
        <v/>
      </c>
      <c r="U555" s="418">
        <f>AND(MONTH(F555)=MONTH(Y555), YEAR(F555)=YEAR(Y555))</f>
        <v/>
      </c>
      <c r="V555" s="418">
        <f>AND(AC555&lt;&gt;"", 'Company information'!D$4&lt;&gt;"", RIGHT(SUBSTITUTE(AC555,"-",""),9)=RIGHT(SUBSTITUTE('Company information'!D$4,"-",""),9))</f>
        <v/>
      </c>
      <c r="W555" s="418">
        <f>AI555-I555</f>
        <v/>
      </c>
      <c r="X555" s="455" t="n"/>
      <c r="Y555" s="417" t="n"/>
      <c r="Z555" s="418" t="n"/>
      <c r="AA555" s="418" t="n"/>
      <c r="AB555" s="418" t="n"/>
      <c r="AC555" s="418" t="n"/>
      <c r="AD555" s="418" t="n"/>
      <c r="AE555" s="455" t="n"/>
      <c r="AF555" s="455" t="n"/>
      <c r="AG555" s="455" t="n"/>
      <c r="AH555" s="455" t="n"/>
      <c r="AI555" s="455" t="n"/>
      <c r="AJ555" s="455" t="n"/>
      <c r="AK555" s="455" t="n"/>
      <c r="AL555" s="455" t="n"/>
      <c r="AM555" s="455" t="n"/>
      <c r="AN555" s="455" t="n"/>
      <c r="AO555" s="455" t="n"/>
      <c r="AP555" s="455" t="n"/>
      <c r="AQ555" s="455" t="n"/>
      <c r="AR555" s="418" t="n"/>
      <c r="AS555" s="418" t="n"/>
      <c r="AT555" s="418" t="n"/>
    </row>
    <row r="556">
      <c r="A556" s="417" t="n">
        <v>547</v>
      </c>
      <c r="B556" s="418" t="inlineStr">
        <is>
          <t>Customs Declaration and CPF Non-Container</t>
        </is>
      </c>
      <c r="C556" s="418" t="inlineStr">
        <is>
          <t>អាយធីអាយ អ៊ិនធើណេសិនណល ត្រេនស័្ពរថេសិន (ខេមបូឌា) ឯ.ក</t>
        </is>
      </c>
      <c r="D556" s="418" t="inlineStr">
        <is>
          <t>K002-901800477</t>
        </is>
      </c>
      <c r="E556" s="418" t="inlineStr">
        <is>
          <t>CAM222106</t>
        </is>
      </c>
      <c r="F556" s="419" t="n">
        <v>44762</v>
      </c>
      <c r="G556" s="420" t="n">
        <v>79051</v>
      </c>
      <c r="H556" s="418" t="n"/>
      <c r="I556" s="455" t="n">
        <v>79051</v>
      </c>
      <c r="J556" s="418">
        <f>IF(L556&lt;&gt;"",L556,K556)</f>
        <v/>
      </c>
      <c r="K556" s="418">
        <f>IF(AND(T556=TRUE, U556=TRUE, V556=TRUE), IF(W556&lt;-0.05, "អនុញ្ញាត (អ្នកផ្គត់ផ្គង់ប្រកាសខ្វះ)", "បានប្រកាស (អនុញ្ញាត)"), IF(AND(T556=FALSE, U556=FALSE, V556=FALSE), "ព្យួរទុក (មិនមានទិន្នន័យ)", "ប្រកាសខុស (ព្យួរទុក)"))</f>
        <v/>
      </c>
      <c r="L556" s="418" t="inlineStr"/>
      <c r="M556" s="418" t="inlineStr"/>
      <c r="N556" s="455" t="n"/>
      <c r="O556" s="455">
        <f>IF(W556&lt;0,AI556,I556)</f>
        <v/>
      </c>
      <c r="P556" s="455">
        <f>I556-O556</f>
        <v/>
      </c>
      <c r="Q556" s="418" t="n"/>
      <c r="R556" s="418" t="inlineStr">
        <is>
          <t>CAM222106</t>
        </is>
      </c>
      <c r="S556" s="418" t="inlineStr">
        <is>
          <t>CAM222106</t>
        </is>
      </c>
      <c r="T556" s="418">
        <f>R556=S556</f>
        <v/>
      </c>
      <c r="U556" s="418">
        <f>AND(MONTH(F556)=MONTH(Y556), YEAR(F556)=YEAR(Y556))</f>
        <v/>
      </c>
      <c r="V556" s="418">
        <f>AND(AC556&lt;&gt;"", 'Company information'!D$4&lt;&gt;"", RIGHT(SUBSTITUTE(AC556,"-",""),9)=RIGHT(SUBSTITUTE('Company information'!D$4,"-",""),9))</f>
        <v/>
      </c>
      <c r="W556" s="418">
        <f>AI556-I556</f>
        <v/>
      </c>
      <c r="X556" s="455" t="n"/>
      <c r="Y556" s="419" t="n">
        <v>44762</v>
      </c>
      <c r="Z556" s="418" t="inlineStr">
        <is>
          <t>CAM222106</t>
        </is>
      </c>
      <c r="AA556" s="418" t="inlineStr"/>
      <c r="AB556" s="418" t="inlineStr">
        <is>
          <t>បុគ្គលជាប់អាករ</t>
        </is>
      </c>
      <c r="AC556" s="418" t="inlineStr">
        <is>
          <t>L001-100067123</t>
        </is>
      </c>
      <c r="AD556" s="418" t="inlineStr">
        <is>
          <t>រីឡាយអេប៊ល សូស អ៊ិនដាសស្រ្ទៀល (ខេមបូឌា)</t>
        </is>
      </c>
      <c r="AE556" s="455" t="n">
        <v>869556</v>
      </c>
      <c r="AF556" s="455" t="n">
        <v>790505</v>
      </c>
      <c r="AG556" s="455" t="n">
        <v>0</v>
      </c>
      <c r="AH556" s="455" t="n">
        <v>0</v>
      </c>
      <c r="AI556" s="455" t="n">
        <v>79051</v>
      </c>
      <c r="AJ556" s="455" t="n">
        <v>0</v>
      </c>
      <c r="AK556" s="455" t="n">
        <v>0</v>
      </c>
      <c r="AL556" s="455" t="n">
        <v>0</v>
      </c>
      <c r="AM556" s="455" t="n">
        <v>0</v>
      </c>
      <c r="AN556" s="455" t="n">
        <v>0</v>
      </c>
      <c r="AO556" s="455" t="n">
        <v>0</v>
      </c>
      <c r="AP556" s="455" t="n">
        <v>0</v>
      </c>
      <c r="AQ556" s="455" t="n">
        <v>0</v>
      </c>
      <c r="AR556" s="418" t="inlineStr"/>
      <c r="AS556" s="418" t="inlineStr">
        <is>
          <t>THC,DOC</t>
        </is>
      </c>
      <c r="AT556" s="418" t="inlineStr">
        <is>
          <t>បានប្រកាសពន្ធ</t>
        </is>
      </c>
    </row>
    <row r="557">
      <c r="A557" s="417" t="n">
        <v>548</v>
      </c>
      <c r="B557" s="418" t="inlineStr">
        <is>
          <t>Cargo Terminal</t>
        </is>
      </c>
      <c r="C557" s="418" t="inlineStr">
        <is>
          <t>អាយធីអាយ អ៊ិនធើណេសិនណល ត្រេនស័្ពរថេសិន (ខេមបូឌា) ឯ.ក</t>
        </is>
      </c>
      <c r="D557" s="418" t="inlineStr">
        <is>
          <t>K002-901800477</t>
        </is>
      </c>
      <c r="E557" s="418" t="inlineStr">
        <is>
          <t>CAM222107</t>
        </is>
      </c>
      <c r="F557" s="419" t="n">
        <v>44762</v>
      </c>
      <c r="G557" s="420" t="n">
        <v>170152</v>
      </c>
      <c r="H557" s="418" t="n"/>
      <c r="I557" s="455" t="n">
        <v>170152</v>
      </c>
      <c r="J557" s="418">
        <f>IF(L557&lt;&gt;"",L557,K557)</f>
        <v/>
      </c>
      <c r="K557" s="418">
        <f>IF(AND(T557=TRUE, U557=TRUE, V557=TRUE), IF(W557&lt;-0.05, "អនុញ្ញាត (អ្នកផ្គត់ផ្គង់ប្រកាសខ្វះ)", "បានប្រកាស (អនុញ្ញាត)"), IF(AND(T557=FALSE, U557=FALSE, V557=FALSE), "ព្យួរទុក (មិនមានទិន្នន័យ)", "ប្រកាសខុស (ព្យួរទុក)"))</f>
        <v/>
      </c>
      <c r="L557" s="418" t="inlineStr"/>
      <c r="M557" s="418" t="inlineStr"/>
      <c r="N557" s="455" t="n"/>
      <c r="O557" s="455">
        <f>IF(W557&lt;0,AI557,I557)</f>
        <v/>
      </c>
      <c r="P557" s="455">
        <f>I557-O557</f>
        <v/>
      </c>
      <c r="Q557" s="418" t="n"/>
      <c r="R557" s="418" t="inlineStr">
        <is>
          <t>CAM222107</t>
        </is>
      </c>
      <c r="S557" s="418" t="inlineStr">
        <is>
          <t>CAM222107</t>
        </is>
      </c>
      <c r="T557" s="418">
        <f>R557=S557</f>
        <v/>
      </c>
      <c r="U557" s="418">
        <f>AND(MONTH(F557)=MONTH(Y557), YEAR(F557)=YEAR(Y557))</f>
        <v/>
      </c>
      <c r="V557" s="418">
        <f>AND(AC557&lt;&gt;"", 'Company information'!D$4&lt;&gt;"", RIGHT(SUBSTITUTE(AC557,"-",""),9)=RIGHT(SUBSTITUTE('Company information'!D$4,"-",""),9))</f>
        <v/>
      </c>
      <c r="W557" s="418">
        <f>AI557-I557</f>
        <v/>
      </c>
      <c r="X557" s="455" t="n"/>
      <c r="Y557" s="419" t="n">
        <v>44762</v>
      </c>
      <c r="Z557" s="418" t="inlineStr">
        <is>
          <t>CAM222107</t>
        </is>
      </c>
      <c r="AA557" s="418" t="inlineStr"/>
      <c r="AB557" s="418" t="inlineStr">
        <is>
          <t>បុគ្គលជាប់អាករ</t>
        </is>
      </c>
      <c r="AC557" s="418" t="inlineStr">
        <is>
          <t>L001-100067123</t>
        </is>
      </c>
      <c r="AD557" s="418" t="inlineStr">
        <is>
          <t>រីឡាយអេប៊ល សូស អ៊ិនដាសស្រ្ទៀល (ខេមបូឌា)</t>
        </is>
      </c>
      <c r="AE557" s="455" t="n">
        <v>1871670</v>
      </c>
      <c r="AF557" s="455" t="n">
        <v>1701518</v>
      </c>
      <c r="AG557" s="455" t="n">
        <v>0</v>
      </c>
      <c r="AH557" s="455" t="n">
        <v>0</v>
      </c>
      <c r="AI557" s="455" t="n">
        <v>170152</v>
      </c>
      <c r="AJ557" s="455" t="n">
        <v>0</v>
      </c>
      <c r="AK557" s="455" t="n">
        <v>0</v>
      </c>
      <c r="AL557" s="455" t="n">
        <v>0</v>
      </c>
      <c r="AM557" s="455" t="n">
        <v>0</v>
      </c>
      <c r="AN557" s="455" t="n">
        <v>0</v>
      </c>
      <c r="AO557" s="455" t="n">
        <v>0</v>
      </c>
      <c r="AP557" s="455" t="n">
        <v>0</v>
      </c>
      <c r="AQ557" s="455" t="n">
        <v>0</v>
      </c>
      <c r="AR557" s="418" t="inlineStr"/>
      <c r="AS557" s="418" t="inlineStr">
        <is>
          <t>THC,DOC</t>
        </is>
      </c>
      <c r="AT557" s="418" t="inlineStr">
        <is>
          <t>បានប្រកាសពន្ធ</t>
        </is>
      </c>
    </row>
    <row r="558">
      <c r="A558" s="417" t="n">
        <v>549</v>
      </c>
      <c r="B558" s="418" t="inlineStr">
        <is>
          <t>Customs Declaration and CPF Non-Container</t>
        </is>
      </c>
      <c r="C558" s="418" t="inlineStr">
        <is>
          <t>កំពង់ផែស្វយ័តក្រុងព្រះសីហនុ</t>
        </is>
      </c>
      <c r="D558" s="418" t="inlineStr">
        <is>
          <t>L001-100044638</t>
        </is>
      </c>
      <c r="E558" s="418" t="inlineStr">
        <is>
          <t>133971</t>
        </is>
      </c>
      <c r="F558" s="419" t="n">
        <v>44764</v>
      </c>
      <c r="G558" s="420" t="n">
        <v>107088</v>
      </c>
      <c r="H558" s="418" t="n"/>
      <c r="I558" s="455" t="n">
        <v>107088</v>
      </c>
      <c r="J558" s="418">
        <f>IF(L558&lt;&gt;"",L558,K558)</f>
        <v/>
      </c>
      <c r="K558" s="418">
        <f>IF(AND(T558=TRUE, U558=TRUE, V558=TRUE), IF(W558&lt;-0.05, "អនុញ្ញាត (អ្នកផ្គត់ផ្គង់ប្រកាសខ្វះ)", "បានប្រកាស (អនុញ្ញាត)"), IF(AND(T558=FALSE, U558=FALSE, V558=FALSE), "ព្យួរទុក (មិនមានទិន្នន័យ)", "ប្រកាសខុស (ព្យួរទុក)"))</f>
        <v/>
      </c>
      <c r="L558" s="418" t="inlineStr"/>
      <c r="M558" s="418" t="inlineStr"/>
      <c r="N558" s="455" t="n"/>
      <c r="O558" s="455">
        <f>IF(W558&lt;0,AI558,I558)</f>
        <v/>
      </c>
      <c r="P558" s="455">
        <f>I558-O558</f>
        <v/>
      </c>
      <c r="Q558" s="418" t="n"/>
      <c r="R558" s="418" t="inlineStr">
        <is>
          <t>133971</t>
        </is>
      </c>
      <c r="S558" s="418" t="inlineStr"/>
      <c r="T558" s="418">
        <f>R558=S558</f>
        <v/>
      </c>
      <c r="U558" s="418">
        <f>AND(MONTH(F558)=MONTH(Y558), YEAR(F558)=YEAR(Y558))</f>
        <v/>
      </c>
      <c r="V558" s="418">
        <f>AND(AC558&lt;&gt;"", 'Company information'!D$4&lt;&gt;"", RIGHT(SUBSTITUTE(AC558,"-",""),9)=RIGHT(SUBSTITUTE('Company information'!D$4,"-",""),9))</f>
        <v/>
      </c>
      <c r="W558" s="418">
        <f>AI558-I558</f>
        <v/>
      </c>
      <c r="X558" s="455" t="n"/>
      <c r="Y558" s="417" t="n"/>
      <c r="Z558" s="418" t="n"/>
      <c r="AA558" s="418" t="n"/>
      <c r="AB558" s="418" t="n"/>
      <c r="AC558" s="418" t="n"/>
      <c r="AD558" s="418" t="n"/>
      <c r="AE558" s="455" t="n"/>
      <c r="AF558" s="455" t="n"/>
      <c r="AG558" s="455" t="n"/>
      <c r="AH558" s="455" t="n"/>
      <c r="AI558" s="455" t="n"/>
      <c r="AJ558" s="455" t="n"/>
      <c r="AK558" s="455" t="n"/>
      <c r="AL558" s="455" t="n"/>
      <c r="AM558" s="455" t="n"/>
      <c r="AN558" s="455" t="n"/>
      <c r="AO558" s="455" t="n"/>
      <c r="AP558" s="455" t="n"/>
      <c r="AQ558" s="455" t="n"/>
      <c r="AR558" s="418" t="n"/>
      <c r="AS558" s="418" t="n"/>
      <c r="AT558" s="418" t="n"/>
    </row>
    <row r="559">
      <c r="A559" s="417" t="n">
        <v>550</v>
      </c>
      <c r="B559" s="418" t="inlineStr">
        <is>
          <t>TRUCKING FEE, CUSTOMS CLEARANCE FEE</t>
        </is>
      </c>
      <c r="C559" s="418" t="inlineStr">
        <is>
          <t>អាយធីអាយ អ៊ិនធើណេសិនណល ត្រេនស័្ពរថេសិន (ខេមបូឌា) ឯ.ក</t>
        </is>
      </c>
      <c r="D559" s="418" t="inlineStr">
        <is>
          <t>K002-901800477</t>
        </is>
      </c>
      <c r="E559" s="418" t="inlineStr">
        <is>
          <t>CAM222101</t>
        </is>
      </c>
      <c r="F559" s="419" t="n">
        <v>44762</v>
      </c>
      <c r="G559" s="420" t="n">
        <v>531143</v>
      </c>
      <c r="H559" s="418" t="n"/>
      <c r="I559" s="455" t="n">
        <v>531143</v>
      </c>
      <c r="J559" s="418">
        <f>IF(L559&lt;&gt;"",L559,K559)</f>
        <v/>
      </c>
      <c r="K559" s="418">
        <f>IF(AND(T559=TRUE, U559=TRUE, V559=TRUE), IF(W559&lt;-0.05, "អនុញ្ញាត (អ្នកផ្គត់ផ្គង់ប្រកាសខ្វះ)", "បានប្រកាស (អនុញ្ញាត)"), IF(AND(T559=FALSE, U559=FALSE, V559=FALSE), "ព្យួរទុក (មិនមានទិន្នន័យ)", "ប្រកាសខុស (ព្យួរទុក)"))</f>
        <v/>
      </c>
      <c r="L559" s="418" t="inlineStr"/>
      <c r="M559" s="418" t="inlineStr"/>
      <c r="N559" s="455" t="n"/>
      <c r="O559" s="455">
        <f>IF(W559&lt;0,AI559,I559)</f>
        <v/>
      </c>
      <c r="P559" s="455">
        <f>I559-O559</f>
        <v/>
      </c>
      <c r="Q559" s="418" t="n"/>
      <c r="R559" s="418" t="inlineStr">
        <is>
          <t>CAM222101</t>
        </is>
      </c>
      <c r="S559" s="418" t="inlineStr">
        <is>
          <t>CAM222101</t>
        </is>
      </c>
      <c r="T559" s="418">
        <f>R559=S559</f>
        <v/>
      </c>
      <c r="U559" s="418">
        <f>AND(MONTH(F559)=MONTH(Y559), YEAR(F559)=YEAR(Y559))</f>
        <v/>
      </c>
      <c r="V559" s="418">
        <f>AND(AC559&lt;&gt;"", 'Company information'!D$4&lt;&gt;"", RIGHT(SUBSTITUTE(AC559,"-",""),9)=RIGHT(SUBSTITUTE('Company information'!D$4,"-",""),9))</f>
        <v/>
      </c>
      <c r="W559" s="418">
        <f>AI559-I559</f>
        <v/>
      </c>
      <c r="X559" s="455" t="n"/>
      <c r="Y559" s="419" t="n">
        <v>44762</v>
      </c>
      <c r="Z559" s="418" t="inlineStr">
        <is>
          <t>CAM222101</t>
        </is>
      </c>
      <c r="AA559" s="418" t="inlineStr"/>
      <c r="AB559" s="418" t="inlineStr">
        <is>
          <t>បុគ្គលជាប់អាករ</t>
        </is>
      </c>
      <c r="AC559" s="418" t="inlineStr">
        <is>
          <t>L001-100067123</t>
        </is>
      </c>
      <c r="AD559" s="418" t="inlineStr">
        <is>
          <t>រីឡាយអេប៊ល សូស អ៊ិនដាសស្រ្ទៀល (ខេមបូឌា)</t>
        </is>
      </c>
      <c r="AE559" s="455" t="n">
        <v>5842579</v>
      </c>
      <c r="AF559" s="455" t="n">
        <v>5311435</v>
      </c>
      <c r="AG559" s="455" t="n">
        <v>0</v>
      </c>
      <c r="AH559" s="455" t="n">
        <v>0</v>
      </c>
      <c r="AI559" s="455" t="n">
        <v>531144</v>
      </c>
      <c r="AJ559" s="455" t="n">
        <v>0</v>
      </c>
      <c r="AK559" s="455" t="n">
        <v>0</v>
      </c>
      <c r="AL559" s="455" t="n">
        <v>0</v>
      </c>
      <c r="AM559" s="455" t="n">
        <v>0</v>
      </c>
      <c r="AN559" s="455" t="n">
        <v>0</v>
      </c>
      <c r="AO559" s="455" t="n">
        <v>0</v>
      </c>
      <c r="AP559" s="455" t="n">
        <v>0</v>
      </c>
      <c r="AQ559" s="455" t="n">
        <v>0</v>
      </c>
      <c r="AR559" s="418" t="inlineStr"/>
      <c r="AS559" s="418" t="inlineStr">
        <is>
          <t>THC,DOC</t>
        </is>
      </c>
      <c r="AT559" s="418" t="inlineStr">
        <is>
          <t>បានប្រកាសពន្ធ</t>
        </is>
      </c>
    </row>
    <row r="560">
      <c r="A560" s="417" t="n">
        <v>551</v>
      </c>
      <c r="B560" s="418" t="inlineStr">
        <is>
          <t>Cargo Terminal</t>
        </is>
      </c>
      <c r="C560" s="418" t="inlineStr">
        <is>
          <t>កំពង់ផែស្វយ័តក្រុងព្រះសីហនុ</t>
        </is>
      </c>
      <c r="D560" s="418" t="inlineStr">
        <is>
          <t>L001-100044638</t>
        </is>
      </c>
      <c r="E560" s="418" t="inlineStr">
        <is>
          <t>133975</t>
        </is>
      </c>
      <c r="F560" s="419" t="n">
        <v>44764</v>
      </c>
      <c r="G560" s="420" t="n">
        <v>35696</v>
      </c>
      <c r="H560" s="418" t="n"/>
      <c r="I560" s="455" t="n">
        <v>35696</v>
      </c>
      <c r="J560" s="418">
        <f>IF(L560&lt;&gt;"",L560,K560)</f>
        <v/>
      </c>
      <c r="K560" s="418">
        <f>IF(AND(T560=TRUE, U560=TRUE, V560=TRUE), IF(W560&lt;-0.05, "អនុញ្ញាត (អ្នកផ្គត់ផ្គង់ប្រកាសខ្វះ)", "បានប្រកាស (អនុញ្ញាត)"), IF(AND(T560=FALSE, U560=FALSE, V560=FALSE), "ព្យួរទុក (មិនមានទិន្នន័យ)", "ប្រកាសខុស (ព្យួរទុក)"))</f>
        <v/>
      </c>
      <c r="L560" s="418" t="inlineStr"/>
      <c r="M560" s="418" t="inlineStr"/>
      <c r="N560" s="455" t="n"/>
      <c r="O560" s="455">
        <f>IF(W560&lt;0,AI560,I560)</f>
        <v/>
      </c>
      <c r="P560" s="455">
        <f>I560-O560</f>
        <v/>
      </c>
      <c r="Q560" s="418" t="n"/>
      <c r="R560" s="418" t="inlineStr">
        <is>
          <t>133975</t>
        </is>
      </c>
      <c r="S560" s="418" t="inlineStr"/>
      <c r="T560" s="418">
        <f>R560=S560</f>
        <v/>
      </c>
      <c r="U560" s="418">
        <f>AND(MONTH(F560)=MONTH(Y560), YEAR(F560)=YEAR(Y560))</f>
        <v/>
      </c>
      <c r="V560" s="418">
        <f>AND(AC560&lt;&gt;"", 'Company information'!D$4&lt;&gt;"", RIGHT(SUBSTITUTE(AC560,"-",""),9)=RIGHT(SUBSTITUTE('Company information'!D$4,"-",""),9))</f>
        <v/>
      </c>
      <c r="W560" s="418">
        <f>AI560-I560</f>
        <v/>
      </c>
      <c r="X560" s="455" t="n"/>
      <c r="Y560" s="417" t="n"/>
      <c r="Z560" s="418" t="n"/>
      <c r="AA560" s="418" t="n"/>
      <c r="AB560" s="418" t="n"/>
      <c r="AC560" s="418" t="n"/>
      <c r="AD560" s="418" t="n"/>
      <c r="AE560" s="455" t="n"/>
      <c r="AF560" s="455" t="n"/>
      <c r="AG560" s="455" t="n"/>
      <c r="AH560" s="455" t="n"/>
      <c r="AI560" s="455" t="n"/>
      <c r="AJ560" s="455" t="n"/>
      <c r="AK560" s="455" t="n"/>
      <c r="AL560" s="455" t="n"/>
      <c r="AM560" s="455" t="n"/>
      <c r="AN560" s="455" t="n"/>
      <c r="AO560" s="455" t="n"/>
      <c r="AP560" s="455" t="n"/>
      <c r="AQ560" s="455" t="n"/>
      <c r="AR560" s="418" t="n"/>
      <c r="AS560" s="418" t="n"/>
      <c r="AT560" s="418" t="n"/>
    </row>
    <row r="561">
      <c r="A561" s="417" t="n">
        <v>552</v>
      </c>
      <c r="B561" s="418" t="inlineStr">
        <is>
          <t>Customs Declaration and CPF Non-Container</t>
        </is>
      </c>
      <c r="C561" s="418" t="inlineStr">
        <is>
          <t>អាយធីអាយ អ៊ិនធើណេសិនណល ត្រេនស័្ពរថេសិន (ខេមបូឌា) ឯ.ក</t>
        </is>
      </c>
      <c r="D561" s="418" t="inlineStr">
        <is>
          <t>K002-901800477</t>
        </is>
      </c>
      <c r="E561" s="418" t="inlineStr">
        <is>
          <t>CAM222100</t>
        </is>
      </c>
      <c r="F561" s="419" t="n">
        <v>44762</v>
      </c>
      <c r="G561" s="420" t="n">
        <v>342274</v>
      </c>
      <c r="H561" s="418" t="n"/>
      <c r="I561" s="455" t="n">
        <v>342274</v>
      </c>
      <c r="J561" s="418">
        <f>IF(L561&lt;&gt;"",L561,K561)</f>
        <v/>
      </c>
      <c r="K561" s="418">
        <f>IF(AND(T561=TRUE, U561=TRUE, V561=TRUE), IF(W561&lt;-0.05, "អនុញ្ញាត (អ្នកផ្គត់ផ្គង់ប្រកាសខ្វះ)", "បានប្រកាស (អនុញ្ញាត)"), IF(AND(T561=FALSE, U561=FALSE, V561=FALSE), "ព្យួរទុក (មិនមានទិន្នន័យ)", "ប្រកាសខុស (ព្យួរទុក)"))</f>
        <v/>
      </c>
      <c r="L561" s="418" t="inlineStr"/>
      <c r="M561" s="418" t="inlineStr"/>
      <c r="N561" s="455" t="n"/>
      <c r="O561" s="455">
        <f>IF(W561&lt;0,AI561,I561)</f>
        <v/>
      </c>
      <c r="P561" s="455">
        <f>I561-O561</f>
        <v/>
      </c>
      <c r="Q561" s="418" t="n"/>
      <c r="R561" s="418" t="inlineStr">
        <is>
          <t>CAM222100</t>
        </is>
      </c>
      <c r="S561" s="418" t="inlineStr">
        <is>
          <t>CAM222100</t>
        </is>
      </c>
      <c r="T561" s="418">
        <f>R561=S561</f>
        <v/>
      </c>
      <c r="U561" s="418">
        <f>AND(MONTH(F561)=MONTH(Y561), YEAR(F561)=YEAR(Y561))</f>
        <v/>
      </c>
      <c r="V561" s="418">
        <f>AND(AC561&lt;&gt;"", 'Company information'!D$4&lt;&gt;"", RIGHT(SUBSTITUTE(AC561,"-",""),9)=RIGHT(SUBSTITUTE('Company information'!D$4,"-",""),9))</f>
        <v/>
      </c>
      <c r="W561" s="418">
        <f>AI561-I561</f>
        <v/>
      </c>
      <c r="X561" s="455" t="n"/>
      <c r="Y561" s="419" t="n">
        <v>44762</v>
      </c>
      <c r="Z561" s="418" t="inlineStr">
        <is>
          <t>CAM222100</t>
        </is>
      </c>
      <c r="AA561" s="418" t="inlineStr"/>
      <c r="AB561" s="418" t="inlineStr">
        <is>
          <t>បុគ្គលជាប់អាករ</t>
        </is>
      </c>
      <c r="AC561" s="418" t="inlineStr">
        <is>
          <t>L001-100067123</t>
        </is>
      </c>
      <c r="AD561" s="418" t="inlineStr">
        <is>
          <t>រីឡាយអេប៊ល សូស អ៊ិនដាសស្រ្ទៀល (ខេមបូឌា)</t>
        </is>
      </c>
      <c r="AE561" s="455" t="n">
        <v>3765010</v>
      </c>
      <c r="AF561" s="455" t="n">
        <v>3422736</v>
      </c>
      <c r="AG561" s="455" t="n">
        <v>0</v>
      </c>
      <c r="AH561" s="455" t="n">
        <v>0</v>
      </c>
      <c r="AI561" s="455" t="n">
        <v>342274</v>
      </c>
      <c r="AJ561" s="455" t="n">
        <v>0</v>
      </c>
      <c r="AK561" s="455" t="n">
        <v>0</v>
      </c>
      <c r="AL561" s="455" t="n">
        <v>0</v>
      </c>
      <c r="AM561" s="455" t="n">
        <v>0</v>
      </c>
      <c r="AN561" s="455" t="n">
        <v>0</v>
      </c>
      <c r="AO561" s="455" t="n">
        <v>0</v>
      </c>
      <c r="AP561" s="455" t="n">
        <v>0</v>
      </c>
      <c r="AQ561" s="455" t="n">
        <v>0</v>
      </c>
      <c r="AR561" s="418" t="inlineStr"/>
      <c r="AS561" s="418" t="inlineStr">
        <is>
          <t>THC,DOC</t>
        </is>
      </c>
      <c r="AT561" s="418" t="inlineStr">
        <is>
          <t>បានប្រកាសពន្ធ</t>
        </is>
      </c>
    </row>
    <row r="562">
      <c r="A562" s="417" t="n">
        <v>553</v>
      </c>
      <c r="B562" s="418" t="inlineStr">
        <is>
          <t>Terminal Handling Charges, CFS Fee, Document Fee, D/O Fee, Scan Fee, Handling Fee, Co-Loader Agency Fee and CIC</t>
        </is>
      </c>
      <c r="C562" s="418" t="inlineStr">
        <is>
          <t>កំពង់ផែស្វយ័តក្រុងព្រះសីហនុ</t>
        </is>
      </c>
      <c r="D562" s="418" t="inlineStr">
        <is>
          <t>L001-100044638</t>
        </is>
      </c>
      <c r="E562" s="418" t="inlineStr">
        <is>
          <t>129509</t>
        </is>
      </c>
      <c r="F562" s="419" t="n">
        <v>44757</v>
      </c>
      <c r="G562" s="420" t="n">
        <v>35687</v>
      </c>
      <c r="H562" s="418" t="n"/>
      <c r="I562" s="455" t="n">
        <v>35687</v>
      </c>
      <c r="J562" s="418">
        <f>IF(L562&lt;&gt;"",L562,K562)</f>
        <v/>
      </c>
      <c r="K562" s="418">
        <f>IF(AND(T562=TRUE, U562=TRUE, V562=TRUE), IF(W562&lt;-0.05, "អនុញ្ញាត (អ្នកផ្គត់ផ្គង់ប្រកាសខ្វះ)", "បានប្រកាស (អនុញ្ញាត)"), IF(AND(T562=FALSE, U562=FALSE, V562=FALSE), "ព្យួរទុក (មិនមានទិន្នន័យ)", "ប្រកាសខុស (ព្យួរទុក)"))</f>
        <v/>
      </c>
      <c r="L562" s="418" t="inlineStr"/>
      <c r="M562" s="418" t="inlineStr"/>
      <c r="N562" s="455" t="n"/>
      <c r="O562" s="455">
        <f>IF(W562&lt;0,AI562,I562)</f>
        <v/>
      </c>
      <c r="P562" s="455">
        <f>I562-O562</f>
        <v/>
      </c>
      <c r="Q562" s="418" t="n"/>
      <c r="R562" s="418" t="inlineStr">
        <is>
          <t>129509</t>
        </is>
      </c>
      <c r="S562" s="418" t="inlineStr"/>
      <c r="T562" s="418">
        <f>R562=S562</f>
        <v/>
      </c>
      <c r="U562" s="418">
        <f>AND(MONTH(F562)=MONTH(Y562), YEAR(F562)=YEAR(Y562))</f>
        <v/>
      </c>
      <c r="V562" s="418">
        <f>AND(AC562&lt;&gt;"", 'Company information'!D$4&lt;&gt;"", RIGHT(SUBSTITUTE(AC562,"-",""),9)=RIGHT(SUBSTITUTE('Company information'!D$4,"-",""),9))</f>
        <v/>
      </c>
      <c r="W562" s="418">
        <f>AI562-I562</f>
        <v/>
      </c>
      <c r="X562" s="455" t="n"/>
      <c r="Y562" s="417" t="n"/>
      <c r="Z562" s="418" t="n"/>
      <c r="AA562" s="418" t="n"/>
      <c r="AB562" s="418" t="n"/>
      <c r="AC562" s="418" t="n"/>
      <c r="AD562" s="418" t="n"/>
      <c r="AE562" s="455" t="n"/>
      <c r="AF562" s="455" t="n"/>
      <c r="AG562" s="455" t="n"/>
      <c r="AH562" s="455" t="n"/>
      <c r="AI562" s="455" t="n"/>
      <c r="AJ562" s="455" t="n"/>
      <c r="AK562" s="455" t="n"/>
      <c r="AL562" s="455" t="n"/>
      <c r="AM562" s="455" t="n"/>
      <c r="AN562" s="455" t="n"/>
      <c r="AO562" s="455" t="n"/>
      <c r="AP562" s="455" t="n"/>
      <c r="AQ562" s="455" t="n"/>
      <c r="AR562" s="418" t="n"/>
      <c r="AS562" s="418" t="n"/>
      <c r="AT562" s="418" t="n"/>
    </row>
    <row r="563">
      <c r="A563" s="417" t="n">
        <v>554</v>
      </c>
      <c r="B563" s="418" t="inlineStr">
        <is>
          <t>Lift-On &amp; Lift-Off</t>
        </is>
      </c>
      <c r="C563" s="418" t="inlineStr">
        <is>
          <t>អាយធីអាយ អ៊ិនធើណេសិនណល ត្រេនស័្ពរថេសិន (ខេមបូឌា) ឯ.ក</t>
        </is>
      </c>
      <c r="D563" s="418" t="inlineStr">
        <is>
          <t>K002-901800477</t>
        </is>
      </c>
      <c r="E563" s="418" t="inlineStr">
        <is>
          <t>CAM222033</t>
        </is>
      </c>
      <c r="F563" s="419" t="n">
        <v>44756</v>
      </c>
      <c r="G563" s="420" t="n">
        <v>154537</v>
      </c>
      <c r="H563" s="418" t="n"/>
      <c r="I563" s="455" t="n">
        <v>154537</v>
      </c>
      <c r="J563" s="418">
        <f>IF(L563&lt;&gt;"",L563,K563)</f>
        <v/>
      </c>
      <c r="K563" s="418">
        <f>IF(AND(T563=TRUE, U563=TRUE, V563=TRUE), IF(W563&lt;-0.05, "អនុញ្ញាត (អ្នកផ្គត់ផ្គង់ប្រកាសខ្វះ)", "បានប្រកាស (អនុញ្ញាត)"), IF(AND(T563=FALSE, U563=FALSE, V563=FALSE), "ព្យួរទុក (មិនមានទិន្នន័យ)", "ប្រកាសខុស (ព្យួរទុក)"))</f>
        <v/>
      </c>
      <c r="L563" s="418" t="inlineStr"/>
      <c r="M563" s="418" t="inlineStr"/>
      <c r="N563" s="455" t="n"/>
      <c r="O563" s="455">
        <f>IF(W563&lt;0,AI563,I563)</f>
        <v/>
      </c>
      <c r="P563" s="455">
        <f>I563-O563</f>
        <v/>
      </c>
      <c r="Q563" s="418" t="n"/>
      <c r="R563" s="418" t="inlineStr">
        <is>
          <t>CAM222033</t>
        </is>
      </c>
      <c r="S563" s="418" t="inlineStr">
        <is>
          <t>CAM222033</t>
        </is>
      </c>
      <c r="T563" s="418">
        <f>R563=S563</f>
        <v/>
      </c>
      <c r="U563" s="418">
        <f>AND(MONTH(F563)=MONTH(Y563), YEAR(F563)=YEAR(Y563))</f>
        <v/>
      </c>
      <c r="V563" s="418">
        <f>AND(AC563&lt;&gt;"", 'Company information'!D$4&lt;&gt;"", RIGHT(SUBSTITUTE(AC563,"-",""),9)=RIGHT(SUBSTITUTE('Company information'!D$4,"-",""),9))</f>
        <v/>
      </c>
      <c r="W563" s="418">
        <f>AI563-I563</f>
        <v/>
      </c>
      <c r="X563" s="455" t="n"/>
      <c r="Y563" s="419" t="n">
        <v>44756</v>
      </c>
      <c r="Z563" s="418" t="inlineStr">
        <is>
          <t>CAM222033</t>
        </is>
      </c>
      <c r="AA563" s="418" t="inlineStr"/>
      <c r="AB563" s="418" t="inlineStr">
        <is>
          <t>បុគ្គលជាប់អាករ</t>
        </is>
      </c>
      <c r="AC563" s="418" t="inlineStr">
        <is>
          <t>L001-100067123</t>
        </is>
      </c>
      <c r="AD563" s="418" t="inlineStr">
        <is>
          <t>រីឡាយអេប៊ល សូស អ៊ិនដាសស្រ្ទៀល (ខេមបូឌា)</t>
        </is>
      </c>
      <c r="AE563" s="455" t="n">
        <v>1699910</v>
      </c>
      <c r="AF563" s="455" t="n">
        <v>1545373</v>
      </c>
      <c r="AG563" s="455" t="n">
        <v>0</v>
      </c>
      <c r="AH563" s="455" t="n">
        <v>0</v>
      </c>
      <c r="AI563" s="455" t="n">
        <v>154537</v>
      </c>
      <c r="AJ563" s="455" t="n">
        <v>0</v>
      </c>
      <c r="AK563" s="455" t="n">
        <v>0</v>
      </c>
      <c r="AL563" s="455" t="n">
        <v>0</v>
      </c>
      <c r="AM563" s="455" t="n">
        <v>0</v>
      </c>
      <c r="AN563" s="455" t="n">
        <v>0</v>
      </c>
      <c r="AO563" s="455" t="n">
        <v>0</v>
      </c>
      <c r="AP563" s="455" t="n">
        <v>0</v>
      </c>
      <c r="AQ563" s="455" t="n">
        <v>0</v>
      </c>
      <c r="AR563" s="418" t="inlineStr"/>
      <c r="AS563" s="418" t="inlineStr">
        <is>
          <t>THC,DOC</t>
        </is>
      </c>
      <c r="AT563" s="418" t="inlineStr">
        <is>
          <t>បានប្រកាសពន្ធ</t>
        </is>
      </c>
    </row>
    <row r="564">
      <c r="A564" s="417" t="n">
        <v>555</v>
      </c>
      <c r="B564" s="418" t="inlineStr">
        <is>
          <t>Customs Declaration and CPF</t>
        </is>
      </c>
      <c r="C564" s="418" t="inlineStr">
        <is>
          <t>អាយធីអាយ អ៊ិនធើណេសិនណល ត្រេនស័្ពរថេសិន (ខេមបូឌា) ឯ.ក</t>
        </is>
      </c>
      <c r="D564" s="418" t="inlineStr">
        <is>
          <t>K002-901800477</t>
        </is>
      </c>
      <c r="E564" s="418" t="inlineStr">
        <is>
          <t>CAM222032</t>
        </is>
      </c>
      <c r="F564" s="419" t="n">
        <v>44756</v>
      </c>
      <c r="G564" s="420" t="n">
        <v>44883</v>
      </c>
      <c r="H564" s="418" t="n"/>
      <c r="I564" s="455" t="n">
        <v>44883</v>
      </c>
      <c r="J564" s="418">
        <f>IF(L564&lt;&gt;"",L564,K564)</f>
        <v/>
      </c>
      <c r="K564" s="418">
        <f>IF(AND(T564=TRUE, U564=TRUE, V564=TRUE), IF(W564&lt;-0.05, "អនុញ្ញាត (អ្នកផ្គត់ផ្គង់ប្រកាសខ្វះ)", "បានប្រកាស (អនុញ្ញាត)"), IF(AND(T564=FALSE, U564=FALSE, V564=FALSE), "ព្យួរទុក (មិនមានទិន្នន័យ)", "ប្រកាសខុស (ព្យួរទុក)"))</f>
        <v/>
      </c>
      <c r="L564" s="418" t="inlineStr"/>
      <c r="M564" s="418" t="inlineStr"/>
      <c r="N564" s="455" t="n"/>
      <c r="O564" s="455">
        <f>IF(W564&lt;0,AI564,I564)</f>
        <v/>
      </c>
      <c r="P564" s="455">
        <f>I564-O564</f>
        <v/>
      </c>
      <c r="Q564" s="418" t="n"/>
      <c r="R564" s="418" t="inlineStr">
        <is>
          <t>CAM222032</t>
        </is>
      </c>
      <c r="S564" s="418" t="inlineStr">
        <is>
          <t>CAM222032</t>
        </is>
      </c>
      <c r="T564" s="418">
        <f>R564=S564</f>
        <v/>
      </c>
      <c r="U564" s="418">
        <f>AND(MONTH(F564)=MONTH(Y564), YEAR(F564)=YEAR(Y564))</f>
        <v/>
      </c>
      <c r="V564" s="418">
        <f>AND(AC564&lt;&gt;"", 'Company information'!D$4&lt;&gt;"", RIGHT(SUBSTITUTE(AC564,"-",""),9)=RIGHT(SUBSTITUTE('Company information'!D$4,"-",""),9))</f>
        <v/>
      </c>
      <c r="W564" s="418">
        <f>AI564-I564</f>
        <v/>
      </c>
      <c r="X564" s="455" t="n"/>
      <c r="Y564" s="419" t="n">
        <v>44756</v>
      </c>
      <c r="Z564" s="418" t="inlineStr">
        <is>
          <t>CAM222032</t>
        </is>
      </c>
      <c r="AA564" s="418" t="inlineStr"/>
      <c r="AB564" s="418" t="inlineStr">
        <is>
          <t>បុគ្គលជាប់អាករ</t>
        </is>
      </c>
      <c r="AC564" s="418" t="inlineStr">
        <is>
          <t>L001-100067123</t>
        </is>
      </c>
      <c r="AD564" s="418" t="inlineStr">
        <is>
          <t>រីឡាយអេប៊ល សូស អ៊ិនដាសស្រ្ទៀល (ខេមបូឌា)</t>
        </is>
      </c>
      <c r="AE564" s="455" t="n">
        <v>493717</v>
      </c>
      <c r="AF564" s="455" t="n">
        <v>448834</v>
      </c>
      <c r="AG564" s="455" t="n">
        <v>0</v>
      </c>
      <c r="AH564" s="455" t="n">
        <v>0</v>
      </c>
      <c r="AI564" s="455" t="n">
        <v>44883</v>
      </c>
      <c r="AJ564" s="455" t="n">
        <v>0</v>
      </c>
      <c r="AK564" s="455" t="n">
        <v>0</v>
      </c>
      <c r="AL564" s="455" t="n">
        <v>0</v>
      </c>
      <c r="AM564" s="455" t="n">
        <v>0</v>
      </c>
      <c r="AN564" s="455" t="n">
        <v>0</v>
      </c>
      <c r="AO564" s="455" t="n">
        <v>0</v>
      </c>
      <c r="AP564" s="455" t="n">
        <v>0</v>
      </c>
      <c r="AQ564" s="455" t="n">
        <v>0</v>
      </c>
      <c r="AR564" s="418" t="inlineStr"/>
      <c r="AS564" s="418" t="inlineStr">
        <is>
          <t>THC,DOC</t>
        </is>
      </c>
      <c r="AT564" s="418" t="inlineStr">
        <is>
          <t>បានប្រកាសពន្ធ</t>
        </is>
      </c>
    </row>
    <row r="565">
      <c r="A565" s="417" t="n">
        <v>556</v>
      </c>
      <c r="B565" s="418" t="inlineStr">
        <is>
          <t>Import(Material)</t>
        </is>
      </c>
      <c r="C565" s="418" t="inlineStr">
        <is>
          <t>កំពង់ផែស្វយ័តក្រុងព្រះសីហនុ</t>
        </is>
      </c>
      <c r="D565" s="418" t="inlineStr">
        <is>
          <t>L001-100044638</t>
        </is>
      </c>
      <c r="E565" s="418" t="inlineStr">
        <is>
          <t>129507</t>
        </is>
      </c>
      <c r="F565" s="419" t="n">
        <v>44757</v>
      </c>
      <c r="G565" s="420" t="n">
        <v>71375</v>
      </c>
      <c r="H565" s="418" t="n"/>
      <c r="I565" s="455" t="n">
        <v>71375</v>
      </c>
      <c r="J565" s="418">
        <f>IF(L565&lt;&gt;"",L565,K565)</f>
        <v/>
      </c>
      <c r="K565" s="418">
        <f>IF(AND(T565=TRUE, U565=TRUE, V565=TRUE), IF(W565&lt;-0.05, "អនុញ្ញាត (អ្នកផ្គត់ផ្គង់ប្រកាសខ្វះ)", "បានប្រកាស (អនុញ្ញាត)"), IF(AND(T565=FALSE, U565=FALSE, V565=FALSE), "ព្យួរទុក (មិនមានទិន្នន័យ)", "ប្រកាសខុស (ព្យួរទុក)"))</f>
        <v/>
      </c>
      <c r="L565" s="418" t="inlineStr"/>
      <c r="M565" s="418" t="inlineStr"/>
      <c r="N565" s="455" t="n"/>
      <c r="O565" s="455">
        <f>IF(W565&lt;0,AI565,I565)</f>
        <v/>
      </c>
      <c r="P565" s="455">
        <f>I565-O565</f>
        <v/>
      </c>
      <c r="Q565" s="418" t="n"/>
      <c r="R565" s="418" t="inlineStr">
        <is>
          <t>129507</t>
        </is>
      </c>
      <c r="S565" s="418" t="inlineStr"/>
      <c r="T565" s="418">
        <f>R565=S565</f>
        <v/>
      </c>
      <c r="U565" s="418">
        <f>AND(MONTH(F565)=MONTH(Y565), YEAR(F565)=YEAR(Y565))</f>
        <v/>
      </c>
      <c r="V565" s="418">
        <f>AND(AC565&lt;&gt;"", 'Company information'!D$4&lt;&gt;"", RIGHT(SUBSTITUTE(AC565,"-",""),9)=RIGHT(SUBSTITUTE('Company information'!D$4,"-",""),9))</f>
        <v/>
      </c>
      <c r="W565" s="418">
        <f>AI565-I565</f>
        <v/>
      </c>
      <c r="X565" s="455" t="n"/>
      <c r="Y565" s="417" t="n"/>
      <c r="Z565" s="418" t="n"/>
      <c r="AA565" s="418" t="n"/>
      <c r="AB565" s="418" t="n"/>
      <c r="AC565" s="418" t="n"/>
      <c r="AD565" s="418" t="n"/>
      <c r="AE565" s="455" t="n"/>
      <c r="AF565" s="455" t="n"/>
      <c r="AG565" s="455" t="n"/>
      <c r="AH565" s="455" t="n"/>
      <c r="AI565" s="455" t="n"/>
      <c r="AJ565" s="455" t="n"/>
      <c r="AK565" s="455" t="n"/>
      <c r="AL565" s="455" t="n"/>
      <c r="AM565" s="455" t="n"/>
      <c r="AN565" s="455" t="n"/>
      <c r="AO565" s="455" t="n"/>
      <c r="AP565" s="455" t="n"/>
      <c r="AQ565" s="455" t="n"/>
      <c r="AR565" s="418" t="n"/>
      <c r="AS565" s="418" t="n"/>
      <c r="AT565" s="418" t="n"/>
    </row>
    <row r="566">
      <c r="A566" s="417" t="n">
        <v>557</v>
      </c>
      <c r="B566" s="418" t="inlineStr">
        <is>
          <t>Import(Material)</t>
        </is>
      </c>
      <c r="C566" s="418" t="inlineStr">
        <is>
          <t>អាយធីអាយ អ៊ិនធើណេសិនណល ត្រេនស័្ពរថេសិន (ខេមបូឌា) ឯ.ក</t>
        </is>
      </c>
      <c r="D566" s="418" t="inlineStr">
        <is>
          <t>K002-901800477</t>
        </is>
      </c>
      <c r="E566" s="418" t="inlineStr">
        <is>
          <t>CAM222029</t>
        </is>
      </c>
      <c r="F566" s="419" t="n">
        <v>44756</v>
      </c>
      <c r="G566" s="420" t="n">
        <v>365977</v>
      </c>
      <c r="H566" s="418" t="n"/>
      <c r="I566" s="455" t="n">
        <v>365977</v>
      </c>
      <c r="J566" s="418">
        <f>IF(L566&lt;&gt;"",L566,K566)</f>
        <v/>
      </c>
      <c r="K566" s="418">
        <f>IF(AND(T566=TRUE, U566=TRUE, V566=TRUE), IF(W566&lt;-0.05, "អនុញ្ញាត (អ្នកផ្គត់ផ្គង់ប្រកាសខ្វះ)", "បានប្រកាស (អនុញ្ញាត)"), IF(AND(T566=FALSE, U566=FALSE, V566=FALSE), "ព្យួរទុក (មិនមានទិន្នន័យ)", "ប្រកាសខុស (ព្យួរទុក)"))</f>
        <v/>
      </c>
      <c r="L566" s="418" t="inlineStr"/>
      <c r="M566" s="418" t="inlineStr"/>
      <c r="N566" s="455" t="n"/>
      <c r="O566" s="455">
        <f>IF(W566&lt;0,AI566,I566)</f>
        <v/>
      </c>
      <c r="P566" s="455">
        <f>I566-O566</f>
        <v/>
      </c>
      <c r="Q566" s="418" t="n"/>
      <c r="R566" s="418" t="inlineStr">
        <is>
          <t>CAM222029</t>
        </is>
      </c>
      <c r="S566" s="418" t="inlineStr">
        <is>
          <t>CAM222029</t>
        </is>
      </c>
      <c r="T566" s="418">
        <f>R566=S566</f>
        <v/>
      </c>
      <c r="U566" s="418">
        <f>AND(MONTH(F566)=MONTH(Y566), YEAR(F566)=YEAR(Y566))</f>
        <v/>
      </c>
      <c r="V566" s="418">
        <f>AND(AC566&lt;&gt;"", 'Company information'!D$4&lt;&gt;"", RIGHT(SUBSTITUTE(AC566,"-",""),9)=RIGHT(SUBSTITUTE('Company information'!D$4,"-",""),9))</f>
        <v/>
      </c>
      <c r="W566" s="418">
        <f>AI566-I566</f>
        <v/>
      </c>
      <c r="X566" s="455" t="n"/>
      <c r="Y566" s="419" t="n">
        <v>44756</v>
      </c>
      <c r="Z566" s="418" t="inlineStr">
        <is>
          <t>CAM222029</t>
        </is>
      </c>
      <c r="AA566" s="418" t="inlineStr"/>
      <c r="AB566" s="418" t="inlineStr">
        <is>
          <t>បុគ្គលជាប់អាករ</t>
        </is>
      </c>
      <c r="AC566" s="418" t="inlineStr">
        <is>
          <t>L001-100067123</t>
        </is>
      </c>
      <c r="AD566" s="418" t="inlineStr">
        <is>
          <t>រីឡាយអេប៊ល សូស អ៊ិនដាសស្រ្ទៀល (ខេមបូឌា)</t>
        </is>
      </c>
      <c r="AE566" s="455" t="n">
        <v>4025744</v>
      </c>
      <c r="AF566" s="455" t="n">
        <v>3659767</v>
      </c>
      <c r="AG566" s="455" t="n">
        <v>0</v>
      </c>
      <c r="AH566" s="455" t="n">
        <v>0</v>
      </c>
      <c r="AI566" s="455" t="n">
        <v>365977</v>
      </c>
      <c r="AJ566" s="455" t="n">
        <v>0</v>
      </c>
      <c r="AK566" s="455" t="n">
        <v>0</v>
      </c>
      <c r="AL566" s="455" t="n">
        <v>0</v>
      </c>
      <c r="AM566" s="455" t="n">
        <v>0</v>
      </c>
      <c r="AN566" s="455" t="n">
        <v>0</v>
      </c>
      <c r="AO566" s="455" t="n">
        <v>0</v>
      </c>
      <c r="AP566" s="455" t="n">
        <v>0</v>
      </c>
      <c r="AQ566" s="455" t="n">
        <v>0</v>
      </c>
      <c r="AR566" s="418" t="inlineStr"/>
      <c r="AS566" s="418" t="inlineStr">
        <is>
          <t>THC,DOC</t>
        </is>
      </c>
      <c r="AT566" s="418" t="inlineStr">
        <is>
          <t>បានប្រកាសពន្ធ</t>
        </is>
      </c>
    </row>
    <row r="567">
      <c r="A567" s="417" t="n">
        <v>558</v>
      </c>
      <c r="B567" s="418" t="inlineStr">
        <is>
          <t>Import(Material)</t>
        </is>
      </c>
      <c r="C567" s="418" t="inlineStr">
        <is>
          <t>អាយធីអាយ អ៊ិនធើណេសិនណល ត្រេនស័្ពរថេសិន (ខេមបូឌា) ឯ.ក</t>
        </is>
      </c>
      <c r="D567" s="418" t="inlineStr">
        <is>
          <t>K002-901800477</t>
        </is>
      </c>
      <c r="E567" s="418" t="inlineStr">
        <is>
          <t>CAM222028</t>
        </is>
      </c>
      <c r="F567" s="419" t="n">
        <v>44756</v>
      </c>
      <c r="G567" s="420" t="n">
        <v>51383</v>
      </c>
      <c r="H567" s="418" t="n"/>
      <c r="I567" s="455" t="n">
        <v>51383</v>
      </c>
      <c r="J567" s="418">
        <f>IF(L567&lt;&gt;"",L567,K567)</f>
        <v/>
      </c>
      <c r="K567" s="418">
        <f>IF(AND(T567=TRUE, U567=TRUE, V567=TRUE), IF(W567&lt;-0.05, "អនុញ្ញាត (អ្នកផ្គត់ផ្គង់ប្រកាសខ្វះ)", "បានប្រកាស (អនុញ្ញាត)"), IF(AND(T567=FALSE, U567=FALSE, V567=FALSE), "ព្យួរទុក (មិនមានទិន្នន័យ)", "ប្រកាសខុស (ព្យួរទុក)"))</f>
        <v/>
      </c>
      <c r="L567" s="418" t="inlineStr"/>
      <c r="M567" s="418" t="inlineStr"/>
      <c r="N567" s="455" t="n"/>
      <c r="O567" s="455">
        <f>IF(W567&lt;0,AI567,I567)</f>
        <v/>
      </c>
      <c r="P567" s="455">
        <f>I567-O567</f>
        <v/>
      </c>
      <c r="Q567" s="418" t="n"/>
      <c r="R567" s="418" t="inlineStr">
        <is>
          <t>CAM222028</t>
        </is>
      </c>
      <c r="S567" s="418" t="inlineStr">
        <is>
          <t>CAM222028</t>
        </is>
      </c>
      <c r="T567" s="418">
        <f>R567=S567</f>
        <v/>
      </c>
      <c r="U567" s="418">
        <f>AND(MONTH(F567)=MONTH(Y567), YEAR(F567)=YEAR(Y567))</f>
        <v/>
      </c>
      <c r="V567" s="418">
        <f>AND(AC567&lt;&gt;"", 'Company information'!D$4&lt;&gt;"", RIGHT(SUBSTITUTE(AC567,"-",""),9)=RIGHT(SUBSTITUTE('Company information'!D$4,"-",""),9))</f>
        <v/>
      </c>
      <c r="W567" s="418">
        <f>AI567-I567</f>
        <v/>
      </c>
      <c r="X567" s="455" t="n"/>
      <c r="Y567" s="419" t="n">
        <v>44756</v>
      </c>
      <c r="Z567" s="418" t="inlineStr">
        <is>
          <t>CAM222028</t>
        </is>
      </c>
      <c r="AA567" s="418" t="inlineStr"/>
      <c r="AB567" s="418" t="inlineStr">
        <is>
          <t>បុគ្គលជាប់អាករ</t>
        </is>
      </c>
      <c r="AC567" s="418" t="inlineStr">
        <is>
          <t>L001-100067123</t>
        </is>
      </c>
      <c r="AD567" s="418" t="inlineStr">
        <is>
          <t>រីឡាយអេប៊ល សូស អ៊ិនដាសស្រ្ទៀល (ខេមបូឌា)</t>
        </is>
      </c>
      <c r="AE567" s="455" t="n">
        <v>565215</v>
      </c>
      <c r="AF567" s="455" t="n">
        <v>513832</v>
      </c>
      <c r="AG567" s="455" t="n">
        <v>0</v>
      </c>
      <c r="AH567" s="455" t="n">
        <v>0</v>
      </c>
      <c r="AI567" s="455" t="n">
        <v>51383</v>
      </c>
      <c r="AJ567" s="455" t="n">
        <v>0</v>
      </c>
      <c r="AK567" s="455" t="n">
        <v>0</v>
      </c>
      <c r="AL567" s="455" t="n">
        <v>0</v>
      </c>
      <c r="AM567" s="455" t="n">
        <v>0</v>
      </c>
      <c r="AN567" s="455" t="n">
        <v>0</v>
      </c>
      <c r="AO567" s="455" t="n">
        <v>0</v>
      </c>
      <c r="AP567" s="455" t="n">
        <v>0</v>
      </c>
      <c r="AQ567" s="455" t="n">
        <v>0</v>
      </c>
      <c r="AR567" s="418" t="inlineStr"/>
      <c r="AS567" s="418" t="inlineStr">
        <is>
          <t>THC,DOC</t>
        </is>
      </c>
      <c r="AT567" s="418" t="inlineStr">
        <is>
          <t>បានប្រកាសពន្ធ</t>
        </is>
      </c>
    </row>
    <row r="568">
      <c r="A568" s="417" t="n">
        <v>559</v>
      </c>
      <c r="B568" s="418" t="inlineStr">
        <is>
          <t>Import(Material)</t>
        </is>
      </c>
      <c r="C568" s="418" t="inlineStr">
        <is>
          <t>កំពង់ផែស្វយ័តក្រុងព្រះសីហនុ</t>
        </is>
      </c>
      <c r="D568" s="418" t="inlineStr">
        <is>
          <t>L001-100044638</t>
        </is>
      </c>
      <c r="E568" s="418" t="inlineStr">
        <is>
          <t>126047</t>
        </is>
      </c>
      <c r="F568" s="419" t="n">
        <v>44872</v>
      </c>
      <c r="G568" s="420" t="n">
        <v>35687</v>
      </c>
      <c r="H568" s="418" t="n"/>
      <c r="I568" s="455" t="n">
        <v>35687</v>
      </c>
      <c r="J568" s="418">
        <f>IF(L568&lt;&gt;"",L568,K568)</f>
        <v/>
      </c>
      <c r="K568" s="418">
        <f>IF(AND(T568=TRUE, U568=TRUE, V568=TRUE), IF(W568&lt;-0.05, "អនុញ្ញាត (អ្នកផ្គត់ផ្គង់ប្រកាសខ្វះ)", "បានប្រកាស (អនុញ្ញាត)"), IF(AND(T568=FALSE, U568=FALSE, V568=FALSE), "ព្យួរទុក (មិនមានទិន្នន័យ)", "ប្រកាសខុស (ព្យួរទុក)"))</f>
        <v/>
      </c>
      <c r="L568" s="418" t="inlineStr"/>
      <c r="M568" s="418" t="inlineStr"/>
      <c r="N568" s="455" t="n"/>
      <c r="O568" s="455">
        <f>IF(W568&lt;0,AI568,I568)</f>
        <v/>
      </c>
      <c r="P568" s="455">
        <f>I568-O568</f>
        <v/>
      </c>
      <c r="Q568" s="418" t="n"/>
      <c r="R568" s="418" t="inlineStr">
        <is>
          <t>126047</t>
        </is>
      </c>
      <c r="S568" s="418" t="inlineStr"/>
      <c r="T568" s="418">
        <f>R568=S568</f>
        <v/>
      </c>
      <c r="U568" s="418">
        <f>AND(MONTH(F568)=MONTH(Y568), YEAR(F568)=YEAR(Y568))</f>
        <v/>
      </c>
      <c r="V568" s="418">
        <f>AND(AC568&lt;&gt;"", 'Company information'!D$4&lt;&gt;"", RIGHT(SUBSTITUTE(AC568,"-",""),9)=RIGHT(SUBSTITUTE('Company information'!D$4,"-",""),9))</f>
        <v/>
      </c>
      <c r="W568" s="418">
        <f>AI568-I568</f>
        <v/>
      </c>
      <c r="X568" s="455" t="n"/>
      <c r="Y568" s="417" t="n"/>
      <c r="Z568" s="418" t="n"/>
      <c r="AA568" s="418" t="n"/>
      <c r="AB568" s="418" t="n"/>
      <c r="AC568" s="418" t="n"/>
      <c r="AD568" s="418" t="n"/>
      <c r="AE568" s="455" t="n"/>
      <c r="AF568" s="455" t="n"/>
      <c r="AG568" s="455" t="n"/>
      <c r="AH568" s="455" t="n"/>
      <c r="AI568" s="455" t="n"/>
      <c r="AJ568" s="455" t="n"/>
      <c r="AK568" s="455" t="n"/>
      <c r="AL568" s="455" t="n"/>
      <c r="AM568" s="455" t="n"/>
      <c r="AN568" s="455" t="n"/>
      <c r="AO568" s="455" t="n"/>
      <c r="AP568" s="455" t="n"/>
      <c r="AQ568" s="455" t="n"/>
      <c r="AR568" s="418" t="n"/>
      <c r="AS568" s="418" t="n"/>
      <c r="AT568" s="418" t="n"/>
    </row>
    <row r="569">
      <c r="A569" s="417" t="n">
        <v>560</v>
      </c>
      <c r="B569" s="418" t="inlineStr">
        <is>
          <t>Import(Material)</t>
        </is>
      </c>
      <c r="C569" s="418" t="inlineStr">
        <is>
          <t>អាយធីអាយ អ៊ិនធើណេសិនណល ត្រេនស័្ពរថេសិន (ខេមបូឌា) ឯ.ក</t>
        </is>
      </c>
      <c r="D569" s="418" t="inlineStr">
        <is>
          <t>K002-901800477</t>
        </is>
      </c>
      <c r="E569" s="418" t="inlineStr">
        <is>
          <t>CAM221974</t>
        </is>
      </c>
      <c r="F569" s="419" t="n">
        <v>44780</v>
      </c>
      <c r="G569" s="420" t="n">
        <v>136827</v>
      </c>
      <c r="H569" s="418" t="n"/>
      <c r="I569" s="455" t="n">
        <v>136827</v>
      </c>
      <c r="J569" s="418">
        <f>IF(L569&lt;&gt;"",L569,K569)</f>
        <v/>
      </c>
      <c r="K569" s="418">
        <f>IF(AND(T569=TRUE, U569=TRUE, V569=TRUE), IF(W569&lt;-0.05, "អនុញ្ញាត (អ្នកផ្គត់ផ្គង់ប្រកាសខ្វះ)", "បានប្រកាស (អនុញ្ញាត)"), IF(AND(T569=FALSE, U569=FALSE, V569=FALSE), "ព្យួរទុក (មិនមានទិន្នន័យ)", "ប្រកាសខុស (ព្យួរទុក)"))</f>
        <v/>
      </c>
      <c r="L569" s="418" t="inlineStr"/>
      <c r="M569" s="418" t="inlineStr"/>
      <c r="N569" s="455" t="n"/>
      <c r="O569" s="455">
        <f>IF(W569&lt;0,AI569,I569)</f>
        <v/>
      </c>
      <c r="P569" s="455">
        <f>I569-O569</f>
        <v/>
      </c>
      <c r="Q569" s="418" t="n"/>
      <c r="R569" s="418" t="inlineStr">
        <is>
          <t>CAM221974</t>
        </is>
      </c>
      <c r="S569" s="418" t="inlineStr">
        <is>
          <t>CAM221974</t>
        </is>
      </c>
      <c r="T569" s="418">
        <f>R569=S569</f>
        <v/>
      </c>
      <c r="U569" s="418">
        <f>AND(MONTH(F569)=MONTH(Y569), YEAR(F569)=YEAR(Y569))</f>
        <v/>
      </c>
      <c r="V569" s="418">
        <f>AND(AC569&lt;&gt;"", 'Company information'!D$4&lt;&gt;"", RIGHT(SUBSTITUTE(AC569,"-",""),9)=RIGHT(SUBSTITUTE('Company information'!D$4,"-",""),9))</f>
        <v/>
      </c>
      <c r="W569" s="418">
        <f>AI569-I569</f>
        <v/>
      </c>
      <c r="X569" s="455" t="n"/>
      <c r="Y569" s="419" t="n">
        <v>44750</v>
      </c>
      <c r="Z569" s="418" t="inlineStr">
        <is>
          <t>CAM221974</t>
        </is>
      </c>
      <c r="AA569" s="418" t="inlineStr"/>
      <c r="AB569" s="418" t="inlineStr">
        <is>
          <t>បុគ្គលជាប់អាករ</t>
        </is>
      </c>
      <c r="AC569" s="418" t="inlineStr">
        <is>
          <t>L001-100067123</t>
        </is>
      </c>
      <c r="AD569" s="418" t="inlineStr">
        <is>
          <t>រីឡាយអេប៊ល សូស អ៊ិនដាសស្រ្ទៀល (ខេមបូឌា)</t>
        </is>
      </c>
      <c r="AE569" s="455" t="n">
        <v>1505098</v>
      </c>
      <c r="AF569" s="455" t="n">
        <v>1368271</v>
      </c>
      <c r="AG569" s="455" t="n">
        <v>0</v>
      </c>
      <c r="AH569" s="455" t="n">
        <v>0</v>
      </c>
      <c r="AI569" s="455" t="n">
        <v>136827</v>
      </c>
      <c r="AJ569" s="455" t="n">
        <v>0</v>
      </c>
      <c r="AK569" s="455" t="n">
        <v>0</v>
      </c>
      <c r="AL569" s="455" t="n">
        <v>0</v>
      </c>
      <c r="AM569" s="455" t="n">
        <v>0</v>
      </c>
      <c r="AN569" s="455" t="n">
        <v>0</v>
      </c>
      <c r="AO569" s="455" t="n">
        <v>0</v>
      </c>
      <c r="AP569" s="455" t="n">
        <v>0</v>
      </c>
      <c r="AQ569" s="455" t="n">
        <v>0</v>
      </c>
      <c r="AR569" s="418" t="inlineStr"/>
      <c r="AS569" s="418" t="inlineStr">
        <is>
          <t>THC,DOC</t>
        </is>
      </c>
      <c r="AT569" s="418" t="inlineStr">
        <is>
          <t>បានប្រកាសពន្ធ</t>
        </is>
      </c>
    </row>
    <row r="570">
      <c r="A570" s="417" t="n">
        <v>561</v>
      </c>
      <c r="B570" s="418" t="inlineStr">
        <is>
          <t>Import(Material)</t>
        </is>
      </c>
      <c r="C570" s="418" t="inlineStr">
        <is>
          <t>អាយធីអាយ អ៊ិនធើណេសិនណល ត្រេនស័្ពរថេសិន (ខេមបូឌា) ឯ.ក</t>
        </is>
      </c>
      <c r="D570" s="418" t="inlineStr">
        <is>
          <t>K002-901800477</t>
        </is>
      </c>
      <c r="E570" s="418" t="inlineStr">
        <is>
          <t>CAM221973</t>
        </is>
      </c>
      <c r="F570" s="419" t="n">
        <v>44780</v>
      </c>
      <c r="G570" s="420" t="n">
        <v>81249</v>
      </c>
      <c r="H570" s="418" t="n"/>
      <c r="I570" s="455" t="n">
        <v>81249</v>
      </c>
      <c r="J570" s="418">
        <f>IF(L570&lt;&gt;"",L570,K570)</f>
        <v/>
      </c>
      <c r="K570" s="418">
        <f>IF(AND(T570=TRUE, U570=TRUE, V570=TRUE), IF(W570&lt;-0.05, "អនុញ្ញាត (អ្នកផ្គត់ផ្គង់ប្រកាសខ្វះ)", "បានប្រកាស (អនុញ្ញាត)"), IF(AND(T570=FALSE, U570=FALSE, V570=FALSE), "ព្យួរទុក (មិនមានទិន្នន័យ)", "ប្រកាសខុស (ព្យួរទុក)"))</f>
        <v/>
      </c>
      <c r="L570" s="418" t="inlineStr"/>
      <c r="M570" s="418" t="inlineStr"/>
      <c r="N570" s="455" t="n"/>
      <c r="O570" s="455">
        <f>IF(W570&lt;0,AI570,I570)</f>
        <v/>
      </c>
      <c r="P570" s="455">
        <f>I570-O570</f>
        <v/>
      </c>
      <c r="Q570" s="418" t="n"/>
      <c r="R570" s="418" t="inlineStr">
        <is>
          <t>CAM221973</t>
        </is>
      </c>
      <c r="S570" s="418" t="inlineStr">
        <is>
          <t>CAM221973</t>
        </is>
      </c>
      <c r="T570" s="418">
        <f>R570=S570</f>
        <v/>
      </c>
      <c r="U570" s="418">
        <f>AND(MONTH(F570)=MONTH(Y570), YEAR(F570)=YEAR(Y570))</f>
        <v/>
      </c>
      <c r="V570" s="418">
        <f>AND(AC570&lt;&gt;"", 'Company information'!D$4&lt;&gt;"", RIGHT(SUBSTITUTE(AC570,"-",""),9)=RIGHT(SUBSTITUTE('Company information'!D$4,"-",""),9))</f>
        <v/>
      </c>
      <c r="W570" s="418">
        <f>AI570-I570</f>
        <v/>
      </c>
      <c r="X570" s="455" t="n"/>
      <c r="Y570" s="419" t="n">
        <v>44750</v>
      </c>
      <c r="Z570" s="418" t="inlineStr">
        <is>
          <t>CAM221973</t>
        </is>
      </c>
      <c r="AA570" s="418" t="inlineStr"/>
      <c r="AB570" s="418" t="inlineStr">
        <is>
          <t>បុគ្គលជាប់អាករ</t>
        </is>
      </c>
      <c r="AC570" s="418" t="inlineStr">
        <is>
          <t>L001-100067123</t>
        </is>
      </c>
      <c r="AD570" s="418" t="inlineStr">
        <is>
          <t>រីឡាយអេប៊ល សូស អ៊ិនដាសស្រ្ទៀល (ខេមបូឌា)</t>
        </is>
      </c>
      <c r="AE570" s="455" t="n">
        <v>893741</v>
      </c>
      <c r="AF570" s="455" t="n">
        <v>812492</v>
      </c>
      <c r="AG570" s="455" t="n">
        <v>0</v>
      </c>
      <c r="AH570" s="455" t="n">
        <v>0</v>
      </c>
      <c r="AI570" s="455" t="n">
        <v>81249</v>
      </c>
      <c r="AJ570" s="455" t="n">
        <v>0</v>
      </c>
      <c r="AK570" s="455" t="n">
        <v>0</v>
      </c>
      <c r="AL570" s="455" t="n">
        <v>0</v>
      </c>
      <c r="AM570" s="455" t="n">
        <v>0</v>
      </c>
      <c r="AN570" s="455" t="n">
        <v>0</v>
      </c>
      <c r="AO570" s="455" t="n">
        <v>0</v>
      </c>
      <c r="AP570" s="455" t="n">
        <v>0</v>
      </c>
      <c r="AQ570" s="455" t="n">
        <v>0</v>
      </c>
      <c r="AR570" s="418" t="inlineStr"/>
      <c r="AS570" s="418" t="inlineStr">
        <is>
          <t>THC,DOC</t>
        </is>
      </c>
      <c r="AT570" s="418" t="inlineStr">
        <is>
          <t>បានប្រកាសពន្ធ</t>
        </is>
      </c>
    </row>
    <row r="571">
      <c r="A571" s="417" t="n">
        <v>562</v>
      </c>
      <c r="B571" s="418" t="inlineStr">
        <is>
          <t>Import(Material)</t>
        </is>
      </c>
      <c r="C571" s="418" t="inlineStr">
        <is>
          <t>កំពង់ផែស្វយ័តក្រុងព្រះសីហនុ</t>
        </is>
      </c>
      <c r="D571" s="418" t="inlineStr">
        <is>
          <t>L001-100044638</t>
        </is>
      </c>
      <c r="E571" s="418" t="inlineStr">
        <is>
          <t>125779</t>
        </is>
      </c>
      <c r="F571" s="419" t="n">
        <v>44811</v>
      </c>
      <c r="G571" s="420" t="n">
        <v>23399</v>
      </c>
      <c r="H571" s="418" t="n"/>
      <c r="I571" s="455" t="n">
        <v>23399</v>
      </c>
      <c r="J571" s="418">
        <f>IF(L571&lt;&gt;"",L571,K571)</f>
        <v/>
      </c>
      <c r="K571" s="418">
        <f>IF(AND(T571=TRUE, U571=TRUE, V571=TRUE), IF(W571&lt;-0.05, "អនុញ្ញាត (អ្នកផ្គត់ផ្គង់ប្រកាសខ្វះ)", "បានប្រកាស (អនុញ្ញាត)"), IF(AND(T571=FALSE, U571=FALSE, V571=FALSE), "ព្យួរទុក (មិនមានទិន្នន័យ)", "ប្រកាសខុស (ព្យួរទុក)"))</f>
        <v/>
      </c>
      <c r="L571" s="418" t="inlineStr"/>
      <c r="M571" s="418" t="inlineStr"/>
      <c r="N571" s="455" t="n"/>
      <c r="O571" s="455">
        <f>IF(W571&lt;0,AI571,I571)</f>
        <v/>
      </c>
      <c r="P571" s="455">
        <f>I571-O571</f>
        <v/>
      </c>
      <c r="Q571" s="418" t="n"/>
      <c r="R571" s="418" t="inlineStr">
        <is>
          <t>125779</t>
        </is>
      </c>
      <c r="S571" s="418" t="inlineStr"/>
      <c r="T571" s="418">
        <f>R571=S571</f>
        <v/>
      </c>
      <c r="U571" s="418">
        <f>AND(MONTH(F571)=MONTH(Y571), YEAR(F571)=YEAR(Y571))</f>
        <v/>
      </c>
      <c r="V571" s="418">
        <f>AND(AC571&lt;&gt;"", 'Company information'!D$4&lt;&gt;"", RIGHT(SUBSTITUTE(AC571,"-",""),9)=RIGHT(SUBSTITUTE('Company information'!D$4,"-",""),9))</f>
        <v/>
      </c>
      <c r="W571" s="418">
        <f>AI571-I571</f>
        <v/>
      </c>
      <c r="X571" s="455" t="n"/>
      <c r="Y571" s="417" t="n"/>
      <c r="Z571" s="418" t="n"/>
      <c r="AA571" s="418" t="n"/>
      <c r="AB571" s="418" t="n"/>
      <c r="AC571" s="418" t="n"/>
      <c r="AD571" s="418" t="n"/>
      <c r="AE571" s="455" t="n"/>
      <c r="AF571" s="455" t="n"/>
      <c r="AG571" s="455" t="n"/>
      <c r="AH571" s="455" t="n"/>
      <c r="AI571" s="455" t="n"/>
      <c r="AJ571" s="455" t="n"/>
      <c r="AK571" s="455" t="n"/>
      <c r="AL571" s="455" t="n"/>
      <c r="AM571" s="455" t="n"/>
      <c r="AN571" s="455" t="n"/>
      <c r="AO571" s="455" t="n"/>
      <c r="AP571" s="455" t="n"/>
      <c r="AQ571" s="455" t="n"/>
      <c r="AR571" s="418" t="n"/>
      <c r="AS571" s="418" t="n"/>
      <c r="AT571" s="418" t="n"/>
    </row>
    <row r="572">
      <c r="A572" s="417" t="n">
        <v>563</v>
      </c>
      <c r="B572" s="418" t="inlineStr">
        <is>
          <t>Import(Material)</t>
        </is>
      </c>
      <c r="C572" s="418" t="inlineStr">
        <is>
          <t>អាយធីអាយ អ៊ិនធើណេសិនណល ត្រេនស័្ពរថេសិន (ខេមបូឌា) ឯ.ក</t>
        </is>
      </c>
      <c r="D572" s="418" t="inlineStr">
        <is>
          <t>K002-901800477</t>
        </is>
      </c>
      <c r="E572" s="418" t="inlineStr">
        <is>
          <t>CAM221970</t>
        </is>
      </c>
      <c r="F572" s="419" t="n">
        <v>44780</v>
      </c>
      <c r="G572" s="420" t="n">
        <v>136697</v>
      </c>
      <c r="H572" s="418" t="n"/>
      <c r="I572" s="455" t="n">
        <v>136697</v>
      </c>
      <c r="J572" s="418">
        <f>IF(L572&lt;&gt;"",L572,K572)</f>
        <v/>
      </c>
      <c r="K572" s="418">
        <f>IF(AND(T572=TRUE, U572=TRUE, V572=TRUE), IF(W572&lt;-0.05, "អនុញ្ញាត (អ្នកផ្គត់ផ្គង់ប្រកាសខ្វះ)", "បានប្រកាស (អនុញ្ញាត)"), IF(AND(T572=FALSE, U572=FALSE, V572=FALSE), "ព្យួរទុក (មិនមានទិន្នន័យ)", "ប្រកាសខុស (ព្យួរទុក)"))</f>
        <v/>
      </c>
      <c r="L572" s="418" t="inlineStr"/>
      <c r="M572" s="418" t="inlineStr"/>
      <c r="N572" s="455" t="n"/>
      <c r="O572" s="455">
        <f>IF(W572&lt;0,AI572,I572)</f>
        <v/>
      </c>
      <c r="P572" s="455">
        <f>I572-O572</f>
        <v/>
      </c>
      <c r="Q572" s="418" t="n"/>
      <c r="R572" s="418" t="inlineStr">
        <is>
          <t>CAM221970</t>
        </is>
      </c>
      <c r="S572" s="418" t="inlineStr">
        <is>
          <t>CAM221970</t>
        </is>
      </c>
      <c r="T572" s="418">
        <f>R572=S572</f>
        <v/>
      </c>
      <c r="U572" s="418">
        <f>AND(MONTH(F572)=MONTH(Y572), YEAR(F572)=YEAR(Y572))</f>
        <v/>
      </c>
      <c r="V572" s="418">
        <f>AND(AC572&lt;&gt;"", 'Company information'!D$4&lt;&gt;"", RIGHT(SUBSTITUTE(AC572,"-",""),9)=RIGHT(SUBSTITUTE('Company information'!D$4,"-",""),9))</f>
        <v/>
      </c>
      <c r="W572" s="418">
        <f>AI572-I572</f>
        <v/>
      </c>
      <c r="X572" s="455" t="n"/>
      <c r="Y572" s="419" t="n">
        <v>44750</v>
      </c>
      <c r="Z572" s="418" t="inlineStr">
        <is>
          <t>CAM221970</t>
        </is>
      </c>
      <c r="AA572" s="418" t="inlineStr"/>
      <c r="AB572" s="418" t="inlineStr">
        <is>
          <t>បុគ្គលជាប់អាករ</t>
        </is>
      </c>
      <c r="AC572" s="418" t="inlineStr">
        <is>
          <t>L001-100067123</t>
        </is>
      </c>
      <c r="AD572" s="418" t="inlineStr">
        <is>
          <t>រីឡាយអេប៊ល សូស អ៊ិនដាសស្រ្ទៀល (ខេមបូឌា)</t>
        </is>
      </c>
      <c r="AE572" s="455" t="n">
        <v>1503662</v>
      </c>
      <c r="AF572" s="455" t="n">
        <v>1366965</v>
      </c>
      <c r="AG572" s="455" t="n">
        <v>0</v>
      </c>
      <c r="AH572" s="455" t="n">
        <v>0</v>
      </c>
      <c r="AI572" s="455" t="n">
        <v>136697</v>
      </c>
      <c r="AJ572" s="455" t="n">
        <v>0</v>
      </c>
      <c r="AK572" s="455" t="n">
        <v>0</v>
      </c>
      <c r="AL572" s="455" t="n">
        <v>0</v>
      </c>
      <c r="AM572" s="455" t="n">
        <v>0</v>
      </c>
      <c r="AN572" s="455" t="n">
        <v>0</v>
      </c>
      <c r="AO572" s="455" t="n">
        <v>0</v>
      </c>
      <c r="AP572" s="455" t="n">
        <v>0</v>
      </c>
      <c r="AQ572" s="455" t="n">
        <v>0</v>
      </c>
      <c r="AR572" s="418" t="inlineStr"/>
      <c r="AS572" s="418" t="inlineStr">
        <is>
          <t>THC,DOC</t>
        </is>
      </c>
      <c r="AT572" s="418" t="inlineStr">
        <is>
          <t>បានប្រកាសពន្ធ</t>
        </is>
      </c>
    </row>
    <row r="573">
      <c r="A573" s="417" t="n">
        <v>564</v>
      </c>
      <c r="B573" s="418" t="inlineStr">
        <is>
          <t>Import(Material)</t>
        </is>
      </c>
      <c r="C573" s="418" t="inlineStr">
        <is>
          <t>អាយធីអាយ អ៊ិនធើណេសិនណល ត្រេនស័្ពរថេសិន (ខេមបូឌា) ឯ.ក</t>
        </is>
      </c>
      <c r="D573" s="418" t="inlineStr">
        <is>
          <t>K002-901800477</t>
        </is>
      </c>
      <c r="E573" s="418" t="inlineStr">
        <is>
          <t>CAM221972</t>
        </is>
      </c>
      <c r="F573" s="419" t="n">
        <v>44780</v>
      </c>
      <c r="G573" s="420" t="n">
        <v>112835</v>
      </c>
      <c r="H573" s="418" t="n"/>
      <c r="I573" s="455" t="n">
        <v>112835</v>
      </c>
      <c r="J573" s="418">
        <f>IF(L573&lt;&gt;"",L573,K573)</f>
        <v/>
      </c>
      <c r="K573" s="418">
        <f>IF(AND(T573=TRUE, U573=TRUE, V573=TRUE), IF(W573&lt;-0.05, "អនុញ្ញាត (អ្នកផ្គត់ផ្គង់ប្រកាសខ្វះ)", "បានប្រកាស (អនុញ្ញាត)"), IF(AND(T573=FALSE, U573=FALSE, V573=FALSE), "ព្យួរទុក (មិនមានទិន្នន័យ)", "ប្រកាសខុស (ព្យួរទុក)"))</f>
        <v/>
      </c>
      <c r="L573" s="418" t="inlineStr"/>
      <c r="M573" s="418" t="inlineStr"/>
      <c r="N573" s="455" t="n"/>
      <c r="O573" s="455">
        <f>IF(W573&lt;0,AI573,I573)</f>
        <v/>
      </c>
      <c r="P573" s="455">
        <f>I573-O573</f>
        <v/>
      </c>
      <c r="Q573" s="418" t="n"/>
      <c r="R573" s="418" t="inlineStr">
        <is>
          <t>CAM221972</t>
        </is>
      </c>
      <c r="S573" s="418" t="inlineStr">
        <is>
          <t>CAM221972</t>
        </is>
      </c>
      <c r="T573" s="418">
        <f>R573=S573</f>
        <v/>
      </c>
      <c r="U573" s="418">
        <f>AND(MONTH(F573)=MONTH(Y573), YEAR(F573)=YEAR(Y573))</f>
        <v/>
      </c>
      <c r="V573" s="418">
        <f>AND(AC573&lt;&gt;"", 'Company information'!D$4&lt;&gt;"", RIGHT(SUBSTITUTE(AC573,"-",""),9)=RIGHT(SUBSTITUTE('Company information'!D$4,"-",""),9))</f>
        <v/>
      </c>
      <c r="W573" s="418">
        <f>AI573-I573</f>
        <v/>
      </c>
      <c r="X573" s="455" t="n"/>
      <c r="Y573" s="419" t="n">
        <v>44750</v>
      </c>
      <c r="Z573" s="418" t="inlineStr">
        <is>
          <t>CAM221972</t>
        </is>
      </c>
      <c r="AA573" s="418" t="inlineStr"/>
      <c r="AB573" s="418" t="inlineStr">
        <is>
          <t>បុគ្គលជាប់អាករ</t>
        </is>
      </c>
      <c r="AC573" s="418" t="inlineStr">
        <is>
          <t>L001-100067123</t>
        </is>
      </c>
      <c r="AD573" s="418" t="inlineStr">
        <is>
          <t>រីឡាយអេប៊ល សូស អ៊ិនដាសស្រ្ទៀល (ខេមបូឌា)</t>
        </is>
      </c>
      <c r="AE573" s="455" t="n">
        <v>1241188</v>
      </c>
      <c r="AF573" s="455" t="n">
        <v>1128353</v>
      </c>
      <c r="AG573" s="455" t="n">
        <v>0</v>
      </c>
      <c r="AH573" s="455" t="n">
        <v>0</v>
      </c>
      <c r="AI573" s="455" t="n">
        <v>112835</v>
      </c>
      <c r="AJ573" s="455" t="n">
        <v>0</v>
      </c>
      <c r="AK573" s="455" t="n">
        <v>0</v>
      </c>
      <c r="AL573" s="455" t="n">
        <v>0</v>
      </c>
      <c r="AM573" s="455" t="n">
        <v>0</v>
      </c>
      <c r="AN573" s="455" t="n">
        <v>0</v>
      </c>
      <c r="AO573" s="455" t="n">
        <v>0</v>
      </c>
      <c r="AP573" s="455" t="n">
        <v>0</v>
      </c>
      <c r="AQ573" s="455" t="n">
        <v>0</v>
      </c>
      <c r="AR573" s="418" t="inlineStr"/>
      <c r="AS573" s="418" t="inlineStr">
        <is>
          <t>THC,DOC</t>
        </is>
      </c>
      <c r="AT573" s="418" t="inlineStr">
        <is>
          <t>បានប្រកាសពន្ធ</t>
        </is>
      </c>
    </row>
    <row r="574">
      <c r="A574" s="417" t="n">
        <v>565</v>
      </c>
      <c r="B574" s="418" t="inlineStr">
        <is>
          <t>Import(Material)</t>
        </is>
      </c>
      <c r="C574" s="418" t="inlineStr">
        <is>
          <t>អាយធីអាយ អ៊ិនធើណេសិនណល ត្រេនស័្ពរថេសិន (ខេមបូឌា) ឯ.ក</t>
        </is>
      </c>
      <c r="D574" s="418" t="inlineStr">
        <is>
          <t>K002-901800477</t>
        </is>
      </c>
      <c r="E574" s="418" t="inlineStr">
        <is>
          <t>CAM221971</t>
        </is>
      </c>
      <c r="F574" s="419" t="n">
        <v>44780</v>
      </c>
      <c r="G574" s="420" t="n">
        <v>53085</v>
      </c>
      <c r="H574" s="418" t="n"/>
      <c r="I574" s="455" t="n">
        <v>53085</v>
      </c>
      <c r="J574" s="418">
        <f>IF(L574&lt;&gt;"",L574,K574)</f>
        <v/>
      </c>
      <c r="K574" s="418">
        <f>IF(AND(T574=TRUE, U574=TRUE, V574=TRUE), IF(W574&lt;-0.05, "អនុញ្ញាត (អ្នកផ្គត់ផ្គង់ប្រកាសខ្វះ)", "បានប្រកាស (អនុញ្ញាត)"), IF(AND(T574=FALSE, U574=FALSE, V574=FALSE), "ព្យួរទុក (មិនមានទិន្នន័យ)", "ប្រកាសខុស (ព្យួរទុក)"))</f>
        <v/>
      </c>
      <c r="L574" s="418" t="inlineStr"/>
      <c r="M574" s="418" t="inlineStr"/>
      <c r="N574" s="455" t="n"/>
      <c r="O574" s="455">
        <f>IF(W574&lt;0,AI574,I574)</f>
        <v/>
      </c>
      <c r="P574" s="455">
        <f>I574-O574</f>
        <v/>
      </c>
      <c r="Q574" s="418" t="n"/>
      <c r="R574" s="418" t="inlineStr">
        <is>
          <t>CAM221971</t>
        </is>
      </c>
      <c r="S574" s="418" t="inlineStr">
        <is>
          <t>CAM221971</t>
        </is>
      </c>
      <c r="T574" s="418">
        <f>R574=S574</f>
        <v/>
      </c>
      <c r="U574" s="418">
        <f>AND(MONTH(F574)=MONTH(Y574), YEAR(F574)=YEAR(Y574))</f>
        <v/>
      </c>
      <c r="V574" s="418">
        <f>AND(AC574&lt;&gt;"", 'Company information'!D$4&lt;&gt;"", RIGHT(SUBSTITUTE(AC574,"-",""),9)=RIGHT(SUBSTITUTE('Company information'!D$4,"-",""),9))</f>
        <v/>
      </c>
      <c r="W574" s="418">
        <f>AI574-I574</f>
        <v/>
      </c>
      <c r="X574" s="455" t="n"/>
      <c r="Y574" s="419" t="n">
        <v>44750</v>
      </c>
      <c r="Z574" s="418" t="inlineStr">
        <is>
          <t>CAM221971</t>
        </is>
      </c>
      <c r="AA574" s="418" t="inlineStr"/>
      <c r="AB574" s="418" t="inlineStr">
        <is>
          <t>បុគ្គលជាប់អាករ</t>
        </is>
      </c>
      <c r="AC574" s="418" t="inlineStr">
        <is>
          <t>L001-100067123</t>
        </is>
      </c>
      <c r="AD574" s="418" t="inlineStr">
        <is>
          <t>រីឡាយអេប៊ល សូស អ៊ិនដាសស្រ្ទៀល (ខេមបូឌា)</t>
        </is>
      </c>
      <c r="AE574" s="455" t="n">
        <v>583936</v>
      </c>
      <c r="AF574" s="455" t="n">
        <v>530851</v>
      </c>
      <c r="AG574" s="455" t="n">
        <v>0</v>
      </c>
      <c r="AH574" s="455" t="n">
        <v>0</v>
      </c>
      <c r="AI574" s="455" t="n">
        <v>53085</v>
      </c>
      <c r="AJ574" s="455" t="n">
        <v>0</v>
      </c>
      <c r="AK574" s="455" t="n">
        <v>0</v>
      </c>
      <c r="AL574" s="455" t="n">
        <v>0</v>
      </c>
      <c r="AM574" s="455" t="n">
        <v>0</v>
      </c>
      <c r="AN574" s="455" t="n">
        <v>0</v>
      </c>
      <c r="AO574" s="455" t="n">
        <v>0</v>
      </c>
      <c r="AP574" s="455" t="n">
        <v>0</v>
      </c>
      <c r="AQ574" s="455" t="n">
        <v>0</v>
      </c>
      <c r="AR574" s="418" t="inlineStr"/>
      <c r="AS574" s="418" t="inlineStr">
        <is>
          <t>THC,DOC</t>
        </is>
      </c>
      <c r="AT574" s="418" t="inlineStr">
        <is>
          <t>បានប្រកាសពន្ធ</t>
        </is>
      </c>
    </row>
    <row r="575">
      <c r="A575" s="417" t="n">
        <v>566</v>
      </c>
      <c r="B575" s="418" t="inlineStr">
        <is>
          <t>Import(Material)</t>
        </is>
      </c>
      <c r="C575" s="418" t="inlineStr">
        <is>
          <t>យូនៀន ឆេមភៀន ឡូជីស្ទីក (ខេមបូឌា)</t>
        </is>
      </c>
      <c r="D575" s="418" t="inlineStr">
        <is>
          <t>L001-104010509</t>
        </is>
      </c>
      <c r="E575" s="418" t="inlineStr">
        <is>
          <t>221099</t>
        </is>
      </c>
      <c r="F575" s="419" t="n">
        <v>44719</v>
      </c>
      <c r="G575" s="420" t="n">
        <v>19062</v>
      </c>
      <c r="H575" s="418" t="n"/>
      <c r="I575" s="455" t="n">
        <v>19062</v>
      </c>
      <c r="J575" s="418">
        <f>IF(L575&lt;&gt;"",L575,K575)</f>
        <v/>
      </c>
      <c r="K575" s="418">
        <f>IF(AND(T575=TRUE, U575=TRUE, V575=TRUE), IF(W575&lt;-0.05, "អនុញ្ញាត (អ្នកផ្គត់ផ្គង់ប្រកាសខ្វះ)", "បានប្រកាស (អនុញ្ញាត)"), IF(AND(T575=FALSE, U575=FALSE, V575=FALSE), "ព្យួរទុក (មិនមានទិន្នន័យ)", "ប្រកាសខុស (ព្យួរទុក)"))</f>
        <v/>
      </c>
      <c r="L575" s="418" t="inlineStr"/>
      <c r="M575" s="418" t="inlineStr"/>
      <c r="N575" s="455" t="n"/>
      <c r="O575" s="455">
        <f>IF(W575&lt;0,AI575,I575)</f>
        <v/>
      </c>
      <c r="P575" s="455">
        <f>I575-O575</f>
        <v/>
      </c>
      <c r="Q575" s="418" t="n"/>
      <c r="R575" s="418" t="inlineStr">
        <is>
          <t>221099</t>
        </is>
      </c>
      <c r="S575" s="418" t="inlineStr">
        <is>
          <t>221099</t>
        </is>
      </c>
      <c r="T575" s="418">
        <f>R575=S575</f>
        <v/>
      </c>
      <c r="U575" s="418">
        <f>AND(MONTH(F575)=MONTH(Y575), YEAR(F575)=YEAR(Y575))</f>
        <v/>
      </c>
      <c r="V575" s="418">
        <f>AND(AC575&lt;&gt;"", 'Company information'!D$4&lt;&gt;"", RIGHT(SUBSTITUTE(AC575,"-",""),9)=RIGHT(SUBSTITUTE('Company information'!D$4,"-",""),9))</f>
        <v/>
      </c>
      <c r="W575" s="418">
        <f>AI575-I575</f>
        <v/>
      </c>
      <c r="X575" s="455" t="n"/>
      <c r="Y575" s="419" t="n">
        <v>44748</v>
      </c>
      <c r="Z575" s="418" t="inlineStr">
        <is>
          <t>221099</t>
        </is>
      </c>
      <c r="AA575" s="418" t="inlineStr"/>
      <c r="AB575" s="418" t="inlineStr">
        <is>
          <t>បុគ្គលជាប់អាករ</t>
        </is>
      </c>
      <c r="AC575" s="418" t="inlineStr">
        <is>
          <t>L001-100067123</t>
        </is>
      </c>
      <c r="AD575" s="418" t="inlineStr">
        <is>
          <t>រីឡាយអេប៊ល សូស អ៊ិនដាសស្រ្ទៀល (ខេមបូឌា)</t>
        </is>
      </c>
      <c r="AE575" s="455" t="n">
        <v>209683</v>
      </c>
      <c r="AF575" s="455" t="n">
        <v>190621</v>
      </c>
      <c r="AG575" s="455" t="n">
        <v>0</v>
      </c>
      <c r="AH575" s="455" t="n">
        <v>0</v>
      </c>
      <c r="AI575" s="455" t="n">
        <v>19062</v>
      </c>
      <c r="AJ575" s="455" t="n">
        <v>0</v>
      </c>
      <c r="AK575" s="455" t="n">
        <v>0</v>
      </c>
      <c r="AL575" s="455" t="n">
        <v>0</v>
      </c>
      <c r="AM575" s="455" t="n">
        <v>0</v>
      </c>
      <c r="AN575" s="455" t="n">
        <v>0</v>
      </c>
      <c r="AO575" s="455" t="n">
        <v>0</v>
      </c>
      <c r="AP575" s="455" t="n">
        <v>0</v>
      </c>
      <c r="AQ575" s="455" t="n">
        <v>0</v>
      </c>
      <c r="AR575" s="418" t="inlineStr"/>
      <c r="AS575" s="418" t="inlineStr">
        <is>
          <t>WARE</t>
        </is>
      </c>
      <c r="AT575" s="418" t="inlineStr">
        <is>
          <t>បានប្រកាសពន្ធ</t>
        </is>
      </c>
    </row>
    <row r="576">
      <c r="A576" s="417" t="n">
        <v>567</v>
      </c>
      <c r="B576" s="418" t="inlineStr">
        <is>
          <t>Import(Material)</t>
        </is>
      </c>
      <c r="C576" s="418" t="inlineStr">
        <is>
          <t>អាយធីអាយ អ៊ិនធើណេសិនណល ត្រេនស័្ពរថេសិន (ខេមបូឌា) ឯ.ក</t>
        </is>
      </c>
      <c r="D576" s="418" t="inlineStr">
        <is>
          <t>K002-901800477</t>
        </is>
      </c>
      <c r="E576" s="418" t="inlineStr">
        <is>
          <t>CAM221934</t>
        </is>
      </c>
      <c r="F576" s="419" t="n">
        <v>44658</v>
      </c>
      <c r="G576" s="420" t="n">
        <v>169693</v>
      </c>
      <c r="H576" s="418" t="n"/>
      <c r="I576" s="455" t="n">
        <v>169693</v>
      </c>
      <c r="J576" s="418">
        <f>IF(L576&lt;&gt;"",L576,K576)</f>
        <v/>
      </c>
      <c r="K576" s="418">
        <f>IF(AND(T576=TRUE, U576=TRUE, V576=TRUE), IF(W576&lt;-0.05, "អនុញ្ញាត (អ្នកផ្គត់ផ្គង់ប្រកាសខ្វះ)", "បានប្រកាស (អនុញ្ញាត)"), IF(AND(T576=FALSE, U576=FALSE, V576=FALSE), "ព្យួរទុក (មិនមានទិន្នន័យ)", "ប្រកាសខុស (ព្យួរទុក)"))</f>
        <v/>
      </c>
      <c r="L576" s="418" t="inlineStr"/>
      <c r="M576" s="418" t="inlineStr"/>
      <c r="N576" s="455" t="n"/>
      <c r="O576" s="455">
        <f>IF(W576&lt;0,AI576,I576)</f>
        <v/>
      </c>
      <c r="P576" s="455">
        <f>I576-O576</f>
        <v/>
      </c>
      <c r="Q576" s="418" t="n"/>
      <c r="R576" s="418" t="inlineStr">
        <is>
          <t>CAM221934</t>
        </is>
      </c>
      <c r="S576" s="418" t="inlineStr">
        <is>
          <t>CAM221934</t>
        </is>
      </c>
      <c r="T576" s="418">
        <f>R576=S576</f>
        <v/>
      </c>
      <c r="U576" s="418">
        <f>AND(MONTH(F576)=MONTH(Y576), YEAR(F576)=YEAR(Y576))</f>
        <v/>
      </c>
      <c r="V576" s="418">
        <f>AND(AC576&lt;&gt;"", 'Company information'!D$4&lt;&gt;"", RIGHT(SUBSTITUTE(AC576,"-",""),9)=RIGHT(SUBSTITUTE('Company information'!D$4,"-",""),9))</f>
        <v/>
      </c>
      <c r="W576" s="418">
        <f>AI576-I576</f>
        <v/>
      </c>
      <c r="X576" s="455" t="n"/>
      <c r="Y576" s="419" t="n">
        <v>44746</v>
      </c>
      <c r="Z576" s="418" t="inlineStr">
        <is>
          <t>CAM221934</t>
        </is>
      </c>
      <c r="AA576" s="418" t="inlineStr"/>
      <c r="AB576" s="418" t="inlineStr">
        <is>
          <t>បុគ្គលជាប់អាករ</t>
        </is>
      </c>
      <c r="AC576" s="418" t="inlineStr">
        <is>
          <t>L001-100067123</t>
        </is>
      </c>
      <c r="AD576" s="418" t="inlineStr">
        <is>
          <t>រីឡាយអេប៊ល សូស អ៊ិនដាសស្រ្ទៀល (ខេមបូឌា)</t>
        </is>
      </c>
      <c r="AE576" s="455" t="n">
        <v>1866622</v>
      </c>
      <c r="AF576" s="455" t="n">
        <v>1696929</v>
      </c>
      <c r="AG576" s="455" t="n">
        <v>0</v>
      </c>
      <c r="AH576" s="455" t="n">
        <v>0</v>
      </c>
      <c r="AI576" s="455" t="n">
        <v>169693</v>
      </c>
      <c r="AJ576" s="455" t="n">
        <v>0</v>
      </c>
      <c r="AK576" s="455" t="n">
        <v>0</v>
      </c>
      <c r="AL576" s="455" t="n">
        <v>0</v>
      </c>
      <c r="AM576" s="455" t="n">
        <v>0</v>
      </c>
      <c r="AN576" s="455" t="n">
        <v>0</v>
      </c>
      <c r="AO576" s="455" t="n">
        <v>0</v>
      </c>
      <c r="AP576" s="455" t="n">
        <v>0</v>
      </c>
      <c r="AQ576" s="455" t="n">
        <v>0</v>
      </c>
      <c r="AR576" s="418" t="inlineStr"/>
      <c r="AS576" s="418" t="inlineStr">
        <is>
          <t>THC,DOC</t>
        </is>
      </c>
      <c r="AT576" s="418" t="inlineStr">
        <is>
          <t>បានប្រកាសពន្ធ</t>
        </is>
      </c>
    </row>
    <row r="577">
      <c r="A577" s="417" t="n">
        <v>568</v>
      </c>
      <c r="B577" s="418" t="inlineStr">
        <is>
          <t>Terminal Handling Charge, Container Freight Station, Scanning Fee, Container Imbalance Charge, Agency Fee, Delivery Order, Document Fee and Admin Fee</t>
        </is>
      </c>
      <c r="C577" s="418" t="inlineStr">
        <is>
          <t>កំពង់ផែស្វយ័តក្រុងព្រះសីហនុ</t>
        </is>
      </c>
      <c r="D577" s="418" t="inlineStr">
        <is>
          <t>L001-100044638</t>
        </is>
      </c>
      <c r="E577" s="418" t="inlineStr">
        <is>
          <t>120521</t>
        </is>
      </c>
      <c r="F577" s="419" t="n">
        <v>44568</v>
      </c>
      <c r="G577" s="420" t="n">
        <v>35679</v>
      </c>
      <c r="H577" s="418" t="n"/>
      <c r="I577" s="455" t="n">
        <v>35679</v>
      </c>
      <c r="J577" s="418">
        <f>IF(L577&lt;&gt;"",L577,K577)</f>
        <v/>
      </c>
      <c r="K577" s="418">
        <f>IF(AND(T577=TRUE, U577=TRUE, V577=TRUE), IF(W577&lt;-0.05, "អនុញ្ញាត (អ្នកផ្គត់ផ្គង់ប្រកាសខ្វះ)", "បានប្រកាស (អនុញ្ញាត)"), IF(AND(T577=FALSE, U577=FALSE, V577=FALSE), "ព្យួរទុក (មិនមានទិន្នន័យ)", "ប្រកាសខុស (ព្យួរទុក)"))</f>
        <v/>
      </c>
      <c r="L577" s="418" t="inlineStr"/>
      <c r="M577" s="418" t="inlineStr"/>
      <c r="N577" s="455" t="n"/>
      <c r="O577" s="455">
        <f>IF(W577&lt;0,AI577,I577)</f>
        <v/>
      </c>
      <c r="P577" s="455">
        <f>I577-O577</f>
        <v/>
      </c>
      <c r="Q577" s="418" t="n"/>
      <c r="R577" s="418" t="inlineStr">
        <is>
          <t>120521</t>
        </is>
      </c>
      <c r="S577" s="418" t="inlineStr"/>
      <c r="T577" s="418">
        <f>R577=S577</f>
        <v/>
      </c>
      <c r="U577" s="418">
        <f>AND(MONTH(F577)=MONTH(Y577), YEAR(F577)=YEAR(Y577))</f>
        <v/>
      </c>
      <c r="V577" s="418">
        <f>AND(AC577&lt;&gt;"", 'Company information'!D$4&lt;&gt;"", RIGHT(SUBSTITUTE(AC577,"-",""),9)=RIGHT(SUBSTITUTE('Company information'!D$4,"-",""),9))</f>
        <v/>
      </c>
      <c r="W577" s="418">
        <f>AI577-I577</f>
        <v/>
      </c>
      <c r="X577" s="455" t="n"/>
      <c r="Y577" s="417" t="n"/>
      <c r="Z577" s="418" t="n"/>
      <c r="AA577" s="418" t="n"/>
      <c r="AB577" s="418" t="n"/>
      <c r="AC577" s="418" t="n"/>
      <c r="AD577" s="418" t="n"/>
      <c r="AE577" s="455" t="n"/>
      <c r="AF577" s="455" t="n"/>
      <c r="AG577" s="455" t="n"/>
      <c r="AH577" s="455" t="n"/>
      <c r="AI577" s="455" t="n"/>
      <c r="AJ577" s="455" t="n"/>
      <c r="AK577" s="455" t="n"/>
      <c r="AL577" s="455" t="n"/>
      <c r="AM577" s="455" t="n"/>
      <c r="AN577" s="455" t="n"/>
      <c r="AO577" s="455" t="n"/>
      <c r="AP577" s="455" t="n"/>
      <c r="AQ577" s="455" t="n"/>
      <c r="AR577" s="418" t="n"/>
      <c r="AS577" s="418" t="n"/>
      <c r="AT577" s="418" t="n"/>
    </row>
    <row r="578">
      <c r="A578" s="417" t="n">
        <v>569</v>
      </c>
      <c r="B578" s="418" t="inlineStr">
        <is>
          <t>Lift-On &amp; Lift-Off</t>
        </is>
      </c>
      <c r="C578" s="418" t="inlineStr">
        <is>
          <t>កំពង់ផែស្វយ័តក្រុងព្រះសីហនុ</t>
        </is>
      </c>
      <c r="D578" s="418" t="inlineStr">
        <is>
          <t>L001-100044638</t>
        </is>
      </c>
      <c r="E578" s="418" t="inlineStr">
        <is>
          <t>120516</t>
        </is>
      </c>
      <c r="F578" s="419" t="n">
        <v>44568</v>
      </c>
      <c r="G578" s="420" t="n">
        <v>35679</v>
      </c>
      <c r="H578" s="418" t="n"/>
      <c r="I578" s="455" t="n">
        <v>35679</v>
      </c>
      <c r="J578" s="418">
        <f>IF(L578&lt;&gt;"",L578,K578)</f>
        <v/>
      </c>
      <c r="K578" s="418">
        <f>IF(AND(T578=TRUE, U578=TRUE, V578=TRUE), IF(W578&lt;-0.05, "អនុញ្ញាត (អ្នកផ្គត់ផ្គង់ប្រកាសខ្វះ)", "បានប្រកាស (អនុញ្ញាត)"), IF(AND(T578=FALSE, U578=FALSE, V578=FALSE), "ព្យួរទុក (មិនមានទិន្នន័យ)", "ប្រកាសខុស (ព្យួរទុក)"))</f>
        <v/>
      </c>
      <c r="L578" s="418" t="inlineStr"/>
      <c r="M578" s="418" t="inlineStr"/>
      <c r="N578" s="455" t="n"/>
      <c r="O578" s="455">
        <f>IF(W578&lt;0,AI578,I578)</f>
        <v/>
      </c>
      <c r="P578" s="455">
        <f>I578-O578</f>
        <v/>
      </c>
      <c r="Q578" s="418" t="n"/>
      <c r="R578" s="418" t="inlineStr">
        <is>
          <t>120516</t>
        </is>
      </c>
      <c r="S578" s="418" t="inlineStr"/>
      <c r="T578" s="418">
        <f>R578=S578</f>
        <v/>
      </c>
      <c r="U578" s="418">
        <f>AND(MONTH(F578)=MONTH(Y578), YEAR(F578)=YEAR(Y578))</f>
        <v/>
      </c>
      <c r="V578" s="418">
        <f>AND(AC578&lt;&gt;"", 'Company information'!D$4&lt;&gt;"", RIGHT(SUBSTITUTE(AC578,"-",""),9)=RIGHT(SUBSTITUTE('Company information'!D$4,"-",""),9))</f>
        <v/>
      </c>
      <c r="W578" s="418">
        <f>AI578-I578</f>
        <v/>
      </c>
      <c r="X578" s="455" t="n"/>
      <c r="Y578" s="417" t="n"/>
      <c r="Z578" s="418" t="n"/>
      <c r="AA578" s="418" t="n"/>
      <c r="AB578" s="418" t="n"/>
      <c r="AC578" s="418" t="n"/>
      <c r="AD578" s="418" t="n"/>
      <c r="AE578" s="455" t="n"/>
      <c r="AF578" s="455" t="n"/>
      <c r="AG578" s="455" t="n"/>
      <c r="AH578" s="455" t="n"/>
      <c r="AI578" s="455" t="n"/>
      <c r="AJ578" s="455" t="n"/>
      <c r="AK578" s="455" t="n"/>
      <c r="AL578" s="455" t="n"/>
      <c r="AM578" s="455" t="n"/>
      <c r="AN578" s="455" t="n"/>
      <c r="AO578" s="455" t="n"/>
      <c r="AP578" s="455" t="n"/>
      <c r="AQ578" s="455" t="n"/>
      <c r="AR578" s="418" t="n"/>
      <c r="AS578" s="418" t="n"/>
      <c r="AT578" s="418" t="n"/>
    </row>
    <row r="579">
      <c r="A579" s="417" t="n">
        <v>570</v>
      </c>
      <c r="B579" s="418" t="inlineStr">
        <is>
          <t>Customs Declaration and CPF</t>
        </is>
      </c>
      <c r="C579" s="418" t="inlineStr">
        <is>
          <t>កំពង់ផែស្វយ័តក្រុងព្រះសីហនុ</t>
        </is>
      </c>
      <c r="D579" s="418" t="inlineStr">
        <is>
          <t>L001-100044638</t>
        </is>
      </c>
      <c r="E579" s="418" t="inlineStr">
        <is>
          <t>120518</t>
        </is>
      </c>
      <c r="F579" s="419" t="n">
        <v>44568</v>
      </c>
      <c r="G579" s="420" t="n">
        <v>23376</v>
      </c>
      <c r="H579" s="418" t="n"/>
      <c r="I579" s="455" t="n">
        <v>23376</v>
      </c>
      <c r="J579" s="418">
        <f>IF(L579&lt;&gt;"",L579,K579)</f>
        <v/>
      </c>
      <c r="K579" s="418">
        <f>IF(AND(T579=TRUE, U579=TRUE, V579=TRUE), IF(W579&lt;-0.05, "អនុញ្ញាត (អ្នកផ្គត់ផ្គង់ប្រកាសខ្វះ)", "បានប្រកាស (អនុញ្ញាត)"), IF(AND(T579=FALSE, U579=FALSE, V579=FALSE), "ព្យួរទុក (មិនមានទិន្នន័យ)", "ប្រកាសខុស (ព្យួរទុក)"))</f>
        <v/>
      </c>
      <c r="L579" s="418" t="inlineStr"/>
      <c r="M579" s="418" t="inlineStr"/>
      <c r="N579" s="455" t="n"/>
      <c r="O579" s="455">
        <f>IF(W579&lt;0,AI579,I579)</f>
        <v/>
      </c>
      <c r="P579" s="455">
        <f>I579-O579</f>
        <v/>
      </c>
      <c r="Q579" s="418" t="n"/>
      <c r="R579" s="418" t="inlineStr">
        <is>
          <t>120518</t>
        </is>
      </c>
      <c r="S579" s="418" t="inlineStr"/>
      <c r="T579" s="418">
        <f>R579=S579</f>
        <v/>
      </c>
      <c r="U579" s="418">
        <f>AND(MONTH(F579)=MONTH(Y579), YEAR(F579)=YEAR(Y579))</f>
        <v/>
      </c>
      <c r="V579" s="418">
        <f>AND(AC579&lt;&gt;"", 'Company information'!D$4&lt;&gt;"", RIGHT(SUBSTITUTE(AC579,"-",""),9)=RIGHT(SUBSTITUTE('Company information'!D$4,"-",""),9))</f>
        <v/>
      </c>
      <c r="W579" s="418">
        <f>AI579-I579</f>
        <v/>
      </c>
      <c r="X579" s="455" t="n"/>
      <c r="Y579" s="417" t="n"/>
      <c r="Z579" s="418" t="n"/>
      <c r="AA579" s="418" t="n"/>
      <c r="AB579" s="418" t="n"/>
      <c r="AC579" s="418" t="n"/>
      <c r="AD579" s="418" t="n"/>
      <c r="AE579" s="455" t="n"/>
      <c r="AF579" s="455" t="n"/>
      <c r="AG579" s="455" t="n"/>
      <c r="AH579" s="455" t="n"/>
      <c r="AI579" s="455" t="n"/>
      <c r="AJ579" s="455" t="n"/>
      <c r="AK579" s="455" t="n"/>
      <c r="AL579" s="455" t="n"/>
      <c r="AM579" s="455" t="n"/>
      <c r="AN579" s="455" t="n"/>
      <c r="AO579" s="455" t="n"/>
      <c r="AP579" s="455" t="n"/>
      <c r="AQ579" s="455" t="n"/>
      <c r="AR579" s="418" t="n"/>
      <c r="AS579" s="418" t="n"/>
      <c r="AT579" s="418" t="n"/>
    </row>
    <row r="580">
      <c r="A580" s="417" t="n">
        <v>571</v>
      </c>
      <c r="B580" s="418" t="inlineStr">
        <is>
          <t>THC, EMF, 3 PARTY TRUCKING, CIC, R/O, DOC FEE and HANDLING FEE</t>
        </is>
      </c>
      <c r="C580" s="418" t="inlineStr">
        <is>
          <t>កំពង់ផែស្វយ័តក្រុងព្រះសីហនុ</t>
        </is>
      </c>
      <c r="D580" s="418" t="inlineStr">
        <is>
          <t>L001-100044638</t>
        </is>
      </c>
      <c r="E580" s="418" t="inlineStr">
        <is>
          <t>122436</t>
        </is>
      </c>
      <c r="F580" s="419" t="n">
        <v>44688</v>
      </c>
      <c r="G580" s="420" t="n">
        <v>1257</v>
      </c>
      <c r="H580" s="418" t="n"/>
      <c r="I580" s="455" t="n">
        <v>1257</v>
      </c>
      <c r="J580" s="418">
        <f>IF(L580&lt;&gt;"",L580,K580)</f>
        <v/>
      </c>
      <c r="K580" s="418">
        <f>IF(AND(T580=TRUE, U580=TRUE, V580=TRUE), IF(W580&lt;-0.05, "អនុញ្ញាត (អ្នកផ្គត់ផ្គង់ប្រកាសខ្វះ)", "បានប្រកាស (អនុញ្ញាត)"), IF(AND(T580=FALSE, U580=FALSE, V580=FALSE), "ព្យួរទុក (មិនមានទិន្នន័យ)", "ប្រកាសខុស (ព្យួរទុក)"))</f>
        <v/>
      </c>
      <c r="L580" s="418" t="inlineStr"/>
      <c r="M580" s="418" t="inlineStr"/>
      <c r="N580" s="455" t="n"/>
      <c r="O580" s="455">
        <f>IF(W580&lt;0,AI580,I580)</f>
        <v/>
      </c>
      <c r="P580" s="455">
        <f>I580-O580</f>
        <v/>
      </c>
      <c r="Q580" s="418" t="n"/>
      <c r="R580" s="418" t="inlineStr">
        <is>
          <t>122436</t>
        </is>
      </c>
      <c r="S580" s="418" t="inlineStr"/>
      <c r="T580" s="418">
        <f>R580=S580</f>
        <v/>
      </c>
      <c r="U580" s="418">
        <f>AND(MONTH(F580)=MONTH(Y580), YEAR(F580)=YEAR(Y580))</f>
        <v/>
      </c>
      <c r="V580" s="418">
        <f>AND(AC580&lt;&gt;"", 'Company information'!D$4&lt;&gt;"", RIGHT(SUBSTITUTE(AC580,"-",""),9)=RIGHT(SUBSTITUTE('Company information'!D$4,"-",""),9))</f>
        <v/>
      </c>
      <c r="W580" s="418">
        <f>AI580-I580</f>
        <v/>
      </c>
      <c r="X580" s="455" t="n"/>
      <c r="Y580" s="417" t="n"/>
      <c r="Z580" s="418" t="n"/>
      <c r="AA580" s="418" t="n"/>
      <c r="AB580" s="418" t="n"/>
      <c r="AC580" s="418" t="n"/>
      <c r="AD580" s="418" t="n"/>
      <c r="AE580" s="455" t="n"/>
      <c r="AF580" s="455" t="n"/>
      <c r="AG580" s="455" t="n"/>
      <c r="AH580" s="455" t="n"/>
      <c r="AI580" s="455" t="n"/>
      <c r="AJ580" s="455" t="n"/>
      <c r="AK580" s="455" t="n"/>
      <c r="AL580" s="455" t="n"/>
      <c r="AM580" s="455" t="n"/>
      <c r="AN580" s="455" t="n"/>
      <c r="AO580" s="455" t="n"/>
      <c r="AP580" s="455" t="n"/>
      <c r="AQ580" s="455" t="n"/>
      <c r="AR580" s="418" t="n"/>
      <c r="AS580" s="418" t="n"/>
      <c r="AT580" s="418" t="n"/>
    </row>
    <row r="581">
      <c r="A581" s="417" t="n">
        <v>572</v>
      </c>
      <c r="B581" s="418" t="inlineStr">
        <is>
          <t>Lift-On &amp; Lift-Off</t>
        </is>
      </c>
      <c r="C581" s="418" t="inlineStr">
        <is>
          <t>ជេអេចអិល (ខេមបូឌា) ឡូជីស្ទីក ឯ.ក</t>
        </is>
      </c>
      <c r="D581" s="418" t="inlineStr">
        <is>
          <t>K006-901803075</t>
        </is>
      </c>
      <c r="E581" s="418" t="inlineStr">
        <is>
          <t>JHL-22-01877</t>
        </is>
      </c>
      <c r="F581" s="419" t="n">
        <v>44771</v>
      </c>
      <c r="G581" s="420" t="n">
        <v>66912</v>
      </c>
      <c r="H581" s="418" t="n"/>
      <c r="I581" s="455" t="n">
        <v>66912</v>
      </c>
      <c r="J581" s="418">
        <f>IF(L581&lt;&gt;"",L581,K581)</f>
        <v/>
      </c>
      <c r="K581" s="418">
        <f>IF(AND(T581=TRUE, U581=TRUE, V581=TRUE), IF(W581&lt;-0.05, "អនុញ្ញាត (អ្នកផ្គត់ផ្គង់ប្រកាសខ្វះ)", "បានប្រកាស (អនុញ្ញាត)"), IF(AND(T581=FALSE, U581=FALSE, V581=FALSE), "ព្យួរទុក (មិនមានទិន្នន័យ)", "ប្រកាសខុស (ព្យួរទុក)"))</f>
        <v/>
      </c>
      <c r="L581" s="418" t="inlineStr"/>
      <c r="M581" s="418" t="inlineStr"/>
      <c r="N581" s="455" t="n"/>
      <c r="O581" s="455">
        <f>IF(W581&lt;0,AI581,I581)</f>
        <v/>
      </c>
      <c r="P581" s="455">
        <f>I581-O581</f>
        <v/>
      </c>
      <c r="Q581" s="418" t="n"/>
      <c r="R581" s="418" t="inlineStr">
        <is>
          <t>JHL-22-01877</t>
        </is>
      </c>
      <c r="S581" s="418" t="inlineStr">
        <is>
          <t>JHL-22-01877</t>
        </is>
      </c>
      <c r="T581" s="418">
        <f>R581=S581</f>
        <v/>
      </c>
      <c r="U581" s="418">
        <f>AND(MONTH(F581)=MONTH(Y581), YEAR(F581)=YEAR(Y581))</f>
        <v/>
      </c>
      <c r="V581" s="418">
        <f>AND(AC581&lt;&gt;"", 'Company information'!D$4&lt;&gt;"", RIGHT(SUBSTITUTE(AC581,"-",""),9)=RIGHT(SUBSTITUTE('Company information'!D$4,"-",""),9))</f>
        <v/>
      </c>
      <c r="W581" s="418">
        <f>AI581-I581</f>
        <v/>
      </c>
      <c r="X581" s="455" t="n"/>
      <c r="Y581" s="419" t="n">
        <v>44771</v>
      </c>
      <c r="Z581" s="418" t="inlineStr">
        <is>
          <t>JHL-22-01877</t>
        </is>
      </c>
      <c r="AA581" s="418" t="inlineStr"/>
      <c r="AB581" s="418" t="inlineStr">
        <is>
          <t>បុគ្គលជាប់អាករ</t>
        </is>
      </c>
      <c r="AC581" s="418" t="inlineStr">
        <is>
          <t>L001-100067123</t>
        </is>
      </c>
      <c r="AD581" s="418" t="inlineStr">
        <is>
          <t>រីឡាយអេប៊ល សូស អ៊ិនដាសស្រ្ទៀល (ខេមបូឌា)</t>
        </is>
      </c>
      <c r="AE581" s="455" t="n">
        <v>736027</v>
      </c>
      <c r="AF581" s="455" t="n">
        <v>669115</v>
      </c>
      <c r="AG581" s="455" t="n">
        <v>0</v>
      </c>
      <c r="AH581" s="455" t="n">
        <v>0</v>
      </c>
      <c r="AI581" s="455" t="n">
        <v>66912</v>
      </c>
      <c r="AJ581" s="455" t="n">
        <v>0</v>
      </c>
      <c r="AK581" s="455" t="n">
        <v>0</v>
      </c>
      <c r="AL581" s="455" t="n">
        <v>0</v>
      </c>
      <c r="AM581" s="455" t="n">
        <v>0</v>
      </c>
      <c r="AN581" s="455" t="n">
        <v>0</v>
      </c>
      <c r="AO581" s="455" t="n">
        <v>0</v>
      </c>
      <c r="AP581" s="455" t="n">
        <v>0</v>
      </c>
      <c r="AQ581" s="455" t="n">
        <v>0</v>
      </c>
      <c r="AR581" s="418" t="inlineStr"/>
      <c r="AS581" s="418" t="inlineStr">
        <is>
          <t>Import Export clearance services</t>
        </is>
      </c>
      <c r="AT581" s="418" t="inlineStr">
        <is>
          <t>បានប្រកាសពន្ធ</t>
        </is>
      </c>
    </row>
    <row r="582">
      <c r="A582" s="417" t="n">
        <v>573</v>
      </c>
      <c r="B582" s="418" t="inlineStr">
        <is>
          <t>Customs Declaration and CPF</t>
        </is>
      </c>
      <c r="C582" s="418" t="inlineStr">
        <is>
          <t>ជេអេចអិល (ខេមបូឌា) ឡូជីស្ទីក ឯ.ក</t>
        </is>
      </c>
      <c r="D582" s="418" t="inlineStr">
        <is>
          <t>K006-901803075</t>
        </is>
      </c>
      <c r="E582" s="418" t="inlineStr">
        <is>
          <t>JHL-22-01876</t>
        </is>
      </c>
      <c r="F582" s="419" t="n">
        <v>44771</v>
      </c>
      <c r="G582" s="420" t="n">
        <v>236038</v>
      </c>
      <c r="H582" s="418" t="n"/>
      <c r="I582" s="455" t="n">
        <v>236038</v>
      </c>
      <c r="J582" s="418">
        <f>IF(L582&lt;&gt;"",L582,K582)</f>
        <v/>
      </c>
      <c r="K582" s="418">
        <f>IF(AND(T582=TRUE, U582=TRUE, V582=TRUE), IF(W582&lt;-0.05, "អនុញ្ញាត (អ្នកផ្គត់ផ្គង់ប្រកាសខ្វះ)", "បានប្រកាស (អនុញ្ញាត)"), IF(AND(T582=FALSE, U582=FALSE, V582=FALSE), "ព្យួរទុក (មិនមានទិន្នន័យ)", "ប្រកាសខុស (ព្យួរទុក)"))</f>
        <v/>
      </c>
      <c r="L582" s="418" t="inlineStr"/>
      <c r="M582" s="418" t="inlineStr"/>
      <c r="N582" s="455" t="n"/>
      <c r="O582" s="455">
        <f>IF(W582&lt;0,AI582,I582)</f>
        <v/>
      </c>
      <c r="P582" s="455">
        <f>I582-O582</f>
        <v/>
      </c>
      <c r="Q582" s="418" t="n"/>
      <c r="R582" s="418" t="inlineStr">
        <is>
          <t>JHL-22-01876</t>
        </is>
      </c>
      <c r="S582" s="418" t="inlineStr">
        <is>
          <t>JHL-22-01876</t>
        </is>
      </c>
      <c r="T582" s="418">
        <f>R582=S582</f>
        <v/>
      </c>
      <c r="U582" s="418">
        <f>AND(MONTH(F582)=MONTH(Y582), YEAR(F582)=YEAR(Y582))</f>
        <v/>
      </c>
      <c r="V582" s="418">
        <f>AND(AC582&lt;&gt;"", 'Company information'!D$4&lt;&gt;"", RIGHT(SUBSTITUTE(AC582,"-",""),9)=RIGHT(SUBSTITUTE('Company information'!D$4,"-",""),9))</f>
        <v/>
      </c>
      <c r="W582" s="418">
        <f>AI582-I582</f>
        <v/>
      </c>
      <c r="X582" s="455" t="n"/>
      <c r="Y582" s="419" t="n">
        <v>44771</v>
      </c>
      <c r="Z582" s="418" t="inlineStr">
        <is>
          <t>JHL-22-01876</t>
        </is>
      </c>
      <c r="AA582" s="418" t="inlineStr"/>
      <c r="AB582" s="418" t="inlineStr">
        <is>
          <t>បុគ្គលជាប់អាករ</t>
        </is>
      </c>
      <c r="AC582" s="418" t="inlineStr">
        <is>
          <t>L001-100067123</t>
        </is>
      </c>
      <c r="AD582" s="418" t="inlineStr">
        <is>
          <t>រីឡាយអេប៊ល សូស អ៊ិនដាសស្រ្ទៀល (ខេមបូឌា)</t>
        </is>
      </c>
      <c r="AE582" s="455" t="n">
        <v>2596413</v>
      </c>
      <c r="AF582" s="455" t="n">
        <v>2360375</v>
      </c>
      <c r="AG582" s="455" t="n">
        <v>0</v>
      </c>
      <c r="AH582" s="455" t="n">
        <v>0</v>
      </c>
      <c r="AI582" s="455" t="n">
        <v>236038</v>
      </c>
      <c r="AJ582" s="455" t="n">
        <v>0</v>
      </c>
      <c r="AK582" s="455" t="n">
        <v>0</v>
      </c>
      <c r="AL582" s="455" t="n">
        <v>0</v>
      </c>
      <c r="AM582" s="455" t="n">
        <v>0</v>
      </c>
      <c r="AN582" s="455" t="n">
        <v>0</v>
      </c>
      <c r="AO582" s="455" t="n">
        <v>0</v>
      </c>
      <c r="AP582" s="455" t="n">
        <v>0</v>
      </c>
      <c r="AQ582" s="455" t="n">
        <v>0</v>
      </c>
      <c r="AR582" s="418" t="inlineStr"/>
      <c r="AS582" s="418" t="inlineStr">
        <is>
          <t>Import Export clearance services</t>
        </is>
      </c>
      <c r="AT582" s="418" t="inlineStr">
        <is>
          <t>បានប្រកាសពន្ធ</t>
        </is>
      </c>
    </row>
    <row r="583">
      <c r="A583" s="417" t="n">
        <v>574</v>
      </c>
      <c r="B583" s="418" t="inlineStr">
        <is>
          <t>Terminal Handling Charge, Documentation Fee, Agency Fee. Container Protect Essential and Equipment Positioning Service</t>
        </is>
      </c>
      <c r="C583" s="418" t="inlineStr">
        <is>
          <t>ជេអេចអិល (ខេមបូឌា) ឡូជីស្ទីក ឯ.ក</t>
        </is>
      </c>
      <c r="D583" s="418" t="inlineStr">
        <is>
          <t>K006-901803075</t>
        </is>
      </c>
      <c r="E583" s="418" t="inlineStr">
        <is>
          <t>JHL-22-01874</t>
        </is>
      </c>
      <c r="F583" s="419" t="n">
        <v>44771</v>
      </c>
      <c r="G583" s="420" t="n">
        <v>463865</v>
      </c>
      <c r="H583" s="418" t="n"/>
      <c r="I583" s="455" t="n">
        <v>463865</v>
      </c>
      <c r="J583" s="418">
        <f>IF(L583&lt;&gt;"",L583,K583)</f>
        <v/>
      </c>
      <c r="K583" s="418">
        <f>IF(AND(T583=TRUE, U583=TRUE, V583=TRUE), IF(W583&lt;-0.05, "អនុញ្ញាត (អ្នកផ្គត់ផ្គង់ប្រកាសខ្វះ)", "បានប្រកាស (អនុញ្ញាត)"), IF(AND(T583=FALSE, U583=FALSE, V583=FALSE), "ព្យួរទុក (មិនមានទិន្នន័យ)", "ប្រកាសខុស (ព្យួរទុក)"))</f>
        <v/>
      </c>
      <c r="L583" s="418" t="inlineStr"/>
      <c r="M583" s="418" t="inlineStr"/>
      <c r="N583" s="455" t="n"/>
      <c r="O583" s="455">
        <f>IF(W583&lt;0,AI583,I583)</f>
        <v/>
      </c>
      <c r="P583" s="455">
        <f>I583-O583</f>
        <v/>
      </c>
      <c r="Q583" s="418" t="n"/>
      <c r="R583" s="418" t="inlineStr">
        <is>
          <t>JHL-22-01874</t>
        </is>
      </c>
      <c r="S583" s="418" t="inlineStr">
        <is>
          <t>JHL-22-01874</t>
        </is>
      </c>
      <c r="T583" s="418">
        <f>R583=S583</f>
        <v/>
      </c>
      <c r="U583" s="418">
        <f>AND(MONTH(F583)=MONTH(Y583), YEAR(F583)=YEAR(Y583))</f>
        <v/>
      </c>
      <c r="V583" s="418">
        <f>AND(AC583&lt;&gt;"", 'Company information'!D$4&lt;&gt;"", RIGHT(SUBSTITUTE(AC583,"-",""),9)=RIGHT(SUBSTITUTE('Company information'!D$4,"-",""),9))</f>
        <v/>
      </c>
      <c r="W583" s="418">
        <f>AI583-I583</f>
        <v/>
      </c>
      <c r="X583" s="455" t="n"/>
      <c r="Y583" s="419" t="n">
        <v>44771</v>
      </c>
      <c r="Z583" s="418" t="inlineStr">
        <is>
          <t>JHL-22-01874</t>
        </is>
      </c>
      <c r="AA583" s="418" t="inlineStr"/>
      <c r="AB583" s="418" t="inlineStr">
        <is>
          <t>បុគ្គលជាប់អាករ</t>
        </is>
      </c>
      <c r="AC583" s="418" t="inlineStr">
        <is>
          <t>L001-100067123</t>
        </is>
      </c>
      <c r="AD583" s="418" t="inlineStr">
        <is>
          <t>រីឡាយអេប៊ល សូស អ៊ិនដាសស្រ្ទៀល (ខេមបូឌា)</t>
        </is>
      </c>
      <c r="AE583" s="455" t="n">
        <v>5102515</v>
      </c>
      <c r="AF583" s="455" t="n">
        <v>4638650</v>
      </c>
      <c r="AG583" s="455" t="n">
        <v>0</v>
      </c>
      <c r="AH583" s="455" t="n">
        <v>0</v>
      </c>
      <c r="AI583" s="455" t="n">
        <v>463865</v>
      </c>
      <c r="AJ583" s="455" t="n">
        <v>0</v>
      </c>
      <c r="AK583" s="455" t="n">
        <v>0</v>
      </c>
      <c r="AL583" s="455" t="n">
        <v>0</v>
      </c>
      <c r="AM583" s="455" t="n">
        <v>0</v>
      </c>
      <c r="AN583" s="455" t="n">
        <v>0</v>
      </c>
      <c r="AO583" s="455" t="n">
        <v>0</v>
      </c>
      <c r="AP583" s="455" t="n">
        <v>0</v>
      </c>
      <c r="AQ583" s="455" t="n">
        <v>0</v>
      </c>
      <c r="AR583" s="418" t="inlineStr"/>
      <c r="AS583" s="418" t="inlineStr">
        <is>
          <t>Import Export clearance services</t>
        </is>
      </c>
      <c r="AT583" s="418" t="inlineStr">
        <is>
          <t>បានប្រកាសពន្ធ</t>
        </is>
      </c>
    </row>
    <row r="584">
      <c r="A584" s="417" t="n">
        <v>575</v>
      </c>
      <c r="B584" s="418" t="inlineStr">
        <is>
          <t>Lift-On &amp; Lift-Off</t>
        </is>
      </c>
      <c r="C584" s="418" t="inlineStr">
        <is>
          <t>ជេអេចអិល (ខេមបូឌា) ឡូជីស្ទីក ឯ.ក</t>
        </is>
      </c>
      <c r="D584" s="418" t="inlineStr">
        <is>
          <t>K006-901803075</t>
        </is>
      </c>
      <c r="E584" s="418" t="inlineStr">
        <is>
          <t>JHL-22-01875</t>
        </is>
      </c>
      <c r="F584" s="419" t="n">
        <v>44771</v>
      </c>
      <c r="G584" s="420" t="n">
        <v>75122</v>
      </c>
      <c r="H584" s="418" t="n"/>
      <c r="I584" s="455" t="n">
        <v>75122</v>
      </c>
      <c r="J584" s="418">
        <f>IF(L584&lt;&gt;"",L584,K584)</f>
        <v/>
      </c>
      <c r="K584" s="418">
        <f>IF(AND(T584=TRUE, U584=TRUE, V584=TRUE), IF(W584&lt;-0.05, "អនុញ្ញាត (អ្នកផ្គត់ផ្គង់ប្រកាសខ្វះ)", "បានប្រកាស (អនុញ្ញាត)"), IF(AND(T584=FALSE, U584=FALSE, V584=FALSE), "ព្យួរទុក (មិនមានទិន្នន័យ)", "ប្រកាសខុស (ព្យួរទុក)"))</f>
        <v/>
      </c>
      <c r="L584" s="418" t="inlineStr"/>
      <c r="M584" s="418" t="inlineStr"/>
      <c r="N584" s="455" t="n"/>
      <c r="O584" s="455">
        <f>IF(W584&lt;0,AI584,I584)</f>
        <v/>
      </c>
      <c r="P584" s="455">
        <f>I584-O584</f>
        <v/>
      </c>
      <c r="Q584" s="418" t="n"/>
      <c r="R584" s="418" t="inlineStr">
        <is>
          <t>JHL-22-01875</t>
        </is>
      </c>
      <c r="S584" s="418" t="inlineStr">
        <is>
          <t>JHL-22-01875</t>
        </is>
      </c>
      <c r="T584" s="418">
        <f>R584=S584</f>
        <v/>
      </c>
      <c r="U584" s="418">
        <f>AND(MONTH(F584)=MONTH(Y584), YEAR(F584)=YEAR(Y584))</f>
        <v/>
      </c>
      <c r="V584" s="418">
        <f>AND(AC584&lt;&gt;"", 'Company information'!D$4&lt;&gt;"", RIGHT(SUBSTITUTE(AC584,"-",""),9)=RIGHT(SUBSTITUTE('Company information'!D$4,"-",""),9))</f>
        <v/>
      </c>
      <c r="W584" s="418">
        <f>AI584-I584</f>
        <v/>
      </c>
      <c r="X584" s="455" t="n"/>
      <c r="Y584" s="419" t="n">
        <v>44771</v>
      </c>
      <c r="Z584" s="418" t="inlineStr">
        <is>
          <t>JHL-22-01875</t>
        </is>
      </c>
      <c r="AA584" s="418" t="inlineStr"/>
      <c r="AB584" s="418" t="inlineStr">
        <is>
          <t>បុគ្គលជាប់អាករ</t>
        </is>
      </c>
      <c r="AC584" s="418" t="inlineStr">
        <is>
          <t>L001-100067123</t>
        </is>
      </c>
      <c r="AD584" s="418" t="inlineStr">
        <is>
          <t>រីឡាយអេប៊ល សូស អ៊ិនដាសស្រ្ទៀល (ខេមបូឌា)</t>
        </is>
      </c>
      <c r="AE584" s="455" t="n">
        <v>826337</v>
      </c>
      <c r="AF584" s="455" t="n">
        <v>751215</v>
      </c>
      <c r="AG584" s="455" t="n">
        <v>0</v>
      </c>
      <c r="AH584" s="455" t="n">
        <v>0</v>
      </c>
      <c r="AI584" s="455" t="n">
        <v>75122</v>
      </c>
      <c r="AJ584" s="455" t="n">
        <v>0</v>
      </c>
      <c r="AK584" s="455" t="n">
        <v>0</v>
      </c>
      <c r="AL584" s="455" t="n">
        <v>0</v>
      </c>
      <c r="AM584" s="455" t="n">
        <v>0</v>
      </c>
      <c r="AN584" s="455" t="n">
        <v>0</v>
      </c>
      <c r="AO584" s="455" t="n">
        <v>0</v>
      </c>
      <c r="AP584" s="455" t="n">
        <v>0</v>
      </c>
      <c r="AQ584" s="455" t="n">
        <v>0</v>
      </c>
      <c r="AR584" s="418" t="inlineStr"/>
      <c r="AS584" s="418" t="inlineStr">
        <is>
          <t>Import Export clearance services</t>
        </is>
      </c>
      <c r="AT584" s="418" t="inlineStr">
        <is>
          <t>បានប្រកាសពន្ធ</t>
        </is>
      </c>
    </row>
    <row r="585">
      <c r="A585" s="417" t="n">
        <v>576</v>
      </c>
      <c r="B585" s="418" t="inlineStr">
        <is>
          <t>Customs Declaration and CPF</t>
        </is>
      </c>
      <c r="C585" s="418" t="inlineStr">
        <is>
          <t>ជេអេចអិល (ខេមបូឌា) ឡូជីស្ទីក ឯ.ក</t>
        </is>
      </c>
      <c r="D585" s="418" t="inlineStr">
        <is>
          <t>K006-901803075</t>
        </is>
      </c>
      <c r="E585" s="418" t="inlineStr">
        <is>
          <t>JHL-22-01844</t>
        </is>
      </c>
      <c r="F585" s="419" t="n">
        <v>44764</v>
      </c>
      <c r="G585" s="420" t="n">
        <v>235923</v>
      </c>
      <c r="H585" s="418" t="n"/>
      <c r="I585" s="455" t="n">
        <v>235923</v>
      </c>
      <c r="J585" s="418">
        <f>IF(L585&lt;&gt;"",L585,K585)</f>
        <v/>
      </c>
      <c r="K585" s="418">
        <f>IF(AND(T585=TRUE, U585=TRUE, V585=TRUE), IF(W585&lt;-0.05, "អនុញ្ញាត (អ្នកផ្គត់ផ្គង់ប្រកាសខ្វះ)", "បានប្រកាស (អនុញ្ញាត)"), IF(AND(T585=FALSE, U585=FALSE, V585=FALSE), "ព្យួរទុក (មិនមានទិន្នន័យ)", "ប្រកាសខុស (ព្យួរទុក)"))</f>
        <v/>
      </c>
      <c r="L585" s="418" t="inlineStr"/>
      <c r="M585" s="418" t="inlineStr"/>
      <c r="N585" s="455" t="n"/>
      <c r="O585" s="455">
        <f>IF(W585&lt;0,AI585,I585)</f>
        <v/>
      </c>
      <c r="P585" s="455">
        <f>I585-O585</f>
        <v/>
      </c>
      <c r="Q585" s="418" t="n"/>
      <c r="R585" s="418" t="inlineStr">
        <is>
          <t>JHL-22-01844</t>
        </is>
      </c>
      <c r="S585" s="418" t="inlineStr">
        <is>
          <t>JHL-22-01844</t>
        </is>
      </c>
      <c r="T585" s="418">
        <f>R585=S585</f>
        <v/>
      </c>
      <c r="U585" s="418">
        <f>AND(MONTH(F585)=MONTH(Y585), YEAR(F585)=YEAR(Y585))</f>
        <v/>
      </c>
      <c r="V585" s="418">
        <f>AND(AC585&lt;&gt;"", 'Company information'!D$4&lt;&gt;"", RIGHT(SUBSTITUTE(AC585,"-",""),9)=RIGHT(SUBSTITUTE('Company information'!D$4,"-",""),9))</f>
        <v/>
      </c>
      <c r="W585" s="418">
        <f>AI585-I585</f>
        <v/>
      </c>
      <c r="X585" s="455" t="n"/>
      <c r="Y585" s="419" t="n">
        <v>44764</v>
      </c>
      <c r="Z585" s="418" t="inlineStr">
        <is>
          <t>JHL-22-01844</t>
        </is>
      </c>
      <c r="AA585" s="418" t="inlineStr"/>
      <c r="AB585" s="418" t="inlineStr">
        <is>
          <t>បុគ្គលជាប់អាករ</t>
        </is>
      </c>
      <c r="AC585" s="418" t="inlineStr">
        <is>
          <t>L001-100067123</t>
        </is>
      </c>
      <c r="AD585" s="418" t="inlineStr">
        <is>
          <t>រីឡាយអេប៊ល សូស អ៊ិនដាសស្រ្ទៀល (ខេមបូឌា)</t>
        </is>
      </c>
      <c r="AE585" s="455" t="n">
        <v>2595148</v>
      </c>
      <c r="AF585" s="455" t="n">
        <v>2359225</v>
      </c>
      <c r="AG585" s="455" t="n">
        <v>0</v>
      </c>
      <c r="AH585" s="455" t="n">
        <v>0</v>
      </c>
      <c r="AI585" s="455" t="n">
        <v>235923</v>
      </c>
      <c r="AJ585" s="455" t="n">
        <v>0</v>
      </c>
      <c r="AK585" s="455" t="n">
        <v>0</v>
      </c>
      <c r="AL585" s="455" t="n">
        <v>0</v>
      </c>
      <c r="AM585" s="455" t="n">
        <v>0</v>
      </c>
      <c r="AN585" s="455" t="n">
        <v>0</v>
      </c>
      <c r="AO585" s="455" t="n">
        <v>0</v>
      </c>
      <c r="AP585" s="455" t="n">
        <v>0</v>
      </c>
      <c r="AQ585" s="455" t="n">
        <v>0</v>
      </c>
      <c r="AR585" s="418" t="inlineStr"/>
      <c r="AS585" s="418" t="inlineStr">
        <is>
          <t>Import Export clearance services</t>
        </is>
      </c>
      <c r="AT585" s="418" t="inlineStr">
        <is>
          <t>បានប្រកាសពន្ធ</t>
        </is>
      </c>
    </row>
    <row r="586">
      <c r="A586" s="417" t="n">
        <v>577</v>
      </c>
      <c r="B586" s="418" t="inlineStr">
        <is>
          <t>THC, EMF, 3 PARTY TRUCKING, CIC, R/O, DOC FEE and HANDLING FEE</t>
        </is>
      </c>
      <c r="C586" s="418" t="inlineStr">
        <is>
          <t>ជេអេចអិល (ខេមបូឌា) ឡូជីស្ទីក ឯ.ក</t>
        </is>
      </c>
      <c r="D586" s="418" t="inlineStr">
        <is>
          <t>K006-901803075</t>
        </is>
      </c>
      <c r="E586" s="418" t="inlineStr">
        <is>
          <t>JHL-22-01845</t>
        </is>
      </c>
      <c r="F586" s="419" t="n">
        <v>44764</v>
      </c>
      <c r="G586" s="420" t="n">
        <v>66879</v>
      </c>
      <c r="H586" s="418" t="n"/>
      <c r="I586" s="455" t="n">
        <v>66879</v>
      </c>
      <c r="J586" s="418">
        <f>IF(L586&lt;&gt;"",L586,K586)</f>
        <v/>
      </c>
      <c r="K586" s="418">
        <f>IF(AND(T586=TRUE, U586=TRUE, V586=TRUE), IF(W586&lt;-0.05, "អនុញ្ញាត (អ្នកផ្គត់ផ្គង់ប្រកាសខ្វះ)", "បានប្រកាស (អនុញ្ញាត)"), IF(AND(T586=FALSE, U586=FALSE, V586=FALSE), "ព្យួរទុក (មិនមានទិន្នន័យ)", "ប្រកាសខុស (ព្យួរទុក)"))</f>
        <v/>
      </c>
      <c r="L586" s="418" t="inlineStr"/>
      <c r="M586" s="418" t="inlineStr"/>
      <c r="N586" s="455" t="n"/>
      <c r="O586" s="455">
        <f>IF(W586&lt;0,AI586,I586)</f>
        <v/>
      </c>
      <c r="P586" s="455">
        <f>I586-O586</f>
        <v/>
      </c>
      <c r="Q586" s="418" t="n"/>
      <c r="R586" s="418" t="inlineStr">
        <is>
          <t>JHL-22-01845</t>
        </is>
      </c>
      <c r="S586" s="418" t="inlineStr">
        <is>
          <t>JHL-22-01845</t>
        </is>
      </c>
      <c r="T586" s="418">
        <f>R586=S586</f>
        <v/>
      </c>
      <c r="U586" s="418">
        <f>AND(MONTH(F586)=MONTH(Y586), YEAR(F586)=YEAR(Y586))</f>
        <v/>
      </c>
      <c r="V586" s="418">
        <f>AND(AC586&lt;&gt;"", 'Company information'!D$4&lt;&gt;"", RIGHT(SUBSTITUTE(AC586,"-",""),9)=RIGHT(SUBSTITUTE('Company information'!D$4,"-",""),9))</f>
        <v/>
      </c>
      <c r="W586" s="418">
        <f>AI586-I586</f>
        <v/>
      </c>
      <c r="X586" s="455" t="n"/>
      <c r="Y586" s="419" t="n">
        <v>44764</v>
      </c>
      <c r="Z586" s="418" t="inlineStr">
        <is>
          <t>JHL-22-01845</t>
        </is>
      </c>
      <c r="AA586" s="418" t="inlineStr"/>
      <c r="AB586" s="418" t="inlineStr">
        <is>
          <t>បុគ្គលជាប់អាករ</t>
        </is>
      </c>
      <c r="AC586" s="418" t="inlineStr">
        <is>
          <t>L001-100067123</t>
        </is>
      </c>
      <c r="AD586" s="418" t="inlineStr">
        <is>
          <t>រីឡាយអេប៊ល សូស អ៊ិនដាសស្រ្ទៀល (ខេមបូឌា)</t>
        </is>
      </c>
      <c r="AE586" s="455" t="n">
        <v>735668</v>
      </c>
      <c r="AF586" s="455" t="n">
        <v>668789</v>
      </c>
      <c r="AG586" s="455" t="n">
        <v>0</v>
      </c>
      <c r="AH586" s="455" t="n">
        <v>0</v>
      </c>
      <c r="AI586" s="455" t="n">
        <v>66879</v>
      </c>
      <c r="AJ586" s="455" t="n">
        <v>0</v>
      </c>
      <c r="AK586" s="455" t="n">
        <v>0</v>
      </c>
      <c r="AL586" s="455" t="n">
        <v>0</v>
      </c>
      <c r="AM586" s="455" t="n">
        <v>0</v>
      </c>
      <c r="AN586" s="455" t="n">
        <v>0</v>
      </c>
      <c r="AO586" s="455" t="n">
        <v>0</v>
      </c>
      <c r="AP586" s="455" t="n">
        <v>0</v>
      </c>
      <c r="AQ586" s="455" t="n">
        <v>0</v>
      </c>
      <c r="AR586" s="418" t="inlineStr"/>
      <c r="AS586" s="418" t="inlineStr">
        <is>
          <t>Import Export clearance services</t>
        </is>
      </c>
      <c r="AT586" s="418" t="inlineStr">
        <is>
          <t>បានប្រកាសពន្ធ</t>
        </is>
      </c>
    </row>
    <row r="587">
      <c r="A587" s="417" t="n">
        <v>578</v>
      </c>
      <c r="B587" s="418" t="inlineStr">
        <is>
          <t>Trucking, Customs Clearance, Import Permit, Extra Trucking, Truck Fuel Surcharge and Handling Charge</t>
        </is>
      </c>
      <c r="C587" s="418" t="inlineStr">
        <is>
          <t>ជេអេចអិល (ខេមបូឌា) ឡូជីស្ទីក ឯ.ក</t>
        </is>
      </c>
      <c r="D587" s="418" t="inlineStr">
        <is>
          <t>K006-901803075</t>
        </is>
      </c>
      <c r="E587" s="418" t="inlineStr">
        <is>
          <t>JHL-22-01842</t>
        </is>
      </c>
      <c r="F587" s="419" t="n">
        <v>44764</v>
      </c>
      <c r="G587" s="420" t="n">
        <v>691356</v>
      </c>
      <c r="H587" s="418" t="n"/>
      <c r="I587" s="455" t="n">
        <v>691356</v>
      </c>
      <c r="J587" s="418">
        <f>IF(L587&lt;&gt;"",L587,K587)</f>
        <v/>
      </c>
      <c r="K587" s="418">
        <f>IF(AND(T587=TRUE, U587=TRUE, V587=TRUE), IF(W587&lt;-0.05, "អនុញ្ញាត (អ្នកផ្គត់ផ្គង់ប្រកាសខ្វះ)", "បានប្រកាស (អនុញ្ញាត)"), IF(AND(T587=FALSE, U587=FALSE, V587=FALSE), "ព្យួរទុក (មិនមានទិន្នន័យ)", "ប្រកាសខុស (ព្យួរទុក)"))</f>
        <v/>
      </c>
      <c r="L587" s="418" t="inlineStr"/>
      <c r="M587" s="418" t="inlineStr"/>
      <c r="N587" s="455" t="n"/>
      <c r="O587" s="455">
        <f>IF(W587&lt;0,AI587,I587)</f>
        <v/>
      </c>
      <c r="P587" s="455">
        <f>I587-O587</f>
        <v/>
      </c>
      <c r="Q587" s="418" t="n"/>
      <c r="R587" s="418" t="inlineStr">
        <is>
          <t>JHL-22-01842</t>
        </is>
      </c>
      <c r="S587" s="418" t="inlineStr">
        <is>
          <t>JHL-22-01842</t>
        </is>
      </c>
      <c r="T587" s="418">
        <f>R587=S587</f>
        <v/>
      </c>
      <c r="U587" s="418">
        <f>AND(MONTH(F587)=MONTH(Y587), YEAR(F587)=YEAR(Y587))</f>
        <v/>
      </c>
      <c r="V587" s="418">
        <f>AND(AC587&lt;&gt;"", 'Company information'!D$4&lt;&gt;"", RIGHT(SUBSTITUTE(AC587,"-",""),9)=RIGHT(SUBSTITUTE('Company information'!D$4,"-",""),9))</f>
        <v/>
      </c>
      <c r="W587" s="418">
        <f>AI587-I587</f>
        <v/>
      </c>
      <c r="X587" s="455" t="n"/>
      <c r="Y587" s="419" t="n">
        <v>44764</v>
      </c>
      <c r="Z587" s="418" t="inlineStr">
        <is>
          <t>JHL-22-01842</t>
        </is>
      </c>
      <c r="AA587" s="418" t="inlineStr"/>
      <c r="AB587" s="418" t="inlineStr">
        <is>
          <t>បុគ្គលជាប់អាករ</t>
        </is>
      </c>
      <c r="AC587" s="418" t="inlineStr">
        <is>
          <t>L001-100067123</t>
        </is>
      </c>
      <c r="AD587" s="418" t="inlineStr">
        <is>
          <t>រីឡាយអេប៊ល សូស អ៊ិនដាសស្រ្ទៀល (ខេមបូឌា)</t>
        </is>
      </c>
      <c r="AE587" s="455" t="n">
        <v>7604911</v>
      </c>
      <c r="AF587" s="455" t="n">
        <v>6913555</v>
      </c>
      <c r="AG587" s="455" t="n">
        <v>0</v>
      </c>
      <c r="AH587" s="455" t="n">
        <v>0</v>
      </c>
      <c r="AI587" s="455" t="n">
        <v>691356</v>
      </c>
      <c r="AJ587" s="455" t="n">
        <v>0</v>
      </c>
      <c r="AK587" s="455" t="n">
        <v>0</v>
      </c>
      <c r="AL587" s="455" t="n">
        <v>0</v>
      </c>
      <c r="AM587" s="455" t="n">
        <v>0</v>
      </c>
      <c r="AN587" s="455" t="n">
        <v>0</v>
      </c>
      <c r="AO587" s="455" t="n">
        <v>0</v>
      </c>
      <c r="AP587" s="455" t="n">
        <v>0</v>
      </c>
      <c r="AQ587" s="455" t="n">
        <v>0</v>
      </c>
      <c r="AR587" s="418" t="inlineStr"/>
      <c r="AS587" s="418" t="inlineStr">
        <is>
          <t>Import Export clearance services</t>
        </is>
      </c>
      <c r="AT587" s="418" t="inlineStr">
        <is>
          <t>បានប្រកាសពន្ធ</t>
        </is>
      </c>
    </row>
    <row r="588">
      <c r="A588" s="417" t="n">
        <v>579</v>
      </c>
      <c r="B588" s="418" t="inlineStr">
        <is>
          <t>Customs Declaration and CPF</t>
        </is>
      </c>
      <c r="C588" s="418" t="inlineStr">
        <is>
          <t>ជេអេចអិល (ខេមបូឌា) ឡូជីស្ទីក ឯ.ក</t>
        </is>
      </c>
      <c r="D588" s="418" t="inlineStr">
        <is>
          <t>K006-901803075</t>
        </is>
      </c>
      <c r="E588" s="418" t="inlineStr">
        <is>
          <t>JHL-22-01843</t>
        </is>
      </c>
      <c r="F588" s="419" t="n">
        <v>44764</v>
      </c>
      <c r="G588" s="420" t="n">
        <v>294595</v>
      </c>
      <c r="H588" s="418" t="n"/>
      <c r="I588" s="455" t="n">
        <v>294595</v>
      </c>
      <c r="J588" s="418">
        <f>IF(L588&lt;&gt;"",L588,K588)</f>
        <v/>
      </c>
      <c r="K588" s="418">
        <f>IF(AND(T588=TRUE, U588=TRUE, V588=TRUE), IF(W588&lt;-0.05, "អនុញ្ញាត (អ្នកផ្គត់ផ្គង់ប្រកាសខ្វះ)", "បានប្រកាស (អនុញ្ញាត)"), IF(AND(T588=FALSE, U588=FALSE, V588=FALSE), "ព្យួរទុក (មិនមានទិន្នន័យ)", "ប្រកាសខុស (ព្យួរទុក)"))</f>
        <v/>
      </c>
      <c r="L588" s="418" t="inlineStr"/>
      <c r="M588" s="418" t="inlineStr"/>
      <c r="N588" s="455" t="n"/>
      <c r="O588" s="455">
        <f>IF(W588&lt;0,AI588,I588)</f>
        <v/>
      </c>
      <c r="P588" s="455">
        <f>I588-O588</f>
        <v/>
      </c>
      <c r="Q588" s="418" t="n"/>
      <c r="R588" s="418" t="inlineStr">
        <is>
          <t>JHL-22-01843</t>
        </is>
      </c>
      <c r="S588" s="418" t="inlineStr">
        <is>
          <t>JHL-22-01843</t>
        </is>
      </c>
      <c r="T588" s="418">
        <f>R588=S588</f>
        <v/>
      </c>
      <c r="U588" s="418">
        <f>AND(MONTH(F588)=MONTH(Y588), YEAR(F588)=YEAR(Y588))</f>
        <v/>
      </c>
      <c r="V588" s="418">
        <f>AND(AC588&lt;&gt;"", 'Company information'!D$4&lt;&gt;"", RIGHT(SUBSTITUTE(AC588,"-",""),9)=RIGHT(SUBSTITUTE('Company information'!D$4,"-",""),9))</f>
        <v/>
      </c>
      <c r="W588" s="418">
        <f>AI588-I588</f>
        <v/>
      </c>
      <c r="X588" s="455" t="n"/>
      <c r="Y588" s="419" t="n">
        <v>44764</v>
      </c>
      <c r="Z588" s="418" t="inlineStr">
        <is>
          <t>JHL-22-01843</t>
        </is>
      </c>
      <c r="AA588" s="418" t="inlineStr"/>
      <c r="AB588" s="418" t="inlineStr">
        <is>
          <t>បុគ្គលជាប់អាករ</t>
        </is>
      </c>
      <c r="AC588" s="418" t="inlineStr">
        <is>
          <t>L001-100067123</t>
        </is>
      </c>
      <c r="AD588" s="418" t="inlineStr">
        <is>
          <t>រីឡាយអេប៊ល សូស អ៊ិនដាសស្រ្ទៀល (ខេមបូឌា)</t>
        </is>
      </c>
      <c r="AE588" s="455" t="n">
        <v>3240549</v>
      </c>
      <c r="AF588" s="455" t="n">
        <v>2945954</v>
      </c>
      <c r="AG588" s="455" t="n">
        <v>0</v>
      </c>
      <c r="AH588" s="455" t="n">
        <v>0</v>
      </c>
      <c r="AI588" s="455" t="n">
        <v>294595</v>
      </c>
      <c r="AJ588" s="455" t="n">
        <v>0</v>
      </c>
      <c r="AK588" s="455" t="n">
        <v>0</v>
      </c>
      <c r="AL588" s="455" t="n">
        <v>0</v>
      </c>
      <c r="AM588" s="455" t="n">
        <v>0</v>
      </c>
      <c r="AN588" s="455" t="n">
        <v>0</v>
      </c>
      <c r="AO588" s="455" t="n">
        <v>0</v>
      </c>
      <c r="AP588" s="455" t="n">
        <v>0</v>
      </c>
      <c r="AQ588" s="455" t="n">
        <v>0</v>
      </c>
      <c r="AR588" s="418" t="inlineStr"/>
      <c r="AS588" s="418" t="inlineStr">
        <is>
          <t>Import Export clearance services</t>
        </is>
      </c>
      <c r="AT588" s="418" t="inlineStr">
        <is>
          <t>បានប្រកាសពន្ធ</t>
        </is>
      </c>
    </row>
    <row r="589">
      <c r="A589" s="417" t="n">
        <v>580</v>
      </c>
      <c r="B589" s="418" t="inlineStr">
        <is>
          <t>CPF and Transport Doc Fee</t>
        </is>
      </c>
      <c r="C589" s="418" t="inlineStr">
        <is>
          <t>ជេអេចអិល (ខេមបូឌា) ឡូជីស្ទីក ឯ.ក</t>
        </is>
      </c>
      <c r="D589" s="418" t="inlineStr">
        <is>
          <t>K006-901803075</t>
        </is>
      </c>
      <c r="E589" s="418" t="inlineStr">
        <is>
          <t>JHL-22-01811</t>
        </is>
      </c>
      <c r="F589" s="419" t="n">
        <v>44764</v>
      </c>
      <c r="G589" s="420" t="n">
        <v>235923</v>
      </c>
      <c r="H589" s="418" t="n"/>
      <c r="I589" s="455" t="n">
        <v>235923</v>
      </c>
      <c r="J589" s="418">
        <f>IF(L589&lt;&gt;"",L589,K589)</f>
        <v/>
      </c>
      <c r="K589" s="418">
        <f>IF(AND(T589=TRUE, U589=TRUE, V589=TRUE), IF(W589&lt;-0.05, "អនុញ្ញាត (អ្នកផ្គត់ផ្គង់ប្រកាសខ្វះ)", "បានប្រកាស (អនុញ្ញាត)"), IF(AND(T589=FALSE, U589=FALSE, V589=FALSE), "ព្យួរទុក (មិនមានទិន្នន័យ)", "ប្រកាសខុស (ព្យួរទុក)"))</f>
        <v/>
      </c>
      <c r="L589" s="418" t="inlineStr"/>
      <c r="M589" s="418" t="inlineStr"/>
      <c r="N589" s="455" t="n"/>
      <c r="O589" s="455">
        <f>IF(W589&lt;0,AI589,I589)</f>
        <v/>
      </c>
      <c r="P589" s="455">
        <f>I589-O589</f>
        <v/>
      </c>
      <c r="Q589" s="418" t="n"/>
      <c r="R589" s="418" t="inlineStr">
        <is>
          <t>JHL-22-01811</t>
        </is>
      </c>
      <c r="S589" s="418" t="inlineStr">
        <is>
          <t>JHL-22-01811</t>
        </is>
      </c>
      <c r="T589" s="418">
        <f>R589=S589</f>
        <v/>
      </c>
      <c r="U589" s="418">
        <f>AND(MONTH(F589)=MONTH(Y589), YEAR(F589)=YEAR(Y589))</f>
        <v/>
      </c>
      <c r="V589" s="418">
        <f>AND(AC589&lt;&gt;"", 'Company information'!D$4&lt;&gt;"", RIGHT(SUBSTITUTE(AC589,"-",""),9)=RIGHT(SUBSTITUTE('Company information'!D$4,"-",""),9))</f>
        <v/>
      </c>
      <c r="W589" s="418">
        <f>AI589-I589</f>
        <v/>
      </c>
      <c r="X589" s="455" t="n"/>
      <c r="Y589" s="419" t="n">
        <v>44764</v>
      </c>
      <c r="Z589" s="418" t="inlineStr">
        <is>
          <t>JHL-22-01811</t>
        </is>
      </c>
      <c r="AA589" s="418" t="inlineStr"/>
      <c r="AB589" s="418" t="inlineStr">
        <is>
          <t>បុគ្គលជាប់អាករ</t>
        </is>
      </c>
      <c r="AC589" s="418" t="inlineStr">
        <is>
          <t>L001-100067123</t>
        </is>
      </c>
      <c r="AD589" s="418" t="inlineStr">
        <is>
          <t>រីឡាយអេប៊ល សូស អ៊ិនដាសស្រ្ទៀល (ខេមបូឌា)</t>
        </is>
      </c>
      <c r="AE589" s="455" t="n">
        <v>2595148</v>
      </c>
      <c r="AF589" s="455" t="n">
        <v>2359225</v>
      </c>
      <c r="AG589" s="455" t="n">
        <v>0</v>
      </c>
      <c r="AH589" s="455" t="n">
        <v>0</v>
      </c>
      <c r="AI589" s="455" t="n">
        <v>235923</v>
      </c>
      <c r="AJ589" s="455" t="n">
        <v>0</v>
      </c>
      <c r="AK589" s="455" t="n">
        <v>0</v>
      </c>
      <c r="AL589" s="455" t="n">
        <v>0</v>
      </c>
      <c r="AM589" s="455" t="n">
        <v>0</v>
      </c>
      <c r="AN589" s="455" t="n">
        <v>0</v>
      </c>
      <c r="AO589" s="455" t="n">
        <v>0</v>
      </c>
      <c r="AP589" s="455" t="n">
        <v>0</v>
      </c>
      <c r="AQ589" s="455" t="n">
        <v>0</v>
      </c>
      <c r="AR589" s="418" t="inlineStr"/>
      <c r="AS589" s="418" t="inlineStr">
        <is>
          <t>Import Export clearance services</t>
        </is>
      </c>
      <c r="AT589" s="418" t="inlineStr">
        <is>
          <t>បានប្រកាសពន្ធ</t>
        </is>
      </c>
    </row>
    <row r="590">
      <c r="A590" s="417" t="n">
        <v>581</v>
      </c>
      <c r="B590" s="418" t="inlineStr">
        <is>
          <t>Hardware</t>
        </is>
      </c>
      <c r="C590" s="418" t="inlineStr">
        <is>
          <t>ជេអេចអិល (ខេមបូឌា) ឡូជីស្ទីក ឯ.ក</t>
        </is>
      </c>
      <c r="D590" s="418" t="inlineStr">
        <is>
          <t>K006-901803075</t>
        </is>
      </c>
      <c r="E590" s="418" t="inlineStr">
        <is>
          <t>JHL-22-01812</t>
        </is>
      </c>
      <c r="F590" s="419" t="n">
        <v>44764</v>
      </c>
      <c r="G590" s="420" t="n">
        <v>66879</v>
      </c>
      <c r="H590" s="418" t="n"/>
      <c r="I590" s="455" t="n">
        <v>66879</v>
      </c>
      <c r="J590" s="418">
        <f>IF(L590&lt;&gt;"",L590,K590)</f>
        <v/>
      </c>
      <c r="K590" s="418">
        <f>IF(AND(T590=TRUE, U590=TRUE, V590=TRUE), IF(W590&lt;-0.05, "អនុញ្ញាត (អ្នកផ្គត់ផ្គង់ប្រកាសខ្វះ)", "បានប្រកាស (អនុញ្ញាត)"), IF(AND(T590=FALSE, U590=FALSE, V590=FALSE), "ព្យួរទុក (មិនមានទិន្នន័យ)", "ប្រកាសខុស (ព្យួរទុក)"))</f>
        <v/>
      </c>
      <c r="L590" s="418" t="inlineStr"/>
      <c r="M590" s="418" t="inlineStr"/>
      <c r="N590" s="455" t="n"/>
      <c r="O590" s="455">
        <f>IF(W590&lt;0,AI590,I590)</f>
        <v/>
      </c>
      <c r="P590" s="455">
        <f>I590-O590</f>
        <v/>
      </c>
      <c r="Q590" s="418" t="n"/>
      <c r="R590" s="418" t="inlineStr">
        <is>
          <t>JHL-22-01812</t>
        </is>
      </c>
      <c r="S590" s="418" t="inlineStr">
        <is>
          <t>JHL-22-01812</t>
        </is>
      </c>
      <c r="T590" s="418">
        <f>R590=S590</f>
        <v/>
      </c>
      <c r="U590" s="418">
        <f>AND(MONTH(F590)=MONTH(Y590), YEAR(F590)=YEAR(Y590))</f>
        <v/>
      </c>
      <c r="V590" s="418">
        <f>AND(AC590&lt;&gt;"", 'Company information'!D$4&lt;&gt;"", RIGHT(SUBSTITUTE(AC590,"-",""),9)=RIGHT(SUBSTITUTE('Company information'!D$4,"-",""),9))</f>
        <v/>
      </c>
      <c r="W590" s="418">
        <f>AI590-I590</f>
        <v/>
      </c>
      <c r="X590" s="455" t="n"/>
      <c r="Y590" s="419" t="n">
        <v>44764</v>
      </c>
      <c r="Z590" s="418" t="inlineStr">
        <is>
          <t>JHL-22-01812</t>
        </is>
      </c>
      <c r="AA590" s="418" t="inlineStr"/>
      <c r="AB590" s="418" t="inlineStr">
        <is>
          <t>បុគ្គលជាប់អាករ</t>
        </is>
      </c>
      <c r="AC590" s="418" t="inlineStr">
        <is>
          <t>L001-100067123</t>
        </is>
      </c>
      <c r="AD590" s="418" t="inlineStr">
        <is>
          <t>រីឡាយអេប៊ល សូស អ៊ិនដាសស្រ្ទៀល (ខេមបូឌា)</t>
        </is>
      </c>
      <c r="AE590" s="455" t="n">
        <v>735668</v>
      </c>
      <c r="AF590" s="455" t="n">
        <v>668789</v>
      </c>
      <c r="AG590" s="455" t="n">
        <v>0</v>
      </c>
      <c r="AH590" s="455" t="n">
        <v>0</v>
      </c>
      <c r="AI590" s="455" t="n">
        <v>66879</v>
      </c>
      <c r="AJ590" s="455" t="n">
        <v>0</v>
      </c>
      <c r="AK590" s="455" t="n">
        <v>0</v>
      </c>
      <c r="AL590" s="455" t="n">
        <v>0</v>
      </c>
      <c r="AM590" s="455" t="n">
        <v>0</v>
      </c>
      <c r="AN590" s="455" t="n">
        <v>0</v>
      </c>
      <c r="AO590" s="455" t="n">
        <v>0</v>
      </c>
      <c r="AP590" s="455" t="n">
        <v>0</v>
      </c>
      <c r="AQ590" s="455" t="n">
        <v>0</v>
      </c>
      <c r="AR590" s="418" t="inlineStr"/>
      <c r="AS590" s="418" t="inlineStr">
        <is>
          <t>Import Export clearance services</t>
        </is>
      </c>
      <c r="AT590" s="418" t="inlineStr">
        <is>
          <t>បានប្រកាសពន្ធ</t>
        </is>
      </c>
    </row>
    <row r="591">
      <c r="A591" s="417" t="n">
        <v>582</v>
      </c>
      <c r="B591" s="418" t="inlineStr">
        <is>
          <t>TRUCKING FEE, CUSTOMS CLEARANCE FEE</t>
        </is>
      </c>
      <c r="C591" s="418" t="inlineStr">
        <is>
          <t>ជេអេចអិល (ខេមបូឌា) ឡូជីស្ទីក ឯ.ក</t>
        </is>
      </c>
      <c r="D591" s="418" t="inlineStr">
        <is>
          <t>K006-901803075</t>
        </is>
      </c>
      <c r="E591" s="418" t="inlineStr">
        <is>
          <t>JHL-22-01813</t>
        </is>
      </c>
      <c r="F591" s="419" t="n">
        <v>44764</v>
      </c>
      <c r="G591" s="420" t="n">
        <v>463639</v>
      </c>
      <c r="H591" s="418" t="n"/>
      <c r="I591" s="455" t="n">
        <v>463639</v>
      </c>
      <c r="J591" s="418">
        <f>IF(L591&lt;&gt;"",L591,K591)</f>
        <v/>
      </c>
      <c r="K591" s="418">
        <f>IF(AND(T591=TRUE, U591=TRUE, V591=TRUE), IF(W591&lt;-0.05, "អនុញ្ញាត (អ្នកផ្គត់ផ្គង់ប្រកាសខ្វះ)", "បានប្រកាស (អនុញ្ញាត)"), IF(AND(T591=FALSE, U591=FALSE, V591=FALSE), "ព្យួរទុក (មិនមានទិន្នន័យ)", "ប្រកាសខុស (ព្យួរទុក)"))</f>
        <v/>
      </c>
      <c r="L591" s="418" t="inlineStr"/>
      <c r="M591" s="418" t="inlineStr"/>
      <c r="N591" s="455" t="n"/>
      <c r="O591" s="455">
        <f>IF(W591&lt;0,AI591,I591)</f>
        <v/>
      </c>
      <c r="P591" s="455">
        <f>I591-O591</f>
        <v/>
      </c>
      <c r="Q591" s="418" t="n"/>
      <c r="R591" s="418" t="inlineStr">
        <is>
          <t>JHL-22-01813</t>
        </is>
      </c>
      <c r="S591" s="418" t="inlineStr">
        <is>
          <t>JHL-22-01813</t>
        </is>
      </c>
      <c r="T591" s="418">
        <f>R591=S591</f>
        <v/>
      </c>
      <c r="U591" s="418">
        <f>AND(MONTH(F591)=MONTH(Y591), YEAR(F591)=YEAR(Y591))</f>
        <v/>
      </c>
      <c r="V591" s="418">
        <f>AND(AC591&lt;&gt;"", 'Company information'!D$4&lt;&gt;"", RIGHT(SUBSTITUTE(AC591,"-",""),9)=RIGHT(SUBSTITUTE('Company information'!D$4,"-",""),9))</f>
        <v/>
      </c>
      <c r="W591" s="418">
        <f>AI591-I591</f>
        <v/>
      </c>
      <c r="X591" s="455" t="n"/>
      <c r="Y591" s="419" t="n">
        <v>44764</v>
      </c>
      <c r="Z591" s="418" t="inlineStr">
        <is>
          <t>JHL-22-01813</t>
        </is>
      </c>
      <c r="AA591" s="418" t="inlineStr"/>
      <c r="AB591" s="418" t="inlineStr">
        <is>
          <t>បុគ្គលជាប់អាករ</t>
        </is>
      </c>
      <c r="AC591" s="418" t="inlineStr">
        <is>
          <t>L001-100067123</t>
        </is>
      </c>
      <c r="AD591" s="418" t="inlineStr">
        <is>
          <t>រីឡាយអេប៊ល សូស អ៊ិនដាសស្រ្ទៀល (ខេមបូឌា)</t>
        </is>
      </c>
      <c r="AE591" s="455" t="n">
        <v>5100029</v>
      </c>
      <c r="AF591" s="455" t="n">
        <v>4636390</v>
      </c>
      <c r="AG591" s="455" t="n">
        <v>0</v>
      </c>
      <c r="AH591" s="455" t="n">
        <v>0</v>
      </c>
      <c r="AI591" s="455" t="n">
        <v>463639</v>
      </c>
      <c r="AJ591" s="455" t="n">
        <v>0</v>
      </c>
      <c r="AK591" s="455" t="n">
        <v>0</v>
      </c>
      <c r="AL591" s="455" t="n">
        <v>0</v>
      </c>
      <c r="AM591" s="455" t="n">
        <v>0</v>
      </c>
      <c r="AN591" s="455" t="n">
        <v>0</v>
      </c>
      <c r="AO591" s="455" t="n">
        <v>0</v>
      </c>
      <c r="AP591" s="455" t="n">
        <v>0</v>
      </c>
      <c r="AQ591" s="455" t="n">
        <v>0</v>
      </c>
      <c r="AR591" s="418" t="inlineStr"/>
      <c r="AS591" s="418" t="inlineStr">
        <is>
          <t>Import Export clearance services</t>
        </is>
      </c>
      <c r="AT591" s="418" t="inlineStr">
        <is>
          <t>បានប្រកាសពន្ធ</t>
        </is>
      </c>
    </row>
    <row r="592">
      <c r="A592" s="417" t="n">
        <v>583</v>
      </c>
      <c r="B592" s="418" t="inlineStr">
        <is>
          <t>TRUCKING FEE, CUSTOMS CLEARANCE FEE</t>
        </is>
      </c>
      <c r="C592" s="418" t="inlineStr">
        <is>
          <t>ជេអេចអិល (ខេមបូឌា) ឡូជីស្ទីក ឯ.ក</t>
        </is>
      </c>
      <c r="D592" s="418" t="inlineStr">
        <is>
          <t>K006-901803075</t>
        </is>
      </c>
      <c r="E592" s="418" t="inlineStr">
        <is>
          <t>JHL-22-01814</t>
        </is>
      </c>
      <c r="F592" s="419" t="n">
        <v>44764</v>
      </c>
      <c r="G592" s="420" t="n">
        <v>66879</v>
      </c>
      <c r="H592" s="418" t="n"/>
      <c r="I592" s="455" t="n">
        <v>66879</v>
      </c>
      <c r="J592" s="418">
        <f>IF(L592&lt;&gt;"",L592,K592)</f>
        <v/>
      </c>
      <c r="K592" s="418">
        <f>IF(AND(T592=TRUE, U592=TRUE, V592=TRUE), IF(W592&lt;-0.05, "អនុញ្ញាត (អ្នកផ្គត់ផ្គង់ប្រកាសខ្វះ)", "បានប្រកាស (អនុញ្ញាត)"), IF(AND(T592=FALSE, U592=FALSE, V592=FALSE), "ព្យួរទុក (មិនមានទិន្នន័យ)", "ប្រកាសខុស (ព្យួរទុក)"))</f>
        <v/>
      </c>
      <c r="L592" s="418" t="inlineStr"/>
      <c r="M592" s="418" t="inlineStr"/>
      <c r="N592" s="455" t="n"/>
      <c r="O592" s="455">
        <f>IF(W592&lt;0,AI592,I592)</f>
        <v/>
      </c>
      <c r="P592" s="455">
        <f>I592-O592</f>
        <v/>
      </c>
      <c r="Q592" s="418" t="n"/>
      <c r="R592" s="418" t="inlineStr">
        <is>
          <t>JHL-22-01814</t>
        </is>
      </c>
      <c r="S592" s="418" t="inlineStr">
        <is>
          <t>JHL-22-01814</t>
        </is>
      </c>
      <c r="T592" s="418">
        <f>R592=S592</f>
        <v/>
      </c>
      <c r="U592" s="418">
        <f>AND(MONTH(F592)=MONTH(Y592), YEAR(F592)=YEAR(Y592))</f>
        <v/>
      </c>
      <c r="V592" s="418">
        <f>AND(AC592&lt;&gt;"", 'Company information'!D$4&lt;&gt;"", RIGHT(SUBSTITUTE(AC592,"-",""),9)=RIGHT(SUBSTITUTE('Company information'!D$4,"-",""),9))</f>
        <v/>
      </c>
      <c r="W592" s="418">
        <f>AI592-I592</f>
        <v/>
      </c>
      <c r="X592" s="455" t="n"/>
      <c r="Y592" s="419" t="n">
        <v>44764</v>
      </c>
      <c r="Z592" s="418" t="inlineStr">
        <is>
          <t>JHL-22-01814</t>
        </is>
      </c>
      <c r="AA592" s="418" t="inlineStr"/>
      <c r="AB592" s="418" t="inlineStr">
        <is>
          <t>បុគ្គលជាប់អាករ</t>
        </is>
      </c>
      <c r="AC592" s="418" t="inlineStr">
        <is>
          <t>L001-100067123</t>
        </is>
      </c>
      <c r="AD592" s="418" t="inlineStr">
        <is>
          <t>រីឡាយអេប៊ល សូស អ៊ិនដាសស្រ្ទៀល (ខេមបូឌា)</t>
        </is>
      </c>
      <c r="AE592" s="455" t="n">
        <v>735668</v>
      </c>
      <c r="AF592" s="455" t="n">
        <v>668789</v>
      </c>
      <c r="AG592" s="455" t="n">
        <v>0</v>
      </c>
      <c r="AH592" s="455" t="n">
        <v>0</v>
      </c>
      <c r="AI592" s="455" t="n">
        <v>66879</v>
      </c>
      <c r="AJ592" s="455" t="n">
        <v>0</v>
      </c>
      <c r="AK592" s="455" t="n">
        <v>0</v>
      </c>
      <c r="AL592" s="455" t="n">
        <v>0</v>
      </c>
      <c r="AM592" s="455" t="n">
        <v>0</v>
      </c>
      <c r="AN592" s="455" t="n">
        <v>0</v>
      </c>
      <c r="AO592" s="455" t="n">
        <v>0</v>
      </c>
      <c r="AP592" s="455" t="n">
        <v>0</v>
      </c>
      <c r="AQ592" s="455" t="n">
        <v>0</v>
      </c>
      <c r="AR592" s="418" t="inlineStr"/>
      <c r="AS592" s="418" t="inlineStr">
        <is>
          <t>Import Export clearance services</t>
        </is>
      </c>
      <c r="AT592" s="418" t="inlineStr">
        <is>
          <t>បានប្រកាសពន្ធ</t>
        </is>
      </c>
    </row>
    <row r="593">
      <c r="A593" s="417" t="n">
        <v>584</v>
      </c>
      <c r="B593" s="418" t="inlineStr">
        <is>
          <t>TRUCKING FEE, CUSTOMS CLEARANCE FEE</t>
        </is>
      </c>
      <c r="C593" s="418" t="inlineStr">
        <is>
          <t>ជេអេចអិល (ខេមបូឌា) ឡូជីស្ទីក ឯ.ក</t>
        </is>
      </c>
      <c r="D593" s="418" t="inlineStr">
        <is>
          <t>K006-901803075</t>
        </is>
      </c>
      <c r="E593" s="418" t="inlineStr">
        <is>
          <t>JHL-22-01726</t>
        </is>
      </c>
      <c r="F593" s="419" t="n">
        <v>44872</v>
      </c>
      <c r="G593" s="420" t="n">
        <v>235865</v>
      </c>
      <c r="H593" s="418" t="n"/>
      <c r="I593" s="455" t="n">
        <v>235865</v>
      </c>
      <c r="J593" s="418">
        <f>IF(L593&lt;&gt;"",L593,K593)</f>
        <v/>
      </c>
      <c r="K593" s="418">
        <f>IF(AND(T593=TRUE, U593=TRUE, V593=TRUE), IF(W593&lt;-0.05, "អនុញ្ញាត (អ្នកផ្គត់ផ្គង់ប្រកាសខ្វះ)", "បានប្រកាស (អនុញ្ញាត)"), IF(AND(T593=FALSE, U593=FALSE, V593=FALSE), "ព្យួរទុក (មិនមានទិន្នន័យ)", "ប្រកាសខុស (ព្យួរទុក)"))</f>
        <v/>
      </c>
      <c r="L593" s="418" t="inlineStr"/>
      <c r="M593" s="418" t="inlineStr"/>
      <c r="N593" s="455" t="n"/>
      <c r="O593" s="455">
        <f>IF(W593&lt;0,AI593,I593)</f>
        <v/>
      </c>
      <c r="P593" s="455">
        <f>I593-O593</f>
        <v/>
      </c>
      <c r="Q593" s="418" t="n"/>
      <c r="R593" s="418" t="inlineStr">
        <is>
          <t>JHL-22-01726</t>
        </is>
      </c>
      <c r="S593" s="418" t="inlineStr">
        <is>
          <t>JHL-22-01726</t>
        </is>
      </c>
      <c r="T593" s="418">
        <f>R593=S593</f>
        <v/>
      </c>
      <c r="U593" s="418">
        <f>AND(MONTH(F593)=MONTH(Y593), YEAR(F593)=YEAR(Y593))</f>
        <v/>
      </c>
      <c r="V593" s="418">
        <f>AND(AC593&lt;&gt;"", 'Company information'!D$4&lt;&gt;"", RIGHT(SUBSTITUTE(AC593,"-",""),9)=RIGHT(SUBSTITUTE('Company information'!D$4,"-",""),9))</f>
        <v/>
      </c>
      <c r="W593" s="418">
        <f>AI593-I593</f>
        <v/>
      </c>
      <c r="X593" s="455" t="n"/>
      <c r="Y593" s="419" t="n">
        <v>44753</v>
      </c>
      <c r="Z593" s="418" t="inlineStr">
        <is>
          <t>JHL-22-01726</t>
        </is>
      </c>
      <c r="AA593" s="418" t="inlineStr"/>
      <c r="AB593" s="418" t="inlineStr">
        <is>
          <t>បុគ្គលជាប់អាករ</t>
        </is>
      </c>
      <c r="AC593" s="418" t="inlineStr">
        <is>
          <t>L001-100067123</t>
        </is>
      </c>
      <c r="AD593" s="418" t="inlineStr">
        <is>
          <t>រីឡាយអេប៊ល សូស អ៊ិនដាសស្រ្ទៀល (ខេមបូឌា)</t>
        </is>
      </c>
      <c r="AE593" s="455" t="n">
        <v>2594515</v>
      </c>
      <c r="AF593" s="455" t="n">
        <v>2358650</v>
      </c>
      <c r="AG593" s="455" t="n">
        <v>0</v>
      </c>
      <c r="AH593" s="455" t="n">
        <v>0</v>
      </c>
      <c r="AI593" s="455" t="n">
        <v>235865</v>
      </c>
      <c r="AJ593" s="455" t="n">
        <v>0</v>
      </c>
      <c r="AK593" s="455" t="n">
        <v>0</v>
      </c>
      <c r="AL593" s="455" t="n">
        <v>0</v>
      </c>
      <c r="AM593" s="455" t="n">
        <v>0</v>
      </c>
      <c r="AN593" s="455" t="n">
        <v>0</v>
      </c>
      <c r="AO593" s="455" t="n">
        <v>0</v>
      </c>
      <c r="AP593" s="455" t="n">
        <v>0</v>
      </c>
      <c r="AQ593" s="455" t="n">
        <v>0</v>
      </c>
      <c r="AR593" s="418" t="inlineStr"/>
      <c r="AS593" s="418" t="inlineStr">
        <is>
          <t>Import Export clearance services</t>
        </is>
      </c>
      <c r="AT593" s="418" t="inlineStr">
        <is>
          <t>បានប្រកាសពន្ធ</t>
        </is>
      </c>
    </row>
    <row r="594">
      <c r="A594" s="417" t="n">
        <v>585</v>
      </c>
      <c r="B594" s="418" t="inlineStr">
        <is>
          <t>TRUCKING FEE, CUSTOMS CLEARANCE FEE</t>
        </is>
      </c>
      <c r="C594" s="418" t="inlineStr">
        <is>
          <t>ជេអេចអិល (ខេមបូឌា) ឡូជីស្ទីក ឯ.ក</t>
        </is>
      </c>
      <c r="D594" s="418" t="inlineStr">
        <is>
          <t>K006-901803075</t>
        </is>
      </c>
      <c r="E594" s="418" t="inlineStr">
        <is>
          <t>JHL-22-01727</t>
        </is>
      </c>
      <c r="F594" s="419" t="n">
        <v>44872</v>
      </c>
      <c r="G594" s="420" t="n">
        <v>66863</v>
      </c>
      <c r="H594" s="418" t="n"/>
      <c r="I594" s="455" t="n">
        <v>66863</v>
      </c>
      <c r="J594" s="418">
        <f>IF(L594&lt;&gt;"",L594,K594)</f>
        <v/>
      </c>
      <c r="K594" s="418">
        <f>IF(AND(T594=TRUE, U594=TRUE, V594=TRUE), IF(W594&lt;-0.05, "អនុញ្ញាត (អ្នកផ្គត់ផ្គង់ប្រកាសខ្វះ)", "បានប្រកាស (អនុញ្ញាត)"), IF(AND(T594=FALSE, U594=FALSE, V594=FALSE), "ព្យួរទុក (មិនមានទិន្នន័យ)", "ប្រកាសខុស (ព្យួរទុក)"))</f>
        <v/>
      </c>
      <c r="L594" s="418" t="inlineStr"/>
      <c r="M594" s="418" t="inlineStr"/>
      <c r="N594" s="455" t="n"/>
      <c r="O594" s="455">
        <f>IF(W594&lt;0,AI594,I594)</f>
        <v/>
      </c>
      <c r="P594" s="455">
        <f>I594-O594</f>
        <v/>
      </c>
      <c r="Q594" s="418" t="n"/>
      <c r="R594" s="418" t="inlineStr">
        <is>
          <t>JHL-22-01727</t>
        </is>
      </c>
      <c r="S594" s="418" t="inlineStr">
        <is>
          <t>JHL-22-01727</t>
        </is>
      </c>
      <c r="T594" s="418">
        <f>R594=S594</f>
        <v/>
      </c>
      <c r="U594" s="418">
        <f>AND(MONTH(F594)=MONTH(Y594), YEAR(F594)=YEAR(Y594))</f>
        <v/>
      </c>
      <c r="V594" s="418">
        <f>AND(AC594&lt;&gt;"", 'Company information'!D$4&lt;&gt;"", RIGHT(SUBSTITUTE(AC594,"-",""),9)=RIGHT(SUBSTITUTE('Company information'!D$4,"-",""),9))</f>
        <v/>
      </c>
      <c r="W594" s="418">
        <f>AI594-I594</f>
        <v/>
      </c>
      <c r="X594" s="455" t="n"/>
      <c r="Y594" s="419" t="n">
        <v>44753</v>
      </c>
      <c r="Z594" s="418" t="inlineStr">
        <is>
          <t>JHL-22-01727</t>
        </is>
      </c>
      <c r="AA594" s="418" t="inlineStr"/>
      <c r="AB594" s="418" t="inlineStr">
        <is>
          <t>បុគ្គលជាប់អាករ</t>
        </is>
      </c>
      <c r="AC594" s="418" t="inlineStr">
        <is>
          <t>L001-100067123</t>
        </is>
      </c>
      <c r="AD594" s="418" t="inlineStr">
        <is>
          <t>រីឡាយអេប៊ល សូស អ៊ិនដាសស្រ្ទៀល (ខេមបូឌា)</t>
        </is>
      </c>
      <c r="AE594" s="455" t="n">
        <v>735489</v>
      </c>
      <c r="AF594" s="455" t="n">
        <v>668626</v>
      </c>
      <c r="AG594" s="455" t="n">
        <v>0</v>
      </c>
      <c r="AH594" s="455" t="n">
        <v>0</v>
      </c>
      <c r="AI594" s="455" t="n">
        <v>66863</v>
      </c>
      <c r="AJ594" s="455" t="n">
        <v>0</v>
      </c>
      <c r="AK594" s="455" t="n">
        <v>0</v>
      </c>
      <c r="AL594" s="455" t="n">
        <v>0</v>
      </c>
      <c r="AM594" s="455" t="n">
        <v>0</v>
      </c>
      <c r="AN594" s="455" t="n">
        <v>0</v>
      </c>
      <c r="AO594" s="455" t="n">
        <v>0</v>
      </c>
      <c r="AP594" s="455" t="n">
        <v>0</v>
      </c>
      <c r="AQ594" s="455" t="n">
        <v>0</v>
      </c>
      <c r="AR594" s="418" t="inlineStr"/>
      <c r="AS594" s="418" t="inlineStr">
        <is>
          <t>Import Export clearance services</t>
        </is>
      </c>
      <c r="AT594" s="418" t="inlineStr">
        <is>
          <t>បានប្រកាសពន្ធ</t>
        </is>
      </c>
    </row>
    <row r="595">
      <c r="A595" s="417" t="n">
        <v>586</v>
      </c>
      <c r="B595" s="418" t="inlineStr">
        <is>
          <t>TRUCKING FEE, CUSTOMS CLEARANCE FEE</t>
        </is>
      </c>
      <c r="C595" s="418" t="inlineStr">
        <is>
          <t>ជេអេចអិល (ខេមបូឌា) ឡូជីស្ទីក ឯ.ក</t>
        </is>
      </c>
      <c r="D595" s="418" t="inlineStr">
        <is>
          <t>K006-901803075</t>
        </is>
      </c>
      <c r="E595" s="418" t="inlineStr">
        <is>
          <t>JHL-22-01725</t>
        </is>
      </c>
      <c r="F595" s="419" t="n">
        <v>44872</v>
      </c>
      <c r="G595" s="420" t="n">
        <v>187461</v>
      </c>
      <c r="H595" s="418" t="n"/>
      <c r="I595" s="455" t="n">
        <v>187461</v>
      </c>
      <c r="J595" s="418">
        <f>IF(L595&lt;&gt;"",L595,K595)</f>
        <v/>
      </c>
      <c r="K595" s="418">
        <f>IF(AND(T595=TRUE, U595=TRUE, V595=TRUE), IF(W595&lt;-0.05, "អនុញ្ញាត (អ្នកផ្គត់ផ្គង់ប្រកាសខ្វះ)", "បានប្រកាស (អនុញ្ញាត)"), IF(AND(T595=FALSE, U595=FALSE, V595=FALSE), "ព្យួរទុក (មិនមានទិន្នន័យ)", "ប្រកាសខុស (ព្យួរទុក)"))</f>
        <v/>
      </c>
      <c r="L595" s="418" t="inlineStr"/>
      <c r="M595" s="418" t="inlineStr"/>
      <c r="N595" s="455" t="n"/>
      <c r="O595" s="455">
        <f>IF(W595&lt;0,AI595,I595)</f>
        <v/>
      </c>
      <c r="P595" s="455">
        <f>I595-O595</f>
        <v/>
      </c>
      <c r="Q595" s="418" t="n"/>
      <c r="R595" s="418" t="inlineStr">
        <is>
          <t>JHL-22-01725</t>
        </is>
      </c>
      <c r="S595" s="418" t="inlineStr">
        <is>
          <t>JHL-22-01725</t>
        </is>
      </c>
      <c r="T595" s="418">
        <f>R595=S595</f>
        <v/>
      </c>
      <c r="U595" s="418">
        <f>AND(MONTH(F595)=MONTH(Y595), YEAR(F595)=YEAR(Y595))</f>
        <v/>
      </c>
      <c r="V595" s="418">
        <f>AND(AC595&lt;&gt;"", 'Company information'!D$4&lt;&gt;"", RIGHT(SUBSTITUTE(AC595,"-",""),9)=RIGHT(SUBSTITUTE('Company information'!D$4,"-",""),9))</f>
        <v/>
      </c>
      <c r="W595" s="418">
        <f>AI595-I595</f>
        <v/>
      </c>
      <c r="X595" s="455" t="n"/>
      <c r="Y595" s="419" t="n">
        <v>44753</v>
      </c>
      <c r="Z595" s="418" t="inlineStr">
        <is>
          <t>JHL-22-01725</t>
        </is>
      </c>
      <c r="AA595" s="418" t="inlineStr"/>
      <c r="AB595" s="418" t="inlineStr">
        <is>
          <t>បុគ្គលជាប់អាករ</t>
        </is>
      </c>
      <c r="AC595" s="418" t="inlineStr">
        <is>
          <t>L001-100067123</t>
        </is>
      </c>
      <c r="AD595" s="418" t="inlineStr">
        <is>
          <t>រីឡាយអេប៊ល សូស អ៊ិនដាសស្រ្ទៀល (ខេមបូឌា)</t>
        </is>
      </c>
      <c r="AE595" s="455" t="n">
        <v>2062075</v>
      </c>
      <c r="AF595" s="455" t="n">
        <v>1874614</v>
      </c>
      <c r="AG595" s="455" t="n">
        <v>0</v>
      </c>
      <c r="AH595" s="455" t="n">
        <v>0</v>
      </c>
      <c r="AI595" s="455" t="n">
        <v>187461</v>
      </c>
      <c r="AJ595" s="455" t="n">
        <v>0</v>
      </c>
      <c r="AK595" s="455" t="n">
        <v>0</v>
      </c>
      <c r="AL595" s="455" t="n">
        <v>0</v>
      </c>
      <c r="AM595" s="455" t="n">
        <v>0</v>
      </c>
      <c r="AN595" s="455" t="n">
        <v>0</v>
      </c>
      <c r="AO595" s="455" t="n">
        <v>0</v>
      </c>
      <c r="AP595" s="455" t="n">
        <v>0</v>
      </c>
      <c r="AQ595" s="455" t="n">
        <v>0</v>
      </c>
      <c r="AR595" s="418" t="inlineStr"/>
      <c r="AS595" s="418" t="inlineStr">
        <is>
          <t>Import Export clearance services</t>
        </is>
      </c>
      <c r="AT595" s="418" t="inlineStr">
        <is>
          <t>បានប្រកាសពន្ធ</t>
        </is>
      </c>
    </row>
    <row r="596">
      <c r="A596" s="417" t="n">
        <v>587</v>
      </c>
      <c r="B596" s="418" t="inlineStr">
        <is>
          <t>TRUCKING FEE, CUSTOMS CLEARANCE FEE</t>
        </is>
      </c>
      <c r="C596" s="418" t="inlineStr">
        <is>
          <t>ជេអេចអិល (ខេមបូឌា) ឡូជីស្ទីក ឯ.ក</t>
        </is>
      </c>
      <c r="D596" s="418" t="inlineStr">
        <is>
          <t>K006-901803075</t>
        </is>
      </c>
      <c r="E596" s="418" t="inlineStr">
        <is>
          <t>JHL-22-01729</t>
        </is>
      </c>
      <c r="F596" s="419" t="n">
        <v>44872</v>
      </c>
      <c r="G596" s="420" t="n">
        <v>66863</v>
      </c>
      <c r="H596" s="418" t="n"/>
      <c r="I596" s="455" t="n">
        <v>66863</v>
      </c>
      <c r="J596" s="418">
        <f>IF(L596&lt;&gt;"",L596,K596)</f>
        <v/>
      </c>
      <c r="K596" s="418">
        <f>IF(AND(T596=TRUE, U596=TRUE, V596=TRUE), IF(W596&lt;-0.05, "អនុញ្ញាត (អ្នកផ្គត់ផ្គង់ប្រកាសខ្វះ)", "បានប្រកាស (អនុញ្ញាត)"), IF(AND(T596=FALSE, U596=FALSE, V596=FALSE), "ព្យួរទុក (មិនមានទិន្នន័យ)", "ប្រកាសខុស (ព្យួរទុក)"))</f>
        <v/>
      </c>
      <c r="L596" s="418" t="inlineStr"/>
      <c r="M596" s="418" t="inlineStr"/>
      <c r="N596" s="455" t="n"/>
      <c r="O596" s="455">
        <f>IF(W596&lt;0,AI596,I596)</f>
        <v/>
      </c>
      <c r="P596" s="455">
        <f>I596-O596</f>
        <v/>
      </c>
      <c r="Q596" s="418" t="n"/>
      <c r="R596" s="418" t="inlineStr">
        <is>
          <t>JHL-22-01729</t>
        </is>
      </c>
      <c r="S596" s="418" t="inlineStr">
        <is>
          <t>JHL-22-01729</t>
        </is>
      </c>
      <c r="T596" s="418">
        <f>R596=S596</f>
        <v/>
      </c>
      <c r="U596" s="418">
        <f>AND(MONTH(F596)=MONTH(Y596), YEAR(F596)=YEAR(Y596))</f>
        <v/>
      </c>
      <c r="V596" s="418">
        <f>AND(AC596&lt;&gt;"", 'Company information'!D$4&lt;&gt;"", RIGHT(SUBSTITUTE(AC596,"-",""),9)=RIGHT(SUBSTITUTE('Company information'!D$4,"-",""),9))</f>
        <v/>
      </c>
      <c r="W596" s="418">
        <f>AI596-I596</f>
        <v/>
      </c>
      <c r="X596" s="455" t="n"/>
      <c r="Y596" s="419" t="n">
        <v>44753</v>
      </c>
      <c r="Z596" s="418" t="inlineStr">
        <is>
          <t>JHL-22-01729</t>
        </is>
      </c>
      <c r="AA596" s="418" t="inlineStr"/>
      <c r="AB596" s="418" t="inlineStr">
        <is>
          <t>បុគ្គលជាប់អាករ</t>
        </is>
      </c>
      <c r="AC596" s="418" t="inlineStr">
        <is>
          <t>L001-100067123</t>
        </is>
      </c>
      <c r="AD596" s="418" t="inlineStr">
        <is>
          <t>រីឡាយអេប៊ល សូស អ៊ិនដាសស្រ្ទៀល (ខេមបូឌា)</t>
        </is>
      </c>
      <c r="AE596" s="455" t="n">
        <v>735489</v>
      </c>
      <c r="AF596" s="455" t="n">
        <v>668626</v>
      </c>
      <c r="AG596" s="455" t="n">
        <v>0</v>
      </c>
      <c r="AH596" s="455" t="n">
        <v>0</v>
      </c>
      <c r="AI596" s="455" t="n">
        <v>66863</v>
      </c>
      <c r="AJ596" s="455" t="n">
        <v>0</v>
      </c>
      <c r="AK596" s="455" t="n">
        <v>0</v>
      </c>
      <c r="AL596" s="455" t="n">
        <v>0</v>
      </c>
      <c r="AM596" s="455" t="n">
        <v>0</v>
      </c>
      <c r="AN596" s="455" t="n">
        <v>0</v>
      </c>
      <c r="AO596" s="455" t="n">
        <v>0</v>
      </c>
      <c r="AP596" s="455" t="n">
        <v>0</v>
      </c>
      <c r="AQ596" s="455" t="n">
        <v>0</v>
      </c>
      <c r="AR596" s="418" t="inlineStr"/>
      <c r="AS596" s="418" t="inlineStr">
        <is>
          <t>Import Export clearance services</t>
        </is>
      </c>
      <c r="AT596" s="418" t="inlineStr">
        <is>
          <t>បានប្រកាសពន្ធ</t>
        </is>
      </c>
    </row>
    <row r="597">
      <c r="A597" s="417" t="n">
        <v>588</v>
      </c>
      <c r="B597" s="418" t="inlineStr">
        <is>
          <t>TRUCKING FEE, CUSTOMS CLEARANCE FEE</t>
        </is>
      </c>
      <c r="C597" s="418" t="inlineStr">
        <is>
          <t>ជេអេចអិល (ខេមបូឌា) ឡូជីស្ទីក ឯ.ក</t>
        </is>
      </c>
      <c r="D597" s="418" t="inlineStr">
        <is>
          <t>K006-901803075</t>
        </is>
      </c>
      <c r="E597" s="418" t="inlineStr">
        <is>
          <t>JHL-22-01728</t>
        </is>
      </c>
      <c r="F597" s="419" t="n">
        <v>44872</v>
      </c>
      <c r="G597" s="420" t="n">
        <v>244069</v>
      </c>
      <c r="H597" s="418" t="n"/>
      <c r="I597" s="455" t="n">
        <v>244069</v>
      </c>
      <c r="J597" s="418">
        <f>IF(L597&lt;&gt;"",L597,K597)</f>
        <v/>
      </c>
      <c r="K597" s="418">
        <f>IF(AND(T597=TRUE, U597=TRUE, V597=TRUE), IF(W597&lt;-0.05, "អនុញ្ញាត (អ្នកផ្គត់ផ្គង់ប្រកាសខ្វះ)", "បានប្រកាស (អនុញ្ញាត)"), IF(AND(T597=FALSE, U597=FALSE, V597=FALSE), "ព្យួរទុក (មិនមានទិន្នន័យ)", "ប្រកាសខុស (ព្យួរទុក)"))</f>
        <v/>
      </c>
      <c r="L597" s="418" t="inlineStr"/>
      <c r="M597" s="418" t="inlineStr"/>
      <c r="N597" s="455" t="n"/>
      <c r="O597" s="455">
        <f>IF(W597&lt;0,AI597,I597)</f>
        <v/>
      </c>
      <c r="P597" s="455">
        <f>I597-O597</f>
        <v/>
      </c>
      <c r="Q597" s="418" t="n"/>
      <c r="R597" s="418" t="inlineStr">
        <is>
          <t>JHL-22-01728</t>
        </is>
      </c>
      <c r="S597" s="418" t="inlineStr">
        <is>
          <t>JHL-22-01728</t>
        </is>
      </c>
      <c r="T597" s="418">
        <f>R597=S597</f>
        <v/>
      </c>
      <c r="U597" s="418">
        <f>AND(MONTH(F597)=MONTH(Y597), YEAR(F597)=YEAR(Y597))</f>
        <v/>
      </c>
      <c r="V597" s="418">
        <f>AND(AC597&lt;&gt;"", 'Company information'!D$4&lt;&gt;"", RIGHT(SUBSTITUTE(AC597,"-",""),9)=RIGHT(SUBSTITUTE('Company information'!D$4,"-",""),9))</f>
        <v/>
      </c>
      <c r="W597" s="418">
        <f>AI597-I597</f>
        <v/>
      </c>
      <c r="X597" s="455" t="n"/>
      <c r="Y597" s="419" t="n">
        <v>44753</v>
      </c>
      <c r="Z597" s="418" t="inlineStr">
        <is>
          <t>JHL-22-01728</t>
        </is>
      </c>
      <c r="AA597" s="418" t="inlineStr"/>
      <c r="AB597" s="418" t="inlineStr">
        <is>
          <t>បុគ្គលជាប់អាករ</t>
        </is>
      </c>
      <c r="AC597" s="418" t="inlineStr">
        <is>
          <t>L001-100067123</t>
        </is>
      </c>
      <c r="AD597" s="418" t="inlineStr">
        <is>
          <t>រីឡាយអេប៊ល សូស អ៊ិនដាសស្រ្ទៀល (ខេមបូឌា)</t>
        </is>
      </c>
      <c r="AE597" s="455" t="n">
        <v>2684759</v>
      </c>
      <c r="AF597" s="455" t="n">
        <v>2440690</v>
      </c>
      <c r="AG597" s="455" t="n">
        <v>0</v>
      </c>
      <c r="AH597" s="455" t="n">
        <v>0</v>
      </c>
      <c r="AI597" s="455" t="n">
        <v>244069</v>
      </c>
      <c r="AJ597" s="455" t="n">
        <v>0</v>
      </c>
      <c r="AK597" s="455" t="n">
        <v>0</v>
      </c>
      <c r="AL597" s="455" t="n">
        <v>0</v>
      </c>
      <c r="AM597" s="455" t="n">
        <v>0</v>
      </c>
      <c r="AN597" s="455" t="n">
        <v>0</v>
      </c>
      <c r="AO597" s="455" t="n">
        <v>0</v>
      </c>
      <c r="AP597" s="455" t="n">
        <v>0</v>
      </c>
      <c r="AQ597" s="455" t="n">
        <v>0</v>
      </c>
      <c r="AR597" s="418" t="inlineStr"/>
      <c r="AS597" s="418" t="inlineStr">
        <is>
          <t>Import Export clearance services</t>
        </is>
      </c>
      <c r="AT597" s="418" t="inlineStr">
        <is>
          <t>បានប្រកាសពន្ធ</t>
        </is>
      </c>
    </row>
    <row r="598">
      <c r="A598" s="417" t="n">
        <v>589</v>
      </c>
      <c r="B598" s="418" t="inlineStr">
        <is>
          <t>TRUCKING FEE, CUSTOMS CLEARANCE FEE</t>
        </is>
      </c>
      <c r="C598" s="418" t="inlineStr">
        <is>
          <t>ជេអេចអិល (ខេមបូឌា) ឡូជីស្ទីក ឯ.ក</t>
        </is>
      </c>
      <c r="D598" s="418" t="inlineStr">
        <is>
          <t>K006-901803075</t>
        </is>
      </c>
      <c r="E598" s="418" t="inlineStr">
        <is>
          <t>JHL-22-01730</t>
        </is>
      </c>
      <c r="F598" s="419" t="n">
        <v>44872</v>
      </c>
      <c r="G598" s="420" t="n">
        <v>148082</v>
      </c>
      <c r="H598" s="418" t="n"/>
      <c r="I598" s="455" t="n">
        <v>148082</v>
      </c>
      <c r="J598" s="418">
        <f>IF(L598&lt;&gt;"",L598,K598)</f>
        <v/>
      </c>
      <c r="K598" s="418">
        <f>IF(AND(T598=TRUE, U598=TRUE, V598=TRUE), IF(W598&lt;-0.05, "អនុញ្ញាត (អ្នកផ្គត់ផ្គង់ប្រកាសខ្វះ)", "បានប្រកាស (អនុញ្ញាត)"), IF(AND(T598=FALSE, U598=FALSE, V598=FALSE), "ព្យួរទុក (មិនមានទិន្នន័យ)", "ប្រកាសខុស (ព្យួរទុក)"))</f>
        <v/>
      </c>
      <c r="L598" s="418" t="inlineStr"/>
      <c r="M598" s="418" t="inlineStr"/>
      <c r="N598" s="455" t="n"/>
      <c r="O598" s="455">
        <f>IF(W598&lt;0,AI598,I598)</f>
        <v/>
      </c>
      <c r="P598" s="455">
        <f>I598-O598</f>
        <v/>
      </c>
      <c r="Q598" s="418" t="n"/>
      <c r="R598" s="418" t="inlineStr">
        <is>
          <t>JHL-22-01730</t>
        </is>
      </c>
      <c r="S598" s="418" t="inlineStr">
        <is>
          <t>JHL-22-01730</t>
        </is>
      </c>
      <c r="T598" s="418">
        <f>R598=S598</f>
        <v/>
      </c>
      <c r="U598" s="418">
        <f>AND(MONTH(F598)=MONTH(Y598), YEAR(F598)=YEAR(Y598))</f>
        <v/>
      </c>
      <c r="V598" s="418">
        <f>AND(AC598&lt;&gt;"", 'Company information'!D$4&lt;&gt;"", RIGHT(SUBSTITUTE(AC598,"-",""),9)=RIGHT(SUBSTITUTE('Company information'!D$4,"-",""),9))</f>
        <v/>
      </c>
      <c r="W598" s="418">
        <f>AI598-I598</f>
        <v/>
      </c>
      <c r="X598" s="455" t="n"/>
      <c r="Y598" s="419" t="n">
        <v>44753</v>
      </c>
      <c r="Z598" s="418" t="inlineStr">
        <is>
          <t>JHL-22-01730</t>
        </is>
      </c>
      <c r="AA598" s="418" t="inlineStr"/>
      <c r="AB598" s="418" t="inlineStr">
        <is>
          <t>បុគ្គលជាប់អាករ</t>
        </is>
      </c>
      <c r="AC598" s="418" t="inlineStr">
        <is>
          <t>L001-100067123</t>
        </is>
      </c>
      <c r="AD598" s="418" t="inlineStr">
        <is>
          <t>រីឡាយអេប៊ល សូស អ៊ិនដាសស្រ្ទៀល (ខេមបូឌា)</t>
        </is>
      </c>
      <c r="AE598" s="455" t="n">
        <v>1628904</v>
      </c>
      <c r="AF598" s="455" t="n">
        <v>1480822</v>
      </c>
      <c r="AG598" s="455" t="n">
        <v>0</v>
      </c>
      <c r="AH598" s="455" t="n">
        <v>0</v>
      </c>
      <c r="AI598" s="455" t="n">
        <v>148082</v>
      </c>
      <c r="AJ598" s="455" t="n">
        <v>0</v>
      </c>
      <c r="AK598" s="455" t="n">
        <v>0</v>
      </c>
      <c r="AL598" s="455" t="n">
        <v>0</v>
      </c>
      <c r="AM598" s="455" t="n">
        <v>0</v>
      </c>
      <c r="AN598" s="455" t="n">
        <v>0</v>
      </c>
      <c r="AO598" s="455" t="n">
        <v>0</v>
      </c>
      <c r="AP598" s="455" t="n">
        <v>0</v>
      </c>
      <c r="AQ598" s="455" t="n">
        <v>0</v>
      </c>
      <c r="AR598" s="418" t="inlineStr"/>
      <c r="AS598" s="418" t="inlineStr">
        <is>
          <t>Import Export clearance services</t>
        </is>
      </c>
      <c r="AT598" s="418" t="inlineStr">
        <is>
          <t>បានប្រកាសពន្ធ</t>
        </is>
      </c>
    </row>
    <row r="599">
      <c r="A599" s="417" t="n">
        <v>590</v>
      </c>
      <c r="B599" s="418" t="inlineStr">
        <is>
          <t>TRUCKING FEE, CUSTOMS CLEARANCE FEE</t>
        </is>
      </c>
      <c r="C599" s="418" t="inlineStr">
        <is>
          <t>ជេអេចអិល (ខេមបូឌា) ឡូជីស្ទីក ឯ.ក</t>
        </is>
      </c>
      <c r="D599" s="418" t="inlineStr">
        <is>
          <t>K006-901803075</t>
        </is>
      </c>
      <c r="E599" s="418" t="inlineStr">
        <is>
          <t>JHL-22-01675</t>
        </is>
      </c>
      <c r="F599" s="419" t="n">
        <v>44658</v>
      </c>
      <c r="G599" s="420" t="n">
        <v>235980</v>
      </c>
      <c r="H599" s="418" t="n"/>
      <c r="I599" s="455" t="n">
        <v>235980</v>
      </c>
      <c r="J599" s="418">
        <f>IF(L599&lt;&gt;"",L599,K599)</f>
        <v/>
      </c>
      <c r="K599" s="418">
        <f>IF(AND(T599=TRUE, U599=TRUE, V599=TRUE), IF(W599&lt;-0.05, "អនុញ្ញាត (អ្នកផ្គត់ផ្គង់ប្រកាសខ្វះ)", "បានប្រកាស (អនុញ្ញាត)"), IF(AND(T599=FALSE, U599=FALSE, V599=FALSE), "ព្យួរទុក (មិនមានទិន្នន័យ)", "ប្រកាសខុស (ព្យួរទុក)"))</f>
        <v/>
      </c>
      <c r="L599" s="418" t="inlineStr"/>
      <c r="M599" s="418" t="inlineStr"/>
      <c r="N599" s="455" t="n"/>
      <c r="O599" s="455">
        <f>IF(W599&lt;0,AI599,I599)</f>
        <v/>
      </c>
      <c r="P599" s="455">
        <f>I599-O599</f>
        <v/>
      </c>
      <c r="Q599" s="418" t="n"/>
      <c r="R599" s="418" t="inlineStr">
        <is>
          <t>JHL-22-01675</t>
        </is>
      </c>
      <c r="S599" s="418" t="inlineStr">
        <is>
          <t>JHL-22-01675</t>
        </is>
      </c>
      <c r="T599" s="418">
        <f>R599=S599</f>
        <v/>
      </c>
      <c r="U599" s="418">
        <f>AND(MONTH(F599)=MONTH(Y599), YEAR(F599)=YEAR(Y599))</f>
        <v/>
      </c>
      <c r="V599" s="418">
        <f>AND(AC599&lt;&gt;"", 'Company information'!D$4&lt;&gt;"", RIGHT(SUBSTITUTE(AC599,"-",""),9)=RIGHT(SUBSTITUTE('Company information'!D$4,"-",""),9))</f>
        <v/>
      </c>
      <c r="W599" s="418">
        <f>AI599-I599</f>
        <v/>
      </c>
      <c r="X599" s="455" t="n"/>
      <c r="Y599" s="419" t="n">
        <v>44746</v>
      </c>
      <c r="Z599" s="418" t="inlineStr">
        <is>
          <t>JHL-22-01675</t>
        </is>
      </c>
      <c r="AA599" s="418" t="inlineStr"/>
      <c r="AB599" s="418" t="inlineStr">
        <is>
          <t>បុគ្គលជាប់អាករ</t>
        </is>
      </c>
      <c r="AC599" s="418" t="inlineStr">
        <is>
          <t>L001-100067123</t>
        </is>
      </c>
      <c r="AD599" s="418" t="inlineStr">
        <is>
          <t>រីឡាយអេប៊ល សូស អ៊ិនដាសស្រ្ទៀល (ខេមបូឌា)</t>
        </is>
      </c>
      <c r="AE599" s="455" t="n">
        <v>2595780</v>
      </c>
      <c r="AF599" s="455" t="n">
        <v>2359800</v>
      </c>
      <c r="AG599" s="455" t="n">
        <v>0</v>
      </c>
      <c r="AH599" s="455" t="n">
        <v>0</v>
      </c>
      <c r="AI599" s="455" t="n">
        <v>235980</v>
      </c>
      <c r="AJ599" s="455" t="n">
        <v>0</v>
      </c>
      <c r="AK599" s="455" t="n">
        <v>0</v>
      </c>
      <c r="AL599" s="455" t="n">
        <v>0</v>
      </c>
      <c r="AM599" s="455" t="n">
        <v>0</v>
      </c>
      <c r="AN599" s="455" t="n">
        <v>0</v>
      </c>
      <c r="AO599" s="455" t="n">
        <v>0</v>
      </c>
      <c r="AP599" s="455" t="n">
        <v>0</v>
      </c>
      <c r="AQ599" s="455" t="n">
        <v>0</v>
      </c>
      <c r="AR599" s="418" t="inlineStr"/>
      <c r="AS599" s="418" t="inlineStr">
        <is>
          <t>Import Export clearance services</t>
        </is>
      </c>
      <c r="AT599" s="418" t="inlineStr">
        <is>
          <t>បានប្រកាសពន្ធ</t>
        </is>
      </c>
    </row>
    <row r="600">
      <c r="A600" s="417" t="n">
        <v>591</v>
      </c>
      <c r="B600" s="418" t="inlineStr">
        <is>
          <t>TRUCKING FEE, CUSTOMS CLEARANCE FEE</t>
        </is>
      </c>
      <c r="C600" s="418" t="inlineStr">
        <is>
          <t>ជេអេចអិល (ខេមបូឌា) ឡូជីស្ទីក ឯ.ក</t>
        </is>
      </c>
      <c r="D600" s="418" t="inlineStr">
        <is>
          <t>K006-901803075</t>
        </is>
      </c>
      <c r="E600" s="418" t="inlineStr">
        <is>
          <t>JHL-22-01676</t>
        </is>
      </c>
      <c r="F600" s="419" t="n">
        <v>44658</v>
      </c>
      <c r="G600" s="420" t="n">
        <v>66895</v>
      </c>
      <c r="H600" s="418" t="n"/>
      <c r="I600" s="455" t="n">
        <v>66895</v>
      </c>
      <c r="J600" s="418">
        <f>IF(L600&lt;&gt;"",L600,K600)</f>
        <v/>
      </c>
      <c r="K600" s="418">
        <f>IF(AND(T600=TRUE, U600=TRUE, V600=TRUE), IF(W600&lt;-0.05, "អនុញ្ញាត (អ្នកផ្គត់ផ្គង់ប្រកាសខ្វះ)", "បានប្រកាស (អនុញ្ញាត)"), IF(AND(T600=FALSE, U600=FALSE, V600=FALSE), "ព្យួរទុក (មិនមានទិន្នន័យ)", "ប្រកាសខុស (ព្យួរទុក)"))</f>
        <v/>
      </c>
      <c r="L600" s="418" t="inlineStr"/>
      <c r="M600" s="418" t="inlineStr"/>
      <c r="N600" s="455" t="n"/>
      <c r="O600" s="455">
        <f>IF(W600&lt;0,AI600,I600)</f>
        <v/>
      </c>
      <c r="P600" s="455">
        <f>I600-O600</f>
        <v/>
      </c>
      <c r="Q600" s="418" t="n"/>
      <c r="R600" s="418" t="inlineStr">
        <is>
          <t>JHL-22-01676</t>
        </is>
      </c>
      <c r="S600" s="418" t="inlineStr">
        <is>
          <t>JHL-22-01676</t>
        </is>
      </c>
      <c r="T600" s="418">
        <f>R600=S600</f>
        <v/>
      </c>
      <c r="U600" s="418">
        <f>AND(MONTH(F600)=MONTH(Y600), YEAR(F600)=YEAR(Y600))</f>
        <v/>
      </c>
      <c r="V600" s="418">
        <f>AND(AC600&lt;&gt;"", 'Company information'!D$4&lt;&gt;"", RIGHT(SUBSTITUTE(AC600,"-",""),9)=RIGHT(SUBSTITUTE('Company information'!D$4,"-",""),9))</f>
        <v/>
      </c>
      <c r="W600" s="418">
        <f>AI600-I600</f>
        <v/>
      </c>
      <c r="X600" s="455" t="n"/>
      <c r="Y600" s="419" t="n">
        <v>44746</v>
      </c>
      <c r="Z600" s="418" t="inlineStr">
        <is>
          <t>JHL-22-01676</t>
        </is>
      </c>
      <c r="AA600" s="418" t="inlineStr"/>
      <c r="AB600" s="418" t="inlineStr">
        <is>
          <t>បុគ្គលជាប់អាករ</t>
        </is>
      </c>
      <c r="AC600" s="418" t="inlineStr">
        <is>
          <t>L001-100067123</t>
        </is>
      </c>
      <c r="AD600" s="418" t="inlineStr">
        <is>
          <t>រីឡាយអេប៊ល សូស អ៊ិនដាសស្រ្ទៀល (ខេមបូឌា)</t>
        </is>
      </c>
      <c r="AE600" s="455" t="n">
        <v>735847</v>
      </c>
      <c r="AF600" s="455" t="n">
        <v>668952</v>
      </c>
      <c r="AG600" s="455" t="n">
        <v>0</v>
      </c>
      <c r="AH600" s="455" t="n">
        <v>0</v>
      </c>
      <c r="AI600" s="455" t="n">
        <v>66895</v>
      </c>
      <c r="AJ600" s="455" t="n">
        <v>0</v>
      </c>
      <c r="AK600" s="455" t="n">
        <v>0</v>
      </c>
      <c r="AL600" s="455" t="n">
        <v>0</v>
      </c>
      <c r="AM600" s="455" t="n">
        <v>0</v>
      </c>
      <c r="AN600" s="455" t="n">
        <v>0</v>
      </c>
      <c r="AO600" s="455" t="n">
        <v>0</v>
      </c>
      <c r="AP600" s="455" t="n">
        <v>0</v>
      </c>
      <c r="AQ600" s="455" t="n">
        <v>0</v>
      </c>
      <c r="AR600" s="418" t="inlineStr"/>
      <c r="AS600" s="418" t="inlineStr">
        <is>
          <t>Import Export clearance services</t>
        </is>
      </c>
      <c r="AT600" s="418" t="inlineStr">
        <is>
          <t>បានប្រកាសពន្ធ</t>
        </is>
      </c>
    </row>
    <row r="601">
      <c r="A601" s="417" t="n">
        <v>592</v>
      </c>
      <c r="B601" s="418" t="inlineStr">
        <is>
          <t>Trucking, Customs Clearance, Import Permit, Extra Trucking, Truck Fuel Surcharge and Handling Charge</t>
        </is>
      </c>
      <c r="C601" s="418" t="inlineStr">
        <is>
          <t>ជេអេចអិល (ខេមបូឌា) ឡូជីស្ទីក ឯ.ក</t>
        </is>
      </c>
      <c r="D601" s="418" t="inlineStr">
        <is>
          <t>K006-901803075</t>
        </is>
      </c>
      <c r="E601" s="418" t="inlineStr">
        <is>
          <t>JHL-22-01677</t>
        </is>
      </c>
      <c r="F601" s="419" t="n">
        <v>44658</v>
      </c>
      <c r="G601" s="420" t="n">
        <v>235980</v>
      </c>
      <c r="H601" s="418" t="n"/>
      <c r="I601" s="455" t="n">
        <v>235980</v>
      </c>
      <c r="J601" s="418">
        <f>IF(L601&lt;&gt;"",L601,K601)</f>
        <v/>
      </c>
      <c r="K601" s="418">
        <f>IF(AND(T601=TRUE, U601=TRUE, V601=TRUE), IF(W601&lt;-0.05, "អនុញ្ញាត (អ្នកផ្គត់ផ្គង់ប្រកាសខ្វះ)", "បានប្រកាស (អនុញ្ញាត)"), IF(AND(T601=FALSE, U601=FALSE, V601=FALSE), "ព្យួរទុក (មិនមានទិន្នន័យ)", "ប្រកាសខុស (ព្យួរទុក)"))</f>
        <v/>
      </c>
      <c r="L601" s="418" t="inlineStr"/>
      <c r="M601" s="418" t="inlineStr"/>
      <c r="N601" s="455" t="n"/>
      <c r="O601" s="455">
        <f>IF(W601&lt;0,AI601,I601)</f>
        <v/>
      </c>
      <c r="P601" s="455">
        <f>I601-O601</f>
        <v/>
      </c>
      <c r="Q601" s="418" t="n"/>
      <c r="R601" s="418" t="inlineStr">
        <is>
          <t>JHL-22-01677</t>
        </is>
      </c>
      <c r="S601" s="418" t="inlineStr">
        <is>
          <t>JHL-22-01677</t>
        </is>
      </c>
      <c r="T601" s="418">
        <f>R601=S601</f>
        <v/>
      </c>
      <c r="U601" s="418">
        <f>AND(MONTH(F601)=MONTH(Y601), YEAR(F601)=YEAR(Y601))</f>
        <v/>
      </c>
      <c r="V601" s="418">
        <f>AND(AC601&lt;&gt;"", 'Company information'!D$4&lt;&gt;"", RIGHT(SUBSTITUTE(AC601,"-",""),9)=RIGHT(SUBSTITUTE('Company information'!D$4,"-",""),9))</f>
        <v/>
      </c>
      <c r="W601" s="418">
        <f>AI601-I601</f>
        <v/>
      </c>
      <c r="X601" s="455" t="n"/>
      <c r="Y601" s="419" t="n">
        <v>44746</v>
      </c>
      <c r="Z601" s="418" t="inlineStr">
        <is>
          <t>JHL-22-01677</t>
        </is>
      </c>
      <c r="AA601" s="418" t="inlineStr"/>
      <c r="AB601" s="418" t="inlineStr">
        <is>
          <t>បុគ្គលជាប់អាករ</t>
        </is>
      </c>
      <c r="AC601" s="418" t="inlineStr">
        <is>
          <t>L001-100067123</t>
        </is>
      </c>
      <c r="AD601" s="418" t="inlineStr">
        <is>
          <t>រីឡាយអេប៊ល សូស អ៊ិនដាសស្រ្ទៀល (ខេមបូឌា)</t>
        </is>
      </c>
      <c r="AE601" s="455" t="n">
        <v>2595780</v>
      </c>
      <c r="AF601" s="455" t="n">
        <v>2359800</v>
      </c>
      <c r="AG601" s="455" t="n">
        <v>0</v>
      </c>
      <c r="AH601" s="455" t="n">
        <v>0</v>
      </c>
      <c r="AI601" s="455" t="n">
        <v>235980</v>
      </c>
      <c r="AJ601" s="455" t="n">
        <v>0</v>
      </c>
      <c r="AK601" s="455" t="n">
        <v>0</v>
      </c>
      <c r="AL601" s="455" t="n">
        <v>0</v>
      </c>
      <c r="AM601" s="455" t="n">
        <v>0</v>
      </c>
      <c r="AN601" s="455" t="n">
        <v>0</v>
      </c>
      <c r="AO601" s="455" t="n">
        <v>0</v>
      </c>
      <c r="AP601" s="455" t="n">
        <v>0</v>
      </c>
      <c r="AQ601" s="455" t="n">
        <v>0</v>
      </c>
      <c r="AR601" s="418" t="inlineStr"/>
      <c r="AS601" s="418" t="inlineStr">
        <is>
          <t>Import Export clearance services</t>
        </is>
      </c>
      <c r="AT601" s="418" t="inlineStr">
        <is>
          <t>បានប្រកាសពន្ធ</t>
        </is>
      </c>
    </row>
    <row r="602">
      <c r="A602" s="417" t="n">
        <v>593</v>
      </c>
      <c r="B602" s="418" t="inlineStr">
        <is>
          <t>Washing Powder</t>
        </is>
      </c>
      <c r="C602" s="418" t="inlineStr">
        <is>
          <t>ជេអេចអិល (ខេមបូឌា) ឡូជីស្ទីក ឯ.ក</t>
        </is>
      </c>
      <c r="D602" s="418" t="inlineStr">
        <is>
          <t>K006-901803075</t>
        </is>
      </c>
      <c r="E602" s="418" t="inlineStr">
        <is>
          <t>JHL-22-01678</t>
        </is>
      </c>
      <c r="F602" s="419" t="n">
        <v>44658</v>
      </c>
      <c r="G602" s="420" t="n">
        <v>187553</v>
      </c>
      <c r="H602" s="418" t="n"/>
      <c r="I602" s="455" t="n">
        <v>187553</v>
      </c>
      <c r="J602" s="418">
        <f>IF(L602&lt;&gt;"",L602,K602)</f>
        <v/>
      </c>
      <c r="K602" s="418">
        <f>IF(AND(T602=TRUE, U602=TRUE, V602=TRUE), IF(W602&lt;-0.05, "អនុញ្ញាត (អ្នកផ្គត់ផ្គង់ប្រកាសខ្វះ)", "បានប្រកាស (អនុញ្ញាត)"), IF(AND(T602=FALSE, U602=FALSE, V602=FALSE), "ព្យួរទុក (មិនមានទិន្នន័យ)", "ប្រកាសខុស (ព្យួរទុក)"))</f>
        <v/>
      </c>
      <c r="L602" s="418" t="inlineStr"/>
      <c r="M602" s="418" t="inlineStr"/>
      <c r="N602" s="455" t="n"/>
      <c r="O602" s="455">
        <f>IF(W602&lt;0,AI602,I602)</f>
        <v/>
      </c>
      <c r="P602" s="455">
        <f>I602-O602</f>
        <v/>
      </c>
      <c r="Q602" s="418" t="n"/>
      <c r="R602" s="418" t="inlineStr">
        <is>
          <t>JHL-22-01678</t>
        </is>
      </c>
      <c r="S602" s="418" t="inlineStr">
        <is>
          <t>JHL-22-01678</t>
        </is>
      </c>
      <c r="T602" s="418">
        <f>R602=S602</f>
        <v/>
      </c>
      <c r="U602" s="418">
        <f>AND(MONTH(F602)=MONTH(Y602), YEAR(F602)=YEAR(Y602))</f>
        <v/>
      </c>
      <c r="V602" s="418">
        <f>AND(AC602&lt;&gt;"", 'Company information'!D$4&lt;&gt;"", RIGHT(SUBSTITUTE(AC602,"-",""),9)=RIGHT(SUBSTITUTE('Company information'!D$4,"-",""),9))</f>
        <v/>
      </c>
      <c r="W602" s="418">
        <f>AI602-I602</f>
        <v/>
      </c>
      <c r="X602" s="455" t="n"/>
      <c r="Y602" s="419" t="n">
        <v>44746</v>
      </c>
      <c r="Z602" s="418" t="inlineStr">
        <is>
          <t>JHL-22-01678</t>
        </is>
      </c>
      <c r="AA602" s="418" t="inlineStr"/>
      <c r="AB602" s="418" t="inlineStr">
        <is>
          <t>បុគ្គលជាប់អាករ</t>
        </is>
      </c>
      <c r="AC602" s="418" t="inlineStr">
        <is>
          <t>L001-100067123</t>
        </is>
      </c>
      <c r="AD602" s="418" t="inlineStr">
        <is>
          <t>រីឡាយអេប៊ល សូស អ៊ិនដាសស្រ្ទៀល (ខេមបូឌា)</t>
        </is>
      </c>
      <c r="AE602" s="455" t="n">
        <v>2063081</v>
      </c>
      <c r="AF602" s="455" t="n">
        <v>1875528</v>
      </c>
      <c r="AG602" s="455" t="n">
        <v>0</v>
      </c>
      <c r="AH602" s="455" t="n">
        <v>0</v>
      </c>
      <c r="AI602" s="455" t="n">
        <v>187553</v>
      </c>
      <c r="AJ602" s="455" t="n">
        <v>0</v>
      </c>
      <c r="AK602" s="455" t="n">
        <v>0</v>
      </c>
      <c r="AL602" s="455" t="n">
        <v>0</v>
      </c>
      <c r="AM602" s="455" t="n">
        <v>0</v>
      </c>
      <c r="AN602" s="455" t="n">
        <v>0</v>
      </c>
      <c r="AO602" s="455" t="n">
        <v>0</v>
      </c>
      <c r="AP602" s="455" t="n">
        <v>0</v>
      </c>
      <c r="AQ602" s="455" t="n">
        <v>0</v>
      </c>
      <c r="AR602" s="418" t="inlineStr"/>
      <c r="AS602" s="418" t="inlineStr">
        <is>
          <t>Import Export clearance services</t>
        </is>
      </c>
      <c r="AT602" s="418" t="inlineStr">
        <is>
          <t>បានប្រកាសពន្ធ</t>
        </is>
      </c>
    </row>
    <row r="603">
      <c r="A603" s="417" t="n">
        <v>594</v>
      </c>
      <c r="B603" s="418" t="inlineStr">
        <is>
          <t>Drinking Water</t>
        </is>
      </c>
      <c r="C603" s="418" t="inlineStr">
        <is>
          <t>ជេអេចអិល (ខេមបូឌា) ឡូជីស្ទីក ឯ.ក</t>
        </is>
      </c>
      <c r="D603" s="418" t="inlineStr">
        <is>
          <t>K006-901803075</t>
        </is>
      </c>
      <c r="E603" s="418" t="inlineStr">
        <is>
          <t>JHL-22-01679</t>
        </is>
      </c>
      <c r="F603" s="419" t="n">
        <v>44658</v>
      </c>
      <c r="G603" s="420" t="n">
        <v>112039</v>
      </c>
      <c r="H603" s="418" t="n"/>
      <c r="I603" s="455" t="n">
        <v>112039</v>
      </c>
      <c r="J603" s="418">
        <f>IF(L603&lt;&gt;"",L603,K603)</f>
        <v/>
      </c>
      <c r="K603" s="418">
        <f>IF(AND(T603=TRUE, U603=TRUE, V603=TRUE), IF(W603&lt;-0.05, "អនុញ្ញាត (អ្នកផ្គត់ផ្គង់ប្រកាសខ្វះ)", "បានប្រកាស (អនុញ្ញាត)"), IF(AND(T603=FALSE, U603=FALSE, V603=FALSE), "ព្យួរទុក (មិនមានទិន្នន័យ)", "ប្រកាសខុស (ព្យួរទុក)"))</f>
        <v/>
      </c>
      <c r="L603" s="418" t="inlineStr"/>
      <c r="M603" s="418" t="inlineStr"/>
      <c r="N603" s="455" t="n"/>
      <c r="O603" s="455">
        <f>IF(W603&lt;0,AI603,I603)</f>
        <v/>
      </c>
      <c r="P603" s="455">
        <f>I603-O603</f>
        <v/>
      </c>
      <c r="Q603" s="418" t="n"/>
      <c r="R603" s="418" t="inlineStr">
        <is>
          <t>JHL-22-01679</t>
        </is>
      </c>
      <c r="S603" s="418" t="inlineStr">
        <is>
          <t>JHL-22-01679</t>
        </is>
      </c>
      <c r="T603" s="418">
        <f>R603=S603</f>
        <v/>
      </c>
      <c r="U603" s="418">
        <f>AND(MONTH(F603)=MONTH(Y603), YEAR(F603)=YEAR(Y603))</f>
        <v/>
      </c>
      <c r="V603" s="418">
        <f>AND(AC603&lt;&gt;"", 'Company information'!D$4&lt;&gt;"", RIGHT(SUBSTITUTE(AC603,"-",""),9)=RIGHT(SUBSTITUTE('Company information'!D$4,"-",""),9))</f>
        <v/>
      </c>
      <c r="W603" s="418">
        <f>AI603-I603</f>
        <v/>
      </c>
      <c r="X603" s="455" t="n"/>
      <c r="Y603" s="419" t="n">
        <v>44746</v>
      </c>
      <c r="Z603" s="418" t="inlineStr">
        <is>
          <t>JHL-22-01679</t>
        </is>
      </c>
      <c r="AA603" s="418" t="inlineStr"/>
      <c r="AB603" s="418" t="inlineStr">
        <is>
          <t>បុគ្គលជាប់អាករ</t>
        </is>
      </c>
      <c r="AC603" s="418" t="inlineStr">
        <is>
          <t>L001-100067123</t>
        </is>
      </c>
      <c r="AD603" s="418" t="inlineStr">
        <is>
          <t>រីឡាយអេប៊ល សូស អ៊ិនដាសស្រ្ទៀល (ខេមបូឌា)</t>
        </is>
      </c>
      <c r="AE603" s="455" t="n">
        <v>1232431</v>
      </c>
      <c r="AF603" s="455" t="n">
        <v>1120392</v>
      </c>
      <c r="AG603" s="455" t="n">
        <v>0</v>
      </c>
      <c r="AH603" s="455" t="n">
        <v>0</v>
      </c>
      <c r="AI603" s="455" t="n">
        <v>112039</v>
      </c>
      <c r="AJ603" s="455" t="n">
        <v>0</v>
      </c>
      <c r="AK603" s="455" t="n">
        <v>0</v>
      </c>
      <c r="AL603" s="455" t="n">
        <v>0</v>
      </c>
      <c r="AM603" s="455" t="n">
        <v>0</v>
      </c>
      <c r="AN603" s="455" t="n">
        <v>0</v>
      </c>
      <c r="AO603" s="455" t="n">
        <v>0</v>
      </c>
      <c r="AP603" s="455" t="n">
        <v>0</v>
      </c>
      <c r="AQ603" s="455" t="n">
        <v>0</v>
      </c>
      <c r="AR603" s="418" t="inlineStr"/>
      <c r="AS603" s="418" t="inlineStr">
        <is>
          <t>Import Export clearance services</t>
        </is>
      </c>
      <c r="AT603" s="418" t="inlineStr">
        <is>
          <t>បានប្រកាសពន្ធ</t>
        </is>
      </c>
    </row>
    <row r="604">
      <c r="A604" s="417" t="n">
        <v>595</v>
      </c>
      <c r="B604" s="418" t="inlineStr">
        <is>
          <t>Drinking Water</t>
        </is>
      </c>
      <c r="C604" s="418" t="inlineStr">
        <is>
          <t>អ៊ី ខេម សឹលូសិន</t>
        </is>
      </c>
      <c r="D604" s="418" t="inlineStr">
        <is>
          <t>K005-901500360</t>
        </is>
      </c>
      <c r="E604" s="418" t="inlineStr">
        <is>
          <t>22-0536</t>
        </is>
      </c>
      <c r="F604" s="419" t="n">
        <v>44767</v>
      </c>
      <c r="G604" s="420" t="n">
        <v>371322</v>
      </c>
      <c r="H604" s="418" t="n"/>
      <c r="I604" s="455" t="n">
        <v>371322</v>
      </c>
      <c r="J604" s="418">
        <f>IF(L604&lt;&gt;"",L604,K604)</f>
        <v/>
      </c>
      <c r="K604" s="418">
        <f>IF(AND(T604=TRUE, U604=TRUE, V604=TRUE), IF(W604&lt;-0.05, "អនុញ្ញាត (អ្នកផ្គត់ផ្គង់ប្រកាសខ្វះ)", "បានប្រកាស (អនុញ្ញាត)"), IF(AND(T604=FALSE, U604=FALSE, V604=FALSE), "ព្យួរទុក (មិនមានទិន្នន័យ)", "ប្រកាសខុស (ព្យួរទុក)"))</f>
        <v/>
      </c>
      <c r="L604" s="418" t="inlineStr"/>
      <c r="M604" s="418" t="inlineStr"/>
      <c r="N604" s="455" t="n"/>
      <c r="O604" s="455">
        <f>IF(W604&lt;0,AI604,I604)</f>
        <v/>
      </c>
      <c r="P604" s="455">
        <f>I604-O604</f>
        <v/>
      </c>
      <c r="Q604" s="418" t="n"/>
      <c r="R604" s="418" t="inlineStr">
        <is>
          <t>22-0536</t>
        </is>
      </c>
      <c r="S604" s="418" t="inlineStr">
        <is>
          <t>22-0536</t>
        </is>
      </c>
      <c r="T604" s="418">
        <f>R604=S604</f>
        <v/>
      </c>
      <c r="U604" s="418">
        <f>AND(MONTH(F604)=MONTH(Y604), YEAR(F604)=YEAR(Y604))</f>
        <v/>
      </c>
      <c r="V604" s="418">
        <f>AND(AC604&lt;&gt;"", 'Company information'!D$4&lt;&gt;"", RIGHT(SUBSTITUTE(AC604,"-",""),9)=RIGHT(SUBSTITUTE('Company information'!D$4,"-",""),9))</f>
        <v/>
      </c>
      <c r="W604" s="418">
        <f>AI604-I604</f>
        <v/>
      </c>
      <c r="X604" s="455" t="n"/>
      <c r="Y604" s="419" t="n">
        <v>44900</v>
      </c>
      <c r="Z604" s="418" t="inlineStr">
        <is>
          <t>22-0536</t>
        </is>
      </c>
      <c r="AA604" s="418" t="inlineStr"/>
      <c r="AB604" s="418" t="inlineStr">
        <is>
          <t>ក្រុមហ៊ុនក្រៅប្រទេស</t>
        </is>
      </c>
      <c r="AC604" s="418" t="inlineStr">
        <is>
          <t>91110105062770668X</t>
        </is>
      </c>
      <c r="AD604" s="418" t="inlineStr">
        <is>
          <t>ឡូទូស ហ្វេត</t>
        </is>
      </c>
      <c r="AE604" s="455" t="n">
        <v>248534</v>
      </c>
      <c r="AF604" s="455" t="n">
        <v>225940</v>
      </c>
      <c r="AG604" s="455" t="n">
        <v>0</v>
      </c>
      <c r="AH604" s="455" t="n">
        <v>0</v>
      </c>
      <c r="AI604" s="455" t="n">
        <v>0</v>
      </c>
      <c r="AJ604" s="455" t="n">
        <v>22594</v>
      </c>
      <c r="AK604" s="455" t="n">
        <v>0</v>
      </c>
      <c r="AL604" s="455" t="n">
        <v>0</v>
      </c>
      <c r="AM604" s="455" t="n">
        <v>0</v>
      </c>
      <c r="AN604" s="455" t="n">
        <v>0</v>
      </c>
      <c r="AO604" s="455" t="n">
        <v>0</v>
      </c>
      <c r="AP604" s="455" t="n">
        <v>0</v>
      </c>
      <c r="AQ604" s="455" t="n">
        <v>0</v>
      </c>
      <c r="AR604" s="418" t="inlineStr"/>
      <c r="AS604" s="418" t="inlineStr">
        <is>
          <t>ថ្លៃឯកសារ</t>
        </is>
      </c>
      <c r="AT604" s="418" t="inlineStr">
        <is>
          <t>បានប្រកាសពន្ធ</t>
        </is>
      </c>
    </row>
    <row r="605">
      <c r="A605" s="417" t="n">
        <v>596</v>
      </c>
      <c r="B605" s="418" t="inlineStr">
        <is>
          <t>Drinking Water</t>
        </is>
      </c>
      <c r="C605" s="418" t="inlineStr">
        <is>
          <t>អិនធីអិល តិចណូឡូជី</t>
        </is>
      </c>
      <c r="D605" s="418" t="inlineStr">
        <is>
          <t>K005-901900283</t>
        </is>
      </c>
      <c r="E605" s="418" t="inlineStr">
        <is>
          <t>22-002448</t>
        </is>
      </c>
      <c r="F605" s="419" t="n">
        <v>44755</v>
      </c>
      <c r="G605" s="420" t="n">
        <v>104576</v>
      </c>
      <c r="H605" s="418" t="n"/>
      <c r="I605" s="455" t="n">
        <v>104576</v>
      </c>
      <c r="J605" s="418">
        <f>IF(L605&lt;&gt;"",L605,K605)</f>
        <v/>
      </c>
      <c r="K605" s="418">
        <f>IF(AND(T605=TRUE, U605=TRUE, V605=TRUE), IF(W605&lt;-0.05, "អនុញ្ញាត (អ្នកផ្គត់ផ្គង់ប្រកាសខ្វះ)", "បានប្រកាស (អនុញ្ញាត)"), IF(AND(T605=FALSE, U605=FALSE, V605=FALSE), "ព្យួរទុក (មិនមានទិន្នន័យ)", "ប្រកាសខុស (ព្យួរទុក)"))</f>
        <v/>
      </c>
      <c r="L605" s="418" t="inlineStr"/>
      <c r="M605" s="418" t="inlineStr"/>
      <c r="N605" s="455" t="n"/>
      <c r="O605" s="455">
        <f>IF(W605&lt;0,AI605,I605)</f>
        <v/>
      </c>
      <c r="P605" s="455">
        <f>I605-O605</f>
        <v/>
      </c>
      <c r="Q605" s="418" t="n"/>
      <c r="R605" s="418" t="inlineStr">
        <is>
          <t>22-002448</t>
        </is>
      </c>
      <c r="S605" s="418" t="inlineStr">
        <is>
          <t>22-002448</t>
        </is>
      </c>
      <c r="T605" s="418">
        <f>R605=S605</f>
        <v/>
      </c>
      <c r="U605" s="418">
        <f>AND(MONTH(F605)=MONTH(Y605), YEAR(F605)=YEAR(Y605))</f>
        <v/>
      </c>
      <c r="V605" s="418">
        <f>AND(AC605&lt;&gt;"", 'Company information'!D$4&lt;&gt;"", RIGHT(SUBSTITUTE(AC605,"-",""),9)=RIGHT(SUBSTITUTE('Company information'!D$4,"-",""),9))</f>
        <v/>
      </c>
      <c r="W605" s="418">
        <f>AI605-I605</f>
        <v/>
      </c>
      <c r="X605" s="455" t="n"/>
      <c r="Y605" s="419" t="n">
        <v>44755</v>
      </c>
      <c r="Z605" s="418" t="inlineStr">
        <is>
          <t>22-002448</t>
        </is>
      </c>
      <c r="AA605" s="418" t="inlineStr"/>
      <c r="AB605" s="418" t="inlineStr">
        <is>
          <t>បុគ្គលជាប់អាករ</t>
        </is>
      </c>
      <c r="AC605" s="418" t="inlineStr">
        <is>
          <t>L001-100067123</t>
        </is>
      </c>
      <c r="AD605" s="418" t="inlineStr">
        <is>
          <t>រីឡាយអេប៊ល សូស អ៊ិនដាសស្រ្ទៀល (ខេមបូឌា)</t>
        </is>
      </c>
      <c r="AE605" s="455" t="n">
        <v>1150331</v>
      </c>
      <c r="AF605" s="455" t="n">
        <v>1045755</v>
      </c>
      <c r="AG605" s="455" t="n">
        <v>0</v>
      </c>
      <c r="AH605" s="455" t="n">
        <v>0</v>
      </c>
      <c r="AI605" s="455" t="n">
        <v>104576</v>
      </c>
      <c r="AJ605" s="455" t="n">
        <v>0</v>
      </c>
      <c r="AK605" s="455" t="n">
        <v>0</v>
      </c>
      <c r="AL605" s="455" t="n">
        <v>0</v>
      </c>
      <c r="AM605" s="455" t="n">
        <v>0</v>
      </c>
      <c r="AN605" s="455" t="n">
        <v>0</v>
      </c>
      <c r="AO605" s="455" t="n">
        <v>0</v>
      </c>
      <c r="AP605" s="455" t="n">
        <v>0</v>
      </c>
      <c r="AQ605" s="455" t="n">
        <v>0</v>
      </c>
      <c r="AR605" s="418" t="inlineStr"/>
      <c r="AS605" s="418" t="inlineStr">
        <is>
          <t>Machine Printer HP Black &amp; White Laserjet Pro M-107W Print Only</t>
        </is>
      </c>
      <c r="AT605" s="418" t="inlineStr">
        <is>
          <t>បានប្រកាសពន្ធ</t>
        </is>
      </c>
    </row>
    <row r="606">
      <c r="A606" s="417" t="n">
        <v>597</v>
      </c>
      <c r="B606" s="418" t="inlineStr">
        <is>
          <t>Drinking Water</t>
        </is>
      </c>
      <c r="C606" s="418" t="inlineStr">
        <is>
          <t>ប្យួរ៉ូ វេរីតាស (ខេមបូឌា) លីមីធីត</t>
        </is>
      </c>
      <c r="D606" s="418" t="inlineStr">
        <is>
          <t>L001-107024462</t>
        </is>
      </c>
      <c r="E606" s="418" t="inlineStr">
        <is>
          <t>50254636</t>
        </is>
      </c>
      <c r="F606" s="419" t="n">
        <v>44767</v>
      </c>
      <c r="G606" s="420" t="n">
        <v>34465</v>
      </c>
      <c r="H606" s="418" t="n"/>
      <c r="I606" s="455" t="n">
        <v>34465</v>
      </c>
      <c r="J606" s="418">
        <f>IF(L606&lt;&gt;"",L606,K606)</f>
        <v/>
      </c>
      <c r="K606" s="418">
        <f>IF(AND(T606=TRUE, U606=TRUE, V606=TRUE), IF(W606&lt;-0.05, "អនុញ្ញាត (អ្នកផ្គត់ផ្គង់ប្រកាសខ្វះ)", "បានប្រកាស (អនុញ្ញាត)"), IF(AND(T606=FALSE, U606=FALSE, V606=FALSE), "ព្យួរទុក (មិនមានទិន្នន័យ)", "ប្រកាសខុស (ព្យួរទុក)"))</f>
        <v/>
      </c>
      <c r="L606" s="418" t="inlineStr"/>
      <c r="M606" s="418" t="inlineStr"/>
      <c r="N606" s="455" t="n"/>
      <c r="O606" s="455">
        <f>IF(W606&lt;0,AI606,I606)</f>
        <v/>
      </c>
      <c r="P606" s="455">
        <f>I606-O606</f>
        <v/>
      </c>
      <c r="Q606" s="418" t="n"/>
      <c r="R606" s="418" t="inlineStr">
        <is>
          <t>50254636</t>
        </is>
      </c>
      <c r="S606" s="418" t="inlineStr">
        <is>
          <t>50254636</t>
        </is>
      </c>
      <c r="T606" s="418">
        <f>R606=S606</f>
        <v/>
      </c>
      <c r="U606" s="418">
        <f>AND(MONTH(F606)=MONTH(Y606), YEAR(F606)=YEAR(Y606))</f>
        <v/>
      </c>
      <c r="V606" s="418">
        <f>AND(AC606&lt;&gt;"", 'Company information'!D$4&lt;&gt;"", RIGHT(SUBSTITUTE(AC606,"-",""),9)=RIGHT(SUBSTITUTE('Company information'!D$4,"-",""),9))</f>
        <v/>
      </c>
      <c r="W606" s="418">
        <f>AI606-I606</f>
        <v/>
      </c>
      <c r="X606" s="455" t="n"/>
      <c r="Y606" s="419" t="n">
        <v>44767</v>
      </c>
      <c r="Z606" s="418" t="inlineStr">
        <is>
          <t>50254636</t>
        </is>
      </c>
      <c r="AA606" s="418" t="inlineStr"/>
      <c r="AB606" s="418" t="inlineStr">
        <is>
          <t>បុគ្គលជាប់អាករ</t>
        </is>
      </c>
      <c r="AC606" s="418" t="inlineStr">
        <is>
          <t>L001-100067123</t>
        </is>
      </c>
      <c r="AD606" s="418" t="inlineStr">
        <is>
          <t>រីឡាយអេប៊ល សូស អ៊ិនដាសស្រ្ទៀល (ខេមបូឌា)</t>
        </is>
      </c>
      <c r="AE606" s="455" t="n">
        <v>379117</v>
      </c>
      <c r="AF606" s="455" t="n">
        <v>344652</v>
      </c>
      <c r="AG606" s="455" t="n">
        <v>0</v>
      </c>
      <c r="AH606" s="455" t="n">
        <v>0</v>
      </c>
      <c r="AI606" s="455" t="n">
        <v>34465</v>
      </c>
      <c r="AJ606" s="455" t="n">
        <v>0</v>
      </c>
      <c r="AK606" s="455" t="n">
        <v>0</v>
      </c>
      <c r="AL606" s="455" t="n">
        <v>0</v>
      </c>
      <c r="AM606" s="455" t="n">
        <v>0</v>
      </c>
      <c r="AN606" s="455" t="n">
        <v>0</v>
      </c>
      <c r="AO606" s="455" t="n">
        <v>0</v>
      </c>
      <c r="AP606" s="455" t="n">
        <v>0</v>
      </c>
      <c r="AQ606" s="455" t="n">
        <v>0</v>
      </c>
      <c r="AR606" s="418" t="inlineStr"/>
      <c r="AS606" s="418" t="inlineStr">
        <is>
          <t>ចំនូលបានមកពីការលក់</t>
        </is>
      </c>
      <c r="AT606" s="418" t="inlineStr">
        <is>
          <t>បានប្រកាសពន្ធ</t>
        </is>
      </c>
    </row>
    <row r="607">
      <c r="A607" s="417" t="n">
        <v>598</v>
      </c>
      <c r="B607" s="418" t="inlineStr">
        <is>
          <t>Drinking Water</t>
        </is>
      </c>
      <c r="C607" s="418" t="inlineStr">
        <is>
          <t>អូ.អិម.អេស. (ខេមបូឌា)</t>
        </is>
      </c>
      <c r="D607" s="418" t="inlineStr">
        <is>
          <t>K005-105004278</t>
        </is>
      </c>
      <c r="E607" s="418" t="inlineStr">
        <is>
          <t>16976</t>
        </is>
      </c>
      <c r="F607" s="419" t="n">
        <v>44767</v>
      </c>
      <c r="G607" s="420" t="n">
        <v>56621</v>
      </c>
      <c r="H607" s="418" t="n"/>
      <c r="I607" s="455" t="n">
        <v>56621</v>
      </c>
      <c r="J607" s="418">
        <f>IF(L607&lt;&gt;"",L607,K607)</f>
        <v/>
      </c>
      <c r="K607" s="418">
        <f>IF(AND(T607=TRUE, U607=TRUE, V607=TRUE), IF(W607&lt;-0.05, "អនុញ្ញាត (អ្នកផ្គត់ផ្គង់ប្រកាសខ្វះ)", "បានប្រកាស (អនុញ្ញាត)"), IF(AND(T607=FALSE, U607=FALSE, V607=FALSE), "ព្យួរទុក (មិនមានទិន្នន័យ)", "ប្រកាសខុស (ព្យួរទុក)"))</f>
        <v/>
      </c>
      <c r="L607" s="418" t="inlineStr"/>
      <c r="M607" s="418" t="inlineStr"/>
      <c r="N607" s="455" t="n"/>
      <c r="O607" s="455">
        <f>IF(W607&lt;0,AI607,I607)</f>
        <v/>
      </c>
      <c r="P607" s="455">
        <f>I607-O607</f>
        <v/>
      </c>
      <c r="Q607" s="418" t="n"/>
      <c r="R607" s="418" t="inlineStr">
        <is>
          <t>16976</t>
        </is>
      </c>
      <c r="S607" s="418" t="inlineStr">
        <is>
          <t>16976</t>
        </is>
      </c>
      <c r="T607" s="418">
        <f>R607=S607</f>
        <v/>
      </c>
      <c r="U607" s="418">
        <f>AND(MONTH(F607)=MONTH(Y607), YEAR(F607)=YEAR(Y607))</f>
        <v/>
      </c>
      <c r="V607" s="418">
        <f>AND(AC607&lt;&gt;"", 'Company information'!D$4&lt;&gt;"", RIGHT(SUBSTITUTE(AC607,"-",""),9)=RIGHT(SUBSTITUTE('Company information'!D$4,"-",""),9))</f>
        <v/>
      </c>
      <c r="W607" s="418">
        <f>AI607-I607</f>
        <v/>
      </c>
      <c r="X607" s="455" t="n"/>
      <c r="Y607" s="419" t="n">
        <v>44767</v>
      </c>
      <c r="Z607" s="418" t="inlineStr">
        <is>
          <t>16976</t>
        </is>
      </c>
      <c r="AA607" s="418" t="inlineStr"/>
      <c r="AB607" s="418" t="inlineStr">
        <is>
          <t>បុគ្គលជាប់អាករ</t>
        </is>
      </c>
      <c r="AC607" s="418" t="inlineStr">
        <is>
          <t>L001-100067123</t>
        </is>
      </c>
      <c r="AD607" s="418" t="inlineStr">
        <is>
          <t>រីឡាយអេប៊ល សូស អ៊ិនដាសស្រ្ទៀល (ខេមបូឌា)</t>
        </is>
      </c>
      <c r="AE607" s="455" t="n">
        <v>622835</v>
      </c>
      <c r="AF607" s="455" t="n">
        <v>566214</v>
      </c>
      <c r="AG607" s="455" t="n">
        <v>0</v>
      </c>
      <c r="AH607" s="455" t="n">
        <v>0</v>
      </c>
      <c r="AI607" s="455" t="n">
        <v>56621</v>
      </c>
      <c r="AJ607" s="455" t="n">
        <v>0</v>
      </c>
      <c r="AK607" s="455" t="n">
        <v>0</v>
      </c>
      <c r="AL607" s="455" t="n">
        <v>0</v>
      </c>
      <c r="AM607" s="455" t="n">
        <v>0</v>
      </c>
      <c r="AN607" s="455" t="n">
        <v>0</v>
      </c>
      <c r="AO607" s="455" t="n">
        <v>0</v>
      </c>
      <c r="AP607" s="455" t="n">
        <v>0</v>
      </c>
      <c r="AQ607" s="455" t="n">
        <v>0</v>
      </c>
      <c r="AR607" s="418" t="inlineStr"/>
      <c r="AS607" s="418" t="inlineStr">
        <is>
          <t>សេវាកម្មជួល</t>
        </is>
      </c>
      <c r="AT607" s="418" t="inlineStr">
        <is>
          <t>បានប្រកាសពន្ធ</t>
        </is>
      </c>
    </row>
    <row r="608">
      <c r="A608" s="417" t="n">
        <v>599</v>
      </c>
      <c r="B608" s="418" t="inlineStr">
        <is>
          <t>Drinking Water</t>
        </is>
      </c>
      <c r="C608" s="418" t="inlineStr">
        <is>
          <t>អូ.អិម.អេស. (ខេមបូឌា)</t>
        </is>
      </c>
      <c r="D608" s="418" t="inlineStr">
        <is>
          <t>K005-105004278</t>
        </is>
      </c>
      <c r="E608" s="418" t="inlineStr">
        <is>
          <t>16977</t>
        </is>
      </c>
      <c r="F608" s="419" t="n">
        <v>44767</v>
      </c>
      <c r="G608" s="420" t="n">
        <v>106924</v>
      </c>
      <c r="H608" s="418" t="n"/>
      <c r="I608" s="455" t="n">
        <v>106924</v>
      </c>
      <c r="J608" s="418">
        <f>IF(L608&lt;&gt;"",L608,K608)</f>
        <v/>
      </c>
      <c r="K608" s="418">
        <f>IF(AND(T608=TRUE, U608=TRUE, V608=TRUE), IF(W608&lt;-0.05, "អនុញ្ញាត (អ្នកផ្គត់ផ្គង់ប្រកាសខ្វះ)", "បានប្រកាស (អនុញ្ញាត)"), IF(AND(T608=FALSE, U608=FALSE, V608=FALSE), "ព្យួរទុក (មិនមានទិន្នន័យ)", "ប្រកាសខុស (ព្យួរទុក)"))</f>
        <v/>
      </c>
      <c r="L608" s="418" t="inlineStr"/>
      <c r="M608" s="418" t="inlineStr"/>
      <c r="N608" s="455" t="n"/>
      <c r="O608" s="455">
        <f>IF(W608&lt;0,AI608,I608)</f>
        <v/>
      </c>
      <c r="P608" s="455">
        <f>I608-O608</f>
        <v/>
      </c>
      <c r="Q608" s="418" t="n"/>
      <c r="R608" s="418" t="inlineStr">
        <is>
          <t>16977</t>
        </is>
      </c>
      <c r="S608" s="418" t="inlineStr">
        <is>
          <t>16977</t>
        </is>
      </c>
      <c r="T608" s="418">
        <f>R608=S608</f>
        <v/>
      </c>
      <c r="U608" s="418">
        <f>AND(MONTH(F608)=MONTH(Y608), YEAR(F608)=YEAR(Y608))</f>
        <v/>
      </c>
      <c r="V608" s="418">
        <f>AND(AC608&lt;&gt;"", 'Company information'!D$4&lt;&gt;"", RIGHT(SUBSTITUTE(AC608,"-",""),9)=RIGHT(SUBSTITUTE('Company information'!D$4,"-",""),9))</f>
        <v/>
      </c>
      <c r="W608" s="418">
        <f>AI608-I608</f>
        <v/>
      </c>
      <c r="X608" s="455" t="n"/>
      <c r="Y608" s="419" t="n">
        <v>44767</v>
      </c>
      <c r="Z608" s="418" t="inlineStr">
        <is>
          <t>16977</t>
        </is>
      </c>
      <c r="AA608" s="418" t="inlineStr"/>
      <c r="AB608" s="418" t="inlineStr">
        <is>
          <t>បុគ្គលជាប់អាករ</t>
        </is>
      </c>
      <c r="AC608" s="418" t="inlineStr">
        <is>
          <t>L001-100067123</t>
        </is>
      </c>
      <c r="AD608" s="418" t="inlineStr">
        <is>
          <t>រីឡាយអេប៊ល សូស អ៊ិនដាសស្រ្ទៀល (ខេមបូឌា)</t>
        </is>
      </c>
      <c r="AE608" s="455" t="n">
        <v>1176166</v>
      </c>
      <c r="AF608" s="455" t="n">
        <v>1069242</v>
      </c>
      <c r="AG608" s="455" t="n">
        <v>0</v>
      </c>
      <c r="AH608" s="455" t="n">
        <v>0</v>
      </c>
      <c r="AI608" s="455" t="n">
        <v>106924</v>
      </c>
      <c r="AJ608" s="455" t="n">
        <v>0</v>
      </c>
      <c r="AK608" s="455" t="n">
        <v>0</v>
      </c>
      <c r="AL608" s="455" t="n">
        <v>0</v>
      </c>
      <c r="AM608" s="455" t="n">
        <v>0</v>
      </c>
      <c r="AN608" s="455" t="n">
        <v>0</v>
      </c>
      <c r="AO608" s="455" t="n">
        <v>0</v>
      </c>
      <c r="AP608" s="455" t="n">
        <v>0</v>
      </c>
      <c r="AQ608" s="455" t="n">
        <v>0</v>
      </c>
      <c r="AR608" s="418" t="inlineStr"/>
      <c r="AS608" s="418" t="inlineStr">
        <is>
          <t>សេវាកម្មជួល</t>
        </is>
      </c>
      <c r="AT608" s="418" t="inlineStr">
        <is>
          <t>បានប្រកាសពន្ធ</t>
        </is>
      </c>
    </row>
    <row r="609">
      <c r="A609" s="417" t="n">
        <v>600</v>
      </c>
      <c r="B609" s="418" t="inlineStr">
        <is>
          <t>Stationery</t>
        </is>
      </c>
      <c r="C609" s="418" t="inlineStr">
        <is>
          <t>អូ.អិម.អេស. (ខេមបូឌា)</t>
        </is>
      </c>
      <c r="D609" s="418" t="inlineStr">
        <is>
          <t>K005-105004278</t>
        </is>
      </c>
      <c r="E609" s="418" t="inlineStr">
        <is>
          <t>16975</t>
        </is>
      </c>
      <c r="F609" s="419" t="n">
        <v>44767</v>
      </c>
      <c r="G609" s="420" t="n">
        <v>369270</v>
      </c>
      <c r="H609" s="418" t="n"/>
      <c r="I609" s="455" t="n">
        <v>369270</v>
      </c>
      <c r="J609" s="418">
        <f>IF(L609&lt;&gt;"",L609,K609)</f>
        <v/>
      </c>
      <c r="K609" s="418">
        <f>IF(AND(T609=TRUE, U609=TRUE, V609=TRUE), IF(W609&lt;-0.05, "អនុញ្ញាត (អ្នកផ្គត់ផ្គង់ប្រកាសខ្វះ)", "បានប្រកាស (អនុញ្ញាត)"), IF(AND(T609=FALSE, U609=FALSE, V609=FALSE), "ព្យួរទុក (មិនមានទិន្នន័យ)", "ប្រកាសខុស (ព្យួរទុក)"))</f>
        <v/>
      </c>
      <c r="L609" s="418" t="inlineStr"/>
      <c r="M609" s="418" t="inlineStr"/>
      <c r="N609" s="455" t="n"/>
      <c r="O609" s="455">
        <f>IF(W609&lt;0,AI609,I609)</f>
        <v/>
      </c>
      <c r="P609" s="455">
        <f>I609-O609</f>
        <v/>
      </c>
      <c r="Q609" s="418" t="n"/>
      <c r="R609" s="418" t="inlineStr">
        <is>
          <t>16975</t>
        </is>
      </c>
      <c r="S609" s="418" t="inlineStr">
        <is>
          <t>16975</t>
        </is>
      </c>
      <c r="T609" s="418">
        <f>R609=S609</f>
        <v/>
      </c>
      <c r="U609" s="418">
        <f>AND(MONTH(F609)=MONTH(Y609), YEAR(F609)=YEAR(Y609))</f>
        <v/>
      </c>
      <c r="V609" s="418">
        <f>AND(AC609&lt;&gt;"", 'Company information'!D$4&lt;&gt;"", RIGHT(SUBSTITUTE(AC609,"-",""),9)=RIGHT(SUBSTITUTE('Company information'!D$4,"-",""),9))</f>
        <v/>
      </c>
      <c r="W609" s="418">
        <f>AI609-I609</f>
        <v/>
      </c>
      <c r="X609" s="455" t="n"/>
      <c r="Y609" s="419" t="n">
        <v>44767</v>
      </c>
      <c r="Z609" s="418" t="inlineStr">
        <is>
          <t>16975</t>
        </is>
      </c>
      <c r="AA609" s="418" t="inlineStr"/>
      <c r="AB609" s="418" t="inlineStr">
        <is>
          <t>បុគ្គលជាប់អាករ</t>
        </is>
      </c>
      <c r="AC609" s="418" t="inlineStr">
        <is>
          <t>L001-100067123</t>
        </is>
      </c>
      <c r="AD609" s="418" t="inlineStr">
        <is>
          <t>រីឡាយអេប៊ល សូស អ៊ិនដាសស្រ្ទៀល (ខេមបូឌា)</t>
        </is>
      </c>
      <c r="AE609" s="455" t="n">
        <v>4061970</v>
      </c>
      <c r="AF609" s="455" t="n">
        <v>3692700</v>
      </c>
      <c r="AG609" s="455" t="n">
        <v>0</v>
      </c>
      <c r="AH609" s="455" t="n">
        <v>0</v>
      </c>
      <c r="AI609" s="455" t="n">
        <v>369270</v>
      </c>
      <c r="AJ609" s="455" t="n">
        <v>0</v>
      </c>
      <c r="AK609" s="455" t="n">
        <v>0</v>
      </c>
      <c r="AL609" s="455" t="n">
        <v>0</v>
      </c>
      <c r="AM609" s="455" t="n">
        <v>0</v>
      </c>
      <c r="AN609" s="455" t="n">
        <v>0</v>
      </c>
      <c r="AO609" s="455" t="n">
        <v>0</v>
      </c>
      <c r="AP609" s="455" t="n">
        <v>0</v>
      </c>
      <c r="AQ609" s="455" t="n">
        <v>0</v>
      </c>
      <c r="AR609" s="418" t="inlineStr"/>
      <c r="AS609" s="418" t="inlineStr">
        <is>
          <t>សេវាកម្មជួល</t>
        </is>
      </c>
      <c r="AT609" s="418" t="inlineStr">
        <is>
          <t>បានប្រកាសពន្ធ</t>
        </is>
      </c>
    </row>
    <row r="610">
      <c r="A610" s="417" t="n">
        <v>601</v>
      </c>
      <c r="B610" s="418" t="inlineStr">
        <is>
          <t>Automatic cutting blade</t>
        </is>
      </c>
      <c r="C610" s="418" t="inlineStr">
        <is>
          <t>អូ.អិម.អេស. (ខេមបូឌា)</t>
        </is>
      </c>
      <c r="D610" s="418" t="inlineStr">
        <is>
          <t>K005-105004278</t>
        </is>
      </c>
      <c r="E610" s="418" t="inlineStr">
        <is>
          <t>17028</t>
        </is>
      </c>
      <c r="F610" s="419" t="n">
        <v>44769</v>
      </c>
      <c r="G610" s="420" t="n">
        <v>26683</v>
      </c>
      <c r="H610" s="418" t="n"/>
      <c r="I610" s="455" t="n">
        <v>26683</v>
      </c>
      <c r="J610" s="418">
        <f>IF(L610&lt;&gt;"",L610,K610)</f>
        <v/>
      </c>
      <c r="K610" s="418">
        <f>IF(AND(T610=TRUE, U610=TRUE, V610=TRUE), IF(W610&lt;-0.05, "អនុញ្ញាត (អ្នកផ្គត់ផ្គង់ប្រកាសខ្វះ)", "បានប្រកាស (អនុញ្ញាត)"), IF(AND(T610=FALSE, U610=FALSE, V610=FALSE), "ព្យួរទុក (មិនមានទិន្នន័យ)", "ប្រកាសខុស (ព្យួរទុក)"))</f>
        <v/>
      </c>
      <c r="L610" s="418" t="inlineStr"/>
      <c r="M610" s="418" t="inlineStr"/>
      <c r="N610" s="455" t="n"/>
      <c r="O610" s="455">
        <f>IF(W610&lt;0,AI610,I610)</f>
        <v/>
      </c>
      <c r="P610" s="455">
        <f>I610-O610</f>
        <v/>
      </c>
      <c r="Q610" s="418" t="n"/>
      <c r="R610" s="418" t="inlineStr">
        <is>
          <t>17028</t>
        </is>
      </c>
      <c r="S610" s="418" t="inlineStr">
        <is>
          <t>17028</t>
        </is>
      </c>
      <c r="T610" s="418">
        <f>R610=S610</f>
        <v/>
      </c>
      <c r="U610" s="418">
        <f>AND(MONTH(F610)=MONTH(Y610), YEAR(F610)=YEAR(Y610))</f>
        <v/>
      </c>
      <c r="V610" s="418">
        <f>AND(AC610&lt;&gt;"", 'Company information'!D$4&lt;&gt;"", RIGHT(SUBSTITUTE(AC610,"-",""),9)=RIGHT(SUBSTITUTE('Company information'!D$4,"-",""),9))</f>
        <v/>
      </c>
      <c r="W610" s="418">
        <f>AI610-I610</f>
        <v/>
      </c>
      <c r="X610" s="455" t="n"/>
      <c r="Y610" s="419" t="n">
        <v>44769</v>
      </c>
      <c r="Z610" s="418" t="inlineStr">
        <is>
          <t>17028</t>
        </is>
      </c>
      <c r="AA610" s="418" t="inlineStr"/>
      <c r="AB610" s="418" t="inlineStr">
        <is>
          <t>បុគ្គលជាប់អាករ</t>
        </is>
      </c>
      <c r="AC610" s="418" t="inlineStr">
        <is>
          <t>L001-100067123</t>
        </is>
      </c>
      <c r="AD610" s="418" t="inlineStr">
        <is>
          <t>រីឡាយអេប៊ល សូស អ៊ិនដាសស្រ្ទៀល (ខេមបូឌា)</t>
        </is>
      </c>
      <c r="AE610" s="455" t="n">
        <v>293508</v>
      </c>
      <c r="AF610" s="455" t="n">
        <v>266825</v>
      </c>
      <c r="AG610" s="455" t="n">
        <v>0</v>
      </c>
      <c r="AH610" s="455" t="n">
        <v>0</v>
      </c>
      <c r="AI610" s="455" t="n">
        <v>26683</v>
      </c>
      <c r="AJ610" s="455" t="n">
        <v>0</v>
      </c>
      <c r="AK610" s="455" t="n">
        <v>0</v>
      </c>
      <c r="AL610" s="455" t="n">
        <v>0</v>
      </c>
      <c r="AM610" s="455" t="n">
        <v>0</v>
      </c>
      <c r="AN610" s="455" t="n">
        <v>0</v>
      </c>
      <c r="AO610" s="455" t="n">
        <v>0</v>
      </c>
      <c r="AP610" s="455" t="n">
        <v>0</v>
      </c>
      <c r="AQ610" s="455" t="n">
        <v>0</v>
      </c>
      <c r="AR610" s="418" t="inlineStr"/>
      <c r="AS610" s="418" t="inlineStr">
        <is>
          <t>សេវាកម្មជួល</t>
        </is>
      </c>
      <c r="AT610" s="418" t="inlineStr">
        <is>
          <t>បានប្រកាសពន្ធ</t>
        </is>
      </c>
    </row>
    <row r="611">
      <c r="A611" s="417" t="n">
        <v>602</v>
      </c>
      <c r="B611" s="418" t="inlineStr">
        <is>
          <t>Drinking</t>
        </is>
      </c>
      <c r="C611" s="418" t="inlineStr">
        <is>
          <t>អូ.អិម.អេស. (ខេមបូឌា)</t>
        </is>
      </c>
      <c r="D611" s="418" t="inlineStr">
        <is>
          <t>K005-105004278</t>
        </is>
      </c>
      <c r="E611" s="418" t="inlineStr">
        <is>
          <t>16988</t>
        </is>
      </c>
      <c r="F611" s="419" t="n">
        <v>44767</v>
      </c>
      <c r="G611" s="420" t="n">
        <v>143605</v>
      </c>
      <c r="H611" s="418" t="n"/>
      <c r="I611" s="455" t="n">
        <v>143605</v>
      </c>
      <c r="J611" s="418">
        <f>IF(L611&lt;&gt;"",L611,K611)</f>
        <v/>
      </c>
      <c r="K611" s="418">
        <f>IF(AND(T611=TRUE, U611=TRUE, V611=TRUE), IF(W611&lt;-0.05, "អនុញ្ញាត (អ្នកផ្គត់ផ្គង់ប្រកាសខ្វះ)", "បានប្រកាស (អនុញ្ញាត)"), IF(AND(T611=FALSE, U611=FALSE, V611=FALSE), "ព្យួរទុក (មិនមានទិន្នន័យ)", "ប្រកាសខុស (ព្យួរទុក)"))</f>
        <v/>
      </c>
      <c r="L611" s="418" t="inlineStr"/>
      <c r="M611" s="418" t="inlineStr"/>
      <c r="N611" s="455" t="n"/>
      <c r="O611" s="455">
        <f>IF(W611&lt;0,AI611,I611)</f>
        <v/>
      </c>
      <c r="P611" s="455">
        <f>I611-O611</f>
        <v/>
      </c>
      <c r="Q611" s="418" t="n"/>
      <c r="R611" s="418" t="inlineStr">
        <is>
          <t>16988</t>
        </is>
      </c>
      <c r="S611" s="418" t="inlineStr">
        <is>
          <t>16988</t>
        </is>
      </c>
      <c r="T611" s="418">
        <f>R611=S611</f>
        <v/>
      </c>
      <c r="U611" s="418">
        <f>AND(MONTH(F611)=MONTH(Y611), YEAR(F611)=YEAR(Y611))</f>
        <v/>
      </c>
      <c r="V611" s="418">
        <f>AND(AC611&lt;&gt;"", 'Company information'!D$4&lt;&gt;"", RIGHT(SUBSTITUTE(AC611,"-",""),9)=RIGHT(SUBSTITUTE('Company information'!D$4,"-",""),9))</f>
        <v/>
      </c>
      <c r="W611" s="418">
        <f>AI611-I611</f>
        <v/>
      </c>
      <c r="X611" s="455" t="n"/>
      <c r="Y611" s="419" t="n">
        <v>44767</v>
      </c>
      <c r="Z611" s="418" t="inlineStr">
        <is>
          <t>16988</t>
        </is>
      </c>
      <c r="AA611" s="418" t="inlineStr"/>
      <c r="AB611" s="418" t="inlineStr">
        <is>
          <t>បុគ្គលជាប់អាករ</t>
        </is>
      </c>
      <c r="AC611" s="418" t="inlineStr">
        <is>
          <t>L001-100067123</t>
        </is>
      </c>
      <c r="AD611" s="418" t="inlineStr">
        <is>
          <t>រីឡាយអេប៊ល សូស អ៊ិនដាសស្រ្ទៀល (ខេមបូឌា)</t>
        </is>
      </c>
      <c r="AE611" s="455" t="n">
        <v>1579655</v>
      </c>
      <c r="AF611" s="455" t="n">
        <v>1436050</v>
      </c>
      <c r="AG611" s="455" t="n">
        <v>0</v>
      </c>
      <c r="AH611" s="455" t="n">
        <v>0</v>
      </c>
      <c r="AI611" s="455" t="n">
        <v>143605</v>
      </c>
      <c r="AJ611" s="455" t="n">
        <v>0</v>
      </c>
      <c r="AK611" s="455" t="n">
        <v>0</v>
      </c>
      <c r="AL611" s="455" t="n">
        <v>0</v>
      </c>
      <c r="AM611" s="455" t="n">
        <v>0</v>
      </c>
      <c r="AN611" s="455" t="n">
        <v>0</v>
      </c>
      <c r="AO611" s="455" t="n">
        <v>0</v>
      </c>
      <c r="AP611" s="455" t="n">
        <v>0</v>
      </c>
      <c r="AQ611" s="455" t="n">
        <v>0</v>
      </c>
      <c r="AR611" s="418" t="inlineStr"/>
      <c r="AS611" s="418" t="inlineStr">
        <is>
          <t>សេវាកម្មជួល</t>
        </is>
      </c>
      <c r="AT611" s="418" t="inlineStr">
        <is>
          <t>បានប្រកាសពន្ធ</t>
        </is>
      </c>
    </row>
    <row r="612">
      <c r="A612" s="417" t="n">
        <v>603</v>
      </c>
      <c r="B612" s="418" t="inlineStr">
        <is>
          <t>Thread</t>
        </is>
      </c>
      <c r="C612" s="418" t="inlineStr">
        <is>
          <t>ប៊ី. ភី. ស៊ី ត្រេឌីង</t>
        </is>
      </c>
      <c r="D612" s="418" t="inlineStr">
        <is>
          <t>L001-100109551</t>
        </is>
      </c>
      <c r="E612" s="418" t="inlineStr">
        <is>
          <t>BPC-0272/2022</t>
        </is>
      </c>
      <c r="F612" s="419" t="n">
        <v>44771</v>
      </c>
      <c r="G612" s="420" t="n">
        <v>788160</v>
      </c>
      <c r="H612" s="418" t="n"/>
      <c r="I612" s="455" t="n">
        <v>788160</v>
      </c>
      <c r="J612" s="418">
        <f>IF(L612&lt;&gt;"",L612,K612)</f>
        <v/>
      </c>
      <c r="K612" s="418">
        <f>IF(AND(T612=TRUE, U612=TRUE, V612=TRUE), IF(W612&lt;-0.05, "អនុញ្ញាត (អ្នកផ្គត់ផ្គង់ប្រកាសខ្វះ)", "បានប្រកាស (អនុញ្ញាត)"), IF(AND(T612=FALSE, U612=FALSE, V612=FALSE), "ព្យួរទុក (មិនមានទិន្នន័យ)", "ប្រកាសខុស (ព្យួរទុក)"))</f>
        <v/>
      </c>
      <c r="L612" s="418" t="inlineStr"/>
      <c r="M612" s="418" t="inlineStr"/>
      <c r="N612" s="455" t="n"/>
      <c r="O612" s="455">
        <f>IF(W612&lt;0,AI612,I612)</f>
        <v/>
      </c>
      <c r="P612" s="455">
        <f>I612-O612</f>
        <v/>
      </c>
      <c r="Q612" s="418" t="n"/>
      <c r="R612" s="418" t="inlineStr">
        <is>
          <t>BPC-0272/2022</t>
        </is>
      </c>
      <c r="S612" s="418" t="inlineStr">
        <is>
          <t>BPC-0272/2022</t>
        </is>
      </c>
      <c r="T612" s="418">
        <f>R612=S612</f>
        <v/>
      </c>
      <c r="U612" s="418">
        <f>AND(MONTH(F612)=MONTH(Y612), YEAR(F612)=YEAR(Y612))</f>
        <v/>
      </c>
      <c r="V612" s="418">
        <f>AND(AC612&lt;&gt;"", 'Company information'!D$4&lt;&gt;"", RIGHT(SUBSTITUTE(AC612,"-",""),9)=RIGHT(SUBSTITUTE('Company information'!D$4,"-",""),9))</f>
        <v/>
      </c>
      <c r="W612" s="418">
        <f>AI612-I612</f>
        <v/>
      </c>
      <c r="X612" s="455" t="n"/>
      <c r="Y612" s="419" t="n">
        <v>44771</v>
      </c>
      <c r="Z612" s="418" t="inlineStr">
        <is>
          <t>BPC-0272/2022</t>
        </is>
      </c>
      <c r="AA612" s="418" t="inlineStr"/>
      <c r="AB612" s="418" t="inlineStr">
        <is>
          <t>បុគ្គលជាប់អាករ</t>
        </is>
      </c>
      <c r="AC612" s="418" t="inlineStr">
        <is>
          <t>L001-100067123</t>
        </is>
      </c>
      <c r="AD612" s="418" t="inlineStr">
        <is>
          <t>រីឡាយអេប៊ល សូស អ៊ិនដាសស្រ្ទៀល (ខេមបូឌា)</t>
        </is>
      </c>
      <c r="AE612" s="455" t="n">
        <v>8669760</v>
      </c>
      <c r="AF612" s="455" t="n">
        <v>7881600</v>
      </c>
      <c r="AG612" s="455" t="n">
        <v>0</v>
      </c>
      <c r="AH612" s="455" t="n">
        <v>0</v>
      </c>
      <c r="AI612" s="455" t="n">
        <v>788160</v>
      </c>
      <c r="AJ612" s="455" t="n">
        <v>0</v>
      </c>
      <c r="AK612" s="455" t="n">
        <v>0</v>
      </c>
      <c r="AL612" s="455" t="n">
        <v>0</v>
      </c>
      <c r="AM612" s="455" t="n">
        <v>0</v>
      </c>
      <c r="AN612" s="455" t="n">
        <v>0</v>
      </c>
      <c r="AO612" s="455" t="n">
        <v>0</v>
      </c>
      <c r="AP612" s="455" t="n">
        <v>0</v>
      </c>
      <c r="AQ612" s="455" t="n">
        <v>0</v>
      </c>
      <c r="AR612" s="418" t="inlineStr"/>
      <c r="AS612" s="418" t="inlineStr">
        <is>
          <t>លក់ភេសជ្ជៈ</t>
        </is>
      </c>
      <c r="AT612" s="418" t="inlineStr">
        <is>
          <t>បានប្រកាសពន្ធ</t>
        </is>
      </c>
    </row>
    <row r="613">
      <c r="A613" s="417" t="n">
        <v>604</v>
      </c>
      <c r="B613" s="418" t="inlineStr">
        <is>
          <t>Lunch for Buyer LC</t>
        </is>
      </c>
      <c r="C613" s="418" t="inlineStr">
        <is>
          <t>ប៊ី. ភី. ស៊ី ត្រេឌីង</t>
        </is>
      </c>
      <c r="D613" s="418" t="inlineStr">
        <is>
          <t>L001-100109551</t>
        </is>
      </c>
      <c r="E613" s="418" t="inlineStr">
        <is>
          <t>BPC-0231/2022</t>
        </is>
      </c>
      <c r="F613" s="419" t="n">
        <v>44872</v>
      </c>
      <c r="G613" s="420" t="n">
        <v>1575168</v>
      </c>
      <c r="H613" s="418" t="n"/>
      <c r="I613" s="455" t="n">
        <v>1575168</v>
      </c>
      <c r="J613" s="418">
        <f>IF(L613&lt;&gt;"",L613,K613)</f>
        <v/>
      </c>
      <c r="K613" s="418">
        <f>IF(AND(T613=TRUE, U613=TRUE, V613=TRUE), IF(W613&lt;-0.05, "អនុញ្ញាត (អ្នកផ្គត់ផ្គង់ប្រកាសខ្វះ)", "បានប្រកាស (អនុញ្ញាត)"), IF(AND(T613=FALSE, U613=FALSE, V613=FALSE), "ព្យួរទុក (មិនមានទិន្នន័យ)", "ប្រកាសខុស (ព្យួរទុក)"))</f>
        <v/>
      </c>
      <c r="L613" s="418" t="inlineStr"/>
      <c r="M613" s="418" t="inlineStr"/>
      <c r="N613" s="455" t="n"/>
      <c r="O613" s="455">
        <f>IF(W613&lt;0,AI613,I613)</f>
        <v/>
      </c>
      <c r="P613" s="455">
        <f>I613-O613</f>
        <v/>
      </c>
      <c r="Q613" s="418" t="n"/>
      <c r="R613" s="418" t="inlineStr">
        <is>
          <t>BPC-0231/2022</t>
        </is>
      </c>
      <c r="S613" s="418" t="inlineStr">
        <is>
          <t>BPC-0231/2022</t>
        </is>
      </c>
      <c r="T613" s="418">
        <f>R613=S613</f>
        <v/>
      </c>
      <c r="U613" s="418">
        <f>AND(MONTH(F613)=MONTH(Y613), YEAR(F613)=YEAR(Y613))</f>
        <v/>
      </c>
      <c r="V613" s="418">
        <f>AND(AC613&lt;&gt;"", 'Company information'!D$4&lt;&gt;"", RIGHT(SUBSTITUTE(AC613,"-",""),9)=RIGHT(SUBSTITUTE('Company information'!D$4,"-",""),9))</f>
        <v/>
      </c>
      <c r="W613" s="418">
        <f>AI613-I613</f>
        <v/>
      </c>
      <c r="X613" s="455" t="n"/>
      <c r="Y613" s="419" t="n">
        <v>44753</v>
      </c>
      <c r="Z613" s="418" t="inlineStr">
        <is>
          <t>BPC-0231/2022</t>
        </is>
      </c>
      <c r="AA613" s="418" t="inlineStr"/>
      <c r="AB613" s="418" t="inlineStr">
        <is>
          <t>បុគ្គលជាប់អាករ</t>
        </is>
      </c>
      <c r="AC613" s="418" t="inlineStr">
        <is>
          <t>L001-100067123</t>
        </is>
      </c>
      <c r="AD613" s="418" t="inlineStr">
        <is>
          <t>រីឡាយអេប៊ល សូស អ៊ិនដាសស្រ្ទៀល (ខេមបូឌា)</t>
        </is>
      </c>
      <c r="AE613" s="455" t="n">
        <v>17326848</v>
      </c>
      <c r="AF613" s="455" t="n">
        <v>15751680</v>
      </c>
      <c r="AG613" s="455" t="n">
        <v>0</v>
      </c>
      <c r="AH613" s="455" t="n">
        <v>0</v>
      </c>
      <c r="AI613" s="455" t="n">
        <v>1575168</v>
      </c>
      <c r="AJ613" s="455" t="n">
        <v>0</v>
      </c>
      <c r="AK613" s="455" t="n">
        <v>0</v>
      </c>
      <c r="AL613" s="455" t="n">
        <v>0</v>
      </c>
      <c r="AM613" s="455" t="n">
        <v>0</v>
      </c>
      <c r="AN613" s="455" t="n">
        <v>0</v>
      </c>
      <c r="AO613" s="455" t="n">
        <v>0</v>
      </c>
      <c r="AP613" s="455" t="n">
        <v>0</v>
      </c>
      <c r="AQ613" s="455" t="n">
        <v>0</v>
      </c>
      <c r="AR613" s="418" t="inlineStr"/>
      <c r="AS613" s="418" t="inlineStr">
        <is>
          <t>លក់ភេសជ្ជៈ</t>
        </is>
      </c>
      <c r="AT613" s="418" t="inlineStr">
        <is>
          <t>បានប្រកាសពន្ធ</t>
        </is>
      </c>
    </row>
    <row r="614">
      <c r="A614" s="417" t="n">
        <v>605</v>
      </c>
      <c r="B614" s="418" t="inlineStr">
        <is>
          <t>Lunch for Buyer LC</t>
        </is>
      </c>
      <c r="C614" s="418" t="inlineStr">
        <is>
          <t>អង្គរ ឌែរី ប្រូដាក ខូ អិលធីឌី</t>
        </is>
      </c>
      <c r="D614" s="418" t="inlineStr">
        <is>
          <t>L001-100193374</t>
        </is>
      </c>
      <c r="E614" s="418" t="inlineStr">
        <is>
          <t>TI22-022637</t>
        </is>
      </c>
      <c r="F614" s="419" t="n">
        <v>44761</v>
      </c>
      <c r="G614" s="420" t="n">
        <v>876771</v>
      </c>
      <c r="H614" s="418" t="n"/>
      <c r="I614" s="455" t="n">
        <v>876771</v>
      </c>
      <c r="J614" s="418">
        <f>IF(L614&lt;&gt;"",L614,K614)</f>
        <v/>
      </c>
      <c r="K614" s="418">
        <f>IF(AND(T614=TRUE, U614=TRUE, V614=TRUE), IF(W614&lt;-0.05, "អនុញ្ញាត (អ្នកផ្គត់ផ្គង់ប្រកាសខ្វះ)", "បានប្រកាស (អនុញ្ញាត)"), IF(AND(T614=FALSE, U614=FALSE, V614=FALSE), "ព្យួរទុក (មិនមានទិន្នន័យ)", "ប្រកាសខុស (ព្យួរទុក)"))</f>
        <v/>
      </c>
      <c r="L614" s="418" t="inlineStr"/>
      <c r="M614" s="418" t="inlineStr"/>
      <c r="N614" s="455" t="n"/>
      <c r="O614" s="455">
        <f>IF(W614&lt;0,AI614,I614)</f>
        <v/>
      </c>
      <c r="P614" s="455">
        <f>I614-O614</f>
        <v/>
      </c>
      <c r="Q614" s="418" t="n"/>
      <c r="R614" s="418" t="inlineStr">
        <is>
          <t>TI22-022637</t>
        </is>
      </c>
      <c r="S614" s="418" t="inlineStr">
        <is>
          <t>TI22-022637</t>
        </is>
      </c>
      <c r="T614" s="418">
        <f>R614=S614</f>
        <v/>
      </c>
      <c r="U614" s="418">
        <f>AND(MONTH(F614)=MONTH(Y614), YEAR(F614)=YEAR(Y614))</f>
        <v/>
      </c>
      <c r="V614" s="418">
        <f>AND(AC614&lt;&gt;"", 'Company information'!D$4&lt;&gt;"", RIGHT(SUBSTITUTE(AC614,"-",""),9)=RIGHT(SUBSTITUTE('Company information'!D$4,"-",""),9))</f>
        <v/>
      </c>
      <c r="W614" s="418">
        <f>AI614-I614</f>
        <v/>
      </c>
      <c r="X614" s="455" t="n"/>
      <c r="Y614" s="419" t="n">
        <v>44761</v>
      </c>
      <c r="Z614" s="418" t="inlineStr">
        <is>
          <t>TI22-022637</t>
        </is>
      </c>
      <c r="AA614" s="418" t="inlineStr"/>
      <c r="AB614" s="418" t="inlineStr">
        <is>
          <t>បុគ្គលជាប់អាករ</t>
        </is>
      </c>
      <c r="AC614" s="418" t="inlineStr">
        <is>
          <t>L001-100067123</t>
        </is>
      </c>
      <c r="AD614" s="418" t="inlineStr">
        <is>
          <t>រីឡាយអេប៊ល សូស អ៊ិនដាសស្រ្ទៀល (ខេមបូឌា)</t>
        </is>
      </c>
      <c r="AE614" s="455" t="n">
        <v>9644482</v>
      </c>
      <c r="AF614" s="455" t="n">
        <v>8767711</v>
      </c>
      <c r="AG614" s="455" t="n">
        <v>0</v>
      </c>
      <c r="AH614" s="455" t="n">
        <v>0</v>
      </c>
      <c r="AI614" s="455" t="n">
        <v>876771</v>
      </c>
      <c r="AJ614" s="455" t="n">
        <v>0</v>
      </c>
      <c r="AK614" s="455" t="n">
        <v>0</v>
      </c>
      <c r="AL614" s="455" t="n">
        <v>0</v>
      </c>
      <c r="AM614" s="455" t="n">
        <v>0</v>
      </c>
      <c r="AN614" s="455" t="n">
        <v>0</v>
      </c>
      <c r="AO614" s="455" t="n">
        <v>0</v>
      </c>
      <c r="AP614" s="455" t="n">
        <v>0</v>
      </c>
      <c r="AQ614" s="455" t="n">
        <v>0</v>
      </c>
      <c r="AR614" s="418" t="inlineStr"/>
      <c r="AS614" s="418" t="inlineStr">
        <is>
          <t>ADM milk Sweetened 180ml</t>
        </is>
      </c>
      <c r="AT614" s="418" t="inlineStr">
        <is>
          <t>បានប្រកាសពន្ធ</t>
        </is>
      </c>
    </row>
    <row r="615">
      <c r="A615" s="417" t="n">
        <v>606</v>
      </c>
      <c r="B615" s="418" t="inlineStr">
        <is>
          <t>Lunch for Buyer LC</t>
        </is>
      </c>
      <c r="C615" s="418" t="inlineStr">
        <is>
          <t>អង្គរ ឌែរី ប្រូដាក ខូ អិលធីឌី</t>
        </is>
      </c>
      <c r="D615" s="418" t="inlineStr">
        <is>
          <t>L001-100193374</t>
        </is>
      </c>
      <c r="E615" s="418" t="inlineStr">
        <is>
          <t>TI22-022638</t>
        </is>
      </c>
      <c r="F615" s="419" t="n">
        <v>44761</v>
      </c>
      <c r="G615" s="420" t="n">
        <v>876771</v>
      </c>
      <c r="H615" s="418" t="n"/>
      <c r="I615" s="455" t="n">
        <v>876771</v>
      </c>
      <c r="J615" s="418">
        <f>IF(L615&lt;&gt;"",L615,K615)</f>
        <v/>
      </c>
      <c r="K615" s="418">
        <f>IF(AND(T615=TRUE, U615=TRUE, V615=TRUE), IF(W615&lt;-0.05, "អនុញ្ញាត (អ្នកផ្គត់ផ្គង់ប្រកាសខ្វះ)", "បានប្រកាស (អនុញ្ញាត)"), IF(AND(T615=FALSE, U615=FALSE, V615=FALSE), "ព្យួរទុក (មិនមានទិន្នន័យ)", "ប្រកាសខុស (ព្យួរទុក)"))</f>
        <v/>
      </c>
      <c r="L615" s="418" t="inlineStr"/>
      <c r="M615" s="418" t="inlineStr"/>
      <c r="N615" s="455" t="n"/>
      <c r="O615" s="455">
        <f>IF(W615&lt;0,AI615,I615)</f>
        <v/>
      </c>
      <c r="P615" s="455">
        <f>I615-O615</f>
        <v/>
      </c>
      <c r="Q615" s="418" t="n"/>
      <c r="R615" s="418" t="inlineStr">
        <is>
          <t>TI22-022638</t>
        </is>
      </c>
      <c r="S615" s="418" t="inlineStr">
        <is>
          <t>TI22-022638</t>
        </is>
      </c>
      <c r="T615" s="418">
        <f>R615=S615</f>
        <v/>
      </c>
      <c r="U615" s="418">
        <f>AND(MONTH(F615)=MONTH(Y615), YEAR(F615)=YEAR(Y615))</f>
        <v/>
      </c>
      <c r="V615" s="418">
        <f>AND(AC615&lt;&gt;"", 'Company information'!D$4&lt;&gt;"", RIGHT(SUBSTITUTE(AC615,"-",""),9)=RIGHT(SUBSTITUTE('Company information'!D$4,"-",""),9))</f>
        <v/>
      </c>
      <c r="W615" s="418">
        <f>AI615-I615</f>
        <v/>
      </c>
      <c r="X615" s="455" t="n"/>
      <c r="Y615" s="419" t="n">
        <v>44761</v>
      </c>
      <c r="Z615" s="418" t="inlineStr">
        <is>
          <t>TI22-022638</t>
        </is>
      </c>
      <c r="AA615" s="418" t="inlineStr"/>
      <c r="AB615" s="418" t="inlineStr">
        <is>
          <t>បុគ្គលជាប់អាករ</t>
        </is>
      </c>
      <c r="AC615" s="418" t="inlineStr">
        <is>
          <t>L001-100067123</t>
        </is>
      </c>
      <c r="AD615" s="418" t="inlineStr">
        <is>
          <t>រីឡាយអេប៊ល សូស អ៊ិនដាសស្រ្ទៀល (ខេមបូឌា)</t>
        </is>
      </c>
      <c r="AE615" s="455" t="n">
        <v>9644482</v>
      </c>
      <c r="AF615" s="455" t="n">
        <v>8767711</v>
      </c>
      <c r="AG615" s="455" t="n">
        <v>0</v>
      </c>
      <c r="AH615" s="455" t="n">
        <v>0</v>
      </c>
      <c r="AI615" s="455" t="n">
        <v>876771</v>
      </c>
      <c r="AJ615" s="455" t="n">
        <v>0</v>
      </c>
      <c r="AK615" s="455" t="n">
        <v>0</v>
      </c>
      <c r="AL615" s="455" t="n">
        <v>0</v>
      </c>
      <c r="AM615" s="455" t="n">
        <v>0</v>
      </c>
      <c r="AN615" s="455" t="n">
        <v>0</v>
      </c>
      <c r="AO615" s="455" t="n">
        <v>0</v>
      </c>
      <c r="AP615" s="455" t="n">
        <v>0</v>
      </c>
      <c r="AQ615" s="455" t="n">
        <v>0</v>
      </c>
      <c r="AR615" s="418" t="inlineStr"/>
      <c r="AS615" s="418" t="inlineStr">
        <is>
          <t>ADM milk Sweetened 180ml</t>
        </is>
      </c>
      <c r="AT615" s="418" t="inlineStr">
        <is>
          <t>បានប្រកាសពន្ធ</t>
        </is>
      </c>
    </row>
    <row r="616">
      <c r="A616" s="417" t="n">
        <v>607</v>
      </c>
      <c r="B616" s="418" t="inlineStr">
        <is>
          <t>Lunch for Buyer LC</t>
        </is>
      </c>
      <c r="C616" s="418" t="inlineStr">
        <is>
          <t>មេហ្គាតុន ស៊ីឃ្យួរឹធី ឯ.ក</t>
        </is>
      </c>
      <c r="D616" s="418" t="inlineStr">
        <is>
          <t>K007-901803178</t>
        </is>
      </c>
      <c r="E616" s="418" t="inlineStr">
        <is>
          <t>000212</t>
        </is>
      </c>
      <c r="F616" s="419" t="n">
        <v>44771</v>
      </c>
      <c r="G616" s="420" t="n">
        <v>1137085</v>
      </c>
      <c r="H616" s="418" t="n"/>
      <c r="I616" s="455" t="n">
        <v>1137085</v>
      </c>
      <c r="J616" s="418">
        <f>IF(L616&lt;&gt;"",L616,K616)</f>
        <v/>
      </c>
      <c r="K616" s="418">
        <f>IF(AND(T616=TRUE, U616=TRUE, V616=TRUE), IF(W616&lt;-0.05, "អនុញ្ញាត (អ្នកផ្គត់ផ្គង់ប្រកាសខ្វះ)", "បានប្រកាស (អនុញ្ញាត)"), IF(AND(T616=FALSE, U616=FALSE, V616=FALSE), "ព្យួរទុក (មិនមានទិន្នន័យ)", "ប្រកាសខុស (ព្យួរទុក)"))</f>
        <v/>
      </c>
      <c r="L616" s="418" t="inlineStr"/>
      <c r="M616" s="418" t="inlineStr"/>
      <c r="N616" s="455" t="n"/>
      <c r="O616" s="455">
        <f>IF(W616&lt;0,AI616,I616)</f>
        <v/>
      </c>
      <c r="P616" s="455">
        <f>I616-O616</f>
        <v/>
      </c>
      <c r="Q616" s="418" t="n"/>
      <c r="R616" s="418" t="inlineStr">
        <is>
          <t>000212</t>
        </is>
      </c>
      <c r="S616" s="418" t="inlineStr">
        <is>
          <t>000212</t>
        </is>
      </c>
      <c r="T616" s="418">
        <f>R616=S616</f>
        <v/>
      </c>
      <c r="U616" s="418">
        <f>AND(MONTH(F616)=MONTH(Y616), YEAR(F616)=YEAR(Y616))</f>
        <v/>
      </c>
      <c r="V616" s="418">
        <f>AND(AC616&lt;&gt;"", 'Company information'!D$4&lt;&gt;"", RIGHT(SUBSTITUTE(AC616,"-",""),9)=RIGHT(SUBSTITUTE('Company information'!D$4,"-",""),9))</f>
        <v/>
      </c>
      <c r="W616" s="418">
        <f>AI616-I616</f>
        <v/>
      </c>
      <c r="X616" s="455" t="n"/>
      <c r="Y616" s="419" t="n">
        <v>44839</v>
      </c>
      <c r="Z616" s="418" t="inlineStr">
        <is>
          <t>000212</t>
        </is>
      </c>
      <c r="AA616" s="418" t="inlineStr"/>
      <c r="AB616" s="418" t="inlineStr">
        <is>
          <t>បុគ្គលជាប់អាករ</t>
        </is>
      </c>
      <c r="AC616" s="418" t="inlineStr">
        <is>
          <t>L001-100079199</t>
        </is>
      </c>
      <c r="AD616" s="418" t="inlineStr">
        <is>
          <t>មេនហាតធេន អ៊ិនធើណេសិនណល ខូ អិលធីឌី</t>
        </is>
      </c>
      <c r="AE616" s="455" t="n">
        <v>1318427</v>
      </c>
      <c r="AF616" s="455" t="n">
        <v>1198570</v>
      </c>
      <c r="AG616" s="455" t="n">
        <v>0</v>
      </c>
      <c r="AH616" s="455" t="n">
        <v>0</v>
      </c>
      <c r="AI616" s="455" t="n">
        <v>119857</v>
      </c>
      <c r="AJ616" s="455" t="n">
        <v>0</v>
      </c>
      <c r="AK616" s="455" t="n">
        <v>0</v>
      </c>
      <c r="AL616" s="455" t="n">
        <v>0</v>
      </c>
      <c r="AM616" s="455" t="n">
        <v>0</v>
      </c>
      <c r="AN616" s="455" t="n">
        <v>0</v>
      </c>
      <c r="AO616" s="455" t="n">
        <v>0</v>
      </c>
      <c r="AP616" s="455" t="n">
        <v>0</v>
      </c>
      <c r="AQ616" s="455" t="n">
        <v>0</v>
      </c>
      <c r="AR616" s="418" t="inlineStr"/>
      <c r="AS616" s="418" t="inlineStr">
        <is>
          <t>Visa</t>
        </is>
      </c>
      <c r="AT616" s="418" t="inlineStr">
        <is>
          <t>បានប្រកាសពន្ធ</t>
        </is>
      </c>
    </row>
    <row r="617">
      <c r="A617" s="417" t="n">
        <v>608</v>
      </c>
      <c r="B617" s="418" t="inlineStr">
        <is>
          <t>Diesel</t>
        </is>
      </c>
      <c r="C617" s="418" t="inlineStr">
        <is>
          <t>អ៊ី ភី អេស</t>
        </is>
      </c>
      <c r="D617" s="418" t="inlineStr">
        <is>
          <t>K005-100144136</t>
        </is>
      </c>
      <c r="E617" s="418" t="inlineStr">
        <is>
          <t>2022-000302</t>
        </is>
      </c>
      <c r="F617" s="419" t="n">
        <v>44773</v>
      </c>
      <c r="G617" s="420" t="n">
        <v>1983387</v>
      </c>
      <c r="H617" s="418" t="n"/>
      <c r="I617" s="455" t="n">
        <v>1983387</v>
      </c>
      <c r="J617" s="418">
        <f>IF(L617&lt;&gt;"",L617,K617)</f>
        <v/>
      </c>
      <c r="K617" s="418">
        <f>IF(AND(T617=TRUE, U617=TRUE, V617=TRUE), IF(W617&lt;-0.05, "អនុញ្ញាត (អ្នកផ្គត់ផ្គង់ប្រកាសខ្វះ)", "បានប្រកាស (អនុញ្ញាត)"), IF(AND(T617=FALSE, U617=FALSE, V617=FALSE), "ព្យួរទុក (មិនមានទិន្នន័យ)", "ប្រកាសខុស (ព្យួរទុក)"))</f>
        <v/>
      </c>
      <c r="L617" s="418" t="inlineStr"/>
      <c r="M617" s="418" t="inlineStr"/>
      <c r="N617" s="455" t="n"/>
      <c r="O617" s="455">
        <f>IF(W617&lt;0,AI617,I617)</f>
        <v/>
      </c>
      <c r="P617" s="455">
        <f>I617-O617</f>
        <v/>
      </c>
      <c r="Q617" s="418" t="n"/>
      <c r="R617" s="418" t="inlineStr">
        <is>
          <t>2022-000302</t>
        </is>
      </c>
      <c r="S617" s="418" t="inlineStr"/>
      <c r="T617" s="418">
        <f>R617=S617</f>
        <v/>
      </c>
      <c r="U617" s="418">
        <f>AND(MONTH(F617)=MONTH(Y617), YEAR(F617)=YEAR(Y617))</f>
        <v/>
      </c>
      <c r="V617" s="418">
        <f>AND(AC617&lt;&gt;"", 'Company information'!D$4&lt;&gt;"", RIGHT(SUBSTITUTE(AC617,"-",""),9)=RIGHT(SUBSTITUTE('Company information'!D$4,"-",""),9))</f>
        <v/>
      </c>
      <c r="W617" s="418">
        <f>AI617-I617</f>
        <v/>
      </c>
      <c r="X617" s="455" t="n"/>
      <c r="Y617" s="417" t="n"/>
      <c r="Z617" s="418" t="n"/>
      <c r="AA617" s="418" t="n"/>
      <c r="AB617" s="418" t="n"/>
      <c r="AC617" s="418" t="n"/>
      <c r="AD617" s="418" t="n"/>
      <c r="AE617" s="455" t="n"/>
      <c r="AF617" s="455" t="n"/>
      <c r="AG617" s="455" t="n"/>
      <c r="AH617" s="455" t="n"/>
      <c r="AI617" s="455" t="n"/>
      <c r="AJ617" s="455" t="n"/>
      <c r="AK617" s="455" t="n"/>
      <c r="AL617" s="455" t="n"/>
      <c r="AM617" s="455" t="n"/>
      <c r="AN617" s="455" t="n"/>
      <c r="AO617" s="455" t="n"/>
      <c r="AP617" s="455" t="n"/>
      <c r="AQ617" s="455" t="n"/>
      <c r="AR617" s="418" t="n"/>
      <c r="AS617" s="418" t="n"/>
      <c r="AT617" s="418" t="n"/>
    </row>
    <row r="618">
      <c r="A618" s="417" t="n">
        <v>609</v>
      </c>
      <c r="B618" s="418" t="inlineStr">
        <is>
          <t>Diesel</t>
        </is>
      </c>
      <c r="C618" s="418" t="inlineStr">
        <is>
          <t>ជូយី (ខេមបូឌា)</t>
        </is>
      </c>
      <c r="D618" s="418" t="inlineStr">
        <is>
          <t>B108-109007050</t>
        </is>
      </c>
      <c r="E618" s="418" t="inlineStr">
        <is>
          <t>001489</t>
        </is>
      </c>
      <c r="F618" s="419" t="n">
        <v>44760</v>
      </c>
      <c r="G618" s="420" t="n">
        <v>61545</v>
      </c>
      <c r="H618" s="418" t="n"/>
      <c r="I618" s="455" t="n">
        <v>61545</v>
      </c>
      <c r="J618" s="418">
        <f>IF(L618&lt;&gt;"",L618,K618)</f>
        <v/>
      </c>
      <c r="K618" s="418">
        <f>IF(AND(T618=TRUE, U618=TRUE, V618=TRUE), IF(W618&lt;-0.05, "អនុញ្ញាត (អ្នកផ្គត់ផ្គង់ប្រកាសខ្វះ)", "បានប្រកាស (អនុញ្ញាត)"), IF(AND(T618=FALSE, U618=FALSE, V618=FALSE), "ព្យួរទុក (មិនមានទិន្នន័យ)", "ប្រកាសខុស (ព្យួរទុក)"))</f>
        <v/>
      </c>
      <c r="L618" s="418" t="inlineStr"/>
      <c r="M618" s="418" t="inlineStr"/>
      <c r="N618" s="455" t="n"/>
      <c r="O618" s="455">
        <f>IF(W618&lt;0,AI618,I618)</f>
        <v/>
      </c>
      <c r="P618" s="455">
        <f>I618-O618</f>
        <v/>
      </c>
      <c r="Q618" s="418" t="n"/>
      <c r="R618" s="418" t="inlineStr">
        <is>
          <t>001489</t>
        </is>
      </c>
      <c r="S618" s="418" t="inlineStr">
        <is>
          <t>001489</t>
        </is>
      </c>
      <c r="T618" s="418">
        <f>R618=S618</f>
        <v/>
      </c>
      <c r="U618" s="418">
        <f>AND(MONTH(F618)=MONTH(Y618), YEAR(F618)=YEAR(Y618))</f>
        <v/>
      </c>
      <c r="V618" s="418">
        <f>AND(AC618&lt;&gt;"", 'Company information'!D$4&lt;&gt;"", RIGHT(SUBSTITUTE(AC618,"-",""),9)=RIGHT(SUBSTITUTE('Company information'!D$4,"-",""),9))</f>
        <v/>
      </c>
      <c r="W618" s="418">
        <f>AI618-I618</f>
        <v/>
      </c>
      <c r="X618" s="455" t="n"/>
      <c r="Y618" s="419" t="n">
        <v>44735</v>
      </c>
      <c r="Z618" s="418" t="inlineStr">
        <is>
          <t>001489</t>
        </is>
      </c>
      <c r="AA618" s="418" t="inlineStr"/>
      <c r="AB618" s="418" t="inlineStr">
        <is>
          <t>បុគ្គលជាប់អាករ</t>
        </is>
      </c>
      <c r="AC618" s="418" t="inlineStr">
        <is>
          <t>L001-902001458</t>
        </is>
      </c>
      <c r="AD618" s="418" t="inlineStr">
        <is>
          <t>សាន់ អរសាំ ហ្គាម៉ិន ឯ.ក</t>
        </is>
      </c>
      <c r="AE618" s="455" t="n">
        <v>2073082</v>
      </c>
      <c r="AF618" s="455" t="n">
        <v>1884620</v>
      </c>
      <c r="AG618" s="455" t="n">
        <v>0</v>
      </c>
      <c r="AH618" s="455" t="n">
        <v>0</v>
      </c>
      <c r="AI618" s="455" t="n">
        <v>188462</v>
      </c>
      <c r="AJ618" s="455" t="n">
        <v>0</v>
      </c>
      <c r="AK618" s="455" t="n">
        <v>0</v>
      </c>
      <c r="AL618" s="455" t="n">
        <v>0</v>
      </c>
      <c r="AM618" s="455" t="n">
        <v>0</v>
      </c>
      <c r="AN618" s="455" t="n">
        <v>0</v>
      </c>
      <c r="AO618" s="455" t="n">
        <v>0</v>
      </c>
      <c r="AP618" s="455" t="n">
        <v>0</v>
      </c>
      <c r="AQ618" s="455" t="n">
        <v>0</v>
      </c>
      <c r="AR618" s="418" t="inlineStr"/>
      <c r="AS618" s="418" t="inlineStr">
        <is>
          <t>Trucking Fee</t>
        </is>
      </c>
      <c r="AT618" s="418" t="inlineStr">
        <is>
          <t>បានប្រកាសពន្ធ</t>
        </is>
      </c>
    </row>
    <row r="619">
      <c r="A619" s="417" t="n">
        <v>610</v>
      </c>
      <c r="B619" s="418" t="inlineStr">
        <is>
          <t>Diesel</t>
        </is>
      </c>
      <c r="C619" s="418" t="inlineStr">
        <is>
          <t>ជូយី (ខេមបូឌា)</t>
        </is>
      </c>
      <c r="D619" s="418" t="inlineStr">
        <is>
          <t>B108-109007050</t>
        </is>
      </c>
      <c r="E619" s="418" t="inlineStr">
        <is>
          <t>001488</t>
        </is>
      </c>
      <c r="F619" s="419" t="n">
        <v>44760</v>
      </c>
      <c r="G619" s="420" t="n">
        <v>73854</v>
      </c>
      <c r="H619" s="418" t="n"/>
      <c r="I619" s="455" t="n">
        <v>73854</v>
      </c>
      <c r="J619" s="418">
        <f>IF(L619&lt;&gt;"",L619,K619)</f>
        <v/>
      </c>
      <c r="K619" s="418">
        <f>IF(AND(T619=TRUE, U619=TRUE, V619=TRUE), IF(W619&lt;-0.05, "អនុញ្ញាត (អ្នកផ្គត់ផ្គង់ប្រកាសខ្វះ)", "បានប្រកាស (អនុញ្ញាត)"), IF(AND(T619=FALSE, U619=FALSE, V619=FALSE), "ព្យួរទុក (មិនមានទិន្នន័យ)", "ប្រកាសខុស (ព្យួរទុក)"))</f>
        <v/>
      </c>
      <c r="L619" s="418" t="inlineStr"/>
      <c r="M619" s="418" t="inlineStr"/>
      <c r="N619" s="455" t="n"/>
      <c r="O619" s="455">
        <f>IF(W619&lt;0,AI619,I619)</f>
        <v/>
      </c>
      <c r="P619" s="455">
        <f>I619-O619</f>
        <v/>
      </c>
      <c r="Q619" s="418" t="n"/>
      <c r="R619" s="418" t="inlineStr">
        <is>
          <t>001488</t>
        </is>
      </c>
      <c r="S619" s="418" t="inlineStr">
        <is>
          <t>001488</t>
        </is>
      </c>
      <c r="T619" s="418">
        <f>R619=S619</f>
        <v/>
      </c>
      <c r="U619" s="418">
        <f>AND(MONTH(F619)=MONTH(Y619), YEAR(F619)=YEAR(Y619))</f>
        <v/>
      </c>
      <c r="V619" s="418">
        <f>AND(AC619&lt;&gt;"", 'Company information'!D$4&lt;&gt;"", RIGHT(SUBSTITUTE(AC619,"-",""),9)=RIGHT(SUBSTITUTE('Company information'!D$4,"-",""),9))</f>
        <v/>
      </c>
      <c r="W619" s="418">
        <f>AI619-I619</f>
        <v/>
      </c>
      <c r="X619" s="455" t="n"/>
      <c r="Y619" s="419" t="n">
        <v>44735</v>
      </c>
      <c r="Z619" s="418" t="inlineStr">
        <is>
          <t>001488</t>
        </is>
      </c>
      <c r="AA619" s="418" t="inlineStr"/>
      <c r="AB619" s="418" t="inlineStr">
        <is>
          <t>បុគ្គលជាប់អាករ</t>
        </is>
      </c>
      <c r="AC619" s="418" t="inlineStr">
        <is>
          <t>L001-901501380</t>
        </is>
      </c>
      <c r="AD619" s="418" t="inlineStr">
        <is>
          <t>អេក្រូ ហ្គាម៉ិន អាយអិនឌី ខប</t>
        </is>
      </c>
      <c r="AE619" s="455" t="n">
        <v>766139</v>
      </c>
      <c r="AF619" s="455" t="n">
        <v>696490</v>
      </c>
      <c r="AG619" s="455" t="n">
        <v>0</v>
      </c>
      <c r="AH619" s="455" t="n">
        <v>0</v>
      </c>
      <c r="AI619" s="455" t="n">
        <v>69649</v>
      </c>
      <c r="AJ619" s="455" t="n">
        <v>0</v>
      </c>
      <c r="AK619" s="455" t="n">
        <v>0</v>
      </c>
      <c r="AL619" s="455" t="n">
        <v>0</v>
      </c>
      <c r="AM619" s="455" t="n">
        <v>0</v>
      </c>
      <c r="AN619" s="455" t="n">
        <v>0</v>
      </c>
      <c r="AO619" s="455" t="n">
        <v>0</v>
      </c>
      <c r="AP619" s="455" t="n">
        <v>0</v>
      </c>
      <c r="AQ619" s="455" t="n">
        <v>0</v>
      </c>
      <c r="AR619" s="418" t="inlineStr"/>
      <c r="AS619" s="418" t="inlineStr">
        <is>
          <t>Trucking Fee</t>
        </is>
      </c>
      <c r="AT619" s="418" t="inlineStr">
        <is>
          <t>បានប្រកាសពន្ធ</t>
        </is>
      </c>
    </row>
    <row r="620">
      <c r="A620" s="417" t="n">
        <v>611</v>
      </c>
      <c r="B620" s="418" t="inlineStr">
        <is>
          <t>Diesel</t>
        </is>
      </c>
      <c r="C620" s="418" t="inlineStr">
        <is>
          <t>ជូយី (ខេមបូឌា)</t>
        </is>
      </c>
      <c r="D620" s="418" t="inlineStr">
        <is>
          <t>B108-109007050</t>
        </is>
      </c>
      <c r="E620" s="418" t="inlineStr">
        <is>
          <t>001487</t>
        </is>
      </c>
      <c r="F620" s="419" t="n">
        <v>44760</v>
      </c>
      <c r="G620" s="420" t="n">
        <v>73854</v>
      </c>
      <c r="H620" s="418" t="n"/>
      <c r="I620" s="455" t="n">
        <v>73854</v>
      </c>
      <c r="J620" s="418">
        <f>IF(L620&lt;&gt;"",L620,K620)</f>
        <v/>
      </c>
      <c r="K620" s="418">
        <f>IF(AND(T620=TRUE, U620=TRUE, V620=TRUE), IF(W620&lt;-0.05, "អនុញ្ញាត (អ្នកផ្គត់ផ្គង់ប្រកាសខ្វះ)", "បានប្រកាស (អនុញ្ញាត)"), IF(AND(T620=FALSE, U620=FALSE, V620=FALSE), "ព្យួរទុក (មិនមានទិន្នន័យ)", "ប្រកាសខុស (ព្យួរទុក)"))</f>
        <v/>
      </c>
      <c r="L620" s="418" t="inlineStr"/>
      <c r="M620" s="418" t="inlineStr"/>
      <c r="N620" s="455" t="n"/>
      <c r="O620" s="455">
        <f>IF(W620&lt;0,AI620,I620)</f>
        <v/>
      </c>
      <c r="P620" s="455">
        <f>I620-O620</f>
        <v/>
      </c>
      <c r="Q620" s="418" t="n"/>
      <c r="R620" s="418" t="inlineStr">
        <is>
          <t>001487</t>
        </is>
      </c>
      <c r="S620" s="418" t="inlineStr">
        <is>
          <t>001487</t>
        </is>
      </c>
      <c r="T620" s="418">
        <f>R620=S620</f>
        <v/>
      </c>
      <c r="U620" s="418">
        <f>AND(MONTH(F620)=MONTH(Y620), YEAR(F620)=YEAR(Y620))</f>
        <v/>
      </c>
      <c r="V620" s="418">
        <f>AND(AC620&lt;&gt;"", 'Company information'!D$4&lt;&gt;"", RIGHT(SUBSTITUTE(AC620,"-",""),9)=RIGHT(SUBSTITUTE('Company information'!D$4,"-",""),9))</f>
        <v/>
      </c>
      <c r="W620" s="418">
        <f>AI620-I620</f>
        <v/>
      </c>
      <c r="X620" s="455" t="n"/>
      <c r="Y620" s="419" t="n">
        <v>44735</v>
      </c>
      <c r="Z620" s="418" t="inlineStr">
        <is>
          <t>001487</t>
        </is>
      </c>
      <c r="AA620" s="418" t="inlineStr"/>
      <c r="AB620" s="418" t="inlineStr">
        <is>
          <t>បុគ្គលជាប់អាករ</t>
        </is>
      </c>
      <c r="AC620" s="418" t="inlineStr">
        <is>
          <t>L001-901635993</t>
        </is>
      </c>
      <c r="AD620" s="418" t="inlineStr">
        <is>
          <t>អេ ផ្លាស់ អេ ស៊ូ (ខេមបូឌា)</t>
        </is>
      </c>
      <c r="AE620" s="455" t="n">
        <v>1352010</v>
      </c>
      <c r="AF620" s="455" t="n">
        <v>1229100</v>
      </c>
      <c r="AG620" s="455" t="n">
        <v>0</v>
      </c>
      <c r="AH620" s="455" t="n">
        <v>0</v>
      </c>
      <c r="AI620" s="455" t="n">
        <v>122910</v>
      </c>
      <c r="AJ620" s="455" t="n">
        <v>0</v>
      </c>
      <c r="AK620" s="455" t="n">
        <v>0</v>
      </c>
      <c r="AL620" s="455" t="n">
        <v>0</v>
      </c>
      <c r="AM620" s="455" t="n">
        <v>0</v>
      </c>
      <c r="AN620" s="455" t="n">
        <v>0</v>
      </c>
      <c r="AO620" s="455" t="n">
        <v>0</v>
      </c>
      <c r="AP620" s="455" t="n">
        <v>0</v>
      </c>
      <c r="AQ620" s="455" t="n">
        <v>0</v>
      </c>
      <c r="AR620" s="418" t="inlineStr"/>
      <c r="AS620" s="418" t="inlineStr">
        <is>
          <t>Trucking Fee</t>
        </is>
      </c>
      <c r="AT620" s="418" t="inlineStr">
        <is>
          <t>បានប្រកាសពន្ធ</t>
        </is>
      </c>
    </row>
    <row r="621">
      <c r="A621" s="417" t="n">
        <v>612</v>
      </c>
      <c r="B621" s="418" t="inlineStr">
        <is>
          <t>Diesel</t>
        </is>
      </c>
      <c r="C621" s="418" t="inlineStr">
        <is>
          <t>ជូយី (ខេមបូឌា)</t>
        </is>
      </c>
      <c r="D621" s="418" t="inlineStr">
        <is>
          <t>B108-109007050</t>
        </is>
      </c>
      <c r="E621" s="418" t="inlineStr">
        <is>
          <t>001486</t>
        </is>
      </c>
      <c r="F621" s="419" t="n">
        <v>44760</v>
      </c>
      <c r="G621" s="420" t="n">
        <v>24618</v>
      </c>
      <c r="H621" s="418" t="n"/>
      <c r="I621" s="455" t="n">
        <v>24618</v>
      </c>
      <c r="J621" s="418">
        <f>IF(L621&lt;&gt;"",L621,K621)</f>
        <v/>
      </c>
      <c r="K621" s="418">
        <f>IF(AND(T621=TRUE, U621=TRUE, V621=TRUE), IF(W621&lt;-0.05, "អនុញ្ញាត (អ្នកផ្គត់ផ្គង់ប្រកាសខ្វះ)", "បានប្រកាស (អនុញ្ញាត)"), IF(AND(T621=FALSE, U621=FALSE, V621=FALSE), "ព្យួរទុក (មិនមានទិន្នន័យ)", "ប្រកាសខុស (ព្យួរទុក)"))</f>
        <v/>
      </c>
      <c r="L621" s="418" t="inlineStr"/>
      <c r="M621" s="418" t="inlineStr"/>
      <c r="N621" s="455" t="n"/>
      <c r="O621" s="455">
        <f>IF(W621&lt;0,AI621,I621)</f>
        <v/>
      </c>
      <c r="P621" s="455">
        <f>I621-O621</f>
        <v/>
      </c>
      <c r="Q621" s="418" t="n"/>
      <c r="R621" s="418" t="inlineStr">
        <is>
          <t>001486</t>
        </is>
      </c>
      <c r="S621" s="418" t="inlineStr">
        <is>
          <t>001486</t>
        </is>
      </c>
      <c r="T621" s="418">
        <f>R621=S621</f>
        <v/>
      </c>
      <c r="U621" s="418">
        <f>AND(MONTH(F621)=MONTH(Y621), YEAR(F621)=YEAR(Y621))</f>
        <v/>
      </c>
      <c r="V621" s="418">
        <f>AND(AC621&lt;&gt;"", 'Company information'!D$4&lt;&gt;"", RIGHT(SUBSTITUTE(AC621,"-",""),9)=RIGHT(SUBSTITUTE('Company information'!D$4,"-",""),9))</f>
        <v/>
      </c>
      <c r="W621" s="418">
        <f>AI621-I621</f>
        <v/>
      </c>
      <c r="X621" s="455" t="n"/>
      <c r="Y621" s="419" t="n">
        <v>44735</v>
      </c>
      <c r="Z621" s="418" t="inlineStr">
        <is>
          <t>001486</t>
        </is>
      </c>
      <c r="AA621" s="418" t="inlineStr"/>
      <c r="AB621" s="418" t="inlineStr">
        <is>
          <t>បុគ្គលជាប់អាករ</t>
        </is>
      </c>
      <c r="AC621" s="418" t="inlineStr">
        <is>
          <t>L001-901635993</t>
        </is>
      </c>
      <c r="AD621" s="418" t="inlineStr">
        <is>
          <t>អេ ផ្លាស់ អេ ស៊ូ (ខេមបូឌា)</t>
        </is>
      </c>
      <c r="AE621" s="455" t="n">
        <v>1352010</v>
      </c>
      <c r="AF621" s="455" t="n">
        <v>1229100</v>
      </c>
      <c r="AG621" s="455" t="n">
        <v>0</v>
      </c>
      <c r="AH621" s="455" t="n">
        <v>0</v>
      </c>
      <c r="AI621" s="455" t="n">
        <v>122910</v>
      </c>
      <c r="AJ621" s="455" t="n">
        <v>0</v>
      </c>
      <c r="AK621" s="455" t="n">
        <v>0</v>
      </c>
      <c r="AL621" s="455" t="n">
        <v>0</v>
      </c>
      <c r="AM621" s="455" t="n">
        <v>0</v>
      </c>
      <c r="AN621" s="455" t="n">
        <v>0</v>
      </c>
      <c r="AO621" s="455" t="n">
        <v>0</v>
      </c>
      <c r="AP621" s="455" t="n">
        <v>0</v>
      </c>
      <c r="AQ621" s="455" t="n">
        <v>0</v>
      </c>
      <c r="AR621" s="418" t="inlineStr"/>
      <c r="AS621" s="418" t="inlineStr">
        <is>
          <t>Trucking Fee</t>
        </is>
      </c>
      <c r="AT621" s="418" t="inlineStr">
        <is>
          <t>បានប្រកាសពន្ធ</t>
        </is>
      </c>
    </row>
    <row r="622">
      <c r="A622" s="417" t="n">
        <v>613</v>
      </c>
      <c r="B622" s="418" t="inlineStr">
        <is>
          <t>Diesel</t>
        </is>
      </c>
      <c r="C622" s="418" t="inlineStr">
        <is>
          <t>ជូយី (ខេមបូឌា)</t>
        </is>
      </c>
      <c r="D622" s="418" t="inlineStr">
        <is>
          <t>B108-109007050</t>
        </is>
      </c>
      <c r="E622" s="418" t="inlineStr">
        <is>
          <t>001485</t>
        </is>
      </c>
      <c r="F622" s="419" t="n">
        <v>44760</v>
      </c>
      <c r="G622" s="420" t="n">
        <v>221562</v>
      </c>
      <c r="H622" s="418" t="n"/>
      <c r="I622" s="455" t="n">
        <v>221562</v>
      </c>
      <c r="J622" s="418">
        <f>IF(L622&lt;&gt;"",L622,K622)</f>
        <v/>
      </c>
      <c r="K622" s="418">
        <f>IF(AND(T622=TRUE, U622=TRUE, V622=TRUE), IF(W622&lt;-0.05, "អនុញ្ញាត (អ្នកផ្គត់ផ្គង់ប្រកាសខ្វះ)", "បានប្រកាស (អនុញ្ញាត)"), IF(AND(T622=FALSE, U622=FALSE, V622=FALSE), "ព្យួរទុក (មិនមានទិន្នន័យ)", "ប្រកាសខុស (ព្យួរទុក)"))</f>
        <v/>
      </c>
      <c r="L622" s="418" t="inlineStr"/>
      <c r="M622" s="418" t="inlineStr"/>
      <c r="N622" s="455" t="n"/>
      <c r="O622" s="455">
        <f>IF(W622&lt;0,AI622,I622)</f>
        <v/>
      </c>
      <c r="P622" s="455">
        <f>I622-O622</f>
        <v/>
      </c>
      <c r="Q622" s="418" t="n"/>
      <c r="R622" s="418" t="inlineStr">
        <is>
          <t>001485</t>
        </is>
      </c>
      <c r="S622" s="418" t="inlineStr">
        <is>
          <t>001485</t>
        </is>
      </c>
      <c r="T622" s="418">
        <f>R622=S622</f>
        <v/>
      </c>
      <c r="U622" s="418">
        <f>AND(MONTH(F622)=MONTH(Y622), YEAR(F622)=YEAR(Y622))</f>
        <v/>
      </c>
      <c r="V622" s="418">
        <f>AND(AC622&lt;&gt;"", 'Company information'!D$4&lt;&gt;"", RIGHT(SUBSTITUTE(AC622,"-",""),9)=RIGHT(SUBSTITUTE('Company information'!D$4,"-",""),9))</f>
        <v/>
      </c>
      <c r="W622" s="418">
        <f>AI622-I622</f>
        <v/>
      </c>
      <c r="X622" s="455" t="n"/>
      <c r="Y622" s="419" t="n">
        <v>44735</v>
      </c>
      <c r="Z622" s="418" t="inlineStr">
        <is>
          <t>001485</t>
        </is>
      </c>
      <c r="AA622" s="418" t="inlineStr"/>
      <c r="AB622" s="418" t="inlineStr">
        <is>
          <t>បុគ្គលជាប់អាករ</t>
        </is>
      </c>
      <c r="AC622" s="418" t="inlineStr">
        <is>
          <t>L001-901635993</t>
        </is>
      </c>
      <c r="AD622" s="418" t="inlineStr">
        <is>
          <t>អេ ផ្លាស់ អេ ស៊ូ (ខេមបូឌា)</t>
        </is>
      </c>
      <c r="AE622" s="455" t="n">
        <v>901340</v>
      </c>
      <c r="AF622" s="455" t="n">
        <v>819400</v>
      </c>
      <c r="AG622" s="455" t="n">
        <v>0</v>
      </c>
      <c r="AH622" s="455" t="n">
        <v>0</v>
      </c>
      <c r="AI622" s="455" t="n">
        <v>81940</v>
      </c>
      <c r="AJ622" s="455" t="n">
        <v>0</v>
      </c>
      <c r="AK622" s="455" t="n">
        <v>0</v>
      </c>
      <c r="AL622" s="455" t="n">
        <v>0</v>
      </c>
      <c r="AM622" s="455" t="n">
        <v>0</v>
      </c>
      <c r="AN622" s="455" t="n">
        <v>0</v>
      </c>
      <c r="AO622" s="455" t="n">
        <v>0</v>
      </c>
      <c r="AP622" s="455" t="n">
        <v>0</v>
      </c>
      <c r="AQ622" s="455" t="n">
        <v>0</v>
      </c>
      <c r="AR622" s="418" t="inlineStr"/>
      <c r="AS622" s="418" t="inlineStr">
        <is>
          <t>Trucking Fee</t>
        </is>
      </c>
      <c r="AT622" s="418" t="inlineStr">
        <is>
          <t>បានប្រកាសពន្ធ</t>
        </is>
      </c>
    </row>
    <row r="623">
      <c r="A623" s="417" t="n">
        <v>614</v>
      </c>
      <c r="B623" s="418" t="inlineStr">
        <is>
          <t>Diesel</t>
        </is>
      </c>
      <c r="C623" s="418" t="inlineStr">
        <is>
          <t>ជូយី (ខេមបូឌា)</t>
        </is>
      </c>
      <c r="D623" s="418" t="inlineStr">
        <is>
          <t>B108-109007050</t>
        </is>
      </c>
      <c r="E623" s="418" t="inlineStr">
        <is>
          <t>001484</t>
        </is>
      </c>
      <c r="F623" s="419" t="n">
        <v>44760</v>
      </c>
      <c r="G623" s="420" t="n">
        <v>24618</v>
      </c>
      <c r="H623" s="418" t="n"/>
      <c r="I623" s="455" t="n">
        <v>24618</v>
      </c>
      <c r="J623" s="418">
        <f>IF(L623&lt;&gt;"",L623,K623)</f>
        <v/>
      </c>
      <c r="K623" s="418">
        <f>IF(AND(T623=TRUE, U623=TRUE, V623=TRUE), IF(W623&lt;-0.05, "អនុញ្ញាត (អ្នកផ្គត់ផ្គង់ប្រកាសខ្វះ)", "បានប្រកាស (អនុញ្ញាត)"), IF(AND(T623=FALSE, U623=FALSE, V623=FALSE), "ព្យួរទុក (មិនមានទិន្នន័យ)", "ប្រកាសខុស (ព្យួរទុក)"))</f>
        <v/>
      </c>
      <c r="L623" s="418" t="inlineStr"/>
      <c r="M623" s="418" t="inlineStr"/>
      <c r="N623" s="455" t="n"/>
      <c r="O623" s="455">
        <f>IF(W623&lt;0,AI623,I623)</f>
        <v/>
      </c>
      <c r="P623" s="455">
        <f>I623-O623</f>
        <v/>
      </c>
      <c r="Q623" s="418" t="n"/>
      <c r="R623" s="418" t="inlineStr">
        <is>
          <t>001484</t>
        </is>
      </c>
      <c r="S623" s="418" t="inlineStr">
        <is>
          <t>001484</t>
        </is>
      </c>
      <c r="T623" s="418">
        <f>R623=S623</f>
        <v/>
      </c>
      <c r="U623" s="418">
        <f>AND(MONTH(F623)=MONTH(Y623), YEAR(F623)=YEAR(Y623))</f>
        <v/>
      </c>
      <c r="V623" s="418">
        <f>AND(AC623&lt;&gt;"", 'Company information'!D$4&lt;&gt;"", RIGHT(SUBSTITUTE(AC623,"-",""),9)=RIGHT(SUBSTITUTE('Company information'!D$4,"-",""),9))</f>
        <v/>
      </c>
      <c r="W623" s="418">
        <f>AI623-I623</f>
        <v/>
      </c>
      <c r="X623" s="455" t="n"/>
      <c r="Y623" s="419" t="n">
        <v>44735</v>
      </c>
      <c r="Z623" s="418" t="inlineStr">
        <is>
          <t>001484</t>
        </is>
      </c>
      <c r="AA623" s="418" t="inlineStr"/>
      <c r="AB623" s="418" t="inlineStr">
        <is>
          <t>បុគ្គលជាប់អាករ</t>
        </is>
      </c>
      <c r="AC623" s="418" t="inlineStr">
        <is>
          <t>L001-901635993</t>
        </is>
      </c>
      <c r="AD623" s="418" t="inlineStr">
        <is>
          <t>អេ ផ្លាស់ អេ ស៊ូ (ខេមបូឌា)</t>
        </is>
      </c>
      <c r="AE623" s="455" t="n">
        <v>365043</v>
      </c>
      <c r="AF623" s="455" t="n">
        <v>331857</v>
      </c>
      <c r="AG623" s="455" t="n">
        <v>0</v>
      </c>
      <c r="AH623" s="455" t="n">
        <v>0</v>
      </c>
      <c r="AI623" s="455" t="n">
        <v>33186</v>
      </c>
      <c r="AJ623" s="455" t="n">
        <v>0</v>
      </c>
      <c r="AK623" s="455" t="n">
        <v>0</v>
      </c>
      <c r="AL623" s="455" t="n">
        <v>0</v>
      </c>
      <c r="AM623" s="455" t="n">
        <v>0</v>
      </c>
      <c r="AN623" s="455" t="n">
        <v>0</v>
      </c>
      <c r="AO623" s="455" t="n">
        <v>0</v>
      </c>
      <c r="AP623" s="455" t="n">
        <v>0</v>
      </c>
      <c r="AQ623" s="455" t="n">
        <v>0</v>
      </c>
      <c r="AR623" s="418" t="inlineStr"/>
      <c r="AS623" s="418" t="inlineStr">
        <is>
          <t>Trucking Fee</t>
        </is>
      </c>
      <c r="AT623" s="418" t="inlineStr">
        <is>
          <t>បានប្រកាសពន្ធ</t>
        </is>
      </c>
    </row>
    <row r="624">
      <c r="A624" s="417" t="n">
        <v>615</v>
      </c>
      <c r="B624" s="418" t="inlineStr">
        <is>
          <t>Diesel</t>
        </is>
      </c>
      <c r="C624" s="418" t="inlineStr">
        <is>
          <t>ជូយី (ខេមបូឌា)</t>
        </is>
      </c>
      <c r="D624" s="418" t="inlineStr">
        <is>
          <t>B108-109007050</t>
        </is>
      </c>
      <c r="E624" s="418" t="inlineStr">
        <is>
          <t>001483</t>
        </is>
      </c>
      <c r="F624" s="419" t="n">
        <v>44760</v>
      </c>
      <c r="G624" s="420" t="n">
        <v>28721</v>
      </c>
      <c r="H624" s="418" t="n"/>
      <c r="I624" s="455" t="n">
        <v>28721</v>
      </c>
      <c r="J624" s="418">
        <f>IF(L624&lt;&gt;"",L624,K624)</f>
        <v/>
      </c>
      <c r="K624" s="418">
        <f>IF(AND(T624=TRUE, U624=TRUE, V624=TRUE), IF(W624&lt;-0.05, "អនុញ្ញាត (អ្នកផ្គត់ផ្គង់ប្រកាសខ្វះ)", "បានប្រកាស (អនុញ្ញាត)"), IF(AND(T624=FALSE, U624=FALSE, V624=FALSE), "ព្យួរទុក (មិនមានទិន្នន័យ)", "ប្រកាសខុស (ព្យួរទុក)"))</f>
        <v/>
      </c>
      <c r="L624" s="418" t="inlineStr"/>
      <c r="M624" s="418" t="inlineStr"/>
      <c r="N624" s="455" t="n"/>
      <c r="O624" s="455">
        <f>IF(W624&lt;0,AI624,I624)</f>
        <v/>
      </c>
      <c r="P624" s="455">
        <f>I624-O624</f>
        <v/>
      </c>
      <c r="Q624" s="418" t="n"/>
      <c r="R624" s="418" t="inlineStr">
        <is>
          <t>001483</t>
        </is>
      </c>
      <c r="S624" s="418" t="inlineStr">
        <is>
          <t>001483</t>
        </is>
      </c>
      <c r="T624" s="418">
        <f>R624=S624</f>
        <v/>
      </c>
      <c r="U624" s="418">
        <f>AND(MONTH(F624)=MONTH(Y624), YEAR(F624)=YEAR(Y624))</f>
        <v/>
      </c>
      <c r="V624" s="418">
        <f>AND(AC624&lt;&gt;"", 'Company information'!D$4&lt;&gt;"", RIGHT(SUBSTITUTE(AC624,"-",""),9)=RIGHT(SUBSTITUTE('Company information'!D$4,"-",""),9))</f>
        <v/>
      </c>
      <c r="W624" s="418">
        <f>AI624-I624</f>
        <v/>
      </c>
      <c r="X624" s="455" t="n"/>
      <c r="Y624" s="419" t="n">
        <v>44735</v>
      </c>
      <c r="Z624" s="418" t="inlineStr">
        <is>
          <t>001483</t>
        </is>
      </c>
      <c r="AA624" s="418" t="inlineStr"/>
      <c r="AB624" s="418" t="inlineStr">
        <is>
          <t>បុគ្គលជាប់អាករ</t>
        </is>
      </c>
      <c r="AC624" s="418" t="inlineStr">
        <is>
          <t>L001-901635993</t>
        </is>
      </c>
      <c r="AD624" s="418" t="inlineStr">
        <is>
          <t>អេ ផ្លាស់ អេ ស៊ូ (ខេមបូឌា)</t>
        </is>
      </c>
      <c r="AE624" s="455" t="n">
        <v>1352010</v>
      </c>
      <c r="AF624" s="455" t="n">
        <v>1229100</v>
      </c>
      <c r="AG624" s="455" t="n">
        <v>0</v>
      </c>
      <c r="AH624" s="455" t="n">
        <v>0</v>
      </c>
      <c r="AI624" s="455" t="n">
        <v>122910</v>
      </c>
      <c r="AJ624" s="455" t="n">
        <v>0</v>
      </c>
      <c r="AK624" s="455" t="n">
        <v>0</v>
      </c>
      <c r="AL624" s="455" t="n">
        <v>0</v>
      </c>
      <c r="AM624" s="455" t="n">
        <v>0</v>
      </c>
      <c r="AN624" s="455" t="n">
        <v>0</v>
      </c>
      <c r="AO624" s="455" t="n">
        <v>0</v>
      </c>
      <c r="AP624" s="455" t="n">
        <v>0</v>
      </c>
      <c r="AQ624" s="455" t="n">
        <v>0</v>
      </c>
      <c r="AR624" s="418" t="inlineStr"/>
      <c r="AS624" s="418" t="inlineStr">
        <is>
          <t>Trucking Fee</t>
        </is>
      </c>
      <c r="AT624" s="418" t="inlineStr">
        <is>
          <t>បានប្រកាសពន្ធ</t>
        </is>
      </c>
    </row>
    <row r="625">
      <c r="A625" s="417" t="n">
        <v>616</v>
      </c>
      <c r="B625" s="418" t="inlineStr">
        <is>
          <t>Diesel</t>
        </is>
      </c>
      <c r="C625" s="418" t="inlineStr">
        <is>
          <t>ជូយី (ខេមបូឌា)</t>
        </is>
      </c>
      <c r="D625" s="418" t="inlineStr">
        <is>
          <t>B108-109007050</t>
        </is>
      </c>
      <c r="E625" s="418" t="inlineStr">
        <is>
          <t>001482</t>
        </is>
      </c>
      <c r="F625" s="419" t="n">
        <v>44760</v>
      </c>
      <c r="G625" s="420" t="n">
        <v>12309</v>
      </c>
      <c r="H625" s="418" t="n"/>
      <c r="I625" s="455" t="n">
        <v>12309</v>
      </c>
      <c r="J625" s="418">
        <f>IF(L625&lt;&gt;"",L625,K625)</f>
        <v/>
      </c>
      <c r="K625" s="418">
        <f>IF(AND(T625=TRUE, U625=TRUE, V625=TRUE), IF(W625&lt;-0.05, "អនុញ្ញាត (អ្នកផ្គត់ផ្គង់ប្រកាសខ្វះ)", "បានប្រកាស (អនុញ្ញាត)"), IF(AND(T625=FALSE, U625=FALSE, V625=FALSE), "ព្យួរទុក (មិនមានទិន្នន័យ)", "ប្រកាសខុស (ព្យួរទុក)"))</f>
        <v/>
      </c>
      <c r="L625" s="418" t="inlineStr"/>
      <c r="M625" s="418" t="inlineStr"/>
      <c r="N625" s="455" t="n"/>
      <c r="O625" s="455">
        <f>IF(W625&lt;0,AI625,I625)</f>
        <v/>
      </c>
      <c r="P625" s="455">
        <f>I625-O625</f>
        <v/>
      </c>
      <c r="Q625" s="418" t="n"/>
      <c r="R625" s="418" t="inlineStr">
        <is>
          <t>001482</t>
        </is>
      </c>
      <c r="S625" s="418" t="inlineStr">
        <is>
          <t>001482</t>
        </is>
      </c>
      <c r="T625" s="418">
        <f>R625=S625</f>
        <v/>
      </c>
      <c r="U625" s="418">
        <f>AND(MONTH(F625)=MONTH(Y625), YEAR(F625)=YEAR(Y625))</f>
        <v/>
      </c>
      <c r="V625" s="418">
        <f>AND(AC625&lt;&gt;"", 'Company information'!D$4&lt;&gt;"", RIGHT(SUBSTITUTE(AC625,"-",""),9)=RIGHT(SUBSTITUTE('Company information'!D$4,"-",""),9))</f>
        <v/>
      </c>
      <c r="W625" s="418">
        <f>AI625-I625</f>
        <v/>
      </c>
      <c r="X625" s="455" t="n"/>
      <c r="Y625" s="419" t="n">
        <v>44735</v>
      </c>
      <c r="Z625" s="418" t="inlineStr">
        <is>
          <t>001482</t>
        </is>
      </c>
      <c r="AA625" s="418" t="inlineStr"/>
      <c r="AB625" s="418" t="inlineStr">
        <is>
          <t>បុគ្គលជាប់អាករ</t>
        </is>
      </c>
      <c r="AC625" s="418" t="inlineStr">
        <is>
          <t>L001-901635993</t>
        </is>
      </c>
      <c r="AD625" s="418" t="inlineStr">
        <is>
          <t>អេ ផ្លាស់ អេ ស៊ូ (ខេមបូឌា)</t>
        </is>
      </c>
      <c r="AE625" s="455" t="n">
        <v>1352010</v>
      </c>
      <c r="AF625" s="455" t="n">
        <v>1229100</v>
      </c>
      <c r="AG625" s="455" t="n">
        <v>0</v>
      </c>
      <c r="AH625" s="455" t="n">
        <v>0</v>
      </c>
      <c r="AI625" s="455" t="n">
        <v>122910</v>
      </c>
      <c r="AJ625" s="455" t="n">
        <v>0</v>
      </c>
      <c r="AK625" s="455" t="n">
        <v>0</v>
      </c>
      <c r="AL625" s="455" t="n">
        <v>0</v>
      </c>
      <c r="AM625" s="455" t="n">
        <v>0</v>
      </c>
      <c r="AN625" s="455" t="n">
        <v>0</v>
      </c>
      <c r="AO625" s="455" t="n">
        <v>0</v>
      </c>
      <c r="AP625" s="455" t="n">
        <v>0</v>
      </c>
      <c r="AQ625" s="455" t="n">
        <v>0</v>
      </c>
      <c r="AR625" s="418" t="inlineStr"/>
      <c r="AS625" s="418" t="inlineStr">
        <is>
          <t>Trucking Fee</t>
        </is>
      </c>
      <c r="AT625" s="418" t="inlineStr">
        <is>
          <t>បានប្រកាសពន្ធ</t>
        </is>
      </c>
    </row>
    <row r="626">
      <c r="A626" s="417" t="n">
        <v>617</v>
      </c>
      <c r="B626" s="418" t="inlineStr">
        <is>
          <t>Diesel</t>
        </is>
      </c>
      <c r="C626" s="418" t="inlineStr">
        <is>
          <t>ជូយី (ខេមបូឌា)</t>
        </is>
      </c>
      <c r="D626" s="418" t="inlineStr">
        <is>
          <t>B108-109007050</t>
        </is>
      </c>
      <c r="E626" s="418" t="inlineStr">
        <is>
          <t>001481</t>
        </is>
      </c>
      <c r="F626" s="419" t="n">
        <v>44760</v>
      </c>
      <c r="G626" s="420" t="n">
        <v>123090</v>
      </c>
      <c r="H626" s="418" t="n"/>
      <c r="I626" s="455" t="n">
        <v>123090</v>
      </c>
      <c r="J626" s="418">
        <f>IF(L626&lt;&gt;"",L626,K626)</f>
        <v/>
      </c>
      <c r="K626" s="418">
        <f>IF(AND(T626=TRUE, U626=TRUE, V626=TRUE), IF(W626&lt;-0.05, "អនុញ្ញាត (អ្នកផ្គត់ផ្គង់ប្រកាសខ្វះ)", "បានប្រកាស (អនុញ្ញាត)"), IF(AND(T626=FALSE, U626=FALSE, V626=FALSE), "ព្យួរទុក (មិនមានទិន្នន័យ)", "ប្រកាសខុស (ព្យួរទុក)"))</f>
        <v/>
      </c>
      <c r="L626" s="418" t="inlineStr"/>
      <c r="M626" s="418" t="inlineStr"/>
      <c r="N626" s="455" t="n"/>
      <c r="O626" s="455">
        <f>IF(W626&lt;0,AI626,I626)</f>
        <v/>
      </c>
      <c r="P626" s="455">
        <f>I626-O626</f>
        <v/>
      </c>
      <c r="Q626" s="418" t="n"/>
      <c r="R626" s="418" t="inlineStr">
        <is>
          <t>001481</t>
        </is>
      </c>
      <c r="S626" s="418" t="inlineStr">
        <is>
          <t>001481</t>
        </is>
      </c>
      <c r="T626" s="418">
        <f>R626=S626</f>
        <v/>
      </c>
      <c r="U626" s="418">
        <f>AND(MONTH(F626)=MONTH(Y626), YEAR(F626)=YEAR(Y626))</f>
        <v/>
      </c>
      <c r="V626" s="418">
        <f>AND(AC626&lt;&gt;"", 'Company information'!D$4&lt;&gt;"", RIGHT(SUBSTITUTE(AC626,"-",""),9)=RIGHT(SUBSTITUTE('Company information'!D$4,"-",""),9))</f>
        <v/>
      </c>
      <c r="W626" s="418">
        <f>AI626-I626</f>
        <v/>
      </c>
      <c r="X626" s="455" t="n"/>
      <c r="Y626" s="419" t="n">
        <v>44735</v>
      </c>
      <c r="Z626" s="418" t="inlineStr">
        <is>
          <t>001481</t>
        </is>
      </c>
      <c r="AA626" s="418" t="inlineStr"/>
      <c r="AB626" s="418" t="inlineStr">
        <is>
          <t>បុគ្គលជាប់អាករ</t>
        </is>
      </c>
      <c r="AC626" s="418" t="inlineStr">
        <is>
          <t>L001-901635993</t>
        </is>
      </c>
      <c r="AD626" s="418" t="inlineStr">
        <is>
          <t>អេ ផ្លាស់ អេ ស៊ូ (ខេមបូឌា)</t>
        </is>
      </c>
      <c r="AE626" s="455" t="n">
        <v>1352010</v>
      </c>
      <c r="AF626" s="455" t="n">
        <v>1229100</v>
      </c>
      <c r="AG626" s="455" t="n">
        <v>0</v>
      </c>
      <c r="AH626" s="455" t="n">
        <v>0</v>
      </c>
      <c r="AI626" s="455" t="n">
        <v>122910</v>
      </c>
      <c r="AJ626" s="455" t="n">
        <v>0</v>
      </c>
      <c r="AK626" s="455" t="n">
        <v>0</v>
      </c>
      <c r="AL626" s="455" t="n">
        <v>0</v>
      </c>
      <c r="AM626" s="455" t="n">
        <v>0</v>
      </c>
      <c r="AN626" s="455" t="n">
        <v>0</v>
      </c>
      <c r="AO626" s="455" t="n">
        <v>0</v>
      </c>
      <c r="AP626" s="455" t="n">
        <v>0</v>
      </c>
      <c r="AQ626" s="455" t="n">
        <v>0</v>
      </c>
      <c r="AR626" s="418" t="inlineStr"/>
      <c r="AS626" s="418" t="inlineStr">
        <is>
          <t>Trucking Fee</t>
        </is>
      </c>
      <c r="AT626" s="418" t="inlineStr">
        <is>
          <t>បានប្រកាសពន្ធ</t>
        </is>
      </c>
    </row>
    <row r="627">
      <c r="A627" s="417" t="n">
        <v>618</v>
      </c>
      <c r="B627" s="418" t="inlineStr">
        <is>
          <t>Take the wall out and clean price and cut the light bar and movement</t>
        </is>
      </c>
      <c r="C627" s="418" t="inlineStr">
        <is>
          <t>ជូយី (ខេមបូឌា)</t>
        </is>
      </c>
      <c r="D627" s="418" t="inlineStr">
        <is>
          <t>B108-109007050</t>
        </is>
      </c>
      <c r="E627" s="418" t="inlineStr">
        <is>
          <t>001480</t>
        </is>
      </c>
      <c r="F627" s="419" t="n">
        <v>44760</v>
      </c>
      <c r="G627" s="420" t="n">
        <v>65648</v>
      </c>
      <c r="H627" s="418" t="n"/>
      <c r="I627" s="455" t="n">
        <v>65648</v>
      </c>
      <c r="J627" s="418">
        <f>IF(L627&lt;&gt;"",L627,K627)</f>
        <v/>
      </c>
      <c r="K627" s="418">
        <f>IF(AND(T627=TRUE, U627=TRUE, V627=TRUE), IF(W627&lt;-0.05, "អនុញ្ញាត (អ្នកផ្គត់ផ្គង់ប្រកាសខ្វះ)", "បានប្រកាស (អនុញ្ញាត)"), IF(AND(T627=FALSE, U627=FALSE, V627=FALSE), "ព្យួរទុក (មិនមានទិន្នន័យ)", "ប្រកាសខុស (ព្យួរទុក)"))</f>
        <v/>
      </c>
      <c r="L627" s="418" t="inlineStr"/>
      <c r="M627" s="418" t="inlineStr"/>
      <c r="N627" s="455" t="n"/>
      <c r="O627" s="455">
        <f>IF(W627&lt;0,AI627,I627)</f>
        <v/>
      </c>
      <c r="P627" s="455">
        <f>I627-O627</f>
        <v/>
      </c>
      <c r="Q627" s="418" t="n"/>
      <c r="R627" s="418" t="inlineStr">
        <is>
          <t>001480</t>
        </is>
      </c>
      <c r="S627" s="418" t="inlineStr">
        <is>
          <t>001480</t>
        </is>
      </c>
      <c r="T627" s="418">
        <f>R627=S627</f>
        <v/>
      </c>
      <c r="U627" s="418">
        <f>AND(MONTH(F627)=MONTH(Y627), YEAR(F627)=YEAR(Y627))</f>
        <v/>
      </c>
      <c r="V627" s="418">
        <f>AND(AC627&lt;&gt;"", 'Company information'!D$4&lt;&gt;"", RIGHT(SUBSTITUTE(AC627,"-",""),9)=RIGHT(SUBSTITUTE('Company information'!D$4,"-",""),9))</f>
        <v/>
      </c>
      <c r="W627" s="418">
        <f>AI627-I627</f>
        <v/>
      </c>
      <c r="X627" s="455" t="n"/>
      <c r="Y627" s="419" t="n">
        <v>44735</v>
      </c>
      <c r="Z627" s="418" t="inlineStr">
        <is>
          <t>001480</t>
        </is>
      </c>
      <c r="AA627" s="418" t="inlineStr"/>
      <c r="AB627" s="418" t="inlineStr">
        <is>
          <t>បុគ្គលជាប់អាករ</t>
        </is>
      </c>
      <c r="AC627" s="418" t="inlineStr">
        <is>
          <t>L001-901501399</t>
        </is>
      </c>
      <c r="AD627" s="418" t="inlineStr">
        <is>
          <t>អេផិច អ៊ិនធើណេសិនណល (ខេមបូឌា) អិលធីឌី</t>
        </is>
      </c>
      <c r="AE627" s="455" t="n">
        <v>2816688</v>
      </c>
      <c r="AF627" s="455" t="n">
        <v>2560625</v>
      </c>
      <c r="AG627" s="455" t="n">
        <v>0</v>
      </c>
      <c r="AH627" s="455" t="n">
        <v>0</v>
      </c>
      <c r="AI627" s="455" t="n">
        <v>256063</v>
      </c>
      <c r="AJ627" s="455" t="n">
        <v>0</v>
      </c>
      <c r="AK627" s="455" t="n">
        <v>0</v>
      </c>
      <c r="AL627" s="455" t="n">
        <v>0</v>
      </c>
      <c r="AM627" s="455" t="n">
        <v>0</v>
      </c>
      <c r="AN627" s="455" t="n">
        <v>0</v>
      </c>
      <c r="AO627" s="455" t="n">
        <v>0</v>
      </c>
      <c r="AP627" s="455" t="n">
        <v>0</v>
      </c>
      <c r="AQ627" s="455" t="n">
        <v>0</v>
      </c>
      <c r="AR627" s="418" t="inlineStr"/>
      <c r="AS627" s="418" t="inlineStr">
        <is>
          <t>Trucking Fee</t>
        </is>
      </c>
      <c r="AT627" s="418" t="inlineStr">
        <is>
          <t>បានប្រកាសពន្ធ</t>
        </is>
      </c>
    </row>
    <row r="628">
      <c r="A628" s="417" t="n">
        <v>619</v>
      </c>
      <c r="B628" s="418" t="inlineStr">
        <is>
          <t>Rent car pick up Lacoste</t>
        </is>
      </c>
      <c r="C628" s="418" t="inlineStr">
        <is>
          <t>ជូយី (ខេមបូឌា)</t>
        </is>
      </c>
      <c r="D628" s="418" t="inlineStr">
        <is>
          <t>B108-109007050</t>
        </is>
      </c>
      <c r="E628" s="418" t="inlineStr">
        <is>
          <t>001479</t>
        </is>
      </c>
      <c r="F628" s="419" t="n">
        <v>44760</v>
      </c>
      <c r="G628" s="420" t="n">
        <v>32824</v>
      </c>
      <c r="H628" s="418" t="n"/>
      <c r="I628" s="455" t="n">
        <v>32824</v>
      </c>
      <c r="J628" s="418">
        <f>IF(L628&lt;&gt;"",L628,K628)</f>
        <v/>
      </c>
      <c r="K628" s="418">
        <f>IF(AND(T628=TRUE, U628=TRUE, V628=TRUE), IF(W628&lt;-0.05, "អនុញ្ញាត (អ្នកផ្គត់ផ្គង់ប្រកាសខ្វះ)", "បានប្រកាស (អនុញ្ញាត)"), IF(AND(T628=FALSE, U628=FALSE, V628=FALSE), "ព្យួរទុក (មិនមានទិន្នន័យ)", "ប្រកាសខុស (ព្យួរទុក)"))</f>
        <v/>
      </c>
      <c r="L628" s="418" t="inlineStr"/>
      <c r="M628" s="418" t="inlineStr"/>
      <c r="N628" s="455" t="n"/>
      <c r="O628" s="455">
        <f>IF(W628&lt;0,AI628,I628)</f>
        <v/>
      </c>
      <c r="P628" s="455">
        <f>I628-O628</f>
        <v/>
      </c>
      <c r="Q628" s="418" t="n"/>
      <c r="R628" s="418" t="inlineStr">
        <is>
          <t>001479</t>
        </is>
      </c>
      <c r="S628" s="418" t="inlineStr">
        <is>
          <t>001479</t>
        </is>
      </c>
      <c r="T628" s="418">
        <f>R628=S628</f>
        <v/>
      </c>
      <c r="U628" s="418">
        <f>AND(MONTH(F628)=MONTH(Y628), YEAR(F628)=YEAR(Y628))</f>
        <v/>
      </c>
      <c r="V628" s="418">
        <f>AND(AC628&lt;&gt;"", 'Company information'!D$4&lt;&gt;"", RIGHT(SUBSTITUTE(AC628,"-",""),9)=RIGHT(SUBSTITUTE('Company information'!D$4,"-",""),9))</f>
        <v/>
      </c>
      <c r="W628" s="418">
        <f>AI628-I628</f>
        <v/>
      </c>
      <c r="X628" s="455" t="n"/>
      <c r="Y628" s="419" t="n">
        <v>44735</v>
      </c>
      <c r="Z628" s="418" t="inlineStr">
        <is>
          <t>001479</t>
        </is>
      </c>
      <c r="AA628" s="418" t="inlineStr"/>
      <c r="AB628" s="418" t="inlineStr">
        <is>
          <t>បុគ្គលជាប់អាករ</t>
        </is>
      </c>
      <c r="AC628" s="418" t="inlineStr">
        <is>
          <t>L001-901501273</t>
        </is>
      </c>
      <c r="AD628" s="418" t="inlineStr">
        <is>
          <t>ស្កាយឡាញ អឹភែរឹល</t>
        </is>
      </c>
      <c r="AE628" s="455" t="n">
        <v>2613886</v>
      </c>
      <c r="AF628" s="455" t="n">
        <v>2376260</v>
      </c>
      <c r="AG628" s="455" t="n">
        <v>0</v>
      </c>
      <c r="AH628" s="455" t="n">
        <v>0</v>
      </c>
      <c r="AI628" s="455" t="n">
        <v>237626</v>
      </c>
      <c r="AJ628" s="455" t="n">
        <v>0</v>
      </c>
      <c r="AK628" s="455" t="n">
        <v>0</v>
      </c>
      <c r="AL628" s="455" t="n">
        <v>0</v>
      </c>
      <c r="AM628" s="455" t="n">
        <v>0</v>
      </c>
      <c r="AN628" s="455" t="n">
        <v>0</v>
      </c>
      <c r="AO628" s="455" t="n">
        <v>0</v>
      </c>
      <c r="AP628" s="455" t="n">
        <v>0</v>
      </c>
      <c r="AQ628" s="455" t="n">
        <v>0</v>
      </c>
      <c r="AR628" s="418" t="inlineStr"/>
      <c r="AS628" s="418" t="inlineStr">
        <is>
          <t>Trucking Fee</t>
        </is>
      </c>
      <c r="AT628" s="418" t="inlineStr">
        <is>
          <t>បានប្រកាសពន្ធ</t>
        </is>
      </c>
    </row>
    <row r="629">
      <c r="A629" s="417" t="n">
        <v>620</v>
      </c>
      <c r="B629" s="418" t="inlineStr">
        <is>
          <t>Lunch for Buyer LC</t>
        </is>
      </c>
      <c r="C629" s="418" t="inlineStr">
        <is>
          <t>ជូយី (ខេមបូឌា)</t>
        </is>
      </c>
      <c r="D629" s="418" t="inlineStr">
        <is>
          <t>B108-109007050</t>
        </is>
      </c>
      <c r="E629" s="418" t="inlineStr">
        <is>
          <t>001478</t>
        </is>
      </c>
      <c r="F629" s="419" t="n">
        <v>44760</v>
      </c>
      <c r="G629" s="420" t="n">
        <v>32824</v>
      </c>
      <c r="H629" s="418" t="n"/>
      <c r="I629" s="455" t="n">
        <v>32824</v>
      </c>
      <c r="J629" s="418">
        <f>IF(L629&lt;&gt;"",L629,K629)</f>
        <v/>
      </c>
      <c r="K629" s="418">
        <f>IF(AND(T629=TRUE, U629=TRUE, V629=TRUE), IF(W629&lt;-0.05, "អនុញ្ញាត (អ្នកផ្គត់ផ្គង់ប្រកាសខ្វះ)", "បានប្រកាស (អនុញ្ញាត)"), IF(AND(T629=FALSE, U629=FALSE, V629=FALSE), "ព្យួរទុក (មិនមានទិន្នន័យ)", "ប្រកាសខុស (ព្យួរទុក)"))</f>
        <v/>
      </c>
      <c r="L629" s="418" t="inlineStr"/>
      <c r="M629" s="418" t="inlineStr"/>
      <c r="N629" s="455" t="n"/>
      <c r="O629" s="455">
        <f>IF(W629&lt;0,AI629,I629)</f>
        <v/>
      </c>
      <c r="P629" s="455">
        <f>I629-O629</f>
        <v/>
      </c>
      <c r="Q629" s="418" t="n"/>
      <c r="R629" s="418" t="inlineStr">
        <is>
          <t>001478</t>
        </is>
      </c>
      <c r="S629" s="418" t="inlineStr">
        <is>
          <t>001478</t>
        </is>
      </c>
      <c r="T629" s="418">
        <f>R629=S629</f>
        <v/>
      </c>
      <c r="U629" s="418">
        <f>AND(MONTH(F629)=MONTH(Y629), YEAR(F629)=YEAR(Y629))</f>
        <v/>
      </c>
      <c r="V629" s="418">
        <f>AND(AC629&lt;&gt;"", 'Company information'!D$4&lt;&gt;"", RIGHT(SUBSTITUTE(AC629,"-",""),9)=RIGHT(SUBSTITUTE('Company information'!D$4,"-",""),9))</f>
        <v/>
      </c>
      <c r="W629" s="418">
        <f>AI629-I629</f>
        <v/>
      </c>
      <c r="X629" s="455" t="n"/>
      <c r="Y629" s="419" t="n">
        <v>44735</v>
      </c>
      <c r="Z629" s="418" t="inlineStr">
        <is>
          <t>001478</t>
        </is>
      </c>
      <c r="AA629" s="418" t="inlineStr"/>
      <c r="AB629" s="418" t="inlineStr">
        <is>
          <t>បុគ្គលជាប់អាករ</t>
        </is>
      </c>
      <c r="AC629" s="418" t="inlineStr">
        <is>
          <t>L001-100067123</t>
        </is>
      </c>
      <c r="AD629" s="418" t="inlineStr">
        <is>
          <t>រីឡាយអេប៊ល សូស អ៊ិនដាសស្រ្ទៀល (ខេមបូឌា)</t>
        </is>
      </c>
      <c r="AE629" s="455" t="n">
        <v>788673</v>
      </c>
      <c r="AF629" s="455" t="n">
        <v>716975</v>
      </c>
      <c r="AG629" s="455" t="n">
        <v>0</v>
      </c>
      <c r="AH629" s="455" t="n">
        <v>0</v>
      </c>
      <c r="AI629" s="455" t="n">
        <v>71698</v>
      </c>
      <c r="AJ629" s="455" t="n">
        <v>0</v>
      </c>
      <c r="AK629" s="455" t="n">
        <v>0</v>
      </c>
      <c r="AL629" s="455" t="n">
        <v>0</v>
      </c>
      <c r="AM629" s="455" t="n">
        <v>0</v>
      </c>
      <c r="AN629" s="455" t="n">
        <v>0</v>
      </c>
      <c r="AO629" s="455" t="n">
        <v>0</v>
      </c>
      <c r="AP629" s="455" t="n">
        <v>0</v>
      </c>
      <c r="AQ629" s="455" t="n">
        <v>0</v>
      </c>
      <c r="AR629" s="418" t="inlineStr"/>
      <c r="AS629" s="418" t="inlineStr">
        <is>
          <t>Trucking Fee</t>
        </is>
      </c>
      <c r="AT629" s="418" t="inlineStr">
        <is>
          <t>បានប្រកាសពន្ធ</t>
        </is>
      </c>
    </row>
    <row r="630">
      <c r="A630" s="417" t="n">
        <v>621</v>
      </c>
      <c r="B630" s="418" t="inlineStr">
        <is>
          <t>Lunch for Buyer LC</t>
        </is>
      </c>
      <c r="C630" s="418" t="inlineStr">
        <is>
          <t>ជូយី (ខេមបូឌា)</t>
        </is>
      </c>
      <c r="D630" s="418" t="inlineStr">
        <is>
          <t>B108-109007050</t>
        </is>
      </c>
      <c r="E630" s="418" t="inlineStr">
        <is>
          <t>001477</t>
        </is>
      </c>
      <c r="F630" s="419" t="n">
        <v>44760</v>
      </c>
      <c r="G630" s="420" t="n">
        <v>45133</v>
      </c>
      <c r="H630" s="418" t="n"/>
      <c r="I630" s="455" t="n">
        <v>45133</v>
      </c>
      <c r="J630" s="418">
        <f>IF(L630&lt;&gt;"",L630,K630)</f>
        <v/>
      </c>
      <c r="K630" s="418">
        <f>IF(AND(T630=TRUE, U630=TRUE, V630=TRUE), IF(W630&lt;-0.05, "អនុញ្ញាត (អ្នកផ្គត់ផ្គង់ប្រកាសខ្វះ)", "បានប្រកាស (អនុញ្ញាត)"), IF(AND(T630=FALSE, U630=FALSE, V630=FALSE), "ព្យួរទុក (មិនមានទិន្នន័យ)", "ប្រកាសខុស (ព្យួរទុក)"))</f>
        <v/>
      </c>
      <c r="L630" s="418" t="inlineStr"/>
      <c r="M630" s="418" t="inlineStr"/>
      <c r="N630" s="455" t="n"/>
      <c r="O630" s="455">
        <f>IF(W630&lt;0,AI630,I630)</f>
        <v/>
      </c>
      <c r="P630" s="455">
        <f>I630-O630</f>
        <v/>
      </c>
      <c r="Q630" s="418" t="n"/>
      <c r="R630" s="418" t="inlineStr">
        <is>
          <t>001477</t>
        </is>
      </c>
      <c r="S630" s="418" t="inlineStr">
        <is>
          <t>001477</t>
        </is>
      </c>
      <c r="T630" s="418">
        <f>R630=S630</f>
        <v/>
      </c>
      <c r="U630" s="418">
        <f>AND(MONTH(F630)=MONTH(Y630), YEAR(F630)=YEAR(Y630))</f>
        <v/>
      </c>
      <c r="V630" s="418">
        <f>AND(AC630&lt;&gt;"", 'Company information'!D$4&lt;&gt;"", RIGHT(SUBSTITUTE(AC630,"-",""),9)=RIGHT(SUBSTITUTE('Company information'!D$4,"-",""),9))</f>
        <v/>
      </c>
      <c r="W630" s="418">
        <f>AI630-I630</f>
        <v/>
      </c>
      <c r="X630" s="455" t="n"/>
      <c r="Y630" s="419" t="n">
        <v>44735</v>
      </c>
      <c r="Z630" s="418" t="inlineStr">
        <is>
          <t>001477</t>
        </is>
      </c>
      <c r="AA630" s="418" t="inlineStr"/>
      <c r="AB630" s="418" t="inlineStr">
        <is>
          <t>បុគ្គលជាប់អាករ</t>
        </is>
      </c>
      <c r="AC630" s="418" t="inlineStr">
        <is>
          <t>L001-100067123</t>
        </is>
      </c>
      <c r="AD630" s="418" t="inlineStr">
        <is>
          <t>រីឡាយអេប៊ល សូស អ៊ិនដាសស្រ្ទៀល (ខេមបូឌា)</t>
        </is>
      </c>
      <c r="AE630" s="455" t="n">
        <v>2541779</v>
      </c>
      <c r="AF630" s="455" t="n">
        <v>2310708</v>
      </c>
      <c r="AG630" s="455" t="n">
        <v>0</v>
      </c>
      <c r="AH630" s="455" t="n">
        <v>0</v>
      </c>
      <c r="AI630" s="455" t="n">
        <v>231071</v>
      </c>
      <c r="AJ630" s="455" t="n">
        <v>0</v>
      </c>
      <c r="AK630" s="455" t="n">
        <v>0</v>
      </c>
      <c r="AL630" s="455" t="n">
        <v>0</v>
      </c>
      <c r="AM630" s="455" t="n">
        <v>0</v>
      </c>
      <c r="AN630" s="455" t="n">
        <v>0</v>
      </c>
      <c r="AO630" s="455" t="n">
        <v>0</v>
      </c>
      <c r="AP630" s="455" t="n">
        <v>0</v>
      </c>
      <c r="AQ630" s="455" t="n">
        <v>0</v>
      </c>
      <c r="AR630" s="418" t="inlineStr"/>
      <c r="AS630" s="418" t="inlineStr">
        <is>
          <t>Trucking Fee</t>
        </is>
      </c>
      <c r="AT630" s="418" t="inlineStr">
        <is>
          <t>បានប្រកាសពន្ធ</t>
        </is>
      </c>
    </row>
    <row r="631">
      <c r="A631" s="417" t="n">
        <v>622</v>
      </c>
      <c r="B631" s="418" t="inlineStr">
        <is>
          <t>Service fee for Applied Suspense worker</t>
        </is>
      </c>
      <c r="C631" s="418" t="inlineStr">
        <is>
          <t>ជូយី (ខេមបូឌា)</t>
        </is>
      </c>
      <c r="D631" s="418" t="inlineStr">
        <is>
          <t>B108-109007050</t>
        </is>
      </c>
      <c r="E631" s="418" t="inlineStr">
        <is>
          <t>001476</t>
        </is>
      </c>
      <c r="F631" s="419" t="n">
        <v>44760</v>
      </c>
      <c r="G631" s="420" t="n">
        <v>32824</v>
      </c>
      <c r="H631" s="418" t="n"/>
      <c r="I631" s="455" t="n">
        <v>32824</v>
      </c>
      <c r="J631" s="418">
        <f>IF(L631&lt;&gt;"",L631,K631)</f>
        <v/>
      </c>
      <c r="K631" s="418">
        <f>IF(AND(T631=TRUE, U631=TRUE, V631=TRUE), IF(W631&lt;-0.05, "អនុញ្ញាត (អ្នកផ្គត់ផ្គង់ប្រកាសខ្វះ)", "បានប្រកាស (អនុញ្ញាត)"), IF(AND(T631=FALSE, U631=FALSE, V631=FALSE), "ព្យួរទុក (មិនមានទិន្នន័យ)", "ប្រកាសខុស (ព្យួរទុក)"))</f>
        <v/>
      </c>
      <c r="L631" s="418" t="inlineStr"/>
      <c r="M631" s="418" t="inlineStr"/>
      <c r="N631" s="455" t="n"/>
      <c r="O631" s="455">
        <f>IF(W631&lt;0,AI631,I631)</f>
        <v/>
      </c>
      <c r="P631" s="455">
        <f>I631-O631</f>
        <v/>
      </c>
      <c r="Q631" s="418" t="n"/>
      <c r="R631" s="418" t="inlineStr">
        <is>
          <t>001476</t>
        </is>
      </c>
      <c r="S631" s="418" t="inlineStr">
        <is>
          <t>001476</t>
        </is>
      </c>
      <c r="T631" s="418">
        <f>R631=S631</f>
        <v/>
      </c>
      <c r="U631" s="418">
        <f>AND(MONTH(F631)=MONTH(Y631), YEAR(F631)=YEAR(Y631))</f>
        <v/>
      </c>
      <c r="V631" s="418">
        <f>AND(AC631&lt;&gt;"", 'Company information'!D$4&lt;&gt;"", RIGHT(SUBSTITUTE(AC631,"-",""),9)=RIGHT(SUBSTITUTE('Company information'!D$4,"-",""),9))</f>
        <v/>
      </c>
      <c r="W631" s="418">
        <f>AI631-I631</f>
        <v/>
      </c>
      <c r="X631" s="455" t="n"/>
      <c r="Y631" s="419" t="n">
        <v>44735</v>
      </c>
      <c r="Z631" s="418" t="inlineStr">
        <is>
          <t>001476</t>
        </is>
      </c>
      <c r="AA631" s="418" t="inlineStr"/>
      <c r="AB631" s="418" t="inlineStr">
        <is>
          <t>បុគ្គលជាប់អាករ</t>
        </is>
      </c>
      <c r="AC631" s="418" t="inlineStr">
        <is>
          <t>L001-901502176</t>
        </is>
      </c>
      <c r="AD631" s="418" t="inlineStr">
        <is>
          <t>អលថឹណេធីវ ត្រាក់ឃីង សឺវីស (ខេមបូឌា)</t>
        </is>
      </c>
      <c r="AE631" s="455" t="n">
        <v>2253350</v>
      </c>
      <c r="AF631" s="455" t="n">
        <v>2048500</v>
      </c>
      <c r="AG631" s="455" t="n">
        <v>0</v>
      </c>
      <c r="AH631" s="455" t="n">
        <v>0</v>
      </c>
      <c r="AI631" s="455" t="n">
        <v>204850</v>
      </c>
      <c r="AJ631" s="455" t="n">
        <v>0</v>
      </c>
      <c r="AK631" s="455" t="n">
        <v>0</v>
      </c>
      <c r="AL631" s="455" t="n">
        <v>0</v>
      </c>
      <c r="AM631" s="455" t="n">
        <v>0</v>
      </c>
      <c r="AN631" s="455" t="n">
        <v>0</v>
      </c>
      <c r="AO631" s="455" t="n">
        <v>0</v>
      </c>
      <c r="AP631" s="455" t="n">
        <v>0</v>
      </c>
      <c r="AQ631" s="455" t="n">
        <v>0</v>
      </c>
      <c r="AR631" s="418" t="inlineStr"/>
      <c r="AS631" s="418" t="inlineStr">
        <is>
          <t>Trucking Fee</t>
        </is>
      </c>
      <c r="AT631" s="418" t="inlineStr">
        <is>
          <t>បានប្រកាសពន្ធ</t>
        </is>
      </c>
    </row>
    <row r="632">
      <c r="A632" s="417" t="n">
        <v>623</v>
      </c>
      <c r="B632" s="418" t="inlineStr">
        <is>
          <t>Lunch for Buyer LC</t>
        </is>
      </c>
      <c r="C632" s="418" t="inlineStr">
        <is>
          <t>ជូយី (ខេមបូឌា)</t>
        </is>
      </c>
      <c r="D632" s="418" t="inlineStr">
        <is>
          <t>B108-109007050</t>
        </is>
      </c>
      <c r="E632" s="418" t="inlineStr">
        <is>
          <t>001475</t>
        </is>
      </c>
      <c r="F632" s="419" t="n">
        <v>44760</v>
      </c>
      <c r="G632" s="420" t="n">
        <v>73854</v>
      </c>
      <c r="H632" s="418" t="n"/>
      <c r="I632" s="455" t="n">
        <v>73854</v>
      </c>
      <c r="J632" s="418">
        <f>IF(L632&lt;&gt;"",L632,K632)</f>
        <v/>
      </c>
      <c r="K632" s="418">
        <f>IF(AND(T632=TRUE, U632=TRUE, V632=TRUE), IF(W632&lt;-0.05, "អនុញ្ញាត (អ្នកផ្គត់ផ្គង់ប្រកាសខ្វះ)", "បានប្រកាស (អនុញ្ញាត)"), IF(AND(T632=FALSE, U632=FALSE, V632=FALSE), "ព្យួរទុក (មិនមានទិន្នន័យ)", "ប្រកាសខុស (ព្យួរទុក)"))</f>
        <v/>
      </c>
      <c r="L632" s="418" t="inlineStr"/>
      <c r="M632" s="418" t="inlineStr"/>
      <c r="N632" s="455" t="n"/>
      <c r="O632" s="455">
        <f>IF(W632&lt;0,AI632,I632)</f>
        <v/>
      </c>
      <c r="P632" s="455">
        <f>I632-O632</f>
        <v/>
      </c>
      <c r="Q632" s="418" t="n"/>
      <c r="R632" s="418" t="inlineStr">
        <is>
          <t>001475</t>
        </is>
      </c>
      <c r="S632" s="418" t="inlineStr">
        <is>
          <t>001475</t>
        </is>
      </c>
      <c r="T632" s="418">
        <f>R632=S632</f>
        <v/>
      </c>
      <c r="U632" s="418">
        <f>AND(MONTH(F632)=MONTH(Y632), YEAR(F632)=YEAR(Y632))</f>
        <v/>
      </c>
      <c r="V632" s="418">
        <f>AND(AC632&lt;&gt;"", 'Company information'!D$4&lt;&gt;"", RIGHT(SUBSTITUTE(AC632,"-",""),9)=RIGHT(SUBSTITUTE('Company information'!D$4,"-",""),9))</f>
        <v/>
      </c>
      <c r="W632" s="418">
        <f>AI632-I632</f>
        <v/>
      </c>
      <c r="X632" s="455" t="n"/>
      <c r="Y632" s="419" t="n">
        <v>44735</v>
      </c>
      <c r="Z632" s="418" t="inlineStr">
        <is>
          <t>001475</t>
        </is>
      </c>
      <c r="AA632" s="418" t="inlineStr"/>
      <c r="AB632" s="418" t="inlineStr">
        <is>
          <t>បុគ្គលជាប់អាករ</t>
        </is>
      </c>
      <c r="AC632" s="418" t="inlineStr">
        <is>
          <t>L001-100045510</t>
        </is>
      </c>
      <c r="AD632" s="418" t="inlineStr">
        <is>
          <t>ស៊ី ធី អេស អាយ ឡូយីស្ទីក អ៊ីន</t>
        </is>
      </c>
      <c r="AE632" s="455" t="n">
        <v>2185750</v>
      </c>
      <c r="AF632" s="455" t="n">
        <v>1987045</v>
      </c>
      <c r="AG632" s="455" t="n">
        <v>0</v>
      </c>
      <c r="AH632" s="455" t="n">
        <v>0</v>
      </c>
      <c r="AI632" s="455" t="n">
        <v>198705</v>
      </c>
      <c r="AJ632" s="455" t="n">
        <v>0</v>
      </c>
      <c r="AK632" s="455" t="n">
        <v>0</v>
      </c>
      <c r="AL632" s="455" t="n">
        <v>0</v>
      </c>
      <c r="AM632" s="455" t="n">
        <v>0</v>
      </c>
      <c r="AN632" s="455" t="n">
        <v>0</v>
      </c>
      <c r="AO632" s="455" t="n">
        <v>0</v>
      </c>
      <c r="AP632" s="455" t="n">
        <v>0</v>
      </c>
      <c r="AQ632" s="455" t="n">
        <v>0</v>
      </c>
      <c r="AR632" s="418" t="inlineStr"/>
      <c r="AS632" s="418" t="inlineStr">
        <is>
          <t>Trucking Fee</t>
        </is>
      </c>
      <c r="AT632" s="418" t="inlineStr">
        <is>
          <t>បានប្រកាសពន្ធ</t>
        </is>
      </c>
    </row>
    <row r="633">
      <c r="A633" s="417" t="n">
        <v>624</v>
      </c>
      <c r="B633" s="418" t="inlineStr">
        <is>
          <t>Lunch for Buyer LC</t>
        </is>
      </c>
      <c r="C633" s="418" t="inlineStr">
        <is>
          <t>ជូយី (ខេមបូឌា)</t>
        </is>
      </c>
      <c r="D633" s="418" t="inlineStr">
        <is>
          <t>B108-109007050</t>
        </is>
      </c>
      <c r="E633" s="418" t="inlineStr">
        <is>
          <t>001474</t>
        </is>
      </c>
      <c r="F633" s="419" t="n">
        <v>44760</v>
      </c>
      <c r="G633" s="420" t="n">
        <v>86163</v>
      </c>
      <c r="H633" s="418" t="n"/>
      <c r="I633" s="455" t="n">
        <v>86163</v>
      </c>
      <c r="J633" s="418">
        <f>IF(L633&lt;&gt;"",L633,K633)</f>
        <v/>
      </c>
      <c r="K633" s="418">
        <f>IF(AND(T633=TRUE, U633=TRUE, V633=TRUE), IF(W633&lt;-0.05, "អនុញ្ញាត (អ្នកផ្គត់ផ្គង់ប្រកាសខ្វះ)", "បានប្រកាស (អនុញ្ញាត)"), IF(AND(T633=FALSE, U633=FALSE, V633=FALSE), "ព្យួរទុក (មិនមានទិន្នន័យ)", "ប្រកាសខុស (ព្យួរទុក)"))</f>
        <v/>
      </c>
      <c r="L633" s="418" t="inlineStr"/>
      <c r="M633" s="418" t="inlineStr"/>
      <c r="N633" s="455" t="n"/>
      <c r="O633" s="455">
        <f>IF(W633&lt;0,AI633,I633)</f>
        <v/>
      </c>
      <c r="P633" s="455">
        <f>I633-O633</f>
        <v/>
      </c>
      <c r="Q633" s="418" t="n"/>
      <c r="R633" s="418" t="inlineStr">
        <is>
          <t>001474</t>
        </is>
      </c>
      <c r="S633" s="418" t="inlineStr">
        <is>
          <t>001474</t>
        </is>
      </c>
      <c r="T633" s="418">
        <f>R633=S633</f>
        <v/>
      </c>
      <c r="U633" s="418">
        <f>AND(MONTH(F633)=MONTH(Y633), YEAR(F633)=YEAR(Y633))</f>
        <v/>
      </c>
      <c r="V633" s="418">
        <f>AND(AC633&lt;&gt;"", 'Company information'!D$4&lt;&gt;"", RIGHT(SUBSTITUTE(AC633,"-",""),9)=RIGHT(SUBSTITUTE('Company information'!D$4,"-",""),9))</f>
        <v/>
      </c>
      <c r="W633" s="418">
        <f>AI633-I633</f>
        <v/>
      </c>
      <c r="X633" s="455" t="n"/>
      <c r="Y633" s="419" t="n">
        <v>44735</v>
      </c>
      <c r="Z633" s="418" t="inlineStr">
        <is>
          <t>001474</t>
        </is>
      </c>
      <c r="AA633" s="418" t="inlineStr"/>
      <c r="AB633" s="418" t="inlineStr">
        <is>
          <t>បុគ្គលជាប់អាករ</t>
        </is>
      </c>
      <c r="AC633" s="418" t="inlineStr">
        <is>
          <t>L001-100045510</t>
        </is>
      </c>
      <c r="AD633" s="418" t="inlineStr">
        <is>
          <t>ស៊ី ធី អេស អាយ ឡូយីស្ទីក អ៊ីន</t>
        </is>
      </c>
      <c r="AE633" s="455" t="n">
        <v>2501219</v>
      </c>
      <c r="AF633" s="455" t="n">
        <v>2273835</v>
      </c>
      <c r="AG633" s="455" t="n">
        <v>0</v>
      </c>
      <c r="AH633" s="455" t="n">
        <v>0</v>
      </c>
      <c r="AI633" s="455" t="n">
        <v>227384</v>
      </c>
      <c r="AJ633" s="455" t="n">
        <v>0</v>
      </c>
      <c r="AK633" s="455" t="n">
        <v>0</v>
      </c>
      <c r="AL633" s="455" t="n">
        <v>0</v>
      </c>
      <c r="AM633" s="455" t="n">
        <v>0</v>
      </c>
      <c r="AN633" s="455" t="n">
        <v>0</v>
      </c>
      <c r="AO633" s="455" t="n">
        <v>0</v>
      </c>
      <c r="AP633" s="455" t="n">
        <v>0</v>
      </c>
      <c r="AQ633" s="455" t="n">
        <v>0</v>
      </c>
      <c r="AR633" s="418" t="inlineStr"/>
      <c r="AS633" s="418" t="inlineStr">
        <is>
          <t>Trucking Fee</t>
        </is>
      </c>
      <c r="AT633" s="418" t="inlineStr">
        <is>
          <t>បានប្រកាសពន្ធ</t>
        </is>
      </c>
    </row>
    <row r="634">
      <c r="A634" s="417" t="n">
        <v>625</v>
      </c>
      <c r="B634" s="418" t="inlineStr">
        <is>
          <t>Lunch for Buyer LC</t>
        </is>
      </c>
      <c r="C634" s="418" t="inlineStr">
        <is>
          <t>ជូយី (ខេមបូឌា)</t>
        </is>
      </c>
      <c r="D634" s="418" t="inlineStr">
        <is>
          <t>B108-109007050</t>
        </is>
      </c>
      <c r="E634" s="418" t="inlineStr">
        <is>
          <t>001473</t>
        </is>
      </c>
      <c r="F634" s="419" t="n">
        <v>44760</v>
      </c>
      <c r="G634" s="420" t="n">
        <v>184635</v>
      </c>
      <c r="H634" s="418" t="n"/>
      <c r="I634" s="455" t="n">
        <v>184635</v>
      </c>
      <c r="J634" s="418">
        <f>IF(L634&lt;&gt;"",L634,K634)</f>
        <v/>
      </c>
      <c r="K634" s="418">
        <f>IF(AND(T634=TRUE, U634=TRUE, V634=TRUE), IF(W634&lt;-0.05, "អនុញ្ញាត (អ្នកផ្គត់ផ្គង់ប្រកាសខ្វះ)", "បានប្រកាស (អនុញ្ញាត)"), IF(AND(T634=FALSE, U634=FALSE, V634=FALSE), "ព្យួរទុក (មិនមានទិន្នន័យ)", "ប្រកាសខុស (ព្យួរទុក)"))</f>
        <v/>
      </c>
      <c r="L634" s="418" t="inlineStr"/>
      <c r="M634" s="418" t="inlineStr"/>
      <c r="N634" s="455" t="n"/>
      <c r="O634" s="455">
        <f>IF(W634&lt;0,AI634,I634)</f>
        <v/>
      </c>
      <c r="P634" s="455">
        <f>I634-O634</f>
        <v/>
      </c>
      <c r="Q634" s="418" t="n"/>
      <c r="R634" s="418" t="inlineStr">
        <is>
          <t>001473</t>
        </is>
      </c>
      <c r="S634" s="418" t="inlineStr">
        <is>
          <t>001473</t>
        </is>
      </c>
      <c r="T634" s="418">
        <f>R634=S634</f>
        <v/>
      </c>
      <c r="U634" s="418">
        <f>AND(MONTH(F634)=MONTH(Y634), YEAR(F634)=YEAR(Y634))</f>
        <v/>
      </c>
      <c r="V634" s="418">
        <f>AND(AC634&lt;&gt;"", 'Company information'!D$4&lt;&gt;"", RIGHT(SUBSTITUTE(AC634,"-",""),9)=RIGHT(SUBSTITUTE('Company information'!D$4,"-",""),9))</f>
        <v/>
      </c>
      <c r="W634" s="418">
        <f>AI634-I634</f>
        <v/>
      </c>
      <c r="X634" s="455" t="n"/>
      <c r="Y634" s="419" t="n">
        <v>44733</v>
      </c>
      <c r="Z634" s="418" t="inlineStr">
        <is>
          <t>001473</t>
        </is>
      </c>
      <c r="AA634" s="418" t="inlineStr"/>
      <c r="AB634" s="418" t="inlineStr">
        <is>
          <t>បុគ្គលជាប់អាករ</t>
        </is>
      </c>
      <c r="AC634" s="418" t="inlineStr">
        <is>
          <t>L001-901501380</t>
        </is>
      </c>
      <c r="AD634" s="418" t="inlineStr">
        <is>
          <t>អេក្រូ ហ្គាម៉ិន អាយអិនឌី ខប</t>
        </is>
      </c>
      <c r="AE634" s="455" t="n">
        <v>180268</v>
      </c>
      <c r="AF634" s="455" t="n">
        <v>163880</v>
      </c>
      <c r="AG634" s="455" t="n">
        <v>0</v>
      </c>
      <c r="AH634" s="455" t="n">
        <v>0</v>
      </c>
      <c r="AI634" s="455" t="n">
        <v>16388</v>
      </c>
      <c r="AJ634" s="455" t="n">
        <v>0</v>
      </c>
      <c r="AK634" s="455" t="n">
        <v>0</v>
      </c>
      <c r="AL634" s="455" t="n">
        <v>0</v>
      </c>
      <c r="AM634" s="455" t="n">
        <v>0</v>
      </c>
      <c r="AN634" s="455" t="n">
        <v>0</v>
      </c>
      <c r="AO634" s="455" t="n">
        <v>0</v>
      </c>
      <c r="AP634" s="455" t="n">
        <v>0</v>
      </c>
      <c r="AQ634" s="455" t="n">
        <v>0</v>
      </c>
      <c r="AR634" s="418" t="inlineStr"/>
      <c r="AS634" s="418" t="inlineStr">
        <is>
          <t>Trucking Fee</t>
        </is>
      </c>
      <c r="AT634" s="418" t="inlineStr">
        <is>
          <t>បានប្រកាសពន្ធ</t>
        </is>
      </c>
    </row>
    <row r="635">
      <c r="A635" s="417" t="n">
        <v>626</v>
      </c>
      <c r="B635" s="418" t="inlineStr">
        <is>
          <t>Lunch for Buyer LC</t>
        </is>
      </c>
      <c r="C635" s="418" t="inlineStr">
        <is>
          <t>ជូយី (ខេមបូឌា)</t>
        </is>
      </c>
      <c r="D635" s="418" t="inlineStr">
        <is>
          <t>B108-109007050</t>
        </is>
      </c>
      <c r="E635" s="418" t="inlineStr">
        <is>
          <t>001507</t>
        </is>
      </c>
      <c r="F635" s="419" t="n">
        <v>44762</v>
      </c>
      <c r="G635" s="420" t="n">
        <v>12805</v>
      </c>
      <c r="H635" s="418" t="n"/>
      <c r="I635" s="455" t="n">
        <v>12805</v>
      </c>
      <c r="J635" s="418">
        <f>IF(L635&lt;&gt;"",L635,K635)</f>
        <v/>
      </c>
      <c r="K635" s="418">
        <f>IF(AND(T635=TRUE, U635=TRUE, V635=TRUE), IF(W635&lt;-0.05, "អនុញ្ញាត (អ្នកផ្គត់ផ្គង់ប្រកាសខ្វះ)", "បានប្រកាស (អនុញ្ញាត)"), IF(AND(T635=FALSE, U635=FALSE, V635=FALSE), "ព្យួរទុក (មិនមានទិន្នន័យ)", "ប្រកាសខុស (ព្យួរទុក)"))</f>
        <v/>
      </c>
      <c r="L635" s="418" t="inlineStr"/>
      <c r="M635" s="418" t="inlineStr"/>
      <c r="N635" s="455" t="n"/>
      <c r="O635" s="455">
        <f>IF(W635&lt;0,AI635,I635)</f>
        <v/>
      </c>
      <c r="P635" s="455">
        <f>I635-O635</f>
        <v/>
      </c>
      <c r="Q635" s="418" t="n"/>
      <c r="R635" s="418" t="inlineStr">
        <is>
          <t>001507</t>
        </is>
      </c>
      <c r="S635" s="418" t="inlineStr">
        <is>
          <t>001507</t>
        </is>
      </c>
      <c r="T635" s="418">
        <f>R635=S635</f>
        <v/>
      </c>
      <c r="U635" s="418">
        <f>AND(MONTH(F635)=MONTH(Y635), YEAR(F635)=YEAR(Y635))</f>
        <v/>
      </c>
      <c r="V635" s="418">
        <f>AND(AC635&lt;&gt;"", 'Company information'!D$4&lt;&gt;"", RIGHT(SUBSTITUTE(AC635,"-",""),9)=RIGHT(SUBSTITUTE('Company information'!D$4,"-",""),9))</f>
        <v/>
      </c>
      <c r="W635" s="418">
        <f>AI635-I635</f>
        <v/>
      </c>
      <c r="X635" s="455" t="n"/>
      <c r="Y635" s="419" t="n">
        <v>44740</v>
      </c>
      <c r="Z635" s="418" t="inlineStr">
        <is>
          <t>001507</t>
        </is>
      </c>
      <c r="AA635" s="418" t="inlineStr"/>
      <c r="AB635" s="418" t="inlineStr">
        <is>
          <t>បុគ្គលជាប់អាករ</t>
        </is>
      </c>
      <c r="AC635" s="418" t="inlineStr">
        <is>
          <t>L001-108008509</t>
        </is>
      </c>
      <c r="AD635" s="418" t="inlineStr">
        <is>
          <t>អាយខេ អឹភែរឹល</t>
        </is>
      </c>
      <c r="AE635" s="455" t="n">
        <v>5104845</v>
      </c>
      <c r="AF635" s="455" t="n">
        <v>4640768</v>
      </c>
      <c r="AG635" s="455" t="n">
        <v>0</v>
      </c>
      <c r="AH635" s="455" t="n">
        <v>0</v>
      </c>
      <c r="AI635" s="455" t="n">
        <v>464077</v>
      </c>
      <c r="AJ635" s="455" t="n">
        <v>0</v>
      </c>
      <c r="AK635" s="455" t="n">
        <v>0</v>
      </c>
      <c r="AL635" s="455" t="n">
        <v>0</v>
      </c>
      <c r="AM635" s="455" t="n">
        <v>0</v>
      </c>
      <c r="AN635" s="455" t="n">
        <v>0</v>
      </c>
      <c r="AO635" s="455" t="n">
        <v>0</v>
      </c>
      <c r="AP635" s="455" t="n">
        <v>0</v>
      </c>
      <c r="AQ635" s="455" t="n">
        <v>0</v>
      </c>
      <c r="AR635" s="418" t="inlineStr"/>
      <c r="AS635" s="418" t="inlineStr">
        <is>
          <t>Trucking Fee</t>
        </is>
      </c>
      <c r="AT635" s="418" t="inlineStr">
        <is>
          <t>បានប្រកាសពន្ធ</t>
        </is>
      </c>
    </row>
    <row r="636">
      <c r="A636" s="417" t="n">
        <v>627</v>
      </c>
      <c r="B636" s="418" t="inlineStr">
        <is>
          <t>Lunch for Buyer LC</t>
        </is>
      </c>
      <c r="C636" s="418" t="inlineStr">
        <is>
          <t>ជូយី (ខេមបូឌា)</t>
        </is>
      </c>
      <c r="D636" s="418" t="inlineStr">
        <is>
          <t>B108-109007050</t>
        </is>
      </c>
      <c r="E636" s="418" t="inlineStr">
        <is>
          <t>001441</t>
        </is>
      </c>
      <c r="F636" s="419" t="n">
        <v>44811</v>
      </c>
      <c r="G636" s="420" t="n">
        <v>264362</v>
      </c>
      <c r="H636" s="418" t="n"/>
      <c r="I636" s="455" t="n">
        <v>264362</v>
      </c>
      <c r="J636" s="418">
        <f>IF(L636&lt;&gt;"",L636,K636)</f>
        <v/>
      </c>
      <c r="K636" s="418">
        <f>IF(AND(T636=TRUE, U636=TRUE, V636=TRUE), IF(W636&lt;-0.05, "អនុញ្ញាត (អ្នកផ្គត់ផ្គង់ប្រកាសខ្វះ)", "បានប្រកាស (អនុញ្ញាត)"), IF(AND(T636=FALSE, U636=FALSE, V636=FALSE), "ព្យួរទុក (មិនមានទិន្នន័យ)", "ប្រកាសខុស (ព្យួរទុក)"))</f>
        <v/>
      </c>
      <c r="L636" s="418" t="inlineStr"/>
      <c r="M636" s="418" t="inlineStr"/>
      <c r="N636" s="455" t="n"/>
      <c r="O636" s="455">
        <f>IF(W636&lt;0,AI636,I636)</f>
        <v/>
      </c>
      <c r="P636" s="455">
        <f>I636-O636</f>
        <v/>
      </c>
      <c r="Q636" s="418" t="n"/>
      <c r="R636" s="418" t="inlineStr">
        <is>
          <t>001441</t>
        </is>
      </c>
      <c r="S636" s="418" t="inlineStr">
        <is>
          <t>001441</t>
        </is>
      </c>
      <c r="T636" s="418">
        <f>R636=S636</f>
        <v/>
      </c>
      <c r="U636" s="418">
        <f>AND(MONTH(F636)=MONTH(Y636), YEAR(F636)=YEAR(Y636))</f>
        <v/>
      </c>
      <c r="V636" s="418">
        <f>AND(AC636&lt;&gt;"", 'Company information'!D$4&lt;&gt;"", RIGHT(SUBSTITUTE(AC636,"-",""),9)=RIGHT(SUBSTITUTE('Company information'!D$4,"-",""),9))</f>
        <v/>
      </c>
      <c r="W636" s="418">
        <f>AI636-I636</f>
        <v/>
      </c>
      <c r="X636" s="455" t="n"/>
      <c r="Y636" s="419" t="n">
        <v>44729</v>
      </c>
      <c r="Z636" s="418" t="inlineStr">
        <is>
          <t>001441</t>
        </is>
      </c>
      <c r="AA636" s="418" t="inlineStr"/>
      <c r="AB636" s="418" t="inlineStr">
        <is>
          <t>បុគ្គលជាប់អាករ</t>
        </is>
      </c>
      <c r="AC636" s="418" t="inlineStr">
        <is>
          <t>L001-100191762</t>
        </is>
      </c>
      <c r="AD636" s="418" t="inlineStr">
        <is>
          <t>ស៊ីដាប់បែលយូខេអេជ ហ្គាមេន (ខេមបូឌា) លីមីធីត</t>
        </is>
      </c>
      <c r="AE636" s="455" t="n">
        <v>1059075</v>
      </c>
      <c r="AF636" s="455" t="n">
        <v>962795</v>
      </c>
      <c r="AG636" s="455" t="n">
        <v>0</v>
      </c>
      <c r="AH636" s="455" t="n">
        <v>0</v>
      </c>
      <c r="AI636" s="455" t="n">
        <v>96280</v>
      </c>
      <c r="AJ636" s="455" t="n">
        <v>0</v>
      </c>
      <c r="AK636" s="455" t="n">
        <v>0</v>
      </c>
      <c r="AL636" s="455" t="n">
        <v>0</v>
      </c>
      <c r="AM636" s="455" t="n">
        <v>0</v>
      </c>
      <c r="AN636" s="455" t="n">
        <v>0</v>
      </c>
      <c r="AO636" s="455" t="n">
        <v>0</v>
      </c>
      <c r="AP636" s="455" t="n">
        <v>0</v>
      </c>
      <c r="AQ636" s="455" t="n">
        <v>0</v>
      </c>
      <c r="AR636" s="418" t="inlineStr"/>
      <c r="AS636" s="418" t="inlineStr">
        <is>
          <t>Trucking Fee</t>
        </is>
      </c>
      <c r="AT636" s="418" t="inlineStr">
        <is>
          <t>បានប្រកាសពន្ធ</t>
        </is>
      </c>
    </row>
    <row r="637">
      <c r="A637" s="417" t="n">
        <v>628</v>
      </c>
      <c r="B637" s="418" t="inlineStr">
        <is>
          <t>ផ្ញើឥវ៉ាន់</t>
        </is>
      </c>
      <c r="C637" s="418" t="inlineStr">
        <is>
          <t>ជូយី (ខេមបូឌា)</t>
        </is>
      </c>
      <c r="D637" s="418" t="inlineStr">
        <is>
          <t>B108-109007050</t>
        </is>
      </c>
      <c r="E637" s="418" t="inlineStr">
        <is>
          <t>001440</t>
        </is>
      </c>
      <c r="F637" s="419" t="n">
        <v>44811</v>
      </c>
      <c r="G637" s="420" t="n">
        <v>233575</v>
      </c>
      <c r="H637" s="418" t="n"/>
      <c r="I637" s="455" t="n">
        <v>233575</v>
      </c>
      <c r="J637" s="418">
        <f>IF(L637&lt;&gt;"",L637,K637)</f>
        <v/>
      </c>
      <c r="K637" s="418">
        <f>IF(AND(T637=TRUE, U637=TRUE, V637=TRUE), IF(W637&lt;-0.05, "អនុញ្ញាត (អ្នកផ្គត់ផ្គង់ប្រកាសខ្វះ)", "បានប្រកាស (អនុញ្ញាត)"), IF(AND(T637=FALSE, U637=FALSE, V637=FALSE), "ព្យួរទុក (មិនមានទិន្នន័យ)", "ប្រកាសខុស (ព្យួរទុក)"))</f>
        <v/>
      </c>
      <c r="L637" s="418" t="inlineStr"/>
      <c r="M637" s="418" t="inlineStr"/>
      <c r="N637" s="455" t="n"/>
      <c r="O637" s="455">
        <f>IF(W637&lt;0,AI637,I637)</f>
        <v/>
      </c>
      <c r="P637" s="455">
        <f>I637-O637</f>
        <v/>
      </c>
      <c r="Q637" s="418" t="n"/>
      <c r="R637" s="418" t="inlineStr">
        <is>
          <t>001440</t>
        </is>
      </c>
      <c r="S637" s="418" t="inlineStr">
        <is>
          <t>001440</t>
        </is>
      </c>
      <c r="T637" s="418">
        <f>R637=S637</f>
        <v/>
      </c>
      <c r="U637" s="418">
        <f>AND(MONTH(F637)=MONTH(Y637), YEAR(F637)=YEAR(Y637))</f>
        <v/>
      </c>
      <c r="V637" s="418">
        <f>AND(AC637&lt;&gt;"", 'Company information'!D$4&lt;&gt;"", RIGHT(SUBSTITUTE(AC637,"-",""),9)=RIGHT(SUBSTITUTE('Company information'!D$4,"-",""),9))</f>
        <v/>
      </c>
      <c r="W637" s="418">
        <f>AI637-I637</f>
        <v/>
      </c>
      <c r="X637" s="455" t="n"/>
      <c r="Y637" s="419" t="n">
        <v>44729</v>
      </c>
      <c r="Z637" s="418" t="inlineStr">
        <is>
          <t>001440</t>
        </is>
      </c>
      <c r="AA637" s="418" t="inlineStr"/>
      <c r="AB637" s="418" t="inlineStr">
        <is>
          <t>បុគ្គលជាប់អាករ</t>
        </is>
      </c>
      <c r="AC637" s="418" t="inlineStr">
        <is>
          <t>L001-100067123</t>
        </is>
      </c>
      <c r="AD637" s="418" t="inlineStr">
        <is>
          <t>រីឡាយអេប៊ល សូស អ៊ិនដាសស្រ្ទៀល (ខេមបូឌា)</t>
        </is>
      </c>
      <c r="AE637" s="455" t="n">
        <v>748112</v>
      </c>
      <c r="AF637" s="455" t="n">
        <v>680102</v>
      </c>
      <c r="AG637" s="455" t="n">
        <v>0</v>
      </c>
      <c r="AH637" s="455" t="n">
        <v>0</v>
      </c>
      <c r="AI637" s="455" t="n">
        <v>68010</v>
      </c>
      <c r="AJ637" s="455" t="n">
        <v>0</v>
      </c>
      <c r="AK637" s="455" t="n">
        <v>0</v>
      </c>
      <c r="AL637" s="455" t="n">
        <v>0</v>
      </c>
      <c r="AM637" s="455" t="n">
        <v>0</v>
      </c>
      <c r="AN637" s="455" t="n">
        <v>0</v>
      </c>
      <c r="AO637" s="455" t="n">
        <v>0</v>
      </c>
      <c r="AP637" s="455" t="n">
        <v>0</v>
      </c>
      <c r="AQ637" s="455" t="n">
        <v>0</v>
      </c>
      <c r="AR637" s="418" t="inlineStr"/>
      <c r="AS637" s="418" t="inlineStr">
        <is>
          <t>Trucking Fee</t>
        </is>
      </c>
      <c r="AT637" s="418" t="inlineStr">
        <is>
          <t>បានប្រកាសពន្ធ</t>
        </is>
      </c>
    </row>
    <row r="638">
      <c r="A638" s="417" t="n">
        <v>629</v>
      </c>
      <c r="B638" s="418" t="inlineStr">
        <is>
          <t>Lunch for Buyer LC</t>
        </is>
      </c>
      <c r="C638" s="418" t="inlineStr">
        <is>
          <t>អេសជីអេស (ខេមបូឌា) លីមីធីត</t>
        </is>
      </c>
      <c r="D638" s="418" t="inlineStr">
        <is>
          <t>L001-107030519</t>
        </is>
      </c>
      <c r="E638" s="418" t="inlineStr">
        <is>
          <t>10020346</t>
        </is>
      </c>
      <c r="F638" s="419" t="n">
        <v>44763</v>
      </c>
      <c r="G638" s="420" t="n">
        <v>43779</v>
      </c>
      <c r="H638" s="418" t="n"/>
      <c r="I638" s="455" t="n">
        <v>43779</v>
      </c>
      <c r="J638" s="418">
        <f>IF(L638&lt;&gt;"",L638,K638)</f>
        <v/>
      </c>
      <c r="K638" s="418">
        <f>IF(AND(T638=TRUE, U638=TRUE, V638=TRUE), IF(W638&lt;-0.05, "អនុញ្ញាត (អ្នកផ្គត់ផ្គង់ប្រកាសខ្វះ)", "បានប្រកាស (អនុញ្ញាត)"), IF(AND(T638=FALSE, U638=FALSE, V638=FALSE), "ព្យួរទុក (មិនមានទិន្នន័យ)", "ប្រកាសខុស (ព្យួរទុក)"))</f>
        <v/>
      </c>
      <c r="L638" s="418" t="inlineStr"/>
      <c r="M638" s="418" t="inlineStr"/>
      <c r="N638" s="455" t="n"/>
      <c r="O638" s="455">
        <f>IF(W638&lt;0,AI638,I638)</f>
        <v/>
      </c>
      <c r="P638" s="455">
        <f>I638-O638</f>
        <v/>
      </c>
      <c r="Q638" s="418" t="n"/>
      <c r="R638" s="418" t="inlineStr">
        <is>
          <t>10020346</t>
        </is>
      </c>
      <c r="S638" s="418" t="inlineStr">
        <is>
          <t>10020346</t>
        </is>
      </c>
      <c r="T638" s="418">
        <f>R638=S638</f>
        <v/>
      </c>
      <c r="U638" s="418">
        <f>AND(MONTH(F638)=MONTH(Y638), YEAR(F638)=YEAR(Y638))</f>
        <v/>
      </c>
      <c r="V638" s="418">
        <f>AND(AC638&lt;&gt;"", 'Company information'!D$4&lt;&gt;"", RIGHT(SUBSTITUTE(AC638,"-",""),9)=RIGHT(SUBSTITUTE('Company information'!D$4,"-",""),9))</f>
        <v/>
      </c>
      <c r="W638" s="418">
        <f>AI638-I638</f>
        <v/>
      </c>
      <c r="X638" s="455" t="n"/>
      <c r="Y638" s="419" t="n">
        <v>44763</v>
      </c>
      <c r="Z638" s="418" t="inlineStr">
        <is>
          <t>10020346</t>
        </is>
      </c>
      <c r="AA638" s="418" t="inlineStr"/>
      <c r="AB638" s="418" t="inlineStr">
        <is>
          <t>បុគ្គលជាប់អាករ</t>
        </is>
      </c>
      <c r="AC638" s="418" t="inlineStr">
        <is>
          <t>L001-100067123</t>
        </is>
      </c>
      <c r="AD638" s="418" t="inlineStr">
        <is>
          <t>រីឡាយអេប៊ល សូស អ៊ិនដាសស្រ្ទៀល (ខេមបូឌា)</t>
        </is>
      </c>
      <c r="AE638" s="455" t="n">
        <v>481569</v>
      </c>
      <c r="AF638" s="455" t="n">
        <v>437790</v>
      </c>
      <c r="AG638" s="455" t="n">
        <v>0</v>
      </c>
      <c r="AH638" s="455" t="n">
        <v>0</v>
      </c>
      <c r="AI638" s="455" t="n">
        <v>43779</v>
      </c>
      <c r="AJ638" s="455" t="n">
        <v>0</v>
      </c>
      <c r="AK638" s="455" t="n">
        <v>0</v>
      </c>
      <c r="AL638" s="455" t="n">
        <v>0</v>
      </c>
      <c r="AM638" s="455" t="n">
        <v>0</v>
      </c>
      <c r="AN638" s="455" t="n">
        <v>0</v>
      </c>
      <c r="AO638" s="455" t="n">
        <v>0</v>
      </c>
      <c r="AP638" s="455" t="n">
        <v>0</v>
      </c>
      <c r="AQ638" s="455" t="n">
        <v>0</v>
      </c>
      <c r="AR638" s="418" t="inlineStr"/>
      <c r="AS638" s="418" t="inlineStr">
        <is>
          <t>Laboratory Testing - Ea - Trade - C&amp;P</t>
        </is>
      </c>
      <c r="AT638" s="418" t="inlineStr">
        <is>
          <t>បានប្រកាសពន្ធ</t>
        </is>
      </c>
    </row>
    <row r="639">
      <c r="A639" s="417" t="n">
        <v>630</v>
      </c>
      <c r="B639" s="418" t="inlineStr">
        <is>
          <t>Lunch for Buyer LC</t>
        </is>
      </c>
      <c r="C639" s="418" t="inlineStr">
        <is>
          <t>អេសជីអេស (ខេមបូឌា) លីមីធីត</t>
        </is>
      </c>
      <c r="D639" s="418" t="inlineStr">
        <is>
          <t>L001-107030519</t>
        </is>
      </c>
      <c r="E639" s="418" t="inlineStr">
        <is>
          <t>10020334</t>
        </is>
      </c>
      <c r="F639" s="419" t="n">
        <v>44763</v>
      </c>
      <c r="G639" s="420" t="n">
        <v>34204</v>
      </c>
      <c r="H639" s="418" t="n"/>
      <c r="I639" s="455" t="n">
        <v>34204</v>
      </c>
      <c r="J639" s="418">
        <f>IF(L639&lt;&gt;"",L639,K639)</f>
        <v/>
      </c>
      <c r="K639" s="418">
        <f>IF(AND(T639=TRUE, U639=TRUE, V639=TRUE), IF(W639&lt;-0.05, "អនុញ្ញាត (អ្នកផ្គត់ផ្គង់ប្រកាសខ្វះ)", "បានប្រកាស (អនុញ្ញាត)"), IF(AND(T639=FALSE, U639=FALSE, V639=FALSE), "ព្យួរទុក (មិនមានទិន្នន័យ)", "ប្រកាសខុស (ព្យួរទុក)"))</f>
        <v/>
      </c>
      <c r="L639" s="418" t="inlineStr"/>
      <c r="M639" s="418" t="inlineStr"/>
      <c r="N639" s="455" t="n"/>
      <c r="O639" s="455">
        <f>IF(W639&lt;0,AI639,I639)</f>
        <v/>
      </c>
      <c r="P639" s="455">
        <f>I639-O639</f>
        <v/>
      </c>
      <c r="Q639" s="418" t="n"/>
      <c r="R639" s="418" t="inlineStr">
        <is>
          <t>10020334</t>
        </is>
      </c>
      <c r="S639" s="418" t="inlineStr">
        <is>
          <t>10020334</t>
        </is>
      </c>
      <c r="T639" s="418">
        <f>R639=S639</f>
        <v/>
      </c>
      <c r="U639" s="418">
        <f>AND(MONTH(F639)=MONTH(Y639), YEAR(F639)=YEAR(Y639))</f>
        <v/>
      </c>
      <c r="V639" s="418">
        <f>AND(AC639&lt;&gt;"", 'Company information'!D$4&lt;&gt;"", RIGHT(SUBSTITUTE(AC639,"-",""),9)=RIGHT(SUBSTITUTE('Company information'!D$4,"-",""),9))</f>
        <v/>
      </c>
      <c r="W639" s="418">
        <f>AI639-I639</f>
        <v/>
      </c>
      <c r="X639" s="455" t="n"/>
      <c r="Y639" s="419" t="n">
        <v>44763</v>
      </c>
      <c r="Z639" s="418" t="inlineStr">
        <is>
          <t>10020334</t>
        </is>
      </c>
      <c r="AA639" s="418" t="inlineStr"/>
      <c r="AB639" s="418" t="inlineStr">
        <is>
          <t>បុគ្គលជាប់អាករ</t>
        </is>
      </c>
      <c r="AC639" s="418" t="inlineStr">
        <is>
          <t>L001-100067123</t>
        </is>
      </c>
      <c r="AD639" s="418" t="inlineStr">
        <is>
          <t>រីឡាយអេប៊ល សូស អ៊ិនដាសស្រ្ទៀល (ខេមបូឌា)</t>
        </is>
      </c>
      <c r="AE639" s="455" t="n">
        <v>376245</v>
      </c>
      <c r="AF639" s="455" t="n">
        <v>342041</v>
      </c>
      <c r="AG639" s="455" t="n">
        <v>0</v>
      </c>
      <c r="AH639" s="455" t="n">
        <v>0</v>
      </c>
      <c r="AI639" s="455" t="n">
        <v>34204</v>
      </c>
      <c r="AJ639" s="455" t="n">
        <v>0</v>
      </c>
      <c r="AK639" s="455" t="n">
        <v>0</v>
      </c>
      <c r="AL639" s="455" t="n">
        <v>0</v>
      </c>
      <c r="AM639" s="455" t="n">
        <v>0</v>
      </c>
      <c r="AN639" s="455" t="n">
        <v>0</v>
      </c>
      <c r="AO639" s="455" t="n">
        <v>0</v>
      </c>
      <c r="AP639" s="455" t="n">
        <v>0</v>
      </c>
      <c r="AQ639" s="455" t="n">
        <v>0</v>
      </c>
      <c r="AR639" s="418" t="inlineStr"/>
      <c r="AS639" s="418" t="inlineStr">
        <is>
          <t>Laboratory Testing - Ea - Trade - C&amp;P</t>
        </is>
      </c>
      <c r="AT639" s="418" t="inlineStr">
        <is>
          <t>បានប្រកាសពន្ធ</t>
        </is>
      </c>
    </row>
    <row r="640">
      <c r="A640" s="417" t="n">
        <v>631</v>
      </c>
      <c r="B640" s="418" t="inlineStr">
        <is>
          <t>Lunch for Buyer LC</t>
        </is>
      </c>
      <c r="C640" s="418" t="inlineStr">
        <is>
          <t>អេសជីអេស (ខេមបូឌា) លីមីធីត</t>
        </is>
      </c>
      <c r="D640" s="418" t="inlineStr">
        <is>
          <t>L001-107030519</t>
        </is>
      </c>
      <c r="E640" s="418" t="inlineStr">
        <is>
          <t>10020190</t>
        </is>
      </c>
      <c r="F640" s="419" t="n">
        <v>44760</v>
      </c>
      <c r="G640" s="420" t="n">
        <v>34204</v>
      </c>
      <c r="H640" s="418" t="n"/>
      <c r="I640" s="455" t="n">
        <v>34204</v>
      </c>
      <c r="J640" s="418">
        <f>IF(L640&lt;&gt;"",L640,K640)</f>
        <v/>
      </c>
      <c r="K640" s="418">
        <f>IF(AND(T640=TRUE, U640=TRUE, V640=TRUE), IF(W640&lt;-0.05, "អនុញ្ញាត (អ្នកផ្គត់ផ្គង់ប្រកាសខ្វះ)", "បានប្រកាស (អនុញ្ញាត)"), IF(AND(T640=FALSE, U640=FALSE, V640=FALSE), "ព្យួរទុក (មិនមានទិន្នន័យ)", "ប្រកាសខុស (ព្យួរទុក)"))</f>
        <v/>
      </c>
      <c r="L640" s="418" t="inlineStr"/>
      <c r="M640" s="418" t="inlineStr"/>
      <c r="N640" s="455" t="n"/>
      <c r="O640" s="455">
        <f>IF(W640&lt;0,AI640,I640)</f>
        <v/>
      </c>
      <c r="P640" s="455">
        <f>I640-O640</f>
        <v/>
      </c>
      <c r="Q640" s="418" t="n"/>
      <c r="R640" s="418" t="inlineStr">
        <is>
          <t>10020190</t>
        </is>
      </c>
      <c r="S640" s="418" t="inlineStr">
        <is>
          <t>10020190</t>
        </is>
      </c>
      <c r="T640" s="418">
        <f>R640=S640</f>
        <v/>
      </c>
      <c r="U640" s="418">
        <f>AND(MONTH(F640)=MONTH(Y640), YEAR(F640)=YEAR(Y640))</f>
        <v/>
      </c>
      <c r="V640" s="418">
        <f>AND(AC640&lt;&gt;"", 'Company information'!D$4&lt;&gt;"", RIGHT(SUBSTITUTE(AC640,"-",""),9)=RIGHT(SUBSTITUTE('Company information'!D$4,"-",""),9))</f>
        <v/>
      </c>
      <c r="W640" s="418">
        <f>AI640-I640</f>
        <v/>
      </c>
      <c r="X640" s="455" t="n"/>
      <c r="Y640" s="419" t="n">
        <v>44760</v>
      </c>
      <c r="Z640" s="418" t="inlineStr">
        <is>
          <t>10020190</t>
        </is>
      </c>
      <c r="AA640" s="418" t="inlineStr"/>
      <c r="AB640" s="418" t="inlineStr">
        <is>
          <t>បុគ្គលជាប់អាករ</t>
        </is>
      </c>
      <c r="AC640" s="418" t="inlineStr">
        <is>
          <t>L001-100067123</t>
        </is>
      </c>
      <c r="AD640" s="418" t="inlineStr">
        <is>
          <t>រីឡាយអេប៊ល សូស អ៊ិនដាសស្រ្ទៀល (ខេមបូឌា)</t>
        </is>
      </c>
      <c r="AE640" s="455" t="n">
        <v>376245</v>
      </c>
      <c r="AF640" s="455" t="n">
        <v>342041</v>
      </c>
      <c r="AG640" s="455" t="n">
        <v>0</v>
      </c>
      <c r="AH640" s="455" t="n">
        <v>0</v>
      </c>
      <c r="AI640" s="455" t="n">
        <v>34204</v>
      </c>
      <c r="AJ640" s="455" t="n">
        <v>0</v>
      </c>
      <c r="AK640" s="455" t="n">
        <v>0</v>
      </c>
      <c r="AL640" s="455" t="n">
        <v>0</v>
      </c>
      <c r="AM640" s="455" t="n">
        <v>0</v>
      </c>
      <c r="AN640" s="455" t="n">
        <v>0</v>
      </c>
      <c r="AO640" s="455" t="n">
        <v>0</v>
      </c>
      <c r="AP640" s="455" t="n">
        <v>0</v>
      </c>
      <c r="AQ640" s="455" t="n">
        <v>0</v>
      </c>
      <c r="AR640" s="418" t="inlineStr"/>
      <c r="AS640" s="418" t="inlineStr">
        <is>
          <t>Laboratory Testing - Ea - Trade - C&amp;P</t>
        </is>
      </c>
      <c r="AT640" s="418" t="inlineStr">
        <is>
          <t>បានប្រកាសពន្ធ</t>
        </is>
      </c>
    </row>
    <row r="641">
      <c r="A641" s="417" t="n">
        <v>632</v>
      </c>
      <c r="B641" s="418" t="inlineStr">
        <is>
          <t>Lunch for Buyer LC</t>
        </is>
      </c>
      <c r="C641" s="418" t="inlineStr">
        <is>
          <t>អេសជីអេស (ខេមបូឌា) លីមីធីត</t>
        </is>
      </c>
      <c r="D641" s="418" t="inlineStr">
        <is>
          <t>L001-107030519</t>
        </is>
      </c>
      <c r="E641" s="418" t="inlineStr">
        <is>
          <t>10020093</t>
        </is>
      </c>
      <c r="F641" s="419" t="n">
        <v>44755</v>
      </c>
      <c r="G641" s="420" t="n">
        <v>56821</v>
      </c>
      <c r="H641" s="418" t="n"/>
      <c r="I641" s="455" t="n">
        <v>56821</v>
      </c>
      <c r="J641" s="418">
        <f>IF(L641&lt;&gt;"",L641,K641)</f>
        <v/>
      </c>
      <c r="K641" s="418">
        <f>IF(AND(T641=TRUE, U641=TRUE, V641=TRUE), IF(W641&lt;-0.05, "អនុញ្ញាត (អ្នកផ្គត់ផ្គង់ប្រកាសខ្វះ)", "បានប្រកាស (អនុញ្ញាត)"), IF(AND(T641=FALSE, U641=FALSE, V641=FALSE), "ព្យួរទុក (មិនមានទិន្នន័យ)", "ប្រកាសខុស (ព្យួរទុក)"))</f>
        <v/>
      </c>
      <c r="L641" s="418" t="inlineStr"/>
      <c r="M641" s="418" t="inlineStr"/>
      <c r="N641" s="455" t="n"/>
      <c r="O641" s="455">
        <f>IF(W641&lt;0,AI641,I641)</f>
        <v/>
      </c>
      <c r="P641" s="455">
        <f>I641-O641</f>
        <v/>
      </c>
      <c r="Q641" s="418" t="n"/>
      <c r="R641" s="418" t="inlineStr">
        <is>
          <t>10020093</t>
        </is>
      </c>
      <c r="S641" s="418" t="inlineStr">
        <is>
          <t>10020093</t>
        </is>
      </c>
      <c r="T641" s="418">
        <f>R641=S641</f>
        <v/>
      </c>
      <c r="U641" s="418">
        <f>AND(MONTH(F641)=MONTH(Y641), YEAR(F641)=YEAR(Y641))</f>
        <v/>
      </c>
      <c r="V641" s="418">
        <f>AND(AC641&lt;&gt;"", 'Company information'!D$4&lt;&gt;"", RIGHT(SUBSTITUTE(AC641,"-",""),9)=RIGHT(SUBSTITUTE('Company information'!D$4,"-",""),9))</f>
        <v/>
      </c>
      <c r="W641" s="418">
        <f>AI641-I641</f>
        <v/>
      </c>
      <c r="X641" s="455" t="n"/>
      <c r="Y641" s="419" t="n">
        <v>44755</v>
      </c>
      <c r="Z641" s="418" t="inlineStr">
        <is>
          <t>10020093</t>
        </is>
      </c>
      <c r="AA641" s="418" t="inlineStr"/>
      <c r="AB641" s="418" t="inlineStr">
        <is>
          <t>បុគ្គលជាប់អាករ</t>
        </is>
      </c>
      <c r="AC641" s="418" t="inlineStr">
        <is>
          <t>L001-100067123</t>
        </is>
      </c>
      <c r="AD641" s="418" t="inlineStr">
        <is>
          <t>រីឡាយអេប៊ល សូស អ៊ិនដាសស្រ្ទៀល (ខេមបូឌា)</t>
        </is>
      </c>
      <c r="AE641" s="455" t="n">
        <v>625033</v>
      </c>
      <c r="AF641" s="455" t="n">
        <v>568212</v>
      </c>
      <c r="AG641" s="455" t="n">
        <v>0</v>
      </c>
      <c r="AH641" s="455" t="n">
        <v>0</v>
      </c>
      <c r="AI641" s="455" t="n">
        <v>56821</v>
      </c>
      <c r="AJ641" s="455" t="n">
        <v>0</v>
      </c>
      <c r="AK641" s="455" t="n">
        <v>0</v>
      </c>
      <c r="AL641" s="455" t="n">
        <v>0</v>
      </c>
      <c r="AM641" s="455" t="n">
        <v>0</v>
      </c>
      <c r="AN641" s="455" t="n">
        <v>0</v>
      </c>
      <c r="AO641" s="455" t="n">
        <v>0</v>
      </c>
      <c r="AP641" s="455" t="n">
        <v>0</v>
      </c>
      <c r="AQ641" s="455" t="n">
        <v>0</v>
      </c>
      <c r="AR641" s="418" t="inlineStr"/>
      <c r="AS641" s="418" t="inlineStr">
        <is>
          <t>Laboratory Testing - Ea - Trade - C&amp;P</t>
        </is>
      </c>
      <c r="AT641" s="418" t="inlineStr">
        <is>
          <t>បានប្រកាសពន្ធ</t>
        </is>
      </c>
    </row>
    <row r="642">
      <c r="A642" s="417" t="n">
        <v>633</v>
      </c>
      <c r="B642" s="418" t="inlineStr">
        <is>
          <t>Lunch for Buyer LC</t>
        </is>
      </c>
      <c r="C642" s="418" t="inlineStr">
        <is>
          <t>អេសជីអេស (ខេមបូឌា) លីមីធីត</t>
        </is>
      </c>
      <c r="D642" s="418" t="inlineStr">
        <is>
          <t>L001-107030519</t>
        </is>
      </c>
      <c r="E642" s="418" t="inlineStr">
        <is>
          <t>10019920</t>
        </is>
      </c>
      <c r="F642" s="419" t="n">
        <v>44658</v>
      </c>
      <c r="G642" s="420" t="n">
        <v>41611</v>
      </c>
      <c r="H642" s="418" t="n"/>
      <c r="I642" s="455" t="n">
        <v>41611</v>
      </c>
      <c r="J642" s="418">
        <f>IF(L642&lt;&gt;"",L642,K642)</f>
        <v/>
      </c>
      <c r="K642" s="418">
        <f>IF(AND(T642=TRUE, U642=TRUE, V642=TRUE), IF(W642&lt;-0.05, "អនុញ្ញាត (អ្នកផ្គត់ផ្គង់ប្រកាសខ្វះ)", "បានប្រកាស (អនុញ្ញាត)"), IF(AND(T642=FALSE, U642=FALSE, V642=FALSE), "ព្យួរទុក (មិនមានទិន្នន័យ)", "ប្រកាសខុស (ព្យួរទុក)"))</f>
        <v/>
      </c>
      <c r="L642" s="418" t="inlineStr"/>
      <c r="M642" s="418" t="inlineStr"/>
      <c r="N642" s="455" t="n"/>
      <c r="O642" s="455">
        <f>IF(W642&lt;0,AI642,I642)</f>
        <v/>
      </c>
      <c r="P642" s="455">
        <f>I642-O642</f>
        <v/>
      </c>
      <c r="Q642" s="418" t="n"/>
      <c r="R642" s="418" t="inlineStr">
        <is>
          <t>10019920</t>
        </is>
      </c>
      <c r="S642" s="418" t="inlineStr">
        <is>
          <t>10019920</t>
        </is>
      </c>
      <c r="T642" s="418">
        <f>R642=S642</f>
        <v/>
      </c>
      <c r="U642" s="418">
        <f>AND(MONTH(F642)=MONTH(Y642), YEAR(F642)=YEAR(Y642))</f>
        <v/>
      </c>
      <c r="V642" s="418">
        <f>AND(AC642&lt;&gt;"", 'Company information'!D$4&lt;&gt;"", RIGHT(SUBSTITUTE(AC642,"-",""),9)=RIGHT(SUBSTITUTE('Company information'!D$4,"-",""),9))</f>
        <v/>
      </c>
      <c r="W642" s="418">
        <f>AI642-I642</f>
        <v/>
      </c>
      <c r="X642" s="455" t="n"/>
      <c r="Y642" s="419" t="n">
        <v>44746</v>
      </c>
      <c r="Z642" s="418" t="inlineStr">
        <is>
          <t>10019920</t>
        </is>
      </c>
      <c r="AA642" s="418" t="inlineStr"/>
      <c r="AB642" s="418" t="inlineStr">
        <is>
          <t>បុគ្គលជាប់អាករ</t>
        </is>
      </c>
      <c r="AC642" s="418" t="inlineStr">
        <is>
          <t>L001-100067123</t>
        </is>
      </c>
      <c r="AD642" s="418" t="inlineStr">
        <is>
          <t>រីឡាយអេប៊ល សូស អ៊ិនដាសស្រ្ទៀល (ខេមបូឌា)</t>
        </is>
      </c>
      <c r="AE642" s="455" t="n">
        <v>457719</v>
      </c>
      <c r="AF642" s="455" t="n">
        <v>416108</v>
      </c>
      <c r="AG642" s="455" t="n">
        <v>0</v>
      </c>
      <c r="AH642" s="455" t="n">
        <v>0</v>
      </c>
      <c r="AI642" s="455" t="n">
        <v>41611</v>
      </c>
      <c r="AJ642" s="455" t="n">
        <v>0</v>
      </c>
      <c r="AK642" s="455" t="n">
        <v>0</v>
      </c>
      <c r="AL642" s="455" t="n">
        <v>0</v>
      </c>
      <c r="AM642" s="455" t="n">
        <v>0</v>
      </c>
      <c r="AN642" s="455" t="n">
        <v>0</v>
      </c>
      <c r="AO642" s="455" t="n">
        <v>0</v>
      </c>
      <c r="AP642" s="455" t="n">
        <v>0</v>
      </c>
      <c r="AQ642" s="455" t="n">
        <v>0</v>
      </c>
      <c r="AR642" s="418" t="inlineStr"/>
      <c r="AS642" s="418" t="inlineStr">
        <is>
          <t>Laboratory Testing - Ea - Trade - C&amp;P</t>
        </is>
      </c>
      <c r="AT642" s="418" t="inlineStr">
        <is>
          <t>បានប្រកាសពន្ធ</t>
        </is>
      </c>
    </row>
    <row r="643">
      <c r="A643" s="417" t="n">
        <v>634</v>
      </c>
      <c r="B643" s="418" t="inlineStr">
        <is>
          <t>Lunch for Buyer LC</t>
        </is>
      </c>
      <c r="C643" s="418" t="inlineStr">
        <is>
          <t>អេសជីអេស (ខេមបូឌា) លីមីធីត</t>
        </is>
      </c>
      <c r="D643" s="418" t="inlineStr">
        <is>
          <t>L001-107030519</t>
        </is>
      </c>
      <c r="E643" s="418" t="inlineStr">
        <is>
          <t>10019831</t>
        </is>
      </c>
      <c r="F643" s="419" t="n">
        <v>44568</v>
      </c>
      <c r="G643" s="420" t="n">
        <v>6152</v>
      </c>
      <c r="H643" s="418" t="n"/>
      <c r="I643" s="455" t="n">
        <v>6152</v>
      </c>
      <c r="J643" s="418">
        <f>IF(L643&lt;&gt;"",L643,K643)</f>
        <v/>
      </c>
      <c r="K643" s="418">
        <f>IF(AND(T643=TRUE, U643=TRUE, V643=TRUE), IF(W643&lt;-0.05, "អនុញ្ញាត (អ្នកផ្គត់ផ្គង់ប្រកាសខ្វះ)", "បានប្រកាស (អនុញ្ញាត)"), IF(AND(T643=FALSE, U643=FALSE, V643=FALSE), "ព្យួរទុក (មិនមានទិន្នន័យ)", "ប្រកាសខុស (ព្យួរទុក)"))</f>
        <v/>
      </c>
      <c r="L643" s="418" t="inlineStr"/>
      <c r="M643" s="418" t="inlineStr"/>
      <c r="N643" s="455" t="n"/>
      <c r="O643" s="455">
        <f>IF(W643&lt;0,AI643,I643)</f>
        <v/>
      </c>
      <c r="P643" s="455">
        <f>I643-O643</f>
        <v/>
      </c>
      <c r="Q643" s="418" t="n"/>
      <c r="R643" s="418" t="inlineStr">
        <is>
          <t>10019831</t>
        </is>
      </c>
      <c r="S643" s="418" t="inlineStr">
        <is>
          <t>10019831</t>
        </is>
      </c>
      <c r="T643" s="418">
        <f>R643=S643</f>
        <v/>
      </c>
      <c r="U643" s="418">
        <f>AND(MONTH(F643)=MONTH(Y643), YEAR(F643)=YEAR(Y643))</f>
        <v/>
      </c>
      <c r="V643" s="418">
        <f>AND(AC643&lt;&gt;"", 'Company information'!D$4&lt;&gt;"", RIGHT(SUBSTITUTE(AC643,"-",""),9)=RIGHT(SUBSTITUTE('Company information'!D$4,"-",""),9))</f>
        <v/>
      </c>
      <c r="W643" s="418">
        <f>AI643-I643</f>
        <v/>
      </c>
      <c r="X643" s="455" t="n"/>
      <c r="Y643" s="419" t="n">
        <v>44743</v>
      </c>
      <c r="Z643" s="418" t="inlineStr">
        <is>
          <t>10019831</t>
        </is>
      </c>
      <c r="AA643" s="418" t="inlineStr"/>
      <c r="AB643" s="418" t="inlineStr">
        <is>
          <t>បុគ្គលជាប់អាករ</t>
        </is>
      </c>
      <c r="AC643" s="418" t="inlineStr">
        <is>
          <t>L001-100067123</t>
        </is>
      </c>
      <c r="AD643" s="418" t="inlineStr">
        <is>
          <t>រីឡាយអេប៊ល សូស អ៊ិនដាសស្រ្ទៀល (ខេមបូឌា)</t>
        </is>
      </c>
      <c r="AE643" s="455" t="n">
        <v>67667</v>
      </c>
      <c r="AF643" s="455" t="n">
        <v>61515</v>
      </c>
      <c r="AG643" s="455" t="n">
        <v>0</v>
      </c>
      <c r="AH643" s="455" t="n">
        <v>0</v>
      </c>
      <c r="AI643" s="455" t="n">
        <v>6152</v>
      </c>
      <c r="AJ643" s="455" t="n">
        <v>0</v>
      </c>
      <c r="AK643" s="455" t="n">
        <v>0</v>
      </c>
      <c r="AL643" s="455" t="n">
        <v>0</v>
      </c>
      <c r="AM643" s="455" t="n">
        <v>0</v>
      </c>
      <c r="AN643" s="455" t="n">
        <v>0</v>
      </c>
      <c r="AO643" s="455" t="n">
        <v>0</v>
      </c>
      <c r="AP643" s="455" t="n">
        <v>0</v>
      </c>
      <c r="AQ643" s="455" t="n">
        <v>0</v>
      </c>
      <c r="AR643" s="418" t="inlineStr"/>
      <c r="AS643" s="418" t="inlineStr">
        <is>
          <t>Laboratory Testing - Ea - Trade - C&amp;P</t>
        </is>
      </c>
      <c r="AT643" s="418" t="inlineStr">
        <is>
          <t>បានប្រកាសពន្ធ</t>
        </is>
      </c>
    </row>
    <row r="644">
      <c r="A644" s="417" t="n">
        <v>635</v>
      </c>
      <c r="B644" s="418" t="inlineStr">
        <is>
          <t>Lunch for Buyer LC</t>
        </is>
      </c>
      <c r="C644" s="418" t="inlineStr">
        <is>
          <t>អេសជីអេស (ខេមបូឌា) លីមីធីត</t>
        </is>
      </c>
      <c r="D644" s="418" t="inlineStr">
        <is>
          <t>L001-107030519</t>
        </is>
      </c>
      <c r="E644" s="418" t="inlineStr">
        <is>
          <t>10019829</t>
        </is>
      </c>
      <c r="F644" s="419" t="n">
        <v>44568</v>
      </c>
      <c r="G644" s="420" t="n">
        <v>6152</v>
      </c>
      <c r="H644" s="418" t="n"/>
      <c r="I644" s="455" t="n">
        <v>6152</v>
      </c>
      <c r="J644" s="418">
        <f>IF(L644&lt;&gt;"",L644,K644)</f>
        <v/>
      </c>
      <c r="K644" s="418">
        <f>IF(AND(T644=TRUE, U644=TRUE, V644=TRUE), IF(W644&lt;-0.05, "អនុញ្ញាត (អ្នកផ្គត់ផ្គង់ប្រកាសខ្វះ)", "បានប្រកាស (អនុញ្ញាត)"), IF(AND(T644=FALSE, U644=FALSE, V644=FALSE), "ព្យួរទុក (មិនមានទិន្នន័យ)", "ប្រកាសខុស (ព្យួរទុក)"))</f>
        <v/>
      </c>
      <c r="L644" s="418" t="inlineStr"/>
      <c r="M644" s="418" t="inlineStr"/>
      <c r="N644" s="455" t="n"/>
      <c r="O644" s="455">
        <f>IF(W644&lt;0,AI644,I644)</f>
        <v/>
      </c>
      <c r="P644" s="455">
        <f>I644-O644</f>
        <v/>
      </c>
      <c r="Q644" s="418" t="n"/>
      <c r="R644" s="418" t="inlineStr">
        <is>
          <t>10019829</t>
        </is>
      </c>
      <c r="S644" s="418" t="inlineStr">
        <is>
          <t>10019829</t>
        </is>
      </c>
      <c r="T644" s="418">
        <f>R644=S644</f>
        <v/>
      </c>
      <c r="U644" s="418">
        <f>AND(MONTH(F644)=MONTH(Y644), YEAR(F644)=YEAR(Y644))</f>
        <v/>
      </c>
      <c r="V644" s="418">
        <f>AND(AC644&lt;&gt;"", 'Company information'!D$4&lt;&gt;"", RIGHT(SUBSTITUTE(AC644,"-",""),9)=RIGHT(SUBSTITUTE('Company information'!D$4,"-",""),9))</f>
        <v/>
      </c>
      <c r="W644" s="418">
        <f>AI644-I644</f>
        <v/>
      </c>
      <c r="X644" s="455" t="n"/>
      <c r="Y644" s="419" t="n">
        <v>44743</v>
      </c>
      <c r="Z644" s="418" t="inlineStr">
        <is>
          <t>10019829</t>
        </is>
      </c>
      <c r="AA644" s="418" t="inlineStr"/>
      <c r="AB644" s="418" t="inlineStr">
        <is>
          <t>បុគ្គលជាប់អាករ</t>
        </is>
      </c>
      <c r="AC644" s="418" t="inlineStr">
        <is>
          <t>L001-100067123</t>
        </is>
      </c>
      <c r="AD644" s="418" t="inlineStr">
        <is>
          <t>រីឡាយអេប៊ល សូស អ៊ិនដាសស្រ្ទៀល (ខេមបូឌា)</t>
        </is>
      </c>
      <c r="AE644" s="455" t="n">
        <v>67667</v>
      </c>
      <c r="AF644" s="455" t="n">
        <v>61515</v>
      </c>
      <c r="AG644" s="455" t="n">
        <v>0</v>
      </c>
      <c r="AH644" s="455" t="n">
        <v>0</v>
      </c>
      <c r="AI644" s="455" t="n">
        <v>6152</v>
      </c>
      <c r="AJ644" s="455" t="n">
        <v>0</v>
      </c>
      <c r="AK644" s="455" t="n">
        <v>0</v>
      </c>
      <c r="AL644" s="455" t="n">
        <v>0</v>
      </c>
      <c r="AM644" s="455" t="n">
        <v>0</v>
      </c>
      <c r="AN644" s="455" t="n">
        <v>0</v>
      </c>
      <c r="AO644" s="455" t="n">
        <v>0</v>
      </c>
      <c r="AP644" s="455" t="n">
        <v>0</v>
      </c>
      <c r="AQ644" s="455" t="n">
        <v>0</v>
      </c>
      <c r="AR644" s="418" t="inlineStr"/>
      <c r="AS644" s="418" t="inlineStr">
        <is>
          <t>Report Re-Issue Charge - Ea - Trade - C&amp;P</t>
        </is>
      </c>
      <c r="AT644" s="418" t="inlineStr">
        <is>
          <t>បានប្រកាសពន្ធ</t>
        </is>
      </c>
    </row>
    <row r="645">
      <c r="A645" s="417" t="n">
        <v>636</v>
      </c>
      <c r="B645" s="418" t="inlineStr">
        <is>
          <t>Lunch for Buyer LC</t>
        </is>
      </c>
      <c r="C645" s="418" t="inlineStr">
        <is>
          <t>អេសជីអេស (ខេមបូឌា) លីមីធីត</t>
        </is>
      </c>
      <c r="D645" s="418" t="inlineStr">
        <is>
          <t>L001-107030519</t>
        </is>
      </c>
      <c r="E645" s="418" t="inlineStr">
        <is>
          <t>10019828</t>
        </is>
      </c>
      <c r="F645" s="419" t="n">
        <v>44568</v>
      </c>
      <c r="G645" s="420" t="n">
        <v>30743</v>
      </c>
      <c r="H645" s="418" t="n"/>
      <c r="I645" s="455" t="n">
        <v>30743</v>
      </c>
      <c r="J645" s="418">
        <f>IF(L645&lt;&gt;"",L645,K645)</f>
        <v/>
      </c>
      <c r="K645" s="418">
        <f>IF(AND(T645=TRUE, U645=TRUE, V645=TRUE), IF(W645&lt;-0.05, "អនុញ្ញាត (អ្នកផ្គត់ផ្គង់ប្រកាសខ្វះ)", "បានប្រកាស (អនុញ្ញាត)"), IF(AND(T645=FALSE, U645=FALSE, V645=FALSE), "ព្យួរទុក (មិនមានទិន្នន័យ)", "ប្រកាសខុស (ព្យួរទុក)"))</f>
        <v/>
      </c>
      <c r="L645" s="418" t="inlineStr"/>
      <c r="M645" s="418" t="inlineStr"/>
      <c r="N645" s="455" t="n"/>
      <c r="O645" s="455">
        <f>IF(W645&lt;0,AI645,I645)</f>
        <v/>
      </c>
      <c r="P645" s="455">
        <f>I645-O645</f>
        <v/>
      </c>
      <c r="Q645" s="418" t="n"/>
      <c r="R645" s="418" t="inlineStr">
        <is>
          <t>10019828</t>
        </is>
      </c>
      <c r="S645" s="418" t="inlineStr">
        <is>
          <t>10019828</t>
        </is>
      </c>
      <c r="T645" s="418">
        <f>R645=S645</f>
        <v/>
      </c>
      <c r="U645" s="418">
        <f>AND(MONTH(F645)=MONTH(Y645), YEAR(F645)=YEAR(Y645))</f>
        <v/>
      </c>
      <c r="V645" s="418">
        <f>AND(AC645&lt;&gt;"", 'Company information'!D$4&lt;&gt;"", RIGHT(SUBSTITUTE(AC645,"-",""),9)=RIGHT(SUBSTITUTE('Company information'!D$4,"-",""),9))</f>
        <v/>
      </c>
      <c r="W645" s="418">
        <f>AI645-I645</f>
        <v/>
      </c>
      <c r="X645" s="455" t="n"/>
      <c r="Y645" s="419" t="n">
        <v>44743</v>
      </c>
      <c r="Z645" s="418" t="inlineStr">
        <is>
          <t>10019828</t>
        </is>
      </c>
      <c r="AA645" s="418" t="inlineStr"/>
      <c r="AB645" s="418" t="inlineStr">
        <is>
          <t>បុគ្គលជាប់អាករ</t>
        </is>
      </c>
      <c r="AC645" s="418" t="inlineStr">
        <is>
          <t>L001-100067123</t>
        </is>
      </c>
      <c r="AD645" s="418" t="inlineStr">
        <is>
          <t>រីឡាយអេប៊ល សូស អ៊ិនដាសស្រ្ទៀល (ខេមបូឌា)</t>
        </is>
      </c>
      <c r="AE645" s="455" t="n">
        <v>338168</v>
      </c>
      <c r="AF645" s="455" t="n">
        <v>307425</v>
      </c>
      <c r="AG645" s="455" t="n">
        <v>0</v>
      </c>
      <c r="AH645" s="455" t="n">
        <v>0</v>
      </c>
      <c r="AI645" s="455" t="n">
        <v>30743</v>
      </c>
      <c r="AJ645" s="455" t="n">
        <v>0</v>
      </c>
      <c r="AK645" s="455" t="n">
        <v>0</v>
      </c>
      <c r="AL645" s="455" t="n">
        <v>0</v>
      </c>
      <c r="AM645" s="455" t="n">
        <v>0</v>
      </c>
      <c r="AN645" s="455" t="n">
        <v>0</v>
      </c>
      <c r="AO645" s="455" t="n">
        <v>0</v>
      </c>
      <c r="AP645" s="455" t="n">
        <v>0</v>
      </c>
      <c r="AQ645" s="455" t="n">
        <v>0</v>
      </c>
      <c r="AR645" s="418" t="inlineStr"/>
      <c r="AS645" s="418" t="inlineStr">
        <is>
          <t>Laboratory Testing - Ea - Trade - C&amp;P</t>
        </is>
      </c>
      <c r="AT645" s="418" t="inlineStr">
        <is>
          <t>បានប្រកាសពន្ធ</t>
        </is>
      </c>
    </row>
    <row r="646">
      <c r="A646" s="417" t="n">
        <v>637</v>
      </c>
      <c r="B646" s="418" t="inlineStr">
        <is>
          <t>Lunch for Buyer LC</t>
        </is>
      </c>
      <c r="C646" s="418" t="inlineStr">
        <is>
          <t>ជ័យហ្វា អ៊ិនធើណេសិនណល</t>
        </is>
      </c>
      <c r="D646" s="418" t="inlineStr">
        <is>
          <t>K010-901636121</t>
        </is>
      </c>
      <c r="E646" s="418" t="inlineStr">
        <is>
          <t>2022-0104</t>
        </is>
      </c>
      <c r="F646" s="419" t="n">
        <v>44767</v>
      </c>
      <c r="G646" s="420" t="n">
        <v>238877</v>
      </c>
      <c r="H646" s="418" t="n"/>
      <c r="I646" s="455" t="n">
        <v>238877</v>
      </c>
      <c r="J646" s="418">
        <f>IF(L646&lt;&gt;"",L646,K646)</f>
        <v/>
      </c>
      <c r="K646" s="418">
        <f>IF(AND(T646=TRUE, U646=TRUE, V646=TRUE), IF(W646&lt;-0.05, "អនុញ្ញាត (អ្នកផ្គត់ផ្គង់ប្រកាសខ្វះ)", "បានប្រកាស (អនុញ្ញាត)"), IF(AND(T646=FALSE, U646=FALSE, V646=FALSE), "ព្យួរទុក (មិនមានទិន្នន័យ)", "ប្រកាសខុស (ព្យួរទុក)"))</f>
        <v/>
      </c>
      <c r="L646" s="418" t="inlineStr"/>
      <c r="M646" s="418" t="inlineStr"/>
      <c r="N646" s="455" t="n"/>
      <c r="O646" s="455">
        <f>IF(W646&lt;0,AI646,I646)</f>
        <v/>
      </c>
      <c r="P646" s="455">
        <f>I646-O646</f>
        <v/>
      </c>
      <c r="Q646" s="418" t="n"/>
      <c r="R646" s="418" t="inlineStr">
        <is>
          <t>2022-0104</t>
        </is>
      </c>
      <c r="S646" s="418" t="inlineStr">
        <is>
          <t>2022-0104</t>
        </is>
      </c>
      <c r="T646" s="418">
        <f>R646=S646</f>
        <v/>
      </c>
      <c r="U646" s="418">
        <f>AND(MONTH(F646)=MONTH(Y646), YEAR(F646)=YEAR(Y646))</f>
        <v/>
      </c>
      <c r="V646" s="418">
        <f>AND(AC646&lt;&gt;"", 'Company information'!D$4&lt;&gt;"", RIGHT(SUBSTITUTE(AC646,"-",""),9)=RIGHT(SUBSTITUTE('Company information'!D$4,"-",""),9))</f>
        <v/>
      </c>
      <c r="W646" s="418">
        <f>AI646-I646</f>
        <v/>
      </c>
      <c r="X646" s="455" t="n"/>
      <c r="Y646" s="419" t="n">
        <v>44767</v>
      </c>
      <c r="Z646" s="418" t="inlineStr">
        <is>
          <t>2022-0104</t>
        </is>
      </c>
      <c r="AA646" s="418" t="inlineStr"/>
      <c r="AB646" s="418" t="inlineStr">
        <is>
          <t>បុគ្គលជាប់អាករ</t>
        </is>
      </c>
      <c r="AC646" s="418" t="inlineStr">
        <is>
          <t>L001-100067123</t>
        </is>
      </c>
      <c r="AD646" s="418" t="inlineStr">
        <is>
          <t>រីឡាយអេប៊ល សូស អ៊ិនដាសស្រ្ទៀល (ខេមបូឌា)</t>
        </is>
      </c>
      <c r="AE646" s="455" t="n">
        <v>2627643</v>
      </c>
      <c r="AF646" s="455" t="n">
        <v>2388766</v>
      </c>
      <c r="AG646" s="455" t="n">
        <v>0</v>
      </c>
      <c r="AH646" s="455" t="n">
        <v>0</v>
      </c>
      <c r="AI646" s="455" t="n">
        <v>238877</v>
      </c>
      <c r="AJ646" s="455" t="n">
        <v>0</v>
      </c>
      <c r="AK646" s="455" t="n">
        <v>0</v>
      </c>
      <c r="AL646" s="455" t="n">
        <v>0</v>
      </c>
      <c r="AM646" s="455" t="n">
        <v>0</v>
      </c>
      <c r="AN646" s="455" t="n">
        <v>0</v>
      </c>
      <c r="AO646" s="455" t="n">
        <v>0</v>
      </c>
      <c r="AP646" s="455" t="n">
        <v>0</v>
      </c>
      <c r="AQ646" s="455" t="n">
        <v>0</v>
      </c>
      <c r="AR646" s="418" t="inlineStr"/>
      <c r="AS646" s="418" t="inlineStr">
        <is>
          <t>គំរូអាវ&amp;ក្រណាត់</t>
        </is>
      </c>
      <c r="AT646" s="418" t="inlineStr">
        <is>
          <t>បានប្រកាសពន្ធ</t>
        </is>
      </c>
    </row>
    <row r="647">
      <c r="A647" s="417" t="n">
        <v>638</v>
      </c>
      <c r="B647" s="418" t="inlineStr">
        <is>
          <t>Lunch for Buyer LC</t>
        </is>
      </c>
      <c r="C647" s="418" t="inlineStr">
        <is>
          <t>ថេកឃីង សូវីង ម៉ាស៊ីន</t>
        </is>
      </c>
      <c r="D647" s="418" t="inlineStr">
        <is>
          <t>K005-100096379</t>
        </is>
      </c>
      <c r="E647" s="418" t="inlineStr">
        <is>
          <t>TK-22-000851</t>
        </is>
      </c>
      <c r="F647" s="419" t="n">
        <v>44763</v>
      </c>
      <c r="G647" s="420" t="n">
        <v>262428</v>
      </c>
      <c r="H647" s="418" t="n"/>
      <c r="I647" s="455" t="n">
        <v>262428</v>
      </c>
      <c r="J647" s="418">
        <f>IF(L647&lt;&gt;"",L647,K647)</f>
        <v/>
      </c>
      <c r="K647" s="418">
        <f>IF(AND(T647=TRUE, U647=TRUE, V647=TRUE), IF(W647&lt;-0.05, "អនុញ្ញាត (អ្នកផ្គត់ផ្គង់ប្រកាសខ្វះ)", "បានប្រកាស (អនុញ្ញាត)"), IF(AND(T647=FALSE, U647=FALSE, V647=FALSE), "ព្យួរទុក (មិនមានទិន្នន័យ)", "ប្រកាសខុស (ព្យួរទុក)"))</f>
        <v/>
      </c>
      <c r="L647" s="418" t="inlineStr"/>
      <c r="M647" s="418" t="inlineStr"/>
      <c r="N647" s="455" t="n"/>
      <c r="O647" s="455">
        <f>IF(W647&lt;0,AI647,I647)</f>
        <v/>
      </c>
      <c r="P647" s="455">
        <f>I647-O647</f>
        <v/>
      </c>
      <c r="Q647" s="418" t="n"/>
      <c r="R647" s="418" t="inlineStr">
        <is>
          <t>TK-22-000851</t>
        </is>
      </c>
      <c r="S647" s="418" t="inlineStr">
        <is>
          <t>TK-22-000851</t>
        </is>
      </c>
      <c r="T647" s="418">
        <f>R647=S647</f>
        <v/>
      </c>
      <c r="U647" s="418">
        <f>AND(MONTH(F647)=MONTH(Y647), YEAR(F647)=YEAR(Y647))</f>
        <v/>
      </c>
      <c r="V647" s="418">
        <f>AND(AC647&lt;&gt;"", 'Company information'!D$4&lt;&gt;"", RIGHT(SUBSTITUTE(AC647,"-",""),9)=RIGHT(SUBSTITUTE('Company information'!D$4,"-",""),9))</f>
        <v/>
      </c>
      <c r="W647" s="418">
        <f>AI647-I647</f>
        <v/>
      </c>
      <c r="X647" s="455" t="n"/>
      <c r="Y647" s="419" t="n">
        <v>44763</v>
      </c>
      <c r="Z647" s="418" t="inlineStr">
        <is>
          <t>TK-22-000851</t>
        </is>
      </c>
      <c r="AA647" s="418" t="inlineStr"/>
      <c r="AB647" s="418" t="inlineStr">
        <is>
          <t>បុគ្គលជាប់អាករ</t>
        </is>
      </c>
      <c r="AC647" s="418" t="inlineStr">
        <is>
          <t>L001-100067123</t>
        </is>
      </c>
      <c r="AD647" s="418" t="inlineStr">
        <is>
          <t>រីឡាយអេប៊ល សូស អ៊ិនដាសស្រ្ទៀល (ខេមបូឌា)</t>
        </is>
      </c>
      <c r="AE647" s="455" t="n">
        <v>2886707</v>
      </c>
      <c r="AF647" s="455" t="n">
        <v>2624279</v>
      </c>
      <c r="AG647" s="455" t="n">
        <v>0</v>
      </c>
      <c r="AH647" s="455" t="n">
        <v>0</v>
      </c>
      <c r="AI647" s="455" t="n">
        <v>262428</v>
      </c>
      <c r="AJ647" s="455" t="n">
        <v>0</v>
      </c>
      <c r="AK647" s="455" t="n">
        <v>0</v>
      </c>
      <c r="AL647" s="455" t="n">
        <v>0</v>
      </c>
      <c r="AM647" s="455" t="n">
        <v>0</v>
      </c>
      <c r="AN647" s="455" t="n">
        <v>0</v>
      </c>
      <c r="AO647" s="455" t="n">
        <v>0</v>
      </c>
      <c r="AP647" s="455" t="n">
        <v>0</v>
      </c>
      <c r="AQ647" s="455" t="n">
        <v>0</v>
      </c>
      <c r="AR647" s="418" t="inlineStr"/>
      <c r="AS647" s="418" t="inlineStr">
        <is>
          <t>ទឹកថ្នាំលាងខ្សែពាន កាំភ្លើងបាញ់ផ្លាក ឆ្នាំងអ៊ុត កាវ ស្រ្ពាយ</t>
        </is>
      </c>
      <c r="AT647" s="418" t="inlineStr">
        <is>
          <t>បានប្រកាសពន្ធ</t>
        </is>
      </c>
    </row>
    <row r="648">
      <c r="A648" s="417" t="n">
        <v>639</v>
      </c>
      <c r="B648" s="418" t="inlineStr">
        <is>
          <t>Rent car pick up Lacoste</t>
        </is>
      </c>
      <c r="C648" s="418" t="inlineStr">
        <is>
          <t>ថេកឃីង សូវីង ម៉ាស៊ីន</t>
        </is>
      </c>
      <c r="D648" s="418" t="inlineStr">
        <is>
          <t>K005-100096379</t>
        </is>
      </c>
      <c r="E648" s="418" t="inlineStr">
        <is>
          <t>TK-22-000850</t>
        </is>
      </c>
      <c r="F648" s="419" t="n">
        <v>44763</v>
      </c>
      <c r="G648" s="420" t="n">
        <v>209048</v>
      </c>
      <c r="H648" s="418" t="n"/>
      <c r="I648" s="455" t="n">
        <v>209048</v>
      </c>
      <c r="J648" s="418">
        <f>IF(L648&lt;&gt;"",L648,K648)</f>
        <v/>
      </c>
      <c r="K648" s="418">
        <f>IF(AND(T648=TRUE, U648=TRUE, V648=TRUE), IF(W648&lt;-0.05, "អនុញ្ញាត (អ្នកផ្គត់ផ្គង់ប្រកាសខ្វះ)", "បានប្រកាស (អនុញ្ញាត)"), IF(AND(T648=FALSE, U648=FALSE, V648=FALSE), "ព្យួរទុក (មិនមានទិន្នន័យ)", "ប្រកាសខុស (ព្យួរទុក)"))</f>
        <v/>
      </c>
      <c r="L648" s="418" t="inlineStr"/>
      <c r="M648" s="418" t="inlineStr"/>
      <c r="N648" s="455" t="n"/>
      <c r="O648" s="455">
        <f>IF(W648&lt;0,AI648,I648)</f>
        <v/>
      </c>
      <c r="P648" s="455">
        <f>I648-O648</f>
        <v/>
      </c>
      <c r="Q648" s="418" t="n"/>
      <c r="R648" s="418" t="inlineStr">
        <is>
          <t>TK-22-000850</t>
        </is>
      </c>
      <c r="S648" s="418" t="inlineStr">
        <is>
          <t>TK-22-000850</t>
        </is>
      </c>
      <c r="T648" s="418">
        <f>R648=S648</f>
        <v/>
      </c>
      <c r="U648" s="418">
        <f>AND(MONTH(F648)=MONTH(Y648), YEAR(F648)=YEAR(Y648))</f>
        <v/>
      </c>
      <c r="V648" s="418">
        <f>AND(AC648&lt;&gt;"", 'Company information'!D$4&lt;&gt;"", RIGHT(SUBSTITUTE(AC648,"-",""),9)=RIGHT(SUBSTITUTE('Company information'!D$4,"-",""),9))</f>
        <v/>
      </c>
      <c r="W648" s="418">
        <f>AI648-I648</f>
        <v/>
      </c>
      <c r="X648" s="455" t="n"/>
      <c r="Y648" s="419" t="n">
        <v>44763</v>
      </c>
      <c r="Z648" s="418" t="inlineStr">
        <is>
          <t>TK-22-000850</t>
        </is>
      </c>
      <c r="AA648" s="418" t="inlineStr"/>
      <c r="AB648" s="418" t="inlineStr">
        <is>
          <t>បុគ្គលជាប់អាករ</t>
        </is>
      </c>
      <c r="AC648" s="418" t="inlineStr">
        <is>
          <t>L001-100067123</t>
        </is>
      </c>
      <c r="AD648" s="418" t="inlineStr">
        <is>
          <t>រីឡាយអេប៊ល សូស អ៊ិនដាសស្រ្ទៀល (ខេមបូឌា)</t>
        </is>
      </c>
      <c r="AE648" s="455" t="n">
        <v>2299526</v>
      </c>
      <c r="AF648" s="455" t="n">
        <v>2090478</v>
      </c>
      <c r="AG648" s="455" t="n">
        <v>0</v>
      </c>
      <c r="AH648" s="455" t="n">
        <v>0</v>
      </c>
      <c r="AI648" s="455" t="n">
        <v>209048</v>
      </c>
      <c r="AJ648" s="455" t="n">
        <v>0</v>
      </c>
      <c r="AK648" s="455" t="n">
        <v>0</v>
      </c>
      <c r="AL648" s="455" t="n">
        <v>0</v>
      </c>
      <c r="AM648" s="455" t="n">
        <v>0</v>
      </c>
      <c r="AN648" s="455" t="n">
        <v>0</v>
      </c>
      <c r="AO648" s="455" t="n">
        <v>0</v>
      </c>
      <c r="AP648" s="455" t="n">
        <v>0</v>
      </c>
      <c r="AQ648" s="455" t="n">
        <v>0</v>
      </c>
      <c r="AR648" s="418" t="inlineStr"/>
      <c r="AS648" s="418" t="inlineStr">
        <is>
          <t>កាំបិត កន្រ្ដៃ គ្រឿងបន្លាស់ កាវ ក្រដាសខាត់</t>
        </is>
      </c>
      <c r="AT648" s="418" t="inlineStr">
        <is>
          <t>បានប្រកាសពន្ធ</t>
        </is>
      </c>
    </row>
    <row r="649">
      <c r="A649" s="417" t="n">
        <v>640</v>
      </c>
      <c r="B649" s="418" t="inlineStr">
        <is>
          <t>Scissors, Bench vise, Grinder and Trouser rack</t>
        </is>
      </c>
      <c r="C649" s="418" t="inlineStr">
        <is>
          <t>អាន រ៉ុង ហ្ស៊ី យី ឯ.ក</t>
        </is>
      </c>
      <c r="D649" s="418" t="inlineStr">
        <is>
          <t>L001-902000739</t>
        </is>
      </c>
      <c r="E649" s="418" t="inlineStr">
        <is>
          <t>202207020</t>
        </is>
      </c>
      <c r="F649" s="419" t="n">
        <v>44763</v>
      </c>
      <c r="G649" s="420" t="n">
        <v>543689</v>
      </c>
      <c r="H649" s="418" t="n"/>
      <c r="I649" s="455" t="n">
        <v>543689</v>
      </c>
      <c r="J649" s="418">
        <f>IF(L649&lt;&gt;"",L649,K649)</f>
        <v/>
      </c>
      <c r="K649" s="418">
        <f>IF(AND(T649=TRUE, U649=TRUE, V649=TRUE), IF(W649&lt;-0.05, "អនុញ្ញាត (អ្នកផ្គត់ផ្គង់ប្រកាសខ្វះ)", "បានប្រកាស (អនុញ្ញាត)"), IF(AND(T649=FALSE, U649=FALSE, V649=FALSE), "ព្យួរទុក (មិនមានទិន្នន័យ)", "ប្រកាសខុស (ព្យួរទុក)"))</f>
        <v/>
      </c>
      <c r="L649" s="418" t="inlineStr"/>
      <c r="M649" s="418" t="inlineStr"/>
      <c r="N649" s="455" t="n"/>
      <c r="O649" s="455">
        <f>IF(W649&lt;0,AI649,I649)</f>
        <v/>
      </c>
      <c r="P649" s="455">
        <f>I649-O649</f>
        <v/>
      </c>
      <c r="Q649" s="418" t="n"/>
      <c r="R649" s="418" t="inlineStr">
        <is>
          <t>202207020</t>
        </is>
      </c>
      <c r="S649" s="418" t="inlineStr">
        <is>
          <t>202207020</t>
        </is>
      </c>
      <c r="T649" s="418">
        <f>R649=S649</f>
        <v/>
      </c>
      <c r="U649" s="418">
        <f>AND(MONTH(F649)=MONTH(Y649), YEAR(F649)=YEAR(Y649))</f>
        <v/>
      </c>
      <c r="V649" s="418">
        <f>AND(AC649&lt;&gt;"", 'Company information'!D$4&lt;&gt;"", RIGHT(SUBSTITUTE(AC649,"-",""),9)=RIGHT(SUBSTITUTE('Company information'!D$4,"-",""),9))</f>
        <v/>
      </c>
      <c r="W649" s="418">
        <f>AI649-I649</f>
        <v/>
      </c>
      <c r="X649" s="455" t="n"/>
      <c r="Y649" s="419" t="n">
        <v>44763</v>
      </c>
      <c r="Z649" s="418" t="inlineStr">
        <is>
          <t>202207020</t>
        </is>
      </c>
      <c r="AA649" s="418" t="inlineStr"/>
      <c r="AB649" s="418" t="inlineStr">
        <is>
          <t>បុគ្គលជាប់អាករ</t>
        </is>
      </c>
      <c r="AC649" s="418" t="inlineStr">
        <is>
          <t>L001-100067123</t>
        </is>
      </c>
      <c r="AD649" s="418" t="inlineStr">
        <is>
          <t>រីឡាយអេប៊ល សូស អ៊ិនដាសស្រ្ទៀល (ខេមបូឌា)</t>
        </is>
      </c>
      <c r="AE649" s="455" t="n">
        <v>5980574</v>
      </c>
      <c r="AF649" s="455" t="n">
        <v>5436885</v>
      </c>
      <c r="AG649" s="455" t="n">
        <v>0</v>
      </c>
      <c r="AH649" s="455" t="n">
        <v>0</v>
      </c>
      <c r="AI649" s="455" t="n">
        <v>543689</v>
      </c>
      <c r="AJ649" s="455" t="n">
        <v>0</v>
      </c>
      <c r="AK649" s="455" t="n">
        <v>0</v>
      </c>
      <c r="AL649" s="455" t="n">
        <v>0</v>
      </c>
      <c r="AM649" s="455" t="n">
        <v>0</v>
      </c>
      <c r="AN649" s="455" t="n">
        <v>0</v>
      </c>
      <c r="AO649" s="455" t="n">
        <v>0</v>
      </c>
      <c r="AP649" s="455" t="n">
        <v>0</v>
      </c>
      <c r="AQ649" s="455" t="n">
        <v>0</v>
      </c>
      <c r="AR649" s="418" t="inlineStr"/>
      <c r="AS649" s="418" t="inlineStr">
        <is>
          <t>Marker Paper, Pattern Paper</t>
        </is>
      </c>
      <c r="AT649" s="418" t="inlineStr">
        <is>
          <t>បានប្រកាសពន្ធ</t>
        </is>
      </c>
    </row>
    <row r="650">
      <c r="A650" s="417" t="n">
        <v>641</v>
      </c>
      <c r="B650" s="418" t="inlineStr">
        <is>
          <t>Construction Meterial</t>
        </is>
      </c>
      <c r="C650" s="418" t="inlineStr">
        <is>
          <t>ស៊ូ ចេង សូវីង ម៉ាស៊ីន ឯ.ក</t>
        </is>
      </c>
      <c r="D650" s="418" t="inlineStr">
        <is>
          <t>K010-901702798</t>
        </is>
      </c>
      <c r="E650" s="418" t="inlineStr">
        <is>
          <t>2022-000738</t>
        </is>
      </c>
      <c r="F650" s="419" t="n">
        <v>44764</v>
      </c>
      <c r="G650" s="420" t="n">
        <v>82060</v>
      </c>
      <c r="H650" s="418" t="n"/>
      <c r="I650" s="455" t="n">
        <v>82060</v>
      </c>
      <c r="J650" s="418">
        <f>IF(L650&lt;&gt;"",L650,K650)</f>
        <v/>
      </c>
      <c r="K650" s="418">
        <f>IF(AND(T650=TRUE, U650=TRUE, V650=TRUE), IF(W650&lt;-0.05, "អនុញ្ញាត (អ្នកផ្គត់ផ្គង់ប្រកាសខ្វះ)", "បានប្រកាស (អនុញ្ញាត)"), IF(AND(T650=FALSE, U650=FALSE, V650=FALSE), "ព្យួរទុក (មិនមានទិន្នន័យ)", "ប្រកាសខុស (ព្យួរទុក)"))</f>
        <v/>
      </c>
      <c r="L650" s="418" t="inlineStr"/>
      <c r="M650" s="418" t="inlineStr"/>
      <c r="N650" s="455" t="n"/>
      <c r="O650" s="455">
        <f>IF(W650&lt;0,AI650,I650)</f>
        <v/>
      </c>
      <c r="P650" s="455">
        <f>I650-O650</f>
        <v/>
      </c>
      <c r="Q650" s="418" t="n"/>
      <c r="R650" s="418" t="inlineStr">
        <is>
          <t>2022-000738</t>
        </is>
      </c>
      <c r="S650" s="418" t="inlineStr">
        <is>
          <t>2022-000738</t>
        </is>
      </c>
      <c r="T650" s="418">
        <f>R650=S650</f>
        <v/>
      </c>
      <c r="U650" s="418">
        <f>AND(MONTH(F650)=MONTH(Y650), YEAR(F650)=YEAR(Y650))</f>
        <v/>
      </c>
      <c r="V650" s="418">
        <f>AND(AC650&lt;&gt;"", 'Company information'!D$4&lt;&gt;"", RIGHT(SUBSTITUTE(AC650,"-",""),9)=RIGHT(SUBSTITUTE('Company information'!D$4,"-",""),9))</f>
        <v/>
      </c>
      <c r="W650" s="418">
        <f>AI650-I650</f>
        <v/>
      </c>
      <c r="X650" s="455" t="n"/>
      <c r="Y650" s="419" t="n">
        <v>44764</v>
      </c>
      <c r="Z650" s="418" t="inlineStr">
        <is>
          <t>2022-000738</t>
        </is>
      </c>
      <c r="AA650" s="418" t="inlineStr"/>
      <c r="AB650" s="418" t="inlineStr">
        <is>
          <t>បុគ្គលជាប់អាករ</t>
        </is>
      </c>
      <c r="AC650" s="418" t="inlineStr">
        <is>
          <t>L001-100067123</t>
        </is>
      </c>
      <c r="AD650" s="418" t="inlineStr">
        <is>
          <t>រីឡាយអេប៊ល សូស អ៊ិនដាសស្រ្ទៀល (ខេមបូឌា)</t>
        </is>
      </c>
      <c r="AE650" s="455" t="n">
        <v>902660</v>
      </c>
      <c r="AF650" s="455" t="n">
        <v>820600</v>
      </c>
      <c r="AG650" s="455" t="n">
        <v>0</v>
      </c>
      <c r="AH650" s="455" t="n">
        <v>0</v>
      </c>
      <c r="AI650" s="455" t="n">
        <v>82060</v>
      </c>
      <c r="AJ650" s="455" t="n">
        <v>0</v>
      </c>
      <c r="AK650" s="455" t="n">
        <v>0</v>
      </c>
      <c r="AL650" s="455" t="n">
        <v>0</v>
      </c>
      <c r="AM650" s="455" t="n">
        <v>0</v>
      </c>
      <c r="AN650" s="455" t="n">
        <v>0</v>
      </c>
      <c r="AO650" s="455" t="n">
        <v>0</v>
      </c>
      <c r="AP650" s="455" t="n">
        <v>0</v>
      </c>
      <c r="AQ650" s="455" t="n">
        <v>0</v>
      </c>
      <c r="AR650" s="418" t="inlineStr"/>
      <c r="AS650" s="418" t="inlineStr">
        <is>
          <t>ក្តារជ័រ១លី</t>
        </is>
      </c>
      <c r="AT650" s="418" t="inlineStr">
        <is>
          <t>បានប្រកាសពន្ធ</t>
        </is>
      </c>
    </row>
    <row r="651">
      <c r="A651" s="417" t="n">
        <v>642</v>
      </c>
      <c r="B651" s="418" t="inlineStr">
        <is>
          <t>Electricity Accessories</t>
        </is>
      </c>
      <c r="C651" s="418" t="inlineStr">
        <is>
          <t>ឥណ្ឌូ-ត្រេនស៍ ឡូជីស្ទីក (ខេមបូឌា)</t>
        </is>
      </c>
      <c r="D651" s="418" t="inlineStr">
        <is>
          <t>L001-104004797</t>
        </is>
      </c>
      <c r="E651" s="418" t="inlineStr">
        <is>
          <t>01696</t>
        </is>
      </c>
      <c r="F651" s="419" t="n">
        <v>44772</v>
      </c>
      <c r="G651" s="420" t="n">
        <v>30788</v>
      </c>
      <c r="H651" s="418" t="n"/>
      <c r="I651" s="455" t="n">
        <v>30788</v>
      </c>
      <c r="J651" s="418">
        <f>IF(L651&lt;&gt;"",L651,K651)</f>
        <v/>
      </c>
      <c r="K651" s="418">
        <f>IF(AND(T651=TRUE, U651=TRUE, V651=TRUE), IF(W651&lt;-0.05, "អនុញ្ញាត (អ្នកផ្គត់ផ្គង់ប្រកាសខ្វះ)", "បានប្រកាស (អនុញ្ញាត)"), IF(AND(T651=FALSE, U651=FALSE, V651=FALSE), "ព្យួរទុក (មិនមានទិន្នន័យ)", "ប្រកាសខុស (ព្យួរទុក)"))</f>
        <v/>
      </c>
      <c r="L651" s="418" t="inlineStr"/>
      <c r="M651" s="418" t="inlineStr"/>
      <c r="N651" s="455" t="n"/>
      <c r="O651" s="455">
        <f>IF(W651&lt;0,AI651,I651)</f>
        <v/>
      </c>
      <c r="P651" s="455">
        <f>I651-O651</f>
        <v/>
      </c>
      <c r="Q651" s="418" t="n"/>
      <c r="R651" s="418" t="inlineStr">
        <is>
          <t>01696</t>
        </is>
      </c>
      <c r="S651" s="418" t="inlineStr">
        <is>
          <t>01696</t>
        </is>
      </c>
      <c r="T651" s="418">
        <f>R651=S651</f>
        <v/>
      </c>
      <c r="U651" s="418">
        <f>AND(MONTH(F651)=MONTH(Y651), YEAR(F651)=YEAR(Y651))</f>
        <v/>
      </c>
      <c r="V651" s="418">
        <f>AND(AC651&lt;&gt;"", 'Company information'!D$4&lt;&gt;"", RIGHT(SUBSTITUTE(AC651,"-",""),9)=RIGHT(SUBSTITUTE('Company information'!D$4,"-",""),9))</f>
        <v/>
      </c>
      <c r="W651" s="418">
        <f>AI651-I651</f>
        <v/>
      </c>
      <c r="X651" s="455" t="n"/>
      <c r="Y651" s="419" t="n">
        <v>44772</v>
      </c>
      <c r="Z651" s="418" t="inlineStr">
        <is>
          <t>01696</t>
        </is>
      </c>
      <c r="AA651" s="418" t="inlineStr"/>
      <c r="AB651" s="418" t="inlineStr">
        <is>
          <t>បុគ្គលជាប់អាករ</t>
        </is>
      </c>
      <c r="AC651" s="418" t="inlineStr">
        <is>
          <t>L001-100067123</t>
        </is>
      </c>
      <c r="AD651" s="418" t="inlineStr">
        <is>
          <t>រីឡាយអេប៊ល សូស អ៊ិនដាសស្រ្ទៀល (ខេមបូឌា)</t>
        </is>
      </c>
      <c r="AE651" s="455" t="n">
        <v>338664</v>
      </c>
      <c r="AF651" s="455" t="n">
        <v>307876</v>
      </c>
      <c r="AG651" s="455" t="n">
        <v>0</v>
      </c>
      <c r="AH651" s="455" t="n">
        <v>0</v>
      </c>
      <c r="AI651" s="455" t="n">
        <v>30788</v>
      </c>
      <c r="AJ651" s="455" t="n">
        <v>0</v>
      </c>
      <c r="AK651" s="455" t="n">
        <v>0</v>
      </c>
      <c r="AL651" s="455" t="n">
        <v>0</v>
      </c>
      <c r="AM651" s="455" t="n">
        <v>0</v>
      </c>
      <c r="AN651" s="455" t="n">
        <v>0</v>
      </c>
      <c r="AO651" s="455" t="n">
        <v>0</v>
      </c>
      <c r="AP651" s="455" t="n">
        <v>0</v>
      </c>
      <c r="AQ651" s="455" t="n">
        <v>0</v>
      </c>
      <c r="AR651" s="418" t="inlineStr"/>
      <c r="AS651" s="418" t="inlineStr">
        <is>
          <t>ថ្លៃ Handing / Handing fee</t>
        </is>
      </c>
      <c r="AT651" s="418" t="inlineStr">
        <is>
          <t>បានប្រកាសពន្ធ</t>
        </is>
      </c>
    </row>
    <row r="652">
      <c r="A652" s="417" t="n">
        <v>643</v>
      </c>
      <c r="B652" s="418" t="inlineStr">
        <is>
          <t>Construction Meterial</t>
        </is>
      </c>
      <c r="C652" s="418" t="inlineStr">
        <is>
          <t>ឥណ្ឌូ-ត្រេនស៍ ឡូជីស្ទីក (ខេមបូឌា)</t>
        </is>
      </c>
      <c r="D652" s="418" t="inlineStr">
        <is>
          <t>L001-104004797</t>
        </is>
      </c>
      <c r="E652" s="418" t="inlineStr">
        <is>
          <t>01699</t>
        </is>
      </c>
      <c r="F652" s="419" t="n">
        <v>44772</v>
      </c>
      <c r="G652" s="420" t="n">
        <v>30788</v>
      </c>
      <c r="H652" s="418" t="n"/>
      <c r="I652" s="455" t="n">
        <v>30788</v>
      </c>
      <c r="J652" s="418">
        <f>IF(L652&lt;&gt;"",L652,K652)</f>
        <v/>
      </c>
      <c r="K652" s="418">
        <f>IF(AND(T652=TRUE, U652=TRUE, V652=TRUE), IF(W652&lt;-0.05, "អនុញ្ញាត (អ្នកផ្គត់ផ្គង់ប្រកាសខ្វះ)", "បានប្រកាស (អនុញ្ញាត)"), IF(AND(T652=FALSE, U652=FALSE, V652=FALSE), "ព្យួរទុក (មិនមានទិន្នន័យ)", "ប្រកាសខុស (ព្យួរទុក)"))</f>
        <v/>
      </c>
      <c r="L652" s="418" t="inlineStr"/>
      <c r="M652" s="418" t="inlineStr"/>
      <c r="N652" s="455" t="n"/>
      <c r="O652" s="455">
        <f>IF(W652&lt;0,AI652,I652)</f>
        <v/>
      </c>
      <c r="P652" s="455">
        <f>I652-O652</f>
        <v/>
      </c>
      <c r="Q652" s="418" t="n"/>
      <c r="R652" s="418" t="inlineStr">
        <is>
          <t>01699</t>
        </is>
      </c>
      <c r="S652" s="418" t="inlineStr">
        <is>
          <t>01699</t>
        </is>
      </c>
      <c r="T652" s="418">
        <f>R652=S652</f>
        <v/>
      </c>
      <c r="U652" s="418">
        <f>AND(MONTH(F652)=MONTH(Y652), YEAR(F652)=YEAR(Y652))</f>
        <v/>
      </c>
      <c r="V652" s="418">
        <f>AND(AC652&lt;&gt;"", 'Company information'!D$4&lt;&gt;"", RIGHT(SUBSTITUTE(AC652,"-",""),9)=RIGHT(SUBSTITUTE('Company information'!D$4,"-",""),9))</f>
        <v/>
      </c>
      <c r="W652" s="418">
        <f>AI652-I652</f>
        <v/>
      </c>
      <c r="X652" s="455" t="n"/>
      <c r="Y652" s="419" t="n">
        <v>44772</v>
      </c>
      <c r="Z652" s="418" t="inlineStr">
        <is>
          <t>01699</t>
        </is>
      </c>
      <c r="AA652" s="418" t="inlineStr"/>
      <c r="AB652" s="418" t="inlineStr">
        <is>
          <t>បុគ្គលជាប់អាករ</t>
        </is>
      </c>
      <c r="AC652" s="418" t="inlineStr">
        <is>
          <t>L001-100067123</t>
        </is>
      </c>
      <c r="AD652" s="418" t="inlineStr">
        <is>
          <t>រីឡាយអេប៊ល សូស អ៊ិនដាសស្រ្ទៀល (ខេមបូឌា)</t>
        </is>
      </c>
      <c r="AE652" s="455" t="n">
        <v>338664</v>
      </c>
      <c r="AF652" s="455" t="n">
        <v>307876</v>
      </c>
      <c r="AG652" s="455" t="n">
        <v>0</v>
      </c>
      <c r="AH652" s="455" t="n">
        <v>0</v>
      </c>
      <c r="AI652" s="455" t="n">
        <v>30788</v>
      </c>
      <c r="AJ652" s="455" t="n">
        <v>0</v>
      </c>
      <c r="AK652" s="455" t="n">
        <v>0</v>
      </c>
      <c r="AL652" s="455" t="n">
        <v>0</v>
      </c>
      <c r="AM652" s="455" t="n">
        <v>0</v>
      </c>
      <c r="AN652" s="455" t="n">
        <v>0</v>
      </c>
      <c r="AO652" s="455" t="n">
        <v>0</v>
      </c>
      <c r="AP652" s="455" t="n">
        <v>0</v>
      </c>
      <c r="AQ652" s="455" t="n">
        <v>0</v>
      </c>
      <c r="AR652" s="418" t="inlineStr"/>
      <c r="AS652" s="418" t="inlineStr">
        <is>
          <t>ថ្លៃ Handing / Handing fee</t>
        </is>
      </c>
      <c r="AT652" s="418" t="inlineStr">
        <is>
          <t>បានប្រកាសពន្ធ</t>
        </is>
      </c>
    </row>
    <row r="653">
      <c r="A653" s="417" t="n">
        <v>644</v>
      </c>
      <c r="B653" s="418" t="inlineStr">
        <is>
          <t>Rent Car out side take table</t>
        </is>
      </c>
      <c r="C653" s="418" t="inlineStr">
        <is>
          <t>ឥណ្ឌូ-ត្រេនស៍ ឡូជីស្ទីក (ខេមបូឌា)</t>
        </is>
      </c>
      <c r="D653" s="418" t="inlineStr">
        <is>
          <t>L001-104004797</t>
        </is>
      </c>
      <c r="E653" s="418" t="inlineStr">
        <is>
          <t>01690</t>
        </is>
      </c>
      <c r="F653" s="419" t="n">
        <v>44772</v>
      </c>
      <c r="G653" s="420" t="n">
        <v>30788</v>
      </c>
      <c r="H653" s="418" t="n"/>
      <c r="I653" s="455" t="n">
        <v>30788</v>
      </c>
      <c r="J653" s="418">
        <f>IF(L653&lt;&gt;"",L653,K653)</f>
        <v/>
      </c>
      <c r="K653" s="418">
        <f>IF(AND(T653=TRUE, U653=TRUE, V653=TRUE), IF(W653&lt;-0.05, "អនុញ្ញាត (អ្នកផ្គត់ផ្គង់ប្រកាសខ្វះ)", "បានប្រកាស (អនុញ្ញាត)"), IF(AND(T653=FALSE, U653=FALSE, V653=FALSE), "ព្យួរទុក (មិនមានទិន្នន័យ)", "ប្រកាសខុស (ព្យួរទុក)"))</f>
        <v/>
      </c>
      <c r="L653" s="418" t="inlineStr"/>
      <c r="M653" s="418" t="inlineStr"/>
      <c r="N653" s="455" t="n"/>
      <c r="O653" s="455">
        <f>IF(W653&lt;0,AI653,I653)</f>
        <v/>
      </c>
      <c r="P653" s="455">
        <f>I653-O653</f>
        <v/>
      </c>
      <c r="Q653" s="418" t="n"/>
      <c r="R653" s="418" t="inlineStr">
        <is>
          <t>01690</t>
        </is>
      </c>
      <c r="S653" s="418" t="inlineStr">
        <is>
          <t>01690</t>
        </is>
      </c>
      <c r="T653" s="418">
        <f>R653=S653</f>
        <v/>
      </c>
      <c r="U653" s="418">
        <f>AND(MONTH(F653)=MONTH(Y653), YEAR(F653)=YEAR(Y653))</f>
        <v/>
      </c>
      <c r="V653" s="418">
        <f>AND(AC653&lt;&gt;"", 'Company information'!D$4&lt;&gt;"", RIGHT(SUBSTITUTE(AC653,"-",""),9)=RIGHT(SUBSTITUTE('Company information'!D$4,"-",""),9))</f>
        <v/>
      </c>
      <c r="W653" s="418">
        <f>AI653-I653</f>
        <v/>
      </c>
      <c r="X653" s="455" t="n"/>
      <c r="Y653" s="419" t="n">
        <v>44772</v>
      </c>
      <c r="Z653" s="418" t="inlineStr">
        <is>
          <t>01690</t>
        </is>
      </c>
      <c r="AA653" s="418" t="inlineStr"/>
      <c r="AB653" s="418" t="inlineStr">
        <is>
          <t>បុគ្គលជាប់អាករ</t>
        </is>
      </c>
      <c r="AC653" s="418" t="inlineStr">
        <is>
          <t>L001-100067123</t>
        </is>
      </c>
      <c r="AD653" s="418" t="inlineStr">
        <is>
          <t>រីឡាយអេប៊ល សូស អ៊ិនដាសស្រ្ទៀល (ខេមបូឌា)</t>
        </is>
      </c>
      <c r="AE653" s="455" t="n">
        <v>338664</v>
      </c>
      <c r="AF653" s="455" t="n">
        <v>307876</v>
      </c>
      <c r="AG653" s="455" t="n">
        <v>0</v>
      </c>
      <c r="AH653" s="455" t="n">
        <v>0</v>
      </c>
      <c r="AI653" s="455" t="n">
        <v>30788</v>
      </c>
      <c r="AJ653" s="455" t="n">
        <v>0</v>
      </c>
      <c r="AK653" s="455" t="n">
        <v>0</v>
      </c>
      <c r="AL653" s="455" t="n">
        <v>0</v>
      </c>
      <c r="AM653" s="455" t="n">
        <v>0</v>
      </c>
      <c r="AN653" s="455" t="n">
        <v>0</v>
      </c>
      <c r="AO653" s="455" t="n">
        <v>0</v>
      </c>
      <c r="AP653" s="455" t="n">
        <v>0</v>
      </c>
      <c r="AQ653" s="455" t="n">
        <v>0</v>
      </c>
      <c r="AR653" s="418" t="inlineStr"/>
      <c r="AS653" s="418" t="inlineStr">
        <is>
          <t>ថ្លៃ Handing / Handing fee</t>
        </is>
      </c>
      <c r="AT653" s="418" t="inlineStr">
        <is>
          <t>បានប្រកាសពន្ធ</t>
        </is>
      </c>
    </row>
    <row r="654">
      <c r="A654" s="417" t="n">
        <v>645</v>
      </c>
      <c r="B654" s="418" t="inlineStr">
        <is>
          <t>Rent car pick up Lacoste</t>
        </is>
      </c>
      <c r="C654" s="418" t="inlineStr">
        <is>
          <t>អិចស្ពោលាំងកា ហ្រ្វេត (ខេមបូឌា) លីមីធីត</t>
        </is>
      </c>
      <c r="D654" s="418" t="inlineStr">
        <is>
          <t>L001-107000385</t>
        </is>
      </c>
      <c r="E654" s="418" t="inlineStr">
        <is>
          <t>EFL-PNH-00044529</t>
        </is>
      </c>
      <c r="F654" s="419" t="n">
        <v>44772</v>
      </c>
      <c r="G654" s="420" t="n">
        <v>166335</v>
      </c>
      <c r="H654" s="418" t="n"/>
      <c r="I654" s="455" t="n">
        <v>166335</v>
      </c>
      <c r="J654" s="418">
        <f>IF(L654&lt;&gt;"",L654,K654)</f>
        <v/>
      </c>
      <c r="K654" s="418">
        <f>IF(AND(T654=TRUE, U654=TRUE, V654=TRUE), IF(W654&lt;-0.05, "អនុញ្ញាត (អ្នកផ្គត់ផ្គង់ប្រកាសខ្វះ)", "បានប្រកាស (អនុញ្ញាត)"), IF(AND(T654=FALSE, U654=FALSE, V654=FALSE), "ព្យួរទុក (មិនមានទិន្នន័យ)", "ប្រកាសខុស (ព្យួរទុក)"))</f>
        <v/>
      </c>
      <c r="L654" s="418" t="inlineStr"/>
      <c r="M654" s="418" t="inlineStr"/>
      <c r="N654" s="455" t="n"/>
      <c r="O654" s="455">
        <f>IF(W654&lt;0,AI654,I654)</f>
        <v/>
      </c>
      <c r="P654" s="455">
        <f>I654-O654</f>
        <v/>
      </c>
      <c r="Q654" s="418" t="n"/>
      <c r="R654" s="418" t="inlineStr">
        <is>
          <t>EFL-PNH-00044529</t>
        </is>
      </c>
      <c r="S654" s="418" t="inlineStr">
        <is>
          <t>EFL-PNH-00044529</t>
        </is>
      </c>
      <c r="T654" s="418">
        <f>R654=S654</f>
        <v/>
      </c>
      <c r="U654" s="418">
        <f>AND(MONTH(F654)=MONTH(Y654), YEAR(F654)=YEAR(Y654))</f>
        <v/>
      </c>
      <c r="V654" s="418">
        <f>AND(AC654&lt;&gt;"", 'Company information'!D$4&lt;&gt;"", RIGHT(SUBSTITUTE(AC654,"-",""),9)=RIGHT(SUBSTITUTE('Company information'!D$4,"-",""),9))</f>
        <v/>
      </c>
      <c r="W654" s="418">
        <f>AI654-I654</f>
        <v/>
      </c>
      <c r="X654" s="455" t="n"/>
      <c r="Y654" s="419" t="n">
        <v>44772</v>
      </c>
      <c r="Z654" s="418" t="inlineStr">
        <is>
          <t>EFL-PNH-00044529</t>
        </is>
      </c>
      <c r="AA654" s="418" t="inlineStr"/>
      <c r="AB654" s="418" t="inlineStr">
        <is>
          <t>បុគ្គលជាប់អាករ</t>
        </is>
      </c>
      <c r="AC654" s="418" t="inlineStr">
        <is>
          <t>L001-100067123</t>
        </is>
      </c>
      <c r="AD654" s="418" t="inlineStr">
        <is>
          <t>រីឡាយអេប៊ល សូស អ៊ិនដាសស្រ្ទៀល (ខេមបូឌា)</t>
        </is>
      </c>
      <c r="AE654" s="455" t="n">
        <v>1829681</v>
      </c>
      <c r="AF654" s="455" t="n">
        <v>1663346</v>
      </c>
      <c r="AG654" s="455" t="n">
        <v>0</v>
      </c>
      <c r="AH654" s="455" t="n">
        <v>0</v>
      </c>
      <c r="AI654" s="455" t="n">
        <v>166335</v>
      </c>
      <c r="AJ654" s="455" t="n">
        <v>0</v>
      </c>
      <c r="AK654" s="455" t="n">
        <v>0</v>
      </c>
      <c r="AL654" s="455" t="n">
        <v>0</v>
      </c>
      <c r="AM654" s="455" t="n">
        <v>0</v>
      </c>
      <c r="AN654" s="455" t="n">
        <v>0</v>
      </c>
      <c r="AO654" s="455" t="n">
        <v>0</v>
      </c>
      <c r="AP654" s="455" t="n">
        <v>0</v>
      </c>
      <c r="AQ654" s="455" t="n">
        <v>0</v>
      </c>
      <c r="AR654" s="418" t="inlineStr"/>
      <c r="AS654" s="418" t="inlineStr">
        <is>
          <t>AMS,HAWBF,OCFS,OCUSDEC,OHANDL,OTHC</t>
        </is>
      </c>
      <c r="AT654" s="418" t="inlineStr">
        <is>
          <t>បានប្រកាសពន្ធ</t>
        </is>
      </c>
    </row>
    <row r="655">
      <c r="A655" s="417" t="n">
        <v>646</v>
      </c>
      <c r="B655" s="418" t="inlineStr">
        <is>
          <t>Rent car pick up Lacoste</t>
        </is>
      </c>
      <c r="C655" s="418" t="inlineStr">
        <is>
          <t>អិចស្ពោលាំងកា ហ្រ្វេត (ខេមបូឌា) លីមីធីត</t>
        </is>
      </c>
      <c r="D655" s="418" t="inlineStr">
        <is>
          <t>L001-107000385</t>
        </is>
      </c>
      <c r="E655" s="418" t="inlineStr">
        <is>
          <t>EFL-PNH-00044537</t>
        </is>
      </c>
      <c r="F655" s="419" t="n">
        <v>44772</v>
      </c>
      <c r="G655" s="420" t="n">
        <v>75122</v>
      </c>
      <c r="H655" s="418" t="n"/>
      <c r="I655" s="455" t="n">
        <v>75122</v>
      </c>
      <c r="J655" s="418">
        <f>IF(L655&lt;&gt;"",L655,K655)</f>
        <v/>
      </c>
      <c r="K655" s="418">
        <f>IF(AND(T655=TRUE, U655=TRUE, V655=TRUE), IF(W655&lt;-0.05, "អនុញ្ញាត (អ្នកផ្គត់ផ្គង់ប្រកាសខ្វះ)", "បានប្រកាស (អនុញ្ញាត)"), IF(AND(T655=FALSE, U655=FALSE, V655=FALSE), "ព្យួរទុក (មិនមានទិន្នន័យ)", "ប្រកាសខុស (ព្យួរទុក)"))</f>
        <v/>
      </c>
      <c r="L655" s="418" t="inlineStr"/>
      <c r="M655" s="418" t="inlineStr"/>
      <c r="N655" s="455" t="n"/>
      <c r="O655" s="455">
        <f>IF(W655&lt;0,AI655,I655)</f>
        <v/>
      </c>
      <c r="P655" s="455">
        <f>I655-O655</f>
        <v/>
      </c>
      <c r="Q655" s="418" t="n"/>
      <c r="R655" s="418" t="inlineStr">
        <is>
          <t>EFL-PNH-00044537</t>
        </is>
      </c>
      <c r="S655" s="418" t="inlineStr">
        <is>
          <t>EFL-PNH-00044537</t>
        </is>
      </c>
      <c r="T655" s="418">
        <f>R655=S655</f>
        <v/>
      </c>
      <c r="U655" s="418">
        <f>AND(MONTH(F655)=MONTH(Y655), YEAR(F655)=YEAR(Y655))</f>
        <v/>
      </c>
      <c r="V655" s="418">
        <f>AND(AC655&lt;&gt;"", 'Company information'!D$4&lt;&gt;"", RIGHT(SUBSTITUTE(AC655,"-",""),9)=RIGHT(SUBSTITUTE('Company information'!D$4,"-",""),9))</f>
        <v/>
      </c>
      <c r="W655" s="418">
        <f>AI655-I655</f>
        <v/>
      </c>
      <c r="X655" s="455" t="n"/>
      <c r="Y655" s="419" t="n">
        <v>44772</v>
      </c>
      <c r="Z655" s="418" t="inlineStr">
        <is>
          <t>EFL-PNH-00044537</t>
        </is>
      </c>
      <c r="AA655" s="418" t="inlineStr"/>
      <c r="AB655" s="418" t="inlineStr">
        <is>
          <t>បុគ្គលជាប់អាករ</t>
        </is>
      </c>
      <c r="AC655" s="418" t="inlineStr">
        <is>
          <t>L001-100067123</t>
        </is>
      </c>
      <c r="AD655" s="418" t="inlineStr">
        <is>
          <t>រីឡាយអេប៊ល សូស អ៊ិនដាសស្រ្ទៀល (ខេមបូឌា)</t>
        </is>
      </c>
      <c r="AE655" s="455" t="n">
        <v>826337</v>
      </c>
      <c r="AF655" s="455" t="n">
        <v>751215</v>
      </c>
      <c r="AG655" s="455" t="n">
        <v>0</v>
      </c>
      <c r="AH655" s="455" t="n">
        <v>0</v>
      </c>
      <c r="AI655" s="455" t="n">
        <v>75122</v>
      </c>
      <c r="AJ655" s="455" t="n">
        <v>0</v>
      </c>
      <c r="AK655" s="455" t="n">
        <v>0</v>
      </c>
      <c r="AL655" s="455" t="n">
        <v>0</v>
      </c>
      <c r="AM655" s="455" t="n">
        <v>0</v>
      </c>
      <c r="AN655" s="455" t="n">
        <v>0</v>
      </c>
      <c r="AO655" s="455" t="n">
        <v>0</v>
      </c>
      <c r="AP655" s="455" t="n">
        <v>0</v>
      </c>
      <c r="AQ655" s="455" t="n">
        <v>0</v>
      </c>
      <c r="AR655" s="418" t="inlineStr"/>
      <c r="AS655" s="418" t="inlineStr">
        <is>
          <t>AMS,HAWBF,OCFS,OHANDL,OTHC</t>
        </is>
      </c>
      <c r="AT655" s="418" t="inlineStr">
        <is>
          <t>បានប្រកាសពន្ធ</t>
        </is>
      </c>
    </row>
    <row r="656">
      <c r="A656" s="417" t="n">
        <v>647</v>
      </c>
      <c r="B656" s="418" t="inlineStr">
        <is>
          <t>Rent car pick up Sample</t>
        </is>
      </c>
      <c r="C656" s="418" t="inlineStr">
        <is>
          <t>ដាប់បែលយូភីអិល (ខេមបូឌា) ឯ.ក</t>
        </is>
      </c>
      <c r="D656" s="418" t="inlineStr">
        <is>
          <t>K005-901800929</t>
        </is>
      </c>
      <c r="E656" s="418" t="inlineStr">
        <is>
          <t>22-2137</t>
        </is>
      </c>
      <c r="F656" s="419" t="n">
        <v>44764</v>
      </c>
      <c r="G656" s="420" t="n">
        <v>42134</v>
      </c>
      <c r="H656" s="418" t="n"/>
      <c r="I656" s="455" t="n">
        <v>42134</v>
      </c>
      <c r="J656" s="418">
        <f>IF(L656&lt;&gt;"",L656,K656)</f>
        <v/>
      </c>
      <c r="K656" s="418">
        <f>IF(AND(T656=TRUE, U656=TRUE, V656=TRUE), IF(W656&lt;-0.05, "អនុញ្ញាត (អ្នកផ្គត់ផ្គង់ប្រកាសខ្វះ)", "បានប្រកាស (អនុញ្ញាត)"), IF(AND(T656=FALSE, U656=FALSE, V656=FALSE), "ព្យួរទុក (មិនមានទិន្នន័យ)", "ប្រកាសខុស (ព្យួរទុក)"))</f>
        <v/>
      </c>
      <c r="L656" s="418" t="inlineStr"/>
      <c r="M656" s="418" t="inlineStr"/>
      <c r="N656" s="455" t="n"/>
      <c r="O656" s="455">
        <f>IF(W656&lt;0,AI656,I656)</f>
        <v/>
      </c>
      <c r="P656" s="455">
        <f>I656-O656</f>
        <v/>
      </c>
      <c r="Q656" s="418" t="n"/>
      <c r="R656" s="418" t="inlineStr">
        <is>
          <t>22-2137</t>
        </is>
      </c>
      <c r="S656" s="418" t="inlineStr">
        <is>
          <t>22-2137</t>
        </is>
      </c>
      <c r="T656" s="418">
        <f>R656=S656</f>
        <v/>
      </c>
      <c r="U656" s="418">
        <f>AND(MONTH(F656)=MONTH(Y656), YEAR(F656)=YEAR(Y656))</f>
        <v/>
      </c>
      <c r="V656" s="418">
        <f>AND(AC656&lt;&gt;"", 'Company information'!D$4&lt;&gt;"", RIGHT(SUBSTITUTE(AC656,"-",""),9)=RIGHT(SUBSTITUTE('Company information'!D$4,"-",""),9))</f>
        <v/>
      </c>
      <c r="W656" s="418">
        <f>AI656-I656</f>
        <v/>
      </c>
      <c r="X656" s="455" t="n"/>
      <c r="Y656" s="419" t="n">
        <v>44764</v>
      </c>
      <c r="Z656" s="418" t="inlineStr">
        <is>
          <t>22-2137</t>
        </is>
      </c>
      <c r="AA656" s="418" t="inlineStr"/>
      <c r="AB656" s="418" t="inlineStr">
        <is>
          <t>បុគ្គលជាប់អាករ</t>
        </is>
      </c>
      <c r="AC656" s="418" t="inlineStr">
        <is>
          <t>L001-100067123</t>
        </is>
      </c>
      <c r="AD656" s="418" t="inlineStr">
        <is>
          <t>រីឡាយអេប៊ល សូស អ៊ិនដាសស្រ្ទៀល (ខេមបូឌា)</t>
        </is>
      </c>
      <c r="AE656" s="455" t="n">
        <v>463475</v>
      </c>
      <c r="AF656" s="455" t="n">
        <v>421341</v>
      </c>
      <c r="AG656" s="455" t="n">
        <v>0</v>
      </c>
      <c r="AH656" s="455" t="n">
        <v>0</v>
      </c>
      <c r="AI656" s="455" t="n">
        <v>42134</v>
      </c>
      <c r="AJ656" s="455" t="n">
        <v>0</v>
      </c>
      <c r="AK656" s="455" t="n">
        <v>0</v>
      </c>
      <c r="AL656" s="455" t="n">
        <v>0</v>
      </c>
      <c r="AM656" s="455" t="n">
        <v>0</v>
      </c>
      <c r="AN656" s="455" t="n">
        <v>0</v>
      </c>
      <c r="AO656" s="455" t="n">
        <v>0</v>
      </c>
      <c r="AP656" s="455" t="n">
        <v>0</v>
      </c>
      <c r="AQ656" s="455" t="n">
        <v>0</v>
      </c>
      <c r="AR656" s="418" t="inlineStr"/>
      <c r="AS656" s="418" t="inlineStr">
        <is>
          <t>TRADE REVENUE</t>
        </is>
      </c>
      <c r="AT656" s="418" t="inlineStr">
        <is>
          <t>បានប្រកាសពន្ធ</t>
        </is>
      </c>
    </row>
    <row r="657">
      <c r="A657" s="417" t="n">
        <v>648</v>
      </c>
      <c r="B657" s="418" t="inlineStr">
        <is>
          <t>Fruit for worship</t>
        </is>
      </c>
      <c r="C657" s="418" t="inlineStr">
        <is>
          <t>ដាប់បែលយូភីអិល (ខេមបូឌា) ឯ.ក</t>
        </is>
      </c>
      <c r="D657" s="418" t="inlineStr">
        <is>
          <t>K005-901800929</t>
        </is>
      </c>
      <c r="E657" s="418" t="inlineStr">
        <is>
          <t>22-2136</t>
        </is>
      </c>
      <c r="F657" s="419" t="n">
        <v>44764</v>
      </c>
      <c r="G657" s="420" t="n">
        <v>116932</v>
      </c>
      <c r="H657" s="418" t="n"/>
      <c r="I657" s="455" t="n">
        <v>116932</v>
      </c>
      <c r="J657" s="418">
        <f>IF(L657&lt;&gt;"",L657,K657)</f>
        <v/>
      </c>
      <c r="K657" s="418">
        <f>IF(AND(T657=TRUE, U657=TRUE, V657=TRUE), IF(W657&lt;-0.05, "អនុញ្ញាត (អ្នកផ្គត់ផ្គង់ប្រកាសខ្វះ)", "បានប្រកាស (អនុញ្ញាត)"), IF(AND(T657=FALSE, U657=FALSE, V657=FALSE), "ព្យួរទុក (មិនមានទិន្នន័យ)", "ប្រកាសខុស (ព្យួរទុក)"))</f>
        <v/>
      </c>
      <c r="L657" s="418" t="inlineStr"/>
      <c r="M657" s="418" t="inlineStr"/>
      <c r="N657" s="455" t="n"/>
      <c r="O657" s="455">
        <f>IF(W657&lt;0,AI657,I657)</f>
        <v/>
      </c>
      <c r="P657" s="455">
        <f>I657-O657</f>
        <v/>
      </c>
      <c r="Q657" s="418" t="n"/>
      <c r="R657" s="418" t="inlineStr">
        <is>
          <t>22-2136</t>
        </is>
      </c>
      <c r="S657" s="418" t="inlineStr">
        <is>
          <t>22-2136</t>
        </is>
      </c>
      <c r="T657" s="418">
        <f>R657=S657</f>
        <v/>
      </c>
      <c r="U657" s="418">
        <f>AND(MONTH(F657)=MONTH(Y657), YEAR(F657)=YEAR(Y657))</f>
        <v/>
      </c>
      <c r="V657" s="418">
        <f>AND(AC657&lt;&gt;"", 'Company information'!D$4&lt;&gt;"", RIGHT(SUBSTITUTE(AC657,"-",""),9)=RIGHT(SUBSTITUTE('Company information'!D$4,"-",""),9))</f>
        <v/>
      </c>
      <c r="W657" s="418">
        <f>AI657-I657</f>
        <v/>
      </c>
      <c r="X657" s="455" t="n"/>
      <c r="Y657" s="419" t="n">
        <v>44764</v>
      </c>
      <c r="Z657" s="418" t="inlineStr">
        <is>
          <t>22-2136</t>
        </is>
      </c>
      <c r="AA657" s="418" t="inlineStr"/>
      <c r="AB657" s="418" t="inlineStr">
        <is>
          <t>បុគ្គលជាប់អាករ</t>
        </is>
      </c>
      <c r="AC657" s="418" t="inlineStr">
        <is>
          <t>L001-100067123</t>
        </is>
      </c>
      <c r="AD657" s="418" t="inlineStr">
        <is>
          <t>រីឡាយអេប៊ល សូស អ៊ិនដាសស្រ្ទៀល (ខេមបូឌា)</t>
        </is>
      </c>
      <c r="AE657" s="455" t="n">
        <v>1286249</v>
      </c>
      <c r="AF657" s="455" t="n">
        <v>1169317</v>
      </c>
      <c r="AG657" s="455" t="n">
        <v>0</v>
      </c>
      <c r="AH657" s="455" t="n">
        <v>0</v>
      </c>
      <c r="AI657" s="455" t="n">
        <v>116932</v>
      </c>
      <c r="AJ657" s="455" t="n">
        <v>0</v>
      </c>
      <c r="AK657" s="455" t="n">
        <v>0</v>
      </c>
      <c r="AL657" s="455" t="n">
        <v>0</v>
      </c>
      <c r="AM657" s="455" t="n">
        <v>0</v>
      </c>
      <c r="AN657" s="455" t="n">
        <v>0</v>
      </c>
      <c r="AO657" s="455" t="n">
        <v>0</v>
      </c>
      <c r="AP657" s="455" t="n">
        <v>0</v>
      </c>
      <c r="AQ657" s="455" t="n">
        <v>0</v>
      </c>
      <c r="AR657" s="418" t="inlineStr"/>
      <c r="AS657" s="418" t="inlineStr">
        <is>
          <t>TRADE REVENUE</t>
        </is>
      </c>
      <c r="AT657" s="418" t="inlineStr">
        <is>
          <t>បានប្រកាសពន្ធ</t>
        </is>
      </c>
    </row>
    <row r="658">
      <c r="A658" s="417" t="n">
        <v>649</v>
      </c>
      <c r="B658" s="418" t="inlineStr">
        <is>
          <t>Lunch for Buyer LC</t>
        </is>
      </c>
      <c r="C658" s="418" t="inlineStr">
        <is>
          <t>ដាប់បែលយូភីអិល (ខេមបូឌា) ឯ.ក</t>
        </is>
      </c>
      <c r="D658" s="418" t="inlineStr">
        <is>
          <t>K005-901800929</t>
        </is>
      </c>
      <c r="E658" s="418" t="inlineStr">
        <is>
          <t>22-2135</t>
        </is>
      </c>
      <c r="F658" s="419" t="n">
        <v>44764</v>
      </c>
      <c r="G658" s="420" t="n">
        <v>36927</v>
      </c>
      <c r="H658" s="418" t="n"/>
      <c r="I658" s="455" t="n">
        <v>36927</v>
      </c>
      <c r="J658" s="418">
        <f>IF(L658&lt;&gt;"",L658,K658)</f>
        <v/>
      </c>
      <c r="K658" s="418">
        <f>IF(AND(T658=TRUE, U658=TRUE, V658=TRUE), IF(W658&lt;-0.05, "អនុញ្ញាត (អ្នកផ្គត់ផ្គង់ប្រកាសខ្វះ)", "បានប្រកាស (អនុញ្ញាត)"), IF(AND(T658=FALSE, U658=FALSE, V658=FALSE), "ព្យួរទុក (មិនមានទិន្នន័យ)", "ប្រកាសខុស (ព្យួរទុក)"))</f>
        <v/>
      </c>
      <c r="L658" s="418" t="inlineStr"/>
      <c r="M658" s="418" t="inlineStr"/>
      <c r="N658" s="455" t="n"/>
      <c r="O658" s="455">
        <f>IF(W658&lt;0,AI658,I658)</f>
        <v/>
      </c>
      <c r="P658" s="455">
        <f>I658-O658</f>
        <v/>
      </c>
      <c r="Q658" s="418" t="n"/>
      <c r="R658" s="418" t="inlineStr">
        <is>
          <t>22-2135</t>
        </is>
      </c>
      <c r="S658" s="418" t="inlineStr">
        <is>
          <t>22-2135</t>
        </is>
      </c>
      <c r="T658" s="418">
        <f>R658=S658</f>
        <v/>
      </c>
      <c r="U658" s="418">
        <f>AND(MONTH(F658)=MONTH(Y658), YEAR(F658)=YEAR(Y658))</f>
        <v/>
      </c>
      <c r="V658" s="418">
        <f>AND(AC658&lt;&gt;"", 'Company information'!D$4&lt;&gt;"", RIGHT(SUBSTITUTE(AC658,"-",""),9)=RIGHT(SUBSTITUTE('Company information'!D$4,"-",""),9))</f>
        <v/>
      </c>
      <c r="W658" s="418">
        <f>AI658-I658</f>
        <v/>
      </c>
      <c r="X658" s="455" t="n"/>
      <c r="Y658" s="419" t="n">
        <v>44764</v>
      </c>
      <c r="Z658" s="418" t="inlineStr">
        <is>
          <t>22-2135</t>
        </is>
      </c>
      <c r="AA658" s="418" t="inlineStr"/>
      <c r="AB658" s="418" t="inlineStr">
        <is>
          <t>បុគ្គលជាប់អាករ</t>
        </is>
      </c>
      <c r="AC658" s="418" t="inlineStr">
        <is>
          <t>L001-100067123</t>
        </is>
      </c>
      <c r="AD658" s="418" t="inlineStr">
        <is>
          <t>រីឡាយអេប៊ល សូស អ៊ិនដាសស្រ្ទៀល (ខេមបូឌា)</t>
        </is>
      </c>
      <c r="AE658" s="455" t="n">
        <v>406197</v>
      </c>
      <c r="AF658" s="455" t="n">
        <v>369270</v>
      </c>
      <c r="AG658" s="455" t="n">
        <v>0</v>
      </c>
      <c r="AH658" s="455" t="n">
        <v>0</v>
      </c>
      <c r="AI658" s="455" t="n">
        <v>36927</v>
      </c>
      <c r="AJ658" s="455" t="n">
        <v>0</v>
      </c>
      <c r="AK658" s="455" t="n">
        <v>0</v>
      </c>
      <c r="AL658" s="455" t="n">
        <v>0</v>
      </c>
      <c r="AM658" s="455" t="n">
        <v>0</v>
      </c>
      <c r="AN658" s="455" t="n">
        <v>0</v>
      </c>
      <c r="AO658" s="455" t="n">
        <v>0</v>
      </c>
      <c r="AP658" s="455" t="n">
        <v>0</v>
      </c>
      <c r="AQ658" s="455" t="n">
        <v>0</v>
      </c>
      <c r="AR658" s="418" t="inlineStr"/>
      <c r="AS658" s="418" t="inlineStr">
        <is>
          <t>TRADE REVENUE</t>
        </is>
      </c>
      <c r="AT658" s="418" t="inlineStr">
        <is>
          <t>បានប្រកាសពន្ធ</t>
        </is>
      </c>
    </row>
    <row r="659">
      <c r="A659" s="417" t="n">
        <v>650</v>
      </c>
      <c r="B659" s="418" t="inlineStr">
        <is>
          <t>Lunch for Buyer LC</t>
        </is>
      </c>
      <c r="C659" s="418" t="inlineStr">
        <is>
          <t>ដាប់បែលយូភីអិល (ខេមបូឌា) ឯ.ក</t>
        </is>
      </c>
      <c r="D659" s="418" t="inlineStr">
        <is>
          <t>K005-901800929</t>
        </is>
      </c>
      <c r="E659" s="418" t="inlineStr">
        <is>
          <t>22-2134</t>
        </is>
      </c>
      <c r="F659" s="419" t="n">
        <v>44764</v>
      </c>
      <c r="G659" s="420" t="n">
        <v>655249</v>
      </c>
      <c r="H659" s="418" t="n"/>
      <c r="I659" s="455" t="n">
        <v>655249</v>
      </c>
      <c r="J659" s="418">
        <f>IF(L659&lt;&gt;"",L659,K659)</f>
        <v/>
      </c>
      <c r="K659" s="418">
        <f>IF(AND(T659=TRUE, U659=TRUE, V659=TRUE), IF(W659&lt;-0.05, "អនុញ្ញាត (អ្នកផ្គត់ផ្គង់ប្រកាសខ្វះ)", "បានប្រកាស (អនុញ្ញាត)"), IF(AND(T659=FALSE, U659=FALSE, V659=FALSE), "ព្យួរទុក (មិនមានទិន្នន័យ)", "ប្រកាសខុស (ព្យួរទុក)"))</f>
        <v/>
      </c>
      <c r="L659" s="418" t="inlineStr"/>
      <c r="M659" s="418" t="inlineStr"/>
      <c r="N659" s="455" t="n"/>
      <c r="O659" s="455">
        <f>IF(W659&lt;0,AI659,I659)</f>
        <v/>
      </c>
      <c r="P659" s="455">
        <f>I659-O659</f>
        <v/>
      </c>
      <c r="Q659" s="418" t="n"/>
      <c r="R659" s="418" t="inlineStr">
        <is>
          <t>22-2134</t>
        </is>
      </c>
      <c r="S659" s="418" t="inlineStr">
        <is>
          <t>22-2134</t>
        </is>
      </c>
      <c r="T659" s="418">
        <f>R659=S659</f>
        <v/>
      </c>
      <c r="U659" s="418">
        <f>AND(MONTH(F659)=MONTH(Y659), YEAR(F659)=YEAR(Y659))</f>
        <v/>
      </c>
      <c r="V659" s="418">
        <f>AND(AC659&lt;&gt;"", 'Company information'!D$4&lt;&gt;"", RIGHT(SUBSTITUTE(AC659,"-",""),9)=RIGHT(SUBSTITUTE('Company information'!D$4,"-",""),9))</f>
        <v/>
      </c>
      <c r="W659" s="418">
        <f>AI659-I659</f>
        <v/>
      </c>
      <c r="X659" s="455" t="n"/>
      <c r="Y659" s="419" t="n">
        <v>44764</v>
      </c>
      <c r="Z659" s="418" t="inlineStr">
        <is>
          <t>22-2134</t>
        </is>
      </c>
      <c r="AA659" s="418" t="inlineStr"/>
      <c r="AB659" s="418" t="inlineStr">
        <is>
          <t>បុគ្គលជាប់អាករ</t>
        </is>
      </c>
      <c r="AC659" s="418" t="inlineStr">
        <is>
          <t>L001-100067123</t>
        </is>
      </c>
      <c r="AD659" s="418" t="inlineStr">
        <is>
          <t>រីឡាយអេប៊ល សូស អ៊ិនដាសស្រ្ទៀល (ខេមបូឌា)</t>
        </is>
      </c>
      <c r="AE659" s="455" t="n">
        <v>7207740</v>
      </c>
      <c r="AF659" s="455" t="n">
        <v>6552491</v>
      </c>
      <c r="AG659" s="455" t="n">
        <v>0</v>
      </c>
      <c r="AH659" s="455" t="n">
        <v>0</v>
      </c>
      <c r="AI659" s="455" t="n">
        <v>655249</v>
      </c>
      <c r="AJ659" s="455" t="n">
        <v>0</v>
      </c>
      <c r="AK659" s="455" t="n">
        <v>0</v>
      </c>
      <c r="AL659" s="455" t="n">
        <v>0</v>
      </c>
      <c r="AM659" s="455" t="n">
        <v>0</v>
      </c>
      <c r="AN659" s="455" t="n">
        <v>0</v>
      </c>
      <c r="AO659" s="455" t="n">
        <v>0</v>
      </c>
      <c r="AP659" s="455" t="n">
        <v>0</v>
      </c>
      <c r="AQ659" s="455" t="n">
        <v>0</v>
      </c>
      <c r="AR659" s="418" t="inlineStr"/>
      <c r="AS659" s="418" t="inlineStr">
        <is>
          <t>TRADE REVENUE</t>
        </is>
      </c>
      <c r="AT659" s="418" t="inlineStr">
        <is>
          <t>បានប្រកាសពន្ធ</t>
        </is>
      </c>
    </row>
    <row r="660">
      <c r="A660" s="417" t="n">
        <v>651</v>
      </c>
      <c r="B660" s="418" t="inlineStr">
        <is>
          <t>Lunch for Buyer LC</t>
        </is>
      </c>
      <c r="C660" s="418" t="inlineStr">
        <is>
          <t>ដាប់បែលយូភីអិល (ខេមបូឌា) ឯ.ក</t>
        </is>
      </c>
      <c r="D660" s="418" t="inlineStr">
        <is>
          <t>K005-901800929</t>
        </is>
      </c>
      <c r="E660" s="418" t="inlineStr">
        <is>
          <t>22-2133</t>
        </is>
      </c>
      <c r="F660" s="419" t="n">
        <v>44764</v>
      </c>
      <c r="G660" s="420" t="n">
        <v>141371</v>
      </c>
      <c r="H660" s="418" t="n"/>
      <c r="I660" s="455" t="n">
        <v>141371</v>
      </c>
      <c r="J660" s="418">
        <f>IF(L660&lt;&gt;"",L660,K660)</f>
        <v/>
      </c>
      <c r="K660" s="418">
        <f>IF(AND(T660=TRUE, U660=TRUE, V660=TRUE), IF(W660&lt;-0.05, "អនុញ្ញាត (អ្នកផ្គត់ផ្គង់ប្រកាសខ្វះ)", "បានប្រកាស (អនុញ្ញាត)"), IF(AND(T660=FALSE, U660=FALSE, V660=FALSE), "ព្យួរទុក (មិនមានទិន្នន័យ)", "ប្រកាសខុស (ព្យួរទុក)"))</f>
        <v/>
      </c>
      <c r="L660" s="418" t="inlineStr"/>
      <c r="M660" s="418" t="inlineStr"/>
      <c r="N660" s="455" t="n"/>
      <c r="O660" s="455">
        <f>IF(W660&lt;0,AI660,I660)</f>
        <v/>
      </c>
      <c r="P660" s="455">
        <f>I660-O660</f>
        <v/>
      </c>
      <c r="Q660" s="418" t="n"/>
      <c r="R660" s="418" t="inlineStr">
        <is>
          <t>22-2133</t>
        </is>
      </c>
      <c r="S660" s="418" t="inlineStr">
        <is>
          <t>22-2133</t>
        </is>
      </c>
      <c r="T660" s="418">
        <f>R660=S660</f>
        <v/>
      </c>
      <c r="U660" s="418">
        <f>AND(MONTH(F660)=MONTH(Y660), YEAR(F660)=YEAR(Y660))</f>
        <v/>
      </c>
      <c r="V660" s="418">
        <f>AND(AC660&lt;&gt;"", 'Company information'!D$4&lt;&gt;"", RIGHT(SUBSTITUTE(AC660,"-",""),9)=RIGHT(SUBSTITUTE('Company information'!D$4,"-",""),9))</f>
        <v/>
      </c>
      <c r="W660" s="418">
        <f>AI660-I660</f>
        <v/>
      </c>
      <c r="X660" s="455" t="n"/>
      <c r="Y660" s="419" t="n">
        <v>44764</v>
      </c>
      <c r="Z660" s="418" t="inlineStr">
        <is>
          <t>22-2133</t>
        </is>
      </c>
      <c r="AA660" s="418" t="inlineStr"/>
      <c r="AB660" s="418" t="inlineStr">
        <is>
          <t>បុគ្គលជាប់អាករ</t>
        </is>
      </c>
      <c r="AC660" s="418" t="inlineStr">
        <is>
          <t>L001-100067123</t>
        </is>
      </c>
      <c r="AD660" s="418" t="inlineStr">
        <is>
          <t>រីឡាយអេប៊ល សូស អ៊ិនដាសស្រ្ទៀល (ខេមបូឌា)</t>
        </is>
      </c>
      <c r="AE660" s="455" t="n">
        <v>1555078</v>
      </c>
      <c r="AF660" s="455" t="n">
        <v>1413707</v>
      </c>
      <c r="AG660" s="455" t="n">
        <v>0</v>
      </c>
      <c r="AH660" s="455" t="n">
        <v>0</v>
      </c>
      <c r="AI660" s="455" t="n">
        <v>141371</v>
      </c>
      <c r="AJ660" s="455" t="n">
        <v>0</v>
      </c>
      <c r="AK660" s="455" t="n">
        <v>0</v>
      </c>
      <c r="AL660" s="455" t="n">
        <v>0</v>
      </c>
      <c r="AM660" s="455" t="n">
        <v>0</v>
      </c>
      <c r="AN660" s="455" t="n">
        <v>0</v>
      </c>
      <c r="AO660" s="455" t="n">
        <v>0</v>
      </c>
      <c r="AP660" s="455" t="n">
        <v>0</v>
      </c>
      <c r="AQ660" s="455" t="n">
        <v>0</v>
      </c>
      <c r="AR660" s="418" t="inlineStr"/>
      <c r="AS660" s="418" t="inlineStr">
        <is>
          <t>TRADE REVENUE</t>
        </is>
      </c>
      <c r="AT660" s="418" t="inlineStr">
        <is>
          <t>បានប្រកាសពន្ធ</t>
        </is>
      </c>
    </row>
    <row r="661">
      <c r="A661" s="417" t="n">
        <v>652</v>
      </c>
      <c r="B661" s="418" t="inlineStr">
        <is>
          <t>Lunch for Buyer LC</t>
        </is>
      </c>
      <c r="C661" s="418" t="inlineStr">
        <is>
          <t>ដាប់បែលយូភីអិល (ខេមបូឌា) ឯ.ក</t>
        </is>
      </c>
      <c r="D661" s="418" t="inlineStr">
        <is>
          <t>K005-901800929</t>
        </is>
      </c>
      <c r="E661" s="418" t="inlineStr">
        <is>
          <t>22-2200</t>
        </is>
      </c>
      <c r="F661" s="419" t="n">
        <v>44771</v>
      </c>
      <c r="G661" s="420" t="n">
        <v>109398</v>
      </c>
      <c r="H661" s="418" t="n"/>
      <c r="I661" s="455" t="n">
        <v>109398</v>
      </c>
      <c r="J661" s="418">
        <f>IF(L661&lt;&gt;"",L661,K661)</f>
        <v/>
      </c>
      <c r="K661" s="418">
        <f>IF(AND(T661=TRUE, U661=TRUE, V661=TRUE), IF(W661&lt;-0.05, "អនុញ្ញាត (អ្នកផ្គត់ផ្គង់ប្រកាសខ្វះ)", "បានប្រកាស (អនុញ្ញាត)"), IF(AND(T661=FALSE, U661=FALSE, V661=FALSE), "ព្យួរទុក (មិនមានទិន្នន័យ)", "ប្រកាសខុស (ព្យួរទុក)"))</f>
        <v/>
      </c>
      <c r="L661" s="418" t="inlineStr"/>
      <c r="M661" s="418" t="inlineStr"/>
      <c r="N661" s="455" t="n"/>
      <c r="O661" s="455">
        <f>IF(W661&lt;0,AI661,I661)</f>
        <v/>
      </c>
      <c r="P661" s="455">
        <f>I661-O661</f>
        <v/>
      </c>
      <c r="Q661" s="418" t="n"/>
      <c r="R661" s="418" t="inlineStr">
        <is>
          <t>22-2200</t>
        </is>
      </c>
      <c r="S661" s="418" t="inlineStr">
        <is>
          <t>22-2200</t>
        </is>
      </c>
      <c r="T661" s="418">
        <f>R661=S661</f>
        <v/>
      </c>
      <c r="U661" s="418">
        <f>AND(MONTH(F661)=MONTH(Y661), YEAR(F661)=YEAR(Y661))</f>
        <v/>
      </c>
      <c r="V661" s="418">
        <f>AND(AC661&lt;&gt;"", 'Company information'!D$4&lt;&gt;"", RIGHT(SUBSTITUTE(AC661,"-",""),9)=RIGHT(SUBSTITUTE('Company information'!D$4,"-",""),9))</f>
        <v/>
      </c>
      <c r="W661" s="418">
        <f>AI661-I661</f>
        <v/>
      </c>
      <c r="X661" s="455" t="n"/>
      <c r="Y661" s="419" t="n">
        <v>44771</v>
      </c>
      <c r="Z661" s="418" t="inlineStr">
        <is>
          <t>22-2200</t>
        </is>
      </c>
      <c r="AA661" s="418" t="inlineStr"/>
      <c r="AB661" s="418" t="inlineStr">
        <is>
          <t>បុគ្គលជាប់អាករ</t>
        </is>
      </c>
      <c r="AC661" s="418" t="inlineStr">
        <is>
          <t>L001-100067123</t>
        </is>
      </c>
      <c r="AD661" s="418" t="inlineStr">
        <is>
          <t>រីឡាយអេប៊ល សូស អ៊ិនដាសស្រ្ទៀល (ខេមបូឌា)</t>
        </is>
      </c>
      <c r="AE661" s="455" t="n">
        <v>1203381</v>
      </c>
      <c r="AF661" s="455" t="n">
        <v>1093983</v>
      </c>
      <c r="AG661" s="455" t="n">
        <v>0</v>
      </c>
      <c r="AH661" s="455" t="n">
        <v>0</v>
      </c>
      <c r="AI661" s="455" t="n">
        <v>109398</v>
      </c>
      <c r="AJ661" s="455" t="n">
        <v>0</v>
      </c>
      <c r="AK661" s="455" t="n">
        <v>0</v>
      </c>
      <c r="AL661" s="455" t="n">
        <v>0</v>
      </c>
      <c r="AM661" s="455" t="n">
        <v>0</v>
      </c>
      <c r="AN661" s="455" t="n">
        <v>0</v>
      </c>
      <c r="AO661" s="455" t="n">
        <v>0</v>
      </c>
      <c r="AP661" s="455" t="n">
        <v>0</v>
      </c>
      <c r="AQ661" s="455" t="n">
        <v>0</v>
      </c>
      <c r="AR661" s="418" t="inlineStr"/>
      <c r="AS661" s="418" t="inlineStr">
        <is>
          <t>TRADE REVENUE</t>
        </is>
      </c>
      <c r="AT661" s="418" t="inlineStr">
        <is>
          <t>បានប្រកាសពន្ធ</t>
        </is>
      </c>
    </row>
    <row r="662">
      <c r="A662" s="417" t="n">
        <v>653</v>
      </c>
      <c r="B662" s="418" t="inlineStr">
        <is>
          <t>Lunch for Buyer LC</t>
        </is>
      </c>
      <c r="C662" s="418" t="inlineStr">
        <is>
          <t>ដាប់បែលយូភីអិល (ខេមបូឌា) ឯ.ក</t>
        </is>
      </c>
      <c r="D662" s="418" t="inlineStr">
        <is>
          <t>K005-901800929</t>
        </is>
      </c>
      <c r="E662" s="418" t="inlineStr">
        <is>
          <t>22-2199</t>
        </is>
      </c>
      <c r="F662" s="419" t="n">
        <v>44771</v>
      </c>
      <c r="G662" s="420" t="n">
        <v>152997</v>
      </c>
      <c r="H662" s="418" t="n"/>
      <c r="I662" s="455" t="n">
        <v>152997</v>
      </c>
      <c r="J662" s="418">
        <f>IF(L662&lt;&gt;"",L662,K662)</f>
        <v/>
      </c>
      <c r="K662" s="418">
        <f>IF(AND(T662=TRUE, U662=TRUE, V662=TRUE), IF(W662&lt;-0.05, "អនុញ្ញាត (អ្នកផ្គត់ផ្គង់ប្រកាសខ្វះ)", "បានប្រកាស (អនុញ្ញាត)"), IF(AND(T662=FALSE, U662=FALSE, V662=FALSE), "ព្យួរទុក (មិនមានទិន្នន័យ)", "ប្រកាសខុស (ព្យួរទុក)"))</f>
        <v/>
      </c>
      <c r="L662" s="418" t="inlineStr"/>
      <c r="M662" s="418" t="inlineStr"/>
      <c r="N662" s="455" t="n"/>
      <c r="O662" s="455">
        <f>IF(W662&lt;0,AI662,I662)</f>
        <v/>
      </c>
      <c r="P662" s="455">
        <f>I662-O662</f>
        <v/>
      </c>
      <c r="Q662" s="418" t="n"/>
      <c r="R662" s="418" t="inlineStr">
        <is>
          <t>22-2199</t>
        </is>
      </c>
      <c r="S662" s="418" t="inlineStr">
        <is>
          <t>22-2199</t>
        </is>
      </c>
      <c r="T662" s="418">
        <f>R662=S662</f>
        <v/>
      </c>
      <c r="U662" s="418">
        <f>AND(MONTH(F662)=MONTH(Y662), YEAR(F662)=YEAR(Y662))</f>
        <v/>
      </c>
      <c r="V662" s="418">
        <f>AND(AC662&lt;&gt;"", 'Company information'!D$4&lt;&gt;"", RIGHT(SUBSTITUTE(AC662,"-",""),9)=RIGHT(SUBSTITUTE('Company information'!D$4,"-",""),9))</f>
        <v/>
      </c>
      <c r="W662" s="418">
        <f>AI662-I662</f>
        <v/>
      </c>
      <c r="X662" s="455" t="n"/>
      <c r="Y662" s="419" t="n">
        <v>44771</v>
      </c>
      <c r="Z662" s="418" t="inlineStr">
        <is>
          <t>22-2199</t>
        </is>
      </c>
      <c r="AA662" s="418" t="inlineStr"/>
      <c r="AB662" s="418" t="inlineStr">
        <is>
          <t>បុគ្គលជាប់អាករ</t>
        </is>
      </c>
      <c r="AC662" s="418" t="inlineStr">
        <is>
          <t>L001-100067123</t>
        </is>
      </c>
      <c r="AD662" s="418" t="inlineStr">
        <is>
          <t>រីឡាយអេប៊ល សូស អ៊ិនដាសស្រ្ទៀល (ខេមបូឌា)</t>
        </is>
      </c>
      <c r="AE662" s="455" t="n">
        <v>1682968</v>
      </c>
      <c r="AF662" s="455" t="n">
        <v>1529971</v>
      </c>
      <c r="AG662" s="455" t="n">
        <v>0</v>
      </c>
      <c r="AH662" s="455" t="n">
        <v>0</v>
      </c>
      <c r="AI662" s="455" t="n">
        <v>152997</v>
      </c>
      <c r="AJ662" s="455" t="n">
        <v>0</v>
      </c>
      <c r="AK662" s="455" t="n">
        <v>0</v>
      </c>
      <c r="AL662" s="455" t="n">
        <v>0</v>
      </c>
      <c r="AM662" s="455" t="n">
        <v>0</v>
      </c>
      <c r="AN662" s="455" t="n">
        <v>0</v>
      </c>
      <c r="AO662" s="455" t="n">
        <v>0</v>
      </c>
      <c r="AP662" s="455" t="n">
        <v>0</v>
      </c>
      <c r="AQ662" s="455" t="n">
        <v>0</v>
      </c>
      <c r="AR662" s="418" t="inlineStr"/>
      <c r="AS662" s="418" t="inlineStr">
        <is>
          <t>TRADE REVENUE</t>
        </is>
      </c>
      <c r="AT662" s="418" t="inlineStr">
        <is>
          <t>បានប្រកាសពន្ធ</t>
        </is>
      </c>
    </row>
    <row r="663">
      <c r="A663" s="417" t="n">
        <v>654</v>
      </c>
      <c r="B663" s="418" t="inlineStr">
        <is>
          <t>Lunch for Buyer LC</t>
        </is>
      </c>
      <c r="C663" s="418" t="inlineStr">
        <is>
          <t>អេភីអិល ឡូយីស្ទីក (ខេមបូឌា) ភីធីអ៊ី អិលធីឌី</t>
        </is>
      </c>
      <c r="D663" s="418" t="inlineStr">
        <is>
          <t>L001-100046460</t>
        </is>
      </c>
      <c r="E663" s="418" t="inlineStr">
        <is>
          <t>KOEL821619</t>
        </is>
      </c>
      <c r="F663" s="419" t="n">
        <v>44769</v>
      </c>
      <c r="G663" s="420" t="n">
        <v>229574</v>
      </c>
      <c r="H663" s="418" t="n"/>
      <c r="I663" s="455" t="n">
        <v>229574</v>
      </c>
      <c r="J663" s="418">
        <f>IF(L663&lt;&gt;"",L663,K663)</f>
        <v/>
      </c>
      <c r="K663" s="418">
        <f>IF(AND(T663=TRUE, U663=TRUE, V663=TRUE), IF(W663&lt;-0.05, "អនុញ្ញាត (អ្នកផ្គត់ផ្គង់ប្រកាសខ្វះ)", "បានប្រកាស (អនុញ្ញាត)"), IF(AND(T663=FALSE, U663=FALSE, V663=FALSE), "ព្យួរទុក (មិនមានទិន្នន័យ)", "ប្រកាសខុស (ព្យួរទុក)"))</f>
        <v/>
      </c>
      <c r="L663" s="418" t="inlineStr"/>
      <c r="M663" s="418" t="inlineStr"/>
      <c r="N663" s="455" t="n"/>
      <c r="O663" s="455">
        <f>IF(W663&lt;0,AI663,I663)</f>
        <v/>
      </c>
      <c r="P663" s="455">
        <f>I663-O663</f>
        <v/>
      </c>
      <c r="Q663" s="418" t="n"/>
      <c r="R663" s="418" t="inlineStr">
        <is>
          <t>KOEL821619</t>
        </is>
      </c>
      <c r="S663" s="418" t="inlineStr">
        <is>
          <t>KOEL821619</t>
        </is>
      </c>
      <c r="T663" s="418">
        <f>R663=S663</f>
        <v/>
      </c>
      <c r="U663" s="418">
        <f>AND(MONTH(F663)=MONTH(Y663), YEAR(F663)=YEAR(Y663))</f>
        <v/>
      </c>
      <c r="V663" s="418">
        <f>AND(AC663&lt;&gt;"", 'Company information'!D$4&lt;&gt;"", RIGHT(SUBSTITUTE(AC663,"-",""),9)=RIGHT(SUBSTITUTE('Company information'!D$4,"-",""),9))</f>
        <v/>
      </c>
      <c r="W663" s="418">
        <f>AI663-I663</f>
        <v/>
      </c>
      <c r="X663" s="455" t="n"/>
      <c r="Y663" s="419" t="n">
        <v>44769</v>
      </c>
      <c r="Z663" s="418" t="inlineStr">
        <is>
          <t>KOEL821619</t>
        </is>
      </c>
      <c r="AA663" s="418" t="inlineStr"/>
      <c r="AB663" s="418" t="inlineStr">
        <is>
          <t>បុគ្គលជាប់អាករ</t>
        </is>
      </c>
      <c r="AC663" s="418" t="inlineStr">
        <is>
          <t>L001-100067123</t>
        </is>
      </c>
      <c r="AD663" s="418" t="inlineStr">
        <is>
          <t>រីឡាយអេប៊ល សូស អ៊ិនដាសស្រ្ទៀល (ខេមបូឌា)</t>
        </is>
      </c>
      <c r="AE663" s="455" t="n">
        <v>2525314</v>
      </c>
      <c r="AF663" s="455" t="n">
        <v>2295740</v>
      </c>
      <c r="AG663" s="455" t="n">
        <v>0</v>
      </c>
      <c r="AH663" s="455" t="n">
        <v>0</v>
      </c>
      <c r="AI663" s="455" t="n">
        <v>229574</v>
      </c>
      <c r="AJ663" s="455" t="n">
        <v>0</v>
      </c>
      <c r="AK663" s="455" t="n">
        <v>0</v>
      </c>
      <c r="AL663" s="455" t="n">
        <v>0</v>
      </c>
      <c r="AM663" s="455" t="n">
        <v>0</v>
      </c>
      <c r="AN663" s="455" t="n">
        <v>0</v>
      </c>
      <c r="AO663" s="455" t="n">
        <v>0</v>
      </c>
      <c r="AP663" s="455" t="n">
        <v>0</v>
      </c>
      <c r="AQ663" s="455" t="n">
        <v>0</v>
      </c>
      <c r="AR663" s="418" t="inlineStr"/>
      <c r="AS663" s="418" t="inlineStr">
        <is>
          <t>LOCAL CHARGE &amp; OTHER</t>
        </is>
      </c>
      <c r="AT663" s="418" t="inlineStr">
        <is>
          <t>បានប្រកាសពន្ធ</t>
        </is>
      </c>
    </row>
    <row r="664">
      <c r="A664" s="417" t="n">
        <v>655</v>
      </c>
      <c r="B664" s="418" t="inlineStr">
        <is>
          <t>Lunch for Buyer LC</t>
        </is>
      </c>
      <c r="C664" s="418" t="inlineStr">
        <is>
          <t>អេភីអិល ឡូយីស្ទីក (ខេមបូឌា) ភីធីអ៊ី អិលធីឌី</t>
        </is>
      </c>
      <c r="D664" s="418" t="inlineStr">
        <is>
          <t>L001-100046460</t>
        </is>
      </c>
      <c r="E664" s="418" t="inlineStr">
        <is>
          <t>KOEL821596</t>
        </is>
      </c>
      <c r="F664" s="419" t="n">
        <v>44771</v>
      </c>
      <c r="G664" s="420" t="n">
        <v>278916</v>
      </c>
      <c r="H664" s="418" t="n"/>
      <c r="I664" s="455" t="n">
        <v>278916</v>
      </c>
      <c r="J664" s="418">
        <f>IF(L664&lt;&gt;"",L664,K664)</f>
        <v/>
      </c>
      <c r="K664" s="418">
        <f>IF(AND(T664=TRUE, U664=TRUE, V664=TRUE), IF(W664&lt;-0.05, "អនុញ្ញាត (អ្នកផ្គត់ផ្គង់ប្រកាសខ្វះ)", "បានប្រកាស (អនុញ្ញាត)"), IF(AND(T664=FALSE, U664=FALSE, V664=FALSE), "ព្យួរទុក (មិនមានទិន្នន័យ)", "ប្រកាសខុស (ព្យួរទុក)"))</f>
        <v/>
      </c>
      <c r="L664" s="418" t="inlineStr"/>
      <c r="M664" s="418" t="inlineStr"/>
      <c r="N664" s="455" t="n"/>
      <c r="O664" s="455">
        <f>IF(W664&lt;0,AI664,I664)</f>
        <v/>
      </c>
      <c r="P664" s="455">
        <f>I664-O664</f>
        <v/>
      </c>
      <c r="Q664" s="418" t="n"/>
      <c r="R664" s="418" t="inlineStr">
        <is>
          <t>KOEL821596</t>
        </is>
      </c>
      <c r="S664" s="418" t="inlineStr">
        <is>
          <t>KOEL821596</t>
        </is>
      </c>
      <c r="T664" s="418">
        <f>R664=S664</f>
        <v/>
      </c>
      <c r="U664" s="418">
        <f>AND(MONTH(F664)=MONTH(Y664), YEAR(F664)=YEAR(Y664))</f>
        <v/>
      </c>
      <c r="V664" s="418">
        <f>AND(AC664&lt;&gt;"", 'Company information'!D$4&lt;&gt;"", RIGHT(SUBSTITUTE(AC664,"-",""),9)=RIGHT(SUBSTITUTE('Company information'!D$4,"-",""),9))</f>
        <v/>
      </c>
      <c r="W664" s="418">
        <f>AI664-I664</f>
        <v/>
      </c>
      <c r="X664" s="455" t="n"/>
      <c r="Y664" s="419" t="n">
        <v>44771</v>
      </c>
      <c r="Z664" s="418" t="inlineStr">
        <is>
          <t>KOEL821596</t>
        </is>
      </c>
      <c r="AA664" s="418" t="inlineStr"/>
      <c r="AB664" s="418" t="inlineStr">
        <is>
          <t>បុគ្គលជាប់អាករ</t>
        </is>
      </c>
      <c r="AC664" s="418" t="inlineStr">
        <is>
          <t>L001-100067123</t>
        </is>
      </c>
      <c r="AD664" s="418" t="inlineStr">
        <is>
          <t>រីឡាយអេប៊ល សូស អ៊ិនដាសស្រ្ទៀល (ខេមបូឌា)</t>
        </is>
      </c>
      <c r="AE664" s="455" t="n">
        <v>3068077</v>
      </c>
      <c r="AF664" s="455" t="n">
        <v>2789161</v>
      </c>
      <c r="AG664" s="455" t="n">
        <v>0</v>
      </c>
      <c r="AH664" s="455" t="n">
        <v>0</v>
      </c>
      <c r="AI664" s="455" t="n">
        <v>278916</v>
      </c>
      <c r="AJ664" s="455" t="n">
        <v>0</v>
      </c>
      <c r="AK664" s="455" t="n">
        <v>0</v>
      </c>
      <c r="AL664" s="455" t="n">
        <v>0</v>
      </c>
      <c r="AM664" s="455" t="n">
        <v>0</v>
      </c>
      <c r="AN664" s="455" t="n">
        <v>0</v>
      </c>
      <c r="AO664" s="455" t="n">
        <v>0</v>
      </c>
      <c r="AP664" s="455" t="n">
        <v>0</v>
      </c>
      <c r="AQ664" s="455" t="n">
        <v>0</v>
      </c>
      <c r="AR664" s="418" t="inlineStr"/>
      <c r="AS664" s="418" t="inlineStr">
        <is>
          <t>LOCAL CHARGE &amp; OTHER</t>
        </is>
      </c>
      <c r="AT664" s="418" t="inlineStr">
        <is>
          <t>បានប្រកាសពន្ធ</t>
        </is>
      </c>
    </row>
    <row r="665">
      <c r="A665" s="417" t="n">
        <v>656</v>
      </c>
      <c r="B665" s="418" t="inlineStr">
        <is>
          <t>Lunch for Buyer LC</t>
        </is>
      </c>
      <c r="C665" s="418" t="inlineStr">
        <is>
          <t>អេភីអិល ឡូយីស្ទីក (ខេមបូឌា) ភីធីអ៊ី អិលធីឌី</t>
        </is>
      </c>
      <c r="D665" s="418" t="inlineStr">
        <is>
          <t>L001-100046460</t>
        </is>
      </c>
      <c r="E665" s="418" t="inlineStr">
        <is>
          <t>PNHL488941</t>
        </is>
      </c>
      <c r="F665" s="419" t="n">
        <v>44771</v>
      </c>
      <c r="G665" s="420" t="n">
        <v>184520</v>
      </c>
      <c r="H665" s="418" t="n"/>
      <c r="I665" s="455" t="n">
        <v>184520</v>
      </c>
      <c r="J665" s="418">
        <f>IF(L665&lt;&gt;"",L665,K665)</f>
        <v/>
      </c>
      <c r="K665" s="418">
        <f>IF(AND(T665=TRUE, U665=TRUE, V665=TRUE), IF(W665&lt;-0.05, "អនុញ្ញាត (អ្នកផ្គត់ផ្គង់ប្រកាសខ្វះ)", "បានប្រកាស (អនុញ្ញាត)"), IF(AND(T665=FALSE, U665=FALSE, V665=FALSE), "ព្យួរទុក (មិនមានទិន្នន័យ)", "ប្រកាសខុស (ព្យួរទុក)"))</f>
        <v/>
      </c>
      <c r="L665" s="418" t="inlineStr"/>
      <c r="M665" s="418" t="inlineStr"/>
      <c r="N665" s="455" t="n"/>
      <c r="O665" s="455">
        <f>IF(W665&lt;0,AI665,I665)</f>
        <v/>
      </c>
      <c r="P665" s="455">
        <f>I665-O665</f>
        <v/>
      </c>
      <c r="Q665" s="418" t="n"/>
      <c r="R665" s="418" t="inlineStr">
        <is>
          <t>PNHL488941</t>
        </is>
      </c>
      <c r="S665" s="418" t="inlineStr">
        <is>
          <t>PNHL488941</t>
        </is>
      </c>
      <c r="T665" s="418">
        <f>R665=S665</f>
        <v/>
      </c>
      <c r="U665" s="418">
        <f>AND(MONTH(F665)=MONTH(Y665), YEAR(F665)=YEAR(Y665))</f>
        <v/>
      </c>
      <c r="V665" s="418">
        <f>AND(AC665&lt;&gt;"", 'Company information'!D$4&lt;&gt;"", RIGHT(SUBSTITUTE(AC665,"-",""),9)=RIGHT(SUBSTITUTE('Company information'!D$4,"-",""),9))</f>
        <v/>
      </c>
      <c r="W665" s="418">
        <f>AI665-I665</f>
        <v/>
      </c>
      <c r="X665" s="455" t="n"/>
      <c r="Y665" s="419" t="n">
        <v>44771</v>
      </c>
      <c r="Z665" s="418" t="inlineStr">
        <is>
          <t>PNHL488941</t>
        </is>
      </c>
      <c r="AA665" s="418" t="inlineStr"/>
      <c r="AB665" s="418" t="inlineStr">
        <is>
          <t>បុគ្គលជាប់អាករ</t>
        </is>
      </c>
      <c r="AC665" s="418" t="inlineStr">
        <is>
          <t>L001-100067123</t>
        </is>
      </c>
      <c r="AD665" s="418" t="inlineStr">
        <is>
          <t>រីឡាយអេប៊ល សូស អ៊ិនដាសស្រ្ទៀល (ខេមបូឌា)</t>
        </is>
      </c>
      <c r="AE665" s="455" t="n">
        <v>2029718</v>
      </c>
      <c r="AF665" s="455" t="n">
        <v>1845198</v>
      </c>
      <c r="AG665" s="455" t="n">
        <v>0</v>
      </c>
      <c r="AH665" s="455" t="n">
        <v>0</v>
      </c>
      <c r="AI665" s="455" t="n">
        <v>184520</v>
      </c>
      <c r="AJ665" s="455" t="n">
        <v>0</v>
      </c>
      <c r="AK665" s="455" t="n">
        <v>0</v>
      </c>
      <c r="AL665" s="455" t="n">
        <v>0</v>
      </c>
      <c r="AM665" s="455" t="n">
        <v>0</v>
      </c>
      <c r="AN665" s="455" t="n">
        <v>0</v>
      </c>
      <c r="AO665" s="455" t="n">
        <v>0</v>
      </c>
      <c r="AP665" s="455" t="n">
        <v>0</v>
      </c>
      <c r="AQ665" s="455" t="n">
        <v>0</v>
      </c>
      <c r="AR665" s="418" t="inlineStr"/>
      <c r="AS665" s="418" t="inlineStr">
        <is>
          <t>LOCAL CHARGE &amp; OTHER</t>
        </is>
      </c>
      <c r="AT665" s="418" t="inlineStr">
        <is>
          <t>បានប្រកាសពន្ធ</t>
        </is>
      </c>
    </row>
    <row r="666">
      <c r="A666" s="417" t="n">
        <v>657</v>
      </c>
      <c r="B666" s="418" t="inlineStr">
        <is>
          <t>Spare Part</t>
        </is>
      </c>
      <c r="C666" s="418" t="inlineStr">
        <is>
          <t>អេភីអិល ឡូយីស្ទីក (ខេមបូឌា) ភីធីអ៊ី អិលធីឌី</t>
        </is>
      </c>
      <c r="D666" s="418" t="inlineStr">
        <is>
          <t>L001-100046460</t>
        </is>
      </c>
      <c r="E666" s="418" t="inlineStr">
        <is>
          <t>PNHL488942</t>
        </is>
      </c>
      <c r="F666" s="419" t="n">
        <v>44771</v>
      </c>
      <c r="G666" s="420" t="n">
        <v>629871</v>
      </c>
      <c r="H666" s="418" t="n"/>
      <c r="I666" s="455" t="n">
        <v>629871</v>
      </c>
      <c r="J666" s="418">
        <f>IF(L666&lt;&gt;"",L666,K666)</f>
        <v/>
      </c>
      <c r="K666" s="418">
        <f>IF(AND(T666=TRUE, U666=TRUE, V666=TRUE), IF(W666&lt;-0.05, "អនុញ្ញាត (អ្នកផ្គត់ផ្គង់ប្រកាសខ្វះ)", "បានប្រកាស (អនុញ្ញាត)"), IF(AND(T666=FALSE, U666=FALSE, V666=FALSE), "ព្យួរទុក (មិនមានទិន្នន័យ)", "ប្រកាសខុស (ព្យួរទុក)"))</f>
        <v/>
      </c>
      <c r="L666" s="418" t="inlineStr"/>
      <c r="M666" s="418" t="inlineStr"/>
      <c r="N666" s="455" t="n"/>
      <c r="O666" s="455">
        <f>IF(W666&lt;0,AI666,I666)</f>
        <v/>
      </c>
      <c r="P666" s="455">
        <f>I666-O666</f>
        <v/>
      </c>
      <c r="Q666" s="418" t="n"/>
      <c r="R666" s="418" t="inlineStr">
        <is>
          <t>PNHL488942</t>
        </is>
      </c>
      <c r="S666" s="418" t="inlineStr">
        <is>
          <t>PNHL488942</t>
        </is>
      </c>
      <c r="T666" s="418">
        <f>R666=S666</f>
        <v/>
      </c>
      <c r="U666" s="418">
        <f>AND(MONTH(F666)=MONTH(Y666), YEAR(F666)=YEAR(Y666))</f>
        <v/>
      </c>
      <c r="V666" s="418">
        <f>AND(AC666&lt;&gt;"", 'Company information'!D$4&lt;&gt;"", RIGHT(SUBSTITUTE(AC666,"-",""),9)=RIGHT(SUBSTITUTE('Company information'!D$4,"-",""),9))</f>
        <v/>
      </c>
      <c r="W666" s="418">
        <f>AI666-I666</f>
        <v/>
      </c>
      <c r="X666" s="455" t="n"/>
      <c r="Y666" s="419" t="n">
        <v>44771</v>
      </c>
      <c r="Z666" s="418" t="inlineStr">
        <is>
          <t>PNHL488942</t>
        </is>
      </c>
      <c r="AA666" s="418" t="inlineStr"/>
      <c r="AB666" s="418" t="inlineStr">
        <is>
          <t>បុគ្គលជាប់អាករ</t>
        </is>
      </c>
      <c r="AC666" s="418" t="inlineStr">
        <is>
          <t>L001-100067123</t>
        </is>
      </c>
      <c r="AD666" s="418" t="inlineStr">
        <is>
          <t>រីឡាយអេប៊ល សូស អ៊ិនដាសស្រ្ទៀល (ខេមបូឌា)</t>
        </is>
      </c>
      <c r="AE666" s="455" t="n">
        <v>6928583</v>
      </c>
      <c r="AF666" s="455" t="n">
        <v>6298712</v>
      </c>
      <c r="AG666" s="455" t="n">
        <v>0</v>
      </c>
      <c r="AH666" s="455" t="n">
        <v>0</v>
      </c>
      <c r="AI666" s="455" t="n">
        <v>629871</v>
      </c>
      <c r="AJ666" s="455" t="n">
        <v>0</v>
      </c>
      <c r="AK666" s="455" t="n">
        <v>0</v>
      </c>
      <c r="AL666" s="455" t="n">
        <v>0</v>
      </c>
      <c r="AM666" s="455" t="n">
        <v>0</v>
      </c>
      <c r="AN666" s="455" t="n">
        <v>0</v>
      </c>
      <c r="AO666" s="455" t="n">
        <v>0</v>
      </c>
      <c r="AP666" s="455" t="n">
        <v>0</v>
      </c>
      <c r="AQ666" s="455" t="n">
        <v>0</v>
      </c>
      <c r="AR666" s="418" t="inlineStr"/>
      <c r="AS666" s="418" t="inlineStr">
        <is>
          <t>LOCAL CHARGE &amp; OTHER</t>
        </is>
      </c>
      <c r="AT666" s="418" t="inlineStr">
        <is>
          <t>បានប្រកាសពន្ធ</t>
        </is>
      </c>
    </row>
    <row r="667">
      <c r="A667" s="417" t="n">
        <v>658</v>
      </c>
      <c r="B667" s="418" t="inlineStr">
        <is>
          <t>Service fee for Applied 0% VAT</t>
        </is>
      </c>
      <c r="C667" s="418" t="inlineStr">
        <is>
          <t>អេភីអិល ឡូយីស្ទីក (ខេមបូឌា) ភីធីអ៊ី អិលធីឌី</t>
        </is>
      </c>
      <c r="D667" s="418" t="inlineStr">
        <is>
          <t>L001-100046460</t>
        </is>
      </c>
      <c r="E667" s="418" t="inlineStr">
        <is>
          <t>PNHL488943</t>
        </is>
      </c>
      <c r="F667" s="419" t="n">
        <v>44771</v>
      </c>
      <c r="G667" s="420" t="n">
        <v>117728</v>
      </c>
      <c r="H667" s="418" t="n"/>
      <c r="I667" s="455" t="n">
        <v>117728</v>
      </c>
      <c r="J667" s="418">
        <f>IF(L667&lt;&gt;"",L667,K667)</f>
        <v/>
      </c>
      <c r="K667" s="418">
        <f>IF(AND(T667=TRUE, U667=TRUE, V667=TRUE), IF(W667&lt;-0.05, "អនុញ្ញាត (អ្នកផ្គត់ផ្គង់ប្រកាសខ្វះ)", "បានប្រកាស (អនុញ្ញាត)"), IF(AND(T667=FALSE, U667=FALSE, V667=FALSE), "ព្យួរទុក (មិនមានទិន្នន័យ)", "ប្រកាសខុស (ព្យួរទុក)"))</f>
        <v/>
      </c>
      <c r="L667" s="418" t="inlineStr"/>
      <c r="M667" s="418" t="inlineStr"/>
      <c r="N667" s="455" t="n"/>
      <c r="O667" s="455">
        <f>IF(W667&lt;0,AI667,I667)</f>
        <v/>
      </c>
      <c r="P667" s="455">
        <f>I667-O667</f>
        <v/>
      </c>
      <c r="Q667" s="418" t="n"/>
      <c r="R667" s="418" t="inlineStr">
        <is>
          <t>PNHL488943</t>
        </is>
      </c>
      <c r="S667" s="418" t="inlineStr">
        <is>
          <t>PNHL488943</t>
        </is>
      </c>
      <c r="T667" s="418">
        <f>R667=S667</f>
        <v/>
      </c>
      <c r="U667" s="418">
        <f>AND(MONTH(F667)=MONTH(Y667), YEAR(F667)=YEAR(Y667))</f>
        <v/>
      </c>
      <c r="V667" s="418">
        <f>AND(AC667&lt;&gt;"", 'Company information'!D$4&lt;&gt;"", RIGHT(SUBSTITUTE(AC667,"-",""),9)=RIGHT(SUBSTITUTE('Company information'!D$4,"-",""),9))</f>
        <v/>
      </c>
      <c r="W667" s="418">
        <f>AI667-I667</f>
        <v/>
      </c>
      <c r="X667" s="455" t="n"/>
      <c r="Y667" s="419" t="n">
        <v>44771</v>
      </c>
      <c r="Z667" s="418" t="inlineStr">
        <is>
          <t>PNHL488943</t>
        </is>
      </c>
      <c r="AA667" s="418" t="inlineStr"/>
      <c r="AB667" s="418" t="inlineStr">
        <is>
          <t>បុគ្គលជាប់អាករ</t>
        </is>
      </c>
      <c r="AC667" s="418" t="inlineStr">
        <is>
          <t>L001-100067123</t>
        </is>
      </c>
      <c r="AD667" s="418" t="inlineStr">
        <is>
          <t>រីឡាយអេប៊ល សូស អ៊ិនដាសស្រ្ទៀល (ខេមបូឌា)</t>
        </is>
      </c>
      <c r="AE667" s="455" t="n">
        <v>1295005</v>
      </c>
      <c r="AF667" s="455" t="n">
        <v>1177277</v>
      </c>
      <c r="AG667" s="455" t="n">
        <v>0</v>
      </c>
      <c r="AH667" s="455" t="n">
        <v>0</v>
      </c>
      <c r="AI667" s="455" t="n">
        <v>117728</v>
      </c>
      <c r="AJ667" s="455" t="n">
        <v>0</v>
      </c>
      <c r="AK667" s="455" t="n">
        <v>0</v>
      </c>
      <c r="AL667" s="455" t="n">
        <v>0</v>
      </c>
      <c r="AM667" s="455" t="n">
        <v>0</v>
      </c>
      <c r="AN667" s="455" t="n">
        <v>0</v>
      </c>
      <c r="AO667" s="455" t="n">
        <v>0</v>
      </c>
      <c r="AP667" s="455" t="n">
        <v>0</v>
      </c>
      <c r="AQ667" s="455" t="n">
        <v>0</v>
      </c>
      <c r="AR667" s="418" t="inlineStr"/>
      <c r="AS667" s="418" t="inlineStr">
        <is>
          <t>LOCAL CHARGE &amp; OTHER</t>
        </is>
      </c>
      <c r="AT667" s="418" t="inlineStr">
        <is>
          <t>បានប្រកាសពន្ធ</t>
        </is>
      </c>
    </row>
    <row r="668">
      <c r="A668" s="417" t="n">
        <v>659</v>
      </c>
      <c r="B668" s="418" t="inlineStr">
        <is>
          <t>Diesel</t>
        </is>
      </c>
      <c r="C668" s="418" t="inlineStr">
        <is>
          <t>អេភីអិល ឡូយីស្ទីក (ខេមបូឌា) ភីធីអ៊ី អិលធីឌី</t>
        </is>
      </c>
      <c r="D668" s="418" t="inlineStr">
        <is>
          <t>L001-100046460</t>
        </is>
      </c>
      <c r="E668" s="418" t="inlineStr">
        <is>
          <t>PNHL488944</t>
        </is>
      </c>
      <c r="F668" s="419" t="n">
        <v>44771</v>
      </c>
      <c r="G668" s="420" t="n">
        <v>325295</v>
      </c>
      <c r="H668" s="418" t="n"/>
      <c r="I668" s="455" t="n">
        <v>325295</v>
      </c>
      <c r="J668" s="418">
        <f>IF(L668&lt;&gt;"",L668,K668)</f>
        <v/>
      </c>
      <c r="K668" s="418">
        <f>IF(AND(T668=TRUE, U668=TRUE, V668=TRUE), IF(W668&lt;-0.05, "អនុញ្ញាត (អ្នកផ្គត់ផ្គង់ប្រកាសខ្វះ)", "បានប្រកាស (អនុញ្ញាត)"), IF(AND(T668=FALSE, U668=FALSE, V668=FALSE), "ព្យួរទុក (មិនមានទិន្នន័យ)", "ប្រកាសខុស (ព្យួរទុក)"))</f>
        <v/>
      </c>
      <c r="L668" s="418" t="inlineStr"/>
      <c r="M668" s="418" t="inlineStr"/>
      <c r="N668" s="455" t="n"/>
      <c r="O668" s="455">
        <f>IF(W668&lt;0,AI668,I668)</f>
        <v/>
      </c>
      <c r="P668" s="455">
        <f>I668-O668</f>
        <v/>
      </c>
      <c r="Q668" s="418" t="n"/>
      <c r="R668" s="418" t="inlineStr">
        <is>
          <t>PNHL488944</t>
        </is>
      </c>
      <c r="S668" s="418" t="inlineStr">
        <is>
          <t>PNHL488944</t>
        </is>
      </c>
      <c r="T668" s="418">
        <f>R668=S668</f>
        <v/>
      </c>
      <c r="U668" s="418">
        <f>AND(MONTH(F668)=MONTH(Y668), YEAR(F668)=YEAR(Y668))</f>
        <v/>
      </c>
      <c r="V668" s="418">
        <f>AND(AC668&lt;&gt;"", 'Company information'!D$4&lt;&gt;"", RIGHT(SUBSTITUTE(AC668,"-",""),9)=RIGHT(SUBSTITUTE('Company information'!D$4,"-",""),9))</f>
        <v/>
      </c>
      <c r="W668" s="418">
        <f>AI668-I668</f>
        <v/>
      </c>
      <c r="X668" s="455" t="n"/>
      <c r="Y668" s="419" t="n">
        <v>44771</v>
      </c>
      <c r="Z668" s="418" t="inlineStr">
        <is>
          <t>PNHL488944</t>
        </is>
      </c>
      <c r="AA668" s="418" t="inlineStr"/>
      <c r="AB668" s="418" t="inlineStr">
        <is>
          <t>បុគ្គលជាប់អាករ</t>
        </is>
      </c>
      <c r="AC668" s="418" t="inlineStr">
        <is>
          <t>L001-100067123</t>
        </is>
      </c>
      <c r="AD668" s="418" t="inlineStr">
        <is>
          <t>រីឡាយអេប៊ល សូស អ៊ិនដាសស្រ្ទៀល (ខេមបូឌា)</t>
        </is>
      </c>
      <c r="AE668" s="455" t="n">
        <v>3578246</v>
      </c>
      <c r="AF668" s="455" t="n">
        <v>3252951</v>
      </c>
      <c r="AG668" s="455" t="n">
        <v>0</v>
      </c>
      <c r="AH668" s="455" t="n">
        <v>0</v>
      </c>
      <c r="AI668" s="455" t="n">
        <v>325295</v>
      </c>
      <c r="AJ668" s="455" t="n">
        <v>0</v>
      </c>
      <c r="AK668" s="455" t="n">
        <v>0</v>
      </c>
      <c r="AL668" s="455" t="n">
        <v>0</v>
      </c>
      <c r="AM668" s="455" t="n">
        <v>0</v>
      </c>
      <c r="AN668" s="455" t="n">
        <v>0</v>
      </c>
      <c r="AO668" s="455" t="n">
        <v>0</v>
      </c>
      <c r="AP668" s="455" t="n">
        <v>0</v>
      </c>
      <c r="AQ668" s="455" t="n">
        <v>0</v>
      </c>
      <c r="AR668" s="418" t="inlineStr"/>
      <c r="AS668" s="418" t="inlineStr">
        <is>
          <t>LOCAL CHARGE &amp; OTHER</t>
        </is>
      </c>
      <c r="AT668" s="418" t="inlineStr">
        <is>
          <t>បានប្រកាសពន្ធ</t>
        </is>
      </c>
    </row>
    <row r="669">
      <c r="A669" s="417" t="n">
        <v>660</v>
      </c>
      <c r="B669" s="418" t="inlineStr">
        <is>
          <t>Pay to Village Chife for Security Issue</t>
        </is>
      </c>
      <c r="C669" s="418" t="inlineStr">
        <is>
          <t>អេភីអិល ឡូយីស្ទីក (ខេមបូឌា) ភីធីអ៊ី អិលធីឌី</t>
        </is>
      </c>
      <c r="D669" s="418" t="inlineStr">
        <is>
          <t>L001-100046460</t>
        </is>
      </c>
      <c r="E669" s="418" t="inlineStr">
        <is>
          <t>PNHL488945</t>
        </is>
      </c>
      <c r="F669" s="419" t="n">
        <v>44771</v>
      </c>
      <c r="G669" s="420" t="n">
        <v>389938</v>
      </c>
      <c r="H669" s="418" t="n"/>
      <c r="I669" s="455" t="n">
        <v>389938</v>
      </c>
      <c r="J669" s="418">
        <f>IF(L669&lt;&gt;"",L669,K669)</f>
        <v/>
      </c>
      <c r="K669" s="418">
        <f>IF(AND(T669=TRUE, U669=TRUE, V669=TRUE), IF(W669&lt;-0.05, "អនុញ្ញាត (អ្នកផ្គត់ផ្គង់ប្រកាសខ្វះ)", "បានប្រកាស (អនុញ្ញាត)"), IF(AND(T669=FALSE, U669=FALSE, V669=FALSE), "ព្យួរទុក (មិនមានទិន្នន័យ)", "ប្រកាសខុស (ព្យួរទុក)"))</f>
        <v/>
      </c>
      <c r="L669" s="418" t="inlineStr"/>
      <c r="M669" s="418" t="inlineStr"/>
      <c r="N669" s="455" t="n"/>
      <c r="O669" s="455">
        <f>IF(W669&lt;0,AI669,I669)</f>
        <v/>
      </c>
      <c r="P669" s="455">
        <f>I669-O669</f>
        <v/>
      </c>
      <c r="Q669" s="418" t="n"/>
      <c r="R669" s="418" t="inlineStr">
        <is>
          <t>PNHL488945</t>
        </is>
      </c>
      <c r="S669" s="418" t="inlineStr">
        <is>
          <t>PNHL488945</t>
        </is>
      </c>
      <c r="T669" s="418">
        <f>R669=S669</f>
        <v/>
      </c>
      <c r="U669" s="418">
        <f>AND(MONTH(F669)=MONTH(Y669), YEAR(F669)=YEAR(Y669))</f>
        <v/>
      </c>
      <c r="V669" s="418">
        <f>AND(AC669&lt;&gt;"", 'Company information'!D$4&lt;&gt;"", RIGHT(SUBSTITUTE(AC669,"-",""),9)=RIGHT(SUBSTITUTE('Company information'!D$4,"-",""),9))</f>
        <v/>
      </c>
      <c r="W669" s="418">
        <f>AI669-I669</f>
        <v/>
      </c>
      <c r="X669" s="455" t="n"/>
      <c r="Y669" s="419" t="n">
        <v>44771</v>
      </c>
      <c r="Z669" s="418" t="inlineStr">
        <is>
          <t>PNHL488945</t>
        </is>
      </c>
      <c r="AA669" s="418" t="inlineStr"/>
      <c r="AB669" s="418" t="inlineStr">
        <is>
          <t>បុគ្គលជាប់អាករ</t>
        </is>
      </c>
      <c r="AC669" s="418" t="inlineStr">
        <is>
          <t>L001-100067123</t>
        </is>
      </c>
      <c r="AD669" s="418" t="inlineStr">
        <is>
          <t>រីឡាយអេប៊ល សូស អ៊ិនដាសស្រ្ទៀល (ខេមបូឌា)</t>
        </is>
      </c>
      <c r="AE669" s="455" t="n">
        <v>4289315</v>
      </c>
      <c r="AF669" s="455" t="n">
        <v>3899377</v>
      </c>
      <c r="AG669" s="455" t="n">
        <v>0</v>
      </c>
      <c r="AH669" s="455" t="n">
        <v>0</v>
      </c>
      <c r="AI669" s="455" t="n">
        <v>389938</v>
      </c>
      <c r="AJ669" s="455" t="n">
        <v>0</v>
      </c>
      <c r="AK669" s="455" t="n">
        <v>0</v>
      </c>
      <c r="AL669" s="455" t="n">
        <v>0</v>
      </c>
      <c r="AM669" s="455" t="n">
        <v>0</v>
      </c>
      <c r="AN669" s="455" t="n">
        <v>0</v>
      </c>
      <c r="AO669" s="455" t="n">
        <v>0</v>
      </c>
      <c r="AP669" s="455" t="n">
        <v>0</v>
      </c>
      <c r="AQ669" s="455" t="n">
        <v>0</v>
      </c>
      <c r="AR669" s="418" t="inlineStr"/>
      <c r="AS669" s="418" t="inlineStr">
        <is>
          <t>LOCAL CHARGE &amp; OTHER</t>
        </is>
      </c>
      <c r="AT669" s="418" t="inlineStr">
        <is>
          <t>បានប្រកាសពន្ធ</t>
        </is>
      </c>
    </row>
    <row r="670">
      <c r="A670" s="417" t="n">
        <v>661</v>
      </c>
      <c r="B670" s="418" t="inlineStr">
        <is>
          <t>Diesel</t>
        </is>
      </c>
      <c r="C670" s="418" t="inlineStr">
        <is>
          <t>ឃឺន + ណាហ្គែល</t>
        </is>
      </c>
      <c r="D670" s="418" t="inlineStr">
        <is>
          <t>L001-100045189</t>
        </is>
      </c>
      <c r="E670" s="418" t="inlineStr">
        <is>
          <t>PTI2215514</t>
        </is>
      </c>
      <c r="F670" s="419" t="n">
        <v>44769</v>
      </c>
      <c r="G670" s="420" t="n">
        <v>104577</v>
      </c>
      <c r="H670" s="418" t="n"/>
      <c r="I670" s="455" t="n">
        <v>104577</v>
      </c>
      <c r="J670" s="418">
        <f>IF(L670&lt;&gt;"",L670,K670)</f>
        <v/>
      </c>
      <c r="K670" s="418">
        <f>IF(AND(T670=TRUE, U670=TRUE, V670=TRUE), IF(W670&lt;-0.05, "អនុញ្ញាត (អ្នកផ្គត់ផ្គង់ប្រកាសខ្វះ)", "បានប្រកាស (អនុញ្ញាត)"), IF(AND(T670=FALSE, U670=FALSE, V670=FALSE), "ព្យួរទុក (មិនមានទិន្នន័យ)", "ប្រកាសខុស (ព្យួរទុក)"))</f>
        <v/>
      </c>
      <c r="L670" s="418" t="inlineStr"/>
      <c r="M670" s="418" t="inlineStr"/>
      <c r="N670" s="455" t="n"/>
      <c r="O670" s="455">
        <f>IF(W670&lt;0,AI670,I670)</f>
        <v/>
      </c>
      <c r="P670" s="455">
        <f>I670-O670</f>
        <v/>
      </c>
      <c r="Q670" s="418" t="n"/>
      <c r="R670" s="418" t="inlineStr">
        <is>
          <t>PTI2215514</t>
        </is>
      </c>
      <c r="S670" s="418" t="inlineStr">
        <is>
          <t>PTI2215514</t>
        </is>
      </c>
      <c r="T670" s="418">
        <f>R670=S670</f>
        <v/>
      </c>
      <c r="U670" s="418">
        <f>AND(MONTH(F670)=MONTH(Y670), YEAR(F670)=YEAR(Y670))</f>
        <v/>
      </c>
      <c r="V670" s="418">
        <f>AND(AC670&lt;&gt;"", 'Company information'!D$4&lt;&gt;"", RIGHT(SUBSTITUTE(AC670,"-",""),9)=RIGHT(SUBSTITUTE('Company information'!D$4,"-",""),9))</f>
        <v/>
      </c>
      <c r="W670" s="418">
        <f>AI670-I670</f>
        <v/>
      </c>
      <c r="X670" s="455" t="n"/>
      <c r="Y670" s="419" t="n">
        <v>44769</v>
      </c>
      <c r="Z670" s="418" t="inlineStr">
        <is>
          <t>PTI2215514</t>
        </is>
      </c>
      <c r="AA670" s="418" t="inlineStr"/>
      <c r="AB670" s="418" t="inlineStr">
        <is>
          <t>បុគ្គលជាប់អាករ</t>
        </is>
      </c>
      <c r="AC670" s="418" t="inlineStr">
        <is>
          <t>L001-100067123</t>
        </is>
      </c>
      <c r="AD670" s="418" t="inlineStr">
        <is>
          <t>រីឡាយអេប៊ល សូស អ៊ិនដាសស្រ្ទៀល (ខេមបូឌា)</t>
        </is>
      </c>
      <c r="AE670" s="455" t="n">
        <v>1211919</v>
      </c>
      <c r="AF670" s="455" t="n">
        <v>1107342</v>
      </c>
      <c r="AG670" s="455" t="n">
        <v>0</v>
      </c>
      <c r="AH670" s="455" t="n">
        <v>0</v>
      </c>
      <c r="AI670" s="455" t="n">
        <v>104577</v>
      </c>
      <c r="AJ670" s="455" t="n">
        <v>0</v>
      </c>
      <c r="AK670" s="455" t="n">
        <v>0</v>
      </c>
      <c r="AL670" s="455" t="n">
        <v>0</v>
      </c>
      <c r="AM670" s="455" t="n">
        <v>0</v>
      </c>
      <c r="AN670" s="455" t="n">
        <v>0</v>
      </c>
      <c r="AO670" s="455" t="n">
        <v>0</v>
      </c>
      <c r="AP670" s="455" t="n">
        <v>0</v>
      </c>
      <c r="AQ670" s="455" t="n">
        <v>0</v>
      </c>
      <c r="AR670" s="418" t="inlineStr"/>
      <c r="AS670" s="418" t="inlineStr">
        <is>
          <t>ថ្លៃដឹកជញ្ជូន និងសេវា</t>
        </is>
      </c>
      <c r="AT670" s="418" t="inlineStr">
        <is>
          <t>បានប្រកាសពន្ធ</t>
        </is>
      </c>
    </row>
    <row r="671">
      <c r="A671" s="417" t="n">
        <v>662</v>
      </c>
      <c r="B671" s="418" t="inlineStr">
        <is>
          <t>Lunch for Buyer LC</t>
        </is>
      </c>
      <c r="C671" s="418" t="inlineStr">
        <is>
          <t>ឃឺន + ណាហ្គែល</t>
        </is>
      </c>
      <c r="D671" s="418" t="inlineStr">
        <is>
          <t>L001-100045189</t>
        </is>
      </c>
      <c r="E671" s="418" t="inlineStr">
        <is>
          <t>PTI2215513</t>
        </is>
      </c>
      <c r="F671" s="419" t="n">
        <v>44769</v>
      </c>
      <c r="G671" s="420" t="n">
        <v>104577</v>
      </c>
      <c r="H671" s="418" t="n"/>
      <c r="I671" s="455" t="n">
        <v>104577</v>
      </c>
      <c r="J671" s="418">
        <f>IF(L671&lt;&gt;"",L671,K671)</f>
        <v/>
      </c>
      <c r="K671" s="418">
        <f>IF(AND(T671=TRUE, U671=TRUE, V671=TRUE), IF(W671&lt;-0.05, "អនុញ្ញាត (អ្នកផ្គត់ផ្គង់ប្រកាសខ្វះ)", "បានប្រកាស (អនុញ្ញាត)"), IF(AND(T671=FALSE, U671=FALSE, V671=FALSE), "ព្យួរទុក (មិនមានទិន្នន័យ)", "ប្រកាសខុស (ព្យួរទុក)"))</f>
        <v/>
      </c>
      <c r="L671" s="418" t="inlineStr"/>
      <c r="M671" s="418" t="inlineStr"/>
      <c r="N671" s="455" t="n"/>
      <c r="O671" s="455">
        <f>IF(W671&lt;0,AI671,I671)</f>
        <v/>
      </c>
      <c r="P671" s="455">
        <f>I671-O671</f>
        <v/>
      </c>
      <c r="Q671" s="418" t="n"/>
      <c r="R671" s="418" t="inlineStr">
        <is>
          <t>PTI2215513</t>
        </is>
      </c>
      <c r="S671" s="418" t="inlineStr">
        <is>
          <t>PTI2215513</t>
        </is>
      </c>
      <c r="T671" s="418">
        <f>R671=S671</f>
        <v/>
      </c>
      <c r="U671" s="418">
        <f>AND(MONTH(F671)=MONTH(Y671), YEAR(F671)=YEAR(Y671))</f>
        <v/>
      </c>
      <c r="V671" s="418">
        <f>AND(AC671&lt;&gt;"", 'Company information'!D$4&lt;&gt;"", RIGHT(SUBSTITUTE(AC671,"-",""),9)=RIGHT(SUBSTITUTE('Company information'!D$4,"-",""),9))</f>
        <v/>
      </c>
      <c r="W671" s="418">
        <f>AI671-I671</f>
        <v/>
      </c>
      <c r="X671" s="455" t="n"/>
      <c r="Y671" s="419" t="n">
        <v>44769</v>
      </c>
      <c r="Z671" s="418" t="inlineStr">
        <is>
          <t>PTI2215513</t>
        </is>
      </c>
      <c r="AA671" s="418" t="inlineStr"/>
      <c r="AB671" s="418" t="inlineStr">
        <is>
          <t>បុគ្គលជាប់អាករ</t>
        </is>
      </c>
      <c r="AC671" s="418" t="inlineStr">
        <is>
          <t>L001-100067123</t>
        </is>
      </c>
      <c r="AD671" s="418" t="inlineStr">
        <is>
          <t>រីឡាយអេប៊ល សូស អ៊ិនដាសស្រ្ទៀល (ខេមបូឌា)</t>
        </is>
      </c>
      <c r="AE671" s="455" t="n">
        <v>1211919</v>
      </c>
      <c r="AF671" s="455" t="n">
        <v>1107342</v>
      </c>
      <c r="AG671" s="455" t="n">
        <v>0</v>
      </c>
      <c r="AH671" s="455" t="n">
        <v>0</v>
      </c>
      <c r="AI671" s="455" t="n">
        <v>104577</v>
      </c>
      <c r="AJ671" s="455" t="n">
        <v>0</v>
      </c>
      <c r="AK671" s="455" t="n">
        <v>0</v>
      </c>
      <c r="AL671" s="455" t="n">
        <v>0</v>
      </c>
      <c r="AM671" s="455" t="n">
        <v>0</v>
      </c>
      <c r="AN671" s="455" t="n">
        <v>0</v>
      </c>
      <c r="AO671" s="455" t="n">
        <v>0</v>
      </c>
      <c r="AP671" s="455" t="n">
        <v>0</v>
      </c>
      <c r="AQ671" s="455" t="n">
        <v>0</v>
      </c>
      <c r="AR671" s="418" t="inlineStr"/>
      <c r="AS671" s="418" t="inlineStr">
        <is>
          <t>ថ្លៃដឹកជញ្ជូន និងសេវា</t>
        </is>
      </c>
      <c r="AT671" s="418" t="inlineStr">
        <is>
          <t>បានប្រកាសពន្ធ</t>
        </is>
      </c>
    </row>
    <row r="672">
      <c r="A672" s="417" t="n">
        <v>663</v>
      </c>
      <c r="B672" s="418" t="inlineStr">
        <is>
          <t>Lunch for Buyer LC</t>
        </is>
      </c>
      <c r="C672" s="418" t="inlineStr">
        <is>
          <t>ឃឺន + ណាហ្គែល</t>
        </is>
      </c>
      <c r="D672" s="418" t="inlineStr">
        <is>
          <t>L001-100045189</t>
        </is>
      </c>
      <c r="E672" s="418" t="inlineStr">
        <is>
          <t>PTI2215573</t>
        </is>
      </c>
      <c r="F672" s="419" t="n">
        <v>44770</v>
      </c>
      <c r="G672" s="420" t="n">
        <v>131360</v>
      </c>
      <c r="H672" s="418" t="n"/>
      <c r="I672" s="455" t="n">
        <v>131360</v>
      </c>
      <c r="J672" s="418">
        <f>IF(L672&lt;&gt;"",L672,K672)</f>
        <v/>
      </c>
      <c r="K672" s="418">
        <f>IF(AND(T672=TRUE, U672=TRUE, V672=TRUE), IF(W672&lt;-0.05, "អនុញ្ញាត (អ្នកផ្គត់ផ្គង់ប្រកាសខ្វះ)", "បានប្រកាស (អនុញ្ញាត)"), IF(AND(T672=FALSE, U672=FALSE, V672=FALSE), "ព្យួរទុក (មិនមានទិន្នន័យ)", "ប្រកាសខុស (ព្យួរទុក)"))</f>
        <v/>
      </c>
      <c r="L672" s="418" t="inlineStr"/>
      <c r="M672" s="418" t="inlineStr"/>
      <c r="N672" s="455" t="n"/>
      <c r="O672" s="455">
        <f>IF(W672&lt;0,AI672,I672)</f>
        <v/>
      </c>
      <c r="P672" s="455">
        <f>I672-O672</f>
        <v/>
      </c>
      <c r="Q672" s="418" t="n"/>
      <c r="R672" s="418" t="inlineStr">
        <is>
          <t>PTI2215573</t>
        </is>
      </c>
      <c r="S672" s="418" t="inlineStr">
        <is>
          <t>PTI2215573</t>
        </is>
      </c>
      <c r="T672" s="418">
        <f>R672=S672</f>
        <v/>
      </c>
      <c r="U672" s="418">
        <f>AND(MONTH(F672)=MONTH(Y672), YEAR(F672)=YEAR(Y672))</f>
        <v/>
      </c>
      <c r="V672" s="418">
        <f>AND(AC672&lt;&gt;"", 'Company information'!D$4&lt;&gt;"", RIGHT(SUBSTITUTE(AC672,"-",""),9)=RIGHT(SUBSTITUTE('Company information'!D$4,"-",""),9))</f>
        <v/>
      </c>
      <c r="W672" s="418">
        <f>AI672-I672</f>
        <v/>
      </c>
      <c r="X672" s="455" t="n"/>
      <c r="Y672" s="419" t="n">
        <v>44770</v>
      </c>
      <c r="Z672" s="418" t="inlineStr">
        <is>
          <t>PTI2215573</t>
        </is>
      </c>
      <c r="AA672" s="418" t="inlineStr"/>
      <c r="AB672" s="418" t="inlineStr">
        <is>
          <t>បុគ្គលជាប់អាករ</t>
        </is>
      </c>
      <c r="AC672" s="418" t="inlineStr">
        <is>
          <t>L001-100067123</t>
        </is>
      </c>
      <c r="AD672" s="418" t="inlineStr">
        <is>
          <t>រីឡាយអេប៊ល សូស អ៊ិនដាសស្រ្ទៀល (ខេមបូឌា)</t>
        </is>
      </c>
      <c r="AE672" s="455" t="n">
        <v>1501404</v>
      </c>
      <c r="AF672" s="455" t="n">
        <v>1370044</v>
      </c>
      <c r="AG672" s="455" t="n">
        <v>0</v>
      </c>
      <c r="AH672" s="455" t="n">
        <v>0</v>
      </c>
      <c r="AI672" s="455" t="n">
        <v>131360</v>
      </c>
      <c r="AJ672" s="455" t="n">
        <v>0</v>
      </c>
      <c r="AK672" s="455" t="n">
        <v>0</v>
      </c>
      <c r="AL672" s="455" t="n">
        <v>0</v>
      </c>
      <c r="AM672" s="455" t="n">
        <v>0</v>
      </c>
      <c r="AN672" s="455" t="n">
        <v>0</v>
      </c>
      <c r="AO672" s="455" t="n">
        <v>0</v>
      </c>
      <c r="AP672" s="455" t="n">
        <v>0</v>
      </c>
      <c r="AQ672" s="455" t="n">
        <v>0</v>
      </c>
      <c r="AR672" s="418" t="inlineStr"/>
      <c r="AS672" s="418" t="inlineStr">
        <is>
          <t>ថ្លៃដឹកជញ្ជូន និងសេវា</t>
        </is>
      </c>
      <c r="AT672" s="418" t="inlineStr">
        <is>
          <t>បានប្រកាសពន្ធ</t>
        </is>
      </c>
    </row>
    <row r="673">
      <c r="A673" s="417" t="n">
        <v>664</v>
      </c>
      <c r="B673" s="418" t="inlineStr">
        <is>
          <t>Lunch for Buyer LC</t>
        </is>
      </c>
      <c r="C673" s="418" t="inlineStr">
        <is>
          <t>ឃឺន + ណាហ្គែល</t>
        </is>
      </c>
      <c r="D673" s="418" t="inlineStr">
        <is>
          <t>L001-100045189</t>
        </is>
      </c>
      <c r="E673" s="418" t="inlineStr">
        <is>
          <t>PTI2215572</t>
        </is>
      </c>
      <c r="F673" s="419" t="n">
        <v>44770</v>
      </c>
      <c r="G673" s="420" t="n">
        <v>141705</v>
      </c>
      <c r="H673" s="418" t="n"/>
      <c r="I673" s="455" t="n">
        <v>141705</v>
      </c>
      <c r="J673" s="418">
        <f>IF(L673&lt;&gt;"",L673,K673)</f>
        <v/>
      </c>
      <c r="K673" s="418">
        <f>IF(AND(T673=TRUE, U673=TRUE, V673=TRUE), IF(W673&lt;-0.05, "អនុញ្ញាត (អ្នកផ្គត់ផ្គង់ប្រកាសខ្វះ)", "បានប្រកាស (អនុញ្ញាត)"), IF(AND(T673=FALSE, U673=FALSE, V673=FALSE), "ព្យួរទុក (មិនមានទិន្នន័យ)", "ប្រកាសខុស (ព្យួរទុក)"))</f>
        <v/>
      </c>
      <c r="L673" s="418" t="inlineStr"/>
      <c r="M673" s="418" t="inlineStr"/>
      <c r="N673" s="455" t="n"/>
      <c r="O673" s="455">
        <f>IF(W673&lt;0,AI673,I673)</f>
        <v/>
      </c>
      <c r="P673" s="455">
        <f>I673-O673</f>
        <v/>
      </c>
      <c r="Q673" s="418" t="n"/>
      <c r="R673" s="418" t="inlineStr">
        <is>
          <t>PTI2215572</t>
        </is>
      </c>
      <c r="S673" s="418" t="inlineStr">
        <is>
          <t>PTI2215572</t>
        </is>
      </c>
      <c r="T673" s="418">
        <f>R673=S673</f>
        <v/>
      </c>
      <c r="U673" s="418">
        <f>AND(MONTH(F673)=MONTH(Y673), YEAR(F673)=YEAR(Y673))</f>
        <v/>
      </c>
      <c r="V673" s="418">
        <f>AND(AC673&lt;&gt;"", 'Company information'!D$4&lt;&gt;"", RIGHT(SUBSTITUTE(AC673,"-",""),9)=RIGHT(SUBSTITUTE('Company information'!D$4,"-",""),9))</f>
        <v/>
      </c>
      <c r="W673" s="418">
        <f>AI673-I673</f>
        <v/>
      </c>
      <c r="X673" s="455" t="n"/>
      <c r="Y673" s="419" t="n">
        <v>44770</v>
      </c>
      <c r="Z673" s="418" t="inlineStr">
        <is>
          <t>PTI2215572</t>
        </is>
      </c>
      <c r="AA673" s="418" t="inlineStr"/>
      <c r="AB673" s="418" t="inlineStr">
        <is>
          <t>បុគ្គលជាប់អាករ</t>
        </is>
      </c>
      <c r="AC673" s="418" t="inlineStr">
        <is>
          <t>L001-100067123</t>
        </is>
      </c>
      <c r="AD673" s="418" t="inlineStr">
        <is>
          <t>រីឡាយអេប៊ល សូស អ៊ិនដាសស្រ្ទៀល (ខេមបូឌា)</t>
        </is>
      </c>
      <c r="AE673" s="455" t="n">
        <v>1615194</v>
      </c>
      <c r="AF673" s="455" t="n">
        <v>1473489</v>
      </c>
      <c r="AG673" s="455" t="n">
        <v>0</v>
      </c>
      <c r="AH673" s="455" t="n">
        <v>0</v>
      </c>
      <c r="AI673" s="455" t="n">
        <v>141705</v>
      </c>
      <c r="AJ673" s="455" t="n">
        <v>0</v>
      </c>
      <c r="AK673" s="455" t="n">
        <v>0</v>
      </c>
      <c r="AL673" s="455" t="n">
        <v>0</v>
      </c>
      <c r="AM673" s="455" t="n">
        <v>0</v>
      </c>
      <c r="AN673" s="455" t="n">
        <v>0</v>
      </c>
      <c r="AO673" s="455" t="n">
        <v>0</v>
      </c>
      <c r="AP673" s="455" t="n">
        <v>0</v>
      </c>
      <c r="AQ673" s="455" t="n">
        <v>0</v>
      </c>
      <c r="AR673" s="418" t="inlineStr"/>
      <c r="AS673" s="418" t="inlineStr">
        <is>
          <t>ថ្លៃដឹកជញ្ជូន និងសេវា</t>
        </is>
      </c>
      <c r="AT673" s="418" t="inlineStr">
        <is>
          <t>បានប្រកាសពន្ធ</t>
        </is>
      </c>
    </row>
    <row r="674">
      <c r="A674" s="417" t="n">
        <v>665</v>
      </c>
      <c r="B674" s="418" t="inlineStr">
        <is>
          <t>Lunch for Buyer LC</t>
        </is>
      </c>
      <c r="C674" s="418" t="inlineStr">
        <is>
          <t>ឃឺន + ណាហ្គែល</t>
        </is>
      </c>
      <c r="D674" s="418" t="inlineStr">
        <is>
          <t>L001-100045189</t>
        </is>
      </c>
      <c r="E674" s="418" t="inlineStr">
        <is>
          <t>PTI2215571</t>
        </is>
      </c>
      <c r="F674" s="419" t="n">
        <v>44770</v>
      </c>
      <c r="G674" s="420" t="n">
        <v>143007</v>
      </c>
      <c r="H674" s="418" t="n"/>
      <c r="I674" s="455" t="n">
        <v>143007</v>
      </c>
      <c r="J674" s="418">
        <f>IF(L674&lt;&gt;"",L674,K674)</f>
        <v/>
      </c>
      <c r="K674" s="418">
        <f>IF(AND(T674=TRUE, U674=TRUE, V674=TRUE), IF(W674&lt;-0.05, "អនុញ្ញាត (អ្នកផ្គត់ផ្គង់ប្រកាសខ្វះ)", "បានប្រកាស (អនុញ្ញាត)"), IF(AND(T674=FALSE, U674=FALSE, V674=FALSE), "ព្យួរទុក (មិនមានទិន្នន័យ)", "ប្រកាសខុស (ព្យួរទុក)"))</f>
        <v/>
      </c>
      <c r="L674" s="418" t="inlineStr"/>
      <c r="M674" s="418" t="inlineStr"/>
      <c r="N674" s="455" t="n"/>
      <c r="O674" s="455">
        <f>IF(W674&lt;0,AI674,I674)</f>
        <v/>
      </c>
      <c r="P674" s="455">
        <f>I674-O674</f>
        <v/>
      </c>
      <c r="Q674" s="418" t="n"/>
      <c r="R674" s="418" t="inlineStr">
        <is>
          <t>PTI2215571</t>
        </is>
      </c>
      <c r="S674" s="418" t="inlineStr">
        <is>
          <t>PTI2215571</t>
        </is>
      </c>
      <c r="T674" s="418">
        <f>R674=S674</f>
        <v/>
      </c>
      <c r="U674" s="418">
        <f>AND(MONTH(F674)=MONTH(Y674), YEAR(F674)=YEAR(Y674))</f>
        <v/>
      </c>
      <c r="V674" s="418">
        <f>AND(AC674&lt;&gt;"", 'Company information'!D$4&lt;&gt;"", RIGHT(SUBSTITUTE(AC674,"-",""),9)=RIGHT(SUBSTITUTE('Company information'!D$4,"-",""),9))</f>
        <v/>
      </c>
      <c r="W674" s="418">
        <f>AI674-I674</f>
        <v/>
      </c>
      <c r="X674" s="455" t="n"/>
      <c r="Y674" s="419" t="n">
        <v>44770</v>
      </c>
      <c r="Z674" s="418" t="inlineStr">
        <is>
          <t>PTI2215571</t>
        </is>
      </c>
      <c r="AA674" s="418" t="inlineStr"/>
      <c r="AB674" s="418" t="inlineStr">
        <is>
          <t>បុគ្គលជាប់អាករ</t>
        </is>
      </c>
      <c r="AC674" s="418" t="inlineStr">
        <is>
          <t>L001-100067123</t>
        </is>
      </c>
      <c r="AD674" s="418" t="inlineStr">
        <is>
          <t>រីឡាយអេប៊ល សូស អ៊ិនដាសស្រ្ទៀល (ខេមបូឌា)</t>
        </is>
      </c>
      <c r="AE674" s="455" t="n">
        <v>1629521</v>
      </c>
      <c r="AF674" s="455" t="n">
        <v>1486514</v>
      </c>
      <c r="AG674" s="455" t="n">
        <v>0</v>
      </c>
      <c r="AH674" s="455" t="n">
        <v>0</v>
      </c>
      <c r="AI674" s="455" t="n">
        <v>143007</v>
      </c>
      <c r="AJ674" s="455" t="n">
        <v>0</v>
      </c>
      <c r="AK674" s="455" t="n">
        <v>0</v>
      </c>
      <c r="AL674" s="455" t="n">
        <v>0</v>
      </c>
      <c r="AM674" s="455" t="n">
        <v>0</v>
      </c>
      <c r="AN674" s="455" t="n">
        <v>0</v>
      </c>
      <c r="AO674" s="455" t="n">
        <v>0</v>
      </c>
      <c r="AP674" s="455" t="n">
        <v>0</v>
      </c>
      <c r="AQ674" s="455" t="n">
        <v>0</v>
      </c>
      <c r="AR674" s="418" t="inlineStr"/>
      <c r="AS674" s="418" t="inlineStr">
        <is>
          <t>ថ្លៃដឹកជញ្ជូន និងសេវា</t>
        </is>
      </c>
      <c r="AT674" s="418" t="inlineStr">
        <is>
          <t>បានប្រកាសពន្ធ</t>
        </is>
      </c>
    </row>
    <row r="675">
      <c r="A675" s="417" t="n">
        <v>666</v>
      </c>
      <c r="B675" s="418" t="inlineStr">
        <is>
          <t>Lunch for Buyer LC</t>
        </is>
      </c>
      <c r="C675" s="418" t="inlineStr">
        <is>
          <t>ឃឺន + ណាហ្គែល</t>
        </is>
      </c>
      <c r="D675" s="418" t="inlineStr">
        <is>
          <t>L001-100045189</t>
        </is>
      </c>
      <c r="E675" s="418" t="inlineStr">
        <is>
          <t>PTI2215570</t>
        </is>
      </c>
      <c r="F675" s="419" t="n">
        <v>44770</v>
      </c>
      <c r="G675" s="420" t="n">
        <v>132745</v>
      </c>
      <c r="H675" s="418" t="n"/>
      <c r="I675" s="455" t="n">
        <v>132745</v>
      </c>
      <c r="J675" s="418">
        <f>IF(L675&lt;&gt;"",L675,K675)</f>
        <v/>
      </c>
      <c r="K675" s="418">
        <f>IF(AND(T675=TRUE, U675=TRUE, V675=TRUE), IF(W675&lt;-0.05, "អនុញ្ញាត (អ្នកផ្គត់ផ្គង់ប្រកាសខ្វះ)", "បានប្រកាស (អនុញ្ញាត)"), IF(AND(T675=FALSE, U675=FALSE, V675=FALSE), "ព្យួរទុក (មិនមានទិន្នន័យ)", "ប្រកាសខុស (ព្យួរទុក)"))</f>
        <v/>
      </c>
      <c r="L675" s="418" t="inlineStr"/>
      <c r="M675" s="418" t="inlineStr"/>
      <c r="N675" s="455" t="n"/>
      <c r="O675" s="455">
        <f>IF(W675&lt;0,AI675,I675)</f>
        <v/>
      </c>
      <c r="P675" s="455">
        <f>I675-O675</f>
        <v/>
      </c>
      <c r="Q675" s="418" t="n"/>
      <c r="R675" s="418" t="inlineStr">
        <is>
          <t>PTI2215570</t>
        </is>
      </c>
      <c r="S675" s="418" t="inlineStr">
        <is>
          <t>PTI2215570</t>
        </is>
      </c>
      <c r="T675" s="418">
        <f>R675=S675</f>
        <v/>
      </c>
      <c r="U675" s="418">
        <f>AND(MONTH(F675)=MONTH(Y675), YEAR(F675)=YEAR(Y675))</f>
        <v/>
      </c>
      <c r="V675" s="418">
        <f>AND(AC675&lt;&gt;"", 'Company information'!D$4&lt;&gt;"", RIGHT(SUBSTITUTE(AC675,"-",""),9)=RIGHT(SUBSTITUTE('Company information'!D$4,"-",""),9))</f>
        <v/>
      </c>
      <c r="W675" s="418">
        <f>AI675-I675</f>
        <v/>
      </c>
      <c r="X675" s="455" t="n"/>
      <c r="Y675" s="419" t="n">
        <v>44770</v>
      </c>
      <c r="Z675" s="418" t="inlineStr">
        <is>
          <t>PTI2215570</t>
        </is>
      </c>
      <c r="AA675" s="418" t="inlineStr"/>
      <c r="AB675" s="418" t="inlineStr">
        <is>
          <t>បុគ្គលជាប់អាករ</t>
        </is>
      </c>
      <c r="AC675" s="418" t="inlineStr">
        <is>
          <t>L001-100067123</t>
        </is>
      </c>
      <c r="AD675" s="418" t="inlineStr">
        <is>
          <t>រីឡាយអេប៊ល សូស អ៊ិនដាសស្រ្ទៀល (ខេមបូឌា)</t>
        </is>
      </c>
      <c r="AE675" s="455" t="n">
        <v>1516633</v>
      </c>
      <c r="AF675" s="455" t="n">
        <v>1383889</v>
      </c>
      <c r="AG675" s="455" t="n">
        <v>0</v>
      </c>
      <c r="AH675" s="455" t="n">
        <v>0</v>
      </c>
      <c r="AI675" s="455" t="n">
        <v>132744</v>
      </c>
      <c r="AJ675" s="455" t="n">
        <v>0</v>
      </c>
      <c r="AK675" s="455" t="n">
        <v>0</v>
      </c>
      <c r="AL675" s="455" t="n">
        <v>0</v>
      </c>
      <c r="AM675" s="455" t="n">
        <v>0</v>
      </c>
      <c r="AN675" s="455" t="n">
        <v>0</v>
      </c>
      <c r="AO675" s="455" t="n">
        <v>0</v>
      </c>
      <c r="AP675" s="455" t="n">
        <v>0</v>
      </c>
      <c r="AQ675" s="455" t="n">
        <v>0</v>
      </c>
      <c r="AR675" s="418" t="inlineStr"/>
      <c r="AS675" s="418" t="inlineStr">
        <is>
          <t>ថ្លៃដឹកជញ្ជូន និងសេវា</t>
        </is>
      </c>
      <c r="AT675" s="418" t="inlineStr">
        <is>
          <t>បានប្រកាសពន្ធ</t>
        </is>
      </c>
    </row>
    <row r="676">
      <c r="A676" s="417" t="n">
        <v>667</v>
      </c>
      <c r="B676" s="418" t="inlineStr">
        <is>
          <t>Lunch for Buyer LC</t>
        </is>
      </c>
      <c r="C676" s="418" t="inlineStr">
        <is>
          <t>ឃឺន + ណាហ្គែល</t>
        </is>
      </c>
      <c r="D676" s="418" t="inlineStr">
        <is>
          <t>L001-100045189</t>
        </is>
      </c>
      <c r="E676" s="418" t="inlineStr">
        <is>
          <t>PTI2215206</t>
        </is>
      </c>
      <c r="F676" s="419" t="n">
        <v>44767</v>
      </c>
      <c r="G676" s="420" t="n">
        <v>26670</v>
      </c>
      <c r="H676" s="418" t="n"/>
      <c r="I676" s="455" t="n">
        <v>26670</v>
      </c>
      <c r="J676" s="418">
        <f>IF(L676&lt;&gt;"",L676,K676)</f>
        <v/>
      </c>
      <c r="K676" s="418">
        <f>IF(AND(T676=TRUE, U676=TRUE, V676=TRUE), IF(W676&lt;-0.05, "អនុញ្ញាត (អ្នកផ្គត់ផ្គង់ប្រកាសខ្វះ)", "បានប្រកាស (អនុញ្ញាត)"), IF(AND(T676=FALSE, U676=FALSE, V676=FALSE), "ព្យួរទុក (មិនមានទិន្នន័យ)", "ប្រកាសខុស (ព្យួរទុក)"))</f>
        <v/>
      </c>
      <c r="L676" s="418" t="inlineStr"/>
      <c r="M676" s="418" t="inlineStr"/>
      <c r="N676" s="455" t="n"/>
      <c r="O676" s="455">
        <f>IF(W676&lt;0,AI676,I676)</f>
        <v/>
      </c>
      <c r="P676" s="455">
        <f>I676-O676</f>
        <v/>
      </c>
      <c r="Q676" s="418" t="n"/>
      <c r="R676" s="418" t="inlineStr">
        <is>
          <t>PTI2215206</t>
        </is>
      </c>
      <c r="S676" s="418" t="inlineStr">
        <is>
          <t>PTI2215206</t>
        </is>
      </c>
      <c r="T676" s="418">
        <f>R676=S676</f>
        <v/>
      </c>
      <c r="U676" s="418">
        <f>AND(MONTH(F676)=MONTH(Y676), YEAR(F676)=YEAR(Y676))</f>
        <v/>
      </c>
      <c r="V676" s="418">
        <f>AND(AC676&lt;&gt;"", 'Company information'!D$4&lt;&gt;"", RIGHT(SUBSTITUTE(AC676,"-",""),9)=RIGHT(SUBSTITUTE('Company information'!D$4,"-",""),9))</f>
        <v/>
      </c>
      <c r="W676" s="418">
        <f>AI676-I676</f>
        <v/>
      </c>
      <c r="X676" s="455" t="n"/>
      <c r="Y676" s="419" t="n">
        <v>44767</v>
      </c>
      <c r="Z676" s="418" t="inlineStr">
        <is>
          <t>PTI2215206</t>
        </is>
      </c>
      <c r="AA676" s="418" t="inlineStr"/>
      <c r="AB676" s="418" t="inlineStr">
        <is>
          <t>បុគ្គលជាប់អាករ</t>
        </is>
      </c>
      <c r="AC676" s="418" t="inlineStr">
        <is>
          <t>L001-100067123</t>
        </is>
      </c>
      <c r="AD676" s="418" t="inlineStr">
        <is>
          <t>រីឡាយអេប៊ល សូស អ៊ិនដាសស្រ្ទៀល (ខេមបូឌា)</t>
        </is>
      </c>
      <c r="AE676" s="455" t="n">
        <v>293365</v>
      </c>
      <c r="AF676" s="455" t="n">
        <v>266695</v>
      </c>
      <c r="AG676" s="455" t="n">
        <v>0</v>
      </c>
      <c r="AH676" s="455" t="n">
        <v>0</v>
      </c>
      <c r="AI676" s="455" t="n">
        <v>26670</v>
      </c>
      <c r="AJ676" s="455" t="n">
        <v>0</v>
      </c>
      <c r="AK676" s="455" t="n">
        <v>0</v>
      </c>
      <c r="AL676" s="455" t="n">
        <v>0</v>
      </c>
      <c r="AM676" s="455" t="n">
        <v>0</v>
      </c>
      <c r="AN676" s="455" t="n">
        <v>0</v>
      </c>
      <c r="AO676" s="455" t="n">
        <v>0</v>
      </c>
      <c r="AP676" s="455" t="n">
        <v>0</v>
      </c>
      <c r="AQ676" s="455" t="n">
        <v>0</v>
      </c>
      <c r="AR676" s="418" t="inlineStr"/>
      <c r="AS676" s="418" t="inlineStr">
        <is>
          <t>ថ្លៃដឹកជញ្ជូន និងសេវា</t>
        </is>
      </c>
      <c r="AT676" s="418" t="inlineStr">
        <is>
          <t>បានប្រកាសពន្ធ</t>
        </is>
      </c>
    </row>
    <row r="677">
      <c r="A677" s="417" t="n">
        <v>668</v>
      </c>
      <c r="B677" s="418" t="inlineStr">
        <is>
          <t>Transfer charge</t>
        </is>
      </c>
      <c r="C677" s="418" t="inlineStr">
        <is>
          <t>ឃឺន + ណាហ្គែល</t>
        </is>
      </c>
      <c r="D677" s="418" t="inlineStr">
        <is>
          <t>L001-100045189</t>
        </is>
      </c>
      <c r="E677" s="418" t="inlineStr">
        <is>
          <t>PTI2215205</t>
        </is>
      </c>
      <c r="F677" s="419" t="n">
        <v>44767</v>
      </c>
      <c r="G677" s="420" t="n">
        <v>26670</v>
      </c>
      <c r="H677" s="418" t="n"/>
      <c r="I677" s="455" t="n">
        <v>26670</v>
      </c>
      <c r="J677" s="418">
        <f>IF(L677&lt;&gt;"",L677,K677)</f>
        <v/>
      </c>
      <c r="K677" s="418">
        <f>IF(AND(T677=TRUE, U677=TRUE, V677=TRUE), IF(W677&lt;-0.05, "អនុញ្ញាត (អ្នកផ្គត់ផ្គង់ប្រកាសខ្វះ)", "បានប្រកាស (អនុញ្ញាត)"), IF(AND(T677=FALSE, U677=FALSE, V677=FALSE), "ព្យួរទុក (មិនមានទិន្នន័យ)", "ប្រកាសខុស (ព្យួរទុក)"))</f>
        <v/>
      </c>
      <c r="L677" s="418" t="inlineStr"/>
      <c r="M677" s="418" t="inlineStr"/>
      <c r="N677" s="455" t="n"/>
      <c r="O677" s="455">
        <f>IF(W677&lt;0,AI677,I677)</f>
        <v/>
      </c>
      <c r="P677" s="455">
        <f>I677-O677</f>
        <v/>
      </c>
      <c r="Q677" s="418" t="n"/>
      <c r="R677" s="418" t="inlineStr">
        <is>
          <t>PTI2215205</t>
        </is>
      </c>
      <c r="S677" s="418" t="inlineStr">
        <is>
          <t>PTI2215205</t>
        </is>
      </c>
      <c r="T677" s="418">
        <f>R677=S677</f>
        <v/>
      </c>
      <c r="U677" s="418">
        <f>AND(MONTH(F677)=MONTH(Y677), YEAR(F677)=YEAR(Y677))</f>
        <v/>
      </c>
      <c r="V677" s="418">
        <f>AND(AC677&lt;&gt;"", 'Company information'!D$4&lt;&gt;"", RIGHT(SUBSTITUTE(AC677,"-",""),9)=RIGHT(SUBSTITUTE('Company information'!D$4,"-",""),9))</f>
        <v/>
      </c>
      <c r="W677" s="418">
        <f>AI677-I677</f>
        <v/>
      </c>
      <c r="X677" s="455" t="n"/>
      <c r="Y677" s="419" t="n">
        <v>44767</v>
      </c>
      <c r="Z677" s="418" t="inlineStr">
        <is>
          <t>PTI2215205</t>
        </is>
      </c>
      <c r="AA677" s="418" t="inlineStr"/>
      <c r="AB677" s="418" t="inlineStr">
        <is>
          <t>បុគ្គលជាប់អាករ</t>
        </is>
      </c>
      <c r="AC677" s="418" t="inlineStr">
        <is>
          <t>L001-100067123</t>
        </is>
      </c>
      <c r="AD677" s="418" t="inlineStr">
        <is>
          <t>រីឡាយអេប៊ល សូស អ៊ិនដាសស្រ្ទៀល (ខេមបូឌា)</t>
        </is>
      </c>
      <c r="AE677" s="455" t="n">
        <v>293365</v>
      </c>
      <c r="AF677" s="455" t="n">
        <v>266695</v>
      </c>
      <c r="AG677" s="455" t="n">
        <v>0</v>
      </c>
      <c r="AH677" s="455" t="n">
        <v>0</v>
      </c>
      <c r="AI677" s="455" t="n">
        <v>26670</v>
      </c>
      <c r="AJ677" s="455" t="n">
        <v>0</v>
      </c>
      <c r="AK677" s="455" t="n">
        <v>0</v>
      </c>
      <c r="AL677" s="455" t="n">
        <v>0</v>
      </c>
      <c r="AM677" s="455" t="n">
        <v>0</v>
      </c>
      <c r="AN677" s="455" t="n">
        <v>0</v>
      </c>
      <c r="AO677" s="455" t="n">
        <v>0</v>
      </c>
      <c r="AP677" s="455" t="n">
        <v>0</v>
      </c>
      <c r="AQ677" s="455" t="n">
        <v>0</v>
      </c>
      <c r="AR677" s="418" t="inlineStr"/>
      <c r="AS677" s="418" t="inlineStr">
        <is>
          <t>ថ្លៃដឹកជញ្ជូន និងសេវា</t>
        </is>
      </c>
      <c r="AT677" s="418" t="inlineStr">
        <is>
          <t>បានប្រកាសពន្ធ</t>
        </is>
      </c>
    </row>
    <row r="678">
      <c r="A678" s="417" t="n">
        <v>669</v>
      </c>
      <c r="B678" s="418" t="inlineStr">
        <is>
          <t>Adhesive Tape 150kg, 83kg and 18kg, IN BOX, Under, Hole, Marker, Marker and Copy paper</t>
        </is>
      </c>
      <c r="C678" s="418" t="inlineStr">
        <is>
          <t>ឃឺន + ណាហ្គែល</t>
        </is>
      </c>
      <c r="D678" s="418" t="inlineStr">
        <is>
          <t>L001-100045189</t>
        </is>
      </c>
      <c r="E678" s="418" t="inlineStr">
        <is>
          <t>PTI2215204</t>
        </is>
      </c>
      <c r="F678" s="419" t="n">
        <v>44767</v>
      </c>
      <c r="G678" s="420" t="n">
        <v>26670</v>
      </c>
      <c r="H678" s="418" t="n"/>
      <c r="I678" s="455" t="n">
        <v>26670</v>
      </c>
      <c r="J678" s="418">
        <f>IF(L678&lt;&gt;"",L678,K678)</f>
        <v/>
      </c>
      <c r="K678" s="418">
        <f>IF(AND(T678=TRUE, U678=TRUE, V678=TRUE), IF(W678&lt;-0.05, "អនុញ្ញាត (អ្នកផ្គត់ផ្គង់ប្រកាសខ្វះ)", "បានប្រកាស (អនុញ្ញាត)"), IF(AND(T678=FALSE, U678=FALSE, V678=FALSE), "ព្យួរទុក (មិនមានទិន្នន័យ)", "ប្រកាសខុស (ព្យួរទុក)"))</f>
        <v/>
      </c>
      <c r="L678" s="418" t="inlineStr"/>
      <c r="M678" s="418" t="inlineStr"/>
      <c r="N678" s="455" t="n"/>
      <c r="O678" s="455">
        <f>IF(W678&lt;0,AI678,I678)</f>
        <v/>
      </c>
      <c r="P678" s="455">
        <f>I678-O678</f>
        <v/>
      </c>
      <c r="Q678" s="418" t="n"/>
      <c r="R678" s="418" t="inlineStr">
        <is>
          <t>PTI2215204</t>
        </is>
      </c>
      <c r="S678" s="418" t="inlineStr">
        <is>
          <t>PTI2215204</t>
        </is>
      </c>
      <c r="T678" s="418">
        <f>R678=S678</f>
        <v/>
      </c>
      <c r="U678" s="418">
        <f>AND(MONTH(F678)=MONTH(Y678), YEAR(F678)=YEAR(Y678))</f>
        <v/>
      </c>
      <c r="V678" s="418">
        <f>AND(AC678&lt;&gt;"", 'Company information'!D$4&lt;&gt;"", RIGHT(SUBSTITUTE(AC678,"-",""),9)=RIGHT(SUBSTITUTE('Company information'!D$4,"-",""),9))</f>
        <v/>
      </c>
      <c r="W678" s="418">
        <f>AI678-I678</f>
        <v/>
      </c>
      <c r="X678" s="455" t="n"/>
      <c r="Y678" s="419" t="n">
        <v>44767</v>
      </c>
      <c r="Z678" s="418" t="inlineStr">
        <is>
          <t>PTI2215204</t>
        </is>
      </c>
      <c r="AA678" s="418" t="inlineStr"/>
      <c r="AB678" s="418" t="inlineStr">
        <is>
          <t>បុគ្គលជាប់អាករ</t>
        </is>
      </c>
      <c r="AC678" s="418" t="inlineStr">
        <is>
          <t>L001-100067123</t>
        </is>
      </c>
      <c r="AD678" s="418" t="inlineStr">
        <is>
          <t>រីឡាយអេប៊ល សូស អ៊ិនដាសស្រ្ទៀល (ខេមបូឌា)</t>
        </is>
      </c>
      <c r="AE678" s="455" t="n">
        <v>293365</v>
      </c>
      <c r="AF678" s="455" t="n">
        <v>266695</v>
      </c>
      <c r="AG678" s="455" t="n">
        <v>0</v>
      </c>
      <c r="AH678" s="455" t="n">
        <v>0</v>
      </c>
      <c r="AI678" s="455" t="n">
        <v>26670</v>
      </c>
      <c r="AJ678" s="455" t="n">
        <v>0</v>
      </c>
      <c r="AK678" s="455" t="n">
        <v>0</v>
      </c>
      <c r="AL678" s="455" t="n">
        <v>0</v>
      </c>
      <c r="AM678" s="455" t="n">
        <v>0</v>
      </c>
      <c r="AN678" s="455" t="n">
        <v>0</v>
      </c>
      <c r="AO678" s="455" t="n">
        <v>0</v>
      </c>
      <c r="AP678" s="455" t="n">
        <v>0</v>
      </c>
      <c r="AQ678" s="455" t="n">
        <v>0</v>
      </c>
      <c r="AR678" s="418" t="inlineStr"/>
      <c r="AS678" s="418" t="inlineStr">
        <is>
          <t>ថ្លៃដឹកជញ្ជូន និងសេវា</t>
        </is>
      </c>
      <c r="AT678" s="418" t="inlineStr">
        <is>
          <t>បានប្រកាសពន្ធ</t>
        </is>
      </c>
    </row>
    <row r="679">
      <c r="A679" s="417" t="n">
        <v>670</v>
      </c>
      <c r="B679" s="418" t="inlineStr">
        <is>
          <t>Rent car pick up Lacoste</t>
        </is>
      </c>
      <c r="C679" s="418" t="inlineStr">
        <is>
          <t>ឃឺន + ណាហ្គែល</t>
        </is>
      </c>
      <c r="D679" s="418" t="inlineStr">
        <is>
          <t>L001-100045189</t>
        </is>
      </c>
      <c r="E679" s="418" t="inlineStr">
        <is>
          <t>PTI2215512</t>
        </is>
      </c>
      <c r="F679" s="419" t="n">
        <v>44769</v>
      </c>
      <c r="G679" s="420" t="n">
        <v>104577</v>
      </c>
      <c r="H679" s="418" t="n"/>
      <c r="I679" s="455" t="n">
        <v>104577</v>
      </c>
      <c r="J679" s="418">
        <f>IF(L679&lt;&gt;"",L679,K679)</f>
        <v/>
      </c>
      <c r="K679" s="418">
        <f>IF(AND(T679=TRUE, U679=TRUE, V679=TRUE), IF(W679&lt;-0.05, "អនុញ្ញាត (អ្នកផ្គត់ផ្គង់ប្រកាសខ្វះ)", "បានប្រកាស (អនុញ្ញាត)"), IF(AND(T679=FALSE, U679=FALSE, V679=FALSE), "ព្យួរទុក (មិនមានទិន្នន័យ)", "ប្រកាសខុស (ព្យួរទុក)"))</f>
        <v/>
      </c>
      <c r="L679" s="418" t="inlineStr"/>
      <c r="M679" s="418" t="inlineStr"/>
      <c r="N679" s="455" t="n"/>
      <c r="O679" s="455">
        <f>IF(W679&lt;0,AI679,I679)</f>
        <v/>
      </c>
      <c r="P679" s="455">
        <f>I679-O679</f>
        <v/>
      </c>
      <c r="Q679" s="418" t="n"/>
      <c r="R679" s="418" t="inlineStr">
        <is>
          <t>PTI2215512</t>
        </is>
      </c>
      <c r="S679" s="418" t="inlineStr">
        <is>
          <t>PTI2215512</t>
        </is>
      </c>
      <c r="T679" s="418">
        <f>R679=S679</f>
        <v/>
      </c>
      <c r="U679" s="418">
        <f>AND(MONTH(F679)=MONTH(Y679), YEAR(F679)=YEAR(Y679))</f>
        <v/>
      </c>
      <c r="V679" s="418">
        <f>AND(AC679&lt;&gt;"", 'Company information'!D$4&lt;&gt;"", RIGHT(SUBSTITUTE(AC679,"-",""),9)=RIGHT(SUBSTITUTE('Company information'!D$4,"-",""),9))</f>
        <v/>
      </c>
      <c r="W679" s="418">
        <f>AI679-I679</f>
        <v/>
      </c>
      <c r="X679" s="455" t="n"/>
      <c r="Y679" s="419" t="n">
        <v>44769</v>
      </c>
      <c r="Z679" s="418" t="inlineStr">
        <is>
          <t>PTI2215512</t>
        </is>
      </c>
      <c r="AA679" s="418" t="inlineStr"/>
      <c r="AB679" s="418" t="inlineStr">
        <is>
          <t>បុគ្គលជាប់អាករ</t>
        </is>
      </c>
      <c r="AC679" s="418" t="inlineStr">
        <is>
          <t>L001-100067123</t>
        </is>
      </c>
      <c r="AD679" s="418" t="inlineStr">
        <is>
          <t>រីឡាយអេប៊ល សូស អ៊ិនដាសស្រ្ទៀល (ខេមបូឌា)</t>
        </is>
      </c>
      <c r="AE679" s="455" t="n">
        <v>1211919</v>
      </c>
      <c r="AF679" s="455" t="n">
        <v>1107342</v>
      </c>
      <c r="AG679" s="455" t="n">
        <v>0</v>
      </c>
      <c r="AH679" s="455" t="n">
        <v>0</v>
      </c>
      <c r="AI679" s="455" t="n">
        <v>104577</v>
      </c>
      <c r="AJ679" s="455" t="n">
        <v>0</v>
      </c>
      <c r="AK679" s="455" t="n">
        <v>0</v>
      </c>
      <c r="AL679" s="455" t="n">
        <v>0</v>
      </c>
      <c r="AM679" s="455" t="n">
        <v>0</v>
      </c>
      <c r="AN679" s="455" t="n">
        <v>0</v>
      </c>
      <c r="AO679" s="455" t="n">
        <v>0</v>
      </c>
      <c r="AP679" s="455" t="n">
        <v>0</v>
      </c>
      <c r="AQ679" s="455" t="n">
        <v>0</v>
      </c>
      <c r="AR679" s="418" t="inlineStr"/>
      <c r="AS679" s="418" t="inlineStr">
        <is>
          <t>ថ្លៃដឹកជញ្ជូន និងសេវា</t>
        </is>
      </c>
      <c r="AT679" s="418" t="inlineStr">
        <is>
          <t>បានប្រកាសពន្ធ</t>
        </is>
      </c>
    </row>
    <row r="680">
      <c r="A680" s="417" t="n">
        <v>671</v>
      </c>
      <c r="B680" s="418" t="inlineStr">
        <is>
          <t>Construction Meterial</t>
        </is>
      </c>
      <c r="C680" s="418" t="inlineStr">
        <is>
          <t>វ៉ុលត្រេន ឡូជីស្ទីក (ខេមបូឌា) ឯ.ក</t>
        </is>
      </c>
      <c r="D680" s="418" t="inlineStr">
        <is>
          <t>K010-901800934</t>
        </is>
      </c>
      <c r="E680" s="418" t="inlineStr">
        <is>
          <t>VOL220908</t>
        </is>
      </c>
      <c r="F680" s="419" t="n">
        <v>44771</v>
      </c>
      <c r="G680" s="420" t="n">
        <v>120277</v>
      </c>
      <c r="H680" s="418" t="n"/>
      <c r="I680" s="455" t="n">
        <v>120277</v>
      </c>
      <c r="J680" s="418">
        <f>IF(L680&lt;&gt;"",L680,K680)</f>
        <v/>
      </c>
      <c r="K680" s="418">
        <f>IF(AND(T680=TRUE, U680=TRUE, V680=TRUE), IF(W680&lt;-0.05, "អនុញ្ញាត (អ្នកផ្គត់ផ្គង់ប្រកាសខ្វះ)", "បានប្រកាស (អនុញ្ញាត)"), IF(AND(T680=FALSE, U680=FALSE, V680=FALSE), "ព្យួរទុក (មិនមានទិន្នន័យ)", "ប្រកាសខុស (ព្យួរទុក)"))</f>
        <v/>
      </c>
      <c r="L680" s="418" t="inlineStr"/>
      <c r="M680" s="418" t="inlineStr"/>
      <c r="N680" s="455" t="n"/>
      <c r="O680" s="455">
        <f>IF(W680&lt;0,AI680,I680)</f>
        <v/>
      </c>
      <c r="P680" s="455">
        <f>I680-O680</f>
        <v/>
      </c>
      <c r="Q680" s="418" t="n"/>
      <c r="R680" s="418" t="inlineStr">
        <is>
          <t>VOL220908</t>
        </is>
      </c>
      <c r="S680" s="418" t="inlineStr">
        <is>
          <t>VOL220908</t>
        </is>
      </c>
      <c r="T680" s="418">
        <f>R680=S680</f>
        <v/>
      </c>
      <c r="U680" s="418">
        <f>AND(MONTH(F680)=MONTH(Y680), YEAR(F680)=YEAR(Y680))</f>
        <v/>
      </c>
      <c r="V680" s="418">
        <f>AND(AC680&lt;&gt;"", 'Company information'!D$4&lt;&gt;"", RIGHT(SUBSTITUTE(AC680,"-",""),9)=RIGHT(SUBSTITUTE('Company information'!D$4,"-",""),9))</f>
        <v/>
      </c>
      <c r="W680" s="418">
        <f>AI680-I680</f>
        <v/>
      </c>
      <c r="X680" s="455" t="n"/>
      <c r="Y680" s="419" t="n">
        <v>44771</v>
      </c>
      <c r="Z680" s="418" t="inlineStr">
        <is>
          <t>VOL220908</t>
        </is>
      </c>
      <c r="AA680" s="418" t="inlineStr"/>
      <c r="AB680" s="418" t="inlineStr">
        <is>
          <t>បុគ្គលជាប់អាករ</t>
        </is>
      </c>
      <c r="AC680" s="418" t="inlineStr">
        <is>
          <t>L001-100067123</t>
        </is>
      </c>
      <c r="AD680" s="418" t="inlineStr">
        <is>
          <t>រីឡាយអេប៊ល សូស អ៊ិនដាសស្រ្ទៀល (ខេមបូឌា)</t>
        </is>
      </c>
      <c r="AE680" s="455" t="n">
        <v>1323042</v>
      </c>
      <c r="AF680" s="455" t="n">
        <v>1202765</v>
      </c>
      <c r="AG680" s="455" t="n">
        <v>0</v>
      </c>
      <c r="AH680" s="455" t="n">
        <v>0</v>
      </c>
      <c r="AI680" s="455" t="n">
        <v>120277</v>
      </c>
      <c r="AJ680" s="455" t="n">
        <v>0</v>
      </c>
      <c r="AK680" s="455" t="n">
        <v>0</v>
      </c>
      <c r="AL680" s="455" t="n">
        <v>0</v>
      </c>
      <c r="AM680" s="455" t="n">
        <v>0</v>
      </c>
      <c r="AN680" s="455" t="n">
        <v>0</v>
      </c>
      <c r="AO680" s="455" t="n">
        <v>0</v>
      </c>
      <c r="AP680" s="455" t="n">
        <v>0</v>
      </c>
      <c r="AQ680" s="455" t="n">
        <v>0</v>
      </c>
      <c r="AR680" s="418" t="inlineStr"/>
      <c r="AS680" s="418" t="inlineStr">
        <is>
          <t>Commission service on goods transportation</t>
        </is>
      </c>
      <c r="AT680" s="418" t="inlineStr">
        <is>
          <t>បានប្រកាសពន្ធ</t>
        </is>
      </c>
    </row>
    <row r="681">
      <c r="A681" s="417" t="n">
        <v>672</v>
      </c>
      <c r="B681" s="418" t="inlineStr">
        <is>
          <t>Spare Parts</t>
        </is>
      </c>
      <c r="C681" s="418" t="inlineStr">
        <is>
          <t>វ៉ុលត្រេន ឡូជីស្ទីក (ខេមបូឌា) ឯ.ក</t>
        </is>
      </c>
      <c r="D681" s="418" t="inlineStr">
        <is>
          <t>K010-901800934</t>
        </is>
      </c>
      <c r="E681" s="418" t="inlineStr">
        <is>
          <t>VOL220889</t>
        </is>
      </c>
      <c r="F681" s="419" t="n">
        <v>44771</v>
      </c>
      <c r="G681" s="420" t="n">
        <v>192528</v>
      </c>
      <c r="H681" s="418" t="n"/>
      <c r="I681" s="455" t="n">
        <v>192528</v>
      </c>
      <c r="J681" s="418">
        <f>IF(L681&lt;&gt;"",L681,K681)</f>
        <v/>
      </c>
      <c r="K681" s="418">
        <f>IF(AND(T681=TRUE, U681=TRUE, V681=TRUE), IF(W681&lt;-0.05, "អនុញ្ញាត (អ្នកផ្គត់ផ្គង់ប្រកាសខ្វះ)", "បានប្រកាស (អនុញ្ញាត)"), IF(AND(T681=FALSE, U681=FALSE, V681=FALSE), "ព្យួរទុក (មិនមានទិន្នន័យ)", "ប្រកាសខុស (ព្យួរទុក)"))</f>
        <v/>
      </c>
      <c r="L681" s="418" t="inlineStr"/>
      <c r="M681" s="418" t="inlineStr"/>
      <c r="N681" s="455" t="n"/>
      <c r="O681" s="455">
        <f>IF(W681&lt;0,AI681,I681)</f>
        <v/>
      </c>
      <c r="P681" s="455">
        <f>I681-O681</f>
        <v/>
      </c>
      <c r="Q681" s="418" t="n"/>
      <c r="R681" s="418" t="inlineStr">
        <is>
          <t>VOL220889</t>
        </is>
      </c>
      <c r="S681" s="418" t="inlineStr">
        <is>
          <t>VOL220889</t>
        </is>
      </c>
      <c r="T681" s="418">
        <f>R681=S681</f>
        <v/>
      </c>
      <c r="U681" s="418">
        <f>AND(MONTH(F681)=MONTH(Y681), YEAR(F681)=YEAR(Y681))</f>
        <v/>
      </c>
      <c r="V681" s="418">
        <f>AND(AC681&lt;&gt;"", 'Company information'!D$4&lt;&gt;"", RIGHT(SUBSTITUTE(AC681,"-",""),9)=RIGHT(SUBSTITUTE('Company information'!D$4,"-",""),9))</f>
        <v/>
      </c>
      <c r="W681" s="418">
        <f>AI681-I681</f>
        <v/>
      </c>
      <c r="X681" s="455" t="n"/>
      <c r="Y681" s="419" t="n">
        <v>44771</v>
      </c>
      <c r="Z681" s="418" t="inlineStr">
        <is>
          <t>VOL220889</t>
        </is>
      </c>
      <c r="AA681" s="418" t="inlineStr"/>
      <c r="AB681" s="418" t="inlineStr">
        <is>
          <t>បុគ្គលជាប់អាករ</t>
        </is>
      </c>
      <c r="AC681" s="418" t="inlineStr">
        <is>
          <t>L001-100067123</t>
        </is>
      </c>
      <c r="AD681" s="418" t="inlineStr">
        <is>
          <t>រីឡាយអេប៊ល សូស អ៊ិនដាសស្រ្ទៀល (ខេមបូឌា)</t>
        </is>
      </c>
      <c r="AE681" s="455" t="n">
        <v>2117815</v>
      </c>
      <c r="AF681" s="455" t="n">
        <v>1925286</v>
      </c>
      <c r="AG681" s="455" t="n">
        <v>0</v>
      </c>
      <c r="AH681" s="455" t="n">
        <v>0</v>
      </c>
      <c r="AI681" s="455" t="n">
        <v>192529</v>
      </c>
      <c r="AJ681" s="455" t="n">
        <v>0</v>
      </c>
      <c r="AK681" s="455" t="n">
        <v>0</v>
      </c>
      <c r="AL681" s="455" t="n">
        <v>0</v>
      </c>
      <c r="AM681" s="455" t="n">
        <v>0</v>
      </c>
      <c r="AN681" s="455" t="n">
        <v>0</v>
      </c>
      <c r="AO681" s="455" t="n">
        <v>0</v>
      </c>
      <c r="AP681" s="455" t="n">
        <v>0</v>
      </c>
      <c r="AQ681" s="455" t="n">
        <v>0</v>
      </c>
      <c r="AR681" s="418" t="inlineStr"/>
      <c r="AS681" s="418" t="inlineStr">
        <is>
          <t>Commission service on goods transportation</t>
        </is>
      </c>
      <c r="AT681" s="418" t="inlineStr">
        <is>
          <t>បានប្រកាសពន្ធ</t>
        </is>
      </c>
    </row>
    <row r="682">
      <c r="A682" s="417" t="n">
        <v>673</v>
      </c>
      <c r="B682" s="418" t="inlineStr">
        <is>
          <t>Bedsheet</t>
        </is>
      </c>
      <c r="C682" s="418" t="inlineStr">
        <is>
          <t>ឥណ្ឌូ-ត្រេនស៍ ឡូជីស្ទីក (ខេមបូឌា)</t>
        </is>
      </c>
      <c r="D682" s="418" t="inlineStr">
        <is>
          <t>L001-104004797</t>
        </is>
      </c>
      <c r="E682" s="418" t="inlineStr">
        <is>
          <t>01656</t>
        </is>
      </c>
      <c r="F682" s="419" t="n">
        <v>44768</v>
      </c>
      <c r="G682" s="420" t="n">
        <v>30780</v>
      </c>
      <c r="H682" s="418" t="n"/>
      <c r="I682" s="455" t="n">
        <v>30780</v>
      </c>
      <c r="J682" s="418">
        <f>IF(L682&lt;&gt;"",L682,K682)</f>
        <v/>
      </c>
      <c r="K682" s="418">
        <f>IF(AND(T682=TRUE, U682=TRUE, V682=TRUE), IF(W682&lt;-0.05, "អនុញ្ញាត (អ្នកផ្គត់ផ្គង់ប្រកាសខ្វះ)", "បានប្រកាស (អនុញ្ញាត)"), IF(AND(T682=FALSE, U682=FALSE, V682=FALSE), "ព្យួរទុក (មិនមានទិន្នន័យ)", "ប្រកាសខុស (ព្យួរទុក)"))</f>
        <v/>
      </c>
      <c r="L682" s="418" t="inlineStr"/>
      <c r="M682" s="418" t="inlineStr"/>
      <c r="N682" s="455" t="n"/>
      <c r="O682" s="455">
        <f>IF(W682&lt;0,AI682,I682)</f>
        <v/>
      </c>
      <c r="P682" s="455">
        <f>I682-O682</f>
        <v/>
      </c>
      <c r="Q682" s="418" t="n"/>
      <c r="R682" s="418" t="inlineStr">
        <is>
          <t>01656</t>
        </is>
      </c>
      <c r="S682" s="418" t="inlineStr">
        <is>
          <t>01656</t>
        </is>
      </c>
      <c r="T682" s="418">
        <f>R682=S682</f>
        <v/>
      </c>
      <c r="U682" s="418">
        <f>AND(MONTH(F682)=MONTH(Y682), YEAR(F682)=YEAR(Y682))</f>
        <v/>
      </c>
      <c r="V682" s="418">
        <f>AND(AC682&lt;&gt;"", 'Company information'!D$4&lt;&gt;"", RIGHT(SUBSTITUTE(AC682,"-",""),9)=RIGHT(SUBSTITUTE('Company information'!D$4,"-",""),9))</f>
        <v/>
      </c>
      <c r="W682" s="418">
        <f>AI682-I682</f>
        <v/>
      </c>
      <c r="X682" s="455" t="n"/>
      <c r="Y682" s="419" t="n">
        <v>44768</v>
      </c>
      <c r="Z682" s="418" t="inlineStr">
        <is>
          <t>01656</t>
        </is>
      </c>
      <c r="AA682" s="418" t="inlineStr"/>
      <c r="AB682" s="418" t="inlineStr">
        <is>
          <t>បុគ្គលជាប់អាករ</t>
        </is>
      </c>
      <c r="AC682" s="418" t="inlineStr">
        <is>
          <t>L001-100067123</t>
        </is>
      </c>
      <c r="AD682" s="418" t="inlineStr">
        <is>
          <t>រីឡាយអេប៊ល សូស អ៊ិនដាសស្រ្ទៀល (ខេមបូឌា)</t>
        </is>
      </c>
      <c r="AE682" s="455" t="n">
        <v>338499</v>
      </c>
      <c r="AF682" s="455" t="n">
        <v>307726</v>
      </c>
      <c r="AG682" s="455" t="n">
        <v>0</v>
      </c>
      <c r="AH682" s="455" t="n">
        <v>0</v>
      </c>
      <c r="AI682" s="455" t="n">
        <v>30773</v>
      </c>
      <c r="AJ682" s="455" t="n">
        <v>0</v>
      </c>
      <c r="AK682" s="455" t="n">
        <v>0</v>
      </c>
      <c r="AL682" s="455" t="n">
        <v>0</v>
      </c>
      <c r="AM682" s="455" t="n">
        <v>0</v>
      </c>
      <c r="AN682" s="455" t="n">
        <v>0</v>
      </c>
      <c r="AO682" s="455" t="n">
        <v>0</v>
      </c>
      <c r="AP682" s="455" t="n">
        <v>0</v>
      </c>
      <c r="AQ682" s="455" t="n">
        <v>0</v>
      </c>
      <c r="AR682" s="418" t="inlineStr"/>
      <c r="AS682" s="418" t="inlineStr">
        <is>
          <t>ថ្លៃ Handing / Handing fee</t>
        </is>
      </c>
      <c r="AT682" s="418" t="inlineStr">
        <is>
          <t>បានប្រកាសពន្ធ</t>
        </is>
      </c>
    </row>
    <row r="683">
      <c r="A683" s="417" t="n">
        <v>674</v>
      </c>
      <c r="B683" s="418" t="inlineStr">
        <is>
          <t>Rent Daily worker</t>
        </is>
      </c>
      <c r="C683" s="418" t="inlineStr">
        <is>
          <t>អ សុី អេស ឡូជីស្ទីក (ខេមបូឌា)</t>
        </is>
      </c>
      <c r="D683" s="418" t="inlineStr">
        <is>
          <t>K005-100112714</t>
        </is>
      </c>
      <c r="E683" s="418" t="inlineStr">
        <is>
          <t>RCS22-0465</t>
        </is>
      </c>
      <c r="F683" s="419" t="n">
        <v>44767</v>
      </c>
      <c r="G683" s="420" t="n">
        <v>47185</v>
      </c>
      <c r="H683" s="418" t="n"/>
      <c r="I683" s="455" t="n">
        <v>47185</v>
      </c>
      <c r="J683" s="418">
        <f>IF(L683&lt;&gt;"",L683,K683)</f>
        <v/>
      </c>
      <c r="K683" s="418">
        <f>IF(AND(T683=TRUE, U683=TRUE, V683=TRUE), IF(W683&lt;-0.05, "អនុញ្ញាត (អ្នកផ្គត់ផ្គង់ប្រកាសខ្វះ)", "បានប្រកាស (អនុញ្ញាត)"), IF(AND(T683=FALSE, U683=FALSE, V683=FALSE), "ព្យួរទុក (មិនមានទិន្នន័យ)", "ប្រកាសខុស (ព្យួរទុក)"))</f>
        <v/>
      </c>
      <c r="L683" s="418" t="inlineStr"/>
      <c r="M683" s="418" t="inlineStr"/>
      <c r="N683" s="455" t="n"/>
      <c r="O683" s="455">
        <f>IF(W683&lt;0,AI683,I683)</f>
        <v/>
      </c>
      <c r="P683" s="455">
        <f>I683-O683</f>
        <v/>
      </c>
      <c r="Q683" s="418" t="n"/>
      <c r="R683" s="418" t="inlineStr">
        <is>
          <t>RCS22-0465</t>
        </is>
      </c>
      <c r="S683" s="418" t="inlineStr">
        <is>
          <t>RCS22-0465</t>
        </is>
      </c>
      <c r="T683" s="418">
        <f>R683=S683</f>
        <v/>
      </c>
      <c r="U683" s="418">
        <f>AND(MONTH(F683)=MONTH(Y683), YEAR(F683)=YEAR(Y683))</f>
        <v/>
      </c>
      <c r="V683" s="418">
        <f>AND(AC683&lt;&gt;"", 'Company information'!D$4&lt;&gt;"", RIGHT(SUBSTITUTE(AC683,"-",""),9)=RIGHT(SUBSTITUTE('Company information'!D$4,"-",""),9))</f>
        <v/>
      </c>
      <c r="W683" s="418">
        <f>AI683-I683</f>
        <v/>
      </c>
      <c r="X683" s="455" t="n"/>
      <c r="Y683" s="419" t="n">
        <v>44767</v>
      </c>
      <c r="Z683" s="418" t="inlineStr">
        <is>
          <t>RCS22-0465</t>
        </is>
      </c>
      <c r="AA683" s="418" t="inlineStr"/>
      <c r="AB683" s="418" t="inlineStr">
        <is>
          <t>បុគ្គលជាប់អាករ</t>
        </is>
      </c>
      <c r="AC683" s="418" t="inlineStr">
        <is>
          <t>L001-100067123</t>
        </is>
      </c>
      <c r="AD683" s="418" t="inlineStr">
        <is>
          <t>រីឡាយអេប៊ល សូស អ៊ិនដាសស្រ្ទៀល (ខេមបូឌា)</t>
        </is>
      </c>
      <c r="AE683" s="455" t="n">
        <v>519030</v>
      </c>
      <c r="AF683" s="455" t="n">
        <v>471845</v>
      </c>
      <c r="AG683" s="455" t="n">
        <v>0</v>
      </c>
      <c r="AH683" s="455" t="n">
        <v>0</v>
      </c>
      <c r="AI683" s="455" t="n">
        <v>47185</v>
      </c>
      <c r="AJ683" s="455" t="n">
        <v>0</v>
      </c>
      <c r="AK683" s="455" t="n">
        <v>0</v>
      </c>
      <c r="AL683" s="455" t="n">
        <v>0</v>
      </c>
      <c r="AM683" s="455" t="n">
        <v>0</v>
      </c>
      <c r="AN683" s="455" t="n">
        <v>0</v>
      </c>
      <c r="AO683" s="455" t="n">
        <v>0</v>
      </c>
      <c r="AP683" s="455" t="n">
        <v>0</v>
      </c>
      <c r="AQ683" s="455" t="n">
        <v>0</v>
      </c>
      <c r="AR683" s="418" t="inlineStr"/>
      <c r="AS683" s="418" t="inlineStr">
        <is>
          <t>ថ្លៃឯកសារ</t>
        </is>
      </c>
      <c r="AT683" s="418" t="inlineStr">
        <is>
          <t>បានប្រកាសពន្ធ</t>
        </is>
      </c>
    </row>
    <row r="684">
      <c r="A684" s="417" t="n">
        <v>675</v>
      </c>
      <c r="B684" s="418" t="inlineStr">
        <is>
          <t>Lunch for Buyer LC</t>
        </is>
      </c>
      <c r="C684" s="418" t="inlineStr">
        <is>
          <t>នីបផន អិចប្រេស (ខេមបូឌា) ខូ អិលធីឌី</t>
        </is>
      </c>
      <c r="D684" s="418" t="inlineStr">
        <is>
          <t>L001-107032791</t>
        </is>
      </c>
      <c r="E684" s="418" t="inlineStr">
        <is>
          <t>O8T-C0072</t>
        </is>
      </c>
      <c r="F684" s="419" t="n">
        <v>44766</v>
      </c>
      <c r="G684" s="420" t="n">
        <v>194479</v>
      </c>
      <c r="H684" s="418" t="n"/>
      <c r="I684" s="455" t="n">
        <v>194479</v>
      </c>
      <c r="J684" s="418">
        <f>IF(L684&lt;&gt;"",L684,K684)</f>
        <v/>
      </c>
      <c r="K684" s="418">
        <f>IF(AND(T684=TRUE, U684=TRUE, V684=TRUE), IF(W684&lt;-0.05, "អនុញ្ញាត (អ្នកផ្គត់ផ្គង់ប្រកាសខ្វះ)", "បានប្រកាស (អនុញ្ញាត)"), IF(AND(T684=FALSE, U684=FALSE, V684=FALSE), "ព្យួរទុក (មិនមានទិន្នន័យ)", "ប្រកាសខុស (ព្យួរទុក)"))</f>
        <v/>
      </c>
      <c r="L684" s="418" t="inlineStr"/>
      <c r="M684" s="418" t="inlineStr"/>
      <c r="N684" s="455" t="n"/>
      <c r="O684" s="455">
        <f>IF(W684&lt;0,AI684,I684)</f>
        <v/>
      </c>
      <c r="P684" s="455">
        <f>I684-O684</f>
        <v/>
      </c>
      <c r="Q684" s="418" t="n"/>
      <c r="R684" s="418" t="inlineStr">
        <is>
          <t>O8T-C0072</t>
        </is>
      </c>
      <c r="S684" s="418" t="inlineStr">
        <is>
          <t>O8T-C0072</t>
        </is>
      </c>
      <c r="T684" s="418">
        <f>R684=S684</f>
        <v/>
      </c>
      <c r="U684" s="418">
        <f>AND(MONTH(F684)=MONTH(Y684), YEAR(F684)=YEAR(Y684))</f>
        <v/>
      </c>
      <c r="V684" s="418">
        <f>AND(AC684&lt;&gt;"", 'Company information'!D$4&lt;&gt;"", RIGHT(SUBSTITUTE(AC684,"-",""),9)=RIGHT(SUBSTITUTE('Company information'!D$4,"-",""),9))</f>
        <v/>
      </c>
      <c r="W684" s="418">
        <f>AI684-I684</f>
        <v/>
      </c>
      <c r="X684" s="455" t="n"/>
      <c r="Y684" s="419" t="n">
        <v>44766</v>
      </c>
      <c r="Z684" s="418" t="inlineStr">
        <is>
          <t>O8T-C0072</t>
        </is>
      </c>
      <c r="AA684" s="418" t="inlineStr"/>
      <c r="AB684" s="418" t="inlineStr">
        <is>
          <t>បុគ្គលជាប់អាករ</t>
        </is>
      </c>
      <c r="AC684" s="418" t="inlineStr">
        <is>
          <t>L001-100067123</t>
        </is>
      </c>
      <c r="AD684" s="418" t="inlineStr">
        <is>
          <t>រីឡាយអេប៊ល សូស អ៊ិនដាសស្រ្ទៀល (ខេមបូឌា)</t>
        </is>
      </c>
      <c r="AE684" s="455" t="n">
        <v>2195675</v>
      </c>
      <c r="AF684" s="455" t="n">
        <v>1944781</v>
      </c>
      <c r="AG684" s="455" t="n">
        <v>56416</v>
      </c>
      <c r="AH684" s="455" t="n">
        <v>0</v>
      </c>
      <c r="AI684" s="455" t="n">
        <v>194478</v>
      </c>
      <c r="AJ684" s="455" t="n">
        <v>0</v>
      </c>
      <c r="AK684" s="455" t="n">
        <v>0</v>
      </c>
      <c r="AL684" s="455" t="n">
        <v>0</v>
      </c>
      <c r="AM684" s="455" t="n">
        <v>0</v>
      </c>
      <c r="AN684" s="455" t="n">
        <v>0</v>
      </c>
      <c r="AO684" s="455" t="n">
        <v>0</v>
      </c>
      <c r="AP684" s="455" t="n">
        <v>0</v>
      </c>
      <c r="AQ684" s="455" t="n">
        <v>0</v>
      </c>
      <c r="AR684" s="418" t="inlineStr"/>
      <c r="AS684" s="418" t="inlineStr">
        <is>
          <t>C/C HANDLING FEE, THC, CFS CHARGE, TRUCKING CHARGE</t>
        </is>
      </c>
      <c r="AT684" s="418" t="inlineStr">
        <is>
          <t>បានប្រកាសពន្ធ</t>
        </is>
      </c>
    </row>
    <row r="685">
      <c r="A685" s="417" t="n">
        <v>676</v>
      </c>
      <c r="B685" s="418" t="inlineStr">
        <is>
          <t>Lunch for Buyer LC</t>
        </is>
      </c>
      <c r="C685" s="418" t="inlineStr">
        <is>
          <t>ហុង អ៊ី ត្រាវែល ស៊ែវីស</t>
        </is>
      </c>
      <c r="D685" s="418" t="inlineStr">
        <is>
          <t>K002-100102573</t>
        </is>
      </c>
      <c r="E685" s="418" t="inlineStr">
        <is>
          <t>000144</t>
        </is>
      </c>
      <c r="F685" s="419" t="n">
        <v>44769</v>
      </c>
      <c r="G685" s="420" t="n">
        <v>354672</v>
      </c>
      <c r="H685" s="418" t="n"/>
      <c r="I685" s="455" t="n">
        <v>354672</v>
      </c>
      <c r="J685" s="418">
        <f>IF(L685&lt;&gt;"",L685,K685)</f>
        <v/>
      </c>
      <c r="K685" s="418">
        <f>IF(AND(T685=TRUE, U685=TRUE, V685=TRUE), IF(W685&lt;-0.05, "អនុញ្ញាត (អ្នកផ្គត់ផ្គង់ប្រកាសខ្វះ)", "បានប្រកាស (អនុញ្ញាត)"), IF(AND(T685=FALSE, U685=FALSE, V685=FALSE), "ព្យួរទុក (មិនមានទិន្នន័យ)", "ប្រកាសខុស (ព្យួរទុក)"))</f>
        <v/>
      </c>
      <c r="L685" s="418" t="inlineStr"/>
      <c r="M685" s="418" t="inlineStr"/>
      <c r="N685" s="455" t="n"/>
      <c r="O685" s="455">
        <f>IF(W685&lt;0,AI685,I685)</f>
        <v/>
      </c>
      <c r="P685" s="455">
        <f>I685-O685</f>
        <v/>
      </c>
      <c r="Q685" s="418" t="n"/>
      <c r="R685" s="418" t="inlineStr">
        <is>
          <t>000144</t>
        </is>
      </c>
      <c r="S685" s="418" t="inlineStr">
        <is>
          <t>000144</t>
        </is>
      </c>
      <c r="T685" s="418">
        <f>R685=S685</f>
        <v/>
      </c>
      <c r="U685" s="418">
        <f>AND(MONTH(F685)=MONTH(Y685), YEAR(F685)=YEAR(Y685))</f>
        <v/>
      </c>
      <c r="V685" s="418">
        <f>AND(AC685&lt;&gt;"", 'Company information'!D$4&lt;&gt;"", RIGHT(SUBSTITUTE(AC685,"-",""),9)=RIGHT(SUBSTITUTE('Company information'!D$4,"-",""),9))</f>
        <v/>
      </c>
      <c r="W685" s="418">
        <f>AI685-I685</f>
        <v/>
      </c>
      <c r="X685" s="455" t="n"/>
      <c r="Y685" s="419" t="n">
        <v>44769</v>
      </c>
      <c r="Z685" s="418" t="inlineStr">
        <is>
          <t>000144</t>
        </is>
      </c>
      <c r="AA685" s="418" t="inlineStr"/>
      <c r="AB685" s="418" t="inlineStr">
        <is>
          <t>បុគ្គលជាប់អាករ</t>
        </is>
      </c>
      <c r="AC685" s="418" t="inlineStr">
        <is>
          <t>L001-100067123</t>
        </is>
      </c>
      <c r="AD685" s="418" t="inlineStr">
        <is>
          <t>រីឡាយអេប៊ល សូស អ៊ិនដាសស្រ្ទៀល (ខេមបូឌា)</t>
        </is>
      </c>
      <c r="AE685" s="455" t="n">
        <v>3901392</v>
      </c>
      <c r="AF685" s="455" t="n">
        <v>3546720</v>
      </c>
      <c r="AG685" s="455" t="n">
        <v>0</v>
      </c>
      <c r="AH685" s="455" t="n">
        <v>0</v>
      </c>
      <c r="AI685" s="455" t="n">
        <v>354672</v>
      </c>
      <c r="AJ685" s="455" t="n">
        <v>0</v>
      </c>
      <c r="AK685" s="455" t="n">
        <v>0</v>
      </c>
      <c r="AL685" s="455" t="n">
        <v>0</v>
      </c>
      <c r="AM685" s="455" t="n">
        <v>0</v>
      </c>
      <c r="AN685" s="455" t="n">
        <v>0</v>
      </c>
      <c r="AO685" s="455" t="n">
        <v>0</v>
      </c>
      <c r="AP685" s="455" t="n">
        <v>0</v>
      </c>
      <c r="AQ685" s="455" t="n">
        <v>0</v>
      </c>
      <c r="AR685" s="418" t="inlineStr"/>
      <c r="AS685" s="418" t="inlineStr">
        <is>
          <t>Visa</t>
        </is>
      </c>
      <c r="AT685" s="418" t="inlineStr">
        <is>
          <t>បានប្រកាសពន្ធ</t>
        </is>
      </c>
    </row>
    <row r="686">
      <c r="A686" s="417" t="n">
        <v>677</v>
      </c>
      <c r="B686" s="418" t="inlineStr">
        <is>
          <t>Lunch for Buyer LC</t>
        </is>
      </c>
      <c r="C686" s="418" t="inlineStr">
        <is>
          <t>អ៊ិច' ផេន ត្រាឌីង</t>
        </is>
      </c>
      <c r="D686" s="418" t="inlineStr">
        <is>
          <t>K009-100107591</t>
        </is>
      </c>
      <c r="E686" s="418" t="inlineStr">
        <is>
          <t>IN-106/22</t>
        </is>
      </c>
      <c r="F686" s="419" t="n">
        <v>44767</v>
      </c>
      <c r="G686" s="420" t="n">
        <v>6155</v>
      </c>
      <c r="H686" s="418" t="n"/>
      <c r="I686" s="455" t="n">
        <v>6155</v>
      </c>
      <c r="J686" s="418">
        <f>IF(L686&lt;&gt;"",L686,K686)</f>
        <v/>
      </c>
      <c r="K686" s="418">
        <f>IF(AND(T686=TRUE, U686=TRUE, V686=TRUE), IF(W686&lt;-0.05, "អនុញ្ញាត (អ្នកផ្គត់ផ្គង់ប្រកាសខ្វះ)", "បានប្រកាស (អនុញ្ញាត)"), IF(AND(T686=FALSE, U686=FALSE, V686=FALSE), "ព្យួរទុក (មិនមានទិន្នន័យ)", "ប្រកាសខុស (ព្យួរទុក)"))</f>
        <v/>
      </c>
      <c r="L686" s="418" t="inlineStr"/>
      <c r="M686" s="418" t="inlineStr"/>
      <c r="N686" s="455" t="n"/>
      <c r="O686" s="455">
        <f>IF(W686&lt;0,AI686,I686)</f>
        <v/>
      </c>
      <c r="P686" s="455">
        <f>I686-O686</f>
        <v/>
      </c>
      <c r="Q686" s="418" t="n"/>
      <c r="R686" s="418" t="inlineStr">
        <is>
          <t>IN-106/22</t>
        </is>
      </c>
      <c r="S686" s="418" t="inlineStr"/>
      <c r="T686" s="418">
        <f>R686=S686</f>
        <v/>
      </c>
      <c r="U686" s="418">
        <f>AND(MONTH(F686)=MONTH(Y686), YEAR(F686)=YEAR(Y686))</f>
        <v/>
      </c>
      <c r="V686" s="418">
        <f>AND(AC686&lt;&gt;"", 'Company information'!D$4&lt;&gt;"", RIGHT(SUBSTITUTE(AC686,"-",""),9)=RIGHT(SUBSTITUTE('Company information'!D$4,"-",""),9))</f>
        <v/>
      </c>
      <c r="W686" s="418">
        <f>AI686-I686</f>
        <v/>
      </c>
      <c r="X686" s="455" t="n"/>
      <c r="Y686" s="417" t="n"/>
      <c r="Z686" s="418" t="n"/>
      <c r="AA686" s="418" t="n"/>
      <c r="AB686" s="418" t="n"/>
      <c r="AC686" s="418" t="n"/>
      <c r="AD686" s="418" t="n"/>
      <c r="AE686" s="455" t="n"/>
      <c r="AF686" s="455" t="n"/>
      <c r="AG686" s="455" t="n"/>
      <c r="AH686" s="455" t="n"/>
      <c r="AI686" s="455" t="n"/>
      <c r="AJ686" s="455" t="n"/>
      <c r="AK686" s="455" t="n"/>
      <c r="AL686" s="455" t="n"/>
      <c r="AM686" s="455" t="n"/>
      <c r="AN686" s="455" t="n"/>
      <c r="AO686" s="455" t="n"/>
      <c r="AP686" s="455" t="n"/>
      <c r="AQ686" s="455" t="n"/>
      <c r="AR686" s="418" t="n"/>
      <c r="AS686" s="418" t="n"/>
      <c r="AT686" s="418" t="n"/>
    </row>
    <row r="687">
      <c r="A687" s="417" t="n">
        <v>678</v>
      </c>
      <c r="B687" s="418" t="inlineStr">
        <is>
          <t>Adhesive Tape, Hole Paper, Under Paper, Marker Paper, Kraft Paper and Plastic</t>
        </is>
      </c>
      <c r="C687" s="418" t="inlineStr">
        <is>
          <t>វ៉ុលត្រេន ឡូជីស្ទីក (ខេមបូឌា) ឯ.ក</t>
        </is>
      </c>
      <c r="D687" s="418" t="inlineStr">
        <is>
          <t>K010-901800934</t>
        </is>
      </c>
      <c r="E687" s="418" t="inlineStr">
        <is>
          <t>VOL220864</t>
        </is>
      </c>
      <c r="F687" s="419" t="n">
        <v>44762</v>
      </c>
      <c r="G687" s="420" t="n">
        <v>123739</v>
      </c>
      <c r="H687" s="418" t="n"/>
      <c r="I687" s="455" t="n">
        <v>123739</v>
      </c>
      <c r="J687" s="418">
        <f>IF(L687&lt;&gt;"",L687,K687)</f>
        <v/>
      </c>
      <c r="K687" s="418">
        <f>IF(AND(T687=TRUE, U687=TRUE, V687=TRUE), IF(W687&lt;-0.05, "អនុញ្ញាត (អ្នកផ្គត់ផ្គង់ប្រកាសខ្វះ)", "បានប្រកាស (អនុញ្ញាត)"), IF(AND(T687=FALSE, U687=FALSE, V687=FALSE), "ព្យួរទុក (មិនមានទិន្នន័យ)", "ប្រកាសខុស (ព្យួរទុក)"))</f>
        <v/>
      </c>
      <c r="L687" s="418" t="inlineStr"/>
      <c r="M687" s="418" t="inlineStr"/>
      <c r="N687" s="455" t="n"/>
      <c r="O687" s="455">
        <f>IF(W687&lt;0,AI687,I687)</f>
        <v/>
      </c>
      <c r="P687" s="455">
        <f>I687-O687</f>
        <v/>
      </c>
      <c r="Q687" s="418" t="n"/>
      <c r="R687" s="418" t="inlineStr">
        <is>
          <t>VOL220864</t>
        </is>
      </c>
      <c r="S687" s="418" t="inlineStr">
        <is>
          <t>VOL220864</t>
        </is>
      </c>
      <c r="T687" s="418">
        <f>R687=S687</f>
        <v/>
      </c>
      <c r="U687" s="418">
        <f>AND(MONTH(F687)=MONTH(Y687), YEAR(F687)=YEAR(Y687))</f>
        <v/>
      </c>
      <c r="V687" s="418">
        <f>AND(AC687&lt;&gt;"", 'Company information'!D$4&lt;&gt;"", RIGHT(SUBSTITUTE(AC687,"-",""),9)=RIGHT(SUBSTITUTE('Company information'!D$4,"-",""),9))</f>
        <v/>
      </c>
      <c r="W687" s="418">
        <f>AI687-I687</f>
        <v/>
      </c>
      <c r="X687" s="455" t="n"/>
      <c r="Y687" s="419" t="n">
        <v>44762</v>
      </c>
      <c r="Z687" s="418" t="inlineStr">
        <is>
          <t>VOL220864</t>
        </is>
      </c>
      <c r="AA687" s="418" t="inlineStr"/>
      <c r="AB687" s="418" t="inlineStr">
        <is>
          <t>បុគ្គលជាប់អាករ</t>
        </is>
      </c>
      <c r="AC687" s="418" t="inlineStr">
        <is>
          <t>L001-100067123</t>
        </is>
      </c>
      <c r="AD687" s="418" t="inlineStr">
        <is>
          <t>រីឡាយអេប៊ល សូស អ៊ិនដាសស្រ្ទៀល (ខេមបូឌា)</t>
        </is>
      </c>
      <c r="AE687" s="455" t="n">
        <v>1361137</v>
      </c>
      <c r="AF687" s="455" t="n">
        <v>1237397</v>
      </c>
      <c r="AG687" s="455" t="n">
        <v>0</v>
      </c>
      <c r="AH687" s="455" t="n">
        <v>0</v>
      </c>
      <c r="AI687" s="455" t="n">
        <v>123740</v>
      </c>
      <c r="AJ687" s="455" t="n">
        <v>0</v>
      </c>
      <c r="AK687" s="455" t="n">
        <v>0</v>
      </c>
      <c r="AL687" s="455" t="n">
        <v>0</v>
      </c>
      <c r="AM687" s="455" t="n">
        <v>0</v>
      </c>
      <c r="AN687" s="455" t="n">
        <v>0</v>
      </c>
      <c r="AO687" s="455" t="n">
        <v>0</v>
      </c>
      <c r="AP687" s="455" t="n">
        <v>0</v>
      </c>
      <c r="AQ687" s="455" t="n">
        <v>0</v>
      </c>
      <c r="AR687" s="418" t="inlineStr"/>
      <c r="AS687" s="418" t="inlineStr">
        <is>
          <t>Commission service on goods transportation</t>
        </is>
      </c>
      <c r="AT687" s="418" t="inlineStr">
        <is>
          <t>បានប្រកាសពន្ធ</t>
        </is>
      </c>
    </row>
    <row r="688">
      <c r="A688" s="417" t="n">
        <v>679</v>
      </c>
      <c r="B688" s="418" t="inlineStr">
        <is>
          <t>Raw Material</t>
        </is>
      </c>
      <c r="C688" s="418" t="inlineStr">
        <is>
          <t>វ៉ុលត្រេន ឡូជីស្ទីក (ខេមបូឌា) ឯ.ក</t>
        </is>
      </c>
      <c r="D688" s="418" t="inlineStr">
        <is>
          <t>K010-901800934</t>
        </is>
      </c>
      <c r="E688" s="418" t="inlineStr">
        <is>
          <t>VOL220843</t>
        </is>
      </c>
      <c r="F688" s="419" t="n">
        <v>44756</v>
      </c>
      <c r="G688" s="420" t="n">
        <v>271992</v>
      </c>
      <c r="H688" s="418" t="n"/>
      <c r="I688" s="455" t="n">
        <v>271992</v>
      </c>
      <c r="J688" s="418">
        <f>IF(L688&lt;&gt;"",L688,K688)</f>
        <v/>
      </c>
      <c r="K688" s="418">
        <f>IF(AND(T688=TRUE, U688=TRUE, V688=TRUE), IF(W688&lt;-0.05, "អនុញ្ញាត (អ្នកផ្គត់ផ្គង់ប្រកាសខ្វះ)", "បានប្រកាស (អនុញ្ញាត)"), IF(AND(T688=FALSE, U688=FALSE, V688=FALSE), "ព្យួរទុក (មិនមានទិន្នន័យ)", "ប្រកាសខុស (ព្យួរទុក)"))</f>
        <v/>
      </c>
      <c r="L688" s="418" t="inlineStr"/>
      <c r="M688" s="418" t="inlineStr"/>
      <c r="N688" s="455" t="n"/>
      <c r="O688" s="455">
        <f>IF(W688&lt;0,AI688,I688)</f>
        <v/>
      </c>
      <c r="P688" s="455">
        <f>I688-O688</f>
        <v/>
      </c>
      <c r="Q688" s="418" t="n"/>
      <c r="R688" s="418" t="inlineStr">
        <is>
          <t>VOL220843</t>
        </is>
      </c>
      <c r="S688" s="418" t="inlineStr">
        <is>
          <t>VOL220843</t>
        </is>
      </c>
      <c r="T688" s="418">
        <f>R688=S688</f>
        <v/>
      </c>
      <c r="U688" s="418">
        <f>AND(MONTH(F688)=MONTH(Y688), YEAR(F688)=YEAR(Y688))</f>
        <v/>
      </c>
      <c r="V688" s="418">
        <f>AND(AC688&lt;&gt;"", 'Company information'!D$4&lt;&gt;"", RIGHT(SUBSTITUTE(AC688,"-",""),9)=RIGHT(SUBSTITUTE('Company information'!D$4,"-",""),9))</f>
        <v/>
      </c>
      <c r="W688" s="418">
        <f>AI688-I688</f>
        <v/>
      </c>
      <c r="X688" s="455" t="n"/>
      <c r="Y688" s="419" t="n">
        <v>44756</v>
      </c>
      <c r="Z688" s="418" t="inlineStr">
        <is>
          <t>VOL220843</t>
        </is>
      </c>
      <c r="AA688" s="418" t="inlineStr"/>
      <c r="AB688" s="418" t="inlineStr">
        <is>
          <t>បុគ្គលជាប់អាករ</t>
        </is>
      </c>
      <c r="AC688" s="418" t="inlineStr">
        <is>
          <t>L001-100067123</t>
        </is>
      </c>
      <c r="AD688" s="418" t="inlineStr">
        <is>
          <t>រីឡាយអេប៊ល សូស អ៊ិនដាសស្រ្ទៀល (ខេមបូឌា)</t>
        </is>
      </c>
      <c r="AE688" s="455" t="n">
        <v>2991904</v>
      </c>
      <c r="AF688" s="455" t="n">
        <v>2719913</v>
      </c>
      <c r="AG688" s="455" t="n">
        <v>0</v>
      </c>
      <c r="AH688" s="455" t="n">
        <v>0</v>
      </c>
      <c r="AI688" s="455" t="n">
        <v>271991</v>
      </c>
      <c r="AJ688" s="455" t="n">
        <v>0</v>
      </c>
      <c r="AK688" s="455" t="n">
        <v>0</v>
      </c>
      <c r="AL688" s="455" t="n">
        <v>0</v>
      </c>
      <c r="AM688" s="455" t="n">
        <v>0</v>
      </c>
      <c r="AN688" s="455" t="n">
        <v>0</v>
      </c>
      <c r="AO688" s="455" t="n">
        <v>0</v>
      </c>
      <c r="AP688" s="455" t="n">
        <v>0</v>
      </c>
      <c r="AQ688" s="455" t="n">
        <v>0</v>
      </c>
      <c r="AR688" s="418" t="inlineStr"/>
      <c r="AS688" s="418" t="inlineStr">
        <is>
          <t>Commission service on goods transportation</t>
        </is>
      </c>
      <c r="AT688" s="418" t="inlineStr">
        <is>
          <t>បានប្រកាសពន្ធ</t>
        </is>
      </c>
    </row>
    <row r="689">
      <c r="A689" s="417" t="n">
        <v>680</v>
      </c>
      <c r="B689" s="418" t="inlineStr">
        <is>
          <t>Water fee from 03/01/2024 to 03/02/2024</t>
        </is>
      </c>
      <c r="C689" s="418" t="inlineStr">
        <is>
          <t>វ៉ុលត្រេន ឡូជីស្ទីក (ខេមបូឌា) ឯ.ក</t>
        </is>
      </c>
      <c r="D689" s="418" t="inlineStr">
        <is>
          <t>K010-901800934</t>
        </is>
      </c>
      <c r="E689" s="418" t="inlineStr">
        <is>
          <t>VOL220839</t>
        </is>
      </c>
      <c r="F689" s="419" t="n">
        <v>44756</v>
      </c>
      <c r="G689" s="420" t="n">
        <v>191701</v>
      </c>
      <c r="H689" s="418" t="n"/>
      <c r="I689" s="455" t="n">
        <v>191701</v>
      </c>
      <c r="J689" s="418">
        <f>IF(L689&lt;&gt;"",L689,K689)</f>
        <v/>
      </c>
      <c r="K689" s="418">
        <f>IF(AND(T689=TRUE, U689=TRUE, V689=TRUE), IF(W689&lt;-0.05, "អនុញ្ញាត (អ្នកផ្គត់ផ្គង់ប្រកាសខ្វះ)", "បានប្រកាស (អនុញ្ញាត)"), IF(AND(T689=FALSE, U689=FALSE, V689=FALSE), "ព្យួរទុក (មិនមានទិន្នន័យ)", "ប្រកាសខុស (ព្យួរទុក)"))</f>
        <v/>
      </c>
      <c r="L689" s="418" t="inlineStr"/>
      <c r="M689" s="418" t="inlineStr"/>
      <c r="N689" s="455" t="n"/>
      <c r="O689" s="455">
        <f>IF(W689&lt;0,AI689,I689)</f>
        <v/>
      </c>
      <c r="P689" s="455">
        <f>I689-O689</f>
        <v/>
      </c>
      <c r="Q689" s="418" t="n"/>
      <c r="R689" s="418" t="inlineStr">
        <is>
          <t>VOL220839</t>
        </is>
      </c>
      <c r="S689" s="418" t="inlineStr">
        <is>
          <t>VOL220839</t>
        </is>
      </c>
      <c r="T689" s="418">
        <f>R689=S689</f>
        <v/>
      </c>
      <c r="U689" s="418">
        <f>AND(MONTH(F689)=MONTH(Y689), YEAR(F689)=YEAR(Y689))</f>
        <v/>
      </c>
      <c r="V689" s="418">
        <f>AND(AC689&lt;&gt;"", 'Company information'!D$4&lt;&gt;"", RIGHT(SUBSTITUTE(AC689,"-",""),9)=RIGHT(SUBSTITUTE('Company information'!D$4,"-",""),9))</f>
        <v/>
      </c>
      <c r="W689" s="418">
        <f>AI689-I689</f>
        <v/>
      </c>
      <c r="X689" s="455" t="n"/>
      <c r="Y689" s="419" t="n">
        <v>44756</v>
      </c>
      <c r="Z689" s="418" t="inlineStr">
        <is>
          <t>VOL220839</t>
        </is>
      </c>
      <c r="AA689" s="418" t="inlineStr"/>
      <c r="AB689" s="418" t="inlineStr">
        <is>
          <t>បុគ្គលជាប់អាករ</t>
        </is>
      </c>
      <c r="AC689" s="418" t="inlineStr">
        <is>
          <t>L001-100067123</t>
        </is>
      </c>
      <c r="AD689" s="418" t="inlineStr">
        <is>
          <t>រីឡាយអេប៊ល សូស អ៊ិនដាសស្រ្ទៀល (ខេមបូឌា)</t>
        </is>
      </c>
      <c r="AE689" s="455" t="n">
        <v>2108732</v>
      </c>
      <c r="AF689" s="455" t="n">
        <v>1917029</v>
      </c>
      <c r="AG689" s="455" t="n">
        <v>0</v>
      </c>
      <c r="AH689" s="455" t="n">
        <v>0</v>
      </c>
      <c r="AI689" s="455" t="n">
        <v>191703</v>
      </c>
      <c r="AJ689" s="455" t="n">
        <v>0</v>
      </c>
      <c r="AK689" s="455" t="n">
        <v>0</v>
      </c>
      <c r="AL689" s="455" t="n">
        <v>0</v>
      </c>
      <c r="AM689" s="455" t="n">
        <v>0</v>
      </c>
      <c r="AN689" s="455" t="n">
        <v>0</v>
      </c>
      <c r="AO689" s="455" t="n">
        <v>0</v>
      </c>
      <c r="AP689" s="455" t="n">
        <v>0</v>
      </c>
      <c r="AQ689" s="455" t="n">
        <v>0</v>
      </c>
      <c r="AR689" s="418" t="inlineStr"/>
      <c r="AS689" s="418" t="inlineStr">
        <is>
          <t>Commission service on goods transportation</t>
        </is>
      </c>
      <c r="AT689" s="418" t="inlineStr">
        <is>
          <t>បានប្រកាសពន្ធ</t>
        </is>
      </c>
    </row>
    <row r="690">
      <c r="A690" s="417" t="n">
        <v>681</v>
      </c>
      <c r="B690" s="418" t="inlineStr">
        <is>
          <t>Water fee from 02/01/2024 to 02/02/2024</t>
        </is>
      </c>
      <c r="C690" s="418" t="inlineStr">
        <is>
          <t>វ៉ុលត្រេន ឡូជីស្ទីក (ខេមបូឌា) ឯ.ក</t>
        </is>
      </c>
      <c r="D690" s="418" t="inlineStr">
        <is>
          <t>K010-901800934</t>
        </is>
      </c>
      <c r="E690" s="418" t="inlineStr">
        <is>
          <t>VOL220855</t>
        </is>
      </c>
      <c r="F690" s="419" t="n">
        <v>44762</v>
      </c>
      <c r="G690" s="420" t="n">
        <v>174763</v>
      </c>
      <c r="H690" s="418" t="n"/>
      <c r="I690" s="455" t="n">
        <v>174763</v>
      </c>
      <c r="J690" s="418">
        <f>IF(L690&lt;&gt;"",L690,K690)</f>
        <v/>
      </c>
      <c r="K690" s="418">
        <f>IF(AND(T690=TRUE, U690=TRUE, V690=TRUE), IF(W690&lt;-0.05, "អនុញ្ញាត (អ្នកផ្គត់ផ្គង់ប្រកាសខ្វះ)", "បានប្រកាស (អនុញ្ញាត)"), IF(AND(T690=FALSE, U690=FALSE, V690=FALSE), "ព្យួរទុក (មិនមានទិន្នន័យ)", "ប្រកាសខុស (ព្យួរទុក)"))</f>
        <v/>
      </c>
      <c r="L690" s="418" t="inlineStr"/>
      <c r="M690" s="418" t="inlineStr"/>
      <c r="N690" s="455" t="n"/>
      <c r="O690" s="455">
        <f>IF(W690&lt;0,AI690,I690)</f>
        <v/>
      </c>
      <c r="P690" s="455">
        <f>I690-O690</f>
        <v/>
      </c>
      <c r="Q690" s="418" t="n"/>
      <c r="R690" s="418" t="inlineStr">
        <is>
          <t>VOL220855</t>
        </is>
      </c>
      <c r="S690" s="418" t="inlineStr">
        <is>
          <t>VOL220855</t>
        </is>
      </c>
      <c r="T690" s="418">
        <f>R690=S690</f>
        <v/>
      </c>
      <c r="U690" s="418">
        <f>AND(MONTH(F690)=MONTH(Y690), YEAR(F690)=YEAR(Y690))</f>
        <v/>
      </c>
      <c r="V690" s="418">
        <f>AND(AC690&lt;&gt;"", 'Company information'!D$4&lt;&gt;"", RIGHT(SUBSTITUTE(AC690,"-",""),9)=RIGHT(SUBSTITUTE('Company information'!D$4,"-",""),9))</f>
        <v/>
      </c>
      <c r="W690" s="418">
        <f>AI690-I690</f>
        <v/>
      </c>
      <c r="X690" s="455" t="n"/>
      <c r="Y690" s="419" t="n">
        <v>44762</v>
      </c>
      <c r="Z690" s="418" t="inlineStr">
        <is>
          <t>VOL220855</t>
        </is>
      </c>
      <c r="AA690" s="418" t="inlineStr"/>
      <c r="AB690" s="418" t="inlineStr">
        <is>
          <t>បុគ្គលជាប់អាករ</t>
        </is>
      </c>
      <c r="AC690" s="418" t="inlineStr">
        <is>
          <t>L001-100067123</t>
        </is>
      </c>
      <c r="AD690" s="418" t="inlineStr">
        <is>
          <t>រីឡាយអេប៊ល សូស អ៊ិនដាសស្រ្ទៀល (ខេមបូឌា)</t>
        </is>
      </c>
      <c r="AE690" s="455" t="n">
        <v>1922412</v>
      </c>
      <c r="AF690" s="455" t="n">
        <v>1747647</v>
      </c>
      <c r="AG690" s="455" t="n">
        <v>0</v>
      </c>
      <c r="AH690" s="455" t="n">
        <v>0</v>
      </c>
      <c r="AI690" s="455" t="n">
        <v>174765</v>
      </c>
      <c r="AJ690" s="455" t="n">
        <v>0</v>
      </c>
      <c r="AK690" s="455" t="n">
        <v>0</v>
      </c>
      <c r="AL690" s="455" t="n">
        <v>0</v>
      </c>
      <c r="AM690" s="455" t="n">
        <v>0</v>
      </c>
      <c r="AN690" s="455" t="n">
        <v>0</v>
      </c>
      <c r="AO690" s="455" t="n">
        <v>0</v>
      </c>
      <c r="AP690" s="455" t="n">
        <v>0</v>
      </c>
      <c r="AQ690" s="455" t="n">
        <v>0</v>
      </c>
      <c r="AR690" s="418" t="inlineStr"/>
      <c r="AS690" s="418" t="inlineStr">
        <is>
          <t>Commission service on goods transportation</t>
        </is>
      </c>
      <c r="AT690" s="418" t="inlineStr">
        <is>
          <t>បានប្រកាសពន្ធ</t>
        </is>
      </c>
    </row>
    <row r="691">
      <c r="A691" s="417" t="n">
        <v>682</v>
      </c>
      <c r="B691" s="418" t="inlineStr">
        <is>
          <t>Meal Allowance</t>
        </is>
      </c>
      <c r="C691" s="418" t="inlineStr">
        <is>
          <t>អេភីអិល ឡូយីស្ទីក (ខេមបូឌា) ភីធីអ៊ី អិលធីឌី</t>
        </is>
      </c>
      <c r="D691" s="418" t="inlineStr">
        <is>
          <t>L001-100046460</t>
        </is>
      </c>
      <c r="E691" s="418" t="inlineStr">
        <is>
          <t>PNHL488761</t>
        </is>
      </c>
      <c r="F691" s="419" t="n">
        <v>44764</v>
      </c>
      <c r="G691" s="420" t="n">
        <v>234971</v>
      </c>
      <c r="H691" s="418" t="n"/>
      <c r="I691" s="455" t="n">
        <v>234971</v>
      </c>
      <c r="J691" s="418">
        <f>IF(L691&lt;&gt;"",L691,K691)</f>
        <v/>
      </c>
      <c r="K691" s="418">
        <f>IF(AND(T691=TRUE, U691=TRUE, V691=TRUE), IF(W691&lt;-0.05, "អនុញ្ញាត (អ្នកផ្គត់ផ្គង់ប្រកាសខ្វះ)", "បានប្រកាស (អនុញ្ញាត)"), IF(AND(T691=FALSE, U691=FALSE, V691=FALSE), "ព្យួរទុក (មិនមានទិន្នន័យ)", "ប្រកាសខុស (ព្យួរទុក)"))</f>
        <v/>
      </c>
      <c r="L691" s="418" t="inlineStr"/>
      <c r="M691" s="418" t="inlineStr"/>
      <c r="N691" s="455" t="n"/>
      <c r="O691" s="455">
        <f>IF(W691&lt;0,AI691,I691)</f>
        <v/>
      </c>
      <c r="P691" s="455">
        <f>I691-O691</f>
        <v/>
      </c>
      <c r="Q691" s="418" t="n"/>
      <c r="R691" s="418" t="inlineStr">
        <is>
          <t>PNHL488761</t>
        </is>
      </c>
      <c r="S691" s="418" t="inlineStr">
        <is>
          <t>PNHL488761</t>
        </is>
      </c>
      <c r="T691" s="418">
        <f>R691=S691</f>
        <v/>
      </c>
      <c r="U691" s="418">
        <f>AND(MONTH(F691)=MONTH(Y691), YEAR(F691)=YEAR(Y691))</f>
        <v/>
      </c>
      <c r="V691" s="418">
        <f>AND(AC691&lt;&gt;"", 'Company information'!D$4&lt;&gt;"", RIGHT(SUBSTITUTE(AC691,"-",""),9)=RIGHT(SUBSTITUTE('Company information'!D$4,"-",""),9))</f>
        <v/>
      </c>
      <c r="W691" s="418">
        <f>AI691-I691</f>
        <v/>
      </c>
      <c r="X691" s="455" t="n"/>
      <c r="Y691" s="419" t="n">
        <v>44764</v>
      </c>
      <c r="Z691" s="418" t="inlineStr">
        <is>
          <t>PNHL488761</t>
        </is>
      </c>
      <c r="AA691" s="418" t="inlineStr"/>
      <c r="AB691" s="418" t="inlineStr">
        <is>
          <t>បុគ្គលជាប់អាករ</t>
        </is>
      </c>
      <c r="AC691" s="418" t="inlineStr">
        <is>
          <t>L001-100067123</t>
        </is>
      </c>
      <c r="AD691" s="418" t="inlineStr">
        <is>
          <t>រីឡាយអេប៊ល សូស អ៊ិនដាសស្រ្ទៀល (ខេមបូឌា)</t>
        </is>
      </c>
      <c r="AE691" s="455" t="n">
        <v>2584685</v>
      </c>
      <c r="AF691" s="455" t="n">
        <v>2349714</v>
      </c>
      <c r="AG691" s="455" t="n">
        <v>0</v>
      </c>
      <c r="AH691" s="455" t="n">
        <v>0</v>
      </c>
      <c r="AI691" s="455" t="n">
        <v>234971</v>
      </c>
      <c r="AJ691" s="455" t="n">
        <v>0</v>
      </c>
      <c r="AK691" s="455" t="n">
        <v>0</v>
      </c>
      <c r="AL691" s="455" t="n">
        <v>0</v>
      </c>
      <c r="AM691" s="455" t="n">
        <v>0</v>
      </c>
      <c r="AN691" s="455" t="n">
        <v>0</v>
      </c>
      <c r="AO691" s="455" t="n">
        <v>0</v>
      </c>
      <c r="AP691" s="455" t="n">
        <v>0</v>
      </c>
      <c r="AQ691" s="455" t="n">
        <v>0</v>
      </c>
      <c r="AR691" s="418" t="inlineStr"/>
      <c r="AS691" s="418" t="inlineStr">
        <is>
          <t>LOCAL CHARGE &amp; OTHER</t>
        </is>
      </c>
      <c r="AT691" s="418" t="inlineStr">
        <is>
          <t>បានប្រកាសពន្ធ</t>
        </is>
      </c>
    </row>
    <row r="692">
      <c r="A692" s="417" t="n">
        <v>683</v>
      </c>
      <c r="B692" s="418" t="inlineStr">
        <is>
          <t>Drinking water</t>
        </is>
      </c>
      <c r="C692" s="418" t="inlineStr">
        <is>
          <t>អេភីអិល ឡូយីស្ទីក (ខេមបូឌា) ភីធីអ៊ី អិលធីឌី</t>
        </is>
      </c>
      <c r="D692" s="418" t="inlineStr">
        <is>
          <t>L001-100046460</t>
        </is>
      </c>
      <c r="E692" s="418" t="inlineStr">
        <is>
          <t>KOEL821517</t>
        </is>
      </c>
      <c r="F692" s="419" t="n">
        <v>44764</v>
      </c>
      <c r="G692" s="420" t="n">
        <v>194273</v>
      </c>
      <c r="H692" s="418" t="n"/>
      <c r="I692" s="455" t="n">
        <v>194273</v>
      </c>
      <c r="J692" s="418">
        <f>IF(L692&lt;&gt;"",L692,K692)</f>
        <v/>
      </c>
      <c r="K692" s="418">
        <f>IF(AND(T692=TRUE, U692=TRUE, V692=TRUE), IF(W692&lt;-0.05, "អនុញ្ញាត (អ្នកផ្គត់ផ្គង់ប្រកាសខ្វះ)", "បានប្រកាស (អនុញ្ញាត)"), IF(AND(T692=FALSE, U692=FALSE, V692=FALSE), "ព្យួរទុក (មិនមានទិន្នន័យ)", "ប្រកាសខុស (ព្យួរទុក)"))</f>
        <v/>
      </c>
      <c r="L692" s="418" t="inlineStr"/>
      <c r="M692" s="418" t="inlineStr"/>
      <c r="N692" s="455" t="n"/>
      <c r="O692" s="455">
        <f>IF(W692&lt;0,AI692,I692)</f>
        <v/>
      </c>
      <c r="P692" s="455">
        <f>I692-O692</f>
        <v/>
      </c>
      <c r="Q692" s="418" t="n"/>
      <c r="R692" s="418" t="inlineStr">
        <is>
          <t>KOEL821517</t>
        </is>
      </c>
      <c r="S692" s="418" t="inlineStr">
        <is>
          <t>KOEL821517</t>
        </is>
      </c>
      <c r="T692" s="418">
        <f>R692=S692</f>
        <v/>
      </c>
      <c r="U692" s="418">
        <f>AND(MONTH(F692)=MONTH(Y692), YEAR(F692)=YEAR(Y692))</f>
        <v/>
      </c>
      <c r="V692" s="418">
        <f>AND(AC692&lt;&gt;"", 'Company information'!D$4&lt;&gt;"", RIGHT(SUBSTITUTE(AC692,"-",""),9)=RIGHT(SUBSTITUTE('Company information'!D$4,"-",""),9))</f>
        <v/>
      </c>
      <c r="W692" s="418">
        <f>AI692-I692</f>
        <v/>
      </c>
      <c r="X692" s="455" t="n"/>
      <c r="Y692" s="419" t="n">
        <v>44764</v>
      </c>
      <c r="Z692" s="418" t="inlineStr">
        <is>
          <t>KOEL821517</t>
        </is>
      </c>
      <c r="AA692" s="418" t="inlineStr"/>
      <c r="AB692" s="418" t="inlineStr">
        <is>
          <t>បុគ្គលជាប់អាករ</t>
        </is>
      </c>
      <c r="AC692" s="418" t="inlineStr">
        <is>
          <t>L001-100067123</t>
        </is>
      </c>
      <c r="AD692" s="418" t="inlineStr">
        <is>
          <t>រីឡាយអេប៊ល សូស អ៊ិនដាសស្រ្ទៀល (ខេមបូឌា)</t>
        </is>
      </c>
      <c r="AE692" s="455" t="n">
        <v>2137006</v>
      </c>
      <c r="AF692" s="455" t="n">
        <v>1942733</v>
      </c>
      <c r="AG692" s="455" t="n">
        <v>0</v>
      </c>
      <c r="AH692" s="455" t="n">
        <v>0</v>
      </c>
      <c r="AI692" s="455" t="n">
        <v>194273</v>
      </c>
      <c r="AJ692" s="455" t="n">
        <v>0</v>
      </c>
      <c r="AK692" s="455" t="n">
        <v>0</v>
      </c>
      <c r="AL692" s="455" t="n">
        <v>0</v>
      </c>
      <c r="AM692" s="455" t="n">
        <v>0</v>
      </c>
      <c r="AN692" s="455" t="n">
        <v>0</v>
      </c>
      <c r="AO692" s="455" t="n">
        <v>0</v>
      </c>
      <c r="AP692" s="455" t="n">
        <v>0</v>
      </c>
      <c r="AQ692" s="455" t="n">
        <v>0</v>
      </c>
      <c r="AR692" s="418" t="inlineStr"/>
      <c r="AS692" s="418" t="inlineStr">
        <is>
          <t>LOCAL CHARGE &amp; OTHER</t>
        </is>
      </c>
      <c r="AT692" s="418" t="inlineStr">
        <is>
          <t>បានប្រកាសពន្ធ</t>
        </is>
      </c>
    </row>
    <row r="693">
      <c r="A693" s="417" t="n">
        <v>684</v>
      </c>
      <c r="B693" s="418" t="inlineStr">
        <is>
          <t>Drinking water</t>
        </is>
      </c>
      <c r="C693" s="418" t="inlineStr">
        <is>
          <t>អេភីអិល ឡូយីស្ទីក (ខេមបូឌា) ភីធីអ៊ី អិលធីឌី</t>
        </is>
      </c>
      <c r="D693" s="418" t="inlineStr">
        <is>
          <t>L001-100046460</t>
        </is>
      </c>
      <c r="E693" s="418" t="inlineStr">
        <is>
          <t>KOEL821516</t>
        </is>
      </c>
      <c r="F693" s="419" t="n">
        <v>44764</v>
      </c>
      <c r="G693" s="420" t="n">
        <v>672467</v>
      </c>
      <c r="H693" s="418" t="n"/>
      <c r="I693" s="455" t="n">
        <v>672467</v>
      </c>
      <c r="J693" s="418">
        <f>IF(L693&lt;&gt;"",L693,K693)</f>
        <v/>
      </c>
      <c r="K693" s="418">
        <f>IF(AND(T693=TRUE, U693=TRUE, V693=TRUE), IF(W693&lt;-0.05, "អនុញ្ញាត (អ្នកផ្គត់ផ្គង់ប្រកាសខ្វះ)", "បានប្រកាស (អនុញ្ញាត)"), IF(AND(T693=FALSE, U693=FALSE, V693=FALSE), "ព្យួរទុក (មិនមានទិន្នន័យ)", "ប្រកាសខុស (ព្យួរទុក)"))</f>
        <v/>
      </c>
      <c r="L693" s="418" t="inlineStr"/>
      <c r="M693" s="418" t="inlineStr"/>
      <c r="N693" s="455" t="n"/>
      <c r="O693" s="455">
        <f>IF(W693&lt;0,AI693,I693)</f>
        <v/>
      </c>
      <c r="P693" s="455">
        <f>I693-O693</f>
        <v/>
      </c>
      <c r="Q693" s="418" t="n"/>
      <c r="R693" s="418" t="inlineStr">
        <is>
          <t>KOEL821516</t>
        </is>
      </c>
      <c r="S693" s="418" t="inlineStr">
        <is>
          <t>KOEL821516</t>
        </is>
      </c>
      <c r="T693" s="418">
        <f>R693=S693</f>
        <v/>
      </c>
      <c r="U693" s="418">
        <f>AND(MONTH(F693)=MONTH(Y693), YEAR(F693)=YEAR(Y693))</f>
        <v/>
      </c>
      <c r="V693" s="418">
        <f>AND(AC693&lt;&gt;"", 'Company information'!D$4&lt;&gt;"", RIGHT(SUBSTITUTE(AC693,"-",""),9)=RIGHT(SUBSTITUTE('Company information'!D$4,"-",""),9))</f>
        <v/>
      </c>
      <c r="W693" s="418">
        <f>AI693-I693</f>
        <v/>
      </c>
      <c r="X693" s="455" t="n"/>
      <c r="Y693" s="419" t="n">
        <v>44764</v>
      </c>
      <c r="Z693" s="418" t="inlineStr">
        <is>
          <t>KOEL821516</t>
        </is>
      </c>
      <c r="AA693" s="418" t="inlineStr"/>
      <c r="AB693" s="418" t="inlineStr">
        <is>
          <t>បុគ្គលជាប់អាករ</t>
        </is>
      </c>
      <c r="AC693" s="418" t="inlineStr">
        <is>
          <t>L001-100067123</t>
        </is>
      </c>
      <c r="AD693" s="418" t="inlineStr">
        <is>
          <t>រីឡាយអេប៊ល សូស អ៊ិនដាសស្រ្ទៀល (ខេមបូឌា)</t>
        </is>
      </c>
      <c r="AE693" s="455" t="n">
        <v>7397135</v>
      </c>
      <c r="AF693" s="455" t="n">
        <v>6724668</v>
      </c>
      <c r="AG693" s="455" t="n">
        <v>0</v>
      </c>
      <c r="AH693" s="455" t="n">
        <v>0</v>
      </c>
      <c r="AI693" s="455" t="n">
        <v>672467</v>
      </c>
      <c r="AJ693" s="455" t="n">
        <v>0</v>
      </c>
      <c r="AK693" s="455" t="n">
        <v>0</v>
      </c>
      <c r="AL693" s="455" t="n">
        <v>0</v>
      </c>
      <c r="AM693" s="455" t="n">
        <v>0</v>
      </c>
      <c r="AN693" s="455" t="n">
        <v>0</v>
      </c>
      <c r="AO693" s="455" t="n">
        <v>0</v>
      </c>
      <c r="AP693" s="455" t="n">
        <v>0</v>
      </c>
      <c r="AQ693" s="455" t="n">
        <v>0</v>
      </c>
      <c r="AR693" s="418" t="inlineStr"/>
      <c r="AS693" s="418" t="inlineStr">
        <is>
          <t>LOCAL CHARGE &amp; OTHER</t>
        </is>
      </c>
      <c r="AT693" s="418" t="inlineStr">
        <is>
          <t>បានប្រកាសពន្ធ</t>
        </is>
      </c>
    </row>
    <row r="694">
      <c r="A694" s="417" t="n">
        <v>685</v>
      </c>
      <c r="B694" s="418" t="inlineStr">
        <is>
          <t>Drinking water</t>
        </is>
      </c>
      <c r="C694" s="418" t="inlineStr">
        <is>
          <t>អេភីអិល ឡូយីស្ទីក (ខេមបូឌា) ភីធីអ៊ី អិលធីឌី</t>
        </is>
      </c>
      <c r="D694" s="418" t="inlineStr">
        <is>
          <t>L001-100046460</t>
        </is>
      </c>
      <c r="E694" s="418" t="inlineStr">
        <is>
          <t>KOEL821515</t>
        </is>
      </c>
      <c r="F694" s="419" t="n">
        <v>44764</v>
      </c>
      <c r="G694" s="420" t="n">
        <v>554103</v>
      </c>
      <c r="H694" s="418" t="n"/>
      <c r="I694" s="455" t="n">
        <v>554103</v>
      </c>
      <c r="J694" s="418">
        <f>IF(L694&lt;&gt;"",L694,K694)</f>
        <v/>
      </c>
      <c r="K694" s="418">
        <f>IF(AND(T694=TRUE, U694=TRUE, V694=TRUE), IF(W694&lt;-0.05, "អនុញ្ញាត (អ្នកផ្គត់ផ្គង់ប្រកាសខ្វះ)", "បានប្រកាស (អនុញ្ញាត)"), IF(AND(T694=FALSE, U694=FALSE, V694=FALSE), "ព្យួរទុក (មិនមានទិន្នន័យ)", "ប្រកាសខុស (ព្យួរទុក)"))</f>
        <v/>
      </c>
      <c r="L694" s="418" t="inlineStr"/>
      <c r="M694" s="418" t="inlineStr"/>
      <c r="N694" s="455" t="n"/>
      <c r="O694" s="455">
        <f>IF(W694&lt;0,AI694,I694)</f>
        <v/>
      </c>
      <c r="P694" s="455">
        <f>I694-O694</f>
        <v/>
      </c>
      <c r="Q694" s="418" t="n"/>
      <c r="R694" s="418" t="inlineStr">
        <is>
          <t>KOEL821515</t>
        </is>
      </c>
      <c r="S694" s="418" t="inlineStr">
        <is>
          <t>KOEL821515</t>
        </is>
      </c>
      <c r="T694" s="418">
        <f>R694=S694</f>
        <v/>
      </c>
      <c r="U694" s="418">
        <f>AND(MONTH(F694)=MONTH(Y694), YEAR(F694)=YEAR(Y694))</f>
        <v/>
      </c>
      <c r="V694" s="418">
        <f>AND(AC694&lt;&gt;"", 'Company information'!D$4&lt;&gt;"", RIGHT(SUBSTITUTE(AC694,"-",""),9)=RIGHT(SUBSTITUTE('Company information'!D$4,"-",""),9))</f>
        <v/>
      </c>
      <c r="W694" s="418">
        <f>AI694-I694</f>
        <v/>
      </c>
      <c r="X694" s="455" t="n"/>
      <c r="Y694" s="419" t="n">
        <v>44764</v>
      </c>
      <c r="Z694" s="418" t="inlineStr">
        <is>
          <t>KOEL821515</t>
        </is>
      </c>
      <c r="AA694" s="418" t="inlineStr"/>
      <c r="AB694" s="418" t="inlineStr">
        <is>
          <t>បុគ្គលជាប់អាករ</t>
        </is>
      </c>
      <c r="AC694" s="418" t="inlineStr">
        <is>
          <t>L001-100067123</t>
        </is>
      </c>
      <c r="AD694" s="418" t="inlineStr">
        <is>
          <t>រីឡាយអេប៊ល សូស អ៊ិនដាសស្រ្ទៀល (ខេមបូឌា)</t>
        </is>
      </c>
      <c r="AE694" s="455" t="n">
        <v>6095130</v>
      </c>
      <c r="AF694" s="455" t="n">
        <v>5541027</v>
      </c>
      <c r="AG694" s="455" t="n">
        <v>0</v>
      </c>
      <c r="AH694" s="455" t="n">
        <v>0</v>
      </c>
      <c r="AI694" s="455" t="n">
        <v>554103</v>
      </c>
      <c r="AJ694" s="455" t="n">
        <v>0</v>
      </c>
      <c r="AK694" s="455" t="n">
        <v>0</v>
      </c>
      <c r="AL694" s="455" t="n">
        <v>0</v>
      </c>
      <c r="AM694" s="455" t="n">
        <v>0</v>
      </c>
      <c r="AN694" s="455" t="n">
        <v>0</v>
      </c>
      <c r="AO694" s="455" t="n">
        <v>0</v>
      </c>
      <c r="AP694" s="455" t="n">
        <v>0</v>
      </c>
      <c r="AQ694" s="455" t="n">
        <v>0</v>
      </c>
      <c r="AR694" s="418" t="inlineStr"/>
      <c r="AS694" s="418" t="inlineStr">
        <is>
          <t>LOCAL CHARGE &amp; OTHER</t>
        </is>
      </c>
      <c r="AT694" s="418" t="inlineStr">
        <is>
          <t>បានប្រកាសពន្ធ</t>
        </is>
      </c>
    </row>
    <row r="695">
      <c r="A695" s="417" t="n">
        <v>686</v>
      </c>
      <c r="B695" s="418" t="inlineStr">
        <is>
          <t>Drinking water</t>
        </is>
      </c>
      <c r="C695" s="418" t="inlineStr">
        <is>
          <t>ឃឺន + ណាហ្គែល</t>
        </is>
      </c>
      <c r="D695" s="418" t="inlineStr">
        <is>
          <t>L001-100045189</t>
        </is>
      </c>
      <c r="E695" s="418" t="inlineStr">
        <is>
          <t>PTI2214743</t>
        </is>
      </c>
      <c r="F695" s="419" t="n">
        <v>44760</v>
      </c>
      <c r="G695" s="420" t="n">
        <v>71702</v>
      </c>
      <c r="H695" s="418" t="n"/>
      <c r="I695" s="455" t="n">
        <v>71702</v>
      </c>
      <c r="J695" s="418">
        <f>IF(L695&lt;&gt;"",L695,K695)</f>
        <v/>
      </c>
      <c r="K695" s="418">
        <f>IF(AND(T695=TRUE, U695=TRUE, V695=TRUE), IF(W695&lt;-0.05, "អនុញ្ញាត (អ្នកផ្គត់ផ្គង់ប្រកាសខ្វះ)", "បានប្រកាស (អនុញ្ញាត)"), IF(AND(T695=FALSE, U695=FALSE, V695=FALSE), "ព្យួរទុក (មិនមានទិន្នន័យ)", "ប្រកាសខុស (ព្យួរទុក)"))</f>
        <v/>
      </c>
      <c r="L695" s="418" t="inlineStr"/>
      <c r="M695" s="418" t="inlineStr"/>
      <c r="N695" s="455" t="n"/>
      <c r="O695" s="455">
        <f>IF(W695&lt;0,AI695,I695)</f>
        <v/>
      </c>
      <c r="P695" s="455">
        <f>I695-O695</f>
        <v/>
      </c>
      <c r="Q695" s="418" t="n"/>
      <c r="R695" s="418" t="inlineStr">
        <is>
          <t>PTI2214743</t>
        </is>
      </c>
      <c r="S695" s="418" t="inlineStr">
        <is>
          <t>PTI2214743</t>
        </is>
      </c>
      <c r="T695" s="418">
        <f>R695=S695</f>
        <v/>
      </c>
      <c r="U695" s="418">
        <f>AND(MONTH(F695)=MONTH(Y695), YEAR(F695)=YEAR(Y695))</f>
        <v/>
      </c>
      <c r="V695" s="418">
        <f>AND(AC695&lt;&gt;"", 'Company information'!D$4&lt;&gt;"", RIGHT(SUBSTITUTE(AC695,"-",""),9)=RIGHT(SUBSTITUTE('Company information'!D$4,"-",""),9))</f>
        <v/>
      </c>
      <c r="W695" s="418">
        <f>AI695-I695</f>
        <v/>
      </c>
      <c r="X695" s="455" t="n"/>
      <c r="Y695" s="419" t="n">
        <v>44760</v>
      </c>
      <c r="Z695" s="418" t="inlineStr">
        <is>
          <t>PTI2214743</t>
        </is>
      </c>
      <c r="AA695" s="418" t="inlineStr"/>
      <c r="AB695" s="418" t="inlineStr">
        <is>
          <t>បុគ្គលជាប់អាករ</t>
        </is>
      </c>
      <c r="AC695" s="418" t="inlineStr">
        <is>
          <t>L001-100067123</t>
        </is>
      </c>
      <c r="AD695" s="418" t="inlineStr">
        <is>
          <t>រីឡាយអេប៊ល សូស អ៊ិនដាសស្រ្ទៀល (ខេមបូឌា)</t>
        </is>
      </c>
      <c r="AE695" s="455" t="n">
        <v>819492</v>
      </c>
      <c r="AF695" s="455" t="n">
        <v>747790</v>
      </c>
      <c r="AG695" s="455" t="n">
        <v>0</v>
      </c>
      <c r="AH695" s="455" t="n">
        <v>0</v>
      </c>
      <c r="AI695" s="455" t="n">
        <v>71702</v>
      </c>
      <c r="AJ695" s="455" t="n">
        <v>0</v>
      </c>
      <c r="AK695" s="455" t="n">
        <v>0</v>
      </c>
      <c r="AL695" s="455" t="n">
        <v>0</v>
      </c>
      <c r="AM695" s="455" t="n">
        <v>0</v>
      </c>
      <c r="AN695" s="455" t="n">
        <v>0</v>
      </c>
      <c r="AO695" s="455" t="n">
        <v>0</v>
      </c>
      <c r="AP695" s="455" t="n">
        <v>0</v>
      </c>
      <c r="AQ695" s="455" t="n">
        <v>0</v>
      </c>
      <c r="AR695" s="418" t="inlineStr"/>
      <c r="AS695" s="418" t="inlineStr">
        <is>
          <t>ថ្លៃដឹកជញ្ជូន និងសេវា</t>
        </is>
      </c>
      <c r="AT695" s="418" t="inlineStr">
        <is>
          <t>បានប្រកាសពន្ធ</t>
        </is>
      </c>
    </row>
    <row r="696">
      <c r="A696" s="417" t="n">
        <v>687</v>
      </c>
      <c r="B696" s="418" t="inlineStr">
        <is>
          <t>Drinking water</t>
        </is>
      </c>
      <c r="C696" s="418" t="inlineStr">
        <is>
          <t>ឃឺន + ណាហ្គែល</t>
        </is>
      </c>
      <c r="D696" s="418" t="inlineStr">
        <is>
          <t>L001-100045189</t>
        </is>
      </c>
      <c r="E696" s="418" t="inlineStr">
        <is>
          <t>PTI2214742</t>
        </is>
      </c>
      <c r="F696" s="419" t="n">
        <v>44760</v>
      </c>
      <c r="G696" s="420" t="n">
        <v>80154</v>
      </c>
      <c r="H696" s="418" t="n"/>
      <c r="I696" s="455" t="n">
        <v>80154</v>
      </c>
      <c r="J696" s="418">
        <f>IF(L696&lt;&gt;"",L696,K696)</f>
        <v/>
      </c>
      <c r="K696" s="418">
        <f>IF(AND(T696=TRUE, U696=TRUE, V696=TRUE), IF(W696&lt;-0.05, "អនុញ្ញាត (អ្នកផ្គត់ផ្គង់ប្រកាសខ្វះ)", "បានប្រកាស (អនុញ្ញាត)"), IF(AND(T696=FALSE, U696=FALSE, V696=FALSE), "ព្យួរទុក (មិនមានទិន្នន័យ)", "ប្រកាសខុស (ព្យួរទុក)"))</f>
        <v/>
      </c>
      <c r="L696" s="418" t="inlineStr"/>
      <c r="M696" s="418" t="inlineStr"/>
      <c r="N696" s="455" t="n"/>
      <c r="O696" s="455">
        <f>IF(W696&lt;0,AI696,I696)</f>
        <v/>
      </c>
      <c r="P696" s="455">
        <f>I696-O696</f>
        <v/>
      </c>
      <c r="Q696" s="418" t="n"/>
      <c r="R696" s="418" t="inlineStr">
        <is>
          <t>PTI2214742</t>
        </is>
      </c>
      <c r="S696" s="418" t="inlineStr">
        <is>
          <t>PTI2214742</t>
        </is>
      </c>
      <c r="T696" s="418">
        <f>R696=S696</f>
        <v/>
      </c>
      <c r="U696" s="418">
        <f>AND(MONTH(F696)=MONTH(Y696), YEAR(F696)=YEAR(Y696))</f>
        <v/>
      </c>
      <c r="V696" s="418">
        <f>AND(AC696&lt;&gt;"", 'Company information'!D$4&lt;&gt;"", RIGHT(SUBSTITUTE(AC696,"-",""),9)=RIGHT(SUBSTITUTE('Company information'!D$4,"-",""),9))</f>
        <v/>
      </c>
      <c r="W696" s="418">
        <f>AI696-I696</f>
        <v/>
      </c>
      <c r="X696" s="455" t="n"/>
      <c r="Y696" s="419" t="n">
        <v>44760</v>
      </c>
      <c r="Z696" s="418" t="inlineStr">
        <is>
          <t>PTI2214742</t>
        </is>
      </c>
      <c r="AA696" s="418" t="inlineStr"/>
      <c r="AB696" s="418" t="inlineStr">
        <is>
          <t>បុគ្គលជាប់អាករ</t>
        </is>
      </c>
      <c r="AC696" s="418" t="inlineStr">
        <is>
          <t>L001-100067123</t>
        </is>
      </c>
      <c r="AD696" s="418" t="inlineStr">
        <is>
          <t>រីឡាយអេប៊ល សូស អ៊ិនដាសស្រ្ទៀល (ខេមបូឌា)</t>
        </is>
      </c>
      <c r="AE696" s="455" t="n">
        <v>912466</v>
      </c>
      <c r="AF696" s="455" t="n">
        <v>832312</v>
      </c>
      <c r="AG696" s="455" t="n">
        <v>0</v>
      </c>
      <c r="AH696" s="455" t="n">
        <v>0</v>
      </c>
      <c r="AI696" s="455" t="n">
        <v>80154</v>
      </c>
      <c r="AJ696" s="455" t="n">
        <v>0</v>
      </c>
      <c r="AK696" s="455" t="n">
        <v>0</v>
      </c>
      <c r="AL696" s="455" t="n">
        <v>0</v>
      </c>
      <c r="AM696" s="455" t="n">
        <v>0</v>
      </c>
      <c r="AN696" s="455" t="n">
        <v>0</v>
      </c>
      <c r="AO696" s="455" t="n">
        <v>0</v>
      </c>
      <c r="AP696" s="455" t="n">
        <v>0</v>
      </c>
      <c r="AQ696" s="455" t="n">
        <v>0</v>
      </c>
      <c r="AR696" s="418" t="inlineStr"/>
      <c r="AS696" s="418" t="inlineStr">
        <is>
          <t>ថ្លៃដឹកជញ្ជូន និងសេវា</t>
        </is>
      </c>
      <c r="AT696" s="418" t="inlineStr">
        <is>
          <t>បានប្រកាសពន្ធ</t>
        </is>
      </c>
    </row>
    <row r="697">
      <c r="A697" s="417" t="n">
        <v>688</v>
      </c>
      <c r="B697" s="418" t="inlineStr">
        <is>
          <t>Food for Inspection</t>
        </is>
      </c>
      <c r="C697" s="418" t="inlineStr">
        <is>
          <t>ឃឺន + ណាហ្គែល</t>
        </is>
      </c>
      <c r="D697" s="418" t="inlineStr">
        <is>
          <t>L001-100045189</t>
        </is>
      </c>
      <c r="E697" s="418" t="inlineStr">
        <is>
          <t>PTI2214746</t>
        </is>
      </c>
      <c r="F697" s="419" t="n">
        <v>44760</v>
      </c>
      <c r="G697" s="420" t="n">
        <v>26569</v>
      </c>
      <c r="H697" s="418" t="n"/>
      <c r="I697" s="455" t="n">
        <v>26569</v>
      </c>
      <c r="J697" s="418">
        <f>IF(L697&lt;&gt;"",L697,K697)</f>
        <v/>
      </c>
      <c r="K697" s="418">
        <f>IF(AND(T697=TRUE, U697=TRUE, V697=TRUE), IF(W697&lt;-0.05, "អនុញ្ញាត (អ្នកផ្គត់ផ្គង់ប្រកាសខ្វះ)", "បានប្រកាស (អនុញ្ញាត)"), IF(AND(T697=FALSE, U697=FALSE, V697=FALSE), "ព្យួរទុក (មិនមានទិន្នន័យ)", "ប្រកាសខុស (ព្យួរទុក)"))</f>
        <v/>
      </c>
      <c r="L697" s="418" t="inlineStr"/>
      <c r="M697" s="418" t="inlineStr"/>
      <c r="N697" s="455" t="n"/>
      <c r="O697" s="455">
        <f>IF(W697&lt;0,AI697,I697)</f>
        <v/>
      </c>
      <c r="P697" s="455">
        <f>I697-O697</f>
        <v/>
      </c>
      <c r="Q697" s="418" t="n"/>
      <c r="R697" s="418" t="inlineStr">
        <is>
          <t>PTI2214746</t>
        </is>
      </c>
      <c r="S697" s="418" t="inlineStr">
        <is>
          <t>PTI2214746</t>
        </is>
      </c>
      <c r="T697" s="418">
        <f>R697=S697</f>
        <v/>
      </c>
      <c r="U697" s="418">
        <f>AND(MONTH(F697)=MONTH(Y697), YEAR(F697)=YEAR(Y697))</f>
        <v/>
      </c>
      <c r="V697" s="418">
        <f>AND(AC697&lt;&gt;"", 'Company information'!D$4&lt;&gt;"", RIGHT(SUBSTITUTE(AC697,"-",""),9)=RIGHT(SUBSTITUTE('Company information'!D$4,"-",""),9))</f>
        <v/>
      </c>
      <c r="W697" s="418">
        <f>AI697-I697</f>
        <v/>
      </c>
      <c r="X697" s="455" t="n"/>
      <c r="Y697" s="419" t="n">
        <v>44760</v>
      </c>
      <c r="Z697" s="418" t="inlineStr">
        <is>
          <t>PTI2214746</t>
        </is>
      </c>
      <c r="AA697" s="418" t="inlineStr"/>
      <c r="AB697" s="418" t="inlineStr">
        <is>
          <t>បុគ្គលជាប់អាករ</t>
        </is>
      </c>
      <c r="AC697" s="418" t="inlineStr">
        <is>
          <t>L001-100067123</t>
        </is>
      </c>
      <c r="AD697" s="418" t="inlineStr">
        <is>
          <t>រីឡាយអេប៊ល សូស អ៊ិនដាសស្រ្ទៀល (ខេមបូឌា)</t>
        </is>
      </c>
      <c r="AE697" s="455" t="n">
        <v>292257</v>
      </c>
      <c r="AF697" s="455" t="n">
        <v>265688</v>
      </c>
      <c r="AG697" s="455" t="n">
        <v>0</v>
      </c>
      <c r="AH697" s="455" t="n">
        <v>0</v>
      </c>
      <c r="AI697" s="455" t="n">
        <v>26569</v>
      </c>
      <c r="AJ697" s="455" t="n">
        <v>0</v>
      </c>
      <c r="AK697" s="455" t="n">
        <v>0</v>
      </c>
      <c r="AL697" s="455" t="n">
        <v>0</v>
      </c>
      <c r="AM697" s="455" t="n">
        <v>0</v>
      </c>
      <c r="AN697" s="455" t="n">
        <v>0</v>
      </c>
      <c r="AO697" s="455" t="n">
        <v>0</v>
      </c>
      <c r="AP697" s="455" t="n">
        <v>0</v>
      </c>
      <c r="AQ697" s="455" t="n">
        <v>0</v>
      </c>
      <c r="AR697" s="418" t="inlineStr"/>
      <c r="AS697" s="418" t="inlineStr">
        <is>
          <t>ថ្លៃដឹកជញ្ជូន និងសេវា</t>
        </is>
      </c>
      <c r="AT697" s="418" t="inlineStr">
        <is>
          <t>បានប្រកាសពន្ធ</t>
        </is>
      </c>
    </row>
    <row r="698">
      <c r="A698" s="417" t="n">
        <v>689</v>
      </c>
      <c r="B698" s="418" t="inlineStr">
        <is>
          <t>Transfer charge</t>
        </is>
      </c>
      <c r="C698" s="418" t="inlineStr">
        <is>
          <t>ឃឺន + ណាហ្គែល</t>
        </is>
      </c>
      <c r="D698" s="418" t="inlineStr">
        <is>
          <t>L001-100045189</t>
        </is>
      </c>
      <c r="E698" s="418" t="inlineStr">
        <is>
          <t>PTI2214748</t>
        </is>
      </c>
      <c r="F698" s="419" t="n">
        <v>44760</v>
      </c>
      <c r="G698" s="420" t="n">
        <v>92482</v>
      </c>
      <c r="H698" s="418" t="n"/>
      <c r="I698" s="455" t="n">
        <v>92482</v>
      </c>
      <c r="J698" s="418">
        <f>IF(L698&lt;&gt;"",L698,K698)</f>
        <v/>
      </c>
      <c r="K698" s="418">
        <f>IF(AND(T698=TRUE, U698=TRUE, V698=TRUE), IF(W698&lt;-0.05, "អនុញ្ញាត (អ្នកផ្គត់ផ្គង់ប្រកាសខ្វះ)", "បានប្រកាស (អនុញ្ញាត)"), IF(AND(T698=FALSE, U698=FALSE, V698=FALSE), "ព្យួរទុក (មិនមានទិន្នន័យ)", "ប្រកាសខុស (ព្យួរទុក)"))</f>
        <v/>
      </c>
      <c r="L698" s="418" t="inlineStr"/>
      <c r="M698" s="418" t="inlineStr"/>
      <c r="N698" s="455" t="n"/>
      <c r="O698" s="455">
        <f>IF(W698&lt;0,AI698,I698)</f>
        <v/>
      </c>
      <c r="P698" s="455">
        <f>I698-O698</f>
        <v/>
      </c>
      <c r="Q698" s="418" t="n"/>
      <c r="R698" s="418" t="inlineStr">
        <is>
          <t>PTI2214748</t>
        </is>
      </c>
      <c r="S698" s="418" t="inlineStr">
        <is>
          <t>PTI2214748</t>
        </is>
      </c>
      <c r="T698" s="418">
        <f>R698=S698</f>
        <v/>
      </c>
      <c r="U698" s="418">
        <f>AND(MONTH(F698)=MONTH(Y698), YEAR(F698)=YEAR(Y698))</f>
        <v/>
      </c>
      <c r="V698" s="418">
        <f>AND(AC698&lt;&gt;"", 'Company information'!D$4&lt;&gt;"", RIGHT(SUBSTITUTE(AC698,"-",""),9)=RIGHT(SUBSTITUTE('Company information'!D$4,"-",""),9))</f>
        <v/>
      </c>
      <c r="W698" s="418">
        <f>AI698-I698</f>
        <v/>
      </c>
      <c r="X698" s="455" t="n"/>
      <c r="Y698" s="419" t="n">
        <v>44760</v>
      </c>
      <c r="Z698" s="418" t="inlineStr">
        <is>
          <t>PTI2214748</t>
        </is>
      </c>
      <c r="AA698" s="418" t="inlineStr"/>
      <c r="AB698" s="418" t="inlineStr">
        <is>
          <t>បុគ្គលជាប់អាករ</t>
        </is>
      </c>
      <c r="AC698" s="418" t="inlineStr">
        <is>
          <t>L001-100067123</t>
        </is>
      </c>
      <c r="AD698" s="418" t="inlineStr">
        <is>
          <t>រីឡាយអេប៊ល សូស អ៊ិនដាសស្រ្ទៀល (ខេមបូឌា)</t>
        </is>
      </c>
      <c r="AE698" s="455" t="n">
        <v>1078843</v>
      </c>
      <c r="AF698" s="455" t="n">
        <v>986361</v>
      </c>
      <c r="AG698" s="455" t="n">
        <v>0</v>
      </c>
      <c r="AH698" s="455" t="n">
        <v>0</v>
      </c>
      <c r="AI698" s="455" t="n">
        <v>92482</v>
      </c>
      <c r="AJ698" s="455" t="n">
        <v>0</v>
      </c>
      <c r="AK698" s="455" t="n">
        <v>0</v>
      </c>
      <c r="AL698" s="455" t="n">
        <v>0</v>
      </c>
      <c r="AM698" s="455" t="n">
        <v>0</v>
      </c>
      <c r="AN698" s="455" t="n">
        <v>0</v>
      </c>
      <c r="AO698" s="455" t="n">
        <v>0</v>
      </c>
      <c r="AP698" s="455" t="n">
        <v>0</v>
      </c>
      <c r="AQ698" s="455" t="n">
        <v>0</v>
      </c>
      <c r="AR698" s="418" t="inlineStr"/>
      <c r="AS698" s="418" t="inlineStr">
        <is>
          <t>ថ្លៃដឹកជញ្ជូន និងសេវា</t>
        </is>
      </c>
      <c r="AT698" s="418" t="inlineStr">
        <is>
          <t>បានប្រកាសពន្ធ</t>
        </is>
      </c>
    </row>
    <row r="699">
      <c r="A699" s="417" t="n">
        <v>690</v>
      </c>
      <c r="B699" s="418" t="inlineStr">
        <is>
          <t>Thread</t>
        </is>
      </c>
      <c r="C699" s="418" t="inlineStr">
        <is>
          <t>ឃឺន + ណាហ្គែល</t>
        </is>
      </c>
      <c r="D699" s="418" t="inlineStr">
        <is>
          <t>L001-100045189</t>
        </is>
      </c>
      <c r="E699" s="418" t="inlineStr">
        <is>
          <t>PTI2214777</t>
        </is>
      </c>
      <c r="F699" s="419" t="n">
        <v>44760</v>
      </c>
      <c r="G699" s="420" t="n">
        <v>26670</v>
      </c>
      <c r="H699" s="418" t="n"/>
      <c r="I699" s="455" t="n">
        <v>26670</v>
      </c>
      <c r="J699" s="418">
        <f>IF(L699&lt;&gt;"",L699,K699)</f>
        <v/>
      </c>
      <c r="K699" s="418">
        <f>IF(AND(T699=TRUE, U699=TRUE, V699=TRUE), IF(W699&lt;-0.05, "អនុញ្ញាត (អ្នកផ្គត់ផ្គង់ប្រកាសខ្វះ)", "បានប្រកាស (អនុញ្ញាត)"), IF(AND(T699=FALSE, U699=FALSE, V699=FALSE), "ព្យួរទុក (មិនមានទិន្នន័យ)", "ប្រកាសខុស (ព្យួរទុក)"))</f>
        <v/>
      </c>
      <c r="L699" s="418" t="inlineStr"/>
      <c r="M699" s="418" t="inlineStr"/>
      <c r="N699" s="455" t="n"/>
      <c r="O699" s="455">
        <f>IF(W699&lt;0,AI699,I699)</f>
        <v/>
      </c>
      <c r="P699" s="455">
        <f>I699-O699</f>
        <v/>
      </c>
      <c r="Q699" s="418" t="n"/>
      <c r="R699" s="418" t="inlineStr">
        <is>
          <t>PTI2214777</t>
        </is>
      </c>
      <c r="S699" s="418" t="inlineStr">
        <is>
          <t>PTI2214777</t>
        </is>
      </c>
      <c r="T699" s="418">
        <f>R699=S699</f>
        <v/>
      </c>
      <c r="U699" s="418">
        <f>AND(MONTH(F699)=MONTH(Y699), YEAR(F699)=YEAR(Y699))</f>
        <v/>
      </c>
      <c r="V699" s="418">
        <f>AND(AC699&lt;&gt;"", 'Company information'!D$4&lt;&gt;"", RIGHT(SUBSTITUTE(AC699,"-",""),9)=RIGHT(SUBSTITUTE('Company information'!D$4,"-",""),9))</f>
        <v/>
      </c>
      <c r="W699" s="418">
        <f>AI699-I699</f>
        <v/>
      </c>
      <c r="X699" s="455" t="n"/>
      <c r="Y699" s="419" t="n">
        <v>44760</v>
      </c>
      <c r="Z699" s="418" t="inlineStr">
        <is>
          <t>PTI2214777</t>
        </is>
      </c>
      <c r="AA699" s="418" t="inlineStr"/>
      <c r="AB699" s="418" t="inlineStr">
        <is>
          <t>បុគ្គលជាប់អាករ</t>
        </is>
      </c>
      <c r="AC699" s="418" t="inlineStr">
        <is>
          <t>L001-100067123</t>
        </is>
      </c>
      <c r="AD699" s="418" t="inlineStr">
        <is>
          <t>រីឡាយអេប៊ល សូស អ៊ិនដាសស្រ្ទៀល (ខេមបូឌា)</t>
        </is>
      </c>
      <c r="AE699" s="455" t="n">
        <v>3369999</v>
      </c>
      <c r="AF699" s="455" t="n">
        <v>3343330</v>
      </c>
      <c r="AG699" s="455" t="n">
        <v>0</v>
      </c>
      <c r="AH699" s="455" t="n">
        <v>0</v>
      </c>
      <c r="AI699" s="455" t="n">
        <v>26669</v>
      </c>
      <c r="AJ699" s="455" t="n">
        <v>0</v>
      </c>
      <c r="AK699" s="455" t="n">
        <v>0</v>
      </c>
      <c r="AL699" s="455" t="n">
        <v>0</v>
      </c>
      <c r="AM699" s="455" t="n">
        <v>0</v>
      </c>
      <c r="AN699" s="455" t="n">
        <v>0</v>
      </c>
      <c r="AO699" s="455" t="n">
        <v>0</v>
      </c>
      <c r="AP699" s="455" t="n">
        <v>0</v>
      </c>
      <c r="AQ699" s="455" t="n">
        <v>0</v>
      </c>
      <c r="AR699" s="418" t="inlineStr"/>
      <c r="AS699" s="418" t="inlineStr">
        <is>
          <t>ថ្លៃដឹកជញ្ជូន និងសេវា</t>
        </is>
      </c>
      <c r="AT699" s="418" t="inlineStr">
        <is>
          <t>បានប្រកាសពន្ធ</t>
        </is>
      </c>
    </row>
    <row r="700">
      <c r="A700" s="417" t="n">
        <v>691</v>
      </c>
      <c r="B700" s="418" t="inlineStr">
        <is>
          <t>Wood for Boiler</t>
        </is>
      </c>
      <c r="C700" s="418" t="inlineStr">
        <is>
          <t>ឃឺន + ណាហ្គែល</t>
        </is>
      </c>
      <c r="D700" s="418" t="inlineStr">
        <is>
          <t>L001-100045189</t>
        </is>
      </c>
      <c r="E700" s="418" t="inlineStr">
        <is>
          <t>PTI2214772</t>
        </is>
      </c>
      <c r="F700" s="419" t="n">
        <v>44760</v>
      </c>
      <c r="G700" s="420" t="n">
        <v>26670</v>
      </c>
      <c r="H700" s="418" t="n"/>
      <c r="I700" s="455" t="n">
        <v>26670</v>
      </c>
      <c r="J700" s="418">
        <f>IF(L700&lt;&gt;"",L700,K700)</f>
        <v/>
      </c>
      <c r="K700" s="418">
        <f>IF(AND(T700=TRUE, U700=TRUE, V700=TRUE), IF(W700&lt;-0.05, "អនុញ្ញាត (អ្នកផ្គត់ផ្គង់ប្រកាសខ្វះ)", "បានប្រកាស (អនុញ្ញាត)"), IF(AND(T700=FALSE, U700=FALSE, V700=FALSE), "ព្យួរទុក (មិនមានទិន្នន័យ)", "ប្រកាសខុស (ព្យួរទុក)"))</f>
        <v/>
      </c>
      <c r="L700" s="418" t="inlineStr"/>
      <c r="M700" s="418" t="inlineStr"/>
      <c r="N700" s="455" t="n"/>
      <c r="O700" s="455">
        <f>IF(W700&lt;0,AI700,I700)</f>
        <v/>
      </c>
      <c r="P700" s="455">
        <f>I700-O700</f>
        <v/>
      </c>
      <c r="Q700" s="418" t="n"/>
      <c r="R700" s="418" t="inlineStr">
        <is>
          <t>PTI2214772</t>
        </is>
      </c>
      <c r="S700" s="418" t="inlineStr">
        <is>
          <t>PTI2214772</t>
        </is>
      </c>
      <c r="T700" s="418">
        <f>R700=S700</f>
        <v/>
      </c>
      <c r="U700" s="418">
        <f>AND(MONTH(F700)=MONTH(Y700), YEAR(F700)=YEAR(Y700))</f>
        <v/>
      </c>
      <c r="V700" s="418">
        <f>AND(AC700&lt;&gt;"", 'Company information'!D$4&lt;&gt;"", RIGHT(SUBSTITUTE(AC700,"-",""),9)=RIGHT(SUBSTITUTE('Company information'!D$4,"-",""),9))</f>
        <v/>
      </c>
      <c r="W700" s="418">
        <f>AI700-I700</f>
        <v/>
      </c>
      <c r="X700" s="455" t="n"/>
      <c r="Y700" s="419" t="n">
        <v>44760</v>
      </c>
      <c r="Z700" s="418" t="inlineStr">
        <is>
          <t>PTI2214772</t>
        </is>
      </c>
      <c r="AA700" s="418" t="inlineStr"/>
      <c r="AB700" s="418" t="inlineStr">
        <is>
          <t>បុគ្គលជាប់អាករ</t>
        </is>
      </c>
      <c r="AC700" s="418" t="inlineStr">
        <is>
          <t>L001-100067123</t>
        </is>
      </c>
      <c r="AD700" s="418" t="inlineStr">
        <is>
          <t>រីឡាយអេប៊ល សូស អ៊ិនដាសស្រ្ទៀល (ខេមបូឌា)</t>
        </is>
      </c>
      <c r="AE700" s="455" t="n">
        <v>14348560</v>
      </c>
      <c r="AF700" s="455" t="n">
        <v>14321891</v>
      </c>
      <c r="AG700" s="455" t="n">
        <v>0</v>
      </c>
      <c r="AH700" s="455" t="n">
        <v>0</v>
      </c>
      <c r="AI700" s="455" t="n">
        <v>26669</v>
      </c>
      <c r="AJ700" s="455" t="n">
        <v>0</v>
      </c>
      <c r="AK700" s="455" t="n">
        <v>0</v>
      </c>
      <c r="AL700" s="455" t="n">
        <v>0</v>
      </c>
      <c r="AM700" s="455" t="n">
        <v>0</v>
      </c>
      <c r="AN700" s="455" t="n">
        <v>0</v>
      </c>
      <c r="AO700" s="455" t="n">
        <v>0</v>
      </c>
      <c r="AP700" s="455" t="n">
        <v>0</v>
      </c>
      <c r="AQ700" s="455" t="n">
        <v>0</v>
      </c>
      <c r="AR700" s="418" t="inlineStr"/>
      <c r="AS700" s="418" t="inlineStr">
        <is>
          <t>ថ្លៃដឹកជញ្ជូន និងសេវា</t>
        </is>
      </c>
      <c r="AT700" s="418" t="inlineStr">
        <is>
          <t>បានប្រកាសពន្ធ</t>
        </is>
      </c>
    </row>
    <row r="701">
      <c r="A701" s="417" t="n">
        <v>692</v>
      </c>
      <c r="B701" s="418" t="inlineStr">
        <is>
          <t>Lunch for Buyer LC</t>
        </is>
      </c>
      <c r="C701" s="418" t="inlineStr">
        <is>
          <t>ឃឺន + ណាហ្គែល</t>
        </is>
      </c>
      <c r="D701" s="418" t="inlineStr">
        <is>
          <t>L001-100045189</t>
        </is>
      </c>
      <c r="E701" s="418" t="inlineStr">
        <is>
          <t>PTI2214596</t>
        </is>
      </c>
      <c r="F701" s="419" t="n">
        <v>44760</v>
      </c>
      <c r="G701" s="420" t="n">
        <v>26670</v>
      </c>
      <c r="H701" s="418" t="n"/>
      <c r="I701" s="455" t="n">
        <v>26670</v>
      </c>
      <c r="J701" s="418">
        <f>IF(L701&lt;&gt;"",L701,K701)</f>
        <v/>
      </c>
      <c r="K701" s="418">
        <f>IF(AND(T701=TRUE, U701=TRUE, V701=TRUE), IF(W701&lt;-0.05, "អនុញ្ញាត (អ្នកផ្គត់ផ្គង់ប្រកាសខ្វះ)", "បានប្រកាស (អនុញ្ញាត)"), IF(AND(T701=FALSE, U701=FALSE, V701=FALSE), "ព្យួរទុក (មិនមានទិន្នន័យ)", "ប្រកាសខុស (ព្យួរទុក)"))</f>
        <v/>
      </c>
      <c r="L701" s="418" t="inlineStr"/>
      <c r="M701" s="418" t="inlineStr"/>
      <c r="N701" s="455" t="n"/>
      <c r="O701" s="455">
        <f>IF(W701&lt;0,AI701,I701)</f>
        <v/>
      </c>
      <c r="P701" s="455">
        <f>I701-O701</f>
        <v/>
      </c>
      <c r="Q701" s="418" t="n"/>
      <c r="R701" s="418" t="inlineStr">
        <is>
          <t>PTI2214596</t>
        </is>
      </c>
      <c r="S701" s="418" t="inlineStr">
        <is>
          <t>PTI2214596</t>
        </is>
      </c>
      <c r="T701" s="418">
        <f>R701=S701</f>
        <v/>
      </c>
      <c r="U701" s="418">
        <f>AND(MONTH(F701)=MONTH(Y701), YEAR(F701)=YEAR(Y701))</f>
        <v/>
      </c>
      <c r="V701" s="418">
        <f>AND(AC701&lt;&gt;"", 'Company information'!D$4&lt;&gt;"", RIGHT(SUBSTITUTE(AC701,"-",""),9)=RIGHT(SUBSTITUTE('Company information'!D$4,"-",""),9))</f>
        <v/>
      </c>
      <c r="W701" s="418">
        <f>AI701-I701</f>
        <v/>
      </c>
      <c r="X701" s="455" t="n"/>
      <c r="Y701" s="419" t="n">
        <v>44760</v>
      </c>
      <c r="Z701" s="418" t="inlineStr">
        <is>
          <t>PTI2214596</t>
        </is>
      </c>
      <c r="AA701" s="418" t="inlineStr"/>
      <c r="AB701" s="418" t="inlineStr">
        <is>
          <t>បុគ្គលជាប់អាករ</t>
        </is>
      </c>
      <c r="AC701" s="418" t="inlineStr">
        <is>
          <t>L001-100067123</t>
        </is>
      </c>
      <c r="AD701" s="418" t="inlineStr">
        <is>
          <t>រីឡាយអេប៊ល សូស អ៊ិនដាសស្រ្ទៀល (ខេមបូឌា)</t>
        </is>
      </c>
      <c r="AE701" s="455" t="n">
        <v>293365</v>
      </c>
      <c r="AF701" s="455" t="n">
        <v>266695</v>
      </c>
      <c r="AG701" s="455" t="n">
        <v>0</v>
      </c>
      <c r="AH701" s="455" t="n">
        <v>0</v>
      </c>
      <c r="AI701" s="455" t="n">
        <v>26670</v>
      </c>
      <c r="AJ701" s="455" t="n">
        <v>0</v>
      </c>
      <c r="AK701" s="455" t="n">
        <v>0</v>
      </c>
      <c r="AL701" s="455" t="n">
        <v>0</v>
      </c>
      <c r="AM701" s="455" t="n">
        <v>0</v>
      </c>
      <c r="AN701" s="455" t="n">
        <v>0</v>
      </c>
      <c r="AO701" s="455" t="n">
        <v>0</v>
      </c>
      <c r="AP701" s="455" t="n">
        <v>0</v>
      </c>
      <c r="AQ701" s="455" t="n">
        <v>0</v>
      </c>
      <c r="AR701" s="418" t="inlineStr"/>
      <c r="AS701" s="418" t="inlineStr">
        <is>
          <t>ថ្លៃដឹកជញ្ជូន និងសេវា</t>
        </is>
      </c>
      <c r="AT701" s="418" t="inlineStr">
        <is>
          <t>បានប្រកាសពន្ធ</t>
        </is>
      </c>
    </row>
    <row r="702">
      <c r="A702" s="417" t="n">
        <v>693</v>
      </c>
      <c r="B702" s="418" t="inlineStr">
        <is>
          <t>Rental car</t>
        </is>
      </c>
      <c r="C702" s="418" t="inlineStr">
        <is>
          <t>ឃឺន + ណាហ្គែល</t>
        </is>
      </c>
      <c r="D702" s="418" t="inlineStr">
        <is>
          <t>L001-100045189</t>
        </is>
      </c>
      <c r="E702" s="418" t="inlineStr">
        <is>
          <t>PTI2214590</t>
        </is>
      </c>
      <c r="F702" s="419" t="n">
        <v>44760</v>
      </c>
      <c r="G702" s="420" t="n">
        <v>26670</v>
      </c>
      <c r="H702" s="418" t="n"/>
      <c r="I702" s="455" t="n">
        <v>26670</v>
      </c>
      <c r="J702" s="418">
        <f>IF(L702&lt;&gt;"",L702,K702)</f>
        <v/>
      </c>
      <c r="K702" s="418">
        <f>IF(AND(T702=TRUE, U702=TRUE, V702=TRUE), IF(W702&lt;-0.05, "អនុញ្ញាត (អ្នកផ្គត់ផ្គង់ប្រកាសខ្វះ)", "បានប្រកាស (អនុញ្ញាត)"), IF(AND(T702=FALSE, U702=FALSE, V702=FALSE), "ព្យួរទុក (មិនមានទិន្នន័យ)", "ប្រកាសខុស (ព្យួរទុក)"))</f>
        <v/>
      </c>
      <c r="L702" s="418" t="inlineStr"/>
      <c r="M702" s="418" t="inlineStr"/>
      <c r="N702" s="455" t="n"/>
      <c r="O702" s="455">
        <f>IF(W702&lt;0,AI702,I702)</f>
        <v/>
      </c>
      <c r="P702" s="455">
        <f>I702-O702</f>
        <v/>
      </c>
      <c r="Q702" s="418" t="n"/>
      <c r="R702" s="418" t="inlineStr">
        <is>
          <t>PTI2214590</t>
        </is>
      </c>
      <c r="S702" s="418" t="inlineStr">
        <is>
          <t>PTI2214590</t>
        </is>
      </c>
      <c r="T702" s="418">
        <f>R702=S702</f>
        <v/>
      </c>
      <c r="U702" s="418">
        <f>AND(MONTH(F702)=MONTH(Y702), YEAR(F702)=YEAR(Y702))</f>
        <v/>
      </c>
      <c r="V702" s="418">
        <f>AND(AC702&lt;&gt;"", 'Company information'!D$4&lt;&gt;"", RIGHT(SUBSTITUTE(AC702,"-",""),9)=RIGHT(SUBSTITUTE('Company information'!D$4,"-",""),9))</f>
        <v/>
      </c>
      <c r="W702" s="418">
        <f>AI702-I702</f>
        <v/>
      </c>
      <c r="X702" s="455" t="n"/>
      <c r="Y702" s="419" t="n">
        <v>44760</v>
      </c>
      <c r="Z702" s="418" t="inlineStr">
        <is>
          <t>PTI2214590</t>
        </is>
      </c>
      <c r="AA702" s="418" t="inlineStr"/>
      <c r="AB702" s="418" t="inlineStr">
        <is>
          <t>បុគ្គលជាប់អាករ</t>
        </is>
      </c>
      <c r="AC702" s="418" t="inlineStr">
        <is>
          <t>L001-100067123</t>
        </is>
      </c>
      <c r="AD702" s="418" t="inlineStr">
        <is>
          <t>រីឡាយអេប៊ល សូស អ៊ិនដាសស្រ្ទៀល (ខេមបូឌា)</t>
        </is>
      </c>
      <c r="AE702" s="455" t="n">
        <v>293365</v>
      </c>
      <c r="AF702" s="455" t="n">
        <v>266695</v>
      </c>
      <c r="AG702" s="455" t="n">
        <v>0</v>
      </c>
      <c r="AH702" s="455" t="n">
        <v>0</v>
      </c>
      <c r="AI702" s="455" t="n">
        <v>26670</v>
      </c>
      <c r="AJ702" s="455" t="n">
        <v>0</v>
      </c>
      <c r="AK702" s="455" t="n">
        <v>0</v>
      </c>
      <c r="AL702" s="455" t="n">
        <v>0</v>
      </c>
      <c r="AM702" s="455" t="n">
        <v>0</v>
      </c>
      <c r="AN702" s="455" t="n">
        <v>0</v>
      </c>
      <c r="AO702" s="455" t="n">
        <v>0</v>
      </c>
      <c r="AP702" s="455" t="n">
        <v>0</v>
      </c>
      <c r="AQ702" s="455" t="n">
        <v>0</v>
      </c>
      <c r="AR702" s="418" t="inlineStr"/>
      <c r="AS702" s="418" t="inlineStr">
        <is>
          <t>ថ្លៃដឹកជញ្ជូន និងសេវា</t>
        </is>
      </c>
      <c r="AT702" s="418" t="inlineStr">
        <is>
          <t>បានប្រកាសពន្ធ</t>
        </is>
      </c>
    </row>
    <row r="703">
      <c r="A703" s="417" t="n">
        <v>694</v>
      </c>
      <c r="B703" s="418" t="inlineStr">
        <is>
          <t>Thread</t>
        </is>
      </c>
      <c r="C703" s="418" t="inlineStr">
        <is>
          <t>ឃឺន + ណាហ្គែល</t>
        </is>
      </c>
      <c r="D703" s="418" t="inlineStr">
        <is>
          <t>L001-100045189</t>
        </is>
      </c>
      <c r="E703" s="418" t="inlineStr">
        <is>
          <t>PTI2214581</t>
        </is>
      </c>
      <c r="F703" s="419" t="n">
        <v>44757</v>
      </c>
      <c r="G703" s="420" t="n">
        <v>124115</v>
      </c>
      <c r="H703" s="418" t="n"/>
      <c r="I703" s="455" t="n">
        <v>124115</v>
      </c>
      <c r="J703" s="418">
        <f>IF(L703&lt;&gt;"",L703,K703)</f>
        <v/>
      </c>
      <c r="K703" s="418">
        <f>IF(AND(T703=TRUE, U703=TRUE, V703=TRUE), IF(W703&lt;-0.05, "អនុញ្ញាត (អ្នកផ្គត់ផ្គង់ប្រកាសខ្វះ)", "បានប្រកាស (អនុញ្ញាត)"), IF(AND(T703=FALSE, U703=FALSE, V703=FALSE), "ព្យួរទុក (មិនមានទិន្នន័យ)", "ប្រកាសខុស (ព្យួរទុក)"))</f>
        <v/>
      </c>
      <c r="L703" s="418" t="inlineStr"/>
      <c r="M703" s="418" t="inlineStr"/>
      <c r="N703" s="455" t="n"/>
      <c r="O703" s="455">
        <f>IF(W703&lt;0,AI703,I703)</f>
        <v/>
      </c>
      <c r="P703" s="455">
        <f>I703-O703</f>
        <v/>
      </c>
      <c r="Q703" s="418" t="n"/>
      <c r="R703" s="418" t="inlineStr">
        <is>
          <t>PTI2214581</t>
        </is>
      </c>
      <c r="S703" s="418" t="inlineStr">
        <is>
          <t>PTI2214581</t>
        </is>
      </c>
      <c r="T703" s="418">
        <f>R703=S703</f>
        <v/>
      </c>
      <c r="U703" s="418">
        <f>AND(MONTH(F703)=MONTH(Y703), YEAR(F703)=YEAR(Y703))</f>
        <v/>
      </c>
      <c r="V703" s="418">
        <f>AND(AC703&lt;&gt;"", 'Company information'!D$4&lt;&gt;"", RIGHT(SUBSTITUTE(AC703,"-",""),9)=RIGHT(SUBSTITUTE('Company information'!D$4,"-",""),9))</f>
        <v/>
      </c>
      <c r="W703" s="418">
        <f>AI703-I703</f>
        <v/>
      </c>
      <c r="X703" s="455" t="n"/>
      <c r="Y703" s="419" t="n">
        <v>44757</v>
      </c>
      <c r="Z703" s="418" t="inlineStr">
        <is>
          <t>PTI2214581</t>
        </is>
      </c>
      <c r="AA703" s="418" t="inlineStr"/>
      <c r="AB703" s="418" t="inlineStr">
        <is>
          <t>បុគ្គលជាប់អាករ</t>
        </is>
      </c>
      <c r="AC703" s="418" t="inlineStr">
        <is>
          <t>L001-100067123</t>
        </is>
      </c>
      <c r="AD703" s="418" t="inlineStr">
        <is>
          <t>រីឡាយអេប៊ល សូស អ៊ិនដាសស្រ្ទៀល (ខេមបូឌា)</t>
        </is>
      </c>
      <c r="AE703" s="455" t="n">
        <v>1365269</v>
      </c>
      <c r="AF703" s="455" t="n">
        <v>1241154</v>
      </c>
      <c r="AG703" s="455" t="n">
        <v>0</v>
      </c>
      <c r="AH703" s="455" t="n">
        <v>0</v>
      </c>
      <c r="AI703" s="455" t="n">
        <v>124115</v>
      </c>
      <c r="AJ703" s="455" t="n">
        <v>0</v>
      </c>
      <c r="AK703" s="455" t="n">
        <v>0</v>
      </c>
      <c r="AL703" s="455" t="n">
        <v>0</v>
      </c>
      <c r="AM703" s="455" t="n">
        <v>0</v>
      </c>
      <c r="AN703" s="455" t="n">
        <v>0</v>
      </c>
      <c r="AO703" s="455" t="n">
        <v>0</v>
      </c>
      <c r="AP703" s="455" t="n">
        <v>0</v>
      </c>
      <c r="AQ703" s="455" t="n">
        <v>0</v>
      </c>
      <c r="AR703" s="418" t="inlineStr"/>
      <c r="AS703" s="418" t="inlineStr">
        <is>
          <t>ថ្លៃដឹកជញ្ជូន និងសេវា</t>
        </is>
      </c>
      <c r="AT703" s="418" t="inlineStr">
        <is>
          <t>បានប្រកាសពន្ធ</t>
        </is>
      </c>
    </row>
    <row r="704">
      <c r="A704" s="417" t="n">
        <v>695</v>
      </c>
      <c r="B704" s="418" t="inlineStr">
        <is>
          <t>Monthly Security for Feb 2024</t>
        </is>
      </c>
      <c r="C704" s="418" t="inlineStr">
        <is>
          <t>ឃឺន + ណាហ្គែល</t>
        </is>
      </c>
      <c r="D704" s="418" t="inlineStr">
        <is>
          <t>L001-100045189</t>
        </is>
      </c>
      <c r="E704" s="418" t="inlineStr">
        <is>
          <t>PTI2214580</t>
        </is>
      </c>
      <c r="F704" s="419" t="n">
        <v>44757</v>
      </c>
      <c r="G704" s="420" t="n">
        <v>249029</v>
      </c>
      <c r="H704" s="418" t="n"/>
      <c r="I704" s="455" t="n">
        <v>249029</v>
      </c>
      <c r="J704" s="418">
        <f>IF(L704&lt;&gt;"",L704,K704)</f>
        <v/>
      </c>
      <c r="K704" s="418">
        <f>IF(AND(T704=TRUE, U704=TRUE, V704=TRUE), IF(W704&lt;-0.05, "អនុញ្ញាត (អ្នកផ្គត់ផ្គង់ប្រកាសខ្វះ)", "បានប្រកាស (អនុញ្ញាត)"), IF(AND(T704=FALSE, U704=FALSE, V704=FALSE), "ព្យួរទុក (មិនមានទិន្នន័យ)", "ប្រកាសខុស (ព្យួរទុក)"))</f>
        <v/>
      </c>
      <c r="L704" s="418" t="inlineStr"/>
      <c r="M704" s="418" t="inlineStr"/>
      <c r="N704" s="455" t="n"/>
      <c r="O704" s="455">
        <f>IF(W704&lt;0,AI704,I704)</f>
        <v/>
      </c>
      <c r="P704" s="455">
        <f>I704-O704</f>
        <v/>
      </c>
      <c r="Q704" s="418" t="n"/>
      <c r="R704" s="418" t="inlineStr">
        <is>
          <t>PTI2214580</t>
        </is>
      </c>
      <c r="S704" s="418" t="inlineStr">
        <is>
          <t>PTI2214580</t>
        </is>
      </c>
      <c r="T704" s="418">
        <f>R704=S704</f>
        <v/>
      </c>
      <c r="U704" s="418">
        <f>AND(MONTH(F704)=MONTH(Y704), YEAR(F704)=YEAR(Y704))</f>
        <v/>
      </c>
      <c r="V704" s="418">
        <f>AND(AC704&lt;&gt;"", 'Company information'!D$4&lt;&gt;"", RIGHT(SUBSTITUTE(AC704,"-",""),9)=RIGHT(SUBSTITUTE('Company information'!D$4,"-",""),9))</f>
        <v/>
      </c>
      <c r="W704" s="418">
        <f>AI704-I704</f>
        <v/>
      </c>
      <c r="X704" s="455" t="n"/>
      <c r="Y704" s="419" t="n">
        <v>44757</v>
      </c>
      <c r="Z704" s="418" t="inlineStr">
        <is>
          <t>PTI2214580</t>
        </is>
      </c>
      <c r="AA704" s="418" t="inlineStr"/>
      <c r="AB704" s="418" t="inlineStr">
        <is>
          <t>បុគ្គលជាប់អាករ</t>
        </is>
      </c>
      <c r="AC704" s="418" t="inlineStr">
        <is>
          <t>L001-100067123</t>
        </is>
      </c>
      <c r="AD704" s="418" t="inlineStr">
        <is>
          <t>រីឡាយអេប៊ល សូស អ៊ិនដាសស្រ្ទៀល (ខេមបូឌា)</t>
        </is>
      </c>
      <c r="AE704" s="455" t="n">
        <v>2795718</v>
      </c>
      <c r="AF704" s="455" t="n">
        <v>2546689</v>
      </c>
      <c r="AG704" s="455" t="n">
        <v>0</v>
      </c>
      <c r="AH704" s="455" t="n">
        <v>0</v>
      </c>
      <c r="AI704" s="455" t="n">
        <v>249029</v>
      </c>
      <c r="AJ704" s="455" t="n">
        <v>0</v>
      </c>
      <c r="AK704" s="455" t="n">
        <v>0</v>
      </c>
      <c r="AL704" s="455" t="n">
        <v>0</v>
      </c>
      <c r="AM704" s="455" t="n">
        <v>0</v>
      </c>
      <c r="AN704" s="455" t="n">
        <v>0</v>
      </c>
      <c r="AO704" s="455" t="n">
        <v>0</v>
      </c>
      <c r="AP704" s="455" t="n">
        <v>0</v>
      </c>
      <c r="AQ704" s="455" t="n">
        <v>0</v>
      </c>
      <c r="AR704" s="418" t="inlineStr"/>
      <c r="AS704" s="418" t="inlineStr">
        <is>
          <t>ថ្លៃដឹកជញ្ជូន និងសេវា</t>
        </is>
      </c>
      <c r="AT704" s="418" t="inlineStr">
        <is>
          <t>បានប្រកាសពន្ធ</t>
        </is>
      </c>
    </row>
    <row r="705">
      <c r="A705" s="417" t="n">
        <v>696</v>
      </c>
      <c r="B705" s="418" t="inlineStr">
        <is>
          <t>Raw Material</t>
        </is>
      </c>
      <c r="C705" s="418" t="inlineStr">
        <is>
          <t>ឃឺន + ណាហ្គែល</t>
        </is>
      </c>
      <c r="D705" s="418" t="inlineStr">
        <is>
          <t>L001-100045189</t>
        </is>
      </c>
      <c r="E705" s="418" t="inlineStr">
        <is>
          <t>PTI2214574</t>
        </is>
      </c>
      <c r="F705" s="419" t="n">
        <v>44757</v>
      </c>
      <c r="G705" s="420" t="n">
        <v>236391</v>
      </c>
      <c r="H705" s="418" t="n"/>
      <c r="I705" s="455" t="n">
        <v>236391</v>
      </c>
      <c r="J705" s="418">
        <f>IF(L705&lt;&gt;"",L705,K705)</f>
        <v/>
      </c>
      <c r="K705" s="418">
        <f>IF(AND(T705=TRUE, U705=TRUE, V705=TRUE), IF(W705&lt;-0.05, "អនុញ្ញាត (អ្នកផ្គត់ផ្គង់ប្រកាសខ្វះ)", "បានប្រកាស (អនុញ្ញាត)"), IF(AND(T705=FALSE, U705=FALSE, V705=FALSE), "ព្យួរទុក (មិនមានទិន្នន័យ)", "ប្រកាសខុស (ព្យួរទុក)"))</f>
        <v/>
      </c>
      <c r="L705" s="418" t="inlineStr"/>
      <c r="M705" s="418" t="inlineStr"/>
      <c r="N705" s="455" t="n"/>
      <c r="O705" s="455">
        <f>IF(W705&lt;0,AI705,I705)</f>
        <v/>
      </c>
      <c r="P705" s="455">
        <f>I705-O705</f>
        <v/>
      </c>
      <c r="Q705" s="418" t="n"/>
      <c r="R705" s="418" t="inlineStr">
        <is>
          <t>PTI2214574</t>
        </is>
      </c>
      <c r="S705" s="418" t="inlineStr">
        <is>
          <t>PTI2214574</t>
        </is>
      </c>
      <c r="T705" s="418">
        <f>R705=S705</f>
        <v/>
      </c>
      <c r="U705" s="418">
        <f>AND(MONTH(F705)=MONTH(Y705), YEAR(F705)=YEAR(Y705))</f>
        <v/>
      </c>
      <c r="V705" s="418">
        <f>AND(AC705&lt;&gt;"", 'Company information'!D$4&lt;&gt;"", RIGHT(SUBSTITUTE(AC705,"-",""),9)=RIGHT(SUBSTITUTE('Company information'!D$4,"-",""),9))</f>
        <v/>
      </c>
      <c r="W705" s="418">
        <f>AI705-I705</f>
        <v/>
      </c>
      <c r="X705" s="455" t="n"/>
      <c r="Y705" s="419" t="n">
        <v>44757</v>
      </c>
      <c r="Z705" s="418" t="inlineStr">
        <is>
          <t>PTI2214574</t>
        </is>
      </c>
      <c r="AA705" s="418" t="inlineStr"/>
      <c r="AB705" s="418" t="inlineStr">
        <is>
          <t>បុគ្គលជាប់អាករ</t>
        </is>
      </c>
      <c r="AC705" s="418" t="inlineStr">
        <is>
          <t>L001-100067123</t>
        </is>
      </c>
      <c r="AD705" s="418" t="inlineStr">
        <is>
          <t>រីឡាយអេប៊ល សូស អ៊ិនដាសស្រ្ទៀល (ខេមបូឌា)</t>
        </is>
      </c>
      <c r="AE705" s="455" t="n">
        <v>2656701</v>
      </c>
      <c r="AF705" s="455" t="n">
        <v>2420310</v>
      </c>
      <c r="AG705" s="455" t="n">
        <v>0</v>
      </c>
      <c r="AH705" s="455" t="n">
        <v>0</v>
      </c>
      <c r="AI705" s="455" t="n">
        <v>236391</v>
      </c>
      <c r="AJ705" s="455" t="n">
        <v>0</v>
      </c>
      <c r="AK705" s="455" t="n">
        <v>0</v>
      </c>
      <c r="AL705" s="455" t="n">
        <v>0</v>
      </c>
      <c r="AM705" s="455" t="n">
        <v>0</v>
      </c>
      <c r="AN705" s="455" t="n">
        <v>0</v>
      </c>
      <c r="AO705" s="455" t="n">
        <v>0</v>
      </c>
      <c r="AP705" s="455" t="n">
        <v>0</v>
      </c>
      <c r="AQ705" s="455" t="n">
        <v>0</v>
      </c>
      <c r="AR705" s="418" t="inlineStr"/>
      <c r="AS705" s="418" t="inlineStr">
        <is>
          <t>ថ្លៃដឹកជញ្ជូន និងសេវា</t>
        </is>
      </c>
      <c r="AT705" s="418" t="inlineStr">
        <is>
          <t>បានប្រកាសពន្ធ</t>
        </is>
      </c>
    </row>
    <row r="706">
      <c r="A706" s="417" t="n">
        <v>697</v>
      </c>
      <c r="B706" s="418" t="inlineStr">
        <is>
          <t>Raw Material</t>
        </is>
      </c>
      <c r="C706" s="418" t="inlineStr">
        <is>
          <t>ឃឺន + ណាហ្គែល</t>
        </is>
      </c>
      <c r="D706" s="418" t="inlineStr">
        <is>
          <t>L001-100045189</t>
        </is>
      </c>
      <c r="E706" s="418" t="inlineStr">
        <is>
          <t>PTI2214571</t>
        </is>
      </c>
      <c r="F706" s="419" t="n">
        <v>44757</v>
      </c>
      <c r="G706" s="420" t="n">
        <v>188994</v>
      </c>
      <c r="H706" s="418" t="n"/>
      <c r="I706" s="455" t="n">
        <v>188994</v>
      </c>
      <c r="J706" s="418">
        <f>IF(L706&lt;&gt;"",L706,K706)</f>
        <v/>
      </c>
      <c r="K706" s="418">
        <f>IF(AND(T706=TRUE, U706=TRUE, V706=TRUE), IF(W706&lt;-0.05, "អនុញ្ញាត (អ្នកផ្គត់ផ្គង់ប្រកាសខ្វះ)", "បានប្រកាស (អនុញ្ញាត)"), IF(AND(T706=FALSE, U706=FALSE, V706=FALSE), "ព្យួរទុក (មិនមានទិន្នន័យ)", "ប្រកាសខុស (ព្យួរទុក)"))</f>
        <v/>
      </c>
      <c r="L706" s="418" t="inlineStr"/>
      <c r="M706" s="418" t="inlineStr"/>
      <c r="N706" s="455" t="n"/>
      <c r="O706" s="455">
        <f>IF(W706&lt;0,AI706,I706)</f>
        <v/>
      </c>
      <c r="P706" s="455">
        <f>I706-O706</f>
        <v/>
      </c>
      <c r="Q706" s="418" t="n"/>
      <c r="R706" s="418" t="inlineStr">
        <is>
          <t>PTI2214571</t>
        </is>
      </c>
      <c r="S706" s="418" t="inlineStr">
        <is>
          <t>PTI2214571</t>
        </is>
      </c>
      <c r="T706" s="418">
        <f>R706=S706</f>
        <v/>
      </c>
      <c r="U706" s="418">
        <f>AND(MONTH(F706)=MONTH(Y706), YEAR(F706)=YEAR(Y706))</f>
        <v/>
      </c>
      <c r="V706" s="418">
        <f>AND(AC706&lt;&gt;"", 'Company information'!D$4&lt;&gt;"", RIGHT(SUBSTITUTE(AC706,"-",""),9)=RIGHT(SUBSTITUTE('Company information'!D$4,"-",""),9))</f>
        <v/>
      </c>
      <c r="W706" s="418">
        <f>AI706-I706</f>
        <v/>
      </c>
      <c r="X706" s="455" t="n"/>
      <c r="Y706" s="419" t="n">
        <v>44757</v>
      </c>
      <c r="Z706" s="418" t="inlineStr">
        <is>
          <t>PTI2214571</t>
        </is>
      </c>
      <c r="AA706" s="418" t="inlineStr"/>
      <c r="AB706" s="418" t="inlineStr">
        <is>
          <t>បុគ្គលជាប់អាករ</t>
        </is>
      </c>
      <c r="AC706" s="418" t="inlineStr">
        <is>
          <t>L001-100067123</t>
        </is>
      </c>
      <c r="AD706" s="418" t="inlineStr">
        <is>
          <t>រីឡាយអេប៊ល សូស អ៊ិនដាសស្រ្ទៀល (ខេមបូឌា)</t>
        </is>
      </c>
      <c r="AE706" s="455" t="n">
        <v>2135337</v>
      </c>
      <c r="AF706" s="455" t="n">
        <v>1946343</v>
      </c>
      <c r="AG706" s="455" t="n">
        <v>0</v>
      </c>
      <c r="AH706" s="455" t="n">
        <v>0</v>
      </c>
      <c r="AI706" s="455" t="n">
        <v>188994</v>
      </c>
      <c r="AJ706" s="455" t="n">
        <v>0</v>
      </c>
      <c r="AK706" s="455" t="n">
        <v>0</v>
      </c>
      <c r="AL706" s="455" t="n">
        <v>0</v>
      </c>
      <c r="AM706" s="455" t="n">
        <v>0</v>
      </c>
      <c r="AN706" s="455" t="n">
        <v>0</v>
      </c>
      <c r="AO706" s="455" t="n">
        <v>0</v>
      </c>
      <c r="AP706" s="455" t="n">
        <v>0</v>
      </c>
      <c r="AQ706" s="455" t="n">
        <v>0</v>
      </c>
      <c r="AR706" s="418" t="inlineStr"/>
      <c r="AS706" s="418" t="inlineStr">
        <is>
          <t>ថ្លៃដឹកជញ្ជូន និងសេវា</t>
        </is>
      </c>
      <c r="AT706" s="418" t="inlineStr">
        <is>
          <t>បានប្រកាសពន្ធ</t>
        </is>
      </c>
    </row>
    <row r="707">
      <c r="A707" s="417" t="n">
        <v>698</v>
      </c>
      <c r="B707" s="418" t="inlineStr">
        <is>
          <t>Machinery Rental for Feb 2024</t>
        </is>
      </c>
      <c r="C707" s="418" t="inlineStr">
        <is>
          <t>ឃឺន + ណាហ្គែល</t>
        </is>
      </c>
      <c r="D707" s="418" t="inlineStr">
        <is>
          <t>L001-100045189</t>
        </is>
      </c>
      <c r="E707" s="418" t="inlineStr">
        <is>
          <t>PTI2214566</t>
        </is>
      </c>
      <c r="F707" s="419" t="n">
        <v>44757</v>
      </c>
      <c r="G707" s="420" t="n">
        <v>227717</v>
      </c>
      <c r="H707" s="418" t="n"/>
      <c r="I707" s="455" t="n">
        <v>227717</v>
      </c>
      <c r="J707" s="418">
        <f>IF(L707&lt;&gt;"",L707,K707)</f>
        <v/>
      </c>
      <c r="K707" s="418">
        <f>IF(AND(T707=TRUE, U707=TRUE, V707=TRUE), IF(W707&lt;-0.05, "អនុញ្ញាត (អ្នកផ្គត់ផ្គង់ប្រកាសខ្វះ)", "បានប្រកាស (អនុញ្ញាត)"), IF(AND(T707=FALSE, U707=FALSE, V707=FALSE), "ព្យួរទុក (មិនមានទិន្នន័យ)", "ប្រកាសខុស (ព្យួរទុក)"))</f>
        <v/>
      </c>
      <c r="L707" s="418" t="inlineStr"/>
      <c r="M707" s="418" t="inlineStr"/>
      <c r="N707" s="455" t="n"/>
      <c r="O707" s="455">
        <f>IF(W707&lt;0,AI707,I707)</f>
        <v/>
      </c>
      <c r="P707" s="455">
        <f>I707-O707</f>
        <v/>
      </c>
      <c r="Q707" s="418" t="n"/>
      <c r="R707" s="418" t="inlineStr">
        <is>
          <t>PTI2214566</t>
        </is>
      </c>
      <c r="S707" s="418" t="inlineStr">
        <is>
          <t>PTI2214566</t>
        </is>
      </c>
      <c r="T707" s="418">
        <f>R707=S707</f>
        <v/>
      </c>
      <c r="U707" s="418">
        <f>AND(MONTH(F707)=MONTH(Y707), YEAR(F707)=YEAR(Y707))</f>
        <v/>
      </c>
      <c r="V707" s="418">
        <f>AND(AC707&lt;&gt;"", 'Company information'!D$4&lt;&gt;"", RIGHT(SUBSTITUTE(AC707,"-",""),9)=RIGHT(SUBSTITUTE('Company information'!D$4,"-",""),9))</f>
        <v/>
      </c>
      <c r="W707" s="418">
        <f>AI707-I707</f>
        <v/>
      </c>
      <c r="X707" s="455" t="n"/>
      <c r="Y707" s="419" t="n">
        <v>44757</v>
      </c>
      <c r="Z707" s="418" t="inlineStr">
        <is>
          <t>PTI2214566</t>
        </is>
      </c>
      <c r="AA707" s="418" t="inlineStr"/>
      <c r="AB707" s="418" t="inlineStr">
        <is>
          <t>បុគ្គលជាប់អាករ</t>
        </is>
      </c>
      <c r="AC707" s="418" t="inlineStr">
        <is>
          <t>L001-100067123</t>
        </is>
      </c>
      <c r="AD707" s="418" t="inlineStr">
        <is>
          <t>រីឡាយអេប៊ល សូស អ៊ិនដាសស្រ្ទៀល (ខេមបូឌា)</t>
        </is>
      </c>
      <c r="AE707" s="455" t="n">
        <v>2561289</v>
      </c>
      <c r="AF707" s="455" t="n">
        <v>2333572</v>
      </c>
      <c r="AG707" s="455" t="n">
        <v>0</v>
      </c>
      <c r="AH707" s="455" t="n">
        <v>0</v>
      </c>
      <c r="AI707" s="455" t="n">
        <v>227717</v>
      </c>
      <c r="AJ707" s="455" t="n">
        <v>0</v>
      </c>
      <c r="AK707" s="455" t="n">
        <v>0</v>
      </c>
      <c r="AL707" s="455" t="n">
        <v>0</v>
      </c>
      <c r="AM707" s="455" t="n">
        <v>0</v>
      </c>
      <c r="AN707" s="455" t="n">
        <v>0</v>
      </c>
      <c r="AO707" s="455" t="n">
        <v>0</v>
      </c>
      <c r="AP707" s="455" t="n">
        <v>0</v>
      </c>
      <c r="AQ707" s="455" t="n">
        <v>0</v>
      </c>
      <c r="AR707" s="418" t="inlineStr"/>
      <c r="AS707" s="418" t="inlineStr">
        <is>
          <t>ថ្លៃដឹកជញ្ជូន និងសេវា</t>
        </is>
      </c>
      <c r="AT707" s="418" t="inlineStr">
        <is>
          <t>បានប្រកាសពន្ធ</t>
        </is>
      </c>
    </row>
    <row r="708">
      <c r="A708" s="417" t="n">
        <v>699</v>
      </c>
      <c r="B708" s="418" t="inlineStr">
        <is>
          <t>PVC Thin Film</t>
        </is>
      </c>
      <c r="C708" s="418" t="inlineStr">
        <is>
          <t>ឃឺន + ណាហ្គែល</t>
        </is>
      </c>
      <c r="D708" s="418" t="inlineStr">
        <is>
          <t>L001-100045189</t>
        </is>
      </c>
      <c r="E708" s="418" t="inlineStr">
        <is>
          <t>PTI2214565</t>
        </is>
      </c>
      <c r="F708" s="419" t="n">
        <v>44757</v>
      </c>
      <c r="G708" s="420" t="n">
        <v>141683</v>
      </c>
      <c r="H708" s="418" t="n"/>
      <c r="I708" s="455" t="n">
        <v>141683</v>
      </c>
      <c r="J708" s="418">
        <f>IF(L708&lt;&gt;"",L708,K708)</f>
        <v/>
      </c>
      <c r="K708" s="418">
        <f>IF(AND(T708=TRUE, U708=TRUE, V708=TRUE), IF(W708&lt;-0.05, "អនុញ្ញាត (អ្នកផ្គត់ផ្គង់ប្រកាសខ្វះ)", "បានប្រកាស (អនុញ្ញាត)"), IF(AND(T708=FALSE, U708=FALSE, V708=FALSE), "ព្យួរទុក (មិនមានទិន្នន័យ)", "ប្រកាសខុស (ព្យួរទុក)"))</f>
        <v/>
      </c>
      <c r="L708" s="418" t="inlineStr"/>
      <c r="M708" s="418" t="inlineStr"/>
      <c r="N708" s="455" t="n"/>
      <c r="O708" s="455">
        <f>IF(W708&lt;0,AI708,I708)</f>
        <v/>
      </c>
      <c r="P708" s="455">
        <f>I708-O708</f>
        <v/>
      </c>
      <c r="Q708" s="418" t="n"/>
      <c r="R708" s="418" t="inlineStr">
        <is>
          <t>PTI2214565</t>
        </is>
      </c>
      <c r="S708" s="418" t="inlineStr">
        <is>
          <t>PTI2214565</t>
        </is>
      </c>
      <c r="T708" s="418">
        <f>R708=S708</f>
        <v/>
      </c>
      <c r="U708" s="418">
        <f>AND(MONTH(F708)=MONTH(Y708), YEAR(F708)=YEAR(Y708))</f>
        <v/>
      </c>
      <c r="V708" s="418">
        <f>AND(AC708&lt;&gt;"", 'Company information'!D$4&lt;&gt;"", RIGHT(SUBSTITUTE(AC708,"-",""),9)=RIGHT(SUBSTITUTE('Company information'!D$4,"-",""),9))</f>
        <v/>
      </c>
      <c r="W708" s="418">
        <f>AI708-I708</f>
        <v/>
      </c>
      <c r="X708" s="455" t="n"/>
      <c r="Y708" s="419" t="n">
        <v>44757</v>
      </c>
      <c r="Z708" s="418" t="inlineStr">
        <is>
          <t>PTI2214565</t>
        </is>
      </c>
      <c r="AA708" s="418" t="inlineStr"/>
      <c r="AB708" s="418" t="inlineStr">
        <is>
          <t>បុគ្គលជាប់អាករ</t>
        </is>
      </c>
      <c r="AC708" s="418" t="inlineStr">
        <is>
          <t>L001-100067123</t>
        </is>
      </c>
      <c r="AD708" s="418" t="inlineStr">
        <is>
          <t>រីឡាយអេប៊ល សូស អ៊ិនដាសស្រ្ទៀល (ខេមបូឌា)</t>
        </is>
      </c>
      <c r="AE708" s="455" t="n">
        <v>1614916</v>
      </c>
      <c r="AF708" s="455" t="n">
        <v>1473233</v>
      </c>
      <c r="AG708" s="455" t="n">
        <v>0</v>
      </c>
      <c r="AH708" s="455" t="n">
        <v>0</v>
      </c>
      <c r="AI708" s="455" t="n">
        <v>141683</v>
      </c>
      <c r="AJ708" s="455" t="n">
        <v>0</v>
      </c>
      <c r="AK708" s="455" t="n">
        <v>0</v>
      </c>
      <c r="AL708" s="455" t="n">
        <v>0</v>
      </c>
      <c r="AM708" s="455" t="n">
        <v>0</v>
      </c>
      <c r="AN708" s="455" t="n">
        <v>0</v>
      </c>
      <c r="AO708" s="455" t="n">
        <v>0</v>
      </c>
      <c r="AP708" s="455" t="n">
        <v>0</v>
      </c>
      <c r="AQ708" s="455" t="n">
        <v>0</v>
      </c>
      <c r="AR708" s="418" t="inlineStr"/>
      <c r="AS708" s="418" t="inlineStr">
        <is>
          <t>ថ្លៃដឹកជញ្ជូន និងសេវា</t>
        </is>
      </c>
      <c r="AT708" s="418" t="inlineStr">
        <is>
          <t>បានប្រកាសពន្ធ</t>
        </is>
      </c>
    </row>
    <row r="709">
      <c r="A709" s="417" t="n">
        <v>700</v>
      </c>
      <c r="B709" s="418" t="inlineStr">
        <is>
          <t>Stationary</t>
        </is>
      </c>
      <c r="C709" s="418" t="inlineStr">
        <is>
          <t>ឥណ្ឌូ-ត្រេនស៍ ឡូជីស្ទីក (ខេមបូឌា)</t>
        </is>
      </c>
      <c r="D709" s="418" t="inlineStr">
        <is>
          <t>L001-104004797</t>
        </is>
      </c>
      <c r="E709" s="418" t="inlineStr">
        <is>
          <t>01602</t>
        </is>
      </c>
      <c r="F709" s="419" t="n">
        <v>44756</v>
      </c>
      <c r="G709" s="420" t="n">
        <v>30765</v>
      </c>
      <c r="H709" s="418" t="n"/>
      <c r="I709" s="455" t="n">
        <v>30765</v>
      </c>
      <c r="J709" s="418">
        <f>IF(L709&lt;&gt;"",L709,K709)</f>
        <v/>
      </c>
      <c r="K709" s="418">
        <f>IF(AND(T709=TRUE, U709=TRUE, V709=TRUE), IF(W709&lt;-0.05, "អនុញ្ញាត (អ្នកផ្គត់ផ្គង់ប្រកាសខ្វះ)", "បានប្រកាស (អនុញ្ញាត)"), IF(AND(T709=FALSE, U709=FALSE, V709=FALSE), "ព្យួរទុក (មិនមានទិន្នន័យ)", "ប្រកាសខុស (ព្យួរទុក)"))</f>
        <v/>
      </c>
      <c r="L709" s="418" t="inlineStr"/>
      <c r="M709" s="418" t="inlineStr"/>
      <c r="N709" s="455" t="n"/>
      <c r="O709" s="455">
        <f>IF(W709&lt;0,AI709,I709)</f>
        <v/>
      </c>
      <c r="P709" s="455">
        <f>I709-O709</f>
        <v/>
      </c>
      <c r="Q709" s="418" t="n"/>
      <c r="R709" s="418" t="inlineStr">
        <is>
          <t>01602</t>
        </is>
      </c>
      <c r="S709" s="418" t="inlineStr">
        <is>
          <t>01602</t>
        </is>
      </c>
      <c r="T709" s="418">
        <f>R709=S709</f>
        <v/>
      </c>
      <c r="U709" s="418">
        <f>AND(MONTH(F709)=MONTH(Y709), YEAR(F709)=YEAR(Y709))</f>
        <v/>
      </c>
      <c r="V709" s="418">
        <f>AND(AC709&lt;&gt;"", 'Company information'!D$4&lt;&gt;"", RIGHT(SUBSTITUTE(AC709,"-",""),9)=RIGHT(SUBSTITUTE('Company information'!D$4,"-",""),9))</f>
        <v/>
      </c>
      <c r="W709" s="418">
        <f>AI709-I709</f>
        <v/>
      </c>
      <c r="X709" s="455" t="n"/>
      <c r="Y709" s="419" t="n">
        <v>44756</v>
      </c>
      <c r="Z709" s="418" t="inlineStr">
        <is>
          <t>01602</t>
        </is>
      </c>
      <c r="AA709" s="418" t="inlineStr"/>
      <c r="AB709" s="418" t="inlineStr">
        <is>
          <t>បុគ្គលជាប់អាករ</t>
        </is>
      </c>
      <c r="AC709" s="418" t="inlineStr">
        <is>
          <t>L001-100067123</t>
        </is>
      </c>
      <c r="AD709" s="418" t="inlineStr">
        <is>
          <t>រីឡាយអេប៊ល សូស អ៊ិនដាសស្រ្ទៀល (ខេមបូឌា)</t>
        </is>
      </c>
      <c r="AE709" s="455" t="n">
        <v>338415</v>
      </c>
      <c r="AF709" s="455" t="n">
        <v>307650</v>
      </c>
      <c r="AG709" s="455" t="n">
        <v>0</v>
      </c>
      <c r="AH709" s="455" t="n">
        <v>0</v>
      </c>
      <c r="AI709" s="455" t="n">
        <v>30765</v>
      </c>
      <c r="AJ709" s="455" t="n">
        <v>0</v>
      </c>
      <c r="AK709" s="455" t="n">
        <v>0</v>
      </c>
      <c r="AL709" s="455" t="n">
        <v>0</v>
      </c>
      <c r="AM709" s="455" t="n">
        <v>0</v>
      </c>
      <c r="AN709" s="455" t="n">
        <v>0</v>
      </c>
      <c r="AO709" s="455" t="n">
        <v>0</v>
      </c>
      <c r="AP709" s="455" t="n">
        <v>0</v>
      </c>
      <c r="AQ709" s="455" t="n">
        <v>0</v>
      </c>
      <c r="AR709" s="418" t="inlineStr"/>
      <c r="AS709" s="418" t="inlineStr">
        <is>
          <t>ថ្លៃ Handing / Handing fee</t>
        </is>
      </c>
      <c r="AT709" s="418" t="inlineStr">
        <is>
          <t>បានប្រកាសពន្ធ</t>
        </is>
      </c>
    </row>
    <row r="710">
      <c r="A710" s="417" t="n">
        <v>701</v>
      </c>
      <c r="B710" s="418" t="inlineStr">
        <is>
          <t>50% for Monthly Tax Service for January 2024</t>
        </is>
      </c>
      <c r="C710" s="418" t="inlineStr">
        <is>
          <t>ឥណ្ឌូ-ត្រេនស៍ ឡូជីស្ទីក (ខេមបូឌា)</t>
        </is>
      </c>
      <c r="D710" s="418" t="inlineStr">
        <is>
          <t>L001-104004797</t>
        </is>
      </c>
      <c r="E710" s="418" t="inlineStr">
        <is>
          <t>01599</t>
        </is>
      </c>
      <c r="F710" s="419" t="n">
        <v>44756</v>
      </c>
      <c r="G710" s="420" t="n">
        <v>30765</v>
      </c>
      <c r="H710" s="418" t="n"/>
      <c r="I710" s="455" t="n">
        <v>30765</v>
      </c>
      <c r="J710" s="418">
        <f>IF(L710&lt;&gt;"",L710,K710)</f>
        <v/>
      </c>
      <c r="K710" s="418">
        <f>IF(AND(T710=TRUE, U710=TRUE, V710=TRUE), IF(W710&lt;-0.05, "អនុញ្ញាត (អ្នកផ្គត់ផ្គង់ប្រកាសខ្វះ)", "បានប្រកាស (អនុញ្ញាត)"), IF(AND(T710=FALSE, U710=FALSE, V710=FALSE), "ព្យួរទុក (មិនមានទិន្នន័យ)", "ប្រកាសខុស (ព្យួរទុក)"))</f>
        <v/>
      </c>
      <c r="L710" s="418" t="inlineStr"/>
      <c r="M710" s="418" t="inlineStr"/>
      <c r="N710" s="455" t="n"/>
      <c r="O710" s="455">
        <f>IF(W710&lt;0,AI710,I710)</f>
        <v/>
      </c>
      <c r="P710" s="455">
        <f>I710-O710</f>
        <v/>
      </c>
      <c r="Q710" s="418" t="n"/>
      <c r="R710" s="418" t="inlineStr">
        <is>
          <t>01599</t>
        </is>
      </c>
      <c r="S710" s="418" t="inlineStr">
        <is>
          <t>01599</t>
        </is>
      </c>
      <c r="T710" s="418">
        <f>R710=S710</f>
        <v/>
      </c>
      <c r="U710" s="418">
        <f>AND(MONTH(F710)=MONTH(Y710), YEAR(F710)=YEAR(Y710))</f>
        <v/>
      </c>
      <c r="V710" s="418">
        <f>AND(AC710&lt;&gt;"", 'Company information'!D$4&lt;&gt;"", RIGHT(SUBSTITUTE(AC710,"-",""),9)=RIGHT(SUBSTITUTE('Company information'!D$4,"-",""),9))</f>
        <v/>
      </c>
      <c r="W710" s="418">
        <f>AI710-I710</f>
        <v/>
      </c>
      <c r="X710" s="455" t="n"/>
      <c r="Y710" s="419" t="n">
        <v>44756</v>
      </c>
      <c r="Z710" s="418" t="inlineStr">
        <is>
          <t>01599</t>
        </is>
      </c>
      <c r="AA710" s="418" t="inlineStr"/>
      <c r="AB710" s="418" t="inlineStr">
        <is>
          <t>បុគ្គលជាប់អាករ</t>
        </is>
      </c>
      <c r="AC710" s="418" t="inlineStr">
        <is>
          <t>L001-100067123</t>
        </is>
      </c>
      <c r="AD710" s="418" t="inlineStr">
        <is>
          <t>រីឡាយអេប៊ល សូស អ៊ិនដាសស្រ្ទៀល (ខេមបូឌា)</t>
        </is>
      </c>
      <c r="AE710" s="455" t="n">
        <v>338415</v>
      </c>
      <c r="AF710" s="455" t="n">
        <v>307650</v>
      </c>
      <c r="AG710" s="455" t="n">
        <v>0</v>
      </c>
      <c r="AH710" s="455" t="n">
        <v>0</v>
      </c>
      <c r="AI710" s="455" t="n">
        <v>30765</v>
      </c>
      <c r="AJ710" s="455" t="n">
        <v>0</v>
      </c>
      <c r="AK710" s="455" t="n">
        <v>0</v>
      </c>
      <c r="AL710" s="455" t="n">
        <v>0</v>
      </c>
      <c r="AM710" s="455" t="n">
        <v>0</v>
      </c>
      <c r="AN710" s="455" t="n">
        <v>0</v>
      </c>
      <c r="AO710" s="455" t="n">
        <v>0</v>
      </c>
      <c r="AP710" s="455" t="n">
        <v>0</v>
      </c>
      <c r="AQ710" s="455" t="n">
        <v>0</v>
      </c>
      <c r="AR710" s="418" t="inlineStr"/>
      <c r="AS710" s="418" t="inlineStr">
        <is>
          <t>ថ្លៃ Handing / Handing fee</t>
        </is>
      </c>
      <c r="AT710" s="418" t="inlineStr">
        <is>
          <t>បានប្រកាសពន្ធ</t>
        </is>
      </c>
    </row>
    <row r="711">
      <c r="A711" s="417" t="n">
        <v>702</v>
      </c>
      <c r="B711" s="418" t="inlineStr">
        <is>
          <t>Transfer charge</t>
        </is>
      </c>
      <c r="C711" s="418" t="inlineStr">
        <is>
          <t>ស៊ីបកូ ត្រេនស្ព័ត (ខេមបូឌា) ឯ.ក</t>
        </is>
      </c>
      <c r="D711" s="418" t="inlineStr">
        <is>
          <t>K009-902004007</t>
        </is>
      </c>
      <c r="E711" s="418" t="inlineStr">
        <is>
          <t>74219771</t>
        </is>
      </c>
      <c r="F711" s="419" t="n">
        <v>44760</v>
      </c>
      <c r="G711" s="420" t="n">
        <v>65648</v>
      </c>
      <c r="H711" s="418" t="n"/>
      <c r="I711" s="455" t="n">
        <v>65648</v>
      </c>
      <c r="J711" s="418">
        <f>IF(L711&lt;&gt;"",L711,K711)</f>
        <v/>
      </c>
      <c r="K711" s="418">
        <f>IF(AND(T711=TRUE, U711=TRUE, V711=TRUE), IF(W711&lt;-0.05, "អនុញ្ញាត (អ្នកផ្គត់ផ្គង់ប្រកាសខ្វះ)", "បានប្រកាស (អនុញ្ញាត)"), IF(AND(T711=FALSE, U711=FALSE, V711=FALSE), "ព្យួរទុក (មិនមានទិន្នន័យ)", "ប្រកាសខុស (ព្យួរទុក)"))</f>
        <v/>
      </c>
      <c r="L711" s="418" t="inlineStr"/>
      <c r="M711" s="418" t="inlineStr"/>
      <c r="N711" s="455" t="n"/>
      <c r="O711" s="455">
        <f>IF(W711&lt;0,AI711,I711)</f>
        <v/>
      </c>
      <c r="P711" s="455">
        <f>I711-O711</f>
        <v/>
      </c>
      <c r="Q711" s="418" t="n"/>
      <c r="R711" s="418" t="inlineStr">
        <is>
          <t>74219771</t>
        </is>
      </c>
      <c r="S711" s="418" t="inlineStr">
        <is>
          <t>74219771</t>
        </is>
      </c>
      <c r="T711" s="418">
        <f>R711=S711</f>
        <v/>
      </c>
      <c r="U711" s="418">
        <f>AND(MONTH(F711)=MONTH(Y711), YEAR(F711)=YEAR(Y711))</f>
        <v/>
      </c>
      <c r="V711" s="418">
        <f>AND(AC711&lt;&gt;"", 'Company information'!D$4&lt;&gt;"", RIGHT(SUBSTITUTE(AC711,"-",""),9)=RIGHT(SUBSTITUTE('Company information'!D$4,"-",""),9))</f>
        <v/>
      </c>
      <c r="W711" s="418">
        <f>AI711-I711</f>
        <v/>
      </c>
      <c r="X711" s="455" t="n"/>
      <c r="Y711" s="419" t="n">
        <v>44760</v>
      </c>
      <c r="Z711" s="418" t="inlineStr">
        <is>
          <t>74219771</t>
        </is>
      </c>
      <c r="AA711" s="418" t="inlineStr"/>
      <c r="AB711" s="418" t="inlineStr">
        <is>
          <t>បុគ្គលជាប់អាករ</t>
        </is>
      </c>
      <c r="AC711" s="418" t="inlineStr">
        <is>
          <t>L001-100067123</t>
        </is>
      </c>
      <c r="AD711" s="418" t="inlineStr">
        <is>
          <t>រីឡាយអេប៊ល សូស អ៊ិនដាសស្រ្ទៀល (ខេមបូឌា)</t>
        </is>
      </c>
      <c r="AE711" s="455" t="n">
        <v>722128</v>
      </c>
      <c r="AF711" s="455" t="n">
        <v>656480</v>
      </c>
      <c r="AG711" s="455" t="n">
        <v>0</v>
      </c>
      <c r="AH711" s="455" t="n">
        <v>0</v>
      </c>
      <c r="AI711" s="455" t="n">
        <v>65648</v>
      </c>
      <c r="AJ711" s="455" t="n">
        <v>0</v>
      </c>
      <c r="AK711" s="455" t="n">
        <v>0</v>
      </c>
      <c r="AL711" s="455" t="n">
        <v>0</v>
      </c>
      <c r="AM711" s="455" t="n">
        <v>0</v>
      </c>
      <c r="AN711" s="455" t="n">
        <v>0</v>
      </c>
      <c r="AO711" s="455" t="n">
        <v>0</v>
      </c>
      <c r="AP711" s="455" t="n">
        <v>0</v>
      </c>
      <c r="AQ711" s="455" t="n">
        <v>0</v>
      </c>
      <c r="AR711" s="418" t="inlineStr"/>
      <c r="AS711" s="418" t="inlineStr">
        <is>
          <t>CUSTOMS CLEARANCE</t>
        </is>
      </c>
      <c r="AT711" s="418" t="inlineStr">
        <is>
          <t>បានប្រកាសពន្ធ</t>
        </is>
      </c>
    </row>
    <row r="712">
      <c r="A712" s="417" t="n">
        <v>703</v>
      </c>
      <c r="B712" s="418" t="inlineStr">
        <is>
          <t>Being billed for 2023 Tax on Income return preparation &amp; Out-of pocket expense</t>
        </is>
      </c>
      <c r="C712" s="418" t="inlineStr">
        <is>
          <t>នីបផន អិចប្រេស (ខេមបូឌា) ខូ អិលធីឌី</t>
        </is>
      </c>
      <c r="D712" s="418" t="inlineStr">
        <is>
          <t>L001-107032791</t>
        </is>
      </c>
      <c r="E712" s="418" t="inlineStr">
        <is>
          <t>O8T-B9960</t>
        </is>
      </c>
      <c r="F712" s="419" t="n">
        <v>44762</v>
      </c>
      <c r="G712" s="420" t="n">
        <v>128045</v>
      </c>
      <c r="H712" s="418" t="n"/>
      <c r="I712" s="455" t="n">
        <v>128045</v>
      </c>
      <c r="J712" s="418">
        <f>IF(L712&lt;&gt;"",L712,K712)</f>
        <v/>
      </c>
      <c r="K712" s="418">
        <f>IF(AND(T712=TRUE, U712=TRUE, V712=TRUE), IF(W712&lt;-0.05, "អនុញ្ញាត (អ្នកផ្គត់ផ្គង់ប្រកាសខ្វះ)", "បានប្រកាស (អនុញ្ញាត)"), IF(AND(T712=FALSE, U712=FALSE, V712=FALSE), "ព្យួរទុក (មិនមានទិន្នន័យ)", "ប្រកាសខុស (ព្យួរទុក)"))</f>
        <v/>
      </c>
      <c r="L712" s="418" t="inlineStr"/>
      <c r="M712" s="418" t="inlineStr"/>
      <c r="N712" s="455" t="n"/>
      <c r="O712" s="455">
        <f>IF(W712&lt;0,AI712,I712)</f>
        <v/>
      </c>
      <c r="P712" s="455">
        <f>I712-O712</f>
        <v/>
      </c>
      <c r="Q712" s="418" t="n"/>
      <c r="R712" s="418" t="inlineStr">
        <is>
          <t>O8T-B9960</t>
        </is>
      </c>
      <c r="S712" s="418" t="inlineStr">
        <is>
          <t>O8T-B9960</t>
        </is>
      </c>
      <c r="T712" s="418">
        <f>R712=S712</f>
        <v/>
      </c>
      <c r="U712" s="418">
        <f>AND(MONTH(F712)=MONTH(Y712), YEAR(F712)=YEAR(Y712))</f>
        <v/>
      </c>
      <c r="V712" s="418">
        <f>AND(AC712&lt;&gt;"", 'Company information'!D$4&lt;&gt;"", RIGHT(SUBSTITUTE(AC712,"-",""),9)=RIGHT(SUBSTITUTE('Company information'!D$4,"-",""),9))</f>
        <v/>
      </c>
      <c r="W712" s="418">
        <f>AI712-I712</f>
        <v/>
      </c>
      <c r="X712" s="455" t="n"/>
      <c r="Y712" s="419" t="n">
        <v>44762</v>
      </c>
      <c r="Z712" s="418" t="inlineStr">
        <is>
          <t>O8T-B9960</t>
        </is>
      </c>
      <c r="AA712" s="418" t="inlineStr"/>
      <c r="AB712" s="418" t="inlineStr">
        <is>
          <t>បុគ្គលជាប់អាករ</t>
        </is>
      </c>
      <c r="AC712" s="418" t="inlineStr">
        <is>
          <t>L001-100067123</t>
        </is>
      </c>
      <c r="AD712" s="418" t="inlineStr">
        <is>
          <t>រីឡាយអេប៊ល សូស អ៊ិនដាសស្រ្ទៀល (ខេមបូឌា)</t>
        </is>
      </c>
      <c r="AE712" s="455" t="n">
        <v>1408493</v>
      </c>
      <c r="AF712" s="455" t="n">
        <v>1280448</v>
      </c>
      <c r="AG712" s="455" t="n">
        <v>0</v>
      </c>
      <c r="AH712" s="455" t="n">
        <v>0</v>
      </c>
      <c r="AI712" s="455" t="n">
        <v>128045</v>
      </c>
      <c r="AJ712" s="455" t="n">
        <v>0</v>
      </c>
      <c r="AK712" s="455" t="n">
        <v>0</v>
      </c>
      <c r="AL712" s="455" t="n">
        <v>0</v>
      </c>
      <c r="AM712" s="455" t="n">
        <v>0</v>
      </c>
      <c r="AN712" s="455" t="n">
        <v>0</v>
      </c>
      <c r="AO712" s="455" t="n">
        <v>0</v>
      </c>
      <c r="AP712" s="455" t="n">
        <v>0</v>
      </c>
      <c r="AQ712" s="455" t="n">
        <v>0</v>
      </c>
      <c r="AR712" s="418" t="inlineStr"/>
      <c r="AS712" s="418" t="inlineStr">
        <is>
          <t>DOCUMENTATION FEE, HANDLING/AGENCY FEE, SEAL FEE,</t>
        </is>
      </c>
      <c r="AT712" s="418" t="inlineStr">
        <is>
          <t>បានប្រកាសពន្ធ</t>
        </is>
      </c>
    </row>
    <row r="713">
      <c r="A713" s="417" t="n">
        <v>704</v>
      </c>
      <c r="B713" s="418" t="inlineStr">
        <is>
          <t>Sodium Metabisulfite &amp; Hydrogen Peroxide</t>
        </is>
      </c>
      <c r="C713" s="418" t="inlineStr">
        <is>
          <t>ហុង អ៊ី ត្រាវែល ស៊ែវីស</t>
        </is>
      </c>
      <c r="D713" s="418" t="inlineStr">
        <is>
          <t>K002-100102573</t>
        </is>
      </c>
      <c r="E713" s="418" t="inlineStr">
        <is>
          <t>000138</t>
        </is>
      </c>
      <c r="F713" s="419" t="n">
        <v>44762</v>
      </c>
      <c r="G713" s="420" t="n">
        <v>118195</v>
      </c>
      <c r="H713" s="418" t="n"/>
      <c r="I713" s="455" t="n">
        <v>118195</v>
      </c>
      <c r="J713" s="418">
        <f>IF(L713&lt;&gt;"",L713,K713)</f>
        <v/>
      </c>
      <c r="K713" s="418">
        <f>IF(AND(T713=TRUE, U713=TRUE, V713=TRUE), IF(W713&lt;-0.05, "អនុញ្ញាត (អ្នកផ្គត់ផ្គង់ប្រកាសខ្វះ)", "បានប្រកាស (អនុញ្ញាត)"), IF(AND(T713=FALSE, U713=FALSE, V713=FALSE), "ព្យួរទុក (មិនមានទិន្នន័យ)", "ប្រកាសខុស (ព្យួរទុក)"))</f>
        <v/>
      </c>
      <c r="L713" s="418" t="inlineStr"/>
      <c r="M713" s="418" t="inlineStr"/>
      <c r="N713" s="455" t="n"/>
      <c r="O713" s="455">
        <f>IF(W713&lt;0,AI713,I713)</f>
        <v/>
      </c>
      <c r="P713" s="455">
        <f>I713-O713</f>
        <v/>
      </c>
      <c r="Q713" s="418" t="n"/>
      <c r="R713" s="418" t="inlineStr">
        <is>
          <t>000138</t>
        </is>
      </c>
      <c r="S713" s="418" t="inlineStr">
        <is>
          <t>000138</t>
        </is>
      </c>
      <c r="T713" s="418">
        <f>R713=S713</f>
        <v/>
      </c>
      <c r="U713" s="418">
        <f>AND(MONTH(F713)=MONTH(Y713), YEAR(F713)=YEAR(Y713))</f>
        <v/>
      </c>
      <c r="V713" s="418">
        <f>AND(AC713&lt;&gt;"", 'Company information'!D$4&lt;&gt;"", RIGHT(SUBSTITUTE(AC713,"-",""),9)=RIGHT(SUBSTITUTE('Company information'!D$4,"-",""),9))</f>
        <v/>
      </c>
      <c r="W713" s="418">
        <f>AI713-I713</f>
        <v/>
      </c>
      <c r="X713" s="455" t="n"/>
      <c r="Y713" s="419" t="n">
        <v>44762</v>
      </c>
      <c r="Z713" s="418" t="inlineStr">
        <is>
          <t>000138</t>
        </is>
      </c>
      <c r="AA713" s="418" t="inlineStr"/>
      <c r="AB713" s="418" t="inlineStr">
        <is>
          <t>បុគ្គលជាប់អាករ</t>
        </is>
      </c>
      <c r="AC713" s="418" t="inlineStr">
        <is>
          <t>L001-100067123</t>
        </is>
      </c>
      <c r="AD713" s="418" t="inlineStr">
        <is>
          <t>រីឡាយអេប៊ល សូស អ៊ិនដាសស្រ្ទៀល (ខេមបូឌា)</t>
        </is>
      </c>
      <c r="AE713" s="455" t="n">
        <v>1300147</v>
      </c>
      <c r="AF713" s="455" t="n">
        <v>1181952</v>
      </c>
      <c r="AG713" s="455" t="n">
        <v>0</v>
      </c>
      <c r="AH713" s="455" t="n">
        <v>0</v>
      </c>
      <c r="AI713" s="455" t="n">
        <v>118195</v>
      </c>
      <c r="AJ713" s="455" t="n">
        <v>0</v>
      </c>
      <c r="AK713" s="455" t="n">
        <v>0</v>
      </c>
      <c r="AL713" s="455" t="n">
        <v>0</v>
      </c>
      <c r="AM713" s="455" t="n">
        <v>0</v>
      </c>
      <c r="AN713" s="455" t="n">
        <v>0</v>
      </c>
      <c r="AO713" s="455" t="n">
        <v>0</v>
      </c>
      <c r="AP713" s="455" t="n">
        <v>0</v>
      </c>
      <c r="AQ713" s="455" t="n">
        <v>0</v>
      </c>
      <c r="AR713" s="418" t="inlineStr"/>
      <c r="AS713" s="418" t="inlineStr">
        <is>
          <t>Visa</t>
        </is>
      </c>
      <c r="AT713" s="418" t="inlineStr">
        <is>
          <t>បានប្រកាសពន្ធ</t>
        </is>
      </c>
    </row>
    <row r="714">
      <c r="A714" s="417" t="n">
        <v>705</v>
      </c>
      <c r="B714" s="418" t="inlineStr">
        <is>
          <t>Monthly Charge of Photo Copies Rental from 06/01/2024 to 06/02/2024</t>
        </is>
      </c>
      <c r="C714" s="418" t="inlineStr">
        <is>
          <t>វ័ន្ត សាន់ សឺវីស</t>
        </is>
      </c>
      <c r="D714" s="418" t="inlineStr">
        <is>
          <t>K006-901700398</t>
        </is>
      </c>
      <c r="E714" s="418" t="inlineStr">
        <is>
          <t>0768</t>
        </is>
      </c>
      <c r="F714" s="419" t="n">
        <v>44758</v>
      </c>
      <c r="G714" s="420" t="n">
        <v>131264</v>
      </c>
      <c r="H714" s="418" t="n"/>
      <c r="I714" s="455" t="n">
        <v>131264</v>
      </c>
      <c r="J714" s="418">
        <f>IF(L714&lt;&gt;"",L714,K714)</f>
        <v/>
      </c>
      <c r="K714" s="418">
        <f>IF(AND(T714=TRUE, U714=TRUE, V714=TRUE), IF(W714&lt;-0.05, "អនុញ្ញាត (អ្នកផ្គត់ផ្គង់ប្រកាសខ្វះ)", "បានប្រកាស (អនុញ្ញាត)"), IF(AND(T714=FALSE, U714=FALSE, V714=FALSE), "ព្យួរទុក (មិនមានទិន្នន័យ)", "ប្រកាសខុស (ព្យួរទុក)"))</f>
        <v/>
      </c>
      <c r="L714" s="418" t="inlineStr"/>
      <c r="M714" s="418" t="inlineStr"/>
      <c r="N714" s="455" t="n"/>
      <c r="O714" s="455">
        <f>IF(W714&lt;0,AI714,I714)</f>
        <v/>
      </c>
      <c r="P714" s="455">
        <f>I714-O714</f>
        <v/>
      </c>
      <c r="Q714" s="418" t="n"/>
      <c r="R714" s="418" t="inlineStr">
        <is>
          <t>0768</t>
        </is>
      </c>
      <c r="S714" s="418" t="inlineStr"/>
      <c r="T714" s="418">
        <f>R714=S714</f>
        <v/>
      </c>
      <c r="U714" s="418">
        <f>AND(MONTH(F714)=MONTH(Y714), YEAR(F714)=YEAR(Y714))</f>
        <v/>
      </c>
      <c r="V714" s="418">
        <f>AND(AC714&lt;&gt;"", 'Company information'!D$4&lt;&gt;"", RIGHT(SUBSTITUTE(AC714,"-",""),9)=RIGHT(SUBSTITUTE('Company information'!D$4,"-",""),9))</f>
        <v/>
      </c>
      <c r="W714" s="418">
        <f>AI714-I714</f>
        <v/>
      </c>
      <c r="X714" s="455" t="n"/>
      <c r="Y714" s="417" t="n"/>
      <c r="Z714" s="418" t="n"/>
      <c r="AA714" s="418" t="n"/>
      <c r="AB714" s="418" t="n"/>
      <c r="AC714" s="418" t="n"/>
      <c r="AD714" s="418" t="n"/>
      <c r="AE714" s="455" t="n"/>
      <c r="AF714" s="455" t="n"/>
      <c r="AG714" s="455" t="n"/>
      <c r="AH714" s="455" t="n"/>
      <c r="AI714" s="455" t="n"/>
      <c r="AJ714" s="455" t="n"/>
      <c r="AK714" s="455" t="n"/>
      <c r="AL714" s="455" t="n"/>
      <c r="AM714" s="455" t="n"/>
      <c r="AN714" s="455" t="n"/>
      <c r="AO714" s="455" t="n"/>
      <c r="AP714" s="455" t="n"/>
      <c r="AQ714" s="455" t="n"/>
      <c r="AR714" s="418" t="n"/>
      <c r="AS714" s="418" t="n"/>
      <c r="AT714" s="418" t="n"/>
    </row>
    <row r="715">
      <c r="A715" s="417" t="n">
        <v>706</v>
      </c>
      <c r="B715" s="418" t="inlineStr">
        <is>
          <t>Monthly Charge of Photo Copies Rental from 06/01/2024 to 06/02/2024</t>
        </is>
      </c>
      <c r="C715" s="418" t="inlineStr">
        <is>
          <t>សាយប៊ើ ហ្គ្រូ សឹលូសិន ឯ.ក</t>
        </is>
      </c>
      <c r="D715" s="418" t="inlineStr">
        <is>
          <t>K008-901903698</t>
        </is>
      </c>
      <c r="E715" s="418" t="inlineStr">
        <is>
          <t>TIC22-07-000283</t>
        </is>
      </c>
      <c r="F715" s="419" t="n">
        <v>44755</v>
      </c>
      <c r="G715" s="420" t="n">
        <v>232527</v>
      </c>
      <c r="H715" s="418" t="n"/>
      <c r="I715" s="455" t="n">
        <v>232527</v>
      </c>
      <c r="J715" s="418">
        <f>IF(L715&lt;&gt;"",L715,K715)</f>
        <v/>
      </c>
      <c r="K715" s="418">
        <f>IF(AND(T715=TRUE, U715=TRUE, V715=TRUE), IF(W715&lt;-0.05, "អនុញ្ញាត (អ្នកផ្គត់ផ្គង់ប្រកាសខ្វះ)", "បានប្រកាស (អនុញ្ញាត)"), IF(AND(T715=FALSE, U715=FALSE, V715=FALSE), "ព្យួរទុក (មិនមានទិន្នន័យ)", "ប្រកាសខុស (ព្យួរទុក)"))</f>
        <v/>
      </c>
      <c r="L715" s="418" t="inlineStr"/>
      <c r="M715" s="418" t="inlineStr"/>
      <c r="N715" s="455" t="n"/>
      <c r="O715" s="455">
        <f>IF(W715&lt;0,AI715,I715)</f>
        <v/>
      </c>
      <c r="P715" s="455">
        <f>I715-O715</f>
        <v/>
      </c>
      <c r="Q715" s="418" t="n"/>
      <c r="R715" s="418" t="inlineStr">
        <is>
          <t>TIC22-07-000283</t>
        </is>
      </c>
      <c r="S715" s="418" t="inlineStr">
        <is>
          <t>TIC22-07-000283</t>
        </is>
      </c>
      <c r="T715" s="418">
        <f>R715=S715</f>
        <v/>
      </c>
      <c r="U715" s="418">
        <f>AND(MONTH(F715)=MONTH(Y715), YEAR(F715)=YEAR(Y715))</f>
        <v/>
      </c>
      <c r="V715" s="418">
        <f>AND(AC715&lt;&gt;"", 'Company information'!D$4&lt;&gt;"", RIGHT(SUBSTITUTE(AC715,"-",""),9)=RIGHT(SUBSTITUTE('Company information'!D$4,"-",""),9))</f>
        <v/>
      </c>
      <c r="W715" s="418">
        <f>AI715-I715</f>
        <v/>
      </c>
      <c r="X715" s="455" t="n"/>
      <c r="Y715" s="419" t="n">
        <v>44755</v>
      </c>
      <c r="Z715" s="418" t="inlineStr">
        <is>
          <t>TIC22-07-000283</t>
        </is>
      </c>
      <c r="AA715" s="418" t="inlineStr"/>
      <c r="AB715" s="418" t="inlineStr">
        <is>
          <t>បុគ្គលជាប់អាករ</t>
        </is>
      </c>
      <c r="AC715" s="418" t="inlineStr">
        <is>
          <t>L001-100067123</t>
        </is>
      </c>
      <c r="AD715" s="418" t="inlineStr">
        <is>
          <t>រីឡាយអេប៊ល សូស អ៊ិនដាសស្រ្ទៀល (ខេមបូឌា)</t>
        </is>
      </c>
      <c r="AE715" s="455" t="n">
        <v>2557794</v>
      </c>
      <c r="AF715" s="455" t="n">
        <v>2325267</v>
      </c>
      <c r="AG715" s="455" t="n">
        <v>0</v>
      </c>
      <c r="AH715" s="455" t="n">
        <v>0</v>
      </c>
      <c r="AI715" s="455" t="n">
        <v>232527</v>
      </c>
      <c r="AJ715" s="455" t="n">
        <v>0</v>
      </c>
      <c r="AK715" s="455" t="n">
        <v>0</v>
      </c>
      <c r="AL715" s="455" t="n">
        <v>0</v>
      </c>
      <c r="AM715" s="455" t="n">
        <v>0</v>
      </c>
      <c r="AN715" s="455" t="n">
        <v>0</v>
      </c>
      <c r="AO715" s="455" t="n">
        <v>0</v>
      </c>
      <c r="AP715" s="455" t="n">
        <v>0</v>
      </c>
      <c r="AQ715" s="455" t="n">
        <v>0</v>
      </c>
      <c r="AR715" s="418" t="inlineStr"/>
      <c r="AS715" s="418" t="inlineStr">
        <is>
          <t>Synology 8TB 7.2K 256MiB 3.5" SATA Enterprise</t>
        </is>
      </c>
      <c r="AT715" s="418" t="inlineStr">
        <is>
          <t>បានប្រកាសពន្ធ</t>
        </is>
      </c>
    </row>
    <row r="716">
      <c r="A716" s="417" t="n">
        <v>707</v>
      </c>
      <c r="B716" s="418" t="inlineStr">
        <is>
          <t>Monthly Charge of Photo Copies Rental from 06/01/2024 to 06/02/2024</t>
        </is>
      </c>
      <c r="C716" s="418" t="inlineStr">
        <is>
          <t>អេភីអិល ឡូយីស្ទីក (ខេមបូឌា) ភីធីអ៊ី អិលធីឌី</t>
        </is>
      </c>
      <c r="D716" s="418" t="inlineStr">
        <is>
          <t>L001-100046460</t>
        </is>
      </c>
      <c r="E716" s="418" t="inlineStr">
        <is>
          <t>PNHL488710</t>
        </is>
      </c>
      <c r="F716" s="419" t="n">
        <v>44757</v>
      </c>
      <c r="G716" s="420" t="n">
        <v>135344</v>
      </c>
      <c r="H716" s="418" t="n"/>
      <c r="I716" s="455" t="n">
        <v>135344</v>
      </c>
      <c r="J716" s="418">
        <f>IF(L716&lt;&gt;"",L716,K716)</f>
        <v/>
      </c>
      <c r="K716" s="418">
        <f>IF(AND(T716=TRUE, U716=TRUE, V716=TRUE), IF(W716&lt;-0.05, "អនុញ្ញាត (អ្នកផ្គត់ផ្គង់ប្រកាសខ្វះ)", "បានប្រកាស (អនុញ្ញាត)"), IF(AND(T716=FALSE, U716=FALSE, V716=FALSE), "ព្យួរទុក (មិនមានទិន្នន័យ)", "ប្រកាសខុស (ព្យួរទុក)"))</f>
        <v/>
      </c>
      <c r="L716" s="418" t="inlineStr"/>
      <c r="M716" s="418" t="inlineStr"/>
      <c r="N716" s="455" t="n"/>
      <c r="O716" s="455">
        <f>IF(W716&lt;0,AI716,I716)</f>
        <v/>
      </c>
      <c r="P716" s="455">
        <f>I716-O716</f>
        <v/>
      </c>
      <c r="Q716" s="418" t="n"/>
      <c r="R716" s="418" t="inlineStr">
        <is>
          <t>PNHL488710</t>
        </is>
      </c>
      <c r="S716" s="418" t="inlineStr">
        <is>
          <t>PNHL488710</t>
        </is>
      </c>
      <c r="T716" s="418">
        <f>R716=S716</f>
        <v/>
      </c>
      <c r="U716" s="418">
        <f>AND(MONTH(F716)=MONTH(Y716), YEAR(F716)=YEAR(Y716))</f>
        <v/>
      </c>
      <c r="V716" s="418">
        <f>AND(AC716&lt;&gt;"", 'Company information'!D$4&lt;&gt;"", RIGHT(SUBSTITUTE(AC716,"-",""),9)=RIGHT(SUBSTITUTE('Company information'!D$4,"-",""),9))</f>
        <v/>
      </c>
      <c r="W716" s="418">
        <f>AI716-I716</f>
        <v/>
      </c>
      <c r="X716" s="455" t="n"/>
      <c r="Y716" s="419" t="n">
        <v>44757</v>
      </c>
      <c r="Z716" s="418" t="inlineStr">
        <is>
          <t>PNHL488710</t>
        </is>
      </c>
      <c r="AA716" s="418" t="inlineStr"/>
      <c r="AB716" s="418" t="inlineStr">
        <is>
          <t>បុគ្គលជាប់អាករ</t>
        </is>
      </c>
      <c r="AC716" s="418" t="inlineStr">
        <is>
          <t>L001-100067123</t>
        </is>
      </c>
      <c r="AD716" s="418" t="inlineStr">
        <is>
          <t>រីឡាយអេប៊ល សូស អ៊ិនដាសស្រ្ទៀល (ខេមបូឌា)</t>
        </is>
      </c>
      <c r="AE716" s="455" t="n">
        <v>1488780</v>
      </c>
      <c r="AF716" s="455" t="n">
        <v>1353436</v>
      </c>
      <c r="AG716" s="455" t="n">
        <v>0</v>
      </c>
      <c r="AH716" s="455" t="n">
        <v>0</v>
      </c>
      <c r="AI716" s="455" t="n">
        <v>135344</v>
      </c>
      <c r="AJ716" s="455" t="n">
        <v>0</v>
      </c>
      <c r="AK716" s="455" t="n">
        <v>0</v>
      </c>
      <c r="AL716" s="455" t="n">
        <v>0</v>
      </c>
      <c r="AM716" s="455" t="n">
        <v>0</v>
      </c>
      <c r="AN716" s="455" t="n">
        <v>0</v>
      </c>
      <c r="AO716" s="455" t="n">
        <v>0</v>
      </c>
      <c r="AP716" s="455" t="n">
        <v>0</v>
      </c>
      <c r="AQ716" s="455" t="n">
        <v>0</v>
      </c>
      <c r="AR716" s="418" t="inlineStr"/>
      <c r="AS716" s="418" t="inlineStr">
        <is>
          <t>LOCAL CHARGE &amp; OTHER</t>
        </is>
      </c>
      <c r="AT716" s="418" t="inlineStr">
        <is>
          <t>បានប្រកាសពន្ធ</t>
        </is>
      </c>
    </row>
    <row r="717">
      <c r="A717" s="417" t="n">
        <v>708</v>
      </c>
      <c r="B717" s="418" t="inlineStr">
        <is>
          <t>Monthly Charge of Photo Copies Rental from 06/01/2024 to 06/02/2024</t>
        </is>
      </c>
      <c r="C717" s="418" t="inlineStr">
        <is>
          <t>អេភីអិល ឡូយីស្ទីក (ខេមបូឌា) ភីធីអ៊ី អិលធីឌី</t>
        </is>
      </c>
      <c r="D717" s="418" t="inlineStr">
        <is>
          <t>L001-100046460</t>
        </is>
      </c>
      <c r="E717" s="418" t="inlineStr">
        <is>
          <t>PNHL488644</t>
        </is>
      </c>
      <c r="F717" s="419" t="n">
        <v>44757</v>
      </c>
      <c r="G717" s="420" t="n">
        <v>48359</v>
      </c>
      <c r="H717" s="418" t="n"/>
      <c r="I717" s="455" t="n">
        <v>48359</v>
      </c>
      <c r="J717" s="418">
        <f>IF(L717&lt;&gt;"",L717,K717)</f>
        <v/>
      </c>
      <c r="K717" s="418">
        <f>IF(AND(T717=TRUE, U717=TRUE, V717=TRUE), IF(W717&lt;-0.05, "អនុញ្ញាត (អ្នកផ្គត់ផ្គង់ប្រកាសខ្វះ)", "បានប្រកាស (អនុញ្ញាត)"), IF(AND(T717=FALSE, U717=FALSE, V717=FALSE), "ព្យួរទុក (មិនមានទិន្នន័យ)", "ប្រកាសខុស (ព្យួរទុក)"))</f>
        <v/>
      </c>
      <c r="L717" s="418" t="inlineStr"/>
      <c r="M717" s="418" t="inlineStr"/>
      <c r="N717" s="455" t="n"/>
      <c r="O717" s="455">
        <f>IF(W717&lt;0,AI717,I717)</f>
        <v/>
      </c>
      <c r="P717" s="455">
        <f>I717-O717</f>
        <v/>
      </c>
      <c r="Q717" s="418" t="n"/>
      <c r="R717" s="418" t="inlineStr">
        <is>
          <t>PNHL488644</t>
        </is>
      </c>
      <c r="S717" s="418" t="inlineStr">
        <is>
          <t>PNHL488644</t>
        </is>
      </c>
      <c r="T717" s="418">
        <f>R717=S717</f>
        <v/>
      </c>
      <c r="U717" s="418">
        <f>AND(MONTH(F717)=MONTH(Y717), YEAR(F717)=YEAR(Y717))</f>
        <v/>
      </c>
      <c r="V717" s="418">
        <f>AND(AC717&lt;&gt;"", 'Company information'!D$4&lt;&gt;"", RIGHT(SUBSTITUTE(AC717,"-",""),9)=RIGHT(SUBSTITUTE('Company information'!D$4,"-",""),9))</f>
        <v/>
      </c>
      <c r="W717" s="418">
        <f>AI717-I717</f>
        <v/>
      </c>
      <c r="X717" s="455" t="n"/>
      <c r="Y717" s="419" t="n">
        <v>44757</v>
      </c>
      <c r="Z717" s="418" t="inlineStr">
        <is>
          <t>PNHL488644</t>
        </is>
      </c>
      <c r="AA717" s="418" t="inlineStr"/>
      <c r="AB717" s="418" t="inlineStr">
        <is>
          <t>បុគ្គលជាប់អាករ</t>
        </is>
      </c>
      <c r="AC717" s="418" t="inlineStr">
        <is>
          <t>L001-100067123</t>
        </is>
      </c>
      <c r="AD717" s="418" t="inlineStr">
        <is>
          <t>រីឡាយអេប៊ល សូស អ៊ិនដាសស្រ្ទៀល (ខេមបូឌា)</t>
        </is>
      </c>
      <c r="AE717" s="455" t="n">
        <v>531948</v>
      </c>
      <c r="AF717" s="455" t="n">
        <v>483589</v>
      </c>
      <c r="AG717" s="455" t="n">
        <v>0</v>
      </c>
      <c r="AH717" s="455" t="n">
        <v>0</v>
      </c>
      <c r="AI717" s="455" t="n">
        <v>48359</v>
      </c>
      <c r="AJ717" s="455" t="n">
        <v>0</v>
      </c>
      <c r="AK717" s="455" t="n">
        <v>0</v>
      </c>
      <c r="AL717" s="455" t="n">
        <v>0</v>
      </c>
      <c r="AM717" s="455" t="n">
        <v>0</v>
      </c>
      <c r="AN717" s="455" t="n">
        <v>0</v>
      </c>
      <c r="AO717" s="455" t="n">
        <v>0</v>
      </c>
      <c r="AP717" s="455" t="n">
        <v>0</v>
      </c>
      <c r="AQ717" s="455" t="n">
        <v>0</v>
      </c>
      <c r="AR717" s="418" t="inlineStr"/>
      <c r="AS717" s="418" t="inlineStr">
        <is>
          <t>LOCAL CHARGE &amp; OTHER</t>
        </is>
      </c>
      <c r="AT717" s="418" t="inlineStr">
        <is>
          <t>បានប្រកាសពន្ធ</t>
        </is>
      </c>
    </row>
    <row r="718">
      <c r="A718" s="417" t="n">
        <v>709</v>
      </c>
      <c r="B718" s="418" t="inlineStr">
        <is>
          <t>Wood for Boiler</t>
        </is>
      </c>
      <c r="C718" s="418" t="inlineStr">
        <is>
          <t>អេភីអិល ឡូយីស្ទីក (ខេមបូឌា) ភីធីអ៊ី អិលធីឌី</t>
        </is>
      </c>
      <c r="D718" s="418" t="inlineStr">
        <is>
          <t>L001-100046460</t>
        </is>
      </c>
      <c r="E718" s="418" t="inlineStr">
        <is>
          <t>PNHL488615</t>
        </is>
      </c>
      <c r="F718" s="419" t="n">
        <v>44757</v>
      </c>
      <c r="G718" s="420" t="n">
        <v>119708</v>
      </c>
      <c r="H718" s="418" t="n"/>
      <c r="I718" s="455" t="n">
        <v>119708</v>
      </c>
      <c r="J718" s="418">
        <f>IF(L718&lt;&gt;"",L718,K718)</f>
        <v/>
      </c>
      <c r="K718" s="418">
        <f>IF(AND(T718=TRUE, U718=TRUE, V718=TRUE), IF(W718&lt;-0.05, "អនុញ្ញាត (អ្នកផ្គត់ផ្គង់ប្រកាសខ្វះ)", "បានប្រកាស (អនុញ្ញាត)"), IF(AND(T718=FALSE, U718=FALSE, V718=FALSE), "ព្យួរទុក (មិនមានទិន្នន័យ)", "ប្រកាសខុស (ព្យួរទុក)"))</f>
        <v/>
      </c>
      <c r="L718" s="418" t="inlineStr"/>
      <c r="M718" s="418" t="inlineStr"/>
      <c r="N718" s="455" t="n"/>
      <c r="O718" s="455">
        <f>IF(W718&lt;0,AI718,I718)</f>
        <v/>
      </c>
      <c r="P718" s="455">
        <f>I718-O718</f>
        <v/>
      </c>
      <c r="Q718" s="418" t="n"/>
      <c r="R718" s="418" t="inlineStr">
        <is>
          <t>PNHL488615</t>
        </is>
      </c>
      <c r="S718" s="418" t="inlineStr">
        <is>
          <t>PNHL488615</t>
        </is>
      </c>
      <c r="T718" s="418">
        <f>R718=S718</f>
        <v/>
      </c>
      <c r="U718" s="418">
        <f>AND(MONTH(F718)=MONTH(Y718), YEAR(F718)=YEAR(Y718))</f>
        <v/>
      </c>
      <c r="V718" s="418">
        <f>AND(AC718&lt;&gt;"", 'Company information'!D$4&lt;&gt;"", RIGHT(SUBSTITUTE(AC718,"-",""),9)=RIGHT(SUBSTITUTE('Company information'!D$4,"-",""),9))</f>
        <v/>
      </c>
      <c r="W718" s="418">
        <f>AI718-I718</f>
        <v/>
      </c>
      <c r="X718" s="455" t="n"/>
      <c r="Y718" s="419" t="n">
        <v>44757</v>
      </c>
      <c r="Z718" s="418" t="inlineStr">
        <is>
          <t>PNHL488615</t>
        </is>
      </c>
      <c r="AA718" s="418" t="inlineStr"/>
      <c r="AB718" s="418" t="inlineStr">
        <is>
          <t>បុគ្គលជាប់អាករ</t>
        </is>
      </c>
      <c r="AC718" s="418" t="inlineStr">
        <is>
          <t>L001-100067123</t>
        </is>
      </c>
      <c r="AD718" s="418" t="inlineStr">
        <is>
          <t>រីឡាយអេប៊ល សូស អ៊ិនដាសស្រ្ទៀល (ខេមបូឌា)</t>
        </is>
      </c>
      <c r="AE718" s="455" t="n">
        <v>1316783</v>
      </c>
      <c r="AF718" s="455" t="n">
        <v>1197075</v>
      </c>
      <c r="AG718" s="455" t="n">
        <v>0</v>
      </c>
      <c r="AH718" s="455" t="n">
        <v>0</v>
      </c>
      <c r="AI718" s="455" t="n">
        <v>119708</v>
      </c>
      <c r="AJ718" s="455" t="n">
        <v>0</v>
      </c>
      <c r="AK718" s="455" t="n">
        <v>0</v>
      </c>
      <c r="AL718" s="455" t="n">
        <v>0</v>
      </c>
      <c r="AM718" s="455" t="n">
        <v>0</v>
      </c>
      <c r="AN718" s="455" t="n">
        <v>0</v>
      </c>
      <c r="AO718" s="455" t="n">
        <v>0</v>
      </c>
      <c r="AP718" s="455" t="n">
        <v>0</v>
      </c>
      <c r="AQ718" s="455" t="n">
        <v>0</v>
      </c>
      <c r="AR718" s="418" t="inlineStr"/>
      <c r="AS718" s="418" t="inlineStr">
        <is>
          <t>LOCAL CHARGE &amp; OTHER</t>
        </is>
      </c>
      <c r="AT718" s="418" t="inlineStr">
        <is>
          <t>បានប្រកាសពន្ធ</t>
        </is>
      </c>
    </row>
    <row r="719">
      <c r="A719" s="417" t="n">
        <v>710</v>
      </c>
      <c r="B719" s="418" t="inlineStr">
        <is>
          <t>Wood for Boiler</t>
        </is>
      </c>
      <c r="C719" s="418" t="inlineStr">
        <is>
          <t>អេភីអិល ឡូយីស្ទីក (ខេមបូឌា) ភីធីអ៊ី អិលធីឌី</t>
        </is>
      </c>
      <c r="D719" s="418" t="inlineStr">
        <is>
          <t>L001-100046460</t>
        </is>
      </c>
      <c r="E719" s="418" t="inlineStr">
        <is>
          <t>PNHL488614</t>
        </is>
      </c>
      <c r="F719" s="419" t="n">
        <v>44757</v>
      </c>
      <c r="G719" s="420" t="n">
        <v>485088</v>
      </c>
      <c r="H719" s="418" t="n"/>
      <c r="I719" s="455" t="n">
        <v>485088</v>
      </c>
      <c r="J719" s="418">
        <f>IF(L719&lt;&gt;"",L719,K719)</f>
        <v/>
      </c>
      <c r="K719" s="418">
        <f>IF(AND(T719=TRUE, U719=TRUE, V719=TRUE), IF(W719&lt;-0.05, "អនុញ្ញាត (អ្នកផ្គត់ផ្គង់ប្រកាសខ្វះ)", "បានប្រកាស (អនុញ្ញាត)"), IF(AND(T719=FALSE, U719=FALSE, V719=FALSE), "ព្យួរទុក (មិនមានទិន្នន័យ)", "ប្រកាសខុស (ព្យួរទុក)"))</f>
        <v/>
      </c>
      <c r="L719" s="418" t="inlineStr"/>
      <c r="M719" s="418" t="inlineStr"/>
      <c r="N719" s="455" t="n"/>
      <c r="O719" s="455">
        <f>IF(W719&lt;0,AI719,I719)</f>
        <v/>
      </c>
      <c r="P719" s="455">
        <f>I719-O719</f>
        <v/>
      </c>
      <c r="Q719" s="418" t="n"/>
      <c r="R719" s="418" t="inlineStr">
        <is>
          <t>PNHL488614</t>
        </is>
      </c>
      <c r="S719" s="418" t="inlineStr">
        <is>
          <t>PNHL488614</t>
        </is>
      </c>
      <c r="T719" s="418">
        <f>R719=S719</f>
        <v/>
      </c>
      <c r="U719" s="418">
        <f>AND(MONTH(F719)=MONTH(Y719), YEAR(F719)=YEAR(Y719))</f>
        <v/>
      </c>
      <c r="V719" s="418">
        <f>AND(AC719&lt;&gt;"", 'Company information'!D$4&lt;&gt;"", RIGHT(SUBSTITUTE(AC719,"-",""),9)=RIGHT(SUBSTITUTE('Company information'!D$4,"-",""),9))</f>
        <v/>
      </c>
      <c r="W719" s="418">
        <f>AI719-I719</f>
        <v/>
      </c>
      <c r="X719" s="455" t="n"/>
      <c r="Y719" s="419" t="n">
        <v>44757</v>
      </c>
      <c r="Z719" s="418" t="inlineStr">
        <is>
          <t>PNHL488614</t>
        </is>
      </c>
      <c r="AA719" s="418" t="inlineStr"/>
      <c r="AB719" s="418" t="inlineStr">
        <is>
          <t>បុគ្គលជាប់អាករ</t>
        </is>
      </c>
      <c r="AC719" s="418" t="inlineStr">
        <is>
          <t>L001-100067123</t>
        </is>
      </c>
      <c r="AD719" s="418" t="inlineStr">
        <is>
          <t>រីឡាយអេប៊ល សូស អ៊ិនដាសស្រ្ទៀល (ខេមបូឌា)</t>
        </is>
      </c>
      <c r="AE719" s="455" t="n">
        <v>5335964</v>
      </c>
      <c r="AF719" s="455" t="n">
        <v>4850876</v>
      </c>
      <c r="AG719" s="455" t="n">
        <v>0</v>
      </c>
      <c r="AH719" s="455" t="n">
        <v>0</v>
      </c>
      <c r="AI719" s="455" t="n">
        <v>485088</v>
      </c>
      <c r="AJ719" s="455" t="n">
        <v>0</v>
      </c>
      <c r="AK719" s="455" t="n">
        <v>0</v>
      </c>
      <c r="AL719" s="455" t="n">
        <v>0</v>
      </c>
      <c r="AM719" s="455" t="n">
        <v>0</v>
      </c>
      <c r="AN719" s="455" t="n">
        <v>0</v>
      </c>
      <c r="AO719" s="455" t="n">
        <v>0</v>
      </c>
      <c r="AP719" s="455" t="n">
        <v>0</v>
      </c>
      <c r="AQ719" s="455" t="n">
        <v>0</v>
      </c>
      <c r="AR719" s="418" t="inlineStr"/>
      <c r="AS719" s="418" t="inlineStr">
        <is>
          <t>LOCAL CHARGE &amp; OTHER</t>
        </is>
      </c>
      <c r="AT719" s="418" t="inlineStr">
        <is>
          <t>បានប្រកាសពន្ធ</t>
        </is>
      </c>
    </row>
    <row r="720">
      <c r="A720" s="417" t="n">
        <v>711</v>
      </c>
      <c r="B720" s="418" t="inlineStr">
        <is>
          <t>Wood for Boiler</t>
        </is>
      </c>
      <c r="C720" s="418" t="inlineStr">
        <is>
          <t>អេភីអិល ឡូយីស្ទីក (ខេមបូឌា) ភីធីអ៊ី អិលធីឌី</t>
        </is>
      </c>
      <c r="D720" s="418" t="inlineStr">
        <is>
          <t>L001-100046460</t>
        </is>
      </c>
      <c r="E720" s="418" t="inlineStr">
        <is>
          <t>PNHL488613</t>
        </is>
      </c>
      <c r="F720" s="419" t="n">
        <v>44757</v>
      </c>
      <c r="G720" s="420" t="n">
        <v>554382</v>
      </c>
      <c r="H720" s="418" t="n"/>
      <c r="I720" s="455" t="n">
        <v>554382</v>
      </c>
      <c r="J720" s="418">
        <f>IF(L720&lt;&gt;"",L720,K720)</f>
        <v/>
      </c>
      <c r="K720" s="418">
        <f>IF(AND(T720=TRUE, U720=TRUE, V720=TRUE), IF(W720&lt;-0.05, "អនុញ្ញាត (អ្នកផ្គត់ផ្គង់ប្រកាសខ្វះ)", "បានប្រកាស (អនុញ្ញាត)"), IF(AND(T720=FALSE, U720=FALSE, V720=FALSE), "ព្យួរទុក (មិនមានទិន្នន័យ)", "ប្រកាសខុស (ព្យួរទុក)"))</f>
        <v/>
      </c>
      <c r="L720" s="418" t="inlineStr"/>
      <c r="M720" s="418" t="inlineStr"/>
      <c r="N720" s="455" t="n"/>
      <c r="O720" s="455">
        <f>IF(W720&lt;0,AI720,I720)</f>
        <v/>
      </c>
      <c r="P720" s="455">
        <f>I720-O720</f>
        <v/>
      </c>
      <c r="Q720" s="418" t="n"/>
      <c r="R720" s="418" t="inlineStr">
        <is>
          <t>PNHL488613</t>
        </is>
      </c>
      <c r="S720" s="418" t="inlineStr">
        <is>
          <t>PNHL488613</t>
        </is>
      </c>
      <c r="T720" s="418">
        <f>R720=S720</f>
        <v/>
      </c>
      <c r="U720" s="418">
        <f>AND(MONTH(F720)=MONTH(Y720), YEAR(F720)=YEAR(Y720))</f>
        <v/>
      </c>
      <c r="V720" s="418">
        <f>AND(AC720&lt;&gt;"", 'Company information'!D$4&lt;&gt;"", RIGHT(SUBSTITUTE(AC720,"-",""),9)=RIGHT(SUBSTITUTE('Company information'!D$4,"-",""),9))</f>
        <v/>
      </c>
      <c r="W720" s="418">
        <f>AI720-I720</f>
        <v/>
      </c>
      <c r="X720" s="455" t="n"/>
      <c r="Y720" s="419" t="n">
        <v>44757</v>
      </c>
      <c r="Z720" s="418" t="inlineStr">
        <is>
          <t>PNHL488613</t>
        </is>
      </c>
      <c r="AA720" s="418" t="inlineStr"/>
      <c r="AB720" s="418" t="inlineStr">
        <is>
          <t>បុគ្គលជាប់អាករ</t>
        </is>
      </c>
      <c r="AC720" s="418" t="inlineStr">
        <is>
          <t>L001-100067123</t>
        </is>
      </c>
      <c r="AD720" s="418" t="inlineStr">
        <is>
          <t>រីឡាយអេប៊ល សូស អ៊ិនដាសស្រ្ទៀល (ខេមបូឌា)</t>
        </is>
      </c>
      <c r="AE720" s="455" t="n">
        <v>6098198</v>
      </c>
      <c r="AF720" s="455" t="n">
        <v>5543816</v>
      </c>
      <c r="AG720" s="455" t="n">
        <v>0</v>
      </c>
      <c r="AH720" s="455" t="n">
        <v>0</v>
      </c>
      <c r="AI720" s="455" t="n">
        <v>554382</v>
      </c>
      <c r="AJ720" s="455" t="n">
        <v>0</v>
      </c>
      <c r="AK720" s="455" t="n">
        <v>0</v>
      </c>
      <c r="AL720" s="455" t="n">
        <v>0</v>
      </c>
      <c r="AM720" s="455" t="n">
        <v>0</v>
      </c>
      <c r="AN720" s="455" t="n">
        <v>0</v>
      </c>
      <c r="AO720" s="455" t="n">
        <v>0</v>
      </c>
      <c r="AP720" s="455" t="n">
        <v>0</v>
      </c>
      <c r="AQ720" s="455" t="n">
        <v>0</v>
      </c>
      <c r="AR720" s="418" t="inlineStr"/>
      <c r="AS720" s="418" t="inlineStr">
        <is>
          <t>LOCAL CHARGE &amp; OTHER</t>
        </is>
      </c>
      <c r="AT720" s="418" t="inlineStr">
        <is>
          <t>បានប្រកាសពន្ធ</t>
        </is>
      </c>
    </row>
    <row r="721">
      <c r="A721" s="417" t="n">
        <v>712</v>
      </c>
      <c r="B721" s="418" t="inlineStr">
        <is>
          <t>Wood for Boiler</t>
        </is>
      </c>
      <c r="C721" s="418" t="inlineStr">
        <is>
          <t>ឃឺន + ណាហ្គែល</t>
        </is>
      </c>
      <c r="D721" s="418" t="inlineStr">
        <is>
          <t>L001-100045189</t>
        </is>
      </c>
      <c r="E721" s="418" t="inlineStr">
        <is>
          <t>PTI2214540</t>
        </is>
      </c>
      <c r="F721" s="419" t="n">
        <v>44755</v>
      </c>
      <c r="G721" s="420" t="n">
        <v>77919</v>
      </c>
      <c r="H721" s="418" t="n"/>
      <c r="I721" s="455" t="n">
        <v>77919</v>
      </c>
      <c r="J721" s="418">
        <f>IF(L721&lt;&gt;"",L721,K721)</f>
        <v/>
      </c>
      <c r="K721" s="418">
        <f>IF(AND(T721=TRUE, U721=TRUE, V721=TRUE), IF(W721&lt;-0.05, "អនុញ្ញាត (អ្នកផ្គត់ផ្គង់ប្រកាសខ្វះ)", "បានប្រកាស (អនុញ្ញាត)"), IF(AND(T721=FALSE, U721=FALSE, V721=FALSE), "ព្យួរទុក (មិនមានទិន្នន័យ)", "ប្រកាសខុស (ព្យួរទុក)"))</f>
        <v/>
      </c>
      <c r="L721" s="418" t="inlineStr"/>
      <c r="M721" s="418" t="inlineStr"/>
      <c r="N721" s="455" t="n"/>
      <c r="O721" s="455">
        <f>IF(W721&lt;0,AI721,I721)</f>
        <v/>
      </c>
      <c r="P721" s="455">
        <f>I721-O721</f>
        <v/>
      </c>
      <c r="Q721" s="418" t="n"/>
      <c r="R721" s="418" t="inlineStr">
        <is>
          <t>PTI2214540</t>
        </is>
      </c>
      <c r="S721" s="418" t="inlineStr">
        <is>
          <t>PTI2214540</t>
        </is>
      </c>
      <c r="T721" s="418">
        <f>R721=S721</f>
        <v/>
      </c>
      <c r="U721" s="418">
        <f>AND(MONTH(F721)=MONTH(Y721), YEAR(F721)=YEAR(Y721))</f>
        <v/>
      </c>
      <c r="V721" s="418">
        <f>AND(AC721&lt;&gt;"", 'Company information'!D$4&lt;&gt;"", RIGHT(SUBSTITUTE(AC721,"-",""),9)=RIGHT(SUBSTITUTE('Company information'!D$4,"-",""),9))</f>
        <v/>
      </c>
      <c r="W721" s="418">
        <f>AI721-I721</f>
        <v/>
      </c>
      <c r="X721" s="455" t="n"/>
      <c r="Y721" s="419" t="n">
        <v>44755</v>
      </c>
      <c r="Z721" s="418" t="inlineStr">
        <is>
          <t>PTI2214540</t>
        </is>
      </c>
      <c r="AA721" s="418" t="inlineStr"/>
      <c r="AB721" s="418" t="inlineStr">
        <is>
          <t>បុគ្គលជាប់អាករ</t>
        </is>
      </c>
      <c r="AC721" s="418" t="inlineStr">
        <is>
          <t>L001-100067123</t>
        </is>
      </c>
      <c r="AD721" s="418" t="inlineStr">
        <is>
          <t>រីឡាយអេប៊ល សូស អ៊ិនដាសស្រ្ទៀល (ខេមបូឌា)</t>
        </is>
      </c>
      <c r="AE721" s="455" t="n">
        <v>857109</v>
      </c>
      <c r="AF721" s="455" t="n">
        <v>779190</v>
      </c>
      <c r="AG721" s="455" t="n">
        <v>0</v>
      </c>
      <c r="AH721" s="455" t="n">
        <v>0</v>
      </c>
      <c r="AI721" s="455" t="n">
        <v>77919</v>
      </c>
      <c r="AJ721" s="455" t="n">
        <v>0</v>
      </c>
      <c r="AK721" s="455" t="n">
        <v>0</v>
      </c>
      <c r="AL721" s="455" t="n">
        <v>0</v>
      </c>
      <c r="AM721" s="455" t="n">
        <v>0</v>
      </c>
      <c r="AN721" s="455" t="n">
        <v>0</v>
      </c>
      <c r="AO721" s="455" t="n">
        <v>0</v>
      </c>
      <c r="AP721" s="455" t="n">
        <v>0</v>
      </c>
      <c r="AQ721" s="455" t="n">
        <v>0</v>
      </c>
      <c r="AR721" s="418" t="inlineStr"/>
      <c r="AS721" s="418" t="inlineStr">
        <is>
          <t>ថ្លៃដឹកជញ្ជូន និងសេវា</t>
        </is>
      </c>
      <c r="AT721" s="418" t="inlineStr">
        <is>
          <t>បានប្រកាសពន្ធ</t>
        </is>
      </c>
    </row>
    <row r="722">
      <c r="A722" s="417" t="n">
        <v>713</v>
      </c>
      <c r="B722" s="418" t="inlineStr">
        <is>
          <t>Daily Worker for Machanicc and Cleaner</t>
        </is>
      </c>
      <c r="C722" s="418" t="inlineStr">
        <is>
          <t>ឃឺន + ណាហ្គែល</t>
        </is>
      </c>
      <c r="D722" s="418" t="inlineStr">
        <is>
          <t>L001-100045189</t>
        </is>
      </c>
      <c r="E722" s="418" t="inlineStr">
        <is>
          <t>PTI2214512</t>
        </is>
      </c>
      <c r="F722" s="419" t="n">
        <v>44755</v>
      </c>
      <c r="G722" s="420" t="n">
        <v>26556</v>
      </c>
      <c r="H722" s="418" t="n"/>
      <c r="I722" s="455" t="n">
        <v>26556</v>
      </c>
      <c r="J722" s="418">
        <f>IF(L722&lt;&gt;"",L722,K722)</f>
        <v/>
      </c>
      <c r="K722" s="418">
        <f>IF(AND(T722=TRUE, U722=TRUE, V722=TRUE), IF(W722&lt;-0.05, "អនុញ្ញាត (អ្នកផ្គត់ផ្គង់ប្រកាសខ្វះ)", "បានប្រកាស (អនុញ្ញាត)"), IF(AND(T722=FALSE, U722=FALSE, V722=FALSE), "ព្យួរទុក (មិនមានទិន្នន័យ)", "ប្រកាសខុស (ព្យួរទុក)"))</f>
        <v/>
      </c>
      <c r="L722" s="418" t="inlineStr"/>
      <c r="M722" s="418" t="inlineStr"/>
      <c r="N722" s="455" t="n"/>
      <c r="O722" s="455">
        <f>IF(W722&lt;0,AI722,I722)</f>
        <v/>
      </c>
      <c r="P722" s="455">
        <f>I722-O722</f>
        <v/>
      </c>
      <c r="Q722" s="418" t="n"/>
      <c r="R722" s="418" t="inlineStr">
        <is>
          <t>PTI2214512</t>
        </is>
      </c>
      <c r="S722" s="418" t="inlineStr">
        <is>
          <t>PTI2214512</t>
        </is>
      </c>
      <c r="T722" s="418">
        <f>R722=S722</f>
        <v/>
      </c>
      <c r="U722" s="418">
        <f>AND(MONTH(F722)=MONTH(Y722), YEAR(F722)=YEAR(Y722))</f>
        <v/>
      </c>
      <c r="V722" s="418">
        <f>AND(AC722&lt;&gt;"", 'Company information'!D$4&lt;&gt;"", RIGHT(SUBSTITUTE(AC722,"-",""),9)=RIGHT(SUBSTITUTE('Company information'!D$4,"-",""),9))</f>
        <v/>
      </c>
      <c r="W722" s="418">
        <f>AI722-I722</f>
        <v/>
      </c>
      <c r="X722" s="455" t="n"/>
      <c r="Y722" s="419" t="n">
        <v>44755</v>
      </c>
      <c r="Z722" s="418" t="inlineStr">
        <is>
          <t>PTI2214512</t>
        </is>
      </c>
      <c r="AA722" s="418" t="inlineStr"/>
      <c r="AB722" s="418" t="inlineStr">
        <is>
          <t>បុគ្គលជាប់អាករ</t>
        </is>
      </c>
      <c r="AC722" s="418" t="inlineStr">
        <is>
          <t>L001-100067123</t>
        </is>
      </c>
      <c r="AD722" s="418" t="inlineStr">
        <is>
          <t>រីឡាយអេប៊ល សូស អ៊ិនដាសស្រ្ទៀល (ខេមបូឌា)</t>
        </is>
      </c>
      <c r="AE722" s="455" t="n">
        <v>292114</v>
      </c>
      <c r="AF722" s="455" t="n">
        <v>265558</v>
      </c>
      <c r="AG722" s="455" t="n">
        <v>0</v>
      </c>
      <c r="AH722" s="455" t="n">
        <v>0</v>
      </c>
      <c r="AI722" s="455" t="n">
        <v>26556</v>
      </c>
      <c r="AJ722" s="455" t="n">
        <v>0</v>
      </c>
      <c r="AK722" s="455" t="n">
        <v>0</v>
      </c>
      <c r="AL722" s="455" t="n">
        <v>0</v>
      </c>
      <c r="AM722" s="455" t="n">
        <v>0</v>
      </c>
      <c r="AN722" s="455" t="n">
        <v>0</v>
      </c>
      <c r="AO722" s="455" t="n">
        <v>0</v>
      </c>
      <c r="AP722" s="455" t="n">
        <v>0</v>
      </c>
      <c r="AQ722" s="455" t="n">
        <v>0</v>
      </c>
      <c r="AR722" s="418" t="inlineStr"/>
      <c r="AS722" s="418" t="inlineStr">
        <is>
          <t>ថ្លៃដឹកជញ្ជូន និងសេវា</t>
        </is>
      </c>
      <c r="AT722" s="418" t="inlineStr">
        <is>
          <t>បានប្រកាសពន្ធ</t>
        </is>
      </c>
    </row>
    <row r="723">
      <c r="A723" s="417" t="n">
        <v>714</v>
      </c>
      <c r="B723" s="418" t="inlineStr">
        <is>
          <t>Pay to Village Chife for Security Issue</t>
        </is>
      </c>
      <c r="C723" s="418" t="inlineStr">
        <is>
          <t>ឃឺន + ណាហ្គែល</t>
        </is>
      </c>
      <c r="D723" s="418" t="inlineStr">
        <is>
          <t>L001-100045189</t>
        </is>
      </c>
      <c r="E723" s="418" t="inlineStr">
        <is>
          <t>PTI2214499</t>
        </is>
      </c>
      <c r="F723" s="419" t="n">
        <v>44755</v>
      </c>
      <c r="G723" s="420" t="n">
        <v>96754</v>
      </c>
      <c r="H723" s="418" t="n"/>
      <c r="I723" s="455" t="n">
        <v>96754</v>
      </c>
      <c r="J723" s="418">
        <f>IF(L723&lt;&gt;"",L723,K723)</f>
        <v/>
      </c>
      <c r="K723" s="418">
        <f>IF(AND(T723=TRUE, U723=TRUE, V723=TRUE), IF(W723&lt;-0.05, "អនុញ្ញាត (អ្នកផ្គត់ផ្គង់ប្រកាសខ្វះ)", "បានប្រកាស (អនុញ្ញាត)"), IF(AND(T723=FALSE, U723=FALSE, V723=FALSE), "ព្យួរទុក (មិនមានទិន្នន័យ)", "ប្រកាសខុស (ព្យួរទុក)"))</f>
        <v/>
      </c>
      <c r="L723" s="418" t="inlineStr"/>
      <c r="M723" s="418" t="inlineStr"/>
      <c r="N723" s="455" t="n"/>
      <c r="O723" s="455">
        <f>IF(W723&lt;0,AI723,I723)</f>
        <v/>
      </c>
      <c r="P723" s="455">
        <f>I723-O723</f>
        <v/>
      </c>
      <c r="Q723" s="418" t="n"/>
      <c r="R723" s="418" t="inlineStr">
        <is>
          <t>PTI2214499</t>
        </is>
      </c>
      <c r="S723" s="418" t="inlineStr">
        <is>
          <t>PTI2214499</t>
        </is>
      </c>
      <c r="T723" s="418">
        <f>R723=S723</f>
        <v/>
      </c>
      <c r="U723" s="418">
        <f>AND(MONTH(F723)=MONTH(Y723), YEAR(F723)=YEAR(Y723))</f>
        <v/>
      </c>
      <c r="V723" s="418">
        <f>AND(AC723&lt;&gt;"", 'Company information'!D$4&lt;&gt;"", RIGHT(SUBSTITUTE(AC723,"-",""),9)=RIGHT(SUBSTITUTE('Company information'!D$4,"-",""),9))</f>
        <v/>
      </c>
      <c r="W723" s="418">
        <f>AI723-I723</f>
        <v/>
      </c>
      <c r="X723" s="455" t="n"/>
      <c r="Y723" s="419" t="n">
        <v>44755</v>
      </c>
      <c r="Z723" s="418" t="inlineStr">
        <is>
          <t>PTI2214499</t>
        </is>
      </c>
      <c r="AA723" s="418" t="inlineStr"/>
      <c r="AB723" s="418" t="inlineStr">
        <is>
          <t>បុគ្គលជាប់អាករ</t>
        </is>
      </c>
      <c r="AC723" s="418" t="inlineStr">
        <is>
          <t>L001-100067123</t>
        </is>
      </c>
      <c r="AD723" s="418" t="inlineStr">
        <is>
          <t>រីឡាយអេប៊ល សូស អ៊ិនដាសស្រ្ទៀល (ខេមបូឌា)</t>
        </is>
      </c>
      <c r="AE723" s="455" t="n">
        <v>1125807</v>
      </c>
      <c r="AF723" s="455" t="n">
        <v>1029053</v>
      </c>
      <c r="AG723" s="455" t="n">
        <v>0</v>
      </c>
      <c r="AH723" s="455" t="n">
        <v>0</v>
      </c>
      <c r="AI723" s="455" t="n">
        <v>96754</v>
      </c>
      <c r="AJ723" s="455" t="n">
        <v>0</v>
      </c>
      <c r="AK723" s="455" t="n">
        <v>0</v>
      </c>
      <c r="AL723" s="455" t="n">
        <v>0</v>
      </c>
      <c r="AM723" s="455" t="n">
        <v>0</v>
      </c>
      <c r="AN723" s="455" t="n">
        <v>0</v>
      </c>
      <c r="AO723" s="455" t="n">
        <v>0</v>
      </c>
      <c r="AP723" s="455" t="n">
        <v>0</v>
      </c>
      <c r="AQ723" s="455" t="n">
        <v>0</v>
      </c>
      <c r="AR723" s="418" t="inlineStr"/>
      <c r="AS723" s="418" t="inlineStr">
        <is>
          <t>ថ្លៃដឹកជញ្ជូន និងសេវា</t>
        </is>
      </c>
      <c r="AT723" s="418" t="inlineStr">
        <is>
          <t>បានប្រកាសពន្ធ</t>
        </is>
      </c>
    </row>
    <row r="724">
      <c r="A724" s="417" t="n">
        <v>715</v>
      </c>
      <c r="B724" s="418" t="inlineStr">
        <is>
          <t>Repair Air Conditioner</t>
        </is>
      </c>
      <c r="C724" s="418" t="inlineStr">
        <is>
          <t>ឃឺន + ណាហ្គែល</t>
        </is>
      </c>
      <c r="D724" s="418" t="inlineStr">
        <is>
          <t>L001-100045189</t>
        </is>
      </c>
      <c r="E724" s="418" t="inlineStr">
        <is>
          <t>PTI2214498</t>
        </is>
      </c>
      <c r="F724" s="419" t="n">
        <v>44755</v>
      </c>
      <c r="G724" s="420" t="n">
        <v>125062</v>
      </c>
      <c r="H724" s="418" t="n"/>
      <c r="I724" s="455" t="n">
        <v>125062</v>
      </c>
      <c r="J724" s="418">
        <f>IF(L724&lt;&gt;"",L724,K724)</f>
        <v/>
      </c>
      <c r="K724" s="418">
        <f>IF(AND(T724=TRUE, U724=TRUE, V724=TRUE), IF(W724&lt;-0.05, "អនុញ្ញាត (អ្នកផ្គត់ផ្គង់ប្រកាសខ្វះ)", "បានប្រកាស (អនុញ្ញាត)"), IF(AND(T724=FALSE, U724=FALSE, V724=FALSE), "ព្យួរទុក (មិនមានទិន្នន័យ)", "ប្រកាសខុស (ព្យួរទុក)"))</f>
        <v/>
      </c>
      <c r="L724" s="418" t="inlineStr"/>
      <c r="M724" s="418" t="inlineStr"/>
      <c r="N724" s="455" t="n"/>
      <c r="O724" s="455">
        <f>IF(W724&lt;0,AI724,I724)</f>
        <v/>
      </c>
      <c r="P724" s="455">
        <f>I724-O724</f>
        <v/>
      </c>
      <c r="Q724" s="418" t="n"/>
      <c r="R724" s="418" t="inlineStr">
        <is>
          <t>PTI2214498</t>
        </is>
      </c>
      <c r="S724" s="418" t="inlineStr">
        <is>
          <t>PTI2214498</t>
        </is>
      </c>
      <c r="T724" s="418">
        <f>R724=S724</f>
        <v/>
      </c>
      <c r="U724" s="418">
        <f>AND(MONTH(F724)=MONTH(Y724), YEAR(F724)=YEAR(Y724))</f>
        <v/>
      </c>
      <c r="V724" s="418">
        <f>AND(AC724&lt;&gt;"", 'Company information'!D$4&lt;&gt;"", RIGHT(SUBSTITUTE(AC724,"-",""),9)=RIGHT(SUBSTITUTE('Company information'!D$4,"-",""),9))</f>
        <v/>
      </c>
      <c r="W724" s="418">
        <f>AI724-I724</f>
        <v/>
      </c>
      <c r="X724" s="455" t="n"/>
      <c r="Y724" s="419" t="n">
        <v>44755</v>
      </c>
      <c r="Z724" s="418" t="inlineStr">
        <is>
          <t>PTI2214498</t>
        </is>
      </c>
      <c r="AA724" s="418" t="inlineStr"/>
      <c r="AB724" s="418" t="inlineStr">
        <is>
          <t>បុគ្គលជាប់អាករ</t>
        </is>
      </c>
      <c r="AC724" s="418" t="inlineStr">
        <is>
          <t>L001-100067123</t>
        </is>
      </c>
      <c r="AD724" s="418" t="inlineStr">
        <is>
          <t>រីឡាយអេប៊ល សូស អ៊ិនដាសស្រ្ទៀល (ខេមបូឌា)</t>
        </is>
      </c>
      <c r="AE724" s="455" t="n">
        <v>1437195</v>
      </c>
      <c r="AF724" s="455" t="n">
        <v>1312133</v>
      </c>
      <c r="AG724" s="455" t="n">
        <v>0</v>
      </c>
      <c r="AH724" s="455" t="n">
        <v>0</v>
      </c>
      <c r="AI724" s="455" t="n">
        <v>125062</v>
      </c>
      <c r="AJ724" s="455" t="n">
        <v>0</v>
      </c>
      <c r="AK724" s="455" t="n">
        <v>0</v>
      </c>
      <c r="AL724" s="455" t="n">
        <v>0</v>
      </c>
      <c r="AM724" s="455" t="n">
        <v>0</v>
      </c>
      <c r="AN724" s="455" t="n">
        <v>0</v>
      </c>
      <c r="AO724" s="455" t="n">
        <v>0</v>
      </c>
      <c r="AP724" s="455" t="n">
        <v>0</v>
      </c>
      <c r="AQ724" s="455" t="n">
        <v>0</v>
      </c>
      <c r="AR724" s="418" t="inlineStr"/>
      <c r="AS724" s="418" t="inlineStr">
        <is>
          <t>ថ្លៃដឹកជញ្ជូន និងសេវា</t>
        </is>
      </c>
      <c r="AT724" s="418" t="inlineStr">
        <is>
          <t>បានប្រកាសពន្ធ</t>
        </is>
      </c>
    </row>
    <row r="725">
      <c r="A725" s="417" t="n">
        <v>716</v>
      </c>
      <c r="B725" s="418" t="inlineStr">
        <is>
          <t>Process qouta 2024</t>
        </is>
      </c>
      <c r="C725" s="418" t="inlineStr">
        <is>
          <t>ឃឺន + ណាហ្គែល</t>
        </is>
      </c>
      <c r="D725" s="418" t="inlineStr">
        <is>
          <t>L001-100045189</t>
        </is>
      </c>
      <c r="E725" s="418" t="inlineStr">
        <is>
          <t>PTI2214487</t>
        </is>
      </c>
      <c r="F725" s="419" t="n">
        <v>44755</v>
      </c>
      <c r="G725" s="420" t="n">
        <v>107830</v>
      </c>
      <c r="H725" s="418" t="n"/>
      <c r="I725" s="455" t="n">
        <v>107830</v>
      </c>
      <c r="J725" s="418">
        <f>IF(L725&lt;&gt;"",L725,K725)</f>
        <v/>
      </c>
      <c r="K725" s="418">
        <f>IF(AND(T725=TRUE, U725=TRUE, V725=TRUE), IF(W725&lt;-0.05, "អនុញ្ញាត (អ្នកផ្គត់ផ្គង់ប្រកាសខ្វះ)", "បានប្រកាស (អនុញ្ញាត)"), IF(AND(T725=FALSE, U725=FALSE, V725=FALSE), "ព្យួរទុក (មិនមានទិន្នន័យ)", "ប្រកាសខុស (ព្យួរទុក)"))</f>
        <v/>
      </c>
      <c r="L725" s="418" t="inlineStr"/>
      <c r="M725" s="418" t="inlineStr"/>
      <c r="N725" s="455" t="n"/>
      <c r="O725" s="455">
        <f>IF(W725&lt;0,AI725,I725)</f>
        <v/>
      </c>
      <c r="P725" s="455">
        <f>I725-O725</f>
        <v/>
      </c>
      <c r="Q725" s="418" t="n"/>
      <c r="R725" s="418" t="inlineStr">
        <is>
          <t>PTI2214487</t>
        </is>
      </c>
      <c r="S725" s="418" t="inlineStr">
        <is>
          <t>PTI2214487</t>
        </is>
      </c>
      <c r="T725" s="418">
        <f>R725=S725</f>
        <v/>
      </c>
      <c r="U725" s="418">
        <f>AND(MONTH(F725)=MONTH(Y725), YEAR(F725)=YEAR(Y725))</f>
        <v/>
      </c>
      <c r="V725" s="418">
        <f>AND(AC725&lt;&gt;"", 'Company information'!D$4&lt;&gt;"", RIGHT(SUBSTITUTE(AC725,"-",""),9)=RIGHT(SUBSTITUTE('Company information'!D$4,"-",""),9))</f>
        <v/>
      </c>
      <c r="W725" s="418">
        <f>AI725-I725</f>
        <v/>
      </c>
      <c r="X725" s="455" t="n"/>
      <c r="Y725" s="419" t="n">
        <v>44755</v>
      </c>
      <c r="Z725" s="418" t="inlineStr">
        <is>
          <t>PTI2214487</t>
        </is>
      </c>
      <c r="AA725" s="418" t="inlineStr"/>
      <c r="AB725" s="418" t="inlineStr">
        <is>
          <t>បុគ្គលជាប់អាករ</t>
        </is>
      </c>
      <c r="AC725" s="418" t="inlineStr">
        <is>
          <t>L001-100067123</t>
        </is>
      </c>
      <c r="AD725" s="418" t="inlineStr">
        <is>
          <t>រីឡាយអេប៊ល សូស អ៊ិនដាសស្រ្ទៀល (ខេមបូឌា)</t>
        </is>
      </c>
      <c r="AE725" s="455" t="n">
        <v>1247647</v>
      </c>
      <c r="AF725" s="455" t="n">
        <v>1139817</v>
      </c>
      <c r="AG725" s="455" t="n">
        <v>0</v>
      </c>
      <c r="AH725" s="455" t="n">
        <v>0</v>
      </c>
      <c r="AI725" s="455" t="n">
        <v>107830</v>
      </c>
      <c r="AJ725" s="455" t="n">
        <v>0</v>
      </c>
      <c r="AK725" s="455" t="n">
        <v>0</v>
      </c>
      <c r="AL725" s="455" t="n">
        <v>0</v>
      </c>
      <c r="AM725" s="455" t="n">
        <v>0</v>
      </c>
      <c r="AN725" s="455" t="n">
        <v>0</v>
      </c>
      <c r="AO725" s="455" t="n">
        <v>0</v>
      </c>
      <c r="AP725" s="455" t="n">
        <v>0</v>
      </c>
      <c r="AQ725" s="455" t="n">
        <v>0</v>
      </c>
      <c r="AR725" s="418" t="inlineStr"/>
      <c r="AS725" s="418" t="inlineStr">
        <is>
          <t>ថ្លៃដឹកជញ្ជូន និងសេវា</t>
        </is>
      </c>
      <c r="AT725" s="418" t="inlineStr">
        <is>
          <t>បានប្រកាសពន្ធ</t>
        </is>
      </c>
    </row>
    <row r="726">
      <c r="A726" s="417" t="n">
        <v>717</v>
      </c>
      <c r="B726" s="418" t="inlineStr">
        <is>
          <t>NSSF for January 2024</t>
        </is>
      </c>
      <c r="C726" s="418" t="inlineStr">
        <is>
          <t>ឃឺន + ណាហ្គែល</t>
        </is>
      </c>
      <c r="D726" s="418" t="inlineStr">
        <is>
          <t>L001-100045189</t>
        </is>
      </c>
      <c r="E726" s="418" t="inlineStr">
        <is>
          <t>PTI2214486</t>
        </is>
      </c>
      <c r="F726" s="419" t="n">
        <v>44755</v>
      </c>
      <c r="G726" s="420" t="n">
        <v>117106</v>
      </c>
      <c r="H726" s="418" t="n"/>
      <c r="I726" s="455" t="n">
        <v>117106</v>
      </c>
      <c r="J726" s="418">
        <f>IF(L726&lt;&gt;"",L726,K726)</f>
        <v/>
      </c>
      <c r="K726" s="418">
        <f>IF(AND(T726=TRUE, U726=TRUE, V726=TRUE), IF(W726&lt;-0.05, "អនុញ្ញាត (អ្នកផ្គត់ផ្គង់ប្រកាសខ្វះ)", "បានប្រកាស (អនុញ្ញាត)"), IF(AND(T726=FALSE, U726=FALSE, V726=FALSE), "ព្យួរទុក (មិនមានទិន្នន័យ)", "ប្រកាសខុស (ព្យួរទុក)"))</f>
        <v/>
      </c>
      <c r="L726" s="418" t="inlineStr"/>
      <c r="M726" s="418" t="inlineStr"/>
      <c r="N726" s="455" t="n"/>
      <c r="O726" s="455">
        <f>IF(W726&lt;0,AI726,I726)</f>
        <v/>
      </c>
      <c r="P726" s="455">
        <f>I726-O726</f>
        <v/>
      </c>
      <c r="Q726" s="418" t="n"/>
      <c r="R726" s="418" t="inlineStr">
        <is>
          <t>PTI2214486</t>
        </is>
      </c>
      <c r="S726" s="418" t="inlineStr">
        <is>
          <t>PTI2214486</t>
        </is>
      </c>
      <c r="T726" s="418">
        <f>R726=S726</f>
        <v/>
      </c>
      <c r="U726" s="418">
        <f>AND(MONTH(F726)=MONTH(Y726), YEAR(F726)=YEAR(Y726))</f>
        <v/>
      </c>
      <c r="V726" s="418">
        <f>AND(AC726&lt;&gt;"", 'Company information'!D$4&lt;&gt;"", RIGHT(SUBSTITUTE(AC726,"-",""),9)=RIGHT(SUBSTITUTE('Company information'!D$4,"-",""),9))</f>
        <v/>
      </c>
      <c r="W726" s="418">
        <f>AI726-I726</f>
        <v/>
      </c>
      <c r="X726" s="455" t="n"/>
      <c r="Y726" s="419" t="n">
        <v>44755</v>
      </c>
      <c r="Z726" s="418" t="inlineStr">
        <is>
          <t>PTI2214486</t>
        </is>
      </c>
      <c r="AA726" s="418" t="inlineStr"/>
      <c r="AB726" s="418" t="inlineStr">
        <is>
          <t>បុគ្គលជាប់អាករ</t>
        </is>
      </c>
      <c r="AC726" s="418" t="inlineStr">
        <is>
          <t>L001-100067123</t>
        </is>
      </c>
      <c r="AD726" s="418" t="inlineStr">
        <is>
          <t>រីឡាយអេប៊ល សូស អ៊ិនដាសស្រ្ទៀល (ខេមបូឌា)</t>
        </is>
      </c>
      <c r="AE726" s="455" t="n">
        <v>1349680</v>
      </c>
      <c r="AF726" s="455" t="n">
        <v>1232574</v>
      </c>
      <c r="AG726" s="455" t="n">
        <v>0</v>
      </c>
      <c r="AH726" s="455" t="n">
        <v>0</v>
      </c>
      <c r="AI726" s="455" t="n">
        <v>117106</v>
      </c>
      <c r="AJ726" s="455" t="n">
        <v>0</v>
      </c>
      <c r="AK726" s="455" t="n">
        <v>0</v>
      </c>
      <c r="AL726" s="455" t="n">
        <v>0</v>
      </c>
      <c r="AM726" s="455" t="n">
        <v>0</v>
      </c>
      <c r="AN726" s="455" t="n">
        <v>0</v>
      </c>
      <c r="AO726" s="455" t="n">
        <v>0</v>
      </c>
      <c r="AP726" s="455" t="n">
        <v>0</v>
      </c>
      <c r="AQ726" s="455" t="n">
        <v>0</v>
      </c>
      <c r="AR726" s="418" t="inlineStr"/>
      <c r="AS726" s="418" t="inlineStr">
        <is>
          <t>ថ្លៃដឹកជញ្ជូន និងសេវា</t>
        </is>
      </c>
      <c r="AT726" s="418" t="inlineStr">
        <is>
          <t>បានប្រកាសពន្ធ</t>
        </is>
      </c>
    </row>
    <row r="727">
      <c r="A727" s="417" t="n">
        <v>718</v>
      </c>
      <c r="B727" s="418" t="inlineStr">
        <is>
          <t>Dinner for Buyer</t>
        </is>
      </c>
      <c r="C727" s="418" t="inlineStr">
        <is>
          <t>ឃឺន + ណាហ្គែល</t>
        </is>
      </c>
      <c r="D727" s="418" t="inlineStr">
        <is>
          <t>L001-100045189</t>
        </is>
      </c>
      <c r="E727" s="418" t="inlineStr">
        <is>
          <t>PTI2214551</t>
        </is>
      </c>
      <c r="F727" s="419" t="n">
        <v>44756</v>
      </c>
      <c r="G727" s="420" t="n">
        <v>26663</v>
      </c>
      <c r="H727" s="418" t="n"/>
      <c r="I727" s="455" t="n">
        <v>26663</v>
      </c>
      <c r="J727" s="418">
        <f>IF(L727&lt;&gt;"",L727,K727)</f>
        <v/>
      </c>
      <c r="K727" s="418">
        <f>IF(AND(T727=TRUE, U727=TRUE, V727=TRUE), IF(W727&lt;-0.05, "អនុញ្ញាត (អ្នកផ្គត់ផ្គង់ប្រកាសខ្វះ)", "បានប្រកាស (អនុញ្ញាត)"), IF(AND(T727=FALSE, U727=FALSE, V727=FALSE), "ព្យួរទុក (មិនមានទិន្នន័យ)", "ប្រកាសខុស (ព្យួរទុក)"))</f>
        <v/>
      </c>
      <c r="L727" s="418" t="inlineStr"/>
      <c r="M727" s="418" t="inlineStr"/>
      <c r="N727" s="455" t="n"/>
      <c r="O727" s="455">
        <f>IF(W727&lt;0,AI727,I727)</f>
        <v/>
      </c>
      <c r="P727" s="455">
        <f>I727-O727</f>
        <v/>
      </c>
      <c r="Q727" s="418" t="n"/>
      <c r="R727" s="418" t="inlineStr">
        <is>
          <t>PTI2214551</t>
        </is>
      </c>
      <c r="S727" s="418" t="inlineStr">
        <is>
          <t>PTI2214551</t>
        </is>
      </c>
      <c r="T727" s="418">
        <f>R727=S727</f>
        <v/>
      </c>
      <c r="U727" s="418">
        <f>AND(MONTH(F727)=MONTH(Y727), YEAR(F727)=YEAR(Y727))</f>
        <v/>
      </c>
      <c r="V727" s="418">
        <f>AND(AC727&lt;&gt;"", 'Company information'!D$4&lt;&gt;"", RIGHT(SUBSTITUTE(AC727,"-",""),9)=RIGHT(SUBSTITUTE('Company information'!D$4,"-",""),9))</f>
        <v/>
      </c>
      <c r="W727" s="418">
        <f>AI727-I727</f>
        <v/>
      </c>
      <c r="X727" s="455" t="n"/>
      <c r="Y727" s="419" t="n">
        <v>44756</v>
      </c>
      <c r="Z727" s="418" t="inlineStr">
        <is>
          <t>PTI2214551</t>
        </is>
      </c>
      <c r="AA727" s="418" t="inlineStr"/>
      <c r="AB727" s="418" t="inlineStr">
        <is>
          <t>បុគ្គលជាប់អាករ</t>
        </is>
      </c>
      <c r="AC727" s="418" t="inlineStr">
        <is>
          <t>L001-100067123</t>
        </is>
      </c>
      <c r="AD727" s="418" t="inlineStr">
        <is>
          <t>រីឡាយអេប៊ល សូស អ៊ិនដាសស្រ្ទៀល (ខេមបូឌា)</t>
        </is>
      </c>
      <c r="AE727" s="455" t="n">
        <v>13401070</v>
      </c>
      <c r="AF727" s="455" t="n">
        <v>13374407</v>
      </c>
      <c r="AG727" s="455" t="n">
        <v>0</v>
      </c>
      <c r="AH727" s="455" t="n">
        <v>0</v>
      </c>
      <c r="AI727" s="455" t="n">
        <v>26663</v>
      </c>
      <c r="AJ727" s="455" t="n">
        <v>0</v>
      </c>
      <c r="AK727" s="455" t="n">
        <v>0</v>
      </c>
      <c r="AL727" s="455" t="n">
        <v>0</v>
      </c>
      <c r="AM727" s="455" t="n">
        <v>0</v>
      </c>
      <c r="AN727" s="455" t="n">
        <v>0</v>
      </c>
      <c r="AO727" s="455" t="n">
        <v>0</v>
      </c>
      <c r="AP727" s="455" t="n">
        <v>0</v>
      </c>
      <c r="AQ727" s="455" t="n">
        <v>0</v>
      </c>
      <c r="AR727" s="418" t="inlineStr"/>
      <c r="AS727" s="418" t="inlineStr">
        <is>
          <t>ថ្លៃដឹកជញ្ជូន និងសេវា</t>
        </is>
      </c>
      <c r="AT727" s="418" t="inlineStr">
        <is>
          <t>បានប្រកាសពន្ធ</t>
        </is>
      </c>
    </row>
    <row r="728">
      <c r="A728" s="417" t="n">
        <v>719</v>
      </c>
      <c r="B728" s="418" t="inlineStr">
        <is>
          <t>Rent car pick up Lacoste</t>
        </is>
      </c>
      <c r="C728" s="418" t="inlineStr">
        <is>
          <t>ឃឺន + ណាហ្គែល</t>
        </is>
      </c>
      <c r="D728" s="418" t="inlineStr">
        <is>
          <t>L001-100045189</t>
        </is>
      </c>
      <c r="E728" s="418" t="inlineStr">
        <is>
          <t>PTI2214550</t>
        </is>
      </c>
      <c r="F728" s="419" t="n">
        <v>44756</v>
      </c>
      <c r="G728" s="420" t="n">
        <v>26663</v>
      </c>
      <c r="H728" s="418" t="n"/>
      <c r="I728" s="455" t="n">
        <v>26663</v>
      </c>
      <c r="J728" s="418">
        <f>IF(L728&lt;&gt;"",L728,K728)</f>
        <v/>
      </c>
      <c r="K728" s="418">
        <f>IF(AND(T728=TRUE, U728=TRUE, V728=TRUE), IF(W728&lt;-0.05, "អនុញ្ញាត (អ្នកផ្គត់ផ្គង់ប្រកាសខ្វះ)", "បានប្រកាស (អនុញ្ញាត)"), IF(AND(T728=FALSE, U728=FALSE, V728=FALSE), "ព្យួរទុក (មិនមានទិន្នន័យ)", "ប្រកាសខុស (ព្យួរទុក)"))</f>
        <v/>
      </c>
      <c r="L728" s="418" t="inlineStr"/>
      <c r="M728" s="418" t="inlineStr"/>
      <c r="N728" s="455" t="n"/>
      <c r="O728" s="455">
        <f>IF(W728&lt;0,AI728,I728)</f>
        <v/>
      </c>
      <c r="P728" s="455">
        <f>I728-O728</f>
        <v/>
      </c>
      <c r="Q728" s="418" t="n"/>
      <c r="R728" s="418" t="inlineStr">
        <is>
          <t>PTI2214550</t>
        </is>
      </c>
      <c r="S728" s="418" t="inlineStr">
        <is>
          <t>PTI2214550</t>
        </is>
      </c>
      <c r="T728" s="418">
        <f>R728=S728</f>
        <v/>
      </c>
      <c r="U728" s="418">
        <f>AND(MONTH(F728)=MONTH(Y728), YEAR(F728)=YEAR(Y728))</f>
        <v/>
      </c>
      <c r="V728" s="418">
        <f>AND(AC728&lt;&gt;"", 'Company information'!D$4&lt;&gt;"", RIGHT(SUBSTITUTE(AC728,"-",""),9)=RIGHT(SUBSTITUTE('Company information'!D$4,"-",""),9))</f>
        <v/>
      </c>
      <c r="W728" s="418">
        <f>AI728-I728</f>
        <v/>
      </c>
      <c r="X728" s="455" t="n"/>
      <c r="Y728" s="419" t="n">
        <v>44756</v>
      </c>
      <c r="Z728" s="418" t="inlineStr">
        <is>
          <t>PTI2214550</t>
        </is>
      </c>
      <c r="AA728" s="418" t="inlineStr"/>
      <c r="AB728" s="418" t="inlineStr">
        <is>
          <t>បុគ្គលជាប់អាករ</t>
        </is>
      </c>
      <c r="AC728" s="418" t="inlineStr">
        <is>
          <t>L001-100067123</t>
        </is>
      </c>
      <c r="AD728" s="418" t="inlineStr">
        <is>
          <t>រីឡាយអេប៊ល សូស អ៊ិនដាសស្រ្ទៀល (ខេមបូឌា)</t>
        </is>
      </c>
      <c r="AE728" s="455" t="n">
        <v>31206703</v>
      </c>
      <c r="AF728" s="455" t="n">
        <v>31180040</v>
      </c>
      <c r="AG728" s="455" t="n">
        <v>0</v>
      </c>
      <c r="AH728" s="455" t="n">
        <v>0</v>
      </c>
      <c r="AI728" s="455" t="n">
        <v>26663</v>
      </c>
      <c r="AJ728" s="455" t="n">
        <v>0</v>
      </c>
      <c r="AK728" s="455" t="n">
        <v>0</v>
      </c>
      <c r="AL728" s="455" t="n">
        <v>0</v>
      </c>
      <c r="AM728" s="455" t="n">
        <v>0</v>
      </c>
      <c r="AN728" s="455" t="n">
        <v>0</v>
      </c>
      <c r="AO728" s="455" t="n">
        <v>0</v>
      </c>
      <c r="AP728" s="455" t="n">
        <v>0</v>
      </c>
      <c r="AQ728" s="455" t="n">
        <v>0</v>
      </c>
      <c r="AR728" s="418" t="inlineStr"/>
      <c r="AS728" s="418" t="inlineStr">
        <is>
          <t>ថ្លៃដឹកជញ្ជូន និងសេវា</t>
        </is>
      </c>
      <c r="AT728" s="418" t="inlineStr">
        <is>
          <t>បានប្រកាសពន្ធ</t>
        </is>
      </c>
    </row>
    <row r="729">
      <c r="A729" s="417" t="n">
        <v>720</v>
      </c>
      <c r="B729" s="418" t="inlineStr">
        <is>
          <t>Staff Dinner</t>
        </is>
      </c>
      <c r="C729" s="418" t="inlineStr">
        <is>
          <t>ឃឺន + ណាហ្គែល</t>
        </is>
      </c>
      <c r="D729" s="418" t="inlineStr">
        <is>
          <t>L001-100045189</t>
        </is>
      </c>
      <c r="E729" s="418" t="inlineStr">
        <is>
          <t>PTI2214518</t>
        </is>
      </c>
      <c r="F729" s="419" t="n">
        <v>44755</v>
      </c>
      <c r="G729" s="420" t="n">
        <v>38859</v>
      </c>
      <c r="H729" s="418" t="n"/>
      <c r="I729" s="455" t="n">
        <v>38859</v>
      </c>
      <c r="J729" s="418">
        <f>IF(L729&lt;&gt;"",L729,K729)</f>
        <v/>
      </c>
      <c r="K729" s="418">
        <f>IF(AND(T729=TRUE, U729=TRUE, V729=TRUE), IF(W729&lt;-0.05, "អនុញ្ញាត (អ្នកផ្គត់ផ្គង់ប្រកាសខ្វះ)", "បានប្រកាស (អនុញ្ញាត)"), IF(AND(T729=FALSE, U729=FALSE, V729=FALSE), "ព្យួរទុក (មិនមានទិន្នន័យ)", "ប្រកាសខុស (ព្យួរទុក)"))</f>
        <v/>
      </c>
      <c r="L729" s="418" t="inlineStr"/>
      <c r="M729" s="418" t="inlineStr"/>
      <c r="N729" s="455" t="n"/>
      <c r="O729" s="455">
        <f>IF(W729&lt;0,AI729,I729)</f>
        <v/>
      </c>
      <c r="P729" s="455">
        <f>I729-O729</f>
        <v/>
      </c>
      <c r="Q729" s="418" t="n"/>
      <c r="R729" s="418" t="inlineStr">
        <is>
          <t>PTI2214518</t>
        </is>
      </c>
      <c r="S729" s="418" t="inlineStr">
        <is>
          <t>PTI2214518</t>
        </is>
      </c>
      <c r="T729" s="418">
        <f>R729=S729</f>
        <v/>
      </c>
      <c r="U729" s="418">
        <f>AND(MONTH(F729)=MONTH(Y729), YEAR(F729)=YEAR(Y729))</f>
        <v/>
      </c>
      <c r="V729" s="418">
        <f>AND(AC729&lt;&gt;"", 'Company information'!D$4&lt;&gt;"", RIGHT(SUBSTITUTE(AC729,"-",""),9)=RIGHT(SUBSTITUTE('Company information'!D$4,"-",""),9))</f>
        <v/>
      </c>
      <c r="W729" s="418">
        <f>AI729-I729</f>
        <v/>
      </c>
      <c r="X729" s="455" t="n"/>
      <c r="Y729" s="419" t="n">
        <v>44755</v>
      </c>
      <c r="Z729" s="418" t="inlineStr">
        <is>
          <t>PTI2214518</t>
        </is>
      </c>
      <c r="AA729" s="418" t="inlineStr"/>
      <c r="AB729" s="418" t="inlineStr">
        <is>
          <t>បុគ្គលជាប់អាករ</t>
        </is>
      </c>
      <c r="AC729" s="418" t="inlineStr">
        <is>
          <t>L001-100067123</t>
        </is>
      </c>
      <c r="AD729" s="418" t="inlineStr">
        <is>
          <t>រីឡាយអេប៊ល សូស អ៊ិនដាសស្រ្ទៀល (ខេមបូឌា)</t>
        </is>
      </c>
      <c r="AE729" s="455" t="n">
        <v>427447</v>
      </c>
      <c r="AF729" s="455" t="n">
        <v>388588</v>
      </c>
      <c r="AG729" s="455" t="n">
        <v>0</v>
      </c>
      <c r="AH729" s="455" t="n">
        <v>0</v>
      </c>
      <c r="AI729" s="455" t="n">
        <v>38859</v>
      </c>
      <c r="AJ729" s="455" t="n">
        <v>0</v>
      </c>
      <c r="AK729" s="455" t="n">
        <v>0</v>
      </c>
      <c r="AL729" s="455" t="n">
        <v>0</v>
      </c>
      <c r="AM729" s="455" t="n">
        <v>0</v>
      </c>
      <c r="AN729" s="455" t="n">
        <v>0</v>
      </c>
      <c r="AO729" s="455" t="n">
        <v>0</v>
      </c>
      <c r="AP729" s="455" t="n">
        <v>0</v>
      </c>
      <c r="AQ729" s="455" t="n">
        <v>0</v>
      </c>
      <c r="AR729" s="418" t="inlineStr"/>
      <c r="AS729" s="418" t="inlineStr">
        <is>
          <t>ថ្លៃដឹកជញ្ជូន និងសេវា</t>
        </is>
      </c>
      <c r="AT729" s="418" t="inlineStr">
        <is>
          <t>បានប្រកាសពន្ធ</t>
        </is>
      </c>
    </row>
    <row r="730">
      <c r="A730" s="417" t="n">
        <v>721</v>
      </c>
      <c r="B730" s="418" t="inlineStr">
        <is>
          <t>Repair Brake 10$ &amp; Tire car 80$</t>
        </is>
      </c>
      <c r="C730" s="418" t="inlineStr">
        <is>
          <t>ឃឺន + ណាហ្គែល</t>
        </is>
      </c>
      <c r="D730" s="418" t="inlineStr">
        <is>
          <t>L001-100045189</t>
        </is>
      </c>
      <c r="E730" s="418" t="inlineStr">
        <is>
          <t>PTI2214519</t>
        </is>
      </c>
      <c r="F730" s="419" t="n">
        <v>44755</v>
      </c>
      <c r="G730" s="420" t="n">
        <v>42766</v>
      </c>
      <c r="H730" s="418" t="n"/>
      <c r="I730" s="455" t="n">
        <v>42766</v>
      </c>
      <c r="J730" s="418">
        <f>IF(L730&lt;&gt;"",L730,K730)</f>
        <v/>
      </c>
      <c r="K730" s="418">
        <f>IF(AND(T730=TRUE, U730=TRUE, V730=TRUE), IF(W730&lt;-0.05, "អនុញ្ញាត (អ្នកផ្គត់ផ្គង់ប្រកាសខ្វះ)", "បានប្រកាស (អនុញ្ញាត)"), IF(AND(T730=FALSE, U730=FALSE, V730=FALSE), "ព្យួរទុក (មិនមានទិន្នន័យ)", "ប្រកាសខុស (ព្យួរទុក)"))</f>
        <v/>
      </c>
      <c r="L730" s="418" t="inlineStr"/>
      <c r="M730" s="418" t="inlineStr"/>
      <c r="N730" s="455" t="n"/>
      <c r="O730" s="455">
        <f>IF(W730&lt;0,AI730,I730)</f>
        <v/>
      </c>
      <c r="P730" s="455">
        <f>I730-O730</f>
        <v/>
      </c>
      <c r="Q730" s="418" t="n"/>
      <c r="R730" s="418" t="inlineStr">
        <is>
          <t>PTI2214519</t>
        </is>
      </c>
      <c r="S730" s="418" t="inlineStr">
        <is>
          <t>PTI2214519</t>
        </is>
      </c>
      <c r="T730" s="418">
        <f>R730=S730</f>
        <v/>
      </c>
      <c r="U730" s="418">
        <f>AND(MONTH(F730)=MONTH(Y730), YEAR(F730)=YEAR(Y730))</f>
        <v/>
      </c>
      <c r="V730" s="418">
        <f>AND(AC730&lt;&gt;"", 'Company information'!D$4&lt;&gt;"", RIGHT(SUBSTITUTE(AC730,"-",""),9)=RIGHT(SUBSTITUTE('Company information'!D$4,"-",""),9))</f>
        <v/>
      </c>
      <c r="W730" s="418">
        <f>AI730-I730</f>
        <v/>
      </c>
      <c r="X730" s="455" t="n"/>
      <c r="Y730" s="419" t="n">
        <v>44755</v>
      </c>
      <c r="Z730" s="418" t="inlineStr">
        <is>
          <t>PTI2214519</t>
        </is>
      </c>
      <c r="AA730" s="418" t="inlineStr"/>
      <c r="AB730" s="418" t="inlineStr">
        <is>
          <t>បុគ្គលជាប់អាករ</t>
        </is>
      </c>
      <c r="AC730" s="418" t="inlineStr">
        <is>
          <t>L001-100067123</t>
        </is>
      </c>
      <c r="AD730" s="418" t="inlineStr">
        <is>
          <t>រីឡាយអេប៊ល សូស អ៊ិនដាសស្រ្ទៀល (ខេមបូឌា)</t>
        </is>
      </c>
      <c r="AE730" s="455" t="n">
        <v>470426</v>
      </c>
      <c r="AF730" s="455" t="n">
        <v>427660</v>
      </c>
      <c r="AG730" s="455" t="n">
        <v>0</v>
      </c>
      <c r="AH730" s="455" t="n">
        <v>0</v>
      </c>
      <c r="AI730" s="455" t="n">
        <v>42766</v>
      </c>
      <c r="AJ730" s="455" t="n">
        <v>0</v>
      </c>
      <c r="AK730" s="455" t="n">
        <v>0</v>
      </c>
      <c r="AL730" s="455" t="n">
        <v>0</v>
      </c>
      <c r="AM730" s="455" t="n">
        <v>0</v>
      </c>
      <c r="AN730" s="455" t="n">
        <v>0</v>
      </c>
      <c r="AO730" s="455" t="n">
        <v>0</v>
      </c>
      <c r="AP730" s="455" t="n">
        <v>0</v>
      </c>
      <c r="AQ730" s="455" t="n">
        <v>0</v>
      </c>
      <c r="AR730" s="418" t="inlineStr"/>
      <c r="AS730" s="418" t="inlineStr">
        <is>
          <t>ថ្លៃដឹកជញ្ជូន និងសេវា</t>
        </is>
      </c>
      <c r="AT730" s="418" t="inlineStr">
        <is>
          <t>បានប្រកាសពន្ធ</t>
        </is>
      </c>
    </row>
    <row r="731">
      <c r="A731" s="417" t="n">
        <v>722</v>
      </c>
      <c r="B731" s="418" t="inlineStr">
        <is>
          <t>Medicine</t>
        </is>
      </c>
      <c r="C731" s="418" t="inlineStr">
        <is>
          <t>ឃឺន + ណាហ្គែល</t>
        </is>
      </c>
      <c r="D731" s="418" t="inlineStr">
        <is>
          <t>L001-100045189</t>
        </is>
      </c>
      <c r="E731" s="418" t="inlineStr">
        <is>
          <t>PTI2214516</t>
        </is>
      </c>
      <c r="F731" s="419" t="n">
        <v>44755</v>
      </c>
      <c r="G731" s="420" t="n">
        <v>38859</v>
      </c>
      <c r="H731" s="418" t="n"/>
      <c r="I731" s="455" t="n">
        <v>38859</v>
      </c>
      <c r="J731" s="418">
        <f>IF(L731&lt;&gt;"",L731,K731)</f>
        <v/>
      </c>
      <c r="K731" s="418">
        <f>IF(AND(T731=TRUE, U731=TRUE, V731=TRUE), IF(W731&lt;-0.05, "អនុញ្ញាត (អ្នកផ្គត់ផ្គង់ប្រកាសខ្វះ)", "បានប្រកាស (អនុញ្ញាត)"), IF(AND(T731=FALSE, U731=FALSE, V731=FALSE), "ព្យួរទុក (មិនមានទិន្នន័យ)", "ប្រកាសខុស (ព្យួរទុក)"))</f>
        <v/>
      </c>
      <c r="L731" s="418" t="inlineStr"/>
      <c r="M731" s="418" t="inlineStr"/>
      <c r="N731" s="455" t="n"/>
      <c r="O731" s="455">
        <f>IF(W731&lt;0,AI731,I731)</f>
        <v/>
      </c>
      <c r="P731" s="455">
        <f>I731-O731</f>
        <v/>
      </c>
      <c r="Q731" s="418" t="n"/>
      <c r="R731" s="418" t="inlineStr">
        <is>
          <t>PTI2214516</t>
        </is>
      </c>
      <c r="S731" s="418" t="inlineStr">
        <is>
          <t>PTI2214516</t>
        </is>
      </c>
      <c r="T731" s="418">
        <f>R731=S731</f>
        <v/>
      </c>
      <c r="U731" s="418">
        <f>AND(MONTH(F731)=MONTH(Y731), YEAR(F731)=YEAR(Y731))</f>
        <v/>
      </c>
      <c r="V731" s="418">
        <f>AND(AC731&lt;&gt;"", 'Company information'!D$4&lt;&gt;"", RIGHT(SUBSTITUTE(AC731,"-",""),9)=RIGHT(SUBSTITUTE('Company information'!D$4,"-",""),9))</f>
        <v/>
      </c>
      <c r="W731" s="418">
        <f>AI731-I731</f>
        <v/>
      </c>
      <c r="X731" s="455" t="n"/>
      <c r="Y731" s="419" t="n">
        <v>44755</v>
      </c>
      <c r="Z731" s="418" t="inlineStr">
        <is>
          <t>PTI2214516</t>
        </is>
      </c>
      <c r="AA731" s="418" t="inlineStr"/>
      <c r="AB731" s="418" t="inlineStr">
        <is>
          <t>បុគ្គលជាប់អាករ</t>
        </is>
      </c>
      <c r="AC731" s="418" t="inlineStr">
        <is>
          <t>L001-100067123</t>
        </is>
      </c>
      <c r="AD731" s="418" t="inlineStr">
        <is>
          <t>រីឡាយអេប៊ល សូស អ៊ិនដាសស្រ្ទៀល (ខេមបូឌា)</t>
        </is>
      </c>
      <c r="AE731" s="455" t="n">
        <v>427447</v>
      </c>
      <c r="AF731" s="455" t="n">
        <v>388588</v>
      </c>
      <c r="AG731" s="455" t="n">
        <v>0</v>
      </c>
      <c r="AH731" s="455" t="n">
        <v>0</v>
      </c>
      <c r="AI731" s="455" t="n">
        <v>38859</v>
      </c>
      <c r="AJ731" s="455" t="n">
        <v>0</v>
      </c>
      <c r="AK731" s="455" t="n">
        <v>0</v>
      </c>
      <c r="AL731" s="455" t="n">
        <v>0</v>
      </c>
      <c r="AM731" s="455" t="n">
        <v>0</v>
      </c>
      <c r="AN731" s="455" t="n">
        <v>0</v>
      </c>
      <c r="AO731" s="455" t="n">
        <v>0</v>
      </c>
      <c r="AP731" s="455" t="n">
        <v>0</v>
      </c>
      <c r="AQ731" s="455" t="n">
        <v>0</v>
      </c>
      <c r="AR731" s="418" t="inlineStr"/>
      <c r="AS731" s="418" t="inlineStr">
        <is>
          <t>ថ្លៃដឹកជញ្ជូន និងសេវា</t>
        </is>
      </c>
      <c r="AT731" s="418" t="inlineStr">
        <is>
          <t>បានប្រកាសពន្ធ</t>
        </is>
      </c>
    </row>
    <row r="732">
      <c r="A732" s="417" t="n">
        <v>723</v>
      </c>
      <c r="B732" s="418" t="inlineStr">
        <is>
          <t>Wood for Boiler</t>
        </is>
      </c>
      <c r="C732" s="418" t="inlineStr">
        <is>
          <t>ឃឺន + ណាហ្គែល</t>
        </is>
      </c>
      <c r="D732" s="418" t="inlineStr">
        <is>
          <t>L001-100045189</t>
        </is>
      </c>
      <c r="E732" s="418" t="inlineStr">
        <is>
          <t>PTI2214517</t>
        </is>
      </c>
      <c r="F732" s="419" t="n">
        <v>44755</v>
      </c>
      <c r="G732" s="420" t="n">
        <v>38859</v>
      </c>
      <c r="H732" s="418" t="n"/>
      <c r="I732" s="455" t="n">
        <v>38859</v>
      </c>
      <c r="J732" s="418">
        <f>IF(L732&lt;&gt;"",L732,K732)</f>
        <v/>
      </c>
      <c r="K732" s="418">
        <f>IF(AND(T732=TRUE, U732=TRUE, V732=TRUE), IF(W732&lt;-0.05, "អនុញ្ញាត (អ្នកផ្គត់ផ្គង់ប្រកាសខ្វះ)", "បានប្រកាស (អនុញ្ញាត)"), IF(AND(T732=FALSE, U732=FALSE, V732=FALSE), "ព្យួរទុក (មិនមានទិន្នន័យ)", "ប្រកាសខុស (ព្យួរទុក)"))</f>
        <v/>
      </c>
      <c r="L732" s="418" t="inlineStr"/>
      <c r="M732" s="418" t="inlineStr"/>
      <c r="N732" s="455" t="n"/>
      <c r="O732" s="455">
        <f>IF(W732&lt;0,AI732,I732)</f>
        <v/>
      </c>
      <c r="P732" s="455">
        <f>I732-O732</f>
        <v/>
      </c>
      <c r="Q732" s="418" t="n"/>
      <c r="R732" s="418" t="inlineStr">
        <is>
          <t>PTI2214517</t>
        </is>
      </c>
      <c r="S732" s="418" t="inlineStr">
        <is>
          <t>PTI2214517</t>
        </is>
      </c>
      <c r="T732" s="418">
        <f>R732=S732</f>
        <v/>
      </c>
      <c r="U732" s="418">
        <f>AND(MONTH(F732)=MONTH(Y732), YEAR(F732)=YEAR(Y732))</f>
        <v/>
      </c>
      <c r="V732" s="418">
        <f>AND(AC732&lt;&gt;"", 'Company information'!D$4&lt;&gt;"", RIGHT(SUBSTITUTE(AC732,"-",""),9)=RIGHT(SUBSTITUTE('Company information'!D$4,"-",""),9))</f>
        <v/>
      </c>
      <c r="W732" s="418">
        <f>AI732-I732</f>
        <v/>
      </c>
      <c r="X732" s="455" t="n"/>
      <c r="Y732" s="419" t="n">
        <v>44755</v>
      </c>
      <c r="Z732" s="418" t="inlineStr">
        <is>
          <t>PTI2214517</t>
        </is>
      </c>
      <c r="AA732" s="418" t="inlineStr"/>
      <c r="AB732" s="418" t="inlineStr">
        <is>
          <t>បុគ្គលជាប់អាករ</t>
        </is>
      </c>
      <c r="AC732" s="418" t="inlineStr">
        <is>
          <t>L001-100067123</t>
        </is>
      </c>
      <c r="AD732" s="418" t="inlineStr">
        <is>
          <t>រីឡាយអេប៊ល សូស អ៊ិនដាសស្រ្ទៀល (ខេមបូឌា)</t>
        </is>
      </c>
      <c r="AE732" s="455" t="n">
        <v>427447</v>
      </c>
      <c r="AF732" s="455" t="n">
        <v>388588</v>
      </c>
      <c r="AG732" s="455" t="n">
        <v>0</v>
      </c>
      <c r="AH732" s="455" t="n">
        <v>0</v>
      </c>
      <c r="AI732" s="455" t="n">
        <v>38859</v>
      </c>
      <c r="AJ732" s="455" t="n">
        <v>0</v>
      </c>
      <c r="AK732" s="455" t="n">
        <v>0</v>
      </c>
      <c r="AL732" s="455" t="n">
        <v>0</v>
      </c>
      <c r="AM732" s="455" t="n">
        <v>0</v>
      </c>
      <c r="AN732" s="455" t="n">
        <v>0</v>
      </c>
      <c r="AO732" s="455" t="n">
        <v>0</v>
      </c>
      <c r="AP732" s="455" t="n">
        <v>0</v>
      </c>
      <c r="AQ732" s="455" t="n">
        <v>0</v>
      </c>
      <c r="AR732" s="418" t="inlineStr"/>
      <c r="AS732" s="418" t="inlineStr">
        <is>
          <t>ថ្លៃដឹកជញ្ជូន និងសេវា</t>
        </is>
      </c>
      <c r="AT732" s="418" t="inlineStr">
        <is>
          <t>បានប្រកាសពន្ធ</t>
        </is>
      </c>
    </row>
    <row r="733">
      <c r="A733" s="417" t="n">
        <v>724</v>
      </c>
      <c r="B733" s="418" t="inlineStr">
        <is>
          <t>Wood for Boiler</t>
        </is>
      </c>
      <c r="C733" s="418" t="inlineStr">
        <is>
          <t>ឃឺន + ណាហ្គែល</t>
        </is>
      </c>
      <c r="D733" s="418" t="inlineStr">
        <is>
          <t>L001-100045189</t>
        </is>
      </c>
      <c r="E733" s="418" t="inlineStr">
        <is>
          <t>PTI2214014</t>
        </is>
      </c>
      <c r="F733" s="419" t="n">
        <v>44872</v>
      </c>
      <c r="G733" s="420" t="n">
        <v>26663</v>
      </c>
      <c r="H733" s="418" t="n"/>
      <c r="I733" s="455" t="n">
        <v>26663</v>
      </c>
      <c r="J733" s="418">
        <f>IF(L733&lt;&gt;"",L733,K733)</f>
        <v/>
      </c>
      <c r="K733" s="418">
        <f>IF(AND(T733=TRUE, U733=TRUE, V733=TRUE), IF(W733&lt;-0.05, "អនុញ្ញាត (អ្នកផ្គត់ផ្គង់ប្រកាសខ្វះ)", "បានប្រកាស (អនុញ្ញាត)"), IF(AND(T733=FALSE, U733=FALSE, V733=FALSE), "ព្យួរទុក (មិនមានទិន្នន័យ)", "ប្រកាសខុស (ព្យួរទុក)"))</f>
        <v/>
      </c>
      <c r="L733" s="418" t="inlineStr"/>
      <c r="M733" s="418" t="inlineStr"/>
      <c r="N733" s="455" t="n"/>
      <c r="O733" s="455">
        <f>IF(W733&lt;0,AI733,I733)</f>
        <v/>
      </c>
      <c r="P733" s="455">
        <f>I733-O733</f>
        <v/>
      </c>
      <c r="Q733" s="418" t="n"/>
      <c r="R733" s="418" t="inlineStr">
        <is>
          <t>PTI2214014</t>
        </is>
      </c>
      <c r="S733" s="418" t="inlineStr">
        <is>
          <t>PTI2214014</t>
        </is>
      </c>
      <c r="T733" s="418">
        <f>R733=S733</f>
        <v/>
      </c>
      <c r="U733" s="418">
        <f>AND(MONTH(F733)=MONTH(Y733), YEAR(F733)=YEAR(Y733))</f>
        <v/>
      </c>
      <c r="V733" s="418">
        <f>AND(AC733&lt;&gt;"", 'Company information'!D$4&lt;&gt;"", RIGHT(SUBSTITUTE(AC733,"-",""),9)=RIGHT(SUBSTITUTE('Company information'!D$4,"-",""),9))</f>
        <v/>
      </c>
      <c r="W733" s="418">
        <f>AI733-I733</f>
        <v/>
      </c>
      <c r="X733" s="455" t="n"/>
      <c r="Y733" s="419" t="n">
        <v>44753</v>
      </c>
      <c r="Z733" s="418" t="inlineStr">
        <is>
          <t>PTI2214014</t>
        </is>
      </c>
      <c r="AA733" s="418" t="inlineStr"/>
      <c r="AB733" s="418" t="inlineStr">
        <is>
          <t>បុគ្គលជាប់អាករ</t>
        </is>
      </c>
      <c r="AC733" s="418" t="inlineStr">
        <is>
          <t>L001-100067123</t>
        </is>
      </c>
      <c r="AD733" s="418" t="inlineStr">
        <is>
          <t>រីឡាយអេប៊ល សូស អ៊ិនដាសស្រ្ទៀល (ខេមបូឌា)</t>
        </is>
      </c>
      <c r="AE733" s="455" t="n">
        <v>293293</v>
      </c>
      <c r="AF733" s="455" t="n">
        <v>266630</v>
      </c>
      <c r="AG733" s="455" t="n">
        <v>0</v>
      </c>
      <c r="AH733" s="455" t="n">
        <v>0</v>
      </c>
      <c r="AI733" s="455" t="n">
        <v>26663</v>
      </c>
      <c r="AJ733" s="455" t="n">
        <v>0</v>
      </c>
      <c r="AK733" s="455" t="n">
        <v>0</v>
      </c>
      <c r="AL733" s="455" t="n">
        <v>0</v>
      </c>
      <c r="AM733" s="455" t="n">
        <v>0</v>
      </c>
      <c r="AN733" s="455" t="n">
        <v>0</v>
      </c>
      <c r="AO733" s="455" t="n">
        <v>0</v>
      </c>
      <c r="AP733" s="455" t="n">
        <v>0</v>
      </c>
      <c r="AQ733" s="455" t="n">
        <v>0</v>
      </c>
      <c r="AR733" s="418" t="inlineStr"/>
      <c r="AS733" s="418" t="inlineStr">
        <is>
          <t>ថ្លៃដឹកជញ្ជូន និងសេវា</t>
        </is>
      </c>
      <c r="AT733" s="418" t="inlineStr">
        <is>
          <t>បានប្រកាសពន្ធ</t>
        </is>
      </c>
    </row>
    <row r="734">
      <c r="A734" s="417" t="n">
        <v>725</v>
      </c>
      <c r="B734" s="418" t="inlineStr">
        <is>
          <t>Wood for Boiler</t>
        </is>
      </c>
      <c r="C734" s="418" t="inlineStr">
        <is>
          <t>ឃឺន + ណាហ្គែល</t>
        </is>
      </c>
      <c r="D734" s="418" t="inlineStr">
        <is>
          <t>L001-100045189</t>
        </is>
      </c>
      <c r="E734" s="418" t="inlineStr">
        <is>
          <t>PTI2214012</t>
        </is>
      </c>
      <c r="F734" s="419" t="n">
        <v>44872</v>
      </c>
      <c r="G734" s="420" t="n">
        <v>26663</v>
      </c>
      <c r="H734" s="418" t="n"/>
      <c r="I734" s="455" t="n">
        <v>26663</v>
      </c>
      <c r="J734" s="418">
        <f>IF(L734&lt;&gt;"",L734,K734)</f>
        <v/>
      </c>
      <c r="K734" s="418">
        <f>IF(AND(T734=TRUE, U734=TRUE, V734=TRUE), IF(W734&lt;-0.05, "អនុញ្ញាត (អ្នកផ្គត់ផ្គង់ប្រកាសខ្វះ)", "បានប្រកាស (អនុញ្ញាត)"), IF(AND(T734=FALSE, U734=FALSE, V734=FALSE), "ព្យួរទុក (មិនមានទិន្នន័យ)", "ប្រកាសខុស (ព្យួរទុក)"))</f>
        <v/>
      </c>
      <c r="L734" s="418" t="inlineStr"/>
      <c r="M734" s="418" t="inlineStr"/>
      <c r="N734" s="455" t="n"/>
      <c r="O734" s="455">
        <f>IF(W734&lt;0,AI734,I734)</f>
        <v/>
      </c>
      <c r="P734" s="455">
        <f>I734-O734</f>
        <v/>
      </c>
      <c r="Q734" s="418" t="n"/>
      <c r="R734" s="418" t="inlineStr">
        <is>
          <t>PTI2214012</t>
        </is>
      </c>
      <c r="S734" s="418" t="inlineStr">
        <is>
          <t>PTI2214012</t>
        </is>
      </c>
      <c r="T734" s="418">
        <f>R734=S734</f>
        <v/>
      </c>
      <c r="U734" s="418">
        <f>AND(MONTH(F734)=MONTH(Y734), YEAR(F734)=YEAR(Y734))</f>
        <v/>
      </c>
      <c r="V734" s="418">
        <f>AND(AC734&lt;&gt;"", 'Company information'!D$4&lt;&gt;"", RIGHT(SUBSTITUTE(AC734,"-",""),9)=RIGHT(SUBSTITUTE('Company information'!D$4,"-",""),9))</f>
        <v/>
      </c>
      <c r="W734" s="418">
        <f>AI734-I734</f>
        <v/>
      </c>
      <c r="X734" s="455" t="n"/>
      <c r="Y734" s="419" t="n">
        <v>44753</v>
      </c>
      <c r="Z734" s="418" t="inlineStr">
        <is>
          <t>PTI2214012</t>
        </is>
      </c>
      <c r="AA734" s="418" t="inlineStr"/>
      <c r="AB734" s="418" t="inlineStr">
        <is>
          <t>បុគ្គលជាប់អាករ</t>
        </is>
      </c>
      <c r="AC734" s="418" t="inlineStr">
        <is>
          <t>L001-100067123</t>
        </is>
      </c>
      <c r="AD734" s="418" t="inlineStr">
        <is>
          <t>រីឡាយអេប៊ល សូស អ៊ិនដាសស្រ្ទៀល (ខេមបូឌា)</t>
        </is>
      </c>
      <c r="AE734" s="455" t="n">
        <v>293293</v>
      </c>
      <c r="AF734" s="455" t="n">
        <v>266630</v>
      </c>
      <c r="AG734" s="455" t="n">
        <v>0</v>
      </c>
      <c r="AH734" s="455" t="n">
        <v>0</v>
      </c>
      <c r="AI734" s="455" t="n">
        <v>26663</v>
      </c>
      <c r="AJ734" s="455" t="n">
        <v>0</v>
      </c>
      <c r="AK734" s="455" t="n">
        <v>0</v>
      </c>
      <c r="AL734" s="455" t="n">
        <v>0</v>
      </c>
      <c r="AM734" s="455" t="n">
        <v>0</v>
      </c>
      <c r="AN734" s="455" t="n">
        <v>0</v>
      </c>
      <c r="AO734" s="455" t="n">
        <v>0</v>
      </c>
      <c r="AP734" s="455" t="n">
        <v>0</v>
      </c>
      <c r="AQ734" s="455" t="n">
        <v>0</v>
      </c>
      <c r="AR734" s="418" t="inlineStr"/>
      <c r="AS734" s="418" t="inlineStr">
        <is>
          <t>ថ្លៃដឹកជញ្ជូន និងសេវា</t>
        </is>
      </c>
      <c r="AT734" s="418" t="inlineStr">
        <is>
          <t>បានប្រកាសពន្ធ</t>
        </is>
      </c>
    </row>
    <row r="735">
      <c r="A735" s="417" t="n">
        <v>726</v>
      </c>
      <c r="B735" s="418" t="inlineStr">
        <is>
          <t>Wood for Boiler</t>
        </is>
      </c>
      <c r="C735" s="418" t="inlineStr">
        <is>
          <t>ឃឺន + ណាហ្គែល</t>
        </is>
      </c>
      <c r="D735" s="418" t="inlineStr">
        <is>
          <t>L001-100045189</t>
        </is>
      </c>
      <c r="E735" s="418" t="inlineStr">
        <is>
          <t>PTI2214010</t>
        </is>
      </c>
      <c r="F735" s="419" t="n">
        <v>44872</v>
      </c>
      <c r="G735" s="420" t="n">
        <v>26663</v>
      </c>
      <c r="H735" s="418" t="n"/>
      <c r="I735" s="455" t="n">
        <v>26663</v>
      </c>
      <c r="J735" s="418">
        <f>IF(L735&lt;&gt;"",L735,K735)</f>
        <v/>
      </c>
      <c r="K735" s="418">
        <f>IF(AND(T735=TRUE, U735=TRUE, V735=TRUE), IF(W735&lt;-0.05, "អនុញ្ញាត (អ្នកផ្គត់ផ្គង់ប្រកាសខ្វះ)", "បានប្រកាស (អនុញ្ញាត)"), IF(AND(T735=FALSE, U735=FALSE, V735=FALSE), "ព្យួរទុក (មិនមានទិន្នន័យ)", "ប្រកាសខុស (ព្យួរទុក)"))</f>
        <v/>
      </c>
      <c r="L735" s="418" t="inlineStr"/>
      <c r="M735" s="418" t="inlineStr"/>
      <c r="N735" s="455" t="n"/>
      <c r="O735" s="455">
        <f>IF(W735&lt;0,AI735,I735)</f>
        <v/>
      </c>
      <c r="P735" s="455">
        <f>I735-O735</f>
        <v/>
      </c>
      <c r="Q735" s="418" t="n"/>
      <c r="R735" s="418" t="inlineStr">
        <is>
          <t>PTI2214010</t>
        </is>
      </c>
      <c r="S735" s="418" t="inlineStr">
        <is>
          <t>PTI2214010</t>
        </is>
      </c>
      <c r="T735" s="418">
        <f>R735=S735</f>
        <v/>
      </c>
      <c r="U735" s="418">
        <f>AND(MONTH(F735)=MONTH(Y735), YEAR(F735)=YEAR(Y735))</f>
        <v/>
      </c>
      <c r="V735" s="418">
        <f>AND(AC735&lt;&gt;"", 'Company information'!D$4&lt;&gt;"", RIGHT(SUBSTITUTE(AC735,"-",""),9)=RIGHT(SUBSTITUTE('Company information'!D$4,"-",""),9))</f>
        <v/>
      </c>
      <c r="W735" s="418">
        <f>AI735-I735</f>
        <v/>
      </c>
      <c r="X735" s="455" t="n"/>
      <c r="Y735" s="419" t="n">
        <v>44753</v>
      </c>
      <c r="Z735" s="418" t="inlineStr">
        <is>
          <t>PTI2214010</t>
        </is>
      </c>
      <c r="AA735" s="418" t="inlineStr"/>
      <c r="AB735" s="418" t="inlineStr">
        <is>
          <t>បុគ្គលជាប់អាករ</t>
        </is>
      </c>
      <c r="AC735" s="418" t="inlineStr">
        <is>
          <t>L001-100067123</t>
        </is>
      </c>
      <c r="AD735" s="418" t="inlineStr">
        <is>
          <t>រីឡាយអេប៊ល សូស អ៊ិនដាសស្រ្ទៀល (ខេមបូឌា)</t>
        </is>
      </c>
      <c r="AE735" s="455" t="n">
        <v>293293</v>
      </c>
      <c r="AF735" s="455" t="n">
        <v>266630</v>
      </c>
      <c r="AG735" s="455" t="n">
        <v>0</v>
      </c>
      <c r="AH735" s="455" t="n">
        <v>0</v>
      </c>
      <c r="AI735" s="455" t="n">
        <v>26663</v>
      </c>
      <c r="AJ735" s="455" t="n">
        <v>0</v>
      </c>
      <c r="AK735" s="455" t="n">
        <v>0</v>
      </c>
      <c r="AL735" s="455" t="n">
        <v>0</v>
      </c>
      <c r="AM735" s="455" t="n">
        <v>0</v>
      </c>
      <c r="AN735" s="455" t="n">
        <v>0</v>
      </c>
      <c r="AO735" s="455" t="n">
        <v>0</v>
      </c>
      <c r="AP735" s="455" t="n">
        <v>0</v>
      </c>
      <c r="AQ735" s="455" t="n">
        <v>0</v>
      </c>
      <c r="AR735" s="418" t="inlineStr"/>
      <c r="AS735" s="418" t="inlineStr">
        <is>
          <t>ថ្លៃដឹកជញ្ជូន និងសេវា</t>
        </is>
      </c>
      <c r="AT735" s="418" t="inlineStr">
        <is>
          <t>បានប្រកាសពន្ធ</t>
        </is>
      </c>
    </row>
    <row r="736">
      <c r="A736" s="417" t="n">
        <v>727</v>
      </c>
      <c r="B736" s="418" t="inlineStr">
        <is>
          <t>INdustrial waste collection service for Jan 2024</t>
        </is>
      </c>
      <c r="C736" s="418" t="inlineStr">
        <is>
          <t>ឃឺន + ណាហ្គែល</t>
        </is>
      </c>
      <c r="D736" s="418" t="inlineStr">
        <is>
          <t>L001-100045189</t>
        </is>
      </c>
      <c r="E736" s="418" t="inlineStr">
        <is>
          <t>PTI2214348</t>
        </is>
      </c>
      <c r="F736" s="419" t="n">
        <v>44902</v>
      </c>
      <c r="G736" s="420" t="n">
        <v>228799</v>
      </c>
      <c r="H736" s="418" t="n"/>
      <c r="I736" s="455" t="n">
        <v>228799</v>
      </c>
      <c r="J736" s="418">
        <f>IF(L736&lt;&gt;"",L736,K736)</f>
        <v/>
      </c>
      <c r="K736" s="418">
        <f>IF(AND(T736=TRUE, U736=TRUE, V736=TRUE), IF(W736&lt;-0.05, "អនុញ្ញាត (អ្នកផ្គត់ផ្គង់ប្រកាសខ្វះ)", "បានប្រកាស (អនុញ្ញាត)"), IF(AND(T736=FALSE, U736=FALSE, V736=FALSE), "ព្យួរទុក (មិនមានទិន្នន័យ)", "ប្រកាសខុស (ព្យួរទុក)"))</f>
        <v/>
      </c>
      <c r="L736" s="418" t="inlineStr"/>
      <c r="M736" s="418" t="inlineStr"/>
      <c r="N736" s="455" t="n"/>
      <c r="O736" s="455">
        <f>IF(W736&lt;0,AI736,I736)</f>
        <v/>
      </c>
      <c r="P736" s="455">
        <f>I736-O736</f>
        <v/>
      </c>
      <c r="Q736" s="418" t="n"/>
      <c r="R736" s="418" t="inlineStr">
        <is>
          <t>PTI2214348</t>
        </is>
      </c>
      <c r="S736" s="418" t="inlineStr">
        <is>
          <t>PTI2214348</t>
        </is>
      </c>
      <c r="T736" s="418">
        <f>R736=S736</f>
        <v/>
      </c>
      <c r="U736" s="418">
        <f>AND(MONTH(F736)=MONTH(Y736), YEAR(F736)=YEAR(Y736))</f>
        <v/>
      </c>
      <c r="V736" s="418">
        <f>AND(AC736&lt;&gt;"", 'Company information'!D$4&lt;&gt;"", RIGHT(SUBSTITUTE(AC736,"-",""),9)=RIGHT(SUBSTITUTE('Company information'!D$4,"-",""),9))</f>
        <v/>
      </c>
      <c r="W736" s="418">
        <f>AI736-I736</f>
        <v/>
      </c>
      <c r="X736" s="455" t="n"/>
      <c r="Y736" s="419" t="n">
        <v>44754</v>
      </c>
      <c r="Z736" s="418" t="inlineStr">
        <is>
          <t>PTI2214348</t>
        </is>
      </c>
      <c r="AA736" s="418" t="inlineStr"/>
      <c r="AB736" s="418" t="inlineStr">
        <is>
          <t>បុគ្គលជាប់អាករ</t>
        </is>
      </c>
      <c r="AC736" s="418" t="inlineStr">
        <is>
          <t>L001-100067123</t>
        </is>
      </c>
      <c r="AD736" s="418" t="inlineStr">
        <is>
          <t>រីឡាយអេប៊ល សូស អ៊ិនដាសស្រ្ទៀល (ខេមបូឌា)</t>
        </is>
      </c>
      <c r="AE736" s="455" t="n">
        <v>2573172</v>
      </c>
      <c r="AF736" s="455" t="n">
        <v>2344374</v>
      </c>
      <c r="AG736" s="455" t="n">
        <v>0</v>
      </c>
      <c r="AH736" s="455" t="n">
        <v>0</v>
      </c>
      <c r="AI736" s="455" t="n">
        <v>228798</v>
      </c>
      <c r="AJ736" s="455" t="n">
        <v>0</v>
      </c>
      <c r="AK736" s="455" t="n">
        <v>0</v>
      </c>
      <c r="AL736" s="455" t="n">
        <v>0</v>
      </c>
      <c r="AM736" s="455" t="n">
        <v>0</v>
      </c>
      <c r="AN736" s="455" t="n">
        <v>0</v>
      </c>
      <c r="AO736" s="455" t="n">
        <v>0</v>
      </c>
      <c r="AP736" s="455" t="n">
        <v>0</v>
      </c>
      <c r="AQ736" s="455" t="n">
        <v>0</v>
      </c>
      <c r="AR736" s="418" t="inlineStr"/>
      <c r="AS736" s="418" t="inlineStr">
        <is>
          <t>ថ្លៃដឹកជញ្ជូន និងសេវា</t>
        </is>
      </c>
      <c r="AT736" s="418" t="inlineStr">
        <is>
          <t>បានប្រកាសពន្ធ</t>
        </is>
      </c>
    </row>
    <row r="737">
      <c r="A737" s="417" t="n">
        <v>728</v>
      </c>
      <c r="B737" s="418" t="inlineStr">
        <is>
          <t>Medicine</t>
        </is>
      </c>
      <c r="C737" s="418" t="inlineStr">
        <is>
          <t>ឃឺន + ណាហ្គែល</t>
        </is>
      </c>
      <c r="D737" s="418" t="inlineStr">
        <is>
          <t>L001-100045189</t>
        </is>
      </c>
      <c r="E737" s="418" t="inlineStr">
        <is>
          <t>PTI2214334</t>
        </is>
      </c>
      <c r="F737" s="419" t="n">
        <v>44902</v>
      </c>
      <c r="G737" s="420" t="n">
        <v>180608</v>
      </c>
      <c r="H737" s="418" t="n"/>
      <c r="I737" s="455" t="n">
        <v>180608</v>
      </c>
      <c r="J737" s="418">
        <f>IF(L737&lt;&gt;"",L737,K737)</f>
        <v/>
      </c>
      <c r="K737" s="418">
        <f>IF(AND(T737=TRUE, U737=TRUE, V737=TRUE), IF(W737&lt;-0.05, "អនុញ្ញាត (អ្នកផ្គត់ផ្គង់ប្រកាសខ្វះ)", "បានប្រកាស (អនុញ្ញាត)"), IF(AND(T737=FALSE, U737=FALSE, V737=FALSE), "ព្យួរទុក (មិនមានទិន្នន័យ)", "ប្រកាសខុស (ព្យួរទុក)"))</f>
        <v/>
      </c>
      <c r="L737" s="418" t="inlineStr"/>
      <c r="M737" s="418" t="inlineStr"/>
      <c r="N737" s="455" t="n"/>
      <c r="O737" s="455">
        <f>IF(W737&lt;0,AI737,I737)</f>
        <v/>
      </c>
      <c r="P737" s="455">
        <f>I737-O737</f>
        <v/>
      </c>
      <c r="Q737" s="418" t="n"/>
      <c r="R737" s="418" t="inlineStr">
        <is>
          <t>PTI2214334</t>
        </is>
      </c>
      <c r="S737" s="418" t="inlineStr">
        <is>
          <t>PTI2214334</t>
        </is>
      </c>
      <c r="T737" s="418">
        <f>R737=S737</f>
        <v/>
      </c>
      <c r="U737" s="418">
        <f>AND(MONTH(F737)=MONTH(Y737), YEAR(F737)=YEAR(Y737))</f>
        <v/>
      </c>
      <c r="V737" s="418">
        <f>AND(AC737&lt;&gt;"", 'Company information'!D$4&lt;&gt;"", RIGHT(SUBSTITUTE(AC737,"-",""),9)=RIGHT(SUBSTITUTE('Company information'!D$4,"-",""),9))</f>
        <v/>
      </c>
      <c r="W737" s="418">
        <f>AI737-I737</f>
        <v/>
      </c>
      <c r="X737" s="455" t="n"/>
      <c r="Y737" s="419" t="n">
        <v>44754</v>
      </c>
      <c r="Z737" s="418" t="inlineStr">
        <is>
          <t>PTI2214334</t>
        </is>
      </c>
      <c r="AA737" s="418" t="inlineStr"/>
      <c r="AB737" s="418" t="inlineStr">
        <is>
          <t>បុគ្គលជាប់អាករ</t>
        </is>
      </c>
      <c r="AC737" s="418" t="inlineStr">
        <is>
          <t>L001-100067123</t>
        </is>
      </c>
      <c r="AD737" s="418" t="inlineStr">
        <is>
          <t>រីឡាយអេប៊ល សូស អ៊ិនដាសស្រ្ទៀល (ខេមបូឌា)</t>
        </is>
      </c>
      <c r="AE737" s="455" t="n">
        <v>2043077</v>
      </c>
      <c r="AF737" s="455" t="n">
        <v>1862469</v>
      </c>
      <c r="AG737" s="455" t="n">
        <v>0</v>
      </c>
      <c r="AH737" s="455" t="n">
        <v>0</v>
      </c>
      <c r="AI737" s="455" t="n">
        <v>180608</v>
      </c>
      <c r="AJ737" s="455" t="n">
        <v>0</v>
      </c>
      <c r="AK737" s="455" t="n">
        <v>0</v>
      </c>
      <c r="AL737" s="455" t="n">
        <v>0</v>
      </c>
      <c r="AM737" s="455" t="n">
        <v>0</v>
      </c>
      <c r="AN737" s="455" t="n">
        <v>0</v>
      </c>
      <c r="AO737" s="455" t="n">
        <v>0</v>
      </c>
      <c r="AP737" s="455" t="n">
        <v>0</v>
      </c>
      <c r="AQ737" s="455" t="n">
        <v>0</v>
      </c>
      <c r="AR737" s="418" t="inlineStr"/>
      <c r="AS737" s="418" t="inlineStr">
        <is>
          <t>ថ្លៃដឹកជញ្ជូន និងសេវា</t>
        </is>
      </c>
      <c r="AT737" s="418" t="inlineStr">
        <is>
          <t>បានប្រកាសពន្ធ</t>
        </is>
      </c>
    </row>
    <row r="738">
      <c r="A738" s="417" t="n">
        <v>729</v>
      </c>
      <c r="B738" s="418" t="inlineStr">
        <is>
          <t>Water fee from 02/01/2024 to 02/02/2024</t>
        </is>
      </c>
      <c r="C738" s="418" t="inlineStr">
        <is>
          <t>ឃឺន + ណាហ្គែល</t>
        </is>
      </c>
      <c r="D738" s="418" t="inlineStr">
        <is>
          <t>L001-100045189</t>
        </is>
      </c>
      <c r="E738" s="418" t="inlineStr">
        <is>
          <t>PTI2214321</t>
        </is>
      </c>
      <c r="F738" s="419" t="n">
        <v>44902</v>
      </c>
      <c r="G738" s="420" t="n">
        <v>292860</v>
      </c>
      <c r="H738" s="418" t="n"/>
      <c r="I738" s="455" t="n">
        <v>292860</v>
      </c>
      <c r="J738" s="418">
        <f>IF(L738&lt;&gt;"",L738,K738)</f>
        <v/>
      </c>
      <c r="K738" s="418">
        <f>IF(AND(T738=TRUE, U738=TRUE, V738=TRUE), IF(W738&lt;-0.05, "អនុញ្ញាត (អ្នកផ្គត់ផ្គង់ប្រកាសខ្វះ)", "បានប្រកាស (អនុញ្ញាត)"), IF(AND(T738=FALSE, U738=FALSE, V738=FALSE), "ព្យួរទុក (មិនមានទិន្នន័យ)", "ប្រកាសខុស (ព្យួរទុក)"))</f>
        <v/>
      </c>
      <c r="L738" s="418" t="inlineStr"/>
      <c r="M738" s="418" t="inlineStr"/>
      <c r="N738" s="455" t="n"/>
      <c r="O738" s="455">
        <f>IF(W738&lt;0,AI738,I738)</f>
        <v/>
      </c>
      <c r="P738" s="455">
        <f>I738-O738</f>
        <v/>
      </c>
      <c r="Q738" s="418" t="n"/>
      <c r="R738" s="418" t="inlineStr">
        <is>
          <t>PTI2214321</t>
        </is>
      </c>
      <c r="S738" s="418" t="inlineStr">
        <is>
          <t>PTI2214321</t>
        </is>
      </c>
      <c r="T738" s="418">
        <f>R738=S738</f>
        <v/>
      </c>
      <c r="U738" s="418">
        <f>AND(MONTH(F738)=MONTH(Y738), YEAR(F738)=YEAR(Y738))</f>
        <v/>
      </c>
      <c r="V738" s="418">
        <f>AND(AC738&lt;&gt;"", 'Company information'!D$4&lt;&gt;"", RIGHT(SUBSTITUTE(AC738,"-",""),9)=RIGHT(SUBSTITUTE('Company information'!D$4,"-",""),9))</f>
        <v/>
      </c>
      <c r="W738" s="418">
        <f>AI738-I738</f>
        <v/>
      </c>
      <c r="X738" s="455" t="n"/>
      <c r="Y738" s="419" t="n">
        <v>44754</v>
      </c>
      <c r="Z738" s="418" t="inlineStr">
        <is>
          <t>PTI2214321</t>
        </is>
      </c>
      <c r="AA738" s="418" t="inlineStr"/>
      <c r="AB738" s="418" t="inlineStr">
        <is>
          <t>បុគ្គលជាប់អាករ</t>
        </is>
      </c>
      <c r="AC738" s="418" t="inlineStr">
        <is>
          <t>L001-100067123</t>
        </is>
      </c>
      <c r="AD738" s="418" t="inlineStr">
        <is>
          <t>រីឡាយអេប៊ល សូស អ៊ិនដាសស្រ្ទៀល (ខេមបូឌា)</t>
        </is>
      </c>
      <c r="AE738" s="455" t="n">
        <v>3277847</v>
      </c>
      <c r="AF738" s="455" t="n">
        <v>2984987</v>
      </c>
      <c r="AG738" s="455" t="n">
        <v>0</v>
      </c>
      <c r="AH738" s="455" t="n">
        <v>0</v>
      </c>
      <c r="AI738" s="455" t="n">
        <v>292860</v>
      </c>
      <c r="AJ738" s="455" t="n">
        <v>0</v>
      </c>
      <c r="AK738" s="455" t="n">
        <v>0</v>
      </c>
      <c r="AL738" s="455" t="n">
        <v>0</v>
      </c>
      <c r="AM738" s="455" t="n">
        <v>0</v>
      </c>
      <c r="AN738" s="455" t="n">
        <v>0</v>
      </c>
      <c r="AO738" s="455" t="n">
        <v>0</v>
      </c>
      <c r="AP738" s="455" t="n">
        <v>0</v>
      </c>
      <c r="AQ738" s="455" t="n">
        <v>0</v>
      </c>
      <c r="AR738" s="418" t="inlineStr"/>
      <c r="AS738" s="418" t="inlineStr">
        <is>
          <t>ថ្លៃដឹកជញ្ជូន និងសេវា</t>
        </is>
      </c>
      <c r="AT738" s="418" t="inlineStr">
        <is>
          <t>បានប្រកាសពន្ធ</t>
        </is>
      </c>
    </row>
    <row r="739">
      <c r="A739" s="417" t="n">
        <v>730</v>
      </c>
      <c r="B739" s="418" t="inlineStr">
        <is>
          <t>Rental Car Pick up Buyer LC</t>
        </is>
      </c>
      <c r="C739" s="418" t="inlineStr">
        <is>
          <t>ឃឺន + ណាហ្គែល</t>
        </is>
      </c>
      <c r="D739" s="418" t="inlineStr">
        <is>
          <t>L001-100045189</t>
        </is>
      </c>
      <c r="E739" s="418" t="inlineStr">
        <is>
          <t>PTI2214254</t>
        </is>
      </c>
      <c r="F739" s="419" t="n">
        <v>44872</v>
      </c>
      <c r="G739" s="420" t="n">
        <v>262584</v>
      </c>
      <c r="H739" s="418" t="n"/>
      <c r="I739" s="455" t="n">
        <v>262584</v>
      </c>
      <c r="J739" s="418">
        <f>IF(L739&lt;&gt;"",L739,K739)</f>
        <v/>
      </c>
      <c r="K739" s="418">
        <f>IF(AND(T739=TRUE, U739=TRUE, V739=TRUE), IF(W739&lt;-0.05, "អនុញ្ញាត (អ្នកផ្គត់ផ្គង់ប្រកាសខ្វះ)", "បានប្រកាស (អនុញ្ញាត)"), IF(AND(T739=FALSE, U739=FALSE, V739=FALSE), "ព្យួរទុក (មិនមានទិន្នន័យ)", "ប្រកាសខុស (ព្យួរទុក)"))</f>
        <v/>
      </c>
      <c r="L739" s="418" t="inlineStr"/>
      <c r="M739" s="418" t="inlineStr"/>
      <c r="N739" s="455" t="n"/>
      <c r="O739" s="455">
        <f>IF(W739&lt;0,AI739,I739)</f>
        <v/>
      </c>
      <c r="P739" s="455">
        <f>I739-O739</f>
        <v/>
      </c>
      <c r="Q739" s="418" t="n"/>
      <c r="R739" s="418" t="inlineStr">
        <is>
          <t>PTI2214254</t>
        </is>
      </c>
      <c r="S739" s="418" t="inlineStr">
        <is>
          <t>PTI2214254</t>
        </is>
      </c>
      <c r="T739" s="418">
        <f>R739=S739</f>
        <v/>
      </c>
      <c r="U739" s="418">
        <f>AND(MONTH(F739)=MONTH(Y739), YEAR(F739)=YEAR(Y739))</f>
        <v/>
      </c>
      <c r="V739" s="418">
        <f>AND(AC739&lt;&gt;"", 'Company information'!D$4&lt;&gt;"", RIGHT(SUBSTITUTE(AC739,"-",""),9)=RIGHT(SUBSTITUTE('Company information'!D$4,"-",""),9))</f>
        <v/>
      </c>
      <c r="W739" s="418">
        <f>AI739-I739</f>
        <v/>
      </c>
      <c r="X739" s="455" t="n"/>
      <c r="Y739" s="419" t="n">
        <v>44753</v>
      </c>
      <c r="Z739" s="418" t="inlineStr">
        <is>
          <t>PTI2214254</t>
        </is>
      </c>
      <c r="AA739" s="418" t="inlineStr"/>
      <c r="AB739" s="418" t="inlineStr">
        <is>
          <t>បុគ្គលជាប់អាករ</t>
        </is>
      </c>
      <c r="AC739" s="418" t="inlineStr">
        <is>
          <t>L001-100067123</t>
        </is>
      </c>
      <c r="AD739" s="418" t="inlineStr">
        <is>
          <t>រីឡាយអេប៊ល សូស អ៊ិនដាសស្រ្ទៀល (ខេមបូឌា)</t>
        </is>
      </c>
      <c r="AE739" s="455" t="n">
        <v>2944826</v>
      </c>
      <c r="AF739" s="455" t="n">
        <v>2682242</v>
      </c>
      <c r="AG739" s="455" t="n">
        <v>0</v>
      </c>
      <c r="AH739" s="455" t="n">
        <v>0</v>
      </c>
      <c r="AI739" s="455" t="n">
        <v>262584</v>
      </c>
      <c r="AJ739" s="455" t="n">
        <v>0</v>
      </c>
      <c r="AK739" s="455" t="n">
        <v>0</v>
      </c>
      <c r="AL739" s="455" t="n">
        <v>0</v>
      </c>
      <c r="AM739" s="455" t="n">
        <v>0</v>
      </c>
      <c r="AN739" s="455" t="n">
        <v>0</v>
      </c>
      <c r="AO739" s="455" t="n">
        <v>0</v>
      </c>
      <c r="AP739" s="455" t="n">
        <v>0</v>
      </c>
      <c r="AQ739" s="455" t="n">
        <v>0</v>
      </c>
      <c r="AR739" s="418" t="inlineStr"/>
      <c r="AS739" s="418" t="inlineStr">
        <is>
          <t>ថ្លៃដឹកជញ្ជូន និងសេវា</t>
        </is>
      </c>
      <c r="AT739" s="418" t="inlineStr">
        <is>
          <t>បានប្រកាសពន្ធ</t>
        </is>
      </c>
    </row>
    <row r="740">
      <c r="A740" s="417" t="n">
        <v>731</v>
      </c>
      <c r="B740" s="418" t="inlineStr">
        <is>
          <t>Hardware</t>
        </is>
      </c>
      <c r="C740" s="418" t="inlineStr">
        <is>
          <t>ឃឺន + ណាហ្គែល</t>
        </is>
      </c>
      <c r="D740" s="418" t="inlineStr">
        <is>
          <t>L001-100045189</t>
        </is>
      </c>
      <c r="E740" s="418" t="inlineStr">
        <is>
          <t>PTI2214253</t>
        </is>
      </c>
      <c r="F740" s="419" t="n">
        <v>44872</v>
      </c>
      <c r="G740" s="420" t="n">
        <v>281737</v>
      </c>
      <c r="H740" s="418" t="n"/>
      <c r="I740" s="455" t="n">
        <v>281737</v>
      </c>
      <c r="J740" s="418">
        <f>IF(L740&lt;&gt;"",L740,K740)</f>
        <v/>
      </c>
      <c r="K740" s="418">
        <f>IF(AND(T740=TRUE, U740=TRUE, V740=TRUE), IF(W740&lt;-0.05, "អនុញ្ញាត (អ្នកផ្គត់ផ្គង់ប្រកាសខ្វះ)", "បានប្រកាស (អនុញ្ញាត)"), IF(AND(T740=FALSE, U740=FALSE, V740=FALSE), "ព្យួរទុក (មិនមានទិន្នន័យ)", "ប្រកាសខុស (ព្យួរទុក)"))</f>
        <v/>
      </c>
      <c r="L740" s="418" t="inlineStr"/>
      <c r="M740" s="418" t="inlineStr"/>
      <c r="N740" s="455" t="n"/>
      <c r="O740" s="455">
        <f>IF(W740&lt;0,AI740,I740)</f>
        <v/>
      </c>
      <c r="P740" s="455">
        <f>I740-O740</f>
        <v/>
      </c>
      <c r="Q740" s="418" t="n"/>
      <c r="R740" s="418" t="inlineStr">
        <is>
          <t>PTI2214253</t>
        </is>
      </c>
      <c r="S740" s="418" t="inlineStr">
        <is>
          <t>PTI2214253</t>
        </is>
      </c>
      <c r="T740" s="418">
        <f>R740=S740</f>
        <v/>
      </c>
      <c r="U740" s="418">
        <f>AND(MONTH(F740)=MONTH(Y740), YEAR(F740)=YEAR(Y740))</f>
        <v/>
      </c>
      <c r="V740" s="418">
        <f>AND(AC740&lt;&gt;"", 'Company information'!D$4&lt;&gt;"", RIGHT(SUBSTITUTE(AC740,"-",""),9)=RIGHT(SUBSTITUTE('Company information'!D$4,"-",""),9))</f>
        <v/>
      </c>
      <c r="W740" s="418">
        <f>AI740-I740</f>
        <v/>
      </c>
      <c r="X740" s="455" t="n"/>
      <c r="Y740" s="419" t="n">
        <v>44753</v>
      </c>
      <c r="Z740" s="418" t="inlineStr">
        <is>
          <t>PTI2214253</t>
        </is>
      </c>
      <c r="AA740" s="418" t="inlineStr"/>
      <c r="AB740" s="418" t="inlineStr">
        <is>
          <t>បុគ្គលជាប់អាករ</t>
        </is>
      </c>
      <c r="AC740" s="418" t="inlineStr">
        <is>
          <t>L001-100067123</t>
        </is>
      </c>
      <c r="AD740" s="418" t="inlineStr">
        <is>
          <t>រីឡាយអេប៊ល សូស អ៊ិនដាសស្រ្ទៀល (ខេមបូឌា)</t>
        </is>
      </c>
      <c r="AE740" s="455" t="n">
        <v>3155505</v>
      </c>
      <c r="AF740" s="455" t="n">
        <v>2873768</v>
      </c>
      <c r="AG740" s="455" t="n">
        <v>0</v>
      </c>
      <c r="AH740" s="455" t="n">
        <v>0</v>
      </c>
      <c r="AI740" s="455" t="n">
        <v>281737</v>
      </c>
      <c r="AJ740" s="455" t="n">
        <v>0</v>
      </c>
      <c r="AK740" s="455" t="n">
        <v>0</v>
      </c>
      <c r="AL740" s="455" t="n">
        <v>0</v>
      </c>
      <c r="AM740" s="455" t="n">
        <v>0</v>
      </c>
      <c r="AN740" s="455" t="n">
        <v>0</v>
      </c>
      <c r="AO740" s="455" t="n">
        <v>0</v>
      </c>
      <c r="AP740" s="455" t="n">
        <v>0</v>
      </c>
      <c r="AQ740" s="455" t="n">
        <v>0</v>
      </c>
      <c r="AR740" s="418" t="inlineStr"/>
      <c r="AS740" s="418" t="inlineStr">
        <is>
          <t>ថ្លៃដឹកជញ្ជូន និងសេវា</t>
        </is>
      </c>
      <c r="AT740" s="418" t="inlineStr">
        <is>
          <t>បានប្រកាសពន្ធ</t>
        </is>
      </c>
    </row>
    <row r="741">
      <c r="A741" s="417" t="n">
        <v>732</v>
      </c>
      <c r="B741" s="418" t="inlineStr">
        <is>
          <t>Electricity fee from 27/12/2023 to 27/01/2024</t>
        </is>
      </c>
      <c r="C741" s="418" t="inlineStr">
        <is>
          <t>អិចស្ពោលាំងកា ហ្រ្វេត (ខេមបូឌា) លីមីធីត</t>
        </is>
      </c>
      <c r="D741" s="418" t="inlineStr">
        <is>
          <t>L001-107000385</t>
        </is>
      </c>
      <c r="E741" s="418" t="inlineStr">
        <is>
          <t>EFL-PNH-00043927</t>
        </is>
      </c>
      <c r="F741" s="419" t="n">
        <v>44872</v>
      </c>
      <c r="G741" s="420" t="n">
        <v>26663</v>
      </c>
      <c r="H741" s="418" t="n"/>
      <c r="I741" s="455" t="n">
        <v>26663</v>
      </c>
      <c r="J741" s="418">
        <f>IF(L741&lt;&gt;"",L741,K741)</f>
        <v/>
      </c>
      <c r="K741" s="418">
        <f>IF(AND(T741=TRUE, U741=TRUE, V741=TRUE), IF(W741&lt;-0.05, "អនុញ្ញាត (អ្នកផ្គត់ផ្គង់ប្រកាសខ្វះ)", "បានប្រកាស (អនុញ្ញាត)"), IF(AND(T741=FALSE, U741=FALSE, V741=FALSE), "ព្យួរទុក (មិនមានទិន្នន័យ)", "ប្រកាសខុស (ព្យួរទុក)"))</f>
        <v/>
      </c>
      <c r="L741" s="418" t="inlineStr"/>
      <c r="M741" s="418" t="inlineStr"/>
      <c r="N741" s="455" t="n"/>
      <c r="O741" s="455">
        <f>IF(W741&lt;0,AI741,I741)</f>
        <v/>
      </c>
      <c r="P741" s="455">
        <f>I741-O741</f>
        <v/>
      </c>
      <c r="Q741" s="418" t="n"/>
      <c r="R741" s="418" t="inlineStr">
        <is>
          <t>EFL-PNH-00043927</t>
        </is>
      </c>
      <c r="S741" s="418" t="inlineStr">
        <is>
          <t>EFL-PNH-00043927</t>
        </is>
      </c>
      <c r="T741" s="418">
        <f>R741=S741</f>
        <v/>
      </c>
      <c r="U741" s="418">
        <f>AND(MONTH(F741)=MONTH(Y741), YEAR(F741)=YEAR(Y741))</f>
        <v/>
      </c>
      <c r="V741" s="418">
        <f>AND(AC741&lt;&gt;"", 'Company information'!D$4&lt;&gt;"", RIGHT(SUBSTITUTE(AC741,"-",""),9)=RIGHT(SUBSTITUTE('Company information'!D$4,"-",""),9))</f>
        <v/>
      </c>
      <c r="W741" s="418">
        <f>AI741-I741</f>
        <v/>
      </c>
      <c r="X741" s="455" t="n"/>
      <c r="Y741" s="419" t="n">
        <v>44753</v>
      </c>
      <c r="Z741" s="418" t="inlineStr">
        <is>
          <t>EFL-PNH-00043927</t>
        </is>
      </c>
      <c r="AA741" s="418" t="inlineStr"/>
      <c r="AB741" s="418" t="inlineStr">
        <is>
          <t>បុគ្គលជាប់អាករ</t>
        </is>
      </c>
      <c r="AC741" s="418" t="inlineStr">
        <is>
          <t>L001-100067123</t>
        </is>
      </c>
      <c r="AD741" s="418" t="inlineStr">
        <is>
          <t>រីឡាយអេប៊ល សូស អ៊ិនដាសស្រ្ទៀល (ខេមបូឌា)</t>
        </is>
      </c>
      <c r="AE741" s="455" t="n">
        <v>293293</v>
      </c>
      <c r="AF741" s="455" t="n">
        <v>266630</v>
      </c>
      <c r="AG741" s="455" t="n">
        <v>0</v>
      </c>
      <c r="AH741" s="455" t="n">
        <v>0</v>
      </c>
      <c r="AI741" s="455" t="n">
        <v>26663</v>
      </c>
      <c r="AJ741" s="455" t="n">
        <v>0</v>
      </c>
      <c r="AK741" s="455" t="n">
        <v>0</v>
      </c>
      <c r="AL741" s="455" t="n">
        <v>0</v>
      </c>
      <c r="AM741" s="455" t="n">
        <v>0</v>
      </c>
      <c r="AN741" s="455" t="n">
        <v>0</v>
      </c>
      <c r="AO741" s="455" t="n">
        <v>0</v>
      </c>
      <c r="AP741" s="455" t="n">
        <v>0</v>
      </c>
      <c r="AQ741" s="455" t="n">
        <v>0</v>
      </c>
      <c r="AR741" s="418" t="inlineStr"/>
      <c r="AS741" s="418" t="inlineStr">
        <is>
          <t>AMS,HAWBF,OHANDL</t>
        </is>
      </c>
      <c r="AT741" s="418" t="inlineStr">
        <is>
          <t>បានប្រកាសពន្ធ</t>
        </is>
      </c>
    </row>
    <row r="742">
      <c r="A742" s="417" t="n">
        <v>733</v>
      </c>
      <c r="B742" s="418" t="inlineStr">
        <is>
          <t>Electricity fee from 27/12/2023 to 27/01/2024</t>
        </is>
      </c>
      <c r="C742" s="418" t="inlineStr">
        <is>
          <t>អិចស្ពោលាំងកា ហ្រ្វេត (ខេមបូឌា) លីមីធីត</t>
        </is>
      </c>
      <c r="D742" s="418" t="inlineStr">
        <is>
          <t>L001-107000385</t>
        </is>
      </c>
      <c r="E742" s="418" t="inlineStr">
        <is>
          <t>EFL-PNH-00043924</t>
        </is>
      </c>
      <c r="F742" s="419" t="n">
        <v>44872</v>
      </c>
      <c r="G742" s="420" t="n">
        <v>26663</v>
      </c>
      <c r="H742" s="418" t="n"/>
      <c r="I742" s="455" t="n">
        <v>26663</v>
      </c>
      <c r="J742" s="418">
        <f>IF(L742&lt;&gt;"",L742,K742)</f>
        <v/>
      </c>
      <c r="K742" s="418">
        <f>IF(AND(T742=TRUE, U742=TRUE, V742=TRUE), IF(W742&lt;-0.05, "អនុញ្ញាត (អ្នកផ្គត់ផ្គង់ប្រកាសខ្វះ)", "បានប្រកាស (អនុញ្ញាត)"), IF(AND(T742=FALSE, U742=FALSE, V742=FALSE), "ព្យួរទុក (មិនមានទិន្នន័យ)", "ប្រកាសខុស (ព្យួរទុក)"))</f>
        <v/>
      </c>
      <c r="L742" s="418" t="inlineStr"/>
      <c r="M742" s="418" t="inlineStr"/>
      <c r="N742" s="455" t="n"/>
      <c r="O742" s="455">
        <f>IF(W742&lt;0,AI742,I742)</f>
        <v/>
      </c>
      <c r="P742" s="455">
        <f>I742-O742</f>
        <v/>
      </c>
      <c r="Q742" s="418" t="n"/>
      <c r="R742" s="418" t="inlineStr">
        <is>
          <t>EFL-PNH-00043924</t>
        </is>
      </c>
      <c r="S742" s="418" t="inlineStr">
        <is>
          <t>EFL-PNH-00043924</t>
        </is>
      </c>
      <c r="T742" s="418">
        <f>R742=S742</f>
        <v/>
      </c>
      <c r="U742" s="418">
        <f>AND(MONTH(F742)=MONTH(Y742), YEAR(F742)=YEAR(Y742))</f>
        <v/>
      </c>
      <c r="V742" s="418">
        <f>AND(AC742&lt;&gt;"", 'Company information'!D$4&lt;&gt;"", RIGHT(SUBSTITUTE(AC742,"-",""),9)=RIGHT(SUBSTITUTE('Company information'!D$4,"-",""),9))</f>
        <v/>
      </c>
      <c r="W742" s="418">
        <f>AI742-I742</f>
        <v/>
      </c>
      <c r="X742" s="455" t="n"/>
      <c r="Y742" s="419" t="n">
        <v>44753</v>
      </c>
      <c r="Z742" s="418" t="inlineStr">
        <is>
          <t>EFL-PNH-00043924</t>
        </is>
      </c>
      <c r="AA742" s="418" t="inlineStr"/>
      <c r="AB742" s="418" t="inlineStr">
        <is>
          <t>បុគ្គលជាប់អាករ</t>
        </is>
      </c>
      <c r="AC742" s="418" t="inlineStr">
        <is>
          <t>L001-100067123</t>
        </is>
      </c>
      <c r="AD742" s="418" t="inlineStr">
        <is>
          <t>រីឡាយអេប៊ល សូស អ៊ិនដាសស្រ្ទៀល (ខេមបូឌា)</t>
        </is>
      </c>
      <c r="AE742" s="455" t="n">
        <v>293293</v>
      </c>
      <c r="AF742" s="455" t="n">
        <v>266630</v>
      </c>
      <c r="AG742" s="455" t="n">
        <v>0</v>
      </c>
      <c r="AH742" s="455" t="n">
        <v>0</v>
      </c>
      <c r="AI742" s="455" t="n">
        <v>26663</v>
      </c>
      <c r="AJ742" s="455" t="n">
        <v>0</v>
      </c>
      <c r="AK742" s="455" t="n">
        <v>0</v>
      </c>
      <c r="AL742" s="455" t="n">
        <v>0</v>
      </c>
      <c r="AM742" s="455" t="n">
        <v>0</v>
      </c>
      <c r="AN742" s="455" t="n">
        <v>0</v>
      </c>
      <c r="AO742" s="455" t="n">
        <v>0</v>
      </c>
      <c r="AP742" s="455" t="n">
        <v>0</v>
      </c>
      <c r="AQ742" s="455" t="n">
        <v>0</v>
      </c>
      <c r="AR742" s="418" t="inlineStr"/>
      <c r="AS742" s="418" t="inlineStr">
        <is>
          <t>AMS,HAWBF,OHANDL</t>
        </is>
      </c>
      <c r="AT742" s="418" t="inlineStr">
        <is>
          <t>បានប្រកាសពន្ធ</t>
        </is>
      </c>
    </row>
    <row r="743">
      <c r="A743" s="417" t="n">
        <v>734</v>
      </c>
      <c r="B743" s="418" t="inlineStr">
        <is>
          <t>Rental Factory</t>
        </is>
      </c>
      <c r="C743" s="418" t="inlineStr">
        <is>
          <t>ស៊ីបកូ ត្រេនស្ព័ត (ខេមបូឌា) ឯ.ក</t>
        </is>
      </c>
      <c r="D743" s="418" t="inlineStr">
        <is>
          <t>K009-902004007</t>
        </is>
      </c>
      <c r="E743" s="418" t="inlineStr">
        <is>
          <t>74219641</t>
        </is>
      </c>
      <c r="F743" s="419" t="n">
        <v>44872</v>
      </c>
      <c r="G743" s="420" t="n">
        <v>65632</v>
      </c>
      <c r="H743" s="418" t="n"/>
      <c r="I743" s="455" t="n">
        <v>65632</v>
      </c>
      <c r="J743" s="418">
        <f>IF(L743&lt;&gt;"",L743,K743)</f>
        <v/>
      </c>
      <c r="K743" s="418">
        <f>IF(AND(T743=TRUE, U743=TRUE, V743=TRUE), IF(W743&lt;-0.05, "អនុញ្ញាត (អ្នកផ្គត់ផ្គង់ប្រកាសខ្វះ)", "បានប្រកាស (អនុញ្ញាត)"), IF(AND(T743=FALSE, U743=FALSE, V743=FALSE), "ព្យួរទុក (មិនមានទិន្នន័យ)", "ប្រកាសខុស (ព្យួរទុក)"))</f>
        <v/>
      </c>
      <c r="L743" s="418" t="inlineStr"/>
      <c r="M743" s="418" t="inlineStr"/>
      <c r="N743" s="455" t="n"/>
      <c r="O743" s="455">
        <f>IF(W743&lt;0,AI743,I743)</f>
        <v/>
      </c>
      <c r="P743" s="455">
        <f>I743-O743</f>
        <v/>
      </c>
      <c r="Q743" s="418" t="n"/>
      <c r="R743" s="418" t="inlineStr">
        <is>
          <t>74219641</t>
        </is>
      </c>
      <c r="S743" s="418" t="inlineStr">
        <is>
          <t>74219641</t>
        </is>
      </c>
      <c r="T743" s="418">
        <f>R743=S743</f>
        <v/>
      </c>
      <c r="U743" s="418">
        <f>AND(MONTH(F743)=MONTH(Y743), YEAR(F743)=YEAR(Y743))</f>
        <v/>
      </c>
      <c r="V743" s="418">
        <f>AND(AC743&lt;&gt;"", 'Company information'!D$4&lt;&gt;"", RIGHT(SUBSTITUTE(AC743,"-",""),9)=RIGHT(SUBSTITUTE('Company information'!D$4,"-",""),9))</f>
        <v/>
      </c>
      <c r="W743" s="418">
        <f>AI743-I743</f>
        <v/>
      </c>
      <c r="X743" s="455" t="n"/>
      <c r="Y743" s="419" t="n">
        <v>44753</v>
      </c>
      <c r="Z743" s="418" t="inlineStr">
        <is>
          <t>74219641</t>
        </is>
      </c>
      <c r="AA743" s="418" t="inlineStr"/>
      <c r="AB743" s="418" t="inlineStr">
        <is>
          <t>បុគ្គលជាប់អាករ</t>
        </is>
      </c>
      <c r="AC743" s="418" t="inlineStr">
        <is>
          <t>L001-100067123</t>
        </is>
      </c>
      <c r="AD743" s="418" t="inlineStr">
        <is>
          <t>រីឡាយអេប៊ល សូស អ៊ិនដាសស្រ្ទៀល (ខេមបូឌា)</t>
        </is>
      </c>
      <c r="AE743" s="455" t="n">
        <v>721952</v>
      </c>
      <c r="AF743" s="455" t="n">
        <v>656320</v>
      </c>
      <c r="AG743" s="455" t="n">
        <v>0</v>
      </c>
      <c r="AH743" s="455" t="n">
        <v>0</v>
      </c>
      <c r="AI743" s="455" t="n">
        <v>65632</v>
      </c>
      <c r="AJ743" s="455" t="n">
        <v>0</v>
      </c>
      <c r="AK743" s="455" t="n">
        <v>0</v>
      </c>
      <c r="AL743" s="455" t="n">
        <v>0</v>
      </c>
      <c r="AM743" s="455" t="n">
        <v>0</v>
      </c>
      <c r="AN743" s="455" t="n">
        <v>0</v>
      </c>
      <c r="AO743" s="455" t="n">
        <v>0</v>
      </c>
      <c r="AP743" s="455" t="n">
        <v>0</v>
      </c>
      <c r="AQ743" s="455" t="n">
        <v>0</v>
      </c>
      <c r="AR743" s="418" t="inlineStr"/>
      <c r="AS743" s="418" t="inlineStr">
        <is>
          <t>CUSTOMS CLEARANCE</t>
        </is>
      </c>
      <c r="AT743" s="418" t="inlineStr">
        <is>
          <t>បានប្រកាសពន្ធ</t>
        </is>
      </c>
    </row>
    <row r="744">
      <c r="A744" s="417" t="n">
        <v>735</v>
      </c>
      <c r="B744" s="418" t="inlineStr">
        <is>
          <t>Tire car</t>
        </is>
      </c>
      <c r="C744" s="418" t="inlineStr">
        <is>
          <t>ស៊ីបកូ ត្រេនស្ព័ត (ខេមបូឌា) ឯ.ក</t>
        </is>
      </c>
      <c r="D744" s="418" t="inlineStr">
        <is>
          <t>K009-902004007</t>
        </is>
      </c>
      <c r="E744" s="418" t="inlineStr">
        <is>
          <t>74219631</t>
        </is>
      </c>
      <c r="F744" s="419" t="n">
        <v>44872</v>
      </c>
      <c r="G744" s="420" t="n">
        <v>65632</v>
      </c>
      <c r="H744" s="418" t="n"/>
      <c r="I744" s="455" t="n">
        <v>65632</v>
      </c>
      <c r="J744" s="418">
        <f>IF(L744&lt;&gt;"",L744,K744)</f>
        <v/>
      </c>
      <c r="K744" s="418">
        <f>IF(AND(T744=TRUE, U744=TRUE, V744=TRUE), IF(W744&lt;-0.05, "អនុញ្ញាត (អ្នកផ្គត់ផ្គង់ប្រកាសខ្វះ)", "បានប្រកាស (អនុញ្ញាត)"), IF(AND(T744=FALSE, U744=FALSE, V744=FALSE), "ព្យួរទុក (មិនមានទិន្នន័យ)", "ប្រកាសខុស (ព្យួរទុក)"))</f>
        <v/>
      </c>
      <c r="L744" s="418" t="inlineStr"/>
      <c r="M744" s="418" t="inlineStr"/>
      <c r="N744" s="455" t="n"/>
      <c r="O744" s="455">
        <f>IF(W744&lt;0,AI744,I744)</f>
        <v/>
      </c>
      <c r="P744" s="455">
        <f>I744-O744</f>
        <v/>
      </c>
      <c r="Q744" s="418" t="n"/>
      <c r="R744" s="418" t="inlineStr">
        <is>
          <t>74219631</t>
        </is>
      </c>
      <c r="S744" s="418" t="inlineStr">
        <is>
          <t>74219631</t>
        </is>
      </c>
      <c r="T744" s="418">
        <f>R744=S744</f>
        <v/>
      </c>
      <c r="U744" s="418">
        <f>AND(MONTH(F744)=MONTH(Y744), YEAR(F744)=YEAR(Y744))</f>
        <v/>
      </c>
      <c r="V744" s="418">
        <f>AND(AC744&lt;&gt;"", 'Company information'!D$4&lt;&gt;"", RIGHT(SUBSTITUTE(AC744,"-",""),9)=RIGHT(SUBSTITUTE('Company information'!D$4,"-",""),9))</f>
        <v/>
      </c>
      <c r="W744" s="418">
        <f>AI744-I744</f>
        <v/>
      </c>
      <c r="X744" s="455" t="n"/>
      <c r="Y744" s="419" t="n">
        <v>44753</v>
      </c>
      <c r="Z744" s="418" t="inlineStr">
        <is>
          <t>74219631</t>
        </is>
      </c>
      <c r="AA744" s="418" t="inlineStr"/>
      <c r="AB744" s="418" t="inlineStr">
        <is>
          <t>បុគ្គលជាប់អាករ</t>
        </is>
      </c>
      <c r="AC744" s="418" t="inlineStr">
        <is>
          <t>L001-100067123</t>
        </is>
      </c>
      <c r="AD744" s="418" t="inlineStr">
        <is>
          <t>រីឡាយអេប៊ល សូស អ៊ិនដាសស្រ្ទៀល (ខេមបូឌា)</t>
        </is>
      </c>
      <c r="AE744" s="455" t="n">
        <v>721952</v>
      </c>
      <c r="AF744" s="455" t="n">
        <v>656320</v>
      </c>
      <c r="AG744" s="455" t="n">
        <v>0</v>
      </c>
      <c r="AH744" s="455" t="n">
        <v>0</v>
      </c>
      <c r="AI744" s="455" t="n">
        <v>65632</v>
      </c>
      <c r="AJ744" s="455" t="n">
        <v>0</v>
      </c>
      <c r="AK744" s="455" t="n">
        <v>0</v>
      </c>
      <c r="AL744" s="455" t="n">
        <v>0</v>
      </c>
      <c r="AM744" s="455" t="n">
        <v>0</v>
      </c>
      <c r="AN744" s="455" t="n">
        <v>0</v>
      </c>
      <c r="AO744" s="455" t="n">
        <v>0</v>
      </c>
      <c r="AP744" s="455" t="n">
        <v>0</v>
      </c>
      <c r="AQ744" s="455" t="n">
        <v>0</v>
      </c>
      <c r="AR744" s="418" t="inlineStr"/>
      <c r="AS744" s="418" t="inlineStr">
        <is>
          <t>CUSTOMS CLEARANCE</t>
        </is>
      </c>
      <c r="AT744" s="418" t="inlineStr">
        <is>
          <t>បានប្រកាសពន្ធ</t>
        </is>
      </c>
    </row>
    <row r="745">
      <c r="A745" s="417" t="n">
        <v>736</v>
      </c>
      <c r="B745" s="418" t="inlineStr">
        <is>
          <t>Repair Brake</t>
        </is>
      </c>
      <c r="C745" s="418" t="inlineStr">
        <is>
          <t>នីបផន អិចប្រេស (ខេមបូឌា) ខូ អិលធីឌី</t>
        </is>
      </c>
      <c r="D745" s="418" t="inlineStr">
        <is>
          <t>L001-107032791</t>
        </is>
      </c>
      <c r="E745" s="418" t="inlineStr">
        <is>
          <t>O8T-B9654</t>
        </is>
      </c>
      <c r="F745" s="419" t="n">
        <v>44902</v>
      </c>
      <c r="G745" s="420" t="n">
        <v>233914</v>
      </c>
      <c r="H745" s="418" t="n"/>
      <c r="I745" s="455" t="n">
        <v>233914</v>
      </c>
      <c r="J745" s="418">
        <f>IF(L745&lt;&gt;"",L745,K745)</f>
        <v/>
      </c>
      <c r="K745" s="418">
        <f>IF(AND(T745=TRUE, U745=TRUE, V745=TRUE), IF(W745&lt;-0.05, "អនុញ្ញាត (អ្នកផ្គត់ផ្គង់ប្រកាសខ្វះ)", "បានប្រកាស (អនុញ្ញាត)"), IF(AND(T745=FALSE, U745=FALSE, V745=FALSE), "ព្យួរទុក (មិនមានទិន្នន័យ)", "ប្រកាសខុស (ព្យួរទុក)"))</f>
        <v/>
      </c>
      <c r="L745" s="418" t="inlineStr"/>
      <c r="M745" s="418" t="inlineStr"/>
      <c r="N745" s="455" t="n"/>
      <c r="O745" s="455">
        <f>IF(W745&lt;0,AI745,I745)</f>
        <v/>
      </c>
      <c r="P745" s="455">
        <f>I745-O745</f>
        <v/>
      </c>
      <c r="Q745" s="418" t="n"/>
      <c r="R745" s="418" t="inlineStr">
        <is>
          <t>O8T-B9654</t>
        </is>
      </c>
      <c r="S745" s="418" t="inlineStr">
        <is>
          <t>O8T-B9654</t>
        </is>
      </c>
      <c r="T745" s="418">
        <f>R745=S745</f>
        <v/>
      </c>
      <c r="U745" s="418">
        <f>AND(MONTH(F745)=MONTH(Y745), YEAR(F745)=YEAR(Y745))</f>
        <v/>
      </c>
      <c r="V745" s="418">
        <f>AND(AC745&lt;&gt;"", 'Company information'!D$4&lt;&gt;"", RIGHT(SUBSTITUTE(AC745,"-",""),9)=RIGHT(SUBSTITUTE('Company information'!D$4,"-",""),9))</f>
        <v/>
      </c>
      <c r="W745" s="418">
        <f>AI745-I745</f>
        <v/>
      </c>
      <c r="X745" s="455" t="n"/>
      <c r="Y745" s="419" t="n">
        <v>44754</v>
      </c>
      <c r="Z745" s="418" t="inlineStr">
        <is>
          <t>O8T-B9654</t>
        </is>
      </c>
      <c r="AA745" s="418" t="inlineStr"/>
      <c r="AB745" s="418" t="inlineStr">
        <is>
          <t>បុគ្គលជាប់អាករ</t>
        </is>
      </c>
      <c r="AC745" s="418" t="inlineStr">
        <is>
          <t>L001-100067123</t>
        </is>
      </c>
      <c r="AD745" s="418" t="inlineStr">
        <is>
          <t>រីឡាយអេប៊ល សូស អ៊ិនដាសស្រ្ទៀល (ខេមបូឌា)</t>
        </is>
      </c>
      <c r="AE745" s="455" t="n">
        <v>2629430</v>
      </c>
      <c r="AF745" s="455" t="n">
        <v>2339128</v>
      </c>
      <c r="AG745" s="455" t="n">
        <v>56389</v>
      </c>
      <c r="AH745" s="455" t="n">
        <v>0</v>
      </c>
      <c r="AI745" s="455" t="n">
        <v>233913</v>
      </c>
      <c r="AJ745" s="455" t="n">
        <v>0</v>
      </c>
      <c r="AK745" s="455" t="n">
        <v>0</v>
      </c>
      <c r="AL745" s="455" t="n">
        <v>0</v>
      </c>
      <c r="AM745" s="455" t="n">
        <v>0</v>
      </c>
      <c r="AN745" s="455" t="n">
        <v>0</v>
      </c>
      <c r="AO745" s="455" t="n">
        <v>0</v>
      </c>
      <c r="AP745" s="455" t="n">
        <v>0</v>
      </c>
      <c r="AQ745" s="455" t="n">
        <v>0</v>
      </c>
      <c r="AR745" s="418" t="inlineStr"/>
      <c r="AS745" s="418" t="inlineStr">
        <is>
          <t>C/C HANDLING FEE, THC, CFS CHARGE, TRUCKING CHARGE</t>
        </is>
      </c>
      <c r="AT745" s="418" t="inlineStr">
        <is>
          <t>បានប្រកាសពន្ធ</t>
        </is>
      </c>
    </row>
    <row r="746">
      <c r="A746" s="417" t="n">
        <v>737</v>
      </c>
      <c r="B746" s="418" t="inlineStr">
        <is>
          <t>Lunch for Buyer LC</t>
        </is>
      </c>
      <c r="C746" s="418" t="inlineStr">
        <is>
          <t>អ សុី អេស ឡូជីស្ទីក (ខេមបូឌា)</t>
        </is>
      </c>
      <c r="D746" s="418" t="inlineStr">
        <is>
          <t>K005-100112714</t>
        </is>
      </c>
      <c r="E746" s="418" t="inlineStr">
        <is>
          <t>RCS22-0413</t>
        </is>
      </c>
      <c r="F746" s="419" t="n">
        <v>44872</v>
      </c>
      <c r="G746" s="420" t="n">
        <v>47173</v>
      </c>
      <c r="H746" s="418" t="n"/>
      <c r="I746" s="455" t="n">
        <v>47173</v>
      </c>
      <c r="J746" s="418">
        <f>IF(L746&lt;&gt;"",L746,K746)</f>
        <v/>
      </c>
      <c r="K746" s="418">
        <f>IF(AND(T746=TRUE, U746=TRUE, V746=TRUE), IF(W746&lt;-0.05, "អនុញ្ញាត (អ្នកផ្គត់ផ្គង់ប្រកាសខ្វះ)", "បានប្រកាស (អនុញ្ញាត)"), IF(AND(T746=FALSE, U746=FALSE, V746=FALSE), "ព្យួរទុក (មិនមានទិន្នន័យ)", "ប្រកាសខុស (ព្យួរទុក)"))</f>
        <v/>
      </c>
      <c r="L746" s="418" t="inlineStr"/>
      <c r="M746" s="418" t="inlineStr"/>
      <c r="N746" s="455" t="n"/>
      <c r="O746" s="455">
        <f>IF(W746&lt;0,AI746,I746)</f>
        <v/>
      </c>
      <c r="P746" s="455">
        <f>I746-O746</f>
        <v/>
      </c>
      <c r="Q746" s="418" t="n"/>
      <c r="R746" s="418" t="inlineStr">
        <is>
          <t>RCS22-0413</t>
        </is>
      </c>
      <c r="S746" s="418" t="inlineStr">
        <is>
          <t>RCS22-0413</t>
        </is>
      </c>
      <c r="T746" s="418">
        <f>R746=S746</f>
        <v/>
      </c>
      <c r="U746" s="418">
        <f>AND(MONTH(F746)=MONTH(Y746), YEAR(F746)=YEAR(Y746))</f>
        <v/>
      </c>
      <c r="V746" s="418">
        <f>AND(AC746&lt;&gt;"", 'Company information'!D$4&lt;&gt;"", RIGHT(SUBSTITUTE(AC746,"-",""),9)=RIGHT(SUBSTITUTE('Company information'!D$4,"-",""),9))</f>
        <v/>
      </c>
      <c r="W746" s="418">
        <f>AI746-I746</f>
        <v/>
      </c>
      <c r="X746" s="455" t="n"/>
      <c r="Y746" s="419" t="n">
        <v>44753</v>
      </c>
      <c r="Z746" s="418" t="inlineStr">
        <is>
          <t>RCS22-0413</t>
        </is>
      </c>
      <c r="AA746" s="418" t="inlineStr"/>
      <c r="AB746" s="418" t="inlineStr">
        <is>
          <t>បុគ្គលជាប់អាករ</t>
        </is>
      </c>
      <c r="AC746" s="418" t="inlineStr">
        <is>
          <t>L001-100067123</t>
        </is>
      </c>
      <c r="AD746" s="418" t="inlineStr">
        <is>
          <t>រីឡាយអេប៊ល សូស អ៊ិនដាសស្រ្ទៀល (ខេមបូឌា)</t>
        </is>
      </c>
      <c r="AE746" s="455" t="n">
        <v>518903</v>
      </c>
      <c r="AF746" s="455" t="n">
        <v>471730</v>
      </c>
      <c r="AG746" s="455" t="n">
        <v>0</v>
      </c>
      <c r="AH746" s="455" t="n">
        <v>0</v>
      </c>
      <c r="AI746" s="455" t="n">
        <v>47173</v>
      </c>
      <c r="AJ746" s="455" t="n">
        <v>0</v>
      </c>
      <c r="AK746" s="455" t="n">
        <v>0</v>
      </c>
      <c r="AL746" s="455" t="n">
        <v>0</v>
      </c>
      <c r="AM746" s="455" t="n">
        <v>0</v>
      </c>
      <c r="AN746" s="455" t="n">
        <v>0</v>
      </c>
      <c r="AO746" s="455" t="n">
        <v>0</v>
      </c>
      <c r="AP746" s="455" t="n">
        <v>0</v>
      </c>
      <c r="AQ746" s="455" t="n">
        <v>0</v>
      </c>
      <c r="AR746" s="418" t="inlineStr"/>
      <c r="AS746" s="418" t="inlineStr">
        <is>
          <t>ថ្លៃឯកសារ</t>
        </is>
      </c>
      <c r="AT746" s="418" t="inlineStr">
        <is>
          <t>បានប្រកាសពន្ធ</t>
        </is>
      </c>
    </row>
    <row r="747">
      <c r="A747" s="417" t="n">
        <v>738</v>
      </c>
      <c r="B747" s="418" t="inlineStr">
        <is>
          <t>Online Service</t>
        </is>
      </c>
      <c r="C747" s="418" t="inlineStr">
        <is>
          <t>ដាប់បែលយូភីអិល (ខេមបូឌា) ឯ.ក</t>
        </is>
      </c>
      <c r="D747" s="418" t="inlineStr">
        <is>
          <t>K005-901800929</t>
        </is>
      </c>
      <c r="E747" s="418" t="inlineStr">
        <is>
          <t>22-2044</t>
        </is>
      </c>
      <c r="F747" s="419" t="n">
        <v>44757</v>
      </c>
      <c r="G747" s="420" t="n">
        <v>36918</v>
      </c>
      <c r="H747" s="418" t="n"/>
      <c r="I747" s="455" t="n">
        <v>36918</v>
      </c>
      <c r="J747" s="418">
        <f>IF(L747&lt;&gt;"",L747,K747)</f>
        <v/>
      </c>
      <c r="K747" s="418">
        <f>IF(AND(T747=TRUE, U747=TRUE, V747=TRUE), IF(W747&lt;-0.05, "អនុញ្ញាត (អ្នកផ្គត់ផ្គង់ប្រកាសខ្វះ)", "បានប្រកាស (អនុញ្ញាត)"), IF(AND(T747=FALSE, U747=FALSE, V747=FALSE), "ព្យួរទុក (មិនមានទិន្នន័យ)", "ប្រកាសខុស (ព្យួរទុក)"))</f>
        <v/>
      </c>
      <c r="L747" s="418" t="inlineStr"/>
      <c r="M747" s="418" t="inlineStr"/>
      <c r="N747" s="455" t="n"/>
      <c r="O747" s="455">
        <f>IF(W747&lt;0,AI747,I747)</f>
        <v/>
      </c>
      <c r="P747" s="455">
        <f>I747-O747</f>
        <v/>
      </c>
      <c r="Q747" s="418" t="n"/>
      <c r="R747" s="418" t="inlineStr">
        <is>
          <t>22-2044</t>
        </is>
      </c>
      <c r="S747" s="418" t="inlineStr">
        <is>
          <t>22-2044</t>
        </is>
      </c>
      <c r="T747" s="418">
        <f>R747=S747</f>
        <v/>
      </c>
      <c r="U747" s="418">
        <f>AND(MONTH(F747)=MONTH(Y747), YEAR(F747)=YEAR(Y747))</f>
        <v/>
      </c>
      <c r="V747" s="418">
        <f>AND(AC747&lt;&gt;"", 'Company information'!D$4&lt;&gt;"", RIGHT(SUBSTITUTE(AC747,"-",""),9)=RIGHT(SUBSTITUTE('Company information'!D$4,"-",""),9))</f>
        <v/>
      </c>
      <c r="W747" s="418">
        <f>AI747-I747</f>
        <v/>
      </c>
      <c r="X747" s="455" t="n"/>
      <c r="Y747" s="419" t="n">
        <v>44757</v>
      </c>
      <c r="Z747" s="418" t="inlineStr">
        <is>
          <t>22-2044</t>
        </is>
      </c>
      <c r="AA747" s="418" t="inlineStr"/>
      <c r="AB747" s="418" t="inlineStr">
        <is>
          <t>បុគ្គលជាប់អាករ</t>
        </is>
      </c>
      <c r="AC747" s="418" t="inlineStr">
        <is>
          <t>L001-100067123</t>
        </is>
      </c>
      <c r="AD747" s="418" t="inlineStr">
        <is>
          <t>រីឡាយអេប៊ល សូស អ៊ិនដាសស្រ្ទៀល (ខេមបូឌា)</t>
        </is>
      </c>
      <c r="AE747" s="455" t="n">
        <v>406098</v>
      </c>
      <c r="AF747" s="455" t="n">
        <v>369180</v>
      </c>
      <c r="AG747" s="455" t="n">
        <v>0</v>
      </c>
      <c r="AH747" s="455" t="n">
        <v>0</v>
      </c>
      <c r="AI747" s="455" t="n">
        <v>36918</v>
      </c>
      <c r="AJ747" s="455" t="n">
        <v>0</v>
      </c>
      <c r="AK747" s="455" t="n">
        <v>0</v>
      </c>
      <c r="AL747" s="455" t="n">
        <v>0</v>
      </c>
      <c r="AM747" s="455" t="n">
        <v>0</v>
      </c>
      <c r="AN747" s="455" t="n">
        <v>0</v>
      </c>
      <c r="AO747" s="455" t="n">
        <v>0</v>
      </c>
      <c r="AP747" s="455" t="n">
        <v>0</v>
      </c>
      <c r="AQ747" s="455" t="n">
        <v>0</v>
      </c>
      <c r="AR747" s="418" t="inlineStr"/>
      <c r="AS747" s="418" t="inlineStr">
        <is>
          <t>TRADE REVENUE</t>
        </is>
      </c>
      <c r="AT747" s="418" t="inlineStr">
        <is>
          <t>បានប្រកាសពន្ធ</t>
        </is>
      </c>
    </row>
    <row r="748">
      <c r="A748" s="417" t="n">
        <v>739</v>
      </c>
      <c r="B748" s="418" t="inlineStr">
        <is>
          <t>Security Expense for March 2024</t>
        </is>
      </c>
      <c r="C748" s="418" t="inlineStr">
        <is>
          <t>ដាប់បែលយូភីអិល (ខេមបូឌា) ឯ.ក</t>
        </is>
      </c>
      <c r="D748" s="418" t="inlineStr">
        <is>
          <t>K005-901800929</t>
        </is>
      </c>
      <c r="E748" s="418" t="inlineStr">
        <is>
          <t>22-2043</t>
        </is>
      </c>
      <c r="F748" s="419" t="n">
        <v>44757</v>
      </c>
      <c r="G748" s="420" t="n">
        <v>365898</v>
      </c>
      <c r="H748" s="418" t="n"/>
      <c r="I748" s="455" t="n">
        <v>365898</v>
      </c>
      <c r="J748" s="418">
        <f>IF(L748&lt;&gt;"",L748,K748)</f>
        <v/>
      </c>
      <c r="K748" s="418">
        <f>IF(AND(T748=TRUE, U748=TRUE, V748=TRUE), IF(W748&lt;-0.05, "អនុញ្ញាត (អ្នកផ្គត់ផ្គង់ប្រកាសខ្វះ)", "បានប្រកាស (អនុញ្ញាត)"), IF(AND(T748=FALSE, U748=FALSE, V748=FALSE), "ព្យួរទុក (មិនមានទិន្នន័យ)", "ប្រកាសខុស (ព្យួរទុក)"))</f>
        <v/>
      </c>
      <c r="L748" s="418" t="inlineStr"/>
      <c r="M748" s="418" t="inlineStr"/>
      <c r="N748" s="455" t="n"/>
      <c r="O748" s="455">
        <f>IF(W748&lt;0,AI748,I748)</f>
        <v/>
      </c>
      <c r="P748" s="455">
        <f>I748-O748</f>
        <v/>
      </c>
      <c r="Q748" s="418" t="n"/>
      <c r="R748" s="418" t="inlineStr">
        <is>
          <t>22-2043</t>
        </is>
      </c>
      <c r="S748" s="418" t="inlineStr">
        <is>
          <t>22-2043</t>
        </is>
      </c>
      <c r="T748" s="418">
        <f>R748=S748</f>
        <v/>
      </c>
      <c r="U748" s="418">
        <f>AND(MONTH(F748)=MONTH(Y748), YEAR(F748)=YEAR(Y748))</f>
        <v/>
      </c>
      <c r="V748" s="418">
        <f>AND(AC748&lt;&gt;"", 'Company information'!D$4&lt;&gt;"", RIGHT(SUBSTITUTE(AC748,"-",""),9)=RIGHT(SUBSTITUTE('Company information'!D$4,"-",""),9))</f>
        <v/>
      </c>
      <c r="W748" s="418">
        <f>AI748-I748</f>
        <v/>
      </c>
      <c r="X748" s="455" t="n"/>
      <c r="Y748" s="419" t="n">
        <v>44757</v>
      </c>
      <c r="Z748" s="418" t="inlineStr">
        <is>
          <t>22-2043</t>
        </is>
      </c>
      <c r="AA748" s="418" t="inlineStr"/>
      <c r="AB748" s="418" t="inlineStr">
        <is>
          <t>បុគ្គលជាប់អាករ</t>
        </is>
      </c>
      <c r="AC748" s="418" t="inlineStr">
        <is>
          <t>L001-100067123</t>
        </is>
      </c>
      <c r="AD748" s="418" t="inlineStr">
        <is>
          <t>រីឡាយអេប៊ល សូស អ៊ិនដាសស្រ្ទៀល (ខេមបូឌា)</t>
        </is>
      </c>
      <c r="AE748" s="455" t="n">
        <v>4024882</v>
      </c>
      <c r="AF748" s="455" t="n">
        <v>3658984</v>
      </c>
      <c r="AG748" s="455" t="n">
        <v>0</v>
      </c>
      <c r="AH748" s="455" t="n">
        <v>0</v>
      </c>
      <c r="AI748" s="455" t="n">
        <v>365898</v>
      </c>
      <c r="AJ748" s="455" t="n">
        <v>0</v>
      </c>
      <c r="AK748" s="455" t="n">
        <v>0</v>
      </c>
      <c r="AL748" s="455" t="n">
        <v>0</v>
      </c>
      <c r="AM748" s="455" t="n">
        <v>0</v>
      </c>
      <c r="AN748" s="455" t="n">
        <v>0</v>
      </c>
      <c r="AO748" s="455" t="n">
        <v>0</v>
      </c>
      <c r="AP748" s="455" t="n">
        <v>0</v>
      </c>
      <c r="AQ748" s="455" t="n">
        <v>0</v>
      </c>
      <c r="AR748" s="418" t="inlineStr"/>
      <c r="AS748" s="418" t="inlineStr">
        <is>
          <t>TRADE REVENUE</t>
        </is>
      </c>
      <c r="AT748" s="418" t="inlineStr">
        <is>
          <t>បានប្រកាសពន្ធ</t>
        </is>
      </c>
    </row>
    <row r="749">
      <c r="A749" s="417" t="n">
        <v>740</v>
      </c>
      <c r="B749" s="418" t="inlineStr">
        <is>
          <t>Staffs Mission</t>
        </is>
      </c>
      <c r="C749" s="418" t="inlineStr">
        <is>
          <t>អាយ អេឡិកត្រូនិក</t>
        </is>
      </c>
      <c r="D749" s="418" t="inlineStr">
        <is>
          <t>L001-901503317</t>
        </is>
      </c>
      <c r="E749" s="418" t="inlineStr">
        <is>
          <t>I-0058935</t>
        </is>
      </c>
      <c r="F749" s="419" t="n">
        <v>44755</v>
      </c>
      <c r="G749" s="420" t="n">
        <v>287070</v>
      </c>
      <c r="H749" s="418" t="n"/>
      <c r="I749" s="455" t="n">
        <v>287070</v>
      </c>
      <c r="J749" s="418">
        <f>IF(L749&lt;&gt;"",L749,K749)</f>
        <v/>
      </c>
      <c r="K749" s="418">
        <f>IF(AND(T749=TRUE, U749=TRUE, V749=TRUE), IF(W749&lt;-0.05, "អនុញ្ញាត (អ្នកផ្គត់ផ្គង់ប្រកាសខ្វះ)", "បានប្រកាស (អនុញ្ញាត)"), IF(AND(T749=FALSE, U749=FALSE, V749=FALSE), "ព្យួរទុក (មិនមានទិន្នន័យ)", "ប្រកាសខុស (ព្យួរទុក)"))</f>
        <v/>
      </c>
      <c r="L749" s="418" t="inlineStr"/>
      <c r="M749" s="418" t="inlineStr"/>
      <c r="N749" s="455" t="n"/>
      <c r="O749" s="455">
        <f>IF(W749&lt;0,AI749,I749)</f>
        <v/>
      </c>
      <c r="P749" s="455">
        <f>I749-O749</f>
        <v/>
      </c>
      <c r="Q749" s="418" t="n"/>
      <c r="R749" s="418" t="inlineStr">
        <is>
          <t>I-0058935</t>
        </is>
      </c>
      <c r="S749" s="418" t="inlineStr">
        <is>
          <t>I-0058935</t>
        </is>
      </c>
      <c r="T749" s="418">
        <f>R749=S749</f>
        <v/>
      </c>
      <c r="U749" s="418">
        <f>AND(MONTH(F749)=MONTH(Y749), YEAR(F749)=YEAR(Y749))</f>
        <v/>
      </c>
      <c r="V749" s="418">
        <f>AND(AC749&lt;&gt;"", 'Company information'!D$4&lt;&gt;"", RIGHT(SUBSTITUTE(AC749,"-",""),9)=RIGHT(SUBSTITUTE('Company information'!D$4,"-",""),9))</f>
        <v/>
      </c>
      <c r="W749" s="418">
        <f>AI749-I749</f>
        <v/>
      </c>
      <c r="X749" s="455" t="n"/>
      <c r="Y749" s="419" t="n">
        <v>44755</v>
      </c>
      <c r="Z749" s="418" t="inlineStr">
        <is>
          <t>I-0058935</t>
        </is>
      </c>
      <c r="AA749" s="418" t="inlineStr"/>
      <c r="AB749" s="418" t="inlineStr">
        <is>
          <t>បុគ្គលជាប់អាករ</t>
        </is>
      </c>
      <c r="AC749" s="418" t="inlineStr">
        <is>
          <t>L001-100067123</t>
        </is>
      </c>
      <c r="AD749" s="418" t="inlineStr">
        <is>
          <t>រីឡាយអេប៊ល សូស អ៊ិនដាសស្រ្ទៀល (ខេមបូឌា)</t>
        </is>
      </c>
      <c r="AE749" s="455" t="n">
        <v>3157770</v>
      </c>
      <c r="AF749" s="455" t="n">
        <v>2870700</v>
      </c>
      <c r="AG749" s="455" t="n">
        <v>0</v>
      </c>
      <c r="AH749" s="455" t="n">
        <v>0</v>
      </c>
      <c r="AI749" s="455" t="n">
        <v>287070</v>
      </c>
      <c r="AJ749" s="455" t="n">
        <v>0</v>
      </c>
      <c r="AK749" s="455" t="n">
        <v>0</v>
      </c>
      <c r="AL749" s="455" t="n">
        <v>0</v>
      </c>
      <c r="AM749" s="455" t="n">
        <v>0</v>
      </c>
      <c r="AN749" s="455" t="n">
        <v>0</v>
      </c>
      <c r="AO749" s="455" t="n">
        <v>0</v>
      </c>
      <c r="AP749" s="455" t="n">
        <v>0</v>
      </c>
      <c r="AQ749" s="455" t="n">
        <v>0</v>
      </c>
      <c r="AR749" s="418" t="inlineStr"/>
      <c r="AS749" s="418" t="inlineStr">
        <is>
          <t>Electronic Equipment</t>
        </is>
      </c>
      <c r="AT749" s="418" t="inlineStr">
        <is>
          <t>បានប្រកាសពន្ធ</t>
        </is>
      </c>
    </row>
    <row r="750">
      <c r="A750" s="417" t="n">
        <v>741</v>
      </c>
      <c r="B750" s="418" t="inlineStr">
        <is>
          <t>Staffs Mission</t>
        </is>
      </c>
      <c r="C750" s="418" t="inlineStr">
        <is>
          <t>កាំម៉ិនតែល</t>
        </is>
      </c>
      <c r="D750" s="418" t="inlineStr">
        <is>
          <t>L001-100045049</t>
        </is>
      </c>
      <c r="E750" s="418" t="inlineStr">
        <is>
          <t>2306937</t>
        </is>
      </c>
      <c r="F750" s="419" t="n">
        <v>44568</v>
      </c>
      <c r="G750" s="420" t="n">
        <v>3687</v>
      </c>
      <c r="H750" s="418" t="n"/>
      <c r="I750" s="455" t="n">
        <v>3687</v>
      </c>
      <c r="J750" s="418">
        <f>IF(L750&lt;&gt;"",L750,K750)</f>
        <v/>
      </c>
      <c r="K750" s="418">
        <f>IF(AND(T750=TRUE, U750=TRUE, V750=TRUE), IF(W750&lt;-0.05, "អនុញ្ញាត (អ្នកផ្គត់ផ្គង់ប្រកាសខ្វះ)", "បានប្រកាស (អនុញ្ញាត)"), IF(AND(T750=FALSE, U750=FALSE, V750=FALSE), "ព្យួរទុក (មិនមានទិន្នន័យ)", "ប្រកាសខុស (ព្យួរទុក)"))</f>
        <v/>
      </c>
      <c r="L750" s="418" t="inlineStr"/>
      <c r="M750" s="418" t="inlineStr"/>
      <c r="N750" s="455" t="n"/>
      <c r="O750" s="455">
        <f>IF(W750&lt;0,AI750,I750)</f>
        <v/>
      </c>
      <c r="P750" s="455">
        <f>I750-O750</f>
        <v/>
      </c>
      <c r="Q750" s="418" t="n"/>
      <c r="R750" s="418" t="inlineStr">
        <is>
          <t>2306937</t>
        </is>
      </c>
      <c r="S750" s="418" t="inlineStr"/>
      <c r="T750" s="418">
        <f>R750=S750</f>
        <v/>
      </c>
      <c r="U750" s="418">
        <f>AND(MONTH(F750)=MONTH(Y750), YEAR(F750)=YEAR(Y750))</f>
        <v/>
      </c>
      <c r="V750" s="418">
        <f>AND(AC750&lt;&gt;"", 'Company information'!D$4&lt;&gt;"", RIGHT(SUBSTITUTE(AC750,"-",""),9)=RIGHT(SUBSTITUTE('Company information'!D$4,"-",""),9))</f>
        <v/>
      </c>
      <c r="W750" s="418">
        <f>AI750-I750</f>
        <v/>
      </c>
      <c r="X750" s="455" t="n"/>
      <c r="Y750" s="417" t="n"/>
      <c r="Z750" s="418" t="n"/>
      <c r="AA750" s="418" t="n"/>
      <c r="AB750" s="418" t="n"/>
      <c r="AC750" s="418" t="n"/>
      <c r="AD750" s="418" t="n"/>
      <c r="AE750" s="455" t="n"/>
      <c r="AF750" s="455" t="n"/>
      <c r="AG750" s="455" t="n"/>
      <c r="AH750" s="455" t="n"/>
      <c r="AI750" s="455" t="n"/>
      <c r="AJ750" s="455" t="n"/>
      <c r="AK750" s="455" t="n"/>
      <c r="AL750" s="455" t="n"/>
      <c r="AM750" s="455" t="n"/>
      <c r="AN750" s="455" t="n"/>
      <c r="AO750" s="455" t="n"/>
      <c r="AP750" s="455" t="n"/>
      <c r="AQ750" s="455" t="n"/>
      <c r="AR750" s="418" t="n"/>
      <c r="AS750" s="418" t="n"/>
      <c r="AT750" s="418" t="n"/>
    </row>
    <row r="751">
      <c r="A751" s="417" t="n">
        <v>742</v>
      </c>
      <c r="B751" s="418" t="inlineStr">
        <is>
          <t>Staffs Mission</t>
        </is>
      </c>
      <c r="C751" s="418" t="inlineStr">
        <is>
          <t>កាំម៉ិនតែល</t>
        </is>
      </c>
      <c r="D751" s="418" t="inlineStr">
        <is>
          <t>L001-100045049</t>
        </is>
      </c>
      <c r="E751" s="418" t="inlineStr">
        <is>
          <t>2306939</t>
        </is>
      </c>
      <c r="F751" s="419" t="n">
        <v>44568</v>
      </c>
      <c r="G751" s="420" t="n">
        <v>2125</v>
      </c>
      <c r="H751" s="418" t="n"/>
      <c r="I751" s="455" t="n">
        <v>2125</v>
      </c>
      <c r="J751" s="418">
        <f>IF(L751&lt;&gt;"",L751,K751)</f>
        <v/>
      </c>
      <c r="K751" s="418">
        <f>IF(AND(T751=TRUE, U751=TRUE, V751=TRUE), IF(W751&lt;-0.05, "អនុញ្ញាត (អ្នកផ្គត់ផ្គង់ប្រកាសខ្វះ)", "បានប្រកាស (អនុញ្ញាត)"), IF(AND(T751=FALSE, U751=FALSE, V751=FALSE), "ព្យួរទុក (មិនមានទិន្នន័យ)", "ប្រកាសខុស (ព្យួរទុក)"))</f>
        <v/>
      </c>
      <c r="L751" s="418" t="inlineStr"/>
      <c r="M751" s="418" t="inlineStr"/>
      <c r="N751" s="455" t="n"/>
      <c r="O751" s="455">
        <f>IF(W751&lt;0,AI751,I751)</f>
        <v/>
      </c>
      <c r="P751" s="455">
        <f>I751-O751</f>
        <v/>
      </c>
      <c r="Q751" s="418" t="n"/>
      <c r="R751" s="418" t="inlineStr">
        <is>
          <t>2306939</t>
        </is>
      </c>
      <c r="S751" s="418" t="inlineStr"/>
      <c r="T751" s="418">
        <f>R751=S751</f>
        <v/>
      </c>
      <c r="U751" s="418">
        <f>AND(MONTH(F751)=MONTH(Y751), YEAR(F751)=YEAR(Y751))</f>
        <v/>
      </c>
      <c r="V751" s="418">
        <f>AND(AC751&lt;&gt;"", 'Company information'!D$4&lt;&gt;"", RIGHT(SUBSTITUTE(AC751,"-",""),9)=RIGHT(SUBSTITUTE('Company information'!D$4,"-",""),9))</f>
        <v/>
      </c>
      <c r="W751" s="418">
        <f>AI751-I751</f>
        <v/>
      </c>
      <c r="X751" s="455" t="n"/>
      <c r="Y751" s="417" t="n"/>
      <c r="Z751" s="418" t="n"/>
      <c r="AA751" s="418" t="n"/>
      <c r="AB751" s="418" t="n"/>
      <c r="AC751" s="418" t="n"/>
      <c r="AD751" s="418" t="n"/>
      <c r="AE751" s="455" t="n"/>
      <c r="AF751" s="455" t="n"/>
      <c r="AG751" s="455" t="n"/>
      <c r="AH751" s="455" t="n"/>
      <c r="AI751" s="455" t="n"/>
      <c r="AJ751" s="455" t="n"/>
      <c r="AK751" s="455" t="n"/>
      <c r="AL751" s="455" t="n"/>
      <c r="AM751" s="455" t="n"/>
      <c r="AN751" s="455" t="n"/>
      <c r="AO751" s="455" t="n"/>
      <c r="AP751" s="455" t="n"/>
      <c r="AQ751" s="455" t="n"/>
      <c r="AR751" s="418" t="n"/>
      <c r="AS751" s="418" t="n"/>
      <c r="AT751" s="418" t="n"/>
    </row>
    <row r="752">
      <c r="A752" s="417" t="n">
        <v>743</v>
      </c>
      <c r="B752" s="418" t="inlineStr">
        <is>
          <t>Staffs Mission</t>
        </is>
      </c>
      <c r="C752" s="418" t="inlineStr">
        <is>
          <t>កាំម៉ិនតែល</t>
        </is>
      </c>
      <c r="D752" s="418" t="inlineStr">
        <is>
          <t>L001-100045049</t>
        </is>
      </c>
      <c r="E752" s="418" t="inlineStr">
        <is>
          <t>2306938</t>
        </is>
      </c>
      <c r="F752" s="419" t="n">
        <v>44568</v>
      </c>
      <c r="G752" s="420" t="n">
        <v>13865</v>
      </c>
      <c r="H752" s="418" t="n"/>
      <c r="I752" s="455" t="n">
        <v>13865</v>
      </c>
      <c r="J752" s="418">
        <f>IF(L752&lt;&gt;"",L752,K752)</f>
        <v/>
      </c>
      <c r="K752" s="418">
        <f>IF(AND(T752=TRUE, U752=TRUE, V752=TRUE), IF(W752&lt;-0.05, "អនុញ្ញាត (អ្នកផ្គត់ផ្គង់ប្រកាសខ្វះ)", "បានប្រកាស (អនុញ្ញាត)"), IF(AND(T752=FALSE, U752=FALSE, V752=FALSE), "ព្យួរទុក (មិនមានទិន្នន័យ)", "ប្រកាសខុស (ព្យួរទុក)"))</f>
        <v/>
      </c>
      <c r="L752" s="418" t="inlineStr"/>
      <c r="M752" s="418" t="inlineStr"/>
      <c r="N752" s="455" t="n"/>
      <c r="O752" s="455">
        <f>IF(W752&lt;0,AI752,I752)</f>
        <v/>
      </c>
      <c r="P752" s="455">
        <f>I752-O752</f>
        <v/>
      </c>
      <c r="Q752" s="418" t="n"/>
      <c r="R752" s="418" t="inlineStr">
        <is>
          <t>2306938</t>
        </is>
      </c>
      <c r="S752" s="418" t="inlineStr"/>
      <c r="T752" s="418">
        <f>R752=S752</f>
        <v/>
      </c>
      <c r="U752" s="418">
        <f>AND(MONTH(F752)=MONTH(Y752), YEAR(F752)=YEAR(Y752))</f>
        <v/>
      </c>
      <c r="V752" s="418">
        <f>AND(AC752&lt;&gt;"", 'Company information'!D$4&lt;&gt;"", RIGHT(SUBSTITUTE(AC752,"-",""),9)=RIGHT(SUBSTITUTE('Company information'!D$4,"-",""),9))</f>
        <v/>
      </c>
      <c r="W752" s="418">
        <f>AI752-I752</f>
        <v/>
      </c>
      <c r="X752" s="455" t="n"/>
      <c r="Y752" s="417" t="n"/>
      <c r="Z752" s="418" t="n"/>
      <c r="AA752" s="418" t="n"/>
      <c r="AB752" s="418" t="n"/>
      <c r="AC752" s="418" t="n"/>
      <c r="AD752" s="418" t="n"/>
      <c r="AE752" s="455" t="n"/>
      <c r="AF752" s="455" t="n"/>
      <c r="AG752" s="455" t="n"/>
      <c r="AH752" s="455" t="n"/>
      <c r="AI752" s="455" t="n"/>
      <c r="AJ752" s="455" t="n"/>
      <c r="AK752" s="455" t="n"/>
      <c r="AL752" s="455" t="n"/>
      <c r="AM752" s="455" t="n"/>
      <c r="AN752" s="455" t="n"/>
      <c r="AO752" s="455" t="n"/>
      <c r="AP752" s="455" t="n"/>
      <c r="AQ752" s="455" t="n"/>
      <c r="AR752" s="418" t="n"/>
      <c r="AS752" s="418" t="n"/>
      <c r="AT752" s="418" t="n"/>
    </row>
    <row r="753">
      <c r="A753" s="417" t="n">
        <v>744</v>
      </c>
      <c r="B753" s="418" t="inlineStr">
        <is>
          <t>Rental Factory</t>
        </is>
      </c>
      <c r="C753" s="418" t="inlineStr">
        <is>
          <t>អង្គរ ដាតា ខមម្ញូនីខេសិន គ្រុប (អេ ឌី​ ស៊ី)</t>
        </is>
      </c>
      <c r="D753" s="418" t="inlineStr">
        <is>
          <t>L001-100078885</t>
        </is>
      </c>
      <c r="E753" s="418" t="inlineStr">
        <is>
          <t>TIPP2210230</t>
        </is>
      </c>
      <c r="F753" s="419" t="n">
        <v>44568</v>
      </c>
      <c r="G753" s="420" t="n">
        <v>61515</v>
      </c>
      <c r="H753" s="418" t="n"/>
      <c r="I753" s="455" t="n">
        <v>61515</v>
      </c>
      <c r="J753" s="418">
        <f>IF(L753&lt;&gt;"",L753,K753)</f>
        <v/>
      </c>
      <c r="K753" s="418">
        <f>IF(AND(T753=TRUE, U753=TRUE, V753=TRUE), IF(W753&lt;-0.05, "អនុញ្ញាត (អ្នកផ្គត់ផ្គង់ប្រកាសខ្វះ)", "បានប្រកាស (អនុញ្ញាត)"), IF(AND(T753=FALSE, U753=FALSE, V753=FALSE), "ព្យួរទុក (មិនមានទិន្នន័យ)", "ប្រកាសខុស (ព្យួរទុក)"))</f>
        <v/>
      </c>
      <c r="L753" s="418" t="inlineStr"/>
      <c r="M753" s="418" t="inlineStr"/>
      <c r="N753" s="455" t="n"/>
      <c r="O753" s="455">
        <f>IF(W753&lt;0,AI753,I753)</f>
        <v/>
      </c>
      <c r="P753" s="455">
        <f>I753-O753</f>
        <v/>
      </c>
      <c r="Q753" s="418" t="n"/>
      <c r="R753" s="418" t="inlineStr">
        <is>
          <t>TIPP2210230</t>
        </is>
      </c>
      <c r="S753" s="418" t="inlineStr">
        <is>
          <t>TIPP2210230</t>
        </is>
      </c>
      <c r="T753" s="418">
        <f>R753=S753</f>
        <v/>
      </c>
      <c r="U753" s="418">
        <f>AND(MONTH(F753)=MONTH(Y753), YEAR(F753)=YEAR(Y753))</f>
        <v/>
      </c>
      <c r="V753" s="418">
        <f>AND(AC753&lt;&gt;"", 'Company information'!D$4&lt;&gt;"", RIGHT(SUBSTITUTE(AC753,"-",""),9)=RIGHT(SUBSTITUTE('Company information'!D$4,"-",""),9))</f>
        <v/>
      </c>
      <c r="W753" s="418">
        <f>AI753-I753</f>
        <v/>
      </c>
      <c r="X753" s="455" t="n"/>
      <c r="Y753" s="419" t="n">
        <v>44743</v>
      </c>
      <c r="Z753" s="418" t="inlineStr">
        <is>
          <t>TIPP2210230</t>
        </is>
      </c>
      <c r="AA753" s="418" t="inlineStr"/>
      <c r="AB753" s="418" t="inlineStr">
        <is>
          <t>បុគ្គលជាប់អាករ</t>
        </is>
      </c>
      <c r="AC753" s="418" t="inlineStr">
        <is>
          <t>L001-100067123</t>
        </is>
      </c>
      <c r="AD753" s="418" t="inlineStr">
        <is>
          <t>រីឡាយអេប៊ល សូស អ៊ិនដាសស្រ្ទៀល (ខេមបូឌា)</t>
        </is>
      </c>
      <c r="AE753" s="455" t="n">
        <v>676665</v>
      </c>
      <c r="AF753" s="455" t="n">
        <v>615150</v>
      </c>
      <c r="AG753" s="455" t="n">
        <v>0</v>
      </c>
      <c r="AH753" s="455" t="n">
        <v>0</v>
      </c>
      <c r="AI753" s="455" t="n">
        <v>61515</v>
      </c>
      <c r="AJ753" s="455" t="n">
        <v>0</v>
      </c>
      <c r="AK753" s="455" t="n">
        <v>0</v>
      </c>
      <c r="AL753" s="455" t="n">
        <v>0</v>
      </c>
      <c r="AM753" s="455" t="n">
        <v>0</v>
      </c>
      <c r="AN753" s="455" t="n">
        <v>0</v>
      </c>
      <c r="AO753" s="455" t="n">
        <v>0</v>
      </c>
      <c r="AP753" s="455" t="n">
        <v>0</v>
      </c>
      <c r="AQ753" s="455" t="n">
        <v>0</v>
      </c>
      <c r="AR753" s="418" t="inlineStr"/>
      <c r="AS753" s="418" t="inlineStr">
        <is>
          <t>សេវា DPLC</t>
        </is>
      </c>
      <c r="AT753" s="418" t="inlineStr">
        <is>
          <t>បានប្រកាសពន្ធ</t>
        </is>
      </c>
    </row>
    <row r="754">
      <c r="A754" s="417" t="n">
        <v>745</v>
      </c>
      <c r="B754" s="418" t="inlineStr">
        <is>
          <t>NSSF Expense for February 2024</t>
        </is>
      </c>
      <c r="C754" s="418" t="inlineStr">
        <is>
          <t>អង្គរ ដាតា ខមម្ញូនីខេសិន គ្រុប (អេ ឌី​ ស៊ី)</t>
        </is>
      </c>
      <c r="D754" s="418" t="inlineStr">
        <is>
          <t>L001-100078885</t>
        </is>
      </c>
      <c r="E754" s="418" t="inlineStr">
        <is>
          <t>TIPP2210109</t>
        </is>
      </c>
      <c r="F754" s="419" t="n">
        <v>44568</v>
      </c>
      <c r="G754" s="420" t="n">
        <v>205050</v>
      </c>
      <c r="H754" s="418" t="n"/>
      <c r="I754" s="455" t="n">
        <v>205050</v>
      </c>
      <c r="J754" s="418">
        <f>IF(L754&lt;&gt;"",L754,K754)</f>
        <v/>
      </c>
      <c r="K754" s="418">
        <f>IF(AND(T754=TRUE, U754=TRUE, V754=TRUE), IF(W754&lt;-0.05, "អនុញ្ញាត (អ្នកផ្គត់ផ្គង់ប្រកាសខ្វះ)", "បានប្រកាស (អនុញ្ញាត)"), IF(AND(T754=FALSE, U754=FALSE, V754=FALSE), "ព្យួរទុក (មិនមានទិន្នន័យ)", "ប្រកាសខុស (ព្យួរទុក)"))</f>
        <v/>
      </c>
      <c r="L754" s="418" t="inlineStr"/>
      <c r="M754" s="418" t="inlineStr"/>
      <c r="N754" s="455" t="n"/>
      <c r="O754" s="455">
        <f>IF(W754&lt;0,AI754,I754)</f>
        <v/>
      </c>
      <c r="P754" s="455">
        <f>I754-O754</f>
        <v/>
      </c>
      <c r="Q754" s="418" t="n"/>
      <c r="R754" s="418" t="inlineStr">
        <is>
          <t>TIPP2210109</t>
        </is>
      </c>
      <c r="S754" s="418" t="inlineStr">
        <is>
          <t>TIPP2210109</t>
        </is>
      </c>
      <c r="T754" s="418">
        <f>R754=S754</f>
        <v/>
      </c>
      <c r="U754" s="418">
        <f>AND(MONTH(F754)=MONTH(Y754), YEAR(F754)=YEAR(Y754))</f>
        <v/>
      </c>
      <c r="V754" s="418">
        <f>AND(AC754&lt;&gt;"", 'Company information'!D$4&lt;&gt;"", RIGHT(SUBSTITUTE(AC754,"-",""),9)=RIGHT(SUBSTITUTE('Company information'!D$4,"-",""),9))</f>
        <v/>
      </c>
      <c r="W754" s="418">
        <f>AI754-I754</f>
        <v/>
      </c>
      <c r="X754" s="455" t="n"/>
      <c r="Y754" s="419" t="n">
        <v>44743</v>
      </c>
      <c r="Z754" s="418" t="inlineStr">
        <is>
          <t>TIPP2210109</t>
        </is>
      </c>
      <c r="AA754" s="418" t="inlineStr"/>
      <c r="AB754" s="418" t="inlineStr">
        <is>
          <t>បុគ្គលជាប់អាករ</t>
        </is>
      </c>
      <c r="AC754" s="418" t="inlineStr">
        <is>
          <t>L001-100067123</t>
        </is>
      </c>
      <c r="AD754" s="418" t="inlineStr">
        <is>
          <t>រីឡាយអេប៊ល សូស អ៊ិនដាសស្រ្ទៀល (ខេមបូឌា)</t>
        </is>
      </c>
      <c r="AE754" s="455" t="n">
        <v>2255550</v>
      </c>
      <c r="AF754" s="455" t="n">
        <v>2050500</v>
      </c>
      <c r="AG754" s="455" t="n">
        <v>0</v>
      </c>
      <c r="AH754" s="455" t="n">
        <v>0</v>
      </c>
      <c r="AI754" s="455" t="n">
        <v>205050</v>
      </c>
      <c r="AJ754" s="455" t="n">
        <v>0</v>
      </c>
      <c r="AK754" s="455" t="n">
        <v>0</v>
      </c>
      <c r="AL754" s="455" t="n">
        <v>0</v>
      </c>
      <c r="AM754" s="455" t="n">
        <v>0</v>
      </c>
      <c r="AN754" s="455" t="n">
        <v>0</v>
      </c>
      <c r="AO754" s="455" t="n">
        <v>0</v>
      </c>
      <c r="AP754" s="455" t="n">
        <v>0</v>
      </c>
      <c r="AQ754" s="455" t="n">
        <v>0</v>
      </c>
      <c r="AR754" s="418" t="inlineStr"/>
      <c r="AS754" s="418" t="inlineStr">
        <is>
          <t>សេវា FTTX</t>
        </is>
      </c>
      <c r="AT754" s="418" t="inlineStr">
        <is>
          <t>បានប្រកាសពន្ធ</t>
        </is>
      </c>
    </row>
    <row r="755">
      <c r="A755" s="417" t="n">
        <v>746</v>
      </c>
      <c r="B755" s="418" t="inlineStr">
        <is>
          <t>Transfer charge</t>
        </is>
      </c>
      <c r="C755" s="418" t="inlineStr">
        <is>
          <t>អង្គរ ដាតា ខមម្ញូនីខេសិន គ្រុប (អេ ឌី​ ស៊ី)</t>
        </is>
      </c>
      <c r="D755" s="418" t="inlineStr">
        <is>
          <t>L001-100078885</t>
        </is>
      </c>
      <c r="E755" s="418" t="inlineStr">
        <is>
          <t>TIPP2210110</t>
        </is>
      </c>
      <c r="F755" s="419" t="n">
        <v>44568</v>
      </c>
      <c r="G755" s="420" t="n">
        <v>205050</v>
      </c>
      <c r="H755" s="418" t="n"/>
      <c r="I755" s="455" t="n">
        <v>205050</v>
      </c>
      <c r="J755" s="418">
        <f>IF(L755&lt;&gt;"",L755,K755)</f>
        <v/>
      </c>
      <c r="K755" s="418">
        <f>IF(AND(T755=TRUE, U755=TRUE, V755=TRUE), IF(W755&lt;-0.05, "អនុញ្ញាត (អ្នកផ្គត់ផ្គង់ប្រកាសខ្វះ)", "បានប្រកាស (អនុញ្ញាត)"), IF(AND(T755=FALSE, U755=FALSE, V755=FALSE), "ព្យួរទុក (មិនមានទិន្នន័យ)", "ប្រកាសខុស (ព្យួរទុក)"))</f>
        <v/>
      </c>
      <c r="L755" s="418" t="inlineStr"/>
      <c r="M755" s="418" t="inlineStr"/>
      <c r="N755" s="455" t="n"/>
      <c r="O755" s="455">
        <f>IF(W755&lt;0,AI755,I755)</f>
        <v/>
      </c>
      <c r="P755" s="455">
        <f>I755-O755</f>
        <v/>
      </c>
      <c r="Q755" s="418" t="n"/>
      <c r="R755" s="418" t="inlineStr">
        <is>
          <t>TIPP2210110</t>
        </is>
      </c>
      <c r="S755" s="418" t="inlineStr">
        <is>
          <t>TIPP2210110</t>
        </is>
      </c>
      <c r="T755" s="418">
        <f>R755=S755</f>
        <v/>
      </c>
      <c r="U755" s="418">
        <f>AND(MONTH(F755)=MONTH(Y755), YEAR(F755)=YEAR(Y755))</f>
        <v/>
      </c>
      <c r="V755" s="418">
        <f>AND(AC755&lt;&gt;"", 'Company information'!D$4&lt;&gt;"", RIGHT(SUBSTITUTE(AC755,"-",""),9)=RIGHT(SUBSTITUTE('Company information'!D$4,"-",""),9))</f>
        <v/>
      </c>
      <c r="W755" s="418">
        <f>AI755-I755</f>
        <v/>
      </c>
      <c r="X755" s="455" t="n"/>
      <c r="Y755" s="419" t="n">
        <v>44743</v>
      </c>
      <c r="Z755" s="418" t="inlineStr">
        <is>
          <t>TIPP2210110</t>
        </is>
      </c>
      <c r="AA755" s="418" t="inlineStr"/>
      <c r="AB755" s="418" t="inlineStr">
        <is>
          <t>បុគ្គលជាប់អាករ</t>
        </is>
      </c>
      <c r="AC755" s="418" t="inlineStr">
        <is>
          <t>L001-100067123</t>
        </is>
      </c>
      <c r="AD755" s="418" t="inlineStr">
        <is>
          <t>រីឡាយអេប៊ល សូស អ៊ិនដាសស្រ្ទៀល (ខេមបូឌា)</t>
        </is>
      </c>
      <c r="AE755" s="455" t="n">
        <v>2255550</v>
      </c>
      <c r="AF755" s="455" t="n">
        <v>2050500</v>
      </c>
      <c r="AG755" s="455" t="n">
        <v>0</v>
      </c>
      <c r="AH755" s="455" t="n">
        <v>0</v>
      </c>
      <c r="AI755" s="455" t="n">
        <v>205050</v>
      </c>
      <c r="AJ755" s="455" t="n">
        <v>0</v>
      </c>
      <c r="AK755" s="455" t="n">
        <v>0</v>
      </c>
      <c r="AL755" s="455" t="n">
        <v>0</v>
      </c>
      <c r="AM755" s="455" t="n">
        <v>0</v>
      </c>
      <c r="AN755" s="455" t="n">
        <v>0</v>
      </c>
      <c r="AO755" s="455" t="n">
        <v>0</v>
      </c>
      <c r="AP755" s="455" t="n">
        <v>0</v>
      </c>
      <c r="AQ755" s="455" t="n">
        <v>0</v>
      </c>
      <c r="AR755" s="418" t="inlineStr"/>
      <c r="AS755" s="418" t="inlineStr">
        <is>
          <t>សេវា FTTX</t>
        </is>
      </c>
      <c r="AT755" s="418" t="inlineStr">
        <is>
          <t>បានប្រកាសពន្ធ</t>
        </is>
      </c>
    </row>
    <row r="756">
      <c r="A756" s="417" t="n">
        <v>747</v>
      </c>
      <c r="B756" s="418" t="inlineStr">
        <is>
          <t>Transfer charge</t>
        </is>
      </c>
      <c r="C756" s="418" t="inlineStr">
        <is>
          <t>នីអូខម អាយ អេស ភី លីមីធីត</t>
        </is>
      </c>
      <c r="D756" s="418" t="inlineStr">
        <is>
          <t>L001-100117120</t>
        </is>
      </c>
      <c r="E756" s="418" t="inlineStr">
        <is>
          <t>220707308</t>
        </is>
      </c>
      <c r="F756" s="419" t="n">
        <v>44568</v>
      </c>
      <c r="G756" s="420" t="n">
        <v>676665</v>
      </c>
      <c r="H756" s="418" t="n"/>
      <c r="I756" s="455" t="n">
        <v>676665</v>
      </c>
      <c r="J756" s="418">
        <f>IF(L756&lt;&gt;"",L756,K756)</f>
        <v/>
      </c>
      <c r="K756" s="418">
        <f>IF(AND(T756=TRUE, U756=TRUE, V756=TRUE), IF(W756&lt;-0.05, "អនុញ្ញាត (អ្នកផ្គត់ផ្គង់ប្រកាសខ្វះ)", "បានប្រកាស (អនុញ្ញាត)"), IF(AND(T756=FALSE, U756=FALSE, V756=FALSE), "ព្យួរទុក (មិនមានទិន្នន័យ)", "ប្រកាសខុស (ព្យួរទុក)"))</f>
        <v/>
      </c>
      <c r="L756" s="418" t="inlineStr"/>
      <c r="M756" s="418" t="inlineStr"/>
      <c r="N756" s="455" t="n"/>
      <c r="O756" s="455">
        <f>IF(W756&lt;0,AI756,I756)</f>
        <v/>
      </c>
      <c r="P756" s="455">
        <f>I756-O756</f>
        <v/>
      </c>
      <c r="Q756" s="418" t="n"/>
      <c r="R756" s="418" t="inlineStr">
        <is>
          <t>220707308</t>
        </is>
      </c>
      <c r="S756" s="418" t="inlineStr">
        <is>
          <t>220707308</t>
        </is>
      </c>
      <c r="T756" s="418">
        <f>R756=S756</f>
        <v/>
      </c>
      <c r="U756" s="418">
        <f>AND(MONTH(F756)=MONTH(Y756), YEAR(F756)=YEAR(Y756))</f>
        <v/>
      </c>
      <c r="V756" s="418">
        <f>AND(AC756&lt;&gt;"", 'Company information'!D$4&lt;&gt;"", RIGHT(SUBSTITUTE(AC756,"-",""),9)=RIGHT(SUBSTITUTE('Company information'!D$4,"-",""),9))</f>
        <v/>
      </c>
      <c r="W756" s="418">
        <f>AI756-I756</f>
        <v/>
      </c>
      <c r="X756" s="455" t="n"/>
      <c r="Y756" s="419" t="n">
        <v>44743</v>
      </c>
      <c r="Z756" s="418" t="inlineStr">
        <is>
          <t>220707308</t>
        </is>
      </c>
      <c r="AA756" s="418" t="inlineStr"/>
      <c r="AB756" s="418" t="inlineStr">
        <is>
          <t>បុគ្គលជាប់អាករ</t>
        </is>
      </c>
      <c r="AC756" s="418" t="inlineStr">
        <is>
          <t>L001-100067123</t>
        </is>
      </c>
      <c r="AD756" s="418" t="inlineStr">
        <is>
          <t>រីឡាយអេប៊ល សូស អ៊ិនដាសស្រ្ទៀល (ខេមបូឌា)</t>
        </is>
      </c>
      <c r="AE756" s="455" t="n">
        <v>7443315</v>
      </c>
      <c r="AF756" s="455" t="n">
        <v>6766650</v>
      </c>
      <c r="AG756" s="455" t="n">
        <v>0</v>
      </c>
      <c r="AH756" s="455" t="n">
        <v>0</v>
      </c>
      <c r="AI756" s="455" t="n">
        <v>676665</v>
      </c>
      <c r="AJ756" s="455" t="n">
        <v>0</v>
      </c>
      <c r="AK756" s="455" t="n">
        <v>0</v>
      </c>
      <c r="AL756" s="455" t="n">
        <v>0</v>
      </c>
      <c r="AM756" s="455" t="n">
        <v>0</v>
      </c>
      <c r="AN756" s="455" t="n">
        <v>0</v>
      </c>
      <c r="AO756" s="455" t="n">
        <v>0</v>
      </c>
      <c r="AP756" s="455" t="n">
        <v>0</v>
      </c>
      <c r="AQ756" s="455" t="n">
        <v>0</v>
      </c>
      <c r="AR756" s="418" t="inlineStr"/>
      <c r="AS756" s="418" t="inlineStr">
        <is>
          <t>Service Fee</t>
        </is>
      </c>
      <c r="AT756" s="418" t="inlineStr">
        <is>
          <t>បានប្រកាសពន្ធ</t>
        </is>
      </c>
    </row>
    <row r="757">
      <c r="A757" s="417" t="n">
        <v>748</v>
      </c>
      <c r="B757" s="418" t="inlineStr">
        <is>
          <t>Transfer charge</t>
        </is>
      </c>
      <c r="C757" s="418" t="inlineStr">
        <is>
          <t>ហុង អ៊ី ត្រាវែល ស៊ែវីស</t>
        </is>
      </c>
      <c r="D757" s="418" t="inlineStr">
        <is>
          <t>K002-100102573</t>
        </is>
      </c>
      <c r="E757" s="418" t="inlineStr">
        <is>
          <t>000128</t>
        </is>
      </c>
      <c r="F757" s="419" t="n">
        <v>44780</v>
      </c>
      <c r="G757" s="420" t="n">
        <v>358367</v>
      </c>
      <c r="H757" s="418" t="n"/>
      <c r="I757" s="455" t="n">
        <v>358367</v>
      </c>
      <c r="J757" s="418">
        <f>IF(L757&lt;&gt;"",L757,K757)</f>
        <v/>
      </c>
      <c r="K757" s="418">
        <f>IF(AND(T757=TRUE, U757=TRUE, V757=TRUE), IF(W757&lt;-0.05, "អនុញ្ញាត (អ្នកផ្គត់ផ្គង់ប្រកាសខ្វះ)", "បានប្រកាស (អនុញ្ញាត)"), IF(AND(T757=FALSE, U757=FALSE, V757=FALSE), "ព្យួរទុក (មិនមានទិន្នន័យ)", "ប្រកាសខុស (ព្យួរទុក)"))</f>
        <v/>
      </c>
      <c r="L757" s="418" t="inlineStr"/>
      <c r="M757" s="418" t="inlineStr"/>
      <c r="N757" s="455" t="n"/>
      <c r="O757" s="455">
        <f>IF(W757&lt;0,AI757,I757)</f>
        <v/>
      </c>
      <c r="P757" s="455">
        <f>I757-O757</f>
        <v/>
      </c>
      <c r="Q757" s="418" t="n"/>
      <c r="R757" s="418" t="inlineStr">
        <is>
          <t>000128</t>
        </is>
      </c>
      <c r="S757" s="418" t="inlineStr">
        <is>
          <t>000128</t>
        </is>
      </c>
      <c r="T757" s="418">
        <f>R757=S757</f>
        <v/>
      </c>
      <c r="U757" s="418">
        <f>AND(MONTH(F757)=MONTH(Y757), YEAR(F757)=YEAR(Y757))</f>
        <v/>
      </c>
      <c r="V757" s="418">
        <f>AND(AC757&lt;&gt;"", 'Company information'!D$4&lt;&gt;"", RIGHT(SUBSTITUTE(AC757,"-",""),9)=RIGHT(SUBSTITUTE('Company information'!D$4,"-",""),9))</f>
        <v/>
      </c>
      <c r="W757" s="418">
        <f>AI757-I757</f>
        <v/>
      </c>
      <c r="X757" s="455" t="n"/>
      <c r="Y757" s="419" t="n">
        <v>44750</v>
      </c>
      <c r="Z757" s="418" t="inlineStr">
        <is>
          <t>000128</t>
        </is>
      </c>
      <c r="AA757" s="418" t="inlineStr"/>
      <c r="AB757" s="418" t="inlineStr">
        <is>
          <t>បុគ្គលជាប់អាករ</t>
        </is>
      </c>
      <c r="AC757" s="418" t="inlineStr">
        <is>
          <t>L001-100067123</t>
        </is>
      </c>
      <c r="AD757" s="418" t="inlineStr">
        <is>
          <t>រីឡាយអេប៊ល សូស អ៊ិនដាសស្រ្ទៀល (ខេមបូឌា)</t>
        </is>
      </c>
      <c r="AE757" s="455" t="n">
        <v>3942032</v>
      </c>
      <c r="AF757" s="455" t="n">
        <v>3583665</v>
      </c>
      <c r="AG757" s="455" t="n">
        <v>0</v>
      </c>
      <c r="AH757" s="455" t="n">
        <v>0</v>
      </c>
      <c r="AI757" s="455" t="n">
        <v>358367</v>
      </c>
      <c r="AJ757" s="455" t="n">
        <v>0</v>
      </c>
      <c r="AK757" s="455" t="n">
        <v>0</v>
      </c>
      <c r="AL757" s="455" t="n">
        <v>0</v>
      </c>
      <c r="AM757" s="455" t="n">
        <v>0</v>
      </c>
      <c r="AN757" s="455" t="n">
        <v>0</v>
      </c>
      <c r="AO757" s="455" t="n">
        <v>0</v>
      </c>
      <c r="AP757" s="455" t="n">
        <v>0</v>
      </c>
      <c r="AQ757" s="455" t="n">
        <v>0</v>
      </c>
      <c r="AR757" s="418" t="inlineStr"/>
      <c r="AS757" s="418" t="inlineStr">
        <is>
          <t>Ticket</t>
        </is>
      </c>
      <c r="AT757" s="418" t="inlineStr">
        <is>
          <t>បានប្រកាសពន្ធ</t>
        </is>
      </c>
    </row>
    <row r="758">
      <c r="A758" s="417" t="n">
        <v>749</v>
      </c>
      <c r="B758" s="418" t="inlineStr">
        <is>
          <t>Gasoline</t>
        </is>
      </c>
      <c r="C758" s="418" t="inlineStr">
        <is>
          <t>បេកឃើរ ធីលលី (ខេមបូឌា)​ ឯ.ក</t>
        </is>
      </c>
      <c r="D758" s="418" t="inlineStr">
        <is>
          <t>K002-100122302</t>
        </is>
      </c>
      <c r="E758" s="418" t="inlineStr">
        <is>
          <t>2022/0994</t>
        </is>
      </c>
      <c r="F758" s="419" t="n">
        <v>44568</v>
      </c>
      <c r="G758" s="420" t="n">
        <v>164040</v>
      </c>
      <c r="H758" s="418" t="n"/>
      <c r="I758" s="455" t="n">
        <v>164040</v>
      </c>
      <c r="J758" s="418">
        <f>IF(L758&lt;&gt;"",L758,K758)</f>
        <v/>
      </c>
      <c r="K758" s="418">
        <f>IF(AND(T758=TRUE, U758=TRUE, V758=TRUE), IF(W758&lt;-0.05, "អនុញ្ញាត (អ្នកផ្គត់ផ្គង់ប្រកាសខ្វះ)", "បានប្រកាស (អនុញ្ញាត)"), IF(AND(T758=FALSE, U758=FALSE, V758=FALSE), "ព្យួរទុក (មិនមានទិន្នន័យ)", "ប្រកាសខុស (ព្យួរទុក)"))</f>
        <v/>
      </c>
      <c r="L758" s="418" t="inlineStr"/>
      <c r="M758" s="418" t="inlineStr"/>
      <c r="N758" s="455" t="n"/>
      <c r="O758" s="455">
        <f>IF(W758&lt;0,AI758,I758)</f>
        <v/>
      </c>
      <c r="P758" s="455">
        <f>I758-O758</f>
        <v/>
      </c>
      <c r="Q758" s="418" t="n"/>
      <c r="R758" s="418" t="inlineStr">
        <is>
          <t>2022/0994</t>
        </is>
      </c>
      <c r="S758" s="418" t="inlineStr">
        <is>
          <t>2022/0994</t>
        </is>
      </c>
      <c r="T758" s="418">
        <f>R758=S758</f>
        <v/>
      </c>
      <c r="U758" s="418">
        <f>AND(MONTH(F758)=MONTH(Y758), YEAR(F758)=YEAR(Y758))</f>
        <v/>
      </c>
      <c r="V758" s="418">
        <f>AND(AC758&lt;&gt;"", 'Company information'!D$4&lt;&gt;"", RIGHT(SUBSTITUTE(AC758,"-",""),9)=RIGHT(SUBSTITUTE('Company information'!D$4,"-",""),9))</f>
        <v/>
      </c>
      <c r="W758" s="418">
        <f>AI758-I758</f>
        <v/>
      </c>
      <c r="X758" s="455" t="n"/>
      <c r="Y758" s="419" t="n">
        <v>44743</v>
      </c>
      <c r="Z758" s="418" t="inlineStr">
        <is>
          <t>2022/0994</t>
        </is>
      </c>
      <c r="AA758" s="418" t="inlineStr"/>
      <c r="AB758" s="418" t="inlineStr">
        <is>
          <t>បុគ្គលជាប់អាករ</t>
        </is>
      </c>
      <c r="AC758" s="418" t="inlineStr">
        <is>
          <t>L001-100067123</t>
        </is>
      </c>
      <c r="AD758" s="418" t="inlineStr">
        <is>
          <t>រីឡាយអេប៊ល សូស អ៊ិនដាសស្រ្ទៀល (ខេមបូឌា)</t>
        </is>
      </c>
      <c r="AE758" s="455" t="n">
        <v>1804440</v>
      </c>
      <c r="AF758" s="455" t="n">
        <v>1640400</v>
      </c>
      <c r="AG758" s="455" t="n">
        <v>0</v>
      </c>
      <c r="AH758" s="455" t="n">
        <v>0</v>
      </c>
      <c r="AI758" s="455" t="n">
        <v>164040</v>
      </c>
      <c r="AJ758" s="455" t="n">
        <v>0</v>
      </c>
      <c r="AK758" s="455" t="n">
        <v>0</v>
      </c>
      <c r="AL758" s="455" t="n">
        <v>0</v>
      </c>
      <c r="AM758" s="455" t="n">
        <v>0</v>
      </c>
      <c r="AN758" s="455" t="n">
        <v>0</v>
      </c>
      <c r="AO758" s="455" t="n">
        <v>0</v>
      </c>
      <c r="AP758" s="455" t="n">
        <v>0</v>
      </c>
      <c r="AQ758" s="455" t="n">
        <v>0</v>
      </c>
      <c r="AR758" s="418" t="inlineStr"/>
      <c r="AS758" s="418" t="inlineStr">
        <is>
          <t>Being Professional Fee for Monthly Tax Advisory Services for July 2022</t>
        </is>
      </c>
      <c r="AT758" s="418" t="inlineStr">
        <is>
          <t>បានប្រកាសពន្ធ</t>
        </is>
      </c>
    </row>
    <row r="759">
      <c r="A759" s="417" t="n">
        <v>750</v>
      </c>
      <c r="B759" s="418" t="inlineStr">
        <is>
          <t>Lunch for Buyer LC</t>
        </is>
      </c>
      <c r="C759" s="418" t="inlineStr">
        <is>
          <t>ឃឺន + ណាហ្គែល</t>
        </is>
      </c>
      <c r="D759" s="418" t="inlineStr">
        <is>
          <t>L001-100045189</t>
        </is>
      </c>
      <c r="E759" s="418" t="inlineStr">
        <is>
          <t>PTI2213812</t>
        </is>
      </c>
      <c r="F759" s="419" t="n">
        <v>44719</v>
      </c>
      <c r="G759" s="420" t="n">
        <v>178959</v>
      </c>
      <c r="H759" s="418" t="n"/>
      <c r="I759" s="455" t="n">
        <v>178959</v>
      </c>
      <c r="J759" s="418">
        <f>IF(L759&lt;&gt;"",L759,K759)</f>
        <v/>
      </c>
      <c r="K759" s="418">
        <f>IF(AND(T759=TRUE, U759=TRUE, V759=TRUE), IF(W759&lt;-0.05, "អនុញ្ញាត (អ្នកផ្គត់ផ្គង់ប្រកាសខ្វះ)", "បានប្រកាស (អនុញ្ញាត)"), IF(AND(T759=FALSE, U759=FALSE, V759=FALSE), "ព្យួរទុក (មិនមានទិន្នន័យ)", "ប្រកាសខុស (ព្យួរទុក)"))</f>
        <v/>
      </c>
      <c r="L759" s="418" t="inlineStr"/>
      <c r="M759" s="418" t="inlineStr"/>
      <c r="N759" s="455" t="n"/>
      <c r="O759" s="455">
        <f>IF(W759&lt;0,AI759,I759)</f>
        <v/>
      </c>
      <c r="P759" s="455">
        <f>I759-O759</f>
        <v/>
      </c>
      <c r="Q759" s="418" t="n"/>
      <c r="R759" s="418" t="inlineStr">
        <is>
          <t>PTI2213812</t>
        </is>
      </c>
      <c r="S759" s="418" t="inlineStr">
        <is>
          <t>PTI2213812</t>
        </is>
      </c>
      <c r="T759" s="418">
        <f>R759=S759</f>
        <v/>
      </c>
      <c r="U759" s="418">
        <f>AND(MONTH(F759)=MONTH(Y759), YEAR(F759)=YEAR(Y759))</f>
        <v/>
      </c>
      <c r="V759" s="418">
        <f>AND(AC759&lt;&gt;"", 'Company information'!D$4&lt;&gt;"", RIGHT(SUBSTITUTE(AC759,"-",""),9)=RIGHT(SUBSTITUTE('Company information'!D$4,"-",""),9))</f>
        <v/>
      </c>
      <c r="W759" s="418">
        <f>AI759-I759</f>
        <v/>
      </c>
      <c r="X759" s="455" t="n"/>
      <c r="Y759" s="419" t="n">
        <v>44748</v>
      </c>
      <c r="Z759" s="418" t="inlineStr">
        <is>
          <t>PTI2213812</t>
        </is>
      </c>
      <c r="AA759" s="418" t="inlineStr"/>
      <c r="AB759" s="418" t="inlineStr">
        <is>
          <t>បុគ្គលជាប់អាករ</t>
        </is>
      </c>
      <c r="AC759" s="418" t="inlineStr">
        <is>
          <t>L001-100067123</t>
        </is>
      </c>
      <c r="AD759" s="418" t="inlineStr">
        <is>
          <t>រីឡាយអេប៊ល សូស អ៊ិនដាសស្រ្ទៀល (ខេមបូឌា)</t>
        </is>
      </c>
      <c r="AE759" s="455" t="n">
        <v>2030128</v>
      </c>
      <c r="AF759" s="455" t="n">
        <v>1851169</v>
      </c>
      <c r="AG759" s="455" t="n">
        <v>0</v>
      </c>
      <c r="AH759" s="455" t="n">
        <v>0</v>
      </c>
      <c r="AI759" s="455" t="n">
        <v>178959</v>
      </c>
      <c r="AJ759" s="455" t="n">
        <v>0</v>
      </c>
      <c r="AK759" s="455" t="n">
        <v>0</v>
      </c>
      <c r="AL759" s="455" t="n">
        <v>0</v>
      </c>
      <c r="AM759" s="455" t="n">
        <v>0</v>
      </c>
      <c r="AN759" s="455" t="n">
        <v>0</v>
      </c>
      <c r="AO759" s="455" t="n">
        <v>0</v>
      </c>
      <c r="AP759" s="455" t="n">
        <v>0</v>
      </c>
      <c r="AQ759" s="455" t="n">
        <v>0</v>
      </c>
      <c r="AR759" s="418" t="inlineStr"/>
      <c r="AS759" s="418" t="inlineStr">
        <is>
          <t>ថ្លៃដឹកជញ្ជូន និងសេវា</t>
        </is>
      </c>
      <c r="AT759" s="418" t="inlineStr">
        <is>
          <t>បានប្រកាសពន្ធ</t>
        </is>
      </c>
    </row>
    <row r="760">
      <c r="A760" s="417" t="n">
        <v>751</v>
      </c>
      <c r="B760" s="418" t="inlineStr">
        <is>
          <t>Lunch for Buyer LC</t>
        </is>
      </c>
      <c r="C760" s="418" t="inlineStr">
        <is>
          <t>ឃឺន + ណាហ្គែល</t>
        </is>
      </c>
      <c r="D760" s="418" t="inlineStr">
        <is>
          <t>L001-100045189</t>
        </is>
      </c>
      <c r="E760" s="418" t="inlineStr">
        <is>
          <t>PTI2213811</t>
        </is>
      </c>
      <c r="F760" s="419" t="n">
        <v>44719</v>
      </c>
      <c r="G760" s="420" t="n">
        <v>131095</v>
      </c>
      <c r="H760" s="418" t="n"/>
      <c r="I760" s="455" t="n">
        <v>131095</v>
      </c>
      <c r="J760" s="418">
        <f>IF(L760&lt;&gt;"",L760,K760)</f>
        <v/>
      </c>
      <c r="K760" s="418">
        <f>IF(AND(T760=TRUE, U760=TRUE, V760=TRUE), IF(W760&lt;-0.05, "អនុញ្ញាត (អ្នកផ្គត់ផ្គង់ប្រកាសខ្វះ)", "បានប្រកាស (អនុញ្ញាត)"), IF(AND(T760=FALSE, U760=FALSE, V760=FALSE), "ព្យួរទុក (មិនមានទិន្នន័យ)", "ប្រកាសខុស (ព្យួរទុក)"))</f>
        <v/>
      </c>
      <c r="L760" s="418" t="inlineStr"/>
      <c r="M760" s="418" t="inlineStr"/>
      <c r="N760" s="455" t="n"/>
      <c r="O760" s="455">
        <f>IF(W760&lt;0,AI760,I760)</f>
        <v/>
      </c>
      <c r="P760" s="455">
        <f>I760-O760</f>
        <v/>
      </c>
      <c r="Q760" s="418" t="n"/>
      <c r="R760" s="418" t="inlineStr">
        <is>
          <t>PTI2213811</t>
        </is>
      </c>
      <c r="S760" s="418" t="inlineStr">
        <is>
          <t>PTI2213811</t>
        </is>
      </c>
      <c r="T760" s="418">
        <f>R760=S760</f>
        <v/>
      </c>
      <c r="U760" s="418">
        <f>AND(MONTH(F760)=MONTH(Y760), YEAR(F760)=YEAR(Y760))</f>
        <v/>
      </c>
      <c r="V760" s="418">
        <f>AND(AC760&lt;&gt;"", 'Company information'!D$4&lt;&gt;"", RIGHT(SUBSTITUTE(AC760,"-",""),9)=RIGHT(SUBSTITUTE('Company information'!D$4,"-",""),9))</f>
        <v/>
      </c>
      <c r="W760" s="418">
        <f>AI760-I760</f>
        <v/>
      </c>
      <c r="X760" s="455" t="n"/>
      <c r="Y760" s="419" t="n">
        <v>44748</v>
      </c>
      <c r="Z760" s="418" t="inlineStr">
        <is>
          <t>PTI2213811</t>
        </is>
      </c>
      <c r="AA760" s="418" t="inlineStr"/>
      <c r="AB760" s="418" t="inlineStr">
        <is>
          <t>បុគ្គលជាប់អាករ</t>
        </is>
      </c>
      <c r="AC760" s="418" t="inlineStr">
        <is>
          <t>L001-100067123</t>
        </is>
      </c>
      <c r="AD760" s="418" t="inlineStr">
        <is>
          <t>រីឡាយអេប៊ល សូស អ៊ិនដាសស្រ្ទៀល (ខេមបូឌា)</t>
        </is>
      </c>
      <c r="AE760" s="455" t="n">
        <v>1503620</v>
      </c>
      <c r="AF760" s="455" t="n">
        <v>1372525</v>
      </c>
      <c r="AG760" s="455" t="n">
        <v>0</v>
      </c>
      <c r="AH760" s="455" t="n">
        <v>0</v>
      </c>
      <c r="AI760" s="455" t="n">
        <v>131095</v>
      </c>
      <c r="AJ760" s="455" t="n">
        <v>0</v>
      </c>
      <c r="AK760" s="455" t="n">
        <v>0</v>
      </c>
      <c r="AL760" s="455" t="n">
        <v>0</v>
      </c>
      <c r="AM760" s="455" t="n">
        <v>0</v>
      </c>
      <c r="AN760" s="455" t="n">
        <v>0</v>
      </c>
      <c r="AO760" s="455" t="n">
        <v>0</v>
      </c>
      <c r="AP760" s="455" t="n">
        <v>0</v>
      </c>
      <c r="AQ760" s="455" t="n">
        <v>0</v>
      </c>
      <c r="AR760" s="418" t="inlineStr"/>
      <c r="AS760" s="418" t="inlineStr">
        <is>
          <t>ថ្លៃដឹកជញ្ជូន និងសេវា</t>
        </is>
      </c>
      <c r="AT760" s="418" t="inlineStr">
        <is>
          <t>បានប្រកាសពន្ធ</t>
        </is>
      </c>
    </row>
    <row r="761">
      <c r="A761" s="417" t="n">
        <v>752</v>
      </c>
      <c r="B761" s="418" t="inlineStr">
        <is>
          <t>Lunch for Buyer LC</t>
        </is>
      </c>
      <c r="C761" s="418" t="inlineStr">
        <is>
          <t>ឃឺន + ណាហ្គែល</t>
        </is>
      </c>
      <c r="D761" s="418" t="inlineStr">
        <is>
          <t>L001-100045189</t>
        </is>
      </c>
      <c r="E761" s="418" t="inlineStr">
        <is>
          <t>PTI2213794</t>
        </is>
      </c>
      <c r="F761" s="419" t="n">
        <v>44719</v>
      </c>
      <c r="G761" s="420" t="n">
        <v>156792</v>
      </c>
      <c r="H761" s="418" t="n"/>
      <c r="I761" s="455" t="n">
        <v>156792</v>
      </c>
      <c r="J761" s="418">
        <f>IF(L761&lt;&gt;"",L761,K761)</f>
        <v/>
      </c>
      <c r="K761" s="418">
        <f>IF(AND(T761=TRUE, U761=TRUE, V761=TRUE), IF(W761&lt;-0.05, "អនុញ្ញាត (អ្នកផ្គត់ផ្គង់ប្រកាសខ្វះ)", "បានប្រកាស (អនុញ្ញាត)"), IF(AND(T761=FALSE, U761=FALSE, V761=FALSE), "ព្យួរទុក (មិនមានទិន្នន័យ)", "ប្រកាសខុស (ព្យួរទុក)"))</f>
        <v/>
      </c>
      <c r="L761" s="418" t="inlineStr"/>
      <c r="M761" s="418" t="inlineStr"/>
      <c r="N761" s="455" t="n"/>
      <c r="O761" s="455">
        <f>IF(W761&lt;0,AI761,I761)</f>
        <v/>
      </c>
      <c r="P761" s="455">
        <f>I761-O761</f>
        <v/>
      </c>
      <c r="Q761" s="418" t="n"/>
      <c r="R761" s="418" t="inlineStr">
        <is>
          <t>PTI2213794</t>
        </is>
      </c>
      <c r="S761" s="418" t="inlineStr">
        <is>
          <t>PTI2213794</t>
        </is>
      </c>
      <c r="T761" s="418">
        <f>R761=S761</f>
        <v/>
      </c>
      <c r="U761" s="418">
        <f>AND(MONTH(F761)=MONTH(Y761), YEAR(F761)=YEAR(Y761))</f>
        <v/>
      </c>
      <c r="V761" s="418">
        <f>AND(AC761&lt;&gt;"", 'Company information'!D$4&lt;&gt;"", RIGHT(SUBSTITUTE(AC761,"-",""),9)=RIGHT(SUBSTITUTE('Company information'!D$4,"-",""),9))</f>
        <v/>
      </c>
      <c r="W761" s="418">
        <f>AI761-I761</f>
        <v/>
      </c>
      <c r="X761" s="455" t="n"/>
      <c r="Y761" s="419" t="n">
        <v>44748</v>
      </c>
      <c r="Z761" s="418" t="inlineStr">
        <is>
          <t>PTI2213794</t>
        </is>
      </c>
      <c r="AA761" s="418" t="inlineStr"/>
      <c r="AB761" s="418" t="inlineStr">
        <is>
          <t>បុគ្គលជាប់អាករ</t>
        </is>
      </c>
      <c r="AC761" s="418" t="inlineStr">
        <is>
          <t>L001-100067123</t>
        </is>
      </c>
      <c r="AD761" s="418" t="inlineStr">
        <is>
          <t>រីឡាយអេប៊ល សូស អ៊ិនដាសស្រ្ទៀល (ខេមបូឌា)</t>
        </is>
      </c>
      <c r="AE761" s="455" t="n">
        <v>1786291</v>
      </c>
      <c r="AF761" s="455" t="n">
        <v>1629499</v>
      </c>
      <c r="AG761" s="455" t="n">
        <v>0</v>
      </c>
      <c r="AH761" s="455" t="n">
        <v>0</v>
      </c>
      <c r="AI761" s="455" t="n">
        <v>156792</v>
      </c>
      <c r="AJ761" s="455" t="n">
        <v>0</v>
      </c>
      <c r="AK761" s="455" t="n">
        <v>0</v>
      </c>
      <c r="AL761" s="455" t="n">
        <v>0</v>
      </c>
      <c r="AM761" s="455" t="n">
        <v>0</v>
      </c>
      <c r="AN761" s="455" t="n">
        <v>0</v>
      </c>
      <c r="AO761" s="455" t="n">
        <v>0</v>
      </c>
      <c r="AP761" s="455" t="n">
        <v>0</v>
      </c>
      <c r="AQ761" s="455" t="n">
        <v>0</v>
      </c>
      <c r="AR761" s="418" t="inlineStr"/>
      <c r="AS761" s="418" t="inlineStr">
        <is>
          <t>ថ្លៃដឹកជញ្ជូន និងសេវា</t>
        </is>
      </c>
      <c r="AT761" s="418" t="inlineStr">
        <is>
          <t>បានប្រកាសពន្ធ</t>
        </is>
      </c>
    </row>
    <row r="762">
      <c r="A762" s="417" t="n">
        <v>753</v>
      </c>
      <c r="B762" s="418" t="inlineStr">
        <is>
          <t>Lunch for Buyer LC</t>
        </is>
      </c>
      <c r="C762" s="418" t="inlineStr">
        <is>
          <t>ឃឺន + ណាហ្គែល</t>
        </is>
      </c>
      <c r="D762" s="418" t="inlineStr">
        <is>
          <t>L001-100045189</t>
        </is>
      </c>
      <c r="E762" s="418" t="inlineStr">
        <is>
          <t>PTI2213793</t>
        </is>
      </c>
      <c r="F762" s="419" t="n">
        <v>44719</v>
      </c>
      <c r="G762" s="420" t="n">
        <v>104577</v>
      </c>
      <c r="H762" s="418" t="n"/>
      <c r="I762" s="455" t="n">
        <v>104577</v>
      </c>
      <c r="J762" s="418">
        <f>IF(L762&lt;&gt;"",L762,K762)</f>
        <v/>
      </c>
      <c r="K762" s="418">
        <f>IF(AND(T762=TRUE, U762=TRUE, V762=TRUE), IF(W762&lt;-0.05, "អនុញ្ញាត (អ្នកផ្គត់ផ្គង់ប្រកាសខ្វះ)", "បានប្រកាស (អនុញ្ញាត)"), IF(AND(T762=FALSE, U762=FALSE, V762=FALSE), "ព្យួរទុក (មិនមានទិន្នន័យ)", "ប្រកាសខុស (ព្យួរទុក)"))</f>
        <v/>
      </c>
      <c r="L762" s="418" t="inlineStr"/>
      <c r="M762" s="418" t="inlineStr"/>
      <c r="N762" s="455" t="n"/>
      <c r="O762" s="455">
        <f>IF(W762&lt;0,AI762,I762)</f>
        <v/>
      </c>
      <c r="P762" s="455">
        <f>I762-O762</f>
        <v/>
      </c>
      <c r="Q762" s="418" t="n"/>
      <c r="R762" s="418" t="inlineStr">
        <is>
          <t>PTI2213793</t>
        </is>
      </c>
      <c r="S762" s="418" t="inlineStr">
        <is>
          <t>PTI2213793</t>
        </is>
      </c>
      <c r="T762" s="418">
        <f>R762=S762</f>
        <v/>
      </c>
      <c r="U762" s="418">
        <f>AND(MONTH(F762)=MONTH(Y762), YEAR(F762)=YEAR(Y762))</f>
        <v/>
      </c>
      <c r="V762" s="418">
        <f>AND(AC762&lt;&gt;"", 'Company information'!D$4&lt;&gt;"", RIGHT(SUBSTITUTE(AC762,"-",""),9)=RIGHT(SUBSTITUTE('Company information'!D$4,"-",""),9))</f>
        <v/>
      </c>
      <c r="W762" s="418">
        <f>AI762-I762</f>
        <v/>
      </c>
      <c r="X762" s="455" t="n"/>
      <c r="Y762" s="419" t="n">
        <v>44748</v>
      </c>
      <c r="Z762" s="418" t="inlineStr">
        <is>
          <t>PTI2213793</t>
        </is>
      </c>
      <c r="AA762" s="418" t="inlineStr"/>
      <c r="AB762" s="418" t="inlineStr">
        <is>
          <t>បុគ្គលជាប់អាករ</t>
        </is>
      </c>
      <c r="AC762" s="418" t="inlineStr">
        <is>
          <t>L001-100067123</t>
        </is>
      </c>
      <c r="AD762" s="418" t="inlineStr">
        <is>
          <t>រីឡាយអេប៊ល សូស អ៊ិនដាសស្រ្ទៀល (ខេមបូឌា)</t>
        </is>
      </c>
      <c r="AE762" s="455" t="n">
        <v>1211919</v>
      </c>
      <c r="AF762" s="455" t="n">
        <v>1107342</v>
      </c>
      <c r="AG762" s="455" t="n">
        <v>0</v>
      </c>
      <c r="AH762" s="455" t="n">
        <v>0</v>
      </c>
      <c r="AI762" s="455" t="n">
        <v>104577</v>
      </c>
      <c r="AJ762" s="455" t="n">
        <v>0</v>
      </c>
      <c r="AK762" s="455" t="n">
        <v>0</v>
      </c>
      <c r="AL762" s="455" t="n">
        <v>0</v>
      </c>
      <c r="AM762" s="455" t="n">
        <v>0</v>
      </c>
      <c r="AN762" s="455" t="n">
        <v>0</v>
      </c>
      <c r="AO762" s="455" t="n">
        <v>0</v>
      </c>
      <c r="AP762" s="455" t="n">
        <v>0</v>
      </c>
      <c r="AQ762" s="455" t="n">
        <v>0</v>
      </c>
      <c r="AR762" s="418" t="inlineStr"/>
      <c r="AS762" s="418" t="inlineStr">
        <is>
          <t>ថ្លៃដឹកជញ្ជូន និងសេវា</t>
        </is>
      </c>
      <c r="AT762" s="418" t="inlineStr">
        <is>
          <t>បានប្រកាសពន្ធ</t>
        </is>
      </c>
    </row>
    <row r="763">
      <c r="A763" s="417" t="n">
        <v>754</v>
      </c>
      <c r="B763" s="418" t="inlineStr">
        <is>
          <t>Rental car</t>
        </is>
      </c>
      <c r="C763" s="418" t="inlineStr">
        <is>
          <t>ឃឺន + ណាហ្គែល</t>
        </is>
      </c>
      <c r="D763" s="418" t="inlineStr">
        <is>
          <t>L001-100045189</t>
        </is>
      </c>
      <c r="E763" s="418" t="inlineStr">
        <is>
          <t>PTI2213792</t>
        </is>
      </c>
      <c r="F763" s="419" t="n">
        <v>44719</v>
      </c>
      <c r="G763" s="420" t="n">
        <v>105163</v>
      </c>
      <c r="H763" s="418" t="n"/>
      <c r="I763" s="455" t="n">
        <v>105163</v>
      </c>
      <c r="J763" s="418">
        <f>IF(L763&lt;&gt;"",L763,K763)</f>
        <v/>
      </c>
      <c r="K763" s="418">
        <f>IF(AND(T763=TRUE, U763=TRUE, V763=TRUE), IF(W763&lt;-0.05, "អនុញ្ញាត (អ្នកផ្គត់ផ្គង់ប្រកាសខ្វះ)", "បានប្រកាស (អនុញ្ញាត)"), IF(AND(T763=FALSE, U763=FALSE, V763=FALSE), "ព្យួរទុក (មិនមានទិន្នន័យ)", "ប្រកាសខុស (ព្យួរទុក)"))</f>
        <v/>
      </c>
      <c r="L763" s="418" t="inlineStr"/>
      <c r="M763" s="418" t="inlineStr"/>
      <c r="N763" s="455" t="n"/>
      <c r="O763" s="455">
        <f>IF(W763&lt;0,AI763,I763)</f>
        <v/>
      </c>
      <c r="P763" s="455">
        <f>I763-O763</f>
        <v/>
      </c>
      <c r="Q763" s="418" t="n"/>
      <c r="R763" s="418" t="inlineStr">
        <is>
          <t>PTI2213792</t>
        </is>
      </c>
      <c r="S763" s="418" t="inlineStr">
        <is>
          <t>PTI2213792</t>
        </is>
      </c>
      <c r="T763" s="418">
        <f>R763=S763</f>
        <v/>
      </c>
      <c r="U763" s="418">
        <f>AND(MONTH(F763)=MONTH(Y763), YEAR(F763)=YEAR(Y763))</f>
        <v/>
      </c>
      <c r="V763" s="418">
        <f>AND(AC763&lt;&gt;"", 'Company information'!D$4&lt;&gt;"", RIGHT(SUBSTITUTE(AC763,"-",""),9)=RIGHT(SUBSTITUTE('Company information'!D$4,"-",""),9))</f>
        <v/>
      </c>
      <c r="W763" s="418">
        <f>AI763-I763</f>
        <v/>
      </c>
      <c r="X763" s="455" t="n"/>
      <c r="Y763" s="419" t="n">
        <v>44748</v>
      </c>
      <c r="Z763" s="418" t="inlineStr">
        <is>
          <t>PTI2213792</t>
        </is>
      </c>
      <c r="AA763" s="418" t="inlineStr"/>
      <c r="AB763" s="418" t="inlineStr">
        <is>
          <t>បុគ្គលជាប់អាករ</t>
        </is>
      </c>
      <c r="AC763" s="418" t="inlineStr">
        <is>
          <t>L001-100067123</t>
        </is>
      </c>
      <c r="AD763" s="418" t="inlineStr">
        <is>
          <t>រីឡាយអេប៊ល សូស អ៊ិនដាសស្រ្ទៀល (ខេមបូឌា)</t>
        </is>
      </c>
      <c r="AE763" s="455" t="n">
        <v>1218364</v>
      </c>
      <c r="AF763" s="455" t="n">
        <v>1113201</v>
      </c>
      <c r="AG763" s="455" t="n">
        <v>0</v>
      </c>
      <c r="AH763" s="455" t="n">
        <v>0</v>
      </c>
      <c r="AI763" s="455" t="n">
        <v>105163</v>
      </c>
      <c r="AJ763" s="455" t="n">
        <v>0</v>
      </c>
      <c r="AK763" s="455" t="n">
        <v>0</v>
      </c>
      <c r="AL763" s="455" t="n">
        <v>0</v>
      </c>
      <c r="AM763" s="455" t="n">
        <v>0</v>
      </c>
      <c r="AN763" s="455" t="n">
        <v>0</v>
      </c>
      <c r="AO763" s="455" t="n">
        <v>0</v>
      </c>
      <c r="AP763" s="455" t="n">
        <v>0</v>
      </c>
      <c r="AQ763" s="455" t="n">
        <v>0</v>
      </c>
      <c r="AR763" s="418" t="inlineStr"/>
      <c r="AS763" s="418" t="inlineStr">
        <is>
          <t>ថ្លៃដឹកជញ្ជូន និងសេវា</t>
        </is>
      </c>
      <c r="AT763" s="418" t="inlineStr">
        <is>
          <t>បានប្រកាសពន្ធ</t>
        </is>
      </c>
    </row>
    <row r="764">
      <c r="A764" s="417" t="n">
        <v>755</v>
      </c>
      <c r="B764" s="418" t="inlineStr">
        <is>
          <t>Tire</t>
        </is>
      </c>
      <c r="C764" s="418" t="inlineStr">
        <is>
          <t>ឃឺន + ណាហ្គែល</t>
        </is>
      </c>
      <c r="D764" s="418" t="inlineStr">
        <is>
          <t>L001-100045189</t>
        </is>
      </c>
      <c r="E764" s="418" t="inlineStr">
        <is>
          <t>PTI2213782</t>
        </is>
      </c>
      <c r="F764" s="419" t="n">
        <v>44719</v>
      </c>
      <c r="G764" s="420" t="n">
        <v>94930</v>
      </c>
      <c r="H764" s="418" t="n"/>
      <c r="I764" s="455" t="n">
        <v>94930</v>
      </c>
      <c r="J764" s="418">
        <f>IF(L764&lt;&gt;"",L764,K764)</f>
        <v/>
      </c>
      <c r="K764" s="418">
        <f>IF(AND(T764=TRUE, U764=TRUE, V764=TRUE), IF(W764&lt;-0.05, "អនុញ្ញាត (អ្នកផ្គត់ផ្គង់ប្រកាសខ្វះ)", "បានប្រកាស (អនុញ្ញាត)"), IF(AND(T764=FALSE, U764=FALSE, V764=FALSE), "ព្យួរទុក (មិនមានទិន្នន័យ)", "ប្រកាសខុស (ព្យួរទុក)"))</f>
        <v/>
      </c>
      <c r="L764" s="418" t="inlineStr"/>
      <c r="M764" s="418" t="inlineStr"/>
      <c r="N764" s="455" t="n"/>
      <c r="O764" s="455">
        <f>IF(W764&lt;0,AI764,I764)</f>
        <v/>
      </c>
      <c r="P764" s="455">
        <f>I764-O764</f>
        <v/>
      </c>
      <c r="Q764" s="418" t="n"/>
      <c r="R764" s="418" t="inlineStr">
        <is>
          <t>PTI2213782</t>
        </is>
      </c>
      <c r="S764" s="418" t="inlineStr">
        <is>
          <t>PTI2213782</t>
        </is>
      </c>
      <c r="T764" s="418">
        <f>R764=S764</f>
        <v/>
      </c>
      <c r="U764" s="418">
        <f>AND(MONTH(F764)=MONTH(Y764), YEAR(F764)=YEAR(Y764))</f>
        <v/>
      </c>
      <c r="V764" s="418">
        <f>AND(AC764&lt;&gt;"", 'Company information'!D$4&lt;&gt;"", RIGHT(SUBSTITUTE(AC764,"-",""),9)=RIGHT(SUBSTITUTE('Company information'!D$4,"-",""),9))</f>
        <v/>
      </c>
      <c r="W764" s="418">
        <f>AI764-I764</f>
        <v/>
      </c>
      <c r="X764" s="455" t="n"/>
      <c r="Y764" s="419" t="n">
        <v>44748</v>
      </c>
      <c r="Z764" s="418" t="inlineStr">
        <is>
          <t>PTI2213782</t>
        </is>
      </c>
      <c r="AA764" s="418" t="inlineStr"/>
      <c r="AB764" s="418" t="inlineStr">
        <is>
          <t>បុគ្គលជាប់អាករ</t>
        </is>
      </c>
      <c r="AC764" s="418" t="inlineStr">
        <is>
          <t>L001-100067123</t>
        </is>
      </c>
      <c r="AD764" s="418" t="inlineStr">
        <is>
          <t>រីឡាយអេប៊ល សូស អ៊ិនដាសស្រ្ទៀល (ខេមបូឌា)</t>
        </is>
      </c>
      <c r="AE764" s="455" t="n">
        <v>1105805</v>
      </c>
      <c r="AF764" s="455" t="n">
        <v>1010875</v>
      </c>
      <c r="AG764" s="455" t="n">
        <v>0</v>
      </c>
      <c r="AH764" s="455" t="n">
        <v>0</v>
      </c>
      <c r="AI764" s="455" t="n">
        <v>94930</v>
      </c>
      <c r="AJ764" s="455" t="n">
        <v>0</v>
      </c>
      <c r="AK764" s="455" t="n">
        <v>0</v>
      </c>
      <c r="AL764" s="455" t="n">
        <v>0</v>
      </c>
      <c r="AM764" s="455" t="n">
        <v>0</v>
      </c>
      <c r="AN764" s="455" t="n">
        <v>0</v>
      </c>
      <c r="AO764" s="455" t="n">
        <v>0</v>
      </c>
      <c r="AP764" s="455" t="n">
        <v>0</v>
      </c>
      <c r="AQ764" s="455" t="n">
        <v>0</v>
      </c>
      <c r="AR764" s="418" t="inlineStr"/>
      <c r="AS764" s="418" t="inlineStr">
        <is>
          <t>ថ្លៃដឹកជញ្ជូន និងសេវា</t>
        </is>
      </c>
      <c r="AT764" s="418" t="inlineStr">
        <is>
          <t>បានប្រកាសពន្ធ</t>
        </is>
      </c>
    </row>
    <row r="765">
      <c r="A765" s="417" t="n">
        <v>756</v>
      </c>
      <c r="B765" s="418" t="inlineStr">
        <is>
          <t>Diesel</t>
        </is>
      </c>
      <c r="C765" s="418" t="inlineStr">
        <is>
          <t>ឃឺន + ណាហ្គែល</t>
        </is>
      </c>
      <c r="D765" s="418" t="inlineStr">
        <is>
          <t>L001-100045189</t>
        </is>
      </c>
      <c r="E765" s="418" t="inlineStr">
        <is>
          <t>PTI2213770</t>
        </is>
      </c>
      <c r="F765" s="419" t="n">
        <v>44719</v>
      </c>
      <c r="G765" s="420" t="n">
        <v>205724</v>
      </c>
      <c r="H765" s="418" t="n"/>
      <c r="I765" s="455" t="n">
        <v>205724</v>
      </c>
      <c r="J765" s="418">
        <f>IF(L765&lt;&gt;"",L765,K765)</f>
        <v/>
      </c>
      <c r="K765" s="418">
        <f>IF(AND(T765=TRUE, U765=TRUE, V765=TRUE), IF(W765&lt;-0.05, "អនុញ្ញាត (អ្នកផ្គត់ផ្គង់ប្រកាសខ្វះ)", "បានប្រកាស (អនុញ្ញាត)"), IF(AND(T765=FALSE, U765=FALSE, V765=FALSE), "ព្យួរទុក (មិនមានទិន្នន័យ)", "ប្រកាសខុស (ព្យួរទុក)"))</f>
        <v/>
      </c>
      <c r="L765" s="418" t="inlineStr"/>
      <c r="M765" s="418" t="inlineStr"/>
      <c r="N765" s="455" t="n"/>
      <c r="O765" s="455">
        <f>IF(W765&lt;0,AI765,I765)</f>
        <v/>
      </c>
      <c r="P765" s="455">
        <f>I765-O765</f>
        <v/>
      </c>
      <c r="Q765" s="418" t="n"/>
      <c r="R765" s="418" t="inlineStr">
        <is>
          <t>PTI2213770</t>
        </is>
      </c>
      <c r="S765" s="418" t="inlineStr">
        <is>
          <t>PTI2213770</t>
        </is>
      </c>
      <c r="T765" s="418">
        <f>R765=S765</f>
        <v/>
      </c>
      <c r="U765" s="418">
        <f>AND(MONTH(F765)=MONTH(Y765), YEAR(F765)=YEAR(Y765))</f>
        <v/>
      </c>
      <c r="V765" s="418">
        <f>AND(AC765&lt;&gt;"", 'Company information'!D$4&lt;&gt;"", RIGHT(SUBSTITUTE(AC765,"-",""),9)=RIGHT(SUBSTITUTE('Company information'!D$4,"-",""),9))</f>
        <v/>
      </c>
      <c r="W765" s="418">
        <f>AI765-I765</f>
        <v/>
      </c>
      <c r="X765" s="455" t="n"/>
      <c r="Y765" s="419" t="n">
        <v>44748</v>
      </c>
      <c r="Z765" s="418" t="inlineStr">
        <is>
          <t>PTI2213770</t>
        </is>
      </c>
      <c r="AA765" s="418" t="inlineStr"/>
      <c r="AB765" s="418" t="inlineStr">
        <is>
          <t>បុគ្គលជាប់អាករ</t>
        </is>
      </c>
      <c r="AC765" s="418" t="inlineStr">
        <is>
          <t>L001-100067123</t>
        </is>
      </c>
      <c r="AD765" s="418" t="inlineStr">
        <is>
          <t>រីឡាយអេប៊ល សូស អ៊ិនដាសស្រ្ទៀល (ខេមបូឌា)</t>
        </is>
      </c>
      <c r="AE765" s="455" t="n">
        <v>2324538</v>
      </c>
      <c r="AF765" s="455" t="n">
        <v>2118814</v>
      </c>
      <c r="AG765" s="455" t="n">
        <v>0</v>
      </c>
      <c r="AH765" s="455" t="n">
        <v>0</v>
      </c>
      <c r="AI765" s="455" t="n">
        <v>205724</v>
      </c>
      <c r="AJ765" s="455" t="n">
        <v>0</v>
      </c>
      <c r="AK765" s="455" t="n">
        <v>0</v>
      </c>
      <c r="AL765" s="455" t="n">
        <v>0</v>
      </c>
      <c r="AM765" s="455" t="n">
        <v>0</v>
      </c>
      <c r="AN765" s="455" t="n">
        <v>0</v>
      </c>
      <c r="AO765" s="455" t="n">
        <v>0</v>
      </c>
      <c r="AP765" s="455" t="n">
        <v>0</v>
      </c>
      <c r="AQ765" s="455" t="n">
        <v>0</v>
      </c>
      <c r="AR765" s="418" t="inlineStr"/>
      <c r="AS765" s="418" t="inlineStr">
        <is>
          <t>ថ្លៃដឹកជញ្ជូន និងសេវា</t>
        </is>
      </c>
      <c r="AT765" s="418" t="inlineStr">
        <is>
          <t>បានប្រកាសពន្ធ</t>
        </is>
      </c>
    </row>
    <row r="766">
      <c r="A766" s="417" t="n">
        <v>757</v>
      </c>
      <c r="B766" s="418" t="inlineStr">
        <is>
          <t>Diesel</t>
        </is>
      </c>
      <c r="C766" s="418" t="inlineStr">
        <is>
          <t>ឃឺន + ណាហ្គែល</t>
        </is>
      </c>
      <c r="D766" s="418" t="inlineStr">
        <is>
          <t>L001-100045189</t>
        </is>
      </c>
      <c r="E766" s="418" t="inlineStr">
        <is>
          <t>PTI2213769</t>
        </is>
      </c>
      <c r="F766" s="419" t="n">
        <v>44719</v>
      </c>
      <c r="G766" s="420" t="n">
        <v>133640</v>
      </c>
      <c r="H766" s="418" t="n"/>
      <c r="I766" s="455" t="n">
        <v>133640</v>
      </c>
      <c r="J766" s="418">
        <f>IF(L766&lt;&gt;"",L766,K766)</f>
        <v/>
      </c>
      <c r="K766" s="418">
        <f>IF(AND(T766=TRUE, U766=TRUE, V766=TRUE), IF(W766&lt;-0.05, "អនុញ្ញាត (អ្នកផ្គត់ផ្គង់ប្រកាសខ្វះ)", "បានប្រកាស (អនុញ្ញាត)"), IF(AND(T766=FALSE, U766=FALSE, V766=FALSE), "ព្យួរទុក (មិនមានទិន្នន័យ)", "ប្រកាសខុស (ព្យួរទុក)"))</f>
        <v/>
      </c>
      <c r="L766" s="418" t="inlineStr"/>
      <c r="M766" s="418" t="inlineStr"/>
      <c r="N766" s="455" t="n"/>
      <c r="O766" s="455">
        <f>IF(W766&lt;0,AI766,I766)</f>
        <v/>
      </c>
      <c r="P766" s="455">
        <f>I766-O766</f>
        <v/>
      </c>
      <c r="Q766" s="418" t="n"/>
      <c r="R766" s="418" t="inlineStr">
        <is>
          <t>PTI2213769</t>
        </is>
      </c>
      <c r="S766" s="418" t="inlineStr">
        <is>
          <t>PTI2213769</t>
        </is>
      </c>
      <c r="T766" s="418">
        <f>R766=S766</f>
        <v/>
      </c>
      <c r="U766" s="418">
        <f>AND(MONTH(F766)=MONTH(Y766), YEAR(F766)=YEAR(Y766))</f>
        <v/>
      </c>
      <c r="V766" s="418">
        <f>AND(AC766&lt;&gt;"", 'Company information'!D$4&lt;&gt;"", RIGHT(SUBSTITUTE(AC766,"-",""),9)=RIGHT(SUBSTITUTE('Company information'!D$4,"-",""),9))</f>
        <v/>
      </c>
      <c r="W766" s="418">
        <f>AI766-I766</f>
        <v/>
      </c>
      <c r="X766" s="455" t="n"/>
      <c r="Y766" s="419" t="n">
        <v>44748</v>
      </c>
      <c r="Z766" s="418" t="inlineStr">
        <is>
          <t>PTI2213769</t>
        </is>
      </c>
      <c r="AA766" s="418" t="inlineStr"/>
      <c r="AB766" s="418" t="inlineStr">
        <is>
          <t>បុគ្គលជាប់អាករ</t>
        </is>
      </c>
      <c r="AC766" s="418" t="inlineStr">
        <is>
          <t>L001-100067123</t>
        </is>
      </c>
      <c r="AD766" s="418" t="inlineStr">
        <is>
          <t>រីឡាយអេប៊ល សូស អ៊ិនដាសស្រ្ទៀល (ខេមបូឌា)</t>
        </is>
      </c>
      <c r="AE766" s="455" t="n">
        <v>1531617</v>
      </c>
      <c r="AF766" s="455" t="n">
        <v>1397977</v>
      </c>
      <c r="AG766" s="455" t="n">
        <v>0</v>
      </c>
      <c r="AH766" s="455" t="n">
        <v>0</v>
      </c>
      <c r="AI766" s="455" t="n">
        <v>133640</v>
      </c>
      <c r="AJ766" s="455" t="n">
        <v>0</v>
      </c>
      <c r="AK766" s="455" t="n">
        <v>0</v>
      </c>
      <c r="AL766" s="455" t="n">
        <v>0</v>
      </c>
      <c r="AM766" s="455" t="n">
        <v>0</v>
      </c>
      <c r="AN766" s="455" t="n">
        <v>0</v>
      </c>
      <c r="AO766" s="455" t="n">
        <v>0</v>
      </c>
      <c r="AP766" s="455" t="n">
        <v>0</v>
      </c>
      <c r="AQ766" s="455" t="n">
        <v>0</v>
      </c>
      <c r="AR766" s="418" t="inlineStr"/>
      <c r="AS766" s="418" t="inlineStr">
        <is>
          <t>ថ្លៃដឹកជញ្ជូន និងសេវា</t>
        </is>
      </c>
      <c r="AT766" s="418" t="inlineStr">
        <is>
          <t>បានប្រកាសពន្ធ</t>
        </is>
      </c>
    </row>
    <row r="767">
      <c r="A767" s="417" t="n">
        <v>758</v>
      </c>
      <c r="B767" s="418" t="inlineStr">
        <is>
          <t>Lunch for Buyer LC</t>
        </is>
      </c>
      <c r="C767" s="418" t="inlineStr">
        <is>
          <t>ឃឺន + ណាហ្គែល</t>
        </is>
      </c>
      <c r="D767" s="418" t="inlineStr">
        <is>
          <t>L001-100045189</t>
        </is>
      </c>
      <c r="E767" s="418" t="inlineStr">
        <is>
          <t>PTI2213768</t>
        </is>
      </c>
      <c r="F767" s="419" t="n">
        <v>44719</v>
      </c>
      <c r="G767" s="420" t="n">
        <v>221077</v>
      </c>
      <c r="H767" s="418" t="n"/>
      <c r="I767" s="455" t="n">
        <v>221077</v>
      </c>
      <c r="J767" s="418">
        <f>IF(L767&lt;&gt;"",L767,K767)</f>
        <v/>
      </c>
      <c r="K767" s="418">
        <f>IF(AND(T767=TRUE, U767=TRUE, V767=TRUE), IF(W767&lt;-0.05, "អនុញ្ញាត (អ្នកផ្គត់ផ្គង់ប្រកាសខ្វះ)", "បានប្រកាស (អនុញ្ញាត)"), IF(AND(T767=FALSE, U767=FALSE, V767=FALSE), "ព្យួរទុក (មិនមានទិន្នន័យ)", "ប្រកាសខុស (ព្យួរទុក)"))</f>
        <v/>
      </c>
      <c r="L767" s="418" t="inlineStr"/>
      <c r="M767" s="418" t="inlineStr"/>
      <c r="N767" s="455" t="n"/>
      <c r="O767" s="455">
        <f>IF(W767&lt;0,AI767,I767)</f>
        <v/>
      </c>
      <c r="P767" s="455">
        <f>I767-O767</f>
        <v/>
      </c>
      <c r="Q767" s="418" t="n"/>
      <c r="R767" s="418" t="inlineStr">
        <is>
          <t>PTI2213768</t>
        </is>
      </c>
      <c r="S767" s="418" t="inlineStr">
        <is>
          <t>PTI2213768</t>
        </is>
      </c>
      <c r="T767" s="418">
        <f>R767=S767</f>
        <v/>
      </c>
      <c r="U767" s="418">
        <f>AND(MONTH(F767)=MONTH(Y767), YEAR(F767)=YEAR(Y767))</f>
        <v/>
      </c>
      <c r="V767" s="418">
        <f>AND(AC767&lt;&gt;"", 'Company information'!D$4&lt;&gt;"", RIGHT(SUBSTITUTE(AC767,"-",""),9)=RIGHT(SUBSTITUTE('Company information'!D$4,"-",""),9))</f>
        <v/>
      </c>
      <c r="W767" s="418">
        <f>AI767-I767</f>
        <v/>
      </c>
      <c r="X767" s="455" t="n"/>
      <c r="Y767" s="419" t="n">
        <v>44748</v>
      </c>
      <c r="Z767" s="418" t="inlineStr">
        <is>
          <t>PTI2213768</t>
        </is>
      </c>
      <c r="AA767" s="418" t="inlineStr"/>
      <c r="AB767" s="418" t="inlineStr">
        <is>
          <t>បុគ្គលជាប់អាករ</t>
        </is>
      </c>
      <c r="AC767" s="418" t="inlineStr">
        <is>
          <t>L001-100067123</t>
        </is>
      </c>
      <c r="AD767" s="418" t="inlineStr">
        <is>
          <t>រីឡាយអេប៊ល សូស អ៊ិនដាសស្រ្ទៀល (ខេមបូឌា)</t>
        </is>
      </c>
      <c r="AE767" s="455" t="n">
        <v>2493418</v>
      </c>
      <c r="AF767" s="455" t="n">
        <v>2272341</v>
      </c>
      <c r="AG767" s="455" t="n">
        <v>0</v>
      </c>
      <c r="AH767" s="455" t="n">
        <v>0</v>
      </c>
      <c r="AI767" s="455" t="n">
        <v>221077</v>
      </c>
      <c r="AJ767" s="455" t="n">
        <v>0</v>
      </c>
      <c r="AK767" s="455" t="n">
        <v>0</v>
      </c>
      <c r="AL767" s="455" t="n">
        <v>0</v>
      </c>
      <c r="AM767" s="455" t="n">
        <v>0</v>
      </c>
      <c r="AN767" s="455" t="n">
        <v>0</v>
      </c>
      <c r="AO767" s="455" t="n">
        <v>0</v>
      </c>
      <c r="AP767" s="455" t="n">
        <v>0</v>
      </c>
      <c r="AQ767" s="455" t="n">
        <v>0</v>
      </c>
      <c r="AR767" s="418" t="inlineStr"/>
      <c r="AS767" s="418" t="inlineStr">
        <is>
          <t>ថ្លៃដឹកជញ្ជូន និងសេវា</t>
        </is>
      </c>
      <c r="AT767" s="418" t="inlineStr">
        <is>
          <t>បានប្រកាសពន្ធ</t>
        </is>
      </c>
    </row>
    <row r="768">
      <c r="A768" s="417" t="n">
        <v>759</v>
      </c>
      <c r="B768" s="418" t="inlineStr">
        <is>
          <t>Labor move wire</t>
        </is>
      </c>
      <c r="C768" s="418" t="inlineStr">
        <is>
          <t>ឃឺន + ណាហ្គែល</t>
        </is>
      </c>
      <c r="D768" s="418" t="inlineStr">
        <is>
          <t>L001-100045189</t>
        </is>
      </c>
      <c r="E768" s="418" t="inlineStr">
        <is>
          <t>PTI2213744</t>
        </is>
      </c>
      <c r="F768" s="419" t="n">
        <v>44719</v>
      </c>
      <c r="G768" s="420" t="n">
        <v>153527</v>
      </c>
      <c r="H768" s="418" t="n"/>
      <c r="I768" s="455" t="n">
        <v>153527</v>
      </c>
      <c r="J768" s="418">
        <f>IF(L768&lt;&gt;"",L768,K768)</f>
        <v/>
      </c>
      <c r="K768" s="418">
        <f>IF(AND(T768=TRUE, U768=TRUE, V768=TRUE), IF(W768&lt;-0.05, "អនុញ្ញាត (អ្នកផ្គត់ផ្គង់ប្រកាសខ្វះ)", "បានប្រកាស (អនុញ្ញាត)"), IF(AND(T768=FALSE, U768=FALSE, V768=FALSE), "ព្យួរទុក (មិនមានទិន្នន័យ)", "ប្រកាសខុស (ព្យួរទុក)"))</f>
        <v/>
      </c>
      <c r="L768" s="418" t="inlineStr"/>
      <c r="M768" s="418" t="inlineStr"/>
      <c r="N768" s="455" t="n"/>
      <c r="O768" s="455">
        <f>IF(W768&lt;0,AI768,I768)</f>
        <v/>
      </c>
      <c r="P768" s="455">
        <f>I768-O768</f>
        <v/>
      </c>
      <c r="Q768" s="418" t="n"/>
      <c r="R768" s="418" t="inlineStr">
        <is>
          <t>PTI2213744</t>
        </is>
      </c>
      <c r="S768" s="418" t="inlineStr">
        <is>
          <t>PTI2213744</t>
        </is>
      </c>
      <c r="T768" s="418">
        <f>R768=S768</f>
        <v/>
      </c>
      <c r="U768" s="418">
        <f>AND(MONTH(F768)=MONTH(Y768), YEAR(F768)=YEAR(Y768))</f>
        <v/>
      </c>
      <c r="V768" s="418">
        <f>AND(AC768&lt;&gt;"", 'Company information'!D$4&lt;&gt;"", RIGHT(SUBSTITUTE(AC768,"-",""),9)=RIGHT(SUBSTITUTE('Company information'!D$4,"-",""),9))</f>
        <v/>
      </c>
      <c r="W768" s="418">
        <f>AI768-I768</f>
        <v/>
      </c>
      <c r="X768" s="455" t="n"/>
      <c r="Y768" s="419" t="n">
        <v>44748</v>
      </c>
      <c r="Z768" s="418" t="inlineStr">
        <is>
          <t>PTI2213744</t>
        </is>
      </c>
      <c r="AA768" s="418" t="inlineStr"/>
      <c r="AB768" s="418" t="inlineStr">
        <is>
          <t>បុគ្គលជាប់អាករ</t>
        </is>
      </c>
      <c r="AC768" s="418" t="inlineStr">
        <is>
          <t>L001-100067123</t>
        </is>
      </c>
      <c r="AD768" s="418" t="inlineStr">
        <is>
          <t>រីឡាយអេប៊ល សូស អ៊ិនដាសស្រ្ទៀល (ខេមបូឌា)</t>
        </is>
      </c>
      <c r="AE768" s="455" t="n">
        <v>1745241</v>
      </c>
      <c r="AF768" s="455" t="n">
        <v>1591714</v>
      </c>
      <c r="AG768" s="455" t="n">
        <v>0</v>
      </c>
      <c r="AH768" s="455" t="n">
        <v>0</v>
      </c>
      <c r="AI768" s="455" t="n">
        <v>153527</v>
      </c>
      <c r="AJ768" s="455" t="n">
        <v>0</v>
      </c>
      <c r="AK768" s="455" t="n">
        <v>0</v>
      </c>
      <c r="AL768" s="455" t="n">
        <v>0</v>
      </c>
      <c r="AM768" s="455" t="n">
        <v>0</v>
      </c>
      <c r="AN768" s="455" t="n">
        <v>0</v>
      </c>
      <c r="AO768" s="455" t="n">
        <v>0</v>
      </c>
      <c r="AP768" s="455" t="n">
        <v>0</v>
      </c>
      <c r="AQ768" s="455" t="n">
        <v>0</v>
      </c>
      <c r="AR768" s="418" t="inlineStr"/>
      <c r="AS768" s="418" t="inlineStr">
        <is>
          <t>ថ្លៃដឹកជញ្ជូន និងសេវា</t>
        </is>
      </c>
      <c r="AT768" s="418" t="inlineStr">
        <is>
          <t>បានប្រកាសពន្ធ</t>
        </is>
      </c>
    </row>
    <row r="769">
      <c r="A769" s="417" t="n">
        <v>760</v>
      </c>
      <c r="B769" s="418" t="inlineStr">
        <is>
          <t>Repair Room</t>
        </is>
      </c>
      <c r="C769" s="418" t="inlineStr">
        <is>
          <t>ឃឺន + ណាហ្គែល</t>
        </is>
      </c>
      <c r="D769" s="418" t="inlineStr">
        <is>
          <t>L001-100045189</t>
        </is>
      </c>
      <c r="E769" s="418" t="inlineStr">
        <is>
          <t>PTI2213742</t>
        </is>
      </c>
      <c r="F769" s="419" t="n">
        <v>44719</v>
      </c>
      <c r="G769" s="420" t="n">
        <v>169619</v>
      </c>
      <c r="H769" s="418" t="n"/>
      <c r="I769" s="455" t="n">
        <v>169619</v>
      </c>
      <c r="J769" s="418">
        <f>IF(L769&lt;&gt;"",L769,K769)</f>
        <v/>
      </c>
      <c r="K769" s="418">
        <f>IF(AND(T769=TRUE, U769=TRUE, V769=TRUE), IF(W769&lt;-0.05, "អនុញ្ញាត (អ្នកផ្គត់ផ្គង់ប្រកាសខ្វះ)", "បានប្រកាស (អនុញ្ញាត)"), IF(AND(T769=FALSE, U769=FALSE, V769=FALSE), "ព្យួរទុក (មិនមានទិន្នន័យ)", "ប្រកាសខុស (ព្យួរទុក)"))</f>
        <v/>
      </c>
      <c r="L769" s="418" t="inlineStr"/>
      <c r="M769" s="418" t="inlineStr"/>
      <c r="N769" s="455" t="n"/>
      <c r="O769" s="455">
        <f>IF(W769&lt;0,AI769,I769)</f>
        <v/>
      </c>
      <c r="P769" s="455">
        <f>I769-O769</f>
        <v/>
      </c>
      <c r="Q769" s="418" t="n"/>
      <c r="R769" s="418" t="inlineStr">
        <is>
          <t>PTI2213742</t>
        </is>
      </c>
      <c r="S769" s="418" t="inlineStr">
        <is>
          <t>PTI2213742</t>
        </is>
      </c>
      <c r="T769" s="418">
        <f>R769=S769</f>
        <v/>
      </c>
      <c r="U769" s="418">
        <f>AND(MONTH(F769)=MONTH(Y769), YEAR(F769)=YEAR(Y769))</f>
        <v/>
      </c>
      <c r="V769" s="418">
        <f>AND(AC769&lt;&gt;"", 'Company information'!D$4&lt;&gt;"", RIGHT(SUBSTITUTE(AC769,"-",""),9)=RIGHT(SUBSTITUTE('Company information'!D$4,"-",""),9))</f>
        <v/>
      </c>
      <c r="W769" s="418">
        <f>AI769-I769</f>
        <v/>
      </c>
      <c r="X769" s="455" t="n"/>
      <c r="Y769" s="419" t="n">
        <v>44748</v>
      </c>
      <c r="Z769" s="418" t="inlineStr">
        <is>
          <t>PTI2213742</t>
        </is>
      </c>
      <c r="AA769" s="418" t="inlineStr"/>
      <c r="AB769" s="418" t="inlineStr">
        <is>
          <t>បុគ្គលជាប់អាករ</t>
        </is>
      </c>
      <c r="AC769" s="418" t="inlineStr">
        <is>
          <t>L001-100067123</t>
        </is>
      </c>
      <c r="AD769" s="418" t="inlineStr">
        <is>
          <t>រីឡាយអេប៊ល សូស អ៊ិនដាសស្រ្ទៀល (ខេមបូឌា)</t>
        </is>
      </c>
      <c r="AE769" s="455" t="n">
        <v>1922248</v>
      </c>
      <c r="AF769" s="455" t="n">
        <v>1752629</v>
      </c>
      <c r="AG769" s="455" t="n">
        <v>0</v>
      </c>
      <c r="AH769" s="455" t="n">
        <v>0</v>
      </c>
      <c r="AI769" s="455" t="n">
        <v>169619</v>
      </c>
      <c r="AJ769" s="455" t="n">
        <v>0</v>
      </c>
      <c r="AK769" s="455" t="n">
        <v>0</v>
      </c>
      <c r="AL769" s="455" t="n">
        <v>0</v>
      </c>
      <c r="AM769" s="455" t="n">
        <v>0</v>
      </c>
      <c r="AN769" s="455" t="n">
        <v>0</v>
      </c>
      <c r="AO769" s="455" t="n">
        <v>0</v>
      </c>
      <c r="AP769" s="455" t="n">
        <v>0</v>
      </c>
      <c r="AQ769" s="455" t="n">
        <v>0</v>
      </c>
      <c r="AR769" s="418" t="inlineStr"/>
      <c r="AS769" s="418" t="inlineStr">
        <is>
          <t>ថ្លៃដឹកជញ្ជូន និងសេវា</t>
        </is>
      </c>
      <c r="AT769" s="418" t="inlineStr">
        <is>
          <t>បានប្រកាសពន្ធ</t>
        </is>
      </c>
    </row>
    <row r="770">
      <c r="A770" s="417" t="n">
        <v>761</v>
      </c>
      <c r="B770" s="418" t="inlineStr">
        <is>
          <t>Rental car</t>
        </is>
      </c>
      <c r="C770" s="418" t="inlineStr">
        <is>
          <t>ឃឺន + ណាហ្គែល</t>
        </is>
      </c>
      <c r="D770" s="418" t="inlineStr">
        <is>
          <t>L001-100045189</t>
        </is>
      </c>
      <c r="E770" s="418" t="inlineStr">
        <is>
          <t>PTI2213738</t>
        </is>
      </c>
      <c r="F770" s="419" t="n">
        <v>44719</v>
      </c>
      <c r="G770" s="420" t="n">
        <v>162256</v>
      </c>
      <c r="H770" s="418" t="n"/>
      <c r="I770" s="455" t="n">
        <v>162256</v>
      </c>
      <c r="J770" s="418">
        <f>IF(L770&lt;&gt;"",L770,K770)</f>
        <v/>
      </c>
      <c r="K770" s="418">
        <f>IF(AND(T770=TRUE, U770=TRUE, V770=TRUE), IF(W770&lt;-0.05, "អនុញ្ញាត (អ្នកផ្គត់ផ្គង់ប្រកាសខ្វះ)", "បានប្រកាស (អនុញ្ញាត)"), IF(AND(T770=FALSE, U770=FALSE, V770=FALSE), "ព្យួរទុក (មិនមានទិន្នន័យ)", "ប្រកាសខុស (ព្យួរទុក)"))</f>
        <v/>
      </c>
      <c r="L770" s="418" t="inlineStr"/>
      <c r="M770" s="418" t="inlineStr"/>
      <c r="N770" s="455" t="n"/>
      <c r="O770" s="455">
        <f>IF(W770&lt;0,AI770,I770)</f>
        <v/>
      </c>
      <c r="P770" s="455">
        <f>I770-O770</f>
        <v/>
      </c>
      <c r="Q770" s="418" t="n"/>
      <c r="R770" s="418" t="inlineStr">
        <is>
          <t>PTI2213738</t>
        </is>
      </c>
      <c r="S770" s="418" t="inlineStr">
        <is>
          <t>PTI2213738</t>
        </is>
      </c>
      <c r="T770" s="418">
        <f>R770=S770</f>
        <v/>
      </c>
      <c r="U770" s="418">
        <f>AND(MONTH(F770)=MONTH(Y770), YEAR(F770)=YEAR(Y770))</f>
        <v/>
      </c>
      <c r="V770" s="418">
        <f>AND(AC770&lt;&gt;"", 'Company information'!D$4&lt;&gt;"", RIGHT(SUBSTITUTE(AC770,"-",""),9)=RIGHT(SUBSTITUTE('Company information'!D$4,"-",""),9))</f>
        <v/>
      </c>
      <c r="W770" s="418">
        <f>AI770-I770</f>
        <v/>
      </c>
      <c r="X770" s="455" t="n"/>
      <c r="Y770" s="419" t="n">
        <v>44748</v>
      </c>
      <c r="Z770" s="418" t="inlineStr">
        <is>
          <t>PTI2213738</t>
        </is>
      </c>
      <c r="AA770" s="418" t="inlineStr"/>
      <c r="AB770" s="418" t="inlineStr">
        <is>
          <t>បុគ្គលជាប់អាករ</t>
        </is>
      </c>
      <c r="AC770" s="418" t="inlineStr">
        <is>
          <t>L001-100067123</t>
        </is>
      </c>
      <c r="AD770" s="418" t="inlineStr">
        <is>
          <t>រីឡាយអេប៊ល សូស អ៊ិនដាសស្រ្ទៀល (ខេមបូឌា)</t>
        </is>
      </c>
      <c r="AE770" s="455" t="n">
        <v>1841257</v>
      </c>
      <c r="AF770" s="455" t="n">
        <v>1679001</v>
      </c>
      <c r="AG770" s="455" t="n">
        <v>0</v>
      </c>
      <c r="AH770" s="455" t="n">
        <v>0</v>
      </c>
      <c r="AI770" s="455" t="n">
        <v>162256</v>
      </c>
      <c r="AJ770" s="455" t="n">
        <v>0</v>
      </c>
      <c r="AK770" s="455" t="n">
        <v>0</v>
      </c>
      <c r="AL770" s="455" t="n">
        <v>0</v>
      </c>
      <c r="AM770" s="455" t="n">
        <v>0</v>
      </c>
      <c r="AN770" s="455" t="n">
        <v>0</v>
      </c>
      <c r="AO770" s="455" t="n">
        <v>0</v>
      </c>
      <c r="AP770" s="455" t="n">
        <v>0</v>
      </c>
      <c r="AQ770" s="455" t="n">
        <v>0</v>
      </c>
      <c r="AR770" s="418" t="inlineStr"/>
      <c r="AS770" s="418" t="inlineStr">
        <is>
          <t>ថ្លៃដឹកជញ្ជូន និងសេវា</t>
        </is>
      </c>
      <c r="AT770" s="418" t="inlineStr">
        <is>
          <t>បានប្រកាសពន្ធ</t>
        </is>
      </c>
    </row>
    <row r="771">
      <c r="A771" s="417" t="n">
        <v>762</v>
      </c>
      <c r="B771" s="418" t="inlineStr">
        <is>
          <t>Electric Equipment</t>
        </is>
      </c>
      <c r="C771" s="418" t="inlineStr">
        <is>
          <t>ឃឺន + ណាហ្គែល</t>
        </is>
      </c>
      <c r="D771" s="418" t="inlineStr">
        <is>
          <t>L001-100045189</t>
        </is>
      </c>
      <c r="E771" s="418" t="inlineStr">
        <is>
          <t>PTI2213726</t>
        </is>
      </c>
      <c r="F771" s="419" t="n">
        <v>44719</v>
      </c>
      <c r="G771" s="420" t="n">
        <v>181885</v>
      </c>
      <c r="H771" s="418" t="n"/>
      <c r="I771" s="455" t="n">
        <v>181885</v>
      </c>
      <c r="J771" s="418">
        <f>IF(L771&lt;&gt;"",L771,K771)</f>
        <v/>
      </c>
      <c r="K771" s="418">
        <f>IF(AND(T771=TRUE, U771=TRUE, V771=TRUE), IF(W771&lt;-0.05, "អនុញ្ញាត (អ្នកផ្គត់ផ្គង់ប្រកាសខ្វះ)", "បានប្រកាស (អនុញ្ញាត)"), IF(AND(T771=FALSE, U771=FALSE, V771=FALSE), "ព្យួរទុក (មិនមានទិន្នន័យ)", "ប្រកាសខុស (ព្យួរទុក)"))</f>
        <v/>
      </c>
      <c r="L771" s="418" t="inlineStr"/>
      <c r="M771" s="418" t="inlineStr"/>
      <c r="N771" s="455" t="n"/>
      <c r="O771" s="455">
        <f>IF(W771&lt;0,AI771,I771)</f>
        <v/>
      </c>
      <c r="P771" s="455">
        <f>I771-O771</f>
        <v/>
      </c>
      <c r="Q771" s="418" t="n"/>
      <c r="R771" s="418" t="inlineStr">
        <is>
          <t>PTI2213726</t>
        </is>
      </c>
      <c r="S771" s="418" t="inlineStr">
        <is>
          <t>PTI2213726</t>
        </is>
      </c>
      <c r="T771" s="418">
        <f>R771=S771</f>
        <v/>
      </c>
      <c r="U771" s="418">
        <f>AND(MONTH(F771)=MONTH(Y771), YEAR(F771)=YEAR(Y771))</f>
        <v/>
      </c>
      <c r="V771" s="418">
        <f>AND(AC771&lt;&gt;"", 'Company information'!D$4&lt;&gt;"", RIGHT(SUBSTITUTE(AC771,"-",""),9)=RIGHT(SUBSTITUTE('Company information'!D$4,"-",""),9))</f>
        <v/>
      </c>
      <c r="W771" s="418">
        <f>AI771-I771</f>
        <v/>
      </c>
      <c r="X771" s="455" t="n"/>
      <c r="Y771" s="419" t="n">
        <v>44748</v>
      </c>
      <c r="Z771" s="418" t="inlineStr">
        <is>
          <t>PTI2213726</t>
        </is>
      </c>
      <c r="AA771" s="418" t="inlineStr"/>
      <c r="AB771" s="418" t="inlineStr">
        <is>
          <t>បុគ្គលជាប់អាករ</t>
        </is>
      </c>
      <c r="AC771" s="418" t="inlineStr">
        <is>
          <t>L001-100067123</t>
        </is>
      </c>
      <c r="AD771" s="418" t="inlineStr">
        <is>
          <t>រីឡាយអេប៊ល សូស អ៊ិនដាសស្រ្ទៀល (ខេមបូឌា)</t>
        </is>
      </c>
      <c r="AE771" s="455" t="n">
        <v>2057180</v>
      </c>
      <c r="AF771" s="455" t="n">
        <v>1875295</v>
      </c>
      <c r="AG771" s="455" t="n">
        <v>0</v>
      </c>
      <c r="AH771" s="455" t="n">
        <v>0</v>
      </c>
      <c r="AI771" s="455" t="n">
        <v>181885</v>
      </c>
      <c r="AJ771" s="455" t="n">
        <v>0</v>
      </c>
      <c r="AK771" s="455" t="n">
        <v>0</v>
      </c>
      <c r="AL771" s="455" t="n">
        <v>0</v>
      </c>
      <c r="AM771" s="455" t="n">
        <v>0</v>
      </c>
      <c r="AN771" s="455" t="n">
        <v>0</v>
      </c>
      <c r="AO771" s="455" t="n">
        <v>0</v>
      </c>
      <c r="AP771" s="455" t="n">
        <v>0</v>
      </c>
      <c r="AQ771" s="455" t="n">
        <v>0</v>
      </c>
      <c r="AR771" s="418" t="inlineStr"/>
      <c r="AS771" s="418" t="inlineStr">
        <is>
          <t>ថ្លៃដឹកជញ្ជូន និងសេវា</t>
        </is>
      </c>
      <c r="AT771" s="418" t="inlineStr">
        <is>
          <t>បានប្រកាសពន្ធ</t>
        </is>
      </c>
    </row>
    <row r="772">
      <c r="A772" s="417" t="n">
        <v>763</v>
      </c>
      <c r="B772" s="418" t="inlineStr">
        <is>
          <t>Electric Equipment</t>
        </is>
      </c>
      <c r="C772" s="418" t="inlineStr">
        <is>
          <t>ឃឺន + ណាហ្គែល</t>
        </is>
      </c>
      <c r="D772" s="418" t="inlineStr">
        <is>
          <t>L001-100045189</t>
        </is>
      </c>
      <c r="E772" s="418" t="inlineStr">
        <is>
          <t>PTI2213725</t>
        </is>
      </c>
      <c r="F772" s="419" t="n">
        <v>44719</v>
      </c>
      <c r="G772" s="420" t="n">
        <v>136051</v>
      </c>
      <c r="H772" s="418" t="n"/>
      <c r="I772" s="455" t="n">
        <v>136051</v>
      </c>
      <c r="J772" s="418">
        <f>IF(L772&lt;&gt;"",L772,K772)</f>
        <v/>
      </c>
      <c r="K772" s="418">
        <f>IF(AND(T772=TRUE, U772=TRUE, V772=TRUE), IF(W772&lt;-0.05, "អនុញ្ញាត (អ្នកផ្គត់ផ្គង់ប្រកាសខ្វះ)", "បានប្រកាស (អនុញ្ញាត)"), IF(AND(T772=FALSE, U772=FALSE, V772=FALSE), "ព្យួរទុក (មិនមានទិន្នន័យ)", "ប្រកាសខុស (ព្យួរទុក)"))</f>
        <v/>
      </c>
      <c r="L772" s="418" t="inlineStr"/>
      <c r="M772" s="418" t="inlineStr"/>
      <c r="N772" s="455" t="n"/>
      <c r="O772" s="455">
        <f>IF(W772&lt;0,AI772,I772)</f>
        <v/>
      </c>
      <c r="P772" s="455">
        <f>I772-O772</f>
        <v/>
      </c>
      <c r="Q772" s="418" t="n"/>
      <c r="R772" s="418" t="inlineStr">
        <is>
          <t>PTI2213725</t>
        </is>
      </c>
      <c r="S772" s="418" t="inlineStr">
        <is>
          <t>PTI2213725</t>
        </is>
      </c>
      <c r="T772" s="418">
        <f>R772=S772</f>
        <v/>
      </c>
      <c r="U772" s="418">
        <f>AND(MONTH(F772)=MONTH(Y772), YEAR(F772)=YEAR(Y772))</f>
        <v/>
      </c>
      <c r="V772" s="418">
        <f>AND(AC772&lt;&gt;"", 'Company information'!D$4&lt;&gt;"", RIGHT(SUBSTITUTE(AC772,"-",""),9)=RIGHT(SUBSTITUTE('Company information'!D$4,"-",""),9))</f>
        <v/>
      </c>
      <c r="W772" s="418">
        <f>AI772-I772</f>
        <v/>
      </c>
      <c r="X772" s="455" t="n"/>
      <c r="Y772" s="419" t="n">
        <v>44748</v>
      </c>
      <c r="Z772" s="418" t="inlineStr">
        <is>
          <t>PTI2213725</t>
        </is>
      </c>
      <c r="AA772" s="418" t="inlineStr"/>
      <c r="AB772" s="418" t="inlineStr">
        <is>
          <t>បុគ្គលជាប់អាករ</t>
        </is>
      </c>
      <c r="AC772" s="418" t="inlineStr">
        <is>
          <t>L001-100067123</t>
        </is>
      </c>
      <c r="AD772" s="418" t="inlineStr">
        <is>
          <t>រីឡាយអេប៊ល សូស អ៊ិនដាសស្រ្ទៀល (ខេមបូឌា)</t>
        </is>
      </c>
      <c r="AE772" s="455" t="n">
        <v>1553004</v>
      </c>
      <c r="AF772" s="455" t="n">
        <v>1416953</v>
      </c>
      <c r="AG772" s="455" t="n">
        <v>0</v>
      </c>
      <c r="AH772" s="455" t="n">
        <v>0</v>
      </c>
      <c r="AI772" s="455" t="n">
        <v>136051</v>
      </c>
      <c r="AJ772" s="455" t="n">
        <v>0</v>
      </c>
      <c r="AK772" s="455" t="n">
        <v>0</v>
      </c>
      <c r="AL772" s="455" t="n">
        <v>0</v>
      </c>
      <c r="AM772" s="455" t="n">
        <v>0</v>
      </c>
      <c r="AN772" s="455" t="n">
        <v>0</v>
      </c>
      <c r="AO772" s="455" t="n">
        <v>0</v>
      </c>
      <c r="AP772" s="455" t="n">
        <v>0</v>
      </c>
      <c r="AQ772" s="455" t="n">
        <v>0</v>
      </c>
      <c r="AR772" s="418" t="inlineStr"/>
      <c r="AS772" s="418" t="inlineStr">
        <is>
          <t>ថ្លៃដឹកជញ្ជូន និងសេវា</t>
        </is>
      </c>
      <c r="AT772" s="418" t="inlineStr">
        <is>
          <t>បានប្រកាសពន្ធ</t>
        </is>
      </c>
    </row>
    <row r="773">
      <c r="A773" s="417" t="n">
        <v>764</v>
      </c>
      <c r="B773" s="418" t="inlineStr">
        <is>
          <t>Rental car</t>
        </is>
      </c>
      <c r="C773" s="418" t="inlineStr">
        <is>
          <t>ឃឺន + ណាហ្គែល</t>
        </is>
      </c>
      <c r="D773" s="418" t="inlineStr">
        <is>
          <t>L001-100045189</t>
        </is>
      </c>
      <c r="E773" s="418" t="inlineStr">
        <is>
          <t>PTI2213667</t>
        </is>
      </c>
      <c r="F773" s="419" t="n">
        <v>44688</v>
      </c>
      <c r="G773" s="420" t="n">
        <v>26676</v>
      </c>
      <c r="H773" s="418" t="n"/>
      <c r="I773" s="455" t="n">
        <v>26676</v>
      </c>
      <c r="J773" s="418">
        <f>IF(L773&lt;&gt;"",L773,K773)</f>
        <v/>
      </c>
      <c r="K773" s="418">
        <f>IF(AND(T773=TRUE, U773=TRUE, V773=TRUE), IF(W773&lt;-0.05, "អនុញ្ញាត (អ្នកផ្គត់ផ្គង់ប្រកាសខ្វះ)", "បានប្រកាស (អនុញ្ញាត)"), IF(AND(T773=FALSE, U773=FALSE, V773=FALSE), "ព្យួរទុក (មិនមានទិន្នន័យ)", "ប្រកាសខុស (ព្យួរទុក)"))</f>
        <v/>
      </c>
      <c r="L773" s="418" t="inlineStr"/>
      <c r="M773" s="418" t="inlineStr"/>
      <c r="N773" s="455" t="n"/>
      <c r="O773" s="455">
        <f>IF(W773&lt;0,AI773,I773)</f>
        <v/>
      </c>
      <c r="P773" s="455">
        <f>I773-O773</f>
        <v/>
      </c>
      <c r="Q773" s="418" t="n"/>
      <c r="R773" s="418" t="inlineStr">
        <is>
          <t>PTI2213667</t>
        </is>
      </c>
      <c r="S773" s="418" t="inlineStr">
        <is>
          <t>PTI2213667</t>
        </is>
      </c>
      <c r="T773" s="418">
        <f>R773=S773</f>
        <v/>
      </c>
      <c r="U773" s="418">
        <f>AND(MONTH(F773)=MONTH(Y773), YEAR(F773)=YEAR(Y773))</f>
        <v/>
      </c>
      <c r="V773" s="418">
        <f>AND(AC773&lt;&gt;"", 'Company information'!D$4&lt;&gt;"", RIGHT(SUBSTITUTE(AC773,"-",""),9)=RIGHT(SUBSTITUTE('Company information'!D$4,"-",""),9))</f>
        <v/>
      </c>
      <c r="W773" s="418">
        <f>AI773-I773</f>
        <v/>
      </c>
      <c r="X773" s="455" t="n"/>
      <c r="Y773" s="419" t="n">
        <v>44747</v>
      </c>
      <c r="Z773" s="418" t="inlineStr">
        <is>
          <t>PTI2213667</t>
        </is>
      </c>
      <c r="AA773" s="418" t="inlineStr"/>
      <c r="AB773" s="418" t="inlineStr">
        <is>
          <t>បុគ្គលជាប់អាករ</t>
        </is>
      </c>
      <c r="AC773" s="418" t="inlineStr">
        <is>
          <t>L001-100067123</t>
        </is>
      </c>
      <c r="AD773" s="418" t="inlineStr">
        <is>
          <t>រីឡាយអេប៊ល សូស អ៊ិនដាសស្រ្ទៀល (ខេមបូឌា)</t>
        </is>
      </c>
      <c r="AE773" s="455" t="n">
        <v>15962221</v>
      </c>
      <c r="AF773" s="455" t="n">
        <v>15935545</v>
      </c>
      <c r="AG773" s="455" t="n">
        <v>0</v>
      </c>
      <c r="AH773" s="455" t="n">
        <v>0</v>
      </c>
      <c r="AI773" s="455" t="n">
        <v>26676</v>
      </c>
      <c r="AJ773" s="455" t="n">
        <v>0</v>
      </c>
      <c r="AK773" s="455" t="n">
        <v>0</v>
      </c>
      <c r="AL773" s="455" t="n">
        <v>0</v>
      </c>
      <c r="AM773" s="455" t="n">
        <v>0</v>
      </c>
      <c r="AN773" s="455" t="n">
        <v>0</v>
      </c>
      <c r="AO773" s="455" t="n">
        <v>0</v>
      </c>
      <c r="AP773" s="455" t="n">
        <v>0</v>
      </c>
      <c r="AQ773" s="455" t="n">
        <v>0</v>
      </c>
      <c r="AR773" s="418" t="inlineStr"/>
      <c r="AS773" s="418" t="inlineStr">
        <is>
          <t>ថ្លៃដឹកជញ្ជូន និងសេវា</t>
        </is>
      </c>
      <c r="AT773" s="418" t="inlineStr">
        <is>
          <t>បានប្រកាសពន្ធ</t>
        </is>
      </c>
    </row>
    <row r="774">
      <c r="A774" s="417" t="n">
        <v>765</v>
      </c>
      <c r="B774" s="418" t="inlineStr">
        <is>
          <t>Print Banner</t>
        </is>
      </c>
      <c r="C774" s="418" t="inlineStr">
        <is>
          <t>ឃឺន + ណាហ្គែល</t>
        </is>
      </c>
      <c r="D774" s="418" t="inlineStr">
        <is>
          <t>L001-100045189</t>
        </is>
      </c>
      <c r="E774" s="418" t="inlineStr">
        <is>
          <t>PTI2213659</t>
        </is>
      </c>
      <c r="F774" s="419" t="n">
        <v>44688</v>
      </c>
      <c r="G774" s="420" t="n">
        <v>26676</v>
      </c>
      <c r="H774" s="418" t="n"/>
      <c r="I774" s="455" t="n">
        <v>26676</v>
      </c>
      <c r="J774" s="418">
        <f>IF(L774&lt;&gt;"",L774,K774)</f>
        <v/>
      </c>
      <c r="K774" s="418">
        <f>IF(AND(T774=TRUE, U774=TRUE, V774=TRUE), IF(W774&lt;-0.05, "អនុញ្ញាត (អ្នកផ្គត់ផ្គង់ប្រកាសខ្វះ)", "បានប្រកាស (អនុញ្ញាត)"), IF(AND(T774=FALSE, U774=FALSE, V774=FALSE), "ព្យួរទុក (មិនមានទិន្នន័យ)", "ប្រកាសខុស (ព្យួរទុក)"))</f>
        <v/>
      </c>
      <c r="L774" s="418" t="inlineStr"/>
      <c r="M774" s="418" t="inlineStr"/>
      <c r="N774" s="455" t="n"/>
      <c r="O774" s="455">
        <f>IF(W774&lt;0,AI774,I774)</f>
        <v/>
      </c>
      <c r="P774" s="455">
        <f>I774-O774</f>
        <v/>
      </c>
      <c r="Q774" s="418" t="n"/>
      <c r="R774" s="418" t="inlineStr">
        <is>
          <t>PTI2213659</t>
        </is>
      </c>
      <c r="S774" s="418" t="inlineStr">
        <is>
          <t>PTI2213659</t>
        </is>
      </c>
      <c r="T774" s="418">
        <f>R774=S774</f>
        <v/>
      </c>
      <c r="U774" s="418">
        <f>AND(MONTH(F774)=MONTH(Y774), YEAR(F774)=YEAR(Y774))</f>
        <v/>
      </c>
      <c r="V774" s="418">
        <f>AND(AC774&lt;&gt;"", 'Company information'!D$4&lt;&gt;"", RIGHT(SUBSTITUTE(AC774,"-",""),9)=RIGHT(SUBSTITUTE('Company information'!D$4,"-",""),9))</f>
        <v/>
      </c>
      <c r="W774" s="418">
        <f>AI774-I774</f>
        <v/>
      </c>
      <c r="X774" s="455" t="n"/>
      <c r="Y774" s="419" t="n">
        <v>44747</v>
      </c>
      <c r="Z774" s="418" t="inlineStr">
        <is>
          <t>PTI2213659</t>
        </is>
      </c>
      <c r="AA774" s="418" t="inlineStr"/>
      <c r="AB774" s="418" t="inlineStr">
        <is>
          <t>បុគ្គលជាប់អាករ</t>
        </is>
      </c>
      <c r="AC774" s="418" t="inlineStr">
        <is>
          <t>L001-100067123</t>
        </is>
      </c>
      <c r="AD774" s="418" t="inlineStr">
        <is>
          <t>រីឡាយអេប៊ល សូស អ៊ិនដាសស្រ្ទៀល (ខេមបូឌា)</t>
        </is>
      </c>
      <c r="AE774" s="455" t="n">
        <v>293436</v>
      </c>
      <c r="AF774" s="455" t="n">
        <v>266760</v>
      </c>
      <c r="AG774" s="455" t="n">
        <v>0</v>
      </c>
      <c r="AH774" s="455" t="n">
        <v>0</v>
      </c>
      <c r="AI774" s="455" t="n">
        <v>26676</v>
      </c>
      <c r="AJ774" s="455" t="n">
        <v>0</v>
      </c>
      <c r="AK774" s="455" t="n">
        <v>0</v>
      </c>
      <c r="AL774" s="455" t="n">
        <v>0</v>
      </c>
      <c r="AM774" s="455" t="n">
        <v>0</v>
      </c>
      <c r="AN774" s="455" t="n">
        <v>0</v>
      </c>
      <c r="AO774" s="455" t="n">
        <v>0</v>
      </c>
      <c r="AP774" s="455" t="n">
        <v>0</v>
      </c>
      <c r="AQ774" s="455" t="n">
        <v>0</v>
      </c>
      <c r="AR774" s="418" t="inlineStr"/>
      <c r="AS774" s="418" t="inlineStr">
        <is>
          <t>ថ្លៃដឹកជញ្ជូន និងសេវា</t>
        </is>
      </c>
      <c r="AT774" s="418" t="inlineStr">
        <is>
          <t>បានប្រកាសពន្ធ</t>
        </is>
      </c>
    </row>
    <row r="775">
      <c r="A775" s="417" t="n">
        <v>766</v>
      </c>
      <c r="B775" s="418" t="inlineStr">
        <is>
          <t>Balance for Monthly Tax Service for January 2024</t>
        </is>
      </c>
      <c r="C775" s="418" t="inlineStr">
        <is>
          <t>ឃឺន + ណាហ្គែល</t>
        </is>
      </c>
      <c r="D775" s="418" t="inlineStr">
        <is>
          <t>L001-100045189</t>
        </is>
      </c>
      <c r="E775" s="418" t="inlineStr">
        <is>
          <t>PTI2213408</t>
        </is>
      </c>
      <c r="F775" s="419" t="n">
        <v>44658</v>
      </c>
      <c r="G775" s="420" t="n">
        <v>26676</v>
      </c>
      <c r="H775" s="418" t="n"/>
      <c r="I775" s="455" t="n">
        <v>26676</v>
      </c>
      <c r="J775" s="418">
        <f>IF(L775&lt;&gt;"",L775,K775)</f>
        <v/>
      </c>
      <c r="K775" s="418">
        <f>IF(AND(T775=TRUE, U775=TRUE, V775=TRUE), IF(W775&lt;-0.05, "អនុញ្ញាត (អ្នកផ្គត់ផ្គង់ប្រកាសខ្វះ)", "បានប្រកាស (អនុញ្ញាត)"), IF(AND(T775=FALSE, U775=FALSE, V775=FALSE), "ព្យួរទុក (មិនមានទិន្នន័យ)", "ប្រកាសខុស (ព្យួរទុក)"))</f>
        <v/>
      </c>
      <c r="L775" s="418" t="inlineStr"/>
      <c r="M775" s="418" t="inlineStr"/>
      <c r="N775" s="455" t="n"/>
      <c r="O775" s="455">
        <f>IF(W775&lt;0,AI775,I775)</f>
        <v/>
      </c>
      <c r="P775" s="455">
        <f>I775-O775</f>
        <v/>
      </c>
      <c r="Q775" s="418" t="n"/>
      <c r="R775" s="418" t="inlineStr">
        <is>
          <t>PTI2213408</t>
        </is>
      </c>
      <c r="S775" s="418" t="inlineStr">
        <is>
          <t>PTI2213408</t>
        </is>
      </c>
      <c r="T775" s="418">
        <f>R775=S775</f>
        <v/>
      </c>
      <c r="U775" s="418">
        <f>AND(MONTH(F775)=MONTH(Y775), YEAR(F775)=YEAR(Y775))</f>
        <v/>
      </c>
      <c r="V775" s="418">
        <f>AND(AC775&lt;&gt;"", 'Company information'!D$4&lt;&gt;"", RIGHT(SUBSTITUTE(AC775,"-",""),9)=RIGHT(SUBSTITUTE('Company information'!D$4,"-",""),9))</f>
        <v/>
      </c>
      <c r="W775" s="418">
        <f>AI775-I775</f>
        <v/>
      </c>
      <c r="X775" s="455" t="n"/>
      <c r="Y775" s="419" t="n">
        <v>44746</v>
      </c>
      <c r="Z775" s="418" t="inlineStr">
        <is>
          <t>PTI2213408</t>
        </is>
      </c>
      <c r="AA775" s="418" t="inlineStr"/>
      <c r="AB775" s="418" t="inlineStr">
        <is>
          <t>បុគ្គលជាប់អាករ</t>
        </is>
      </c>
      <c r="AC775" s="418" t="inlineStr">
        <is>
          <t>L001-100067123</t>
        </is>
      </c>
      <c r="AD775" s="418" t="inlineStr">
        <is>
          <t>រីឡាយអេប៊ល សូស អ៊ិនដាសស្រ្ទៀល (ខេមបូឌា)</t>
        </is>
      </c>
      <c r="AE775" s="455" t="n">
        <v>293436</v>
      </c>
      <c r="AF775" s="455" t="n">
        <v>266760</v>
      </c>
      <c r="AG775" s="455" t="n">
        <v>0</v>
      </c>
      <c r="AH775" s="455" t="n">
        <v>0</v>
      </c>
      <c r="AI775" s="455" t="n">
        <v>26676</v>
      </c>
      <c r="AJ775" s="455" t="n">
        <v>0</v>
      </c>
      <c r="AK775" s="455" t="n">
        <v>0</v>
      </c>
      <c r="AL775" s="455" t="n">
        <v>0</v>
      </c>
      <c r="AM775" s="455" t="n">
        <v>0</v>
      </c>
      <c r="AN775" s="455" t="n">
        <v>0</v>
      </c>
      <c r="AO775" s="455" t="n">
        <v>0</v>
      </c>
      <c r="AP775" s="455" t="n">
        <v>0</v>
      </c>
      <c r="AQ775" s="455" t="n">
        <v>0</v>
      </c>
      <c r="AR775" s="418" t="inlineStr"/>
      <c r="AS775" s="418" t="inlineStr">
        <is>
          <t>ថ្លៃដឹកជញ្ជូន និងសេវា</t>
        </is>
      </c>
      <c r="AT775" s="418" t="inlineStr">
        <is>
          <t>បានប្រកាសពន្ធ</t>
        </is>
      </c>
    </row>
    <row r="776">
      <c r="A776" s="417" t="n">
        <v>767</v>
      </c>
      <c r="B776" s="418" t="inlineStr">
        <is>
          <t>Monthly Tax Service for February 2024</t>
        </is>
      </c>
      <c r="C776" s="418" t="inlineStr">
        <is>
          <t>ឃឺន + ណាហ្គែល</t>
        </is>
      </c>
      <c r="D776" s="418" t="inlineStr">
        <is>
          <t>L001-100045189</t>
        </is>
      </c>
      <c r="E776" s="418" t="inlineStr">
        <is>
          <t>PTI2213395</t>
        </is>
      </c>
      <c r="F776" s="419" t="n">
        <v>44658</v>
      </c>
      <c r="G776" s="420" t="n">
        <v>26676</v>
      </c>
      <c r="H776" s="418" t="n"/>
      <c r="I776" s="455" t="n">
        <v>26676</v>
      </c>
      <c r="J776" s="418">
        <f>IF(L776&lt;&gt;"",L776,K776)</f>
        <v/>
      </c>
      <c r="K776" s="418">
        <f>IF(AND(T776=TRUE, U776=TRUE, V776=TRUE), IF(W776&lt;-0.05, "អនុញ្ញាត (អ្នកផ្គត់ផ្គង់ប្រកាសខ្វះ)", "បានប្រកាស (អនុញ្ញាត)"), IF(AND(T776=FALSE, U776=FALSE, V776=FALSE), "ព្យួរទុក (មិនមានទិន្នន័យ)", "ប្រកាសខុស (ព្យួរទុក)"))</f>
        <v/>
      </c>
      <c r="L776" s="418" t="inlineStr"/>
      <c r="M776" s="418" t="inlineStr"/>
      <c r="N776" s="455" t="n"/>
      <c r="O776" s="455">
        <f>IF(W776&lt;0,AI776,I776)</f>
        <v/>
      </c>
      <c r="P776" s="455">
        <f>I776-O776</f>
        <v/>
      </c>
      <c r="Q776" s="418" t="n"/>
      <c r="R776" s="418" t="inlineStr">
        <is>
          <t>PTI2213395</t>
        </is>
      </c>
      <c r="S776" s="418" t="inlineStr">
        <is>
          <t>PTI2213395</t>
        </is>
      </c>
      <c r="T776" s="418">
        <f>R776=S776</f>
        <v/>
      </c>
      <c r="U776" s="418">
        <f>AND(MONTH(F776)=MONTH(Y776), YEAR(F776)=YEAR(Y776))</f>
        <v/>
      </c>
      <c r="V776" s="418">
        <f>AND(AC776&lt;&gt;"", 'Company information'!D$4&lt;&gt;"", RIGHT(SUBSTITUTE(AC776,"-",""),9)=RIGHT(SUBSTITUTE('Company information'!D$4,"-",""),9))</f>
        <v/>
      </c>
      <c r="W776" s="418">
        <f>AI776-I776</f>
        <v/>
      </c>
      <c r="X776" s="455" t="n"/>
      <c r="Y776" s="419" t="n">
        <v>44746</v>
      </c>
      <c r="Z776" s="418" t="inlineStr">
        <is>
          <t>PTI2213395</t>
        </is>
      </c>
      <c r="AA776" s="418" t="inlineStr"/>
      <c r="AB776" s="418" t="inlineStr">
        <is>
          <t>បុគ្គលជាប់អាករ</t>
        </is>
      </c>
      <c r="AC776" s="418" t="inlineStr">
        <is>
          <t>L001-100067123</t>
        </is>
      </c>
      <c r="AD776" s="418" t="inlineStr">
        <is>
          <t>រីឡាយអេប៊ល សូស អ៊ិនដាសស្រ្ទៀល (ខេមបូឌា)</t>
        </is>
      </c>
      <c r="AE776" s="455" t="n">
        <v>293436</v>
      </c>
      <c r="AF776" s="455" t="n">
        <v>266760</v>
      </c>
      <c r="AG776" s="455" t="n">
        <v>0</v>
      </c>
      <c r="AH776" s="455" t="n">
        <v>0</v>
      </c>
      <c r="AI776" s="455" t="n">
        <v>26676</v>
      </c>
      <c r="AJ776" s="455" t="n">
        <v>0</v>
      </c>
      <c r="AK776" s="455" t="n">
        <v>0</v>
      </c>
      <c r="AL776" s="455" t="n">
        <v>0</v>
      </c>
      <c r="AM776" s="455" t="n">
        <v>0</v>
      </c>
      <c r="AN776" s="455" t="n">
        <v>0</v>
      </c>
      <c r="AO776" s="455" t="n">
        <v>0</v>
      </c>
      <c r="AP776" s="455" t="n">
        <v>0</v>
      </c>
      <c r="AQ776" s="455" t="n">
        <v>0</v>
      </c>
      <c r="AR776" s="418" t="inlineStr"/>
      <c r="AS776" s="418" t="inlineStr">
        <is>
          <t>ថ្លៃដឹកជញ្ជូន និងសេវា</t>
        </is>
      </c>
      <c r="AT776" s="418" t="inlineStr">
        <is>
          <t>បានប្រកាសពន្ធ</t>
        </is>
      </c>
    </row>
    <row r="777">
      <c r="A777" s="417" t="n">
        <v>768</v>
      </c>
      <c r="B777" s="418" t="inlineStr">
        <is>
          <t>Balance for Assisting in Preparation CMT Contract and Submission to GDT</t>
        </is>
      </c>
      <c r="C777" s="418" t="inlineStr">
        <is>
          <t>ឃឺន + ណាហ្គែល</t>
        </is>
      </c>
      <c r="D777" s="418" t="inlineStr">
        <is>
          <t>L001-100045189</t>
        </is>
      </c>
      <c r="E777" s="418" t="inlineStr">
        <is>
          <t>PTI2213392</t>
        </is>
      </c>
      <c r="F777" s="419" t="n">
        <v>44658</v>
      </c>
      <c r="G777" s="420" t="n">
        <v>26676</v>
      </c>
      <c r="H777" s="418" t="n"/>
      <c r="I777" s="455" t="n">
        <v>26676</v>
      </c>
      <c r="J777" s="418">
        <f>IF(L777&lt;&gt;"",L777,K777)</f>
        <v/>
      </c>
      <c r="K777" s="418">
        <f>IF(AND(T777=TRUE, U777=TRUE, V777=TRUE), IF(W777&lt;-0.05, "អនុញ្ញាត (អ្នកផ្គត់ផ្គង់ប្រកាសខ្វះ)", "បានប្រកាស (អនុញ្ញាត)"), IF(AND(T777=FALSE, U777=FALSE, V777=FALSE), "ព្យួរទុក (មិនមានទិន្នន័យ)", "ប្រកាសខុស (ព្យួរទុក)"))</f>
        <v/>
      </c>
      <c r="L777" s="418" t="inlineStr"/>
      <c r="M777" s="418" t="inlineStr"/>
      <c r="N777" s="455" t="n"/>
      <c r="O777" s="455">
        <f>IF(W777&lt;0,AI777,I777)</f>
        <v/>
      </c>
      <c r="P777" s="455">
        <f>I777-O777</f>
        <v/>
      </c>
      <c r="Q777" s="418" t="n"/>
      <c r="R777" s="418" t="inlineStr">
        <is>
          <t>PTI2213392</t>
        </is>
      </c>
      <c r="S777" s="418" t="inlineStr">
        <is>
          <t>PTI2213392</t>
        </is>
      </c>
      <c r="T777" s="418">
        <f>R777=S777</f>
        <v/>
      </c>
      <c r="U777" s="418">
        <f>AND(MONTH(F777)=MONTH(Y777), YEAR(F777)=YEAR(Y777))</f>
        <v/>
      </c>
      <c r="V777" s="418">
        <f>AND(AC777&lt;&gt;"", 'Company information'!D$4&lt;&gt;"", RIGHT(SUBSTITUTE(AC777,"-",""),9)=RIGHT(SUBSTITUTE('Company information'!D$4,"-",""),9))</f>
        <v/>
      </c>
      <c r="W777" s="418">
        <f>AI777-I777</f>
        <v/>
      </c>
      <c r="X777" s="455" t="n"/>
      <c r="Y777" s="419" t="n">
        <v>44746</v>
      </c>
      <c r="Z777" s="418" t="inlineStr">
        <is>
          <t>PTI2213392</t>
        </is>
      </c>
      <c r="AA777" s="418" t="inlineStr"/>
      <c r="AB777" s="418" t="inlineStr">
        <is>
          <t>បុគ្គលជាប់អាករ</t>
        </is>
      </c>
      <c r="AC777" s="418" t="inlineStr">
        <is>
          <t>L001-100067123</t>
        </is>
      </c>
      <c r="AD777" s="418" t="inlineStr">
        <is>
          <t>រីឡាយអេប៊ល សូស អ៊ិនដាសស្រ្ទៀល (ខេមបូឌា)</t>
        </is>
      </c>
      <c r="AE777" s="455" t="n">
        <v>293436</v>
      </c>
      <c r="AF777" s="455" t="n">
        <v>266760</v>
      </c>
      <c r="AG777" s="455" t="n">
        <v>0</v>
      </c>
      <c r="AH777" s="455" t="n">
        <v>0</v>
      </c>
      <c r="AI777" s="455" t="n">
        <v>26676</v>
      </c>
      <c r="AJ777" s="455" t="n">
        <v>0</v>
      </c>
      <c r="AK777" s="455" t="n">
        <v>0</v>
      </c>
      <c r="AL777" s="455" t="n">
        <v>0</v>
      </c>
      <c r="AM777" s="455" t="n">
        <v>0</v>
      </c>
      <c r="AN777" s="455" t="n">
        <v>0</v>
      </c>
      <c r="AO777" s="455" t="n">
        <v>0</v>
      </c>
      <c r="AP777" s="455" t="n">
        <v>0</v>
      </c>
      <c r="AQ777" s="455" t="n">
        <v>0</v>
      </c>
      <c r="AR777" s="418" t="inlineStr"/>
      <c r="AS777" s="418" t="inlineStr">
        <is>
          <t>ថ្លៃដឹកជញ្ជូន និងសេវា</t>
        </is>
      </c>
      <c r="AT777" s="418" t="inlineStr">
        <is>
          <t>បានប្រកាសពន្ធ</t>
        </is>
      </c>
    </row>
    <row r="778">
      <c r="A778" s="417" t="n">
        <v>769</v>
      </c>
      <c r="B778" s="418" t="inlineStr">
        <is>
          <t>Customs Clearance Fee, Extra Trucking Fee, Non-Original Insurance, Permit Fee, Service Charge. And Red in Asycuda System</t>
        </is>
      </c>
      <c r="C778" s="418" t="inlineStr">
        <is>
          <t>ឃឺន + ណាហ្គែល</t>
        </is>
      </c>
      <c r="D778" s="418" t="inlineStr">
        <is>
          <t>L001-100045189</t>
        </is>
      </c>
      <c r="E778" s="418" t="inlineStr">
        <is>
          <t>PTI2213372</t>
        </is>
      </c>
      <c r="F778" s="419" t="n">
        <v>44658</v>
      </c>
      <c r="G778" s="420" t="n">
        <v>26676</v>
      </c>
      <c r="H778" s="418" t="n"/>
      <c r="I778" s="455" t="n">
        <v>26676</v>
      </c>
      <c r="J778" s="418">
        <f>IF(L778&lt;&gt;"",L778,K778)</f>
        <v/>
      </c>
      <c r="K778" s="418">
        <f>IF(AND(T778=TRUE, U778=TRUE, V778=TRUE), IF(W778&lt;-0.05, "អនុញ្ញាត (អ្នកផ្គត់ផ្គង់ប្រកាសខ្វះ)", "បានប្រកាស (អនុញ្ញាត)"), IF(AND(T778=FALSE, U778=FALSE, V778=FALSE), "ព្យួរទុក (មិនមានទិន្នន័យ)", "ប្រកាសខុស (ព្យួរទុក)"))</f>
        <v/>
      </c>
      <c r="L778" s="418" t="inlineStr"/>
      <c r="M778" s="418" t="inlineStr"/>
      <c r="N778" s="455" t="n"/>
      <c r="O778" s="455">
        <f>IF(W778&lt;0,AI778,I778)</f>
        <v/>
      </c>
      <c r="P778" s="455">
        <f>I778-O778</f>
        <v/>
      </c>
      <c r="Q778" s="418" t="n"/>
      <c r="R778" s="418" t="inlineStr">
        <is>
          <t>PTI2213372</t>
        </is>
      </c>
      <c r="S778" s="418" t="inlineStr">
        <is>
          <t>PTI2213372</t>
        </is>
      </c>
      <c r="T778" s="418">
        <f>R778=S778</f>
        <v/>
      </c>
      <c r="U778" s="418">
        <f>AND(MONTH(F778)=MONTH(Y778), YEAR(F778)=YEAR(Y778))</f>
        <v/>
      </c>
      <c r="V778" s="418">
        <f>AND(AC778&lt;&gt;"", 'Company information'!D$4&lt;&gt;"", RIGHT(SUBSTITUTE(AC778,"-",""),9)=RIGHT(SUBSTITUTE('Company information'!D$4,"-",""),9))</f>
        <v/>
      </c>
      <c r="W778" s="418">
        <f>AI778-I778</f>
        <v/>
      </c>
      <c r="X778" s="455" t="n"/>
      <c r="Y778" s="419" t="n">
        <v>44746</v>
      </c>
      <c r="Z778" s="418" t="inlineStr">
        <is>
          <t>PTI2213372</t>
        </is>
      </c>
      <c r="AA778" s="418" t="inlineStr"/>
      <c r="AB778" s="418" t="inlineStr">
        <is>
          <t>បុគ្គលជាប់អាករ</t>
        </is>
      </c>
      <c r="AC778" s="418" t="inlineStr">
        <is>
          <t>L001-100067123</t>
        </is>
      </c>
      <c r="AD778" s="418" t="inlineStr">
        <is>
          <t>រីឡាយអេប៊ល សូស អ៊ិនដាសស្រ្ទៀល (ខេមបូឌា)</t>
        </is>
      </c>
      <c r="AE778" s="455" t="n">
        <v>293436</v>
      </c>
      <c r="AF778" s="455" t="n">
        <v>266760</v>
      </c>
      <c r="AG778" s="455" t="n">
        <v>0</v>
      </c>
      <c r="AH778" s="455" t="n">
        <v>0</v>
      </c>
      <c r="AI778" s="455" t="n">
        <v>26676</v>
      </c>
      <c r="AJ778" s="455" t="n">
        <v>0</v>
      </c>
      <c r="AK778" s="455" t="n">
        <v>0</v>
      </c>
      <c r="AL778" s="455" t="n">
        <v>0</v>
      </c>
      <c r="AM778" s="455" t="n">
        <v>0</v>
      </c>
      <c r="AN778" s="455" t="n">
        <v>0</v>
      </c>
      <c r="AO778" s="455" t="n">
        <v>0</v>
      </c>
      <c r="AP778" s="455" t="n">
        <v>0</v>
      </c>
      <c r="AQ778" s="455" t="n">
        <v>0</v>
      </c>
      <c r="AR778" s="418" t="inlineStr"/>
      <c r="AS778" s="418" t="inlineStr">
        <is>
          <t>ថ្លៃដឹកជញ្ជូន និងសេវា</t>
        </is>
      </c>
      <c r="AT778" s="418" t="inlineStr">
        <is>
          <t>បានប្រកាសពន្ធ</t>
        </is>
      </c>
    </row>
    <row r="779">
      <c r="A779" s="417" t="n">
        <v>770</v>
      </c>
      <c r="B779" s="418" t="inlineStr">
        <is>
          <t>Customs Clearance Fee, Permit Fee and Import Deposit</t>
        </is>
      </c>
      <c r="C779" s="418" t="inlineStr">
        <is>
          <t>ឃឺន + ណាហ្គែល</t>
        </is>
      </c>
      <c r="D779" s="418" t="inlineStr">
        <is>
          <t>L001-100045189</t>
        </is>
      </c>
      <c r="E779" s="418" t="inlineStr">
        <is>
          <t>PTI2213356</t>
        </is>
      </c>
      <c r="F779" s="419" t="n">
        <v>44658</v>
      </c>
      <c r="G779" s="420" t="n">
        <v>26676</v>
      </c>
      <c r="H779" s="418" t="n"/>
      <c r="I779" s="455" t="n">
        <v>26676</v>
      </c>
      <c r="J779" s="418">
        <f>IF(L779&lt;&gt;"",L779,K779)</f>
        <v/>
      </c>
      <c r="K779" s="418">
        <f>IF(AND(T779=TRUE, U779=TRUE, V779=TRUE), IF(W779&lt;-0.05, "អនុញ្ញាត (អ្នកផ្គត់ផ្គង់ប្រកាសខ្វះ)", "បានប្រកាស (អនុញ្ញាត)"), IF(AND(T779=FALSE, U779=FALSE, V779=FALSE), "ព្យួរទុក (មិនមានទិន្នន័យ)", "ប្រកាសខុស (ព្យួរទុក)"))</f>
        <v/>
      </c>
      <c r="L779" s="418" t="inlineStr"/>
      <c r="M779" s="418" t="inlineStr"/>
      <c r="N779" s="455" t="n"/>
      <c r="O779" s="455">
        <f>IF(W779&lt;0,AI779,I779)</f>
        <v/>
      </c>
      <c r="P779" s="455">
        <f>I779-O779</f>
        <v/>
      </c>
      <c r="Q779" s="418" t="n"/>
      <c r="R779" s="418" t="inlineStr">
        <is>
          <t>PTI2213356</t>
        </is>
      </c>
      <c r="S779" s="418" t="inlineStr">
        <is>
          <t>PTI2213356</t>
        </is>
      </c>
      <c r="T779" s="418">
        <f>R779=S779</f>
        <v/>
      </c>
      <c r="U779" s="418">
        <f>AND(MONTH(F779)=MONTH(Y779), YEAR(F779)=YEAR(Y779))</f>
        <v/>
      </c>
      <c r="V779" s="418">
        <f>AND(AC779&lt;&gt;"", 'Company information'!D$4&lt;&gt;"", RIGHT(SUBSTITUTE(AC779,"-",""),9)=RIGHT(SUBSTITUTE('Company information'!D$4,"-",""),9))</f>
        <v/>
      </c>
      <c r="W779" s="418">
        <f>AI779-I779</f>
        <v/>
      </c>
      <c r="X779" s="455" t="n"/>
      <c r="Y779" s="419" t="n">
        <v>44746</v>
      </c>
      <c r="Z779" s="418" t="inlineStr">
        <is>
          <t>PTI2213356</t>
        </is>
      </c>
      <c r="AA779" s="418" t="inlineStr"/>
      <c r="AB779" s="418" t="inlineStr">
        <is>
          <t>បុគ្គលជាប់អាករ</t>
        </is>
      </c>
      <c r="AC779" s="418" t="inlineStr">
        <is>
          <t>L001-100067123</t>
        </is>
      </c>
      <c r="AD779" s="418" t="inlineStr">
        <is>
          <t>រីឡាយអេប៊ល សូស អ៊ិនដាសស្រ្ទៀល (ខេមបូឌា)</t>
        </is>
      </c>
      <c r="AE779" s="455" t="n">
        <v>293436</v>
      </c>
      <c r="AF779" s="455" t="n">
        <v>266760</v>
      </c>
      <c r="AG779" s="455" t="n">
        <v>0</v>
      </c>
      <c r="AH779" s="455" t="n">
        <v>0</v>
      </c>
      <c r="AI779" s="455" t="n">
        <v>26676</v>
      </c>
      <c r="AJ779" s="455" t="n">
        <v>0</v>
      </c>
      <c r="AK779" s="455" t="n">
        <v>0</v>
      </c>
      <c r="AL779" s="455" t="n">
        <v>0</v>
      </c>
      <c r="AM779" s="455" t="n">
        <v>0</v>
      </c>
      <c r="AN779" s="455" t="n">
        <v>0</v>
      </c>
      <c r="AO779" s="455" t="n">
        <v>0</v>
      </c>
      <c r="AP779" s="455" t="n">
        <v>0</v>
      </c>
      <c r="AQ779" s="455" t="n">
        <v>0</v>
      </c>
      <c r="AR779" s="418" t="inlineStr"/>
      <c r="AS779" s="418" t="inlineStr">
        <is>
          <t>ថ្លៃដឹកជញ្ជូន និងសេវា</t>
        </is>
      </c>
      <c r="AT779" s="418" t="inlineStr">
        <is>
          <t>បានប្រកាសពន្ធ</t>
        </is>
      </c>
    </row>
    <row r="780">
      <c r="A780" s="417" t="n">
        <v>771</v>
      </c>
      <c r="B780" s="418" t="inlineStr">
        <is>
          <t>Forwarder Charge, Customs Clearance Fee, Permit Fee, Import Deposit and Red in Asycuda System</t>
        </is>
      </c>
      <c r="C780" s="418" t="inlineStr">
        <is>
          <t>ឃឺន + ណាហ្គែល</t>
        </is>
      </c>
      <c r="D780" s="418" t="inlineStr">
        <is>
          <t>L001-100045189</t>
        </is>
      </c>
      <c r="E780" s="418" t="inlineStr">
        <is>
          <t>PTI2213271</t>
        </is>
      </c>
      <c r="F780" s="419" t="n">
        <v>44568</v>
      </c>
      <c r="G780" s="420" t="n">
        <v>26657</v>
      </c>
      <c r="H780" s="418" t="n"/>
      <c r="I780" s="455" t="n">
        <v>26657</v>
      </c>
      <c r="J780" s="418">
        <f>IF(L780&lt;&gt;"",L780,K780)</f>
        <v/>
      </c>
      <c r="K780" s="418">
        <f>IF(AND(T780=TRUE, U780=TRUE, V780=TRUE), IF(W780&lt;-0.05, "អនុញ្ញាត (អ្នកផ្គត់ផ្គង់ប្រកាសខ្វះ)", "បានប្រកាស (អនុញ្ញាត)"), IF(AND(T780=FALSE, U780=FALSE, V780=FALSE), "ព្យួរទុក (មិនមានទិន្នន័យ)", "ប្រកាសខុស (ព្យួរទុក)"))</f>
        <v/>
      </c>
      <c r="L780" s="418" t="inlineStr"/>
      <c r="M780" s="418" t="inlineStr"/>
      <c r="N780" s="455" t="n"/>
      <c r="O780" s="455">
        <f>IF(W780&lt;0,AI780,I780)</f>
        <v/>
      </c>
      <c r="P780" s="455">
        <f>I780-O780</f>
        <v/>
      </c>
      <c r="Q780" s="418" t="n"/>
      <c r="R780" s="418" t="inlineStr">
        <is>
          <t>PTI2213271</t>
        </is>
      </c>
      <c r="S780" s="418" t="inlineStr">
        <is>
          <t>PTI2213271</t>
        </is>
      </c>
      <c r="T780" s="418">
        <f>R780=S780</f>
        <v/>
      </c>
      <c r="U780" s="418">
        <f>AND(MONTH(F780)=MONTH(Y780), YEAR(F780)=YEAR(Y780))</f>
        <v/>
      </c>
      <c r="V780" s="418">
        <f>AND(AC780&lt;&gt;"", 'Company information'!D$4&lt;&gt;"", RIGHT(SUBSTITUTE(AC780,"-",""),9)=RIGHT(SUBSTITUTE('Company information'!D$4,"-",""),9))</f>
        <v/>
      </c>
      <c r="W780" s="418">
        <f>AI780-I780</f>
        <v/>
      </c>
      <c r="X780" s="455" t="n"/>
      <c r="Y780" s="419" t="n">
        <v>44743</v>
      </c>
      <c r="Z780" s="418" t="inlineStr">
        <is>
          <t>PTI2213271</t>
        </is>
      </c>
      <c r="AA780" s="418" t="inlineStr"/>
      <c r="AB780" s="418" t="inlineStr">
        <is>
          <t>បុគ្គលជាប់អាករ</t>
        </is>
      </c>
      <c r="AC780" s="418" t="inlineStr">
        <is>
          <t>L001-100067123</t>
        </is>
      </c>
      <c r="AD780" s="418" t="inlineStr">
        <is>
          <t>រីឡាយអេប៊ល សូស អ៊ិនដាសស្រ្ទៀល (ខេមបូឌា)</t>
        </is>
      </c>
      <c r="AE780" s="455" t="n">
        <v>293222</v>
      </c>
      <c r="AF780" s="455" t="n">
        <v>266565</v>
      </c>
      <c r="AG780" s="455" t="n">
        <v>0</v>
      </c>
      <c r="AH780" s="455" t="n">
        <v>0</v>
      </c>
      <c r="AI780" s="455" t="n">
        <v>26657</v>
      </c>
      <c r="AJ780" s="455" t="n">
        <v>0</v>
      </c>
      <c r="AK780" s="455" t="n">
        <v>0</v>
      </c>
      <c r="AL780" s="455" t="n">
        <v>0</v>
      </c>
      <c r="AM780" s="455" t="n">
        <v>0</v>
      </c>
      <c r="AN780" s="455" t="n">
        <v>0</v>
      </c>
      <c r="AO780" s="455" t="n">
        <v>0</v>
      </c>
      <c r="AP780" s="455" t="n">
        <v>0</v>
      </c>
      <c r="AQ780" s="455" t="n">
        <v>0</v>
      </c>
      <c r="AR780" s="418" t="inlineStr"/>
      <c r="AS780" s="418" t="inlineStr">
        <is>
          <t>ថ្លៃដឹកជញ្ជូន និងសេវា</t>
        </is>
      </c>
      <c r="AT780" s="418" t="inlineStr">
        <is>
          <t>បានប្រកាសពន្ធ</t>
        </is>
      </c>
    </row>
    <row r="781">
      <c r="A781" s="417" t="n">
        <v>772</v>
      </c>
      <c r="B781" s="418" t="inlineStr">
        <is>
          <t>Import(Material)</t>
        </is>
      </c>
      <c r="C781" s="418" t="inlineStr">
        <is>
          <t>អេភីអិល ឡូយីស្ទីក (ខេមបូឌា) ភីធីអ៊ី អិលធីឌី</t>
        </is>
      </c>
      <c r="D781" s="418" t="inlineStr">
        <is>
          <t>L001-100046460</t>
        </is>
      </c>
      <c r="E781" s="418" t="inlineStr">
        <is>
          <t>PNHL488407</t>
        </is>
      </c>
      <c r="F781" s="419" t="n">
        <v>44749</v>
      </c>
      <c r="G781" s="420" t="n">
        <v>308047</v>
      </c>
      <c r="H781" s="418" t="n"/>
      <c r="I781" s="455" t="n">
        <v>308047</v>
      </c>
      <c r="J781" s="418">
        <f>IF(L781&lt;&gt;"",L781,K781)</f>
        <v/>
      </c>
      <c r="K781" s="418">
        <f>IF(AND(T781=TRUE, U781=TRUE, V781=TRUE), IF(W781&lt;-0.05, "អនុញ្ញាត (អ្នកផ្គត់ផ្គង់ប្រកាសខ្វះ)", "បានប្រកាស (អនុញ្ញាត)"), IF(AND(T781=FALSE, U781=FALSE, V781=FALSE), "ព្យួរទុក (មិនមានទិន្នន័យ)", "ប្រកាសខុស (ព្យួរទុក)"))</f>
        <v/>
      </c>
      <c r="L781" s="418" t="inlineStr"/>
      <c r="M781" s="418" t="inlineStr"/>
      <c r="N781" s="455" t="n"/>
      <c r="O781" s="455">
        <f>IF(W781&lt;0,AI781,I781)</f>
        <v/>
      </c>
      <c r="P781" s="455">
        <f>I781-O781</f>
        <v/>
      </c>
      <c r="Q781" s="418" t="n"/>
      <c r="R781" s="418" t="inlineStr">
        <is>
          <t>PNHL488407</t>
        </is>
      </c>
      <c r="S781" s="418" t="inlineStr">
        <is>
          <t>PNHL488407</t>
        </is>
      </c>
      <c r="T781" s="418">
        <f>R781=S781</f>
        <v/>
      </c>
      <c r="U781" s="418">
        <f>AND(MONTH(F781)=MONTH(Y781), YEAR(F781)=YEAR(Y781))</f>
        <v/>
      </c>
      <c r="V781" s="418">
        <f>AND(AC781&lt;&gt;"", 'Company information'!D$4&lt;&gt;"", RIGHT(SUBSTITUTE(AC781,"-",""),9)=RIGHT(SUBSTITUTE('Company information'!D$4,"-",""),9))</f>
        <v/>
      </c>
      <c r="W781" s="418">
        <f>AI781-I781</f>
        <v/>
      </c>
      <c r="X781" s="455" t="n"/>
      <c r="Y781" s="419" t="n">
        <v>44749</v>
      </c>
      <c r="Z781" s="418" t="inlineStr">
        <is>
          <t>PNHL488407</t>
        </is>
      </c>
      <c r="AA781" s="418" t="inlineStr"/>
      <c r="AB781" s="418" t="inlineStr">
        <is>
          <t>បុគ្គលជាប់អាករ</t>
        </is>
      </c>
      <c r="AC781" s="418" t="inlineStr">
        <is>
          <t>L001-100067123</t>
        </is>
      </c>
      <c r="AD781" s="418" t="inlineStr">
        <is>
          <t>រីឡាយអេប៊ល សូស អ៊ិនដាសស្រ្ទៀល (ខេមបូឌា)</t>
        </is>
      </c>
      <c r="AE781" s="455" t="n">
        <v>3388514</v>
      </c>
      <c r="AF781" s="455" t="n">
        <v>3080467</v>
      </c>
      <c r="AG781" s="455" t="n">
        <v>0</v>
      </c>
      <c r="AH781" s="455" t="n">
        <v>0</v>
      </c>
      <c r="AI781" s="455" t="n">
        <v>308047</v>
      </c>
      <c r="AJ781" s="455" t="n">
        <v>0</v>
      </c>
      <c r="AK781" s="455" t="n">
        <v>0</v>
      </c>
      <c r="AL781" s="455" t="n">
        <v>0</v>
      </c>
      <c r="AM781" s="455" t="n">
        <v>0</v>
      </c>
      <c r="AN781" s="455" t="n">
        <v>0</v>
      </c>
      <c r="AO781" s="455" t="n">
        <v>0</v>
      </c>
      <c r="AP781" s="455" t="n">
        <v>0</v>
      </c>
      <c r="AQ781" s="455" t="n">
        <v>0</v>
      </c>
      <c r="AR781" s="418" t="inlineStr"/>
      <c r="AS781" s="418" t="inlineStr">
        <is>
          <t>LOCAL CHARGE &amp; OTHER</t>
        </is>
      </c>
      <c r="AT781" s="418" t="inlineStr">
        <is>
          <t>បានប្រកាសពន្ធ</t>
        </is>
      </c>
    </row>
    <row r="782">
      <c r="A782" s="417" t="n">
        <v>773</v>
      </c>
      <c r="B782" s="418" t="inlineStr">
        <is>
          <t>Import(Material)</t>
        </is>
      </c>
      <c r="C782" s="418" t="inlineStr">
        <is>
          <t>អេភីអិល ឡូយីស្ទីក (ខេមបូឌា) ភីធីអ៊ី អិលធីឌី</t>
        </is>
      </c>
      <c r="D782" s="418" t="inlineStr">
        <is>
          <t>L001-100046460</t>
        </is>
      </c>
      <c r="E782" s="418" t="inlineStr">
        <is>
          <t>PNHL488406</t>
        </is>
      </c>
      <c r="F782" s="419" t="n">
        <v>44749</v>
      </c>
      <c r="G782" s="420" t="n">
        <v>153266</v>
      </c>
      <c r="H782" s="418" t="n"/>
      <c r="I782" s="455" t="n">
        <v>153266</v>
      </c>
      <c r="J782" s="418">
        <f>IF(L782&lt;&gt;"",L782,K782)</f>
        <v/>
      </c>
      <c r="K782" s="418">
        <f>IF(AND(T782=TRUE, U782=TRUE, V782=TRUE), IF(W782&lt;-0.05, "អនុញ្ញាត (អ្នកផ្គត់ផ្គង់ប្រកាសខ្វះ)", "បានប្រកាស (អនុញ្ញាត)"), IF(AND(T782=FALSE, U782=FALSE, V782=FALSE), "ព្យួរទុក (មិនមានទិន្នន័យ)", "ប្រកាសខុស (ព្យួរទុក)"))</f>
        <v/>
      </c>
      <c r="L782" s="418" t="inlineStr"/>
      <c r="M782" s="418" t="inlineStr"/>
      <c r="N782" s="455" t="n"/>
      <c r="O782" s="455">
        <f>IF(W782&lt;0,AI782,I782)</f>
        <v/>
      </c>
      <c r="P782" s="455">
        <f>I782-O782</f>
        <v/>
      </c>
      <c r="Q782" s="418" t="n"/>
      <c r="R782" s="418" t="inlineStr">
        <is>
          <t>PNHL488406</t>
        </is>
      </c>
      <c r="S782" s="418" t="inlineStr">
        <is>
          <t>PNHL488406</t>
        </is>
      </c>
      <c r="T782" s="418">
        <f>R782=S782</f>
        <v/>
      </c>
      <c r="U782" s="418">
        <f>AND(MONTH(F782)=MONTH(Y782), YEAR(F782)=YEAR(Y782))</f>
        <v/>
      </c>
      <c r="V782" s="418">
        <f>AND(AC782&lt;&gt;"", 'Company information'!D$4&lt;&gt;"", RIGHT(SUBSTITUTE(AC782,"-",""),9)=RIGHT(SUBSTITUTE('Company information'!D$4,"-",""),9))</f>
        <v/>
      </c>
      <c r="W782" s="418">
        <f>AI782-I782</f>
        <v/>
      </c>
      <c r="X782" s="455" t="n"/>
      <c r="Y782" s="419" t="n">
        <v>44749</v>
      </c>
      <c r="Z782" s="418" t="inlineStr">
        <is>
          <t>PNHL488406</t>
        </is>
      </c>
      <c r="AA782" s="418" t="inlineStr"/>
      <c r="AB782" s="418" t="inlineStr">
        <is>
          <t>បុគ្គលជាប់អាករ</t>
        </is>
      </c>
      <c r="AC782" s="418" t="inlineStr">
        <is>
          <t>L001-100067123</t>
        </is>
      </c>
      <c r="AD782" s="418" t="inlineStr">
        <is>
          <t>រីឡាយអេប៊ល សូស អ៊ិនដាសស្រ្ទៀល (ខេមបូឌា)</t>
        </is>
      </c>
      <c r="AE782" s="455" t="n">
        <v>1685924</v>
      </c>
      <c r="AF782" s="455" t="n">
        <v>1532658</v>
      </c>
      <c r="AG782" s="455" t="n">
        <v>0</v>
      </c>
      <c r="AH782" s="455" t="n">
        <v>0</v>
      </c>
      <c r="AI782" s="455" t="n">
        <v>153266</v>
      </c>
      <c r="AJ782" s="455" t="n">
        <v>0</v>
      </c>
      <c r="AK782" s="455" t="n">
        <v>0</v>
      </c>
      <c r="AL782" s="455" t="n">
        <v>0</v>
      </c>
      <c r="AM782" s="455" t="n">
        <v>0</v>
      </c>
      <c r="AN782" s="455" t="n">
        <v>0</v>
      </c>
      <c r="AO782" s="455" t="n">
        <v>0</v>
      </c>
      <c r="AP782" s="455" t="n">
        <v>0</v>
      </c>
      <c r="AQ782" s="455" t="n">
        <v>0</v>
      </c>
      <c r="AR782" s="418" t="inlineStr"/>
      <c r="AS782" s="418" t="inlineStr">
        <is>
          <t>LOCAL CHARGE &amp; OTHER</t>
        </is>
      </c>
      <c r="AT782" s="418" t="inlineStr">
        <is>
          <t>បានប្រកាសពន្ធ</t>
        </is>
      </c>
    </row>
    <row r="783">
      <c r="A783" s="417" t="n">
        <v>774</v>
      </c>
      <c r="B783" s="418" t="inlineStr">
        <is>
          <t>Import(Material)</t>
        </is>
      </c>
      <c r="C783" s="418" t="inlineStr">
        <is>
          <t>អេភីអិល ឡូយីស្ទីក (ខេមបូឌា) ភីធីអ៊ី អិលធីឌី</t>
        </is>
      </c>
      <c r="D783" s="418" t="inlineStr">
        <is>
          <t>L001-100046460</t>
        </is>
      </c>
      <c r="E783" s="418" t="inlineStr">
        <is>
          <t>PNHL488405</t>
        </is>
      </c>
      <c r="F783" s="419" t="n">
        <v>44749</v>
      </c>
      <c r="G783" s="420" t="n">
        <v>184687</v>
      </c>
      <c r="H783" s="418" t="n"/>
      <c r="I783" s="455" t="n">
        <v>184687</v>
      </c>
      <c r="J783" s="418">
        <f>IF(L783&lt;&gt;"",L783,K783)</f>
        <v/>
      </c>
      <c r="K783" s="418">
        <f>IF(AND(T783=TRUE, U783=TRUE, V783=TRUE), IF(W783&lt;-0.05, "អនុញ្ញាត (អ្នកផ្គត់ផ្គង់ប្រកាសខ្វះ)", "បានប្រកាស (អនុញ្ញាត)"), IF(AND(T783=FALSE, U783=FALSE, V783=FALSE), "ព្យួរទុក (មិនមានទិន្នន័យ)", "ប្រកាសខុស (ព្យួរទុក)"))</f>
        <v/>
      </c>
      <c r="L783" s="418" t="inlineStr"/>
      <c r="M783" s="418" t="inlineStr"/>
      <c r="N783" s="455" t="n"/>
      <c r="O783" s="455">
        <f>IF(W783&lt;0,AI783,I783)</f>
        <v/>
      </c>
      <c r="P783" s="455">
        <f>I783-O783</f>
        <v/>
      </c>
      <c r="Q783" s="418" t="n"/>
      <c r="R783" s="418" t="inlineStr">
        <is>
          <t>PNHL488405</t>
        </is>
      </c>
      <c r="S783" s="418" t="inlineStr">
        <is>
          <t>PNHL488405</t>
        </is>
      </c>
      <c r="T783" s="418">
        <f>R783=S783</f>
        <v/>
      </c>
      <c r="U783" s="418">
        <f>AND(MONTH(F783)=MONTH(Y783), YEAR(F783)=YEAR(Y783))</f>
        <v/>
      </c>
      <c r="V783" s="418">
        <f>AND(AC783&lt;&gt;"", 'Company information'!D$4&lt;&gt;"", RIGHT(SUBSTITUTE(AC783,"-",""),9)=RIGHT(SUBSTITUTE('Company information'!D$4,"-",""),9))</f>
        <v/>
      </c>
      <c r="W783" s="418">
        <f>AI783-I783</f>
        <v/>
      </c>
      <c r="X783" s="455" t="n"/>
      <c r="Y783" s="419" t="n">
        <v>44749</v>
      </c>
      <c r="Z783" s="418" t="inlineStr">
        <is>
          <t>PNHL488405</t>
        </is>
      </c>
      <c r="AA783" s="418" t="inlineStr"/>
      <c r="AB783" s="418" t="inlineStr">
        <is>
          <t>បុគ្គលជាប់អាករ</t>
        </is>
      </c>
      <c r="AC783" s="418" t="inlineStr">
        <is>
          <t>L001-100067123</t>
        </is>
      </c>
      <c r="AD783" s="418" t="inlineStr">
        <is>
          <t>រីឡាយអេប៊ល សូស អ៊ិនដាសស្រ្ទៀល (ខេមបូឌា)</t>
        </is>
      </c>
      <c r="AE783" s="455" t="n">
        <v>2031565</v>
      </c>
      <c r="AF783" s="455" t="n">
        <v>1846877</v>
      </c>
      <c r="AG783" s="455" t="n">
        <v>0</v>
      </c>
      <c r="AH783" s="455" t="n">
        <v>0</v>
      </c>
      <c r="AI783" s="455" t="n">
        <v>184688</v>
      </c>
      <c r="AJ783" s="455" t="n">
        <v>0</v>
      </c>
      <c r="AK783" s="455" t="n">
        <v>0</v>
      </c>
      <c r="AL783" s="455" t="n">
        <v>0</v>
      </c>
      <c r="AM783" s="455" t="n">
        <v>0</v>
      </c>
      <c r="AN783" s="455" t="n">
        <v>0</v>
      </c>
      <c r="AO783" s="455" t="n">
        <v>0</v>
      </c>
      <c r="AP783" s="455" t="n">
        <v>0</v>
      </c>
      <c r="AQ783" s="455" t="n">
        <v>0</v>
      </c>
      <c r="AR783" s="418" t="inlineStr"/>
      <c r="AS783" s="418" t="inlineStr">
        <is>
          <t>LOCAL CHARGE &amp; OTHER</t>
        </is>
      </c>
      <c r="AT783" s="418" t="inlineStr">
        <is>
          <t>បានប្រកាសពន្ធ</t>
        </is>
      </c>
    </row>
    <row r="784">
      <c r="A784" s="417" t="n">
        <v>775</v>
      </c>
      <c r="B784" s="418" t="inlineStr">
        <is>
          <t>Import(Material)</t>
        </is>
      </c>
      <c r="C784" s="418" t="inlineStr">
        <is>
          <t>អេភីអិល ឡូយីស្ទីក (ខេមបូឌា) ភីធីអ៊ី អិលធីឌី</t>
        </is>
      </c>
      <c r="D784" s="418" t="inlineStr">
        <is>
          <t>L001-100046460</t>
        </is>
      </c>
      <c r="E784" s="418" t="inlineStr">
        <is>
          <t>KOEL821311</t>
        </is>
      </c>
      <c r="F784" s="419" t="n">
        <v>44749</v>
      </c>
      <c r="G784" s="420" t="n">
        <v>586530</v>
      </c>
      <c r="H784" s="418" t="n"/>
      <c r="I784" s="455" t="n">
        <v>586530</v>
      </c>
      <c r="J784" s="418">
        <f>IF(L784&lt;&gt;"",L784,K784)</f>
        <v/>
      </c>
      <c r="K784" s="418">
        <f>IF(AND(T784=TRUE, U784=TRUE, V784=TRUE), IF(W784&lt;-0.05, "អនុញ្ញាត (អ្នកផ្គត់ផ្គង់ប្រកាសខ្វះ)", "បានប្រកាស (អនុញ្ញាត)"), IF(AND(T784=FALSE, U784=FALSE, V784=FALSE), "ព្យួរទុក (មិនមានទិន្នន័យ)", "ប្រកាសខុស (ព្យួរទុក)"))</f>
        <v/>
      </c>
      <c r="L784" s="418" t="inlineStr"/>
      <c r="M784" s="418" t="inlineStr"/>
      <c r="N784" s="455" t="n"/>
      <c r="O784" s="455">
        <f>IF(W784&lt;0,AI784,I784)</f>
        <v/>
      </c>
      <c r="P784" s="455">
        <f>I784-O784</f>
        <v/>
      </c>
      <c r="Q784" s="418" t="n"/>
      <c r="R784" s="418" t="inlineStr">
        <is>
          <t>KOEL821311</t>
        </is>
      </c>
      <c r="S784" s="418" t="inlineStr">
        <is>
          <t>KOEL821311</t>
        </is>
      </c>
      <c r="T784" s="418">
        <f>R784=S784</f>
        <v/>
      </c>
      <c r="U784" s="418">
        <f>AND(MONTH(F784)=MONTH(Y784), YEAR(F784)=YEAR(Y784))</f>
        <v/>
      </c>
      <c r="V784" s="418">
        <f>AND(AC784&lt;&gt;"", 'Company information'!D$4&lt;&gt;"", RIGHT(SUBSTITUTE(AC784,"-",""),9)=RIGHT(SUBSTITUTE('Company information'!D$4,"-",""),9))</f>
        <v/>
      </c>
      <c r="W784" s="418">
        <f>AI784-I784</f>
        <v/>
      </c>
      <c r="X784" s="455" t="n"/>
      <c r="Y784" s="419" t="n">
        <v>44749</v>
      </c>
      <c r="Z784" s="418" t="inlineStr">
        <is>
          <t>KOEL821311</t>
        </is>
      </c>
      <c r="AA784" s="418" t="inlineStr"/>
      <c r="AB784" s="418" t="inlineStr">
        <is>
          <t>បុគ្គលជាប់អាករ</t>
        </is>
      </c>
      <c r="AC784" s="418" t="inlineStr">
        <is>
          <t>L001-100067123</t>
        </is>
      </c>
      <c r="AD784" s="418" t="inlineStr">
        <is>
          <t>រីឡាយអេប៊ល សូស អ៊ិនដាសស្រ្ទៀល (ខេមបូឌា)</t>
        </is>
      </c>
      <c r="AE784" s="455" t="n">
        <v>6451829</v>
      </c>
      <c r="AF784" s="455" t="n">
        <v>5865299</v>
      </c>
      <c r="AG784" s="455" t="n">
        <v>0</v>
      </c>
      <c r="AH784" s="455" t="n">
        <v>0</v>
      </c>
      <c r="AI784" s="455" t="n">
        <v>586530</v>
      </c>
      <c r="AJ784" s="455" t="n">
        <v>0</v>
      </c>
      <c r="AK784" s="455" t="n">
        <v>0</v>
      </c>
      <c r="AL784" s="455" t="n">
        <v>0</v>
      </c>
      <c r="AM784" s="455" t="n">
        <v>0</v>
      </c>
      <c r="AN784" s="455" t="n">
        <v>0</v>
      </c>
      <c r="AO784" s="455" t="n">
        <v>0</v>
      </c>
      <c r="AP784" s="455" t="n">
        <v>0</v>
      </c>
      <c r="AQ784" s="455" t="n">
        <v>0</v>
      </c>
      <c r="AR784" s="418" t="inlineStr"/>
      <c r="AS784" s="418" t="inlineStr">
        <is>
          <t>LOCAL CHARGE &amp; OTHER</t>
        </is>
      </c>
      <c r="AT784" s="418" t="inlineStr">
        <is>
          <t>បានប្រកាសពន្ធ</t>
        </is>
      </c>
    </row>
    <row r="785">
      <c r="A785" s="417" t="n">
        <v>776</v>
      </c>
      <c r="B785" s="418" t="inlineStr">
        <is>
          <t>Import(Material)</t>
        </is>
      </c>
      <c r="C785" s="418" t="inlineStr">
        <is>
          <t>អេភីអិល ឡូយីស្ទីក (ខេមបូឌា) ភីធីអ៊ី អិលធីឌី</t>
        </is>
      </c>
      <c r="D785" s="418" t="inlineStr">
        <is>
          <t>L001-100046460</t>
        </is>
      </c>
      <c r="E785" s="418" t="inlineStr">
        <is>
          <t>KOEL821310</t>
        </is>
      </c>
      <c r="F785" s="419" t="n">
        <v>44749</v>
      </c>
      <c r="G785" s="420" t="n">
        <v>164069</v>
      </c>
      <c r="H785" s="418" t="n"/>
      <c r="I785" s="455" t="n">
        <v>164069</v>
      </c>
      <c r="J785" s="418">
        <f>IF(L785&lt;&gt;"",L785,K785)</f>
        <v/>
      </c>
      <c r="K785" s="418">
        <f>IF(AND(T785=TRUE, U785=TRUE, V785=TRUE), IF(W785&lt;-0.05, "អនុញ្ញាត (អ្នកផ្គត់ផ្គង់ប្រកាសខ្វះ)", "បានប្រកាស (អនុញ្ញាត)"), IF(AND(T785=FALSE, U785=FALSE, V785=FALSE), "ព្យួរទុក (មិនមានទិន្នន័យ)", "ប្រកាសខុស (ព្យួរទុក)"))</f>
        <v/>
      </c>
      <c r="L785" s="418" t="inlineStr"/>
      <c r="M785" s="418" t="inlineStr"/>
      <c r="N785" s="455" t="n"/>
      <c r="O785" s="455">
        <f>IF(W785&lt;0,AI785,I785)</f>
        <v/>
      </c>
      <c r="P785" s="455">
        <f>I785-O785</f>
        <v/>
      </c>
      <c r="Q785" s="418" t="n"/>
      <c r="R785" s="418" t="inlineStr">
        <is>
          <t>KOEL821310</t>
        </is>
      </c>
      <c r="S785" s="418" t="inlineStr">
        <is>
          <t>KOEL821310</t>
        </is>
      </c>
      <c r="T785" s="418">
        <f>R785=S785</f>
        <v/>
      </c>
      <c r="U785" s="418">
        <f>AND(MONTH(F785)=MONTH(Y785), YEAR(F785)=YEAR(Y785))</f>
        <v/>
      </c>
      <c r="V785" s="418">
        <f>AND(AC785&lt;&gt;"", 'Company information'!D$4&lt;&gt;"", RIGHT(SUBSTITUTE(AC785,"-",""),9)=RIGHT(SUBSTITUTE('Company information'!D$4,"-",""),9))</f>
        <v/>
      </c>
      <c r="W785" s="418">
        <f>AI785-I785</f>
        <v/>
      </c>
      <c r="X785" s="455" t="n"/>
      <c r="Y785" s="419" t="n">
        <v>44749</v>
      </c>
      <c r="Z785" s="418" t="inlineStr">
        <is>
          <t>KOEL821310</t>
        </is>
      </c>
      <c r="AA785" s="418" t="inlineStr"/>
      <c r="AB785" s="418" t="inlineStr">
        <is>
          <t>បុគ្គលជាប់អាករ</t>
        </is>
      </c>
      <c r="AC785" s="418" t="inlineStr">
        <is>
          <t>L001-100067123</t>
        </is>
      </c>
      <c r="AD785" s="418" t="inlineStr">
        <is>
          <t>រីឡាយអេប៊ល សូស អ៊ិនដាសស្រ្ទៀល (ខេមបូឌា)</t>
        </is>
      </c>
      <c r="AE785" s="455" t="n">
        <v>1804763</v>
      </c>
      <c r="AF785" s="455" t="n">
        <v>1640694</v>
      </c>
      <c r="AG785" s="455" t="n">
        <v>0</v>
      </c>
      <c r="AH785" s="455" t="n">
        <v>0</v>
      </c>
      <c r="AI785" s="455" t="n">
        <v>164069</v>
      </c>
      <c r="AJ785" s="455" t="n">
        <v>0</v>
      </c>
      <c r="AK785" s="455" t="n">
        <v>0</v>
      </c>
      <c r="AL785" s="455" t="n">
        <v>0</v>
      </c>
      <c r="AM785" s="455" t="n">
        <v>0</v>
      </c>
      <c r="AN785" s="455" t="n">
        <v>0</v>
      </c>
      <c r="AO785" s="455" t="n">
        <v>0</v>
      </c>
      <c r="AP785" s="455" t="n">
        <v>0</v>
      </c>
      <c r="AQ785" s="455" t="n">
        <v>0</v>
      </c>
      <c r="AR785" s="418" t="inlineStr"/>
      <c r="AS785" s="418" t="inlineStr">
        <is>
          <t>LOCAL CHARGE &amp; OTHER</t>
        </is>
      </c>
      <c r="AT785" s="418" t="inlineStr">
        <is>
          <t>បានប្រកាសពន្ធ</t>
        </is>
      </c>
    </row>
    <row r="786">
      <c r="A786" s="417" t="n">
        <v>777</v>
      </c>
      <c r="B786" s="418" t="inlineStr">
        <is>
          <t>Import(Material)</t>
        </is>
      </c>
      <c r="C786" s="418" t="inlineStr">
        <is>
          <t>វ៉ុលត្រេន ឡូជីស្ទីក (ខេមបូឌា) ឯ.ក</t>
        </is>
      </c>
      <c r="D786" s="418" t="inlineStr">
        <is>
          <t>K010-901800934</t>
        </is>
      </c>
      <c r="E786" s="418" t="inlineStr">
        <is>
          <t>VOL220773</t>
        </is>
      </c>
      <c r="F786" s="419" t="n">
        <v>44658</v>
      </c>
      <c r="G786" s="420" t="n">
        <v>240502</v>
      </c>
      <c r="H786" s="418" t="n"/>
      <c r="I786" s="455" t="n">
        <v>240502</v>
      </c>
      <c r="J786" s="418">
        <f>IF(L786&lt;&gt;"",L786,K786)</f>
        <v/>
      </c>
      <c r="K786" s="418">
        <f>IF(AND(T786=TRUE, U786=TRUE, V786=TRUE), IF(W786&lt;-0.05, "អនុញ្ញាត (អ្នកផ្គត់ផ្គង់ប្រកាសខ្វះ)", "បានប្រកាស (អនុញ្ញាត)"), IF(AND(T786=FALSE, U786=FALSE, V786=FALSE), "ព្យួរទុក (មិនមានទិន្នន័យ)", "ប្រកាសខុស (ព្យួរទុក)"))</f>
        <v/>
      </c>
      <c r="L786" s="418" t="inlineStr"/>
      <c r="M786" s="418" t="inlineStr"/>
      <c r="N786" s="455" t="n"/>
      <c r="O786" s="455">
        <f>IF(W786&lt;0,AI786,I786)</f>
        <v/>
      </c>
      <c r="P786" s="455">
        <f>I786-O786</f>
        <v/>
      </c>
      <c r="Q786" s="418" t="n"/>
      <c r="R786" s="418" t="inlineStr">
        <is>
          <t>VOL220773</t>
        </is>
      </c>
      <c r="S786" s="418" t="inlineStr">
        <is>
          <t>VOL220773</t>
        </is>
      </c>
      <c r="T786" s="418">
        <f>R786=S786</f>
        <v/>
      </c>
      <c r="U786" s="418">
        <f>AND(MONTH(F786)=MONTH(Y786), YEAR(F786)=YEAR(Y786))</f>
        <v/>
      </c>
      <c r="V786" s="418">
        <f>AND(AC786&lt;&gt;"", 'Company information'!D$4&lt;&gt;"", RIGHT(SUBSTITUTE(AC786,"-",""),9)=RIGHT(SUBSTITUTE('Company information'!D$4,"-",""),9))</f>
        <v/>
      </c>
      <c r="W786" s="418">
        <f>AI786-I786</f>
        <v/>
      </c>
      <c r="X786" s="455" t="n"/>
      <c r="Y786" s="419" t="n">
        <v>44746</v>
      </c>
      <c r="Z786" s="418" t="inlineStr">
        <is>
          <t>VOL220773</t>
        </is>
      </c>
      <c r="AA786" s="418" t="inlineStr"/>
      <c r="AB786" s="418" t="inlineStr">
        <is>
          <t>បុគ្គលជាប់អាករ</t>
        </is>
      </c>
      <c r="AC786" s="418" t="inlineStr">
        <is>
          <t>L001-100067123</t>
        </is>
      </c>
      <c r="AD786" s="418" t="inlineStr">
        <is>
          <t>រីឡាយអេប៊ល សូស អ៊ិនដាសស្រ្ទៀល (ខេមបូឌា)</t>
        </is>
      </c>
      <c r="AE786" s="455" t="n">
        <v>2645529</v>
      </c>
      <c r="AF786" s="455" t="n">
        <v>2405026</v>
      </c>
      <c r="AG786" s="455" t="n">
        <v>0</v>
      </c>
      <c r="AH786" s="455" t="n">
        <v>0</v>
      </c>
      <c r="AI786" s="455" t="n">
        <v>240503</v>
      </c>
      <c r="AJ786" s="455" t="n">
        <v>0</v>
      </c>
      <c r="AK786" s="455" t="n">
        <v>0</v>
      </c>
      <c r="AL786" s="455" t="n">
        <v>0</v>
      </c>
      <c r="AM786" s="455" t="n">
        <v>0</v>
      </c>
      <c r="AN786" s="455" t="n">
        <v>0</v>
      </c>
      <c r="AO786" s="455" t="n">
        <v>0</v>
      </c>
      <c r="AP786" s="455" t="n">
        <v>0</v>
      </c>
      <c r="AQ786" s="455" t="n">
        <v>0</v>
      </c>
      <c r="AR786" s="418" t="inlineStr"/>
      <c r="AS786" s="418" t="inlineStr">
        <is>
          <t>Commission service on goods transportation</t>
        </is>
      </c>
      <c r="AT786" s="418" t="inlineStr">
        <is>
          <t>បានប្រកាសពន្ធ</t>
        </is>
      </c>
    </row>
    <row r="787">
      <c r="A787" s="417" t="n">
        <v>778</v>
      </c>
      <c r="B787" s="418" t="inlineStr">
        <is>
          <t>Import(Material)</t>
        </is>
      </c>
      <c r="C787" s="418" t="inlineStr">
        <is>
          <t>វ៉ុលត្រេន ឡូជីស្ទីក (ខេមបូឌា) ឯ.ក</t>
        </is>
      </c>
      <c r="D787" s="418" t="inlineStr">
        <is>
          <t>K010-901800934</t>
        </is>
      </c>
      <c r="E787" s="418" t="inlineStr">
        <is>
          <t>VOL220781</t>
        </is>
      </c>
      <c r="F787" s="419" t="n">
        <v>44688</v>
      </c>
      <c r="G787" s="420" t="n">
        <v>175562</v>
      </c>
      <c r="H787" s="418" t="n"/>
      <c r="I787" s="455" t="n">
        <v>175562</v>
      </c>
      <c r="J787" s="418">
        <f>IF(L787&lt;&gt;"",L787,K787)</f>
        <v/>
      </c>
      <c r="K787" s="418">
        <f>IF(AND(T787=TRUE, U787=TRUE, V787=TRUE), IF(W787&lt;-0.05, "អនុញ្ញាត (អ្នកផ្គត់ផ្គង់ប្រកាសខ្វះ)", "បានប្រកាស (អនុញ្ញាត)"), IF(AND(T787=FALSE, U787=FALSE, V787=FALSE), "ព្យួរទុក (មិនមានទិន្នន័យ)", "ប្រកាសខុស (ព្យួរទុក)"))</f>
        <v/>
      </c>
      <c r="L787" s="418" t="inlineStr"/>
      <c r="M787" s="418" t="inlineStr"/>
      <c r="N787" s="455" t="n"/>
      <c r="O787" s="455">
        <f>IF(W787&lt;0,AI787,I787)</f>
        <v/>
      </c>
      <c r="P787" s="455">
        <f>I787-O787</f>
        <v/>
      </c>
      <c r="Q787" s="418" t="n"/>
      <c r="R787" s="418" t="inlineStr">
        <is>
          <t>VOL220781</t>
        </is>
      </c>
      <c r="S787" s="418" t="inlineStr">
        <is>
          <t>VOL220781</t>
        </is>
      </c>
      <c r="T787" s="418">
        <f>R787=S787</f>
        <v/>
      </c>
      <c r="U787" s="418">
        <f>AND(MONTH(F787)=MONTH(Y787), YEAR(F787)=YEAR(Y787))</f>
        <v/>
      </c>
      <c r="V787" s="418">
        <f>AND(AC787&lt;&gt;"", 'Company information'!D$4&lt;&gt;"", RIGHT(SUBSTITUTE(AC787,"-",""),9)=RIGHT(SUBSTITUTE('Company information'!D$4,"-",""),9))</f>
        <v/>
      </c>
      <c r="W787" s="418">
        <f>AI787-I787</f>
        <v/>
      </c>
      <c r="X787" s="455" t="n"/>
      <c r="Y787" s="419" t="n">
        <v>44747</v>
      </c>
      <c r="Z787" s="418" t="inlineStr">
        <is>
          <t>VOL220781</t>
        </is>
      </c>
      <c r="AA787" s="418" t="inlineStr"/>
      <c r="AB787" s="418" t="inlineStr">
        <is>
          <t>បុគ្គលជាប់អាករ</t>
        </is>
      </c>
      <c r="AC787" s="418" t="inlineStr">
        <is>
          <t>L001-100067123</t>
        </is>
      </c>
      <c r="AD787" s="418" t="inlineStr">
        <is>
          <t>រីឡាយអេប៊ល សូស អ៊ិនដាសស្រ្ទៀល (ខេមបូឌា)</t>
        </is>
      </c>
      <c r="AE787" s="455" t="n">
        <v>1931170</v>
      </c>
      <c r="AF787" s="455" t="n">
        <v>1755609</v>
      </c>
      <c r="AG787" s="455" t="n">
        <v>0</v>
      </c>
      <c r="AH787" s="455" t="n">
        <v>0</v>
      </c>
      <c r="AI787" s="455" t="n">
        <v>175561</v>
      </c>
      <c r="AJ787" s="455" t="n">
        <v>0</v>
      </c>
      <c r="AK787" s="455" t="n">
        <v>0</v>
      </c>
      <c r="AL787" s="455" t="n">
        <v>0</v>
      </c>
      <c r="AM787" s="455" t="n">
        <v>0</v>
      </c>
      <c r="AN787" s="455" t="n">
        <v>0</v>
      </c>
      <c r="AO787" s="455" t="n">
        <v>0</v>
      </c>
      <c r="AP787" s="455" t="n">
        <v>0</v>
      </c>
      <c r="AQ787" s="455" t="n">
        <v>0</v>
      </c>
      <c r="AR787" s="418" t="inlineStr"/>
      <c r="AS787" s="418" t="inlineStr">
        <is>
          <t>Commission service on goods transportation</t>
        </is>
      </c>
      <c r="AT787" s="418" t="inlineStr">
        <is>
          <t>បានប្រកាសពន្ធ</t>
        </is>
      </c>
    </row>
    <row r="788">
      <c r="A788" s="417" t="n">
        <v>779</v>
      </c>
      <c r="B788" s="418" t="inlineStr">
        <is>
          <t>Import(Material)</t>
        </is>
      </c>
      <c r="C788" s="418" t="inlineStr">
        <is>
          <t>វ៉ុលត្រេន ឡូជីស្ទីក (ខេមបូឌា) ឯ.ក</t>
        </is>
      </c>
      <c r="D788" s="418" t="inlineStr">
        <is>
          <t>K010-901800934</t>
        </is>
      </c>
      <c r="E788" s="418" t="inlineStr">
        <is>
          <t>VOL220800</t>
        </is>
      </c>
      <c r="F788" s="419" t="n">
        <v>44719</v>
      </c>
      <c r="G788" s="420" t="n">
        <v>120687</v>
      </c>
      <c r="H788" s="418" t="n"/>
      <c r="I788" s="455" t="n">
        <v>120687</v>
      </c>
      <c r="J788" s="418">
        <f>IF(L788&lt;&gt;"",L788,K788)</f>
        <v/>
      </c>
      <c r="K788" s="418">
        <f>IF(AND(T788=TRUE, U788=TRUE, V788=TRUE), IF(W788&lt;-0.05, "អនុញ្ញាត (អ្នកផ្គត់ផ្គង់ប្រកាសខ្វះ)", "បានប្រកាស (អនុញ្ញាត)"), IF(AND(T788=FALSE, U788=FALSE, V788=FALSE), "ព្យួរទុក (មិនមានទិន្នន័យ)", "ប្រកាសខុស (ព្យួរទុក)"))</f>
        <v/>
      </c>
      <c r="L788" s="418" t="inlineStr"/>
      <c r="M788" s="418" t="inlineStr"/>
      <c r="N788" s="455" t="n"/>
      <c r="O788" s="455">
        <f>IF(W788&lt;0,AI788,I788)</f>
        <v/>
      </c>
      <c r="P788" s="455">
        <f>I788-O788</f>
        <v/>
      </c>
      <c r="Q788" s="418" t="n"/>
      <c r="R788" s="418" t="inlineStr">
        <is>
          <t>VOL220800</t>
        </is>
      </c>
      <c r="S788" s="418" t="inlineStr">
        <is>
          <t>VOL220800</t>
        </is>
      </c>
      <c r="T788" s="418">
        <f>R788=S788</f>
        <v/>
      </c>
      <c r="U788" s="418">
        <f>AND(MONTH(F788)=MONTH(Y788), YEAR(F788)=YEAR(Y788))</f>
        <v/>
      </c>
      <c r="V788" s="418">
        <f>AND(AC788&lt;&gt;"", 'Company information'!D$4&lt;&gt;"", RIGHT(SUBSTITUTE(AC788,"-",""),9)=RIGHT(SUBSTITUTE('Company information'!D$4,"-",""),9))</f>
        <v/>
      </c>
      <c r="W788" s="418">
        <f>AI788-I788</f>
        <v/>
      </c>
      <c r="X788" s="455" t="n"/>
      <c r="Y788" s="419" t="n">
        <v>44748</v>
      </c>
      <c r="Z788" s="418" t="inlineStr">
        <is>
          <t>VOL220800</t>
        </is>
      </c>
      <c r="AA788" s="418" t="inlineStr"/>
      <c r="AB788" s="418" t="inlineStr">
        <is>
          <t>បុគ្គលជាប់អាករ</t>
        </is>
      </c>
      <c r="AC788" s="418" t="inlineStr">
        <is>
          <t>L001-100067123</t>
        </is>
      </c>
      <c r="AD788" s="418" t="inlineStr">
        <is>
          <t>រីឡាយអេប៊ល សូស អ៊ិនដាសស្រ្ទៀល (ខេមបូឌា)</t>
        </is>
      </c>
      <c r="AE788" s="455" t="n">
        <v>1327557</v>
      </c>
      <c r="AF788" s="455" t="n">
        <v>1206870</v>
      </c>
      <c r="AG788" s="455" t="n">
        <v>0</v>
      </c>
      <c r="AH788" s="455" t="n">
        <v>0</v>
      </c>
      <c r="AI788" s="455" t="n">
        <v>120687</v>
      </c>
      <c r="AJ788" s="455" t="n">
        <v>0</v>
      </c>
      <c r="AK788" s="455" t="n">
        <v>0</v>
      </c>
      <c r="AL788" s="455" t="n">
        <v>0</v>
      </c>
      <c r="AM788" s="455" t="n">
        <v>0</v>
      </c>
      <c r="AN788" s="455" t="n">
        <v>0</v>
      </c>
      <c r="AO788" s="455" t="n">
        <v>0</v>
      </c>
      <c r="AP788" s="455" t="n">
        <v>0</v>
      </c>
      <c r="AQ788" s="455" t="n">
        <v>0</v>
      </c>
      <c r="AR788" s="418" t="inlineStr"/>
      <c r="AS788" s="418" t="inlineStr">
        <is>
          <t>Commission service on goods transportation</t>
        </is>
      </c>
      <c r="AT788" s="418" t="inlineStr">
        <is>
          <t>បានប្រកាសពន្ធ</t>
        </is>
      </c>
    </row>
    <row r="789">
      <c r="A789" s="417" t="n">
        <v>780</v>
      </c>
      <c r="B789" s="418" t="inlineStr">
        <is>
          <t>Import(Material)</t>
        </is>
      </c>
      <c r="C789" s="418" t="inlineStr">
        <is>
          <t>អិចស្ពោលាំងកា ហ្រ្វេត (ខេមបូឌា) លីមីធីត</t>
        </is>
      </c>
      <c r="D789" s="418" t="inlineStr">
        <is>
          <t>L001-107000385</t>
        </is>
      </c>
      <c r="E789" s="418" t="inlineStr">
        <is>
          <t>EFL-PNH-00043808</t>
        </is>
      </c>
      <c r="F789" s="419" t="n">
        <v>44719</v>
      </c>
      <c r="G789" s="420" t="n">
        <v>26683</v>
      </c>
      <c r="H789" s="418" t="n"/>
      <c r="I789" s="455" t="n">
        <v>26683</v>
      </c>
      <c r="J789" s="418">
        <f>IF(L789&lt;&gt;"",L789,K789)</f>
        <v/>
      </c>
      <c r="K789" s="418">
        <f>IF(AND(T789=TRUE, U789=TRUE, V789=TRUE), IF(W789&lt;-0.05, "អនុញ្ញាត (អ្នកផ្គត់ផ្គង់ប្រកាសខ្វះ)", "បានប្រកាស (អនុញ្ញាត)"), IF(AND(T789=FALSE, U789=FALSE, V789=FALSE), "ព្យួរទុក (មិនមានទិន្នន័យ)", "ប្រកាសខុស (ព្យួរទុក)"))</f>
        <v/>
      </c>
      <c r="L789" s="418" t="inlineStr"/>
      <c r="M789" s="418" t="inlineStr"/>
      <c r="N789" s="455" t="n"/>
      <c r="O789" s="455">
        <f>IF(W789&lt;0,AI789,I789)</f>
        <v/>
      </c>
      <c r="P789" s="455">
        <f>I789-O789</f>
        <v/>
      </c>
      <c r="Q789" s="418" t="n"/>
      <c r="R789" s="418" t="inlineStr">
        <is>
          <t>EFL-PNH-00043808</t>
        </is>
      </c>
      <c r="S789" s="418" t="inlineStr">
        <is>
          <t>EFL-PNH-00043808</t>
        </is>
      </c>
      <c r="T789" s="418">
        <f>R789=S789</f>
        <v/>
      </c>
      <c r="U789" s="418">
        <f>AND(MONTH(F789)=MONTH(Y789), YEAR(F789)=YEAR(Y789))</f>
        <v/>
      </c>
      <c r="V789" s="418">
        <f>AND(AC789&lt;&gt;"", 'Company information'!D$4&lt;&gt;"", RIGHT(SUBSTITUTE(AC789,"-",""),9)=RIGHT(SUBSTITUTE('Company information'!D$4,"-",""),9))</f>
        <v/>
      </c>
      <c r="W789" s="418">
        <f>AI789-I789</f>
        <v/>
      </c>
      <c r="X789" s="455" t="n"/>
      <c r="Y789" s="419" t="n">
        <v>44748</v>
      </c>
      <c r="Z789" s="418" t="inlineStr">
        <is>
          <t>EFL-PNH-00043808</t>
        </is>
      </c>
      <c r="AA789" s="418" t="inlineStr"/>
      <c r="AB789" s="418" t="inlineStr">
        <is>
          <t>បុគ្គលជាប់អាករ</t>
        </is>
      </c>
      <c r="AC789" s="418" t="inlineStr">
        <is>
          <t>L001-100067123</t>
        </is>
      </c>
      <c r="AD789" s="418" t="inlineStr">
        <is>
          <t>រីឡាយអេប៊ល សូស អ៊ិនដាសស្រ្ទៀល (ខេមបូឌា)</t>
        </is>
      </c>
      <c r="AE789" s="455" t="n">
        <v>293508</v>
      </c>
      <c r="AF789" s="455" t="n">
        <v>266825</v>
      </c>
      <c r="AG789" s="455" t="n">
        <v>0</v>
      </c>
      <c r="AH789" s="455" t="n">
        <v>0</v>
      </c>
      <c r="AI789" s="455" t="n">
        <v>26683</v>
      </c>
      <c r="AJ789" s="455" t="n">
        <v>0</v>
      </c>
      <c r="AK789" s="455" t="n">
        <v>0</v>
      </c>
      <c r="AL789" s="455" t="n">
        <v>0</v>
      </c>
      <c r="AM789" s="455" t="n">
        <v>0</v>
      </c>
      <c r="AN789" s="455" t="n">
        <v>0</v>
      </c>
      <c r="AO789" s="455" t="n">
        <v>0</v>
      </c>
      <c r="AP789" s="455" t="n">
        <v>0</v>
      </c>
      <c r="AQ789" s="455" t="n">
        <v>0</v>
      </c>
      <c r="AR789" s="418" t="inlineStr"/>
      <c r="AS789" s="418" t="inlineStr">
        <is>
          <t>AMS,HAWBF,OHANDL</t>
        </is>
      </c>
      <c r="AT789" s="418" t="inlineStr">
        <is>
          <t>បានប្រកាសពន្ធ</t>
        </is>
      </c>
    </row>
    <row r="790">
      <c r="A790" s="417" t="n">
        <v>781</v>
      </c>
      <c r="B790" s="418" t="inlineStr">
        <is>
          <t>Import(Material)</t>
        </is>
      </c>
      <c r="C790" s="418" t="inlineStr">
        <is>
          <t>អិចស្ពោលាំងកា ហ្រ្វេត (ខេមបូឌា) លីមីធីត</t>
        </is>
      </c>
      <c r="D790" s="418" t="inlineStr">
        <is>
          <t>L001-107000385</t>
        </is>
      </c>
      <c r="E790" s="418" t="inlineStr">
        <is>
          <t>EFL-PNH-00043789</t>
        </is>
      </c>
      <c r="F790" s="419" t="n">
        <v>44719</v>
      </c>
      <c r="G790" s="420" t="n">
        <v>26683</v>
      </c>
      <c r="H790" s="418" t="n"/>
      <c r="I790" s="455" t="n">
        <v>26683</v>
      </c>
      <c r="J790" s="418">
        <f>IF(L790&lt;&gt;"",L790,K790)</f>
        <v/>
      </c>
      <c r="K790" s="418">
        <f>IF(AND(T790=TRUE, U790=TRUE, V790=TRUE), IF(W790&lt;-0.05, "អនុញ្ញាត (អ្នកផ្គត់ផ្គង់ប្រកាសខ្វះ)", "បានប្រកាស (អនុញ្ញាត)"), IF(AND(T790=FALSE, U790=FALSE, V790=FALSE), "ព្យួរទុក (មិនមានទិន្នន័យ)", "ប្រកាសខុស (ព្យួរទុក)"))</f>
        <v/>
      </c>
      <c r="L790" s="418" t="inlineStr"/>
      <c r="M790" s="418" t="inlineStr"/>
      <c r="N790" s="455" t="n"/>
      <c r="O790" s="455">
        <f>IF(W790&lt;0,AI790,I790)</f>
        <v/>
      </c>
      <c r="P790" s="455">
        <f>I790-O790</f>
        <v/>
      </c>
      <c r="Q790" s="418" t="n"/>
      <c r="R790" s="418" t="inlineStr">
        <is>
          <t>EFL-PNH-00043789</t>
        </is>
      </c>
      <c r="S790" s="418" t="inlineStr">
        <is>
          <t>EFL-PNH-00043789</t>
        </is>
      </c>
      <c r="T790" s="418">
        <f>R790=S790</f>
        <v/>
      </c>
      <c r="U790" s="418">
        <f>AND(MONTH(F790)=MONTH(Y790), YEAR(F790)=YEAR(Y790))</f>
        <v/>
      </c>
      <c r="V790" s="418">
        <f>AND(AC790&lt;&gt;"", 'Company information'!D$4&lt;&gt;"", RIGHT(SUBSTITUTE(AC790,"-",""),9)=RIGHT(SUBSTITUTE('Company information'!D$4,"-",""),9))</f>
        <v/>
      </c>
      <c r="W790" s="418">
        <f>AI790-I790</f>
        <v/>
      </c>
      <c r="X790" s="455" t="n"/>
      <c r="Y790" s="419" t="n">
        <v>44748</v>
      </c>
      <c r="Z790" s="418" t="inlineStr">
        <is>
          <t>EFL-PNH-00043789</t>
        </is>
      </c>
      <c r="AA790" s="418" t="inlineStr"/>
      <c r="AB790" s="418" t="inlineStr">
        <is>
          <t>បុគ្គលជាប់អាករ</t>
        </is>
      </c>
      <c r="AC790" s="418" t="inlineStr">
        <is>
          <t>L001-100067123</t>
        </is>
      </c>
      <c r="AD790" s="418" t="inlineStr">
        <is>
          <t>រីឡាយអេប៊ល សូស អ៊ិនដាសស្រ្ទៀល (ខេមបូឌា)</t>
        </is>
      </c>
      <c r="AE790" s="455" t="n">
        <v>293508</v>
      </c>
      <c r="AF790" s="455" t="n">
        <v>266825</v>
      </c>
      <c r="AG790" s="455" t="n">
        <v>0</v>
      </c>
      <c r="AH790" s="455" t="n">
        <v>0</v>
      </c>
      <c r="AI790" s="455" t="n">
        <v>26683</v>
      </c>
      <c r="AJ790" s="455" t="n">
        <v>0</v>
      </c>
      <c r="AK790" s="455" t="n">
        <v>0</v>
      </c>
      <c r="AL790" s="455" t="n">
        <v>0</v>
      </c>
      <c r="AM790" s="455" t="n">
        <v>0</v>
      </c>
      <c r="AN790" s="455" t="n">
        <v>0</v>
      </c>
      <c r="AO790" s="455" t="n">
        <v>0</v>
      </c>
      <c r="AP790" s="455" t="n">
        <v>0</v>
      </c>
      <c r="AQ790" s="455" t="n">
        <v>0</v>
      </c>
      <c r="AR790" s="418" t="inlineStr"/>
      <c r="AS790" s="418" t="inlineStr">
        <is>
          <t>AMS,HAWBF,OHANDL</t>
        </is>
      </c>
      <c r="AT790" s="418" t="inlineStr">
        <is>
          <t>បានប្រកាសពន្ធ</t>
        </is>
      </c>
    </row>
    <row r="791">
      <c r="A791" s="417" t="n">
        <v>782</v>
      </c>
      <c r="B791" s="418" t="inlineStr">
        <is>
          <t>Import(Material)</t>
        </is>
      </c>
      <c r="C791" s="418" t="inlineStr">
        <is>
          <t>ឥណ្ឌូ-ត្រេនស៍ ឡូជីស្ទីក (ខេមបូឌា)</t>
        </is>
      </c>
      <c r="D791" s="418" t="inlineStr">
        <is>
          <t>L001-104004797</t>
        </is>
      </c>
      <c r="E791" s="418" t="inlineStr">
        <is>
          <t>01558</t>
        </is>
      </c>
      <c r="F791" s="419" t="n">
        <v>44688</v>
      </c>
      <c r="G791" s="420" t="n">
        <v>30780</v>
      </c>
      <c r="H791" s="418" t="n"/>
      <c r="I791" s="455" t="n">
        <v>30780</v>
      </c>
      <c r="J791" s="418">
        <f>IF(L791&lt;&gt;"",L791,K791)</f>
        <v/>
      </c>
      <c r="K791" s="418">
        <f>IF(AND(T791=TRUE, U791=TRUE, V791=TRUE), IF(W791&lt;-0.05, "អនុញ្ញាត (អ្នកផ្គត់ផ្គង់ប្រកាសខ្វះ)", "បានប្រកាស (អនុញ្ញាត)"), IF(AND(T791=FALSE, U791=FALSE, V791=FALSE), "ព្យួរទុក (មិនមានទិន្នន័យ)", "ប្រកាសខុស (ព្យួរទុក)"))</f>
        <v/>
      </c>
      <c r="L791" s="418" t="inlineStr"/>
      <c r="M791" s="418" t="inlineStr"/>
      <c r="N791" s="455" t="n"/>
      <c r="O791" s="455">
        <f>IF(W791&lt;0,AI791,I791)</f>
        <v/>
      </c>
      <c r="P791" s="455">
        <f>I791-O791</f>
        <v/>
      </c>
      <c r="Q791" s="418" t="n"/>
      <c r="R791" s="418" t="inlineStr">
        <is>
          <t>01558</t>
        </is>
      </c>
      <c r="S791" s="418" t="inlineStr">
        <is>
          <t>01558</t>
        </is>
      </c>
      <c r="T791" s="418">
        <f>R791=S791</f>
        <v/>
      </c>
      <c r="U791" s="418">
        <f>AND(MONTH(F791)=MONTH(Y791), YEAR(F791)=YEAR(Y791))</f>
        <v/>
      </c>
      <c r="V791" s="418">
        <f>AND(AC791&lt;&gt;"", 'Company information'!D$4&lt;&gt;"", RIGHT(SUBSTITUTE(AC791,"-",""),9)=RIGHT(SUBSTITUTE('Company information'!D$4,"-",""),9))</f>
        <v/>
      </c>
      <c r="W791" s="418">
        <f>AI791-I791</f>
        <v/>
      </c>
      <c r="X791" s="455" t="n"/>
      <c r="Y791" s="419" t="n">
        <v>44747</v>
      </c>
      <c r="Z791" s="418" t="inlineStr">
        <is>
          <t>01558</t>
        </is>
      </c>
      <c r="AA791" s="418" t="inlineStr"/>
      <c r="AB791" s="418" t="inlineStr">
        <is>
          <t>បុគ្គលជាប់អាករ</t>
        </is>
      </c>
      <c r="AC791" s="418" t="inlineStr">
        <is>
          <t>L001-100067123</t>
        </is>
      </c>
      <c r="AD791" s="418" t="inlineStr">
        <is>
          <t>រីឡាយអេប៊ល សូស អ៊ិនដាសស្រ្ទៀល (ខេមបូឌា)</t>
        </is>
      </c>
      <c r="AE791" s="455" t="n">
        <v>338580</v>
      </c>
      <c r="AF791" s="455" t="n">
        <v>307800</v>
      </c>
      <c r="AG791" s="455" t="n">
        <v>0</v>
      </c>
      <c r="AH791" s="455" t="n">
        <v>0</v>
      </c>
      <c r="AI791" s="455" t="n">
        <v>30780</v>
      </c>
      <c r="AJ791" s="455" t="n">
        <v>0</v>
      </c>
      <c r="AK791" s="455" t="n">
        <v>0</v>
      </c>
      <c r="AL791" s="455" t="n">
        <v>0</v>
      </c>
      <c r="AM791" s="455" t="n">
        <v>0</v>
      </c>
      <c r="AN791" s="455" t="n">
        <v>0</v>
      </c>
      <c r="AO791" s="455" t="n">
        <v>0</v>
      </c>
      <c r="AP791" s="455" t="n">
        <v>0</v>
      </c>
      <c r="AQ791" s="455" t="n">
        <v>0</v>
      </c>
      <c r="AR791" s="418" t="inlineStr"/>
      <c r="AS791" s="418" t="inlineStr">
        <is>
          <t>ថ្លៃ Handing / Handing fee</t>
        </is>
      </c>
      <c r="AT791" s="418" t="inlineStr">
        <is>
          <t>បានប្រកាសពន្ធ</t>
        </is>
      </c>
    </row>
    <row r="792">
      <c r="A792" s="417" t="n">
        <v>783</v>
      </c>
      <c r="B792" s="418" t="inlineStr">
        <is>
          <t>Import(Material)</t>
        </is>
      </c>
      <c r="C792" s="418" t="inlineStr">
        <is>
          <t>ឥណ្ឌូ-ត្រេនស៍ ឡូជីស្ទីក (ខេមបូឌា)</t>
        </is>
      </c>
      <c r="D792" s="418" t="inlineStr">
        <is>
          <t>L001-104004797</t>
        </is>
      </c>
      <c r="E792" s="418" t="inlineStr">
        <is>
          <t>01560</t>
        </is>
      </c>
      <c r="F792" s="419" t="n">
        <v>44688</v>
      </c>
      <c r="G792" s="420" t="n">
        <v>30780</v>
      </c>
      <c r="H792" s="418" t="n"/>
      <c r="I792" s="455" t="n">
        <v>30780</v>
      </c>
      <c r="J792" s="418">
        <f>IF(L792&lt;&gt;"",L792,K792)</f>
        <v/>
      </c>
      <c r="K792" s="418">
        <f>IF(AND(T792=TRUE, U792=TRUE, V792=TRUE), IF(W792&lt;-0.05, "អនុញ្ញាត (អ្នកផ្គត់ផ្គង់ប្រកាសខ្វះ)", "បានប្រកាស (អនុញ្ញាត)"), IF(AND(T792=FALSE, U792=FALSE, V792=FALSE), "ព្យួរទុក (មិនមានទិន្នន័យ)", "ប្រកាសខុស (ព្យួរទុក)"))</f>
        <v/>
      </c>
      <c r="L792" s="418" t="inlineStr"/>
      <c r="M792" s="418" t="inlineStr"/>
      <c r="N792" s="455" t="n"/>
      <c r="O792" s="455">
        <f>IF(W792&lt;0,AI792,I792)</f>
        <v/>
      </c>
      <c r="P792" s="455">
        <f>I792-O792</f>
        <v/>
      </c>
      <c r="Q792" s="418" t="n"/>
      <c r="R792" s="418" t="inlineStr">
        <is>
          <t>01560</t>
        </is>
      </c>
      <c r="S792" s="418" t="inlineStr">
        <is>
          <t>01560</t>
        </is>
      </c>
      <c r="T792" s="418">
        <f>R792=S792</f>
        <v/>
      </c>
      <c r="U792" s="418">
        <f>AND(MONTH(F792)=MONTH(Y792), YEAR(F792)=YEAR(Y792))</f>
        <v/>
      </c>
      <c r="V792" s="418">
        <f>AND(AC792&lt;&gt;"", 'Company information'!D$4&lt;&gt;"", RIGHT(SUBSTITUTE(AC792,"-",""),9)=RIGHT(SUBSTITUTE('Company information'!D$4,"-",""),9))</f>
        <v/>
      </c>
      <c r="W792" s="418">
        <f>AI792-I792</f>
        <v/>
      </c>
      <c r="X792" s="455" t="n"/>
      <c r="Y792" s="419" t="n">
        <v>44747</v>
      </c>
      <c r="Z792" s="418" t="inlineStr">
        <is>
          <t>01560</t>
        </is>
      </c>
      <c r="AA792" s="418" t="inlineStr"/>
      <c r="AB792" s="418" t="inlineStr">
        <is>
          <t>បុគ្គលជាប់អាករ</t>
        </is>
      </c>
      <c r="AC792" s="418" t="inlineStr">
        <is>
          <t>L001-100067123</t>
        </is>
      </c>
      <c r="AD792" s="418" t="inlineStr">
        <is>
          <t>រីឡាយអេប៊ល សូស អ៊ិនដាសស្រ្ទៀល (ខេមបូឌា)</t>
        </is>
      </c>
      <c r="AE792" s="455" t="n">
        <v>338580</v>
      </c>
      <c r="AF792" s="455" t="n">
        <v>307800</v>
      </c>
      <c r="AG792" s="455" t="n">
        <v>0</v>
      </c>
      <c r="AH792" s="455" t="n">
        <v>0</v>
      </c>
      <c r="AI792" s="455" t="n">
        <v>30780</v>
      </c>
      <c r="AJ792" s="455" t="n">
        <v>0</v>
      </c>
      <c r="AK792" s="455" t="n">
        <v>0</v>
      </c>
      <c r="AL792" s="455" t="n">
        <v>0</v>
      </c>
      <c r="AM792" s="455" t="n">
        <v>0</v>
      </c>
      <c r="AN792" s="455" t="n">
        <v>0</v>
      </c>
      <c r="AO792" s="455" t="n">
        <v>0</v>
      </c>
      <c r="AP792" s="455" t="n">
        <v>0</v>
      </c>
      <c r="AQ792" s="455" t="n">
        <v>0</v>
      </c>
      <c r="AR792" s="418" t="inlineStr"/>
      <c r="AS792" s="418" t="inlineStr">
        <is>
          <t>ថ្លៃ Handing / Handing fee</t>
        </is>
      </c>
      <c r="AT792" s="418" t="inlineStr">
        <is>
          <t>បានប្រកាសពន្ធ</t>
        </is>
      </c>
    </row>
    <row r="793">
      <c r="A793" s="417" t="n">
        <v>784</v>
      </c>
      <c r="B793" s="418" t="inlineStr">
        <is>
          <t>Import(Material)</t>
        </is>
      </c>
      <c r="C793" s="418" t="inlineStr">
        <is>
          <t>ឥណ្ឌូ-ត្រេនស៍ ឡូជីស្ទីក (ខេមបូឌា)</t>
        </is>
      </c>
      <c r="D793" s="418" t="inlineStr">
        <is>
          <t>L001-104004797</t>
        </is>
      </c>
      <c r="E793" s="418" t="inlineStr">
        <is>
          <t>01554</t>
        </is>
      </c>
      <c r="F793" s="419" t="n">
        <v>44688</v>
      </c>
      <c r="G793" s="420" t="n">
        <v>30780</v>
      </c>
      <c r="H793" s="418" t="n"/>
      <c r="I793" s="455" t="n">
        <v>30780</v>
      </c>
      <c r="J793" s="418">
        <f>IF(L793&lt;&gt;"",L793,K793)</f>
        <v/>
      </c>
      <c r="K793" s="418">
        <f>IF(AND(T793=TRUE, U793=TRUE, V793=TRUE), IF(W793&lt;-0.05, "អនុញ្ញាត (អ្នកផ្គត់ផ្គង់ប្រកាសខ្វះ)", "បានប្រកាស (អនុញ្ញាត)"), IF(AND(T793=FALSE, U793=FALSE, V793=FALSE), "ព្យួរទុក (មិនមានទិន្នន័យ)", "ប្រកាសខុស (ព្យួរទុក)"))</f>
        <v/>
      </c>
      <c r="L793" s="418" t="inlineStr"/>
      <c r="M793" s="418" t="inlineStr"/>
      <c r="N793" s="455" t="n"/>
      <c r="O793" s="455">
        <f>IF(W793&lt;0,AI793,I793)</f>
        <v/>
      </c>
      <c r="P793" s="455">
        <f>I793-O793</f>
        <v/>
      </c>
      <c r="Q793" s="418" t="n"/>
      <c r="R793" s="418" t="inlineStr">
        <is>
          <t>01554</t>
        </is>
      </c>
      <c r="S793" s="418" t="inlineStr">
        <is>
          <t>01554</t>
        </is>
      </c>
      <c r="T793" s="418">
        <f>R793=S793</f>
        <v/>
      </c>
      <c r="U793" s="418">
        <f>AND(MONTH(F793)=MONTH(Y793), YEAR(F793)=YEAR(Y793))</f>
        <v/>
      </c>
      <c r="V793" s="418">
        <f>AND(AC793&lt;&gt;"", 'Company information'!D$4&lt;&gt;"", RIGHT(SUBSTITUTE(AC793,"-",""),9)=RIGHT(SUBSTITUTE('Company information'!D$4,"-",""),9))</f>
        <v/>
      </c>
      <c r="W793" s="418">
        <f>AI793-I793</f>
        <v/>
      </c>
      <c r="X793" s="455" t="n"/>
      <c r="Y793" s="419" t="n">
        <v>44747</v>
      </c>
      <c r="Z793" s="418" t="inlineStr">
        <is>
          <t>01554</t>
        </is>
      </c>
      <c r="AA793" s="418" t="inlineStr"/>
      <c r="AB793" s="418" t="inlineStr">
        <is>
          <t>បុគ្គលជាប់អាករ</t>
        </is>
      </c>
      <c r="AC793" s="418" t="inlineStr">
        <is>
          <t>L001-100067123</t>
        </is>
      </c>
      <c r="AD793" s="418" t="inlineStr">
        <is>
          <t>រីឡាយអេប៊ល សូស អ៊ិនដាសស្រ្ទៀល (ខេមបូឌា)</t>
        </is>
      </c>
      <c r="AE793" s="455" t="n">
        <v>338580</v>
      </c>
      <c r="AF793" s="455" t="n">
        <v>307800</v>
      </c>
      <c r="AG793" s="455" t="n">
        <v>0</v>
      </c>
      <c r="AH793" s="455" t="n">
        <v>0</v>
      </c>
      <c r="AI793" s="455" t="n">
        <v>30780</v>
      </c>
      <c r="AJ793" s="455" t="n">
        <v>0</v>
      </c>
      <c r="AK793" s="455" t="n">
        <v>0</v>
      </c>
      <c r="AL793" s="455" t="n">
        <v>0</v>
      </c>
      <c r="AM793" s="455" t="n">
        <v>0</v>
      </c>
      <c r="AN793" s="455" t="n">
        <v>0</v>
      </c>
      <c r="AO793" s="455" t="n">
        <v>0</v>
      </c>
      <c r="AP793" s="455" t="n">
        <v>0</v>
      </c>
      <c r="AQ793" s="455" t="n">
        <v>0</v>
      </c>
      <c r="AR793" s="418" t="inlineStr"/>
      <c r="AS793" s="418" t="inlineStr">
        <is>
          <t>ថ្លៃ Handing / Handing fee</t>
        </is>
      </c>
      <c r="AT793" s="418" t="inlineStr">
        <is>
          <t>បានប្រកាសពន្ធ</t>
        </is>
      </c>
    </row>
    <row r="794">
      <c r="A794" s="417" t="n">
        <v>785</v>
      </c>
      <c r="B794" s="418" t="inlineStr">
        <is>
          <t>Import(Material)</t>
        </is>
      </c>
      <c r="C794" s="418" t="inlineStr">
        <is>
          <t>ឥណ្ឌូ-ត្រេនស៍ ឡូជីស្ទីក (ខេមបូឌា)</t>
        </is>
      </c>
      <c r="D794" s="418" t="inlineStr">
        <is>
          <t>L001-104004797</t>
        </is>
      </c>
      <c r="E794" s="418" t="inlineStr">
        <is>
          <t>01543</t>
        </is>
      </c>
      <c r="F794" s="419" t="n">
        <v>44688</v>
      </c>
      <c r="G794" s="420" t="n">
        <v>30780</v>
      </c>
      <c r="H794" s="418" t="n"/>
      <c r="I794" s="455" t="n">
        <v>30780</v>
      </c>
      <c r="J794" s="418">
        <f>IF(L794&lt;&gt;"",L794,K794)</f>
        <v/>
      </c>
      <c r="K794" s="418">
        <f>IF(AND(T794=TRUE, U794=TRUE, V794=TRUE), IF(W794&lt;-0.05, "អនុញ្ញាត (អ្នកផ្គត់ផ្គង់ប្រកាសខ្វះ)", "បានប្រកាស (អនុញ្ញាត)"), IF(AND(T794=FALSE, U794=FALSE, V794=FALSE), "ព្យួរទុក (មិនមានទិន្នន័យ)", "ប្រកាសខុស (ព្យួរទុក)"))</f>
        <v/>
      </c>
      <c r="L794" s="418" t="inlineStr"/>
      <c r="M794" s="418" t="inlineStr"/>
      <c r="N794" s="455" t="n"/>
      <c r="O794" s="455">
        <f>IF(W794&lt;0,AI794,I794)</f>
        <v/>
      </c>
      <c r="P794" s="455">
        <f>I794-O794</f>
        <v/>
      </c>
      <c r="Q794" s="418" t="n"/>
      <c r="R794" s="418" t="inlineStr">
        <is>
          <t>01543</t>
        </is>
      </c>
      <c r="S794" s="418" t="inlineStr">
        <is>
          <t>01543</t>
        </is>
      </c>
      <c r="T794" s="418">
        <f>R794=S794</f>
        <v/>
      </c>
      <c r="U794" s="418">
        <f>AND(MONTH(F794)=MONTH(Y794), YEAR(F794)=YEAR(Y794))</f>
        <v/>
      </c>
      <c r="V794" s="418">
        <f>AND(AC794&lt;&gt;"", 'Company information'!D$4&lt;&gt;"", RIGHT(SUBSTITUTE(AC794,"-",""),9)=RIGHT(SUBSTITUTE('Company information'!D$4,"-",""),9))</f>
        <v/>
      </c>
      <c r="W794" s="418">
        <f>AI794-I794</f>
        <v/>
      </c>
      <c r="X794" s="455" t="n"/>
      <c r="Y794" s="419" t="n">
        <v>44747</v>
      </c>
      <c r="Z794" s="418" t="inlineStr">
        <is>
          <t>01543</t>
        </is>
      </c>
      <c r="AA794" s="418" t="inlineStr"/>
      <c r="AB794" s="418" t="inlineStr">
        <is>
          <t>បុគ្គលជាប់អាករ</t>
        </is>
      </c>
      <c r="AC794" s="418" t="inlineStr">
        <is>
          <t>L001-100067123</t>
        </is>
      </c>
      <c r="AD794" s="418" t="inlineStr">
        <is>
          <t>រីឡាយអេប៊ល សូស អ៊ិនដាសស្រ្ទៀល (ខេមបូឌា)</t>
        </is>
      </c>
      <c r="AE794" s="455" t="n">
        <v>338580</v>
      </c>
      <c r="AF794" s="455" t="n">
        <v>307800</v>
      </c>
      <c r="AG794" s="455" t="n">
        <v>0</v>
      </c>
      <c r="AH794" s="455" t="n">
        <v>0</v>
      </c>
      <c r="AI794" s="455" t="n">
        <v>30780</v>
      </c>
      <c r="AJ794" s="455" t="n">
        <v>0</v>
      </c>
      <c r="AK794" s="455" t="n">
        <v>0</v>
      </c>
      <c r="AL794" s="455" t="n">
        <v>0</v>
      </c>
      <c r="AM794" s="455" t="n">
        <v>0</v>
      </c>
      <c r="AN794" s="455" t="n">
        <v>0</v>
      </c>
      <c r="AO794" s="455" t="n">
        <v>0</v>
      </c>
      <c r="AP794" s="455" t="n">
        <v>0</v>
      </c>
      <c r="AQ794" s="455" t="n">
        <v>0</v>
      </c>
      <c r="AR794" s="418" t="inlineStr"/>
      <c r="AS794" s="418" t="inlineStr">
        <is>
          <t>ថ្លៃ Handing / Handing fee</t>
        </is>
      </c>
      <c r="AT794" s="418" t="inlineStr">
        <is>
          <t>បានប្រកាសពន្ធ</t>
        </is>
      </c>
    </row>
    <row r="795">
      <c r="A795" s="417" t="n">
        <v>786</v>
      </c>
      <c r="B795" s="418" t="inlineStr">
        <is>
          <t>Import(Material)</t>
        </is>
      </c>
      <c r="C795" s="418" t="inlineStr">
        <is>
          <t>ដាប់បែលយូភីអិល (ខេមបូឌា) ឯ.ក</t>
        </is>
      </c>
      <c r="D795" s="418" t="inlineStr">
        <is>
          <t>K005-901800929</t>
        </is>
      </c>
      <c r="E795" s="418" t="inlineStr">
        <is>
          <t>22-1964</t>
        </is>
      </c>
      <c r="F795" s="419" t="n">
        <v>44780</v>
      </c>
      <c r="G795" s="420" t="n">
        <v>109398</v>
      </c>
      <c r="H795" s="418" t="n"/>
      <c r="I795" s="455" t="n">
        <v>109398</v>
      </c>
      <c r="J795" s="418">
        <f>IF(L795&lt;&gt;"",L795,K795)</f>
        <v/>
      </c>
      <c r="K795" s="418">
        <f>IF(AND(T795=TRUE, U795=TRUE, V795=TRUE), IF(W795&lt;-0.05, "អនុញ្ញាត (អ្នកផ្គត់ផ្គង់ប្រកាសខ្វះ)", "បានប្រកាស (អនុញ្ញាត)"), IF(AND(T795=FALSE, U795=FALSE, V795=FALSE), "ព្យួរទុក (មិនមានទិន្នន័យ)", "ប្រកាសខុស (ព្យួរទុក)"))</f>
        <v/>
      </c>
      <c r="L795" s="418" t="inlineStr"/>
      <c r="M795" s="418" t="inlineStr"/>
      <c r="N795" s="455" t="n"/>
      <c r="O795" s="455">
        <f>IF(W795&lt;0,AI795,I795)</f>
        <v/>
      </c>
      <c r="P795" s="455">
        <f>I795-O795</f>
        <v/>
      </c>
      <c r="Q795" s="418" t="n"/>
      <c r="R795" s="418" t="inlineStr">
        <is>
          <t>22-1964</t>
        </is>
      </c>
      <c r="S795" s="418" t="inlineStr">
        <is>
          <t>22-1964</t>
        </is>
      </c>
      <c r="T795" s="418">
        <f>R795=S795</f>
        <v/>
      </c>
      <c r="U795" s="418">
        <f>AND(MONTH(F795)=MONTH(Y795), YEAR(F795)=YEAR(Y795))</f>
        <v/>
      </c>
      <c r="V795" s="418">
        <f>AND(AC795&lt;&gt;"", 'Company information'!D$4&lt;&gt;"", RIGHT(SUBSTITUTE(AC795,"-",""),9)=RIGHT(SUBSTITUTE('Company information'!D$4,"-",""),9))</f>
        <v/>
      </c>
      <c r="W795" s="418">
        <f>AI795-I795</f>
        <v/>
      </c>
      <c r="X795" s="455" t="n"/>
      <c r="Y795" s="419" t="n">
        <v>44750</v>
      </c>
      <c r="Z795" s="418" t="inlineStr">
        <is>
          <t>22-1964</t>
        </is>
      </c>
      <c r="AA795" s="418" t="inlineStr"/>
      <c r="AB795" s="418" t="inlineStr">
        <is>
          <t>បុគ្គលជាប់អាករ</t>
        </is>
      </c>
      <c r="AC795" s="418" t="inlineStr">
        <is>
          <t>L001-100067123</t>
        </is>
      </c>
      <c r="AD795" s="418" t="inlineStr">
        <is>
          <t>រីឡាយអេប៊ល សូស អ៊ិនដាសស្រ្ទៀល (ខេមបូឌា)</t>
        </is>
      </c>
      <c r="AE795" s="455" t="n">
        <v>1203381</v>
      </c>
      <c r="AF795" s="455" t="n">
        <v>1093983</v>
      </c>
      <c r="AG795" s="455" t="n">
        <v>0</v>
      </c>
      <c r="AH795" s="455" t="n">
        <v>0</v>
      </c>
      <c r="AI795" s="455" t="n">
        <v>109398</v>
      </c>
      <c r="AJ795" s="455" t="n">
        <v>0</v>
      </c>
      <c r="AK795" s="455" t="n">
        <v>0</v>
      </c>
      <c r="AL795" s="455" t="n">
        <v>0</v>
      </c>
      <c r="AM795" s="455" t="n">
        <v>0</v>
      </c>
      <c r="AN795" s="455" t="n">
        <v>0</v>
      </c>
      <c r="AO795" s="455" t="n">
        <v>0</v>
      </c>
      <c r="AP795" s="455" t="n">
        <v>0</v>
      </c>
      <c r="AQ795" s="455" t="n">
        <v>0</v>
      </c>
      <c r="AR795" s="418" t="inlineStr"/>
      <c r="AS795" s="418" t="inlineStr">
        <is>
          <t>TRADE REVENUE</t>
        </is>
      </c>
      <c r="AT795" s="418" t="inlineStr">
        <is>
          <t>បានប្រកាសពន្ធ</t>
        </is>
      </c>
    </row>
    <row r="796">
      <c r="A796" s="417" t="n">
        <v>787</v>
      </c>
      <c r="B796" s="418" t="inlineStr">
        <is>
          <t>Import(Material)</t>
        </is>
      </c>
      <c r="C796" s="418" t="inlineStr">
        <is>
          <t>ដាប់បែលយូភីអិល (ខេមបូឌា) ឯ.ក</t>
        </is>
      </c>
      <c r="D796" s="418" t="inlineStr">
        <is>
          <t>K005-901800929</t>
        </is>
      </c>
      <c r="E796" s="418" t="inlineStr">
        <is>
          <t>22-1963</t>
        </is>
      </c>
      <c r="F796" s="419" t="n">
        <v>44780</v>
      </c>
      <c r="G796" s="420" t="n">
        <v>138171</v>
      </c>
      <c r="H796" s="418" t="n"/>
      <c r="I796" s="455" t="n">
        <v>138171</v>
      </c>
      <c r="J796" s="418">
        <f>IF(L796&lt;&gt;"",L796,K796)</f>
        <v/>
      </c>
      <c r="K796" s="418">
        <f>IF(AND(T796=TRUE, U796=TRUE, V796=TRUE), IF(W796&lt;-0.05, "អនុញ្ញាត (អ្នកផ្គត់ផ្គង់ប្រកាសខ្វះ)", "បានប្រកាស (អនុញ្ញាត)"), IF(AND(T796=FALSE, U796=FALSE, V796=FALSE), "ព្យួរទុក (មិនមានទិន្នន័យ)", "ប្រកាសខុស (ព្យួរទុក)"))</f>
        <v/>
      </c>
      <c r="L796" s="418" t="inlineStr"/>
      <c r="M796" s="418" t="inlineStr"/>
      <c r="N796" s="455" t="n"/>
      <c r="O796" s="455">
        <f>IF(W796&lt;0,AI796,I796)</f>
        <v/>
      </c>
      <c r="P796" s="455">
        <f>I796-O796</f>
        <v/>
      </c>
      <c r="Q796" s="418" t="n"/>
      <c r="R796" s="418" t="inlineStr">
        <is>
          <t>22-1963</t>
        </is>
      </c>
      <c r="S796" s="418" t="inlineStr">
        <is>
          <t>22-1963</t>
        </is>
      </c>
      <c r="T796" s="418">
        <f>R796=S796</f>
        <v/>
      </c>
      <c r="U796" s="418">
        <f>AND(MONTH(F796)=MONTH(Y796), YEAR(F796)=YEAR(Y796))</f>
        <v/>
      </c>
      <c r="V796" s="418">
        <f>AND(AC796&lt;&gt;"", 'Company information'!D$4&lt;&gt;"", RIGHT(SUBSTITUTE(AC796,"-",""),9)=RIGHT(SUBSTITUTE('Company information'!D$4,"-",""),9))</f>
        <v/>
      </c>
      <c r="W796" s="418">
        <f>AI796-I796</f>
        <v/>
      </c>
      <c r="X796" s="455" t="n"/>
      <c r="Y796" s="419" t="n">
        <v>44750</v>
      </c>
      <c r="Z796" s="418" t="inlineStr">
        <is>
          <t>22-1963</t>
        </is>
      </c>
      <c r="AA796" s="418" t="inlineStr"/>
      <c r="AB796" s="418" t="inlineStr">
        <is>
          <t>បុគ្គលជាប់អាករ</t>
        </is>
      </c>
      <c r="AC796" s="418" t="inlineStr">
        <is>
          <t>L001-100067123</t>
        </is>
      </c>
      <c r="AD796" s="418" t="inlineStr">
        <is>
          <t>រីឡាយអេប៊ល សូស អ៊ិនដាសស្រ្ទៀល (ខេមបូឌា)</t>
        </is>
      </c>
      <c r="AE796" s="455" t="n">
        <v>1519876</v>
      </c>
      <c r="AF796" s="455" t="n">
        <v>1381705</v>
      </c>
      <c r="AG796" s="455" t="n">
        <v>0</v>
      </c>
      <c r="AH796" s="455" t="n">
        <v>0</v>
      </c>
      <c r="AI796" s="455" t="n">
        <v>138171</v>
      </c>
      <c r="AJ796" s="455" t="n">
        <v>0</v>
      </c>
      <c r="AK796" s="455" t="n">
        <v>0</v>
      </c>
      <c r="AL796" s="455" t="n">
        <v>0</v>
      </c>
      <c r="AM796" s="455" t="n">
        <v>0</v>
      </c>
      <c r="AN796" s="455" t="n">
        <v>0</v>
      </c>
      <c r="AO796" s="455" t="n">
        <v>0</v>
      </c>
      <c r="AP796" s="455" t="n">
        <v>0</v>
      </c>
      <c r="AQ796" s="455" t="n">
        <v>0</v>
      </c>
      <c r="AR796" s="418" t="inlineStr"/>
      <c r="AS796" s="418" t="inlineStr">
        <is>
          <t>TRADE REVENUE</t>
        </is>
      </c>
      <c r="AT796" s="418" t="inlineStr">
        <is>
          <t>បានប្រកាសពន្ធ</t>
        </is>
      </c>
    </row>
    <row r="797">
      <c r="A797" s="417" t="n">
        <v>788</v>
      </c>
      <c r="B797" s="418" t="inlineStr">
        <is>
          <t>Import(Material)</t>
        </is>
      </c>
      <c r="C797" s="418" t="inlineStr">
        <is>
          <t>ប្យួរ៉ូ វេរីតាស (ខេមបូឌា) លីមីធីត</t>
        </is>
      </c>
      <c r="D797" s="418" t="inlineStr">
        <is>
          <t>L001-107024462</t>
        </is>
      </c>
      <c r="E797" s="418" t="inlineStr">
        <is>
          <t>59012807</t>
        </is>
      </c>
      <c r="F797" s="419" t="n">
        <v>44719</v>
      </c>
      <c r="G797" s="420" t="n">
        <v>114119</v>
      </c>
      <c r="H797" s="418" t="n"/>
      <c r="I797" s="455" t="n">
        <v>114119</v>
      </c>
      <c r="J797" s="418">
        <f>IF(L797&lt;&gt;"",L797,K797)</f>
        <v/>
      </c>
      <c r="K797" s="418">
        <f>IF(AND(T797=TRUE, U797=TRUE, V797=TRUE), IF(W797&lt;-0.05, "អនុញ្ញាត (អ្នកផ្គត់ផ្គង់ប្រកាសខ្វះ)", "បានប្រកាស (អនុញ្ញាត)"), IF(AND(T797=FALSE, U797=FALSE, V797=FALSE), "ព្យួរទុក (មិនមានទិន្នន័យ)", "ប្រកាសខុស (ព្យួរទុក)"))</f>
        <v/>
      </c>
      <c r="L797" s="418" t="inlineStr"/>
      <c r="M797" s="418" t="inlineStr"/>
      <c r="N797" s="455" t="n"/>
      <c r="O797" s="455">
        <f>IF(W797&lt;0,AI797,I797)</f>
        <v/>
      </c>
      <c r="P797" s="455">
        <f>I797-O797</f>
        <v/>
      </c>
      <c r="Q797" s="418" t="n"/>
      <c r="R797" s="418" t="inlineStr">
        <is>
          <t>59012807</t>
        </is>
      </c>
      <c r="S797" s="418" t="inlineStr">
        <is>
          <t>59012807</t>
        </is>
      </c>
      <c r="T797" s="418">
        <f>R797=S797</f>
        <v/>
      </c>
      <c r="U797" s="418">
        <f>AND(MONTH(F797)=MONTH(Y797), YEAR(F797)=YEAR(Y797))</f>
        <v/>
      </c>
      <c r="V797" s="418">
        <f>AND(AC797&lt;&gt;"", 'Company information'!D$4&lt;&gt;"", RIGHT(SUBSTITUTE(AC797,"-",""),9)=RIGHT(SUBSTITUTE('Company information'!D$4,"-",""),9))</f>
        <v/>
      </c>
      <c r="W797" s="418">
        <f>AI797-I797</f>
        <v/>
      </c>
      <c r="X797" s="455" t="n"/>
      <c r="Y797" s="419" t="n">
        <v>44748</v>
      </c>
      <c r="Z797" s="418" t="inlineStr">
        <is>
          <t>59012807</t>
        </is>
      </c>
      <c r="AA797" s="418" t="inlineStr"/>
      <c r="AB797" s="418" t="inlineStr">
        <is>
          <t>បុគ្គលជាប់អាករ</t>
        </is>
      </c>
      <c r="AC797" s="418" t="inlineStr">
        <is>
          <t>L001-100067123</t>
        </is>
      </c>
      <c r="AD797" s="418" t="inlineStr">
        <is>
          <t>រីឡាយអេប៊ល សូស អ៊ិនដាសស្រ្ទៀល (ខេមបូឌា)</t>
        </is>
      </c>
      <c r="AE797" s="455" t="n">
        <v>1255309</v>
      </c>
      <c r="AF797" s="455" t="n">
        <v>1141190</v>
      </c>
      <c r="AG797" s="455" t="n">
        <v>0</v>
      </c>
      <c r="AH797" s="455" t="n">
        <v>0</v>
      </c>
      <c r="AI797" s="455" t="n">
        <v>114119</v>
      </c>
      <c r="AJ797" s="455" t="n">
        <v>0</v>
      </c>
      <c r="AK797" s="455" t="n">
        <v>0</v>
      </c>
      <c r="AL797" s="455" t="n">
        <v>0</v>
      </c>
      <c r="AM797" s="455" t="n">
        <v>0</v>
      </c>
      <c r="AN797" s="455" t="n">
        <v>0</v>
      </c>
      <c r="AO797" s="455" t="n">
        <v>0</v>
      </c>
      <c r="AP797" s="455" t="n">
        <v>0</v>
      </c>
      <c r="AQ797" s="455" t="n">
        <v>0</v>
      </c>
      <c r="AR797" s="418" t="inlineStr"/>
      <c r="AS797" s="418" t="inlineStr">
        <is>
          <t>ចំនូលបានមកពីការលក់</t>
        </is>
      </c>
      <c r="AT797" s="418" t="inlineStr">
        <is>
          <t>បានប្រកាសពន្ធ</t>
        </is>
      </c>
    </row>
    <row r="798">
      <c r="A798" s="417" t="n">
        <v>789</v>
      </c>
      <c r="B798" s="418" t="inlineStr">
        <is>
          <t>Import(Material)</t>
        </is>
      </c>
      <c r="C798" s="418" t="inlineStr">
        <is>
          <t>ប្យួរ៉ូ វេរីតាស (ខេមបូឌា) លីមីធីត</t>
        </is>
      </c>
      <c r="D798" s="418" t="inlineStr">
        <is>
          <t>L001-107024462</t>
        </is>
      </c>
      <c r="E798" s="418" t="inlineStr">
        <is>
          <t>59012814</t>
        </is>
      </c>
      <c r="F798" s="419" t="n">
        <v>44719</v>
      </c>
      <c r="G798" s="420" t="n">
        <v>114119</v>
      </c>
      <c r="H798" s="418" t="n"/>
      <c r="I798" s="455" t="n">
        <v>114119</v>
      </c>
      <c r="J798" s="418">
        <f>IF(L798&lt;&gt;"",L798,K798)</f>
        <v/>
      </c>
      <c r="K798" s="418">
        <f>IF(AND(T798=TRUE, U798=TRUE, V798=TRUE), IF(W798&lt;-0.05, "អនុញ្ញាត (អ្នកផ្គត់ផ្គង់ប្រកាសខ្វះ)", "បានប្រកាស (អនុញ្ញាត)"), IF(AND(T798=FALSE, U798=FALSE, V798=FALSE), "ព្យួរទុក (មិនមានទិន្នន័យ)", "ប្រកាសខុស (ព្យួរទុក)"))</f>
        <v/>
      </c>
      <c r="L798" s="418" t="inlineStr"/>
      <c r="M798" s="418" t="inlineStr"/>
      <c r="N798" s="455" t="n"/>
      <c r="O798" s="455">
        <f>IF(W798&lt;0,AI798,I798)</f>
        <v/>
      </c>
      <c r="P798" s="455">
        <f>I798-O798</f>
        <v/>
      </c>
      <c r="Q798" s="418" t="n"/>
      <c r="R798" s="418" t="inlineStr">
        <is>
          <t>59012814</t>
        </is>
      </c>
      <c r="S798" s="418" t="inlineStr">
        <is>
          <t>59012814</t>
        </is>
      </c>
      <c r="T798" s="418">
        <f>R798=S798</f>
        <v/>
      </c>
      <c r="U798" s="418">
        <f>AND(MONTH(F798)=MONTH(Y798), YEAR(F798)=YEAR(Y798))</f>
        <v/>
      </c>
      <c r="V798" s="418">
        <f>AND(AC798&lt;&gt;"", 'Company information'!D$4&lt;&gt;"", RIGHT(SUBSTITUTE(AC798,"-",""),9)=RIGHT(SUBSTITUTE('Company information'!D$4,"-",""),9))</f>
        <v/>
      </c>
      <c r="W798" s="418">
        <f>AI798-I798</f>
        <v/>
      </c>
      <c r="X798" s="455" t="n"/>
      <c r="Y798" s="419" t="n">
        <v>44748</v>
      </c>
      <c r="Z798" s="418" t="inlineStr">
        <is>
          <t>59012814</t>
        </is>
      </c>
      <c r="AA798" s="418" t="inlineStr"/>
      <c r="AB798" s="418" t="inlineStr">
        <is>
          <t>បុគ្គលជាប់អាករ</t>
        </is>
      </c>
      <c r="AC798" s="418" t="inlineStr">
        <is>
          <t>L001-100067123</t>
        </is>
      </c>
      <c r="AD798" s="418" t="inlineStr">
        <is>
          <t>រីឡាយអេប៊ល សូស អ៊ិនដាសស្រ្ទៀល (ខេមបូឌា)</t>
        </is>
      </c>
      <c r="AE798" s="455" t="n">
        <v>1255309</v>
      </c>
      <c r="AF798" s="455" t="n">
        <v>1141190</v>
      </c>
      <c r="AG798" s="455" t="n">
        <v>0</v>
      </c>
      <c r="AH798" s="455" t="n">
        <v>0</v>
      </c>
      <c r="AI798" s="455" t="n">
        <v>114119</v>
      </c>
      <c r="AJ798" s="455" t="n">
        <v>0</v>
      </c>
      <c r="AK798" s="455" t="n">
        <v>0</v>
      </c>
      <c r="AL798" s="455" t="n">
        <v>0</v>
      </c>
      <c r="AM798" s="455" t="n">
        <v>0</v>
      </c>
      <c r="AN798" s="455" t="n">
        <v>0</v>
      </c>
      <c r="AO798" s="455" t="n">
        <v>0</v>
      </c>
      <c r="AP798" s="455" t="n">
        <v>0</v>
      </c>
      <c r="AQ798" s="455" t="n">
        <v>0</v>
      </c>
      <c r="AR798" s="418" t="inlineStr"/>
      <c r="AS798" s="418" t="inlineStr">
        <is>
          <t>ចំនូលបានមកពីការលក់</t>
        </is>
      </c>
      <c r="AT798" s="418" t="inlineStr">
        <is>
          <t>បានប្រកាសពន្ធ</t>
        </is>
      </c>
    </row>
    <row r="799">
      <c r="A799" s="417" t="n">
        <v>790</v>
      </c>
      <c r="B799" s="418" t="inlineStr">
        <is>
          <t>Import(Material)</t>
        </is>
      </c>
      <c r="C799" s="418" t="inlineStr">
        <is>
          <t>អ៊ិច' ផេន ត្រាឌីង</t>
        </is>
      </c>
      <c r="D799" s="418" t="inlineStr">
        <is>
          <t>K009-100107591</t>
        </is>
      </c>
      <c r="E799" s="418" t="inlineStr">
        <is>
          <t>IN-092/22</t>
        </is>
      </c>
      <c r="F799" s="419" t="n">
        <v>44719</v>
      </c>
      <c r="G799" s="420" t="n">
        <v>6158</v>
      </c>
      <c r="H799" s="418" t="n"/>
      <c r="I799" s="455" t="n">
        <v>6158</v>
      </c>
      <c r="J799" s="418">
        <f>IF(L799&lt;&gt;"",L799,K799)</f>
        <v/>
      </c>
      <c r="K799" s="418">
        <f>IF(AND(T799=TRUE, U799=TRUE, V799=TRUE), IF(W799&lt;-0.05, "អនុញ្ញាត (អ្នកផ្គត់ផ្គង់ប្រកាសខ្វះ)", "បានប្រកាស (អនុញ្ញាត)"), IF(AND(T799=FALSE, U799=FALSE, V799=FALSE), "ព្យួរទុក (មិនមានទិន្នន័យ)", "ប្រកាសខុស (ព្យួរទុក)"))</f>
        <v/>
      </c>
      <c r="L799" s="418" t="inlineStr"/>
      <c r="M799" s="418" t="inlineStr"/>
      <c r="N799" s="455" t="n"/>
      <c r="O799" s="455">
        <f>IF(W799&lt;0,AI799,I799)</f>
        <v/>
      </c>
      <c r="P799" s="455">
        <f>I799-O799</f>
        <v/>
      </c>
      <c r="Q799" s="418" t="n"/>
      <c r="R799" s="418" t="inlineStr">
        <is>
          <t>IN-092/22</t>
        </is>
      </c>
      <c r="S799" s="418" t="inlineStr"/>
      <c r="T799" s="418">
        <f>R799=S799</f>
        <v/>
      </c>
      <c r="U799" s="418">
        <f>AND(MONTH(F799)=MONTH(Y799), YEAR(F799)=YEAR(Y799))</f>
        <v/>
      </c>
      <c r="V799" s="418">
        <f>AND(AC799&lt;&gt;"", 'Company information'!D$4&lt;&gt;"", RIGHT(SUBSTITUTE(AC799,"-",""),9)=RIGHT(SUBSTITUTE('Company information'!D$4,"-",""),9))</f>
        <v/>
      </c>
      <c r="W799" s="418">
        <f>AI799-I799</f>
        <v/>
      </c>
      <c r="X799" s="455" t="n"/>
      <c r="Y799" s="417" t="n"/>
      <c r="Z799" s="418" t="n"/>
      <c r="AA799" s="418" t="n"/>
      <c r="AB799" s="418" t="n"/>
      <c r="AC799" s="418" t="n"/>
      <c r="AD799" s="418" t="n"/>
      <c r="AE799" s="455" t="n"/>
      <c r="AF799" s="455" t="n"/>
      <c r="AG799" s="455" t="n"/>
      <c r="AH799" s="455" t="n"/>
      <c r="AI799" s="455" t="n"/>
      <c r="AJ799" s="455" t="n"/>
      <c r="AK799" s="455" t="n"/>
      <c r="AL799" s="455" t="n"/>
      <c r="AM799" s="455" t="n"/>
      <c r="AN799" s="455" t="n"/>
      <c r="AO799" s="455" t="n"/>
      <c r="AP799" s="455" t="n"/>
      <c r="AQ799" s="455" t="n"/>
      <c r="AR799" s="418" t="n"/>
      <c r="AS799" s="418" t="n"/>
      <c r="AT799" s="418" t="n"/>
    </row>
    <row r="800">
      <c r="A800" s="417" t="n">
        <v>791</v>
      </c>
      <c r="B800" s="418" t="inlineStr">
        <is>
          <t>Import(Material)</t>
        </is>
      </c>
      <c r="C800" s="418" t="inlineStr">
        <is>
          <t>ខេមកូ ម៉ូធ័រ ខមភេនី</t>
        </is>
      </c>
      <c r="D800" s="418" t="inlineStr">
        <is>
          <t>L001-100135366</t>
        </is>
      </c>
      <c r="E800" s="418" t="inlineStr">
        <is>
          <t>PPT2022-00573</t>
        </is>
      </c>
      <c r="F800" s="419" t="n">
        <v>44599</v>
      </c>
      <c r="G800" s="420" t="n">
        <v>847226</v>
      </c>
      <c r="H800" s="418" t="n"/>
      <c r="I800" s="455" t="n">
        <v>847226</v>
      </c>
      <c r="J800" s="418">
        <f>IF(L800&lt;&gt;"",L800,K800)</f>
        <v/>
      </c>
      <c r="K800" s="418">
        <f>IF(AND(T800=TRUE, U800=TRUE, V800=TRUE), IF(W800&lt;-0.05, "អនុញ្ញាត (អ្នកផ្គត់ផ្គង់ប្រកាសខ្វះ)", "បានប្រកាស (អនុញ្ញាត)"), IF(AND(T800=FALSE, U800=FALSE, V800=FALSE), "ព្យួរទុក (មិនមានទិន្នន័យ)", "ប្រកាសខុស (ព្យួរទុក)"))</f>
        <v/>
      </c>
      <c r="L800" s="418" t="inlineStr"/>
      <c r="M800" s="418" t="inlineStr"/>
      <c r="N800" s="455" t="n"/>
      <c r="O800" s="455">
        <f>IF(W800&lt;0,AI800,I800)</f>
        <v/>
      </c>
      <c r="P800" s="455">
        <f>I800-O800</f>
        <v/>
      </c>
      <c r="Q800" s="418" t="n"/>
      <c r="R800" s="418" t="inlineStr">
        <is>
          <t>PPT2022-00573</t>
        </is>
      </c>
      <c r="S800" s="418" t="inlineStr">
        <is>
          <t>PPT2022-00573</t>
        </is>
      </c>
      <c r="T800" s="418">
        <f>R800=S800</f>
        <v/>
      </c>
      <c r="U800" s="418">
        <f>AND(MONTH(F800)=MONTH(Y800), YEAR(F800)=YEAR(Y800))</f>
        <v/>
      </c>
      <c r="V800" s="418">
        <f>AND(AC800&lt;&gt;"", 'Company information'!D$4&lt;&gt;"", RIGHT(SUBSTITUTE(AC800,"-",""),9)=RIGHT(SUBSTITUTE('Company information'!D$4,"-",""),9))</f>
        <v/>
      </c>
      <c r="W800" s="418">
        <f>AI800-I800</f>
        <v/>
      </c>
      <c r="X800" s="455" t="n"/>
      <c r="Y800" s="419" t="n">
        <v>44744</v>
      </c>
      <c r="Z800" s="418" t="inlineStr">
        <is>
          <t>PPT2022-00573</t>
        </is>
      </c>
      <c r="AA800" s="418" t="inlineStr"/>
      <c r="AB800" s="418" t="inlineStr">
        <is>
          <t>បុគ្គលជាប់អាករ</t>
        </is>
      </c>
      <c r="AC800" s="418" t="inlineStr">
        <is>
          <t>L001-100067123</t>
        </is>
      </c>
      <c r="AD800" s="418" t="inlineStr">
        <is>
          <t>រីឡាយអេប៊ល សូស អ៊ិនដាសស្រ្ទៀល (ខេមបូឌា)</t>
        </is>
      </c>
      <c r="AE800" s="455" t="n">
        <v>9319481</v>
      </c>
      <c r="AF800" s="455" t="n">
        <v>8472255</v>
      </c>
      <c r="AG800" s="455" t="n">
        <v>0</v>
      </c>
      <c r="AH800" s="455" t="n">
        <v>0</v>
      </c>
      <c r="AI800" s="455" t="n">
        <v>847226</v>
      </c>
      <c r="AJ800" s="455" t="n">
        <v>0</v>
      </c>
      <c r="AK800" s="455" t="n">
        <v>0</v>
      </c>
      <c r="AL800" s="455" t="n">
        <v>0</v>
      </c>
      <c r="AM800" s="455" t="n">
        <v>0</v>
      </c>
      <c r="AN800" s="455" t="n">
        <v>0</v>
      </c>
      <c r="AO800" s="455" t="n">
        <v>0</v>
      </c>
      <c r="AP800" s="455" t="n">
        <v>0</v>
      </c>
      <c r="AQ800" s="455" t="n">
        <v>0</v>
      </c>
      <c r="AR800" s="418" t="inlineStr"/>
      <c r="AS800" s="418" t="inlineStr">
        <is>
          <t>Payment for Spare part and Labor</t>
        </is>
      </c>
      <c r="AT800" s="418" t="inlineStr">
        <is>
          <t>បានប្រកាសពន្ធ</t>
        </is>
      </c>
    </row>
    <row r="801">
      <c r="A801" s="417" t="n">
        <v>792</v>
      </c>
      <c r="B801" s="418" t="inlineStr">
        <is>
          <t>Customs Clearance Fee, Permit Fee, Import Deposit and Red in Asycuda System</t>
        </is>
      </c>
      <c r="C801" s="418" t="inlineStr">
        <is>
          <t>ដាប់បែលយូភីអិល (ខេមបូឌា) ឯ.ក</t>
        </is>
      </c>
      <c r="D801" s="418" t="inlineStr">
        <is>
          <t>K005-901800929</t>
        </is>
      </c>
      <c r="E801" s="418" t="inlineStr">
        <is>
          <t>22-1890</t>
        </is>
      </c>
      <c r="F801" s="419" t="n">
        <v>44568</v>
      </c>
      <c r="G801" s="420" t="n">
        <v>100661</v>
      </c>
      <c r="H801" s="418" t="n"/>
      <c r="I801" s="455" t="n">
        <v>100661</v>
      </c>
      <c r="J801" s="418">
        <f>IF(L801&lt;&gt;"",L801,K801)</f>
        <v/>
      </c>
      <c r="K801" s="418">
        <f>IF(AND(T801=TRUE, U801=TRUE, V801=TRUE), IF(W801&lt;-0.05, "អនុញ្ញាត (អ្នកផ្គត់ផ្គង់ប្រកាសខ្វះ)", "បានប្រកាស (អនុញ្ញាត)"), IF(AND(T801=FALSE, U801=FALSE, V801=FALSE), "ព្យួរទុក (មិនមានទិន្នន័យ)", "ប្រកាសខុស (ព្យួរទុក)"))</f>
        <v/>
      </c>
      <c r="L801" s="418" t="inlineStr"/>
      <c r="M801" s="418" t="inlineStr"/>
      <c r="N801" s="455" t="n"/>
      <c r="O801" s="455">
        <f>IF(W801&lt;0,AI801,I801)</f>
        <v/>
      </c>
      <c r="P801" s="455">
        <f>I801-O801</f>
        <v/>
      </c>
      <c r="Q801" s="418" t="n"/>
      <c r="R801" s="418" t="inlineStr">
        <is>
          <t>22-1890</t>
        </is>
      </c>
      <c r="S801" s="418" t="inlineStr">
        <is>
          <t>22-1890</t>
        </is>
      </c>
      <c r="T801" s="418">
        <f>R801=S801</f>
        <v/>
      </c>
      <c r="U801" s="418">
        <f>AND(MONTH(F801)=MONTH(Y801), YEAR(F801)=YEAR(Y801))</f>
        <v/>
      </c>
      <c r="V801" s="418">
        <f>AND(AC801&lt;&gt;"", 'Company information'!D$4&lt;&gt;"", RIGHT(SUBSTITUTE(AC801,"-",""),9)=RIGHT(SUBSTITUTE('Company information'!D$4,"-",""),9))</f>
        <v/>
      </c>
      <c r="W801" s="418">
        <f>AI801-I801</f>
        <v/>
      </c>
      <c r="X801" s="455" t="n"/>
      <c r="Y801" s="419" t="n">
        <v>44743</v>
      </c>
      <c r="Z801" s="418" t="inlineStr">
        <is>
          <t>22-1890</t>
        </is>
      </c>
      <c r="AA801" s="418" t="inlineStr"/>
      <c r="AB801" s="418" t="inlineStr">
        <is>
          <t>បុគ្គលជាប់អាករ</t>
        </is>
      </c>
      <c r="AC801" s="418" t="inlineStr">
        <is>
          <t>L001-100067123</t>
        </is>
      </c>
      <c r="AD801" s="418" t="inlineStr">
        <is>
          <t>រីឡាយអេប៊ល សូស អ៊ិនដាសស្រ្ទៀល (ខេមបូឌា)</t>
        </is>
      </c>
      <c r="AE801" s="455" t="n">
        <v>1107270</v>
      </c>
      <c r="AF801" s="455" t="n">
        <v>1006609</v>
      </c>
      <c r="AG801" s="455" t="n">
        <v>0</v>
      </c>
      <c r="AH801" s="455" t="n">
        <v>0</v>
      </c>
      <c r="AI801" s="455" t="n">
        <v>100661</v>
      </c>
      <c r="AJ801" s="455" t="n">
        <v>0</v>
      </c>
      <c r="AK801" s="455" t="n">
        <v>0</v>
      </c>
      <c r="AL801" s="455" t="n">
        <v>0</v>
      </c>
      <c r="AM801" s="455" t="n">
        <v>0</v>
      </c>
      <c r="AN801" s="455" t="n">
        <v>0</v>
      </c>
      <c r="AO801" s="455" t="n">
        <v>0</v>
      </c>
      <c r="AP801" s="455" t="n">
        <v>0</v>
      </c>
      <c r="AQ801" s="455" t="n">
        <v>0</v>
      </c>
      <c r="AR801" s="418" t="inlineStr"/>
      <c r="AS801" s="418" t="inlineStr">
        <is>
          <t>TRADE REVENUE</t>
        </is>
      </c>
      <c r="AT801" s="418" t="inlineStr">
        <is>
          <t>បានប្រកាសពន្ធ</t>
        </is>
      </c>
    </row>
    <row r="802">
      <c r="A802" s="417" t="n">
        <v>793</v>
      </c>
      <c r="B802" s="418" t="inlineStr">
        <is>
          <t>Doc Fee and Agency Fee</t>
        </is>
      </c>
      <c r="C802" s="418" t="inlineStr">
        <is>
          <t>ដាប់បែលយូភីអិល (ខេមបូឌា) ឯ.ក</t>
        </is>
      </c>
      <c r="D802" s="418" t="inlineStr">
        <is>
          <t>K005-901800929</t>
        </is>
      </c>
      <c r="E802" s="418" t="inlineStr">
        <is>
          <t>22-1889</t>
        </is>
      </c>
      <c r="F802" s="419" t="n">
        <v>44568</v>
      </c>
      <c r="G802" s="420" t="n">
        <v>101448</v>
      </c>
      <c r="H802" s="418" t="n"/>
      <c r="I802" s="455" t="n">
        <v>101448</v>
      </c>
      <c r="J802" s="418">
        <f>IF(L802&lt;&gt;"",L802,K802)</f>
        <v/>
      </c>
      <c r="K802" s="418">
        <f>IF(AND(T802=TRUE, U802=TRUE, V802=TRUE), IF(W802&lt;-0.05, "អនុញ្ញាត (អ្នកផ្គត់ផ្គង់ប្រកាសខ្វះ)", "បានប្រកាស (អនុញ្ញាត)"), IF(AND(T802=FALSE, U802=FALSE, V802=FALSE), "ព្យួរទុក (មិនមានទិន្នន័យ)", "ប្រកាសខុស (ព្យួរទុក)"))</f>
        <v/>
      </c>
      <c r="L802" s="418" t="inlineStr"/>
      <c r="M802" s="418" t="inlineStr"/>
      <c r="N802" s="455" t="n"/>
      <c r="O802" s="455">
        <f>IF(W802&lt;0,AI802,I802)</f>
        <v/>
      </c>
      <c r="P802" s="455">
        <f>I802-O802</f>
        <v/>
      </c>
      <c r="Q802" s="418" t="n"/>
      <c r="R802" s="418" t="inlineStr">
        <is>
          <t>22-1889</t>
        </is>
      </c>
      <c r="S802" s="418" t="inlineStr">
        <is>
          <t>22-1889</t>
        </is>
      </c>
      <c r="T802" s="418">
        <f>R802=S802</f>
        <v/>
      </c>
      <c r="U802" s="418">
        <f>AND(MONTH(F802)=MONTH(Y802), YEAR(F802)=YEAR(Y802))</f>
        <v/>
      </c>
      <c r="V802" s="418">
        <f>AND(AC802&lt;&gt;"", 'Company information'!D$4&lt;&gt;"", RIGHT(SUBSTITUTE(AC802,"-",""),9)=RIGHT(SUBSTITUTE('Company information'!D$4,"-",""),9))</f>
        <v/>
      </c>
      <c r="W802" s="418">
        <f>AI802-I802</f>
        <v/>
      </c>
      <c r="X802" s="455" t="n"/>
      <c r="Y802" s="419" t="n">
        <v>44743</v>
      </c>
      <c r="Z802" s="418" t="inlineStr">
        <is>
          <t>22-1889</t>
        </is>
      </c>
      <c r="AA802" s="418" t="inlineStr"/>
      <c r="AB802" s="418" t="inlineStr">
        <is>
          <t>បុគ្គលជាប់អាករ</t>
        </is>
      </c>
      <c r="AC802" s="418" t="inlineStr">
        <is>
          <t>L001-100067123</t>
        </is>
      </c>
      <c r="AD802" s="418" t="inlineStr">
        <is>
          <t>រីឡាយអេប៊ល សូស អ៊ិនដាសស្រ្ទៀល (ខេមបូឌា)</t>
        </is>
      </c>
      <c r="AE802" s="455" t="n">
        <v>1115923</v>
      </c>
      <c r="AF802" s="455" t="n">
        <v>1014475</v>
      </c>
      <c r="AG802" s="455" t="n">
        <v>0</v>
      </c>
      <c r="AH802" s="455" t="n">
        <v>0</v>
      </c>
      <c r="AI802" s="455" t="n">
        <v>101448</v>
      </c>
      <c r="AJ802" s="455" t="n">
        <v>0</v>
      </c>
      <c r="AK802" s="455" t="n">
        <v>0</v>
      </c>
      <c r="AL802" s="455" t="n">
        <v>0</v>
      </c>
      <c r="AM802" s="455" t="n">
        <v>0</v>
      </c>
      <c r="AN802" s="455" t="n">
        <v>0</v>
      </c>
      <c r="AO802" s="455" t="n">
        <v>0</v>
      </c>
      <c r="AP802" s="455" t="n">
        <v>0</v>
      </c>
      <c r="AQ802" s="455" t="n">
        <v>0</v>
      </c>
      <c r="AR802" s="418" t="inlineStr"/>
      <c r="AS802" s="418" t="inlineStr">
        <is>
          <t>TRADE REVENUE</t>
        </is>
      </c>
      <c r="AT802" s="418" t="inlineStr">
        <is>
          <t>បានប្រកាសពន្ធ</t>
        </is>
      </c>
    </row>
    <row r="803">
      <c r="A803" s="417" t="n">
        <v>794</v>
      </c>
      <c r="B803" s="418" t="inlineStr">
        <is>
          <t>Customs Clearance Fee and Trucking Fee</t>
        </is>
      </c>
      <c r="C803" s="418" t="inlineStr">
        <is>
          <t>សូស៊ីយេតេ កុងសេស្យូនែរ ដឺ ឡាអេរ៉ូព័រ</t>
        </is>
      </c>
      <c r="D803" s="418" t="inlineStr">
        <is>
          <t>L001-100047300</t>
        </is>
      </c>
      <c r="E803" s="418" t="inlineStr">
        <is>
          <t>2200-048669</t>
        </is>
      </c>
      <c r="F803" s="419" t="n">
        <v>44798</v>
      </c>
      <c r="G803" s="420" t="n">
        <v>8682</v>
      </c>
      <c r="H803" s="418" t="n"/>
      <c r="I803" s="455" t="n">
        <v>8682</v>
      </c>
      <c r="J803" s="418">
        <f>IF(L803&lt;&gt;"",L803,K803)</f>
        <v/>
      </c>
      <c r="K803" s="418">
        <f>IF(AND(T803=TRUE, U803=TRUE, V803=TRUE), IF(W803&lt;-0.05, "អនុញ្ញាត (អ្នកផ្គត់ផ្គង់ប្រកាសខ្វះ)", "បានប្រកាស (អនុញ្ញាត)"), IF(AND(T803=FALSE, U803=FALSE, V803=FALSE), "ព្យួរទុក (មិនមានទិន្នន័យ)", "ប្រកាសខុស (ព្យួរទុក)"))</f>
        <v/>
      </c>
      <c r="L803" s="418" t="inlineStr"/>
      <c r="M803" s="418" t="inlineStr"/>
      <c r="N803" s="455" t="n"/>
      <c r="O803" s="455">
        <f>IF(W803&lt;0,AI803,I803)</f>
        <v/>
      </c>
      <c r="P803" s="455">
        <f>I803-O803</f>
        <v/>
      </c>
      <c r="Q803" s="418" t="n"/>
      <c r="R803" s="418" t="inlineStr">
        <is>
          <t>2200-048669</t>
        </is>
      </c>
      <c r="S803" s="418" t="inlineStr"/>
      <c r="T803" s="418">
        <f>R803=S803</f>
        <v/>
      </c>
      <c r="U803" s="418">
        <f>AND(MONTH(F803)=MONTH(Y803), YEAR(F803)=YEAR(Y803))</f>
        <v/>
      </c>
      <c r="V803" s="418">
        <f>AND(AC803&lt;&gt;"", 'Company information'!D$4&lt;&gt;"", RIGHT(SUBSTITUTE(AC803,"-",""),9)=RIGHT(SUBSTITUTE('Company information'!D$4,"-",""),9))</f>
        <v/>
      </c>
      <c r="W803" s="418">
        <f>AI803-I803</f>
        <v/>
      </c>
      <c r="X803" s="455" t="n"/>
      <c r="Y803" s="417" t="n"/>
      <c r="Z803" s="418" t="n"/>
      <c r="AA803" s="418" t="n"/>
      <c r="AB803" s="418" t="n"/>
      <c r="AC803" s="418" t="n"/>
      <c r="AD803" s="418" t="n"/>
      <c r="AE803" s="455" t="n"/>
      <c r="AF803" s="455" t="n"/>
      <c r="AG803" s="455" t="n"/>
      <c r="AH803" s="455" t="n"/>
      <c r="AI803" s="455" t="n"/>
      <c r="AJ803" s="455" t="n"/>
      <c r="AK803" s="455" t="n"/>
      <c r="AL803" s="455" t="n"/>
      <c r="AM803" s="455" t="n"/>
      <c r="AN803" s="455" t="n"/>
      <c r="AO803" s="455" t="n"/>
      <c r="AP803" s="455" t="n"/>
      <c r="AQ803" s="455" t="n"/>
      <c r="AR803" s="418" t="n"/>
      <c r="AS803" s="418" t="n"/>
      <c r="AT803" s="418" t="n"/>
    </row>
    <row r="804">
      <c r="A804" s="417" t="n">
        <v>795</v>
      </c>
      <c r="B804" s="418" t="inlineStr">
        <is>
          <t>Customs Declaration</t>
        </is>
      </c>
      <c r="C804" s="418" t="inlineStr">
        <is>
          <t>សូស៊ីយេតេ កុងសេស្យូនែរ ដឺ ឡាអេរ៉ូព័រ</t>
        </is>
      </c>
      <c r="D804" s="418" t="inlineStr">
        <is>
          <t>L001-100047300</t>
        </is>
      </c>
      <c r="E804" s="418" t="inlineStr">
        <is>
          <t>2200-047336</t>
        </is>
      </c>
      <c r="F804" s="419" t="n">
        <v>44791</v>
      </c>
      <c r="G804" s="420" t="n">
        <v>15838</v>
      </c>
      <c r="H804" s="418" t="n"/>
      <c r="I804" s="455" t="n">
        <v>15838</v>
      </c>
      <c r="J804" s="418">
        <f>IF(L804&lt;&gt;"",L804,K804)</f>
        <v/>
      </c>
      <c r="K804" s="418">
        <f>IF(AND(T804=TRUE, U804=TRUE, V804=TRUE), IF(W804&lt;-0.05, "អនុញ្ញាត (អ្នកផ្គត់ផ្គង់ប្រកាសខ្វះ)", "បានប្រកាស (អនុញ្ញាត)"), IF(AND(T804=FALSE, U804=FALSE, V804=FALSE), "ព្យួរទុក (មិនមានទិន្នន័យ)", "ប្រកាសខុស (ព្យួរទុក)"))</f>
        <v/>
      </c>
      <c r="L804" s="418" t="inlineStr"/>
      <c r="M804" s="418" t="inlineStr"/>
      <c r="N804" s="455" t="n"/>
      <c r="O804" s="455">
        <f>IF(W804&lt;0,AI804,I804)</f>
        <v/>
      </c>
      <c r="P804" s="455">
        <f>I804-O804</f>
        <v/>
      </c>
      <c r="Q804" s="418" t="n"/>
      <c r="R804" s="418" t="inlineStr">
        <is>
          <t>2200-047336</t>
        </is>
      </c>
      <c r="S804" s="418" t="inlineStr"/>
      <c r="T804" s="418">
        <f>R804=S804</f>
        <v/>
      </c>
      <c r="U804" s="418">
        <f>AND(MONTH(F804)=MONTH(Y804), YEAR(F804)=YEAR(Y804))</f>
        <v/>
      </c>
      <c r="V804" s="418">
        <f>AND(AC804&lt;&gt;"", 'Company information'!D$4&lt;&gt;"", RIGHT(SUBSTITUTE(AC804,"-",""),9)=RIGHT(SUBSTITUTE('Company information'!D$4,"-",""),9))</f>
        <v/>
      </c>
      <c r="W804" s="418">
        <f>AI804-I804</f>
        <v/>
      </c>
      <c r="X804" s="455" t="n"/>
      <c r="Y804" s="417" t="n"/>
      <c r="Z804" s="418" t="n"/>
      <c r="AA804" s="418" t="n"/>
      <c r="AB804" s="418" t="n"/>
      <c r="AC804" s="418" t="n"/>
      <c r="AD804" s="418" t="n"/>
      <c r="AE804" s="455" t="n"/>
      <c r="AF804" s="455" t="n"/>
      <c r="AG804" s="455" t="n"/>
      <c r="AH804" s="455" t="n"/>
      <c r="AI804" s="455" t="n"/>
      <c r="AJ804" s="455" t="n"/>
      <c r="AK804" s="455" t="n"/>
      <c r="AL804" s="455" t="n"/>
      <c r="AM804" s="455" t="n"/>
      <c r="AN804" s="455" t="n"/>
      <c r="AO804" s="455" t="n"/>
      <c r="AP804" s="455" t="n"/>
      <c r="AQ804" s="455" t="n"/>
      <c r="AR804" s="418" t="n"/>
      <c r="AS804" s="418" t="n"/>
      <c r="AT804" s="418" t="n"/>
    </row>
    <row r="805">
      <c r="A805" s="417" t="n">
        <v>796</v>
      </c>
      <c r="B805" s="418" t="inlineStr">
        <is>
          <t>Air Freight Charge, Customs Clearance Fee, Permit Fee, Import Deposit and Red in Asycuda System</t>
        </is>
      </c>
      <c r="C805" s="418" t="inlineStr">
        <is>
          <t>សូស៊ីយេតេ កុងសេស្យូនែរ ដឺ ឡាអេរ៉ូព័រ</t>
        </is>
      </c>
      <c r="D805" s="418" t="inlineStr">
        <is>
          <t>L001-100047300</t>
        </is>
      </c>
      <c r="E805" s="418" t="inlineStr">
        <is>
          <t>2200-047335</t>
        </is>
      </c>
      <c r="F805" s="419" t="n">
        <v>44791</v>
      </c>
      <c r="G805" s="420" t="n">
        <v>8147</v>
      </c>
      <c r="H805" s="418" t="n"/>
      <c r="I805" s="455" t="n">
        <v>8147</v>
      </c>
      <c r="J805" s="418">
        <f>IF(L805&lt;&gt;"",L805,K805)</f>
        <v/>
      </c>
      <c r="K805" s="418">
        <f>IF(AND(T805=TRUE, U805=TRUE, V805=TRUE), IF(W805&lt;-0.05, "អនុញ្ញាត (អ្នកផ្គត់ផ្គង់ប្រកាសខ្វះ)", "បានប្រកាស (អនុញ្ញាត)"), IF(AND(T805=FALSE, U805=FALSE, V805=FALSE), "ព្យួរទុក (មិនមានទិន្នន័យ)", "ប្រកាសខុស (ព្យួរទុក)"))</f>
        <v/>
      </c>
      <c r="L805" s="418" t="inlineStr"/>
      <c r="M805" s="418" t="inlineStr"/>
      <c r="N805" s="455" t="n"/>
      <c r="O805" s="455">
        <f>IF(W805&lt;0,AI805,I805)</f>
        <v/>
      </c>
      <c r="P805" s="455">
        <f>I805-O805</f>
        <v/>
      </c>
      <c r="Q805" s="418" t="n"/>
      <c r="R805" s="418" t="inlineStr">
        <is>
          <t>2200-047335</t>
        </is>
      </c>
      <c r="S805" s="418" t="inlineStr"/>
      <c r="T805" s="418">
        <f>R805=S805</f>
        <v/>
      </c>
      <c r="U805" s="418">
        <f>AND(MONTH(F805)=MONTH(Y805), YEAR(F805)=YEAR(Y805))</f>
        <v/>
      </c>
      <c r="V805" s="418">
        <f>AND(AC805&lt;&gt;"", 'Company information'!D$4&lt;&gt;"", RIGHT(SUBSTITUTE(AC805,"-",""),9)=RIGHT(SUBSTITUTE('Company information'!D$4,"-",""),9))</f>
        <v/>
      </c>
      <c r="W805" s="418">
        <f>AI805-I805</f>
        <v/>
      </c>
      <c r="X805" s="455" t="n"/>
      <c r="Y805" s="417" t="n"/>
      <c r="Z805" s="418" t="n"/>
      <c r="AA805" s="418" t="n"/>
      <c r="AB805" s="418" t="n"/>
      <c r="AC805" s="418" t="n"/>
      <c r="AD805" s="418" t="n"/>
      <c r="AE805" s="455" t="n"/>
      <c r="AF805" s="455" t="n"/>
      <c r="AG805" s="455" t="n"/>
      <c r="AH805" s="455" t="n"/>
      <c r="AI805" s="455" t="n"/>
      <c r="AJ805" s="455" t="n"/>
      <c r="AK805" s="455" t="n"/>
      <c r="AL805" s="455" t="n"/>
      <c r="AM805" s="455" t="n"/>
      <c r="AN805" s="455" t="n"/>
      <c r="AO805" s="455" t="n"/>
      <c r="AP805" s="455" t="n"/>
      <c r="AQ805" s="455" t="n"/>
      <c r="AR805" s="418" t="n"/>
      <c r="AS805" s="418" t="n"/>
      <c r="AT805" s="418" t="n"/>
    </row>
    <row r="806">
      <c r="A806" s="417" t="n">
        <v>797</v>
      </c>
      <c r="B806" s="418" t="inlineStr">
        <is>
          <t>Air Freight, Fuel Surcharge, Export Customs Declaration Charge. Document Fee, Handling Fee, Terminal Charge and Pick Up Charge</t>
        </is>
      </c>
      <c r="C806" s="418" t="inlineStr">
        <is>
          <t>សូស៊ីយេតេ កុងសេស្យូនែរ ដឺ ឡាអេរ៉ូព័រ</t>
        </is>
      </c>
      <c r="D806" s="418" t="inlineStr">
        <is>
          <t>L001-100047300</t>
        </is>
      </c>
      <c r="E806" s="418" t="inlineStr">
        <is>
          <t>2200-047334</t>
        </is>
      </c>
      <c r="F806" s="419" t="n">
        <v>44791</v>
      </c>
      <c r="G806" s="420" t="n">
        <v>6702</v>
      </c>
      <c r="H806" s="418" t="n"/>
      <c r="I806" s="455" t="n">
        <v>6702</v>
      </c>
      <c r="J806" s="418">
        <f>IF(L806&lt;&gt;"",L806,K806)</f>
        <v/>
      </c>
      <c r="K806" s="418">
        <f>IF(AND(T806=TRUE, U806=TRUE, V806=TRUE), IF(W806&lt;-0.05, "អនុញ្ញាត (អ្នកផ្គត់ផ្គង់ប្រកាសខ្វះ)", "បានប្រកាស (អនុញ្ញាត)"), IF(AND(T806=FALSE, U806=FALSE, V806=FALSE), "ព្យួរទុក (មិនមានទិន្នន័យ)", "ប្រកាសខុស (ព្យួរទុក)"))</f>
        <v/>
      </c>
      <c r="L806" s="418" t="inlineStr"/>
      <c r="M806" s="418" t="inlineStr"/>
      <c r="N806" s="455" t="n"/>
      <c r="O806" s="455">
        <f>IF(W806&lt;0,AI806,I806)</f>
        <v/>
      </c>
      <c r="P806" s="455">
        <f>I806-O806</f>
        <v/>
      </c>
      <c r="Q806" s="418" t="n"/>
      <c r="R806" s="418" t="inlineStr">
        <is>
          <t>2200-047334</t>
        </is>
      </c>
      <c r="S806" s="418" t="inlineStr"/>
      <c r="T806" s="418">
        <f>R806=S806</f>
        <v/>
      </c>
      <c r="U806" s="418">
        <f>AND(MONTH(F806)=MONTH(Y806), YEAR(F806)=YEAR(Y806))</f>
        <v/>
      </c>
      <c r="V806" s="418">
        <f>AND(AC806&lt;&gt;"", 'Company information'!D$4&lt;&gt;"", RIGHT(SUBSTITUTE(AC806,"-",""),9)=RIGHT(SUBSTITUTE('Company information'!D$4,"-",""),9))</f>
        <v/>
      </c>
      <c r="W806" s="418">
        <f>AI806-I806</f>
        <v/>
      </c>
      <c r="X806" s="455" t="n"/>
      <c r="Y806" s="417" t="n"/>
      <c r="Z806" s="418" t="n"/>
      <c r="AA806" s="418" t="n"/>
      <c r="AB806" s="418" t="n"/>
      <c r="AC806" s="418" t="n"/>
      <c r="AD806" s="418" t="n"/>
      <c r="AE806" s="455" t="n"/>
      <c r="AF806" s="455" t="n"/>
      <c r="AG806" s="455" t="n"/>
      <c r="AH806" s="455" t="n"/>
      <c r="AI806" s="455" t="n"/>
      <c r="AJ806" s="455" t="n"/>
      <c r="AK806" s="455" t="n"/>
      <c r="AL806" s="455" t="n"/>
      <c r="AM806" s="455" t="n"/>
      <c r="AN806" s="455" t="n"/>
      <c r="AO806" s="455" t="n"/>
      <c r="AP806" s="455" t="n"/>
      <c r="AQ806" s="455" t="n"/>
      <c r="AR806" s="418" t="n"/>
      <c r="AS806" s="418" t="n"/>
      <c r="AT806" s="418" t="n"/>
    </row>
    <row r="807">
      <c r="A807" s="417" t="n">
        <v>798</v>
      </c>
      <c r="B807" s="418" t="inlineStr">
        <is>
          <t>Customs Clearance Fee and Agency Fee</t>
        </is>
      </c>
      <c r="C807" s="418" t="inlineStr">
        <is>
          <t>សូស៊ីយេតេ កុងសេស្យូនែរ ដឺ ឡាអេរ៉ូព័រ</t>
        </is>
      </c>
      <c r="D807" s="418" t="inlineStr">
        <is>
          <t>L001-100047300</t>
        </is>
      </c>
      <c r="E807" s="418" t="inlineStr">
        <is>
          <t>2200-0458844</t>
        </is>
      </c>
      <c r="F807" s="419" t="n">
        <v>44873</v>
      </c>
      <c r="G807" s="420" t="n">
        <v>2827</v>
      </c>
      <c r="H807" s="418" t="n"/>
      <c r="I807" s="455" t="n">
        <v>2827</v>
      </c>
      <c r="J807" s="418">
        <f>IF(L807&lt;&gt;"",L807,K807)</f>
        <v/>
      </c>
      <c r="K807" s="418">
        <f>IF(AND(T807=TRUE, U807=TRUE, V807=TRUE), IF(W807&lt;-0.05, "អនុញ្ញាត (អ្នកផ្គត់ផ្គង់ប្រកាសខ្វះ)", "បានប្រកាស (អនុញ្ញាត)"), IF(AND(T807=FALSE, U807=FALSE, V807=FALSE), "ព្យួរទុក (មិនមានទិន្នន័យ)", "ប្រកាសខុស (ព្យួរទុក)"))</f>
        <v/>
      </c>
      <c r="L807" s="418" t="inlineStr"/>
      <c r="M807" s="418" t="inlineStr"/>
      <c r="N807" s="455" t="n"/>
      <c r="O807" s="455">
        <f>IF(W807&lt;0,AI807,I807)</f>
        <v/>
      </c>
      <c r="P807" s="455">
        <f>I807-O807</f>
        <v/>
      </c>
      <c r="Q807" s="418" t="n"/>
      <c r="R807" s="418" t="inlineStr">
        <is>
          <t>2200-0458844</t>
        </is>
      </c>
      <c r="S807" s="418" t="inlineStr"/>
      <c r="T807" s="418">
        <f>R807=S807</f>
        <v/>
      </c>
      <c r="U807" s="418">
        <f>AND(MONTH(F807)=MONTH(Y807), YEAR(F807)=YEAR(Y807))</f>
        <v/>
      </c>
      <c r="V807" s="418">
        <f>AND(AC807&lt;&gt;"", 'Company information'!D$4&lt;&gt;"", RIGHT(SUBSTITUTE(AC807,"-",""),9)=RIGHT(SUBSTITUTE('Company information'!D$4,"-",""),9))</f>
        <v/>
      </c>
      <c r="W807" s="418">
        <f>AI807-I807</f>
        <v/>
      </c>
      <c r="X807" s="455" t="n"/>
      <c r="Y807" s="417" t="n"/>
      <c r="Z807" s="418" t="n"/>
      <c r="AA807" s="418" t="n"/>
      <c r="AB807" s="418" t="n"/>
      <c r="AC807" s="418" t="n"/>
      <c r="AD807" s="418" t="n"/>
      <c r="AE807" s="455" t="n"/>
      <c r="AF807" s="455" t="n"/>
      <c r="AG807" s="455" t="n"/>
      <c r="AH807" s="455" t="n"/>
      <c r="AI807" s="455" t="n"/>
      <c r="AJ807" s="455" t="n"/>
      <c r="AK807" s="455" t="n"/>
      <c r="AL807" s="455" t="n"/>
      <c r="AM807" s="455" t="n"/>
      <c r="AN807" s="455" t="n"/>
      <c r="AO807" s="455" t="n"/>
      <c r="AP807" s="455" t="n"/>
      <c r="AQ807" s="455" t="n"/>
      <c r="AR807" s="418" t="n"/>
      <c r="AS807" s="418" t="n"/>
      <c r="AT807" s="418" t="n"/>
    </row>
    <row r="808">
      <c r="A808" s="417" t="n">
        <v>799</v>
      </c>
      <c r="B808" s="418" t="inlineStr">
        <is>
          <t>Cargo Terminal</t>
        </is>
      </c>
      <c r="C808" s="418" t="inlineStr">
        <is>
          <t>សូស៊ីយេតេ កុងសេស្យូនែរ ដឺ ឡាអេរ៉ូព័រ</t>
        </is>
      </c>
      <c r="D808" s="418" t="inlineStr">
        <is>
          <t>L001-100047300</t>
        </is>
      </c>
      <c r="E808" s="418" t="inlineStr">
        <is>
          <t>2200-045843</t>
        </is>
      </c>
      <c r="F808" s="419" t="n">
        <v>44873</v>
      </c>
      <c r="G808" s="420" t="n">
        <v>11077</v>
      </c>
      <c r="H808" s="418" t="n"/>
      <c r="I808" s="455" t="n">
        <v>11077</v>
      </c>
      <c r="J808" s="418">
        <f>IF(L808&lt;&gt;"",L808,K808)</f>
        <v/>
      </c>
      <c r="K808" s="418">
        <f>IF(AND(T808=TRUE, U808=TRUE, V808=TRUE), IF(W808&lt;-0.05, "អនុញ្ញាត (អ្នកផ្គត់ផ្គង់ប្រកាសខ្វះ)", "បានប្រកាស (អនុញ្ញាត)"), IF(AND(T808=FALSE, U808=FALSE, V808=FALSE), "ព្យួរទុក (មិនមានទិន្នន័យ)", "ប្រកាសខុស (ព្យួរទុក)"))</f>
        <v/>
      </c>
      <c r="L808" s="418" t="inlineStr"/>
      <c r="M808" s="418" t="inlineStr"/>
      <c r="N808" s="455" t="n"/>
      <c r="O808" s="455">
        <f>IF(W808&lt;0,AI808,I808)</f>
        <v/>
      </c>
      <c r="P808" s="455">
        <f>I808-O808</f>
        <v/>
      </c>
      <c r="Q808" s="418" t="n"/>
      <c r="R808" s="418" t="inlineStr">
        <is>
          <t>2200-045843</t>
        </is>
      </c>
      <c r="S808" s="418" t="inlineStr"/>
      <c r="T808" s="418">
        <f>R808=S808</f>
        <v/>
      </c>
      <c r="U808" s="418">
        <f>AND(MONTH(F808)=MONTH(Y808), YEAR(F808)=YEAR(Y808))</f>
        <v/>
      </c>
      <c r="V808" s="418">
        <f>AND(AC808&lt;&gt;"", 'Company information'!D$4&lt;&gt;"", RIGHT(SUBSTITUTE(AC808,"-",""),9)=RIGHT(SUBSTITUTE('Company information'!D$4,"-",""),9))</f>
        <v/>
      </c>
      <c r="W808" s="418">
        <f>AI808-I808</f>
        <v/>
      </c>
      <c r="X808" s="455" t="n"/>
      <c r="Y808" s="417" t="n"/>
      <c r="Z808" s="418" t="n"/>
      <c r="AA808" s="418" t="n"/>
      <c r="AB808" s="418" t="n"/>
      <c r="AC808" s="418" t="n"/>
      <c r="AD808" s="418" t="n"/>
      <c r="AE808" s="455" t="n"/>
      <c r="AF808" s="455" t="n"/>
      <c r="AG808" s="455" t="n"/>
      <c r="AH808" s="455" t="n"/>
      <c r="AI808" s="455" t="n"/>
      <c r="AJ808" s="455" t="n"/>
      <c r="AK808" s="455" t="n"/>
      <c r="AL808" s="455" t="n"/>
      <c r="AM808" s="455" t="n"/>
      <c r="AN808" s="455" t="n"/>
      <c r="AO808" s="455" t="n"/>
      <c r="AP808" s="455" t="n"/>
      <c r="AQ808" s="455" t="n"/>
      <c r="AR808" s="418" t="n"/>
      <c r="AS808" s="418" t="n"/>
      <c r="AT808" s="418" t="n"/>
    </row>
    <row r="809">
      <c r="A809" s="417" t="n">
        <v>800</v>
      </c>
      <c r="B809" s="418" t="inlineStr">
        <is>
          <t>Customs Declaration, CPF Non-Container</t>
        </is>
      </c>
      <c r="C809" s="418" t="inlineStr">
        <is>
          <t>សូស៊ីយេតេ កុងសេស្យូនែរ ដឺ ឡាអេរ៉ូព័រ</t>
        </is>
      </c>
      <c r="D809" s="418" t="inlineStr">
        <is>
          <t>L001-100047300</t>
        </is>
      </c>
      <c r="E809" s="418" t="inlineStr">
        <is>
          <t>2200-045842</t>
        </is>
      </c>
      <c r="F809" s="419" t="n">
        <v>44873</v>
      </c>
      <c r="G809" s="420" t="n">
        <v>7327</v>
      </c>
      <c r="H809" s="418" t="n"/>
      <c r="I809" s="455" t="n">
        <v>7327</v>
      </c>
      <c r="J809" s="418">
        <f>IF(L809&lt;&gt;"",L809,K809)</f>
        <v/>
      </c>
      <c r="K809" s="418">
        <f>IF(AND(T809=TRUE, U809=TRUE, V809=TRUE), IF(W809&lt;-0.05, "អនុញ្ញាត (អ្នកផ្គត់ផ្គង់ប្រកាសខ្វះ)", "បានប្រកាស (អនុញ្ញាត)"), IF(AND(T809=FALSE, U809=FALSE, V809=FALSE), "ព្យួរទុក (មិនមានទិន្នន័យ)", "ប្រកាសខុស (ព្យួរទុក)"))</f>
        <v/>
      </c>
      <c r="L809" s="418" t="inlineStr"/>
      <c r="M809" s="418" t="inlineStr"/>
      <c r="N809" s="455" t="n"/>
      <c r="O809" s="455">
        <f>IF(W809&lt;0,AI809,I809)</f>
        <v/>
      </c>
      <c r="P809" s="455">
        <f>I809-O809</f>
        <v/>
      </c>
      <c r="Q809" s="418" t="n"/>
      <c r="R809" s="418" t="inlineStr">
        <is>
          <t>2200-045842</t>
        </is>
      </c>
      <c r="S809" s="418" t="inlineStr"/>
      <c r="T809" s="418">
        <f>R809=S809</f>
        <v/>
      </c>
      <c r="U809" s="418">
        <f>AND(MONTH(F809)=MONTH(Y809), YEAR(F809)=YEAR(Y809))</f>
        <v/>
      </c>
      <c r="V809" s="418">
        <f>AND(AC809&lt;&gt;"", 'Company information'!D$4&lt;&gt;"", RIGHT(SUBSTITUTE(AC809,"-",""),9)=RIGHT(SUBSTITUTE('Company information'!D$4,"-",""),9))</f>
        <v/>
      </c>
      <c r="W809" s="418">
        <f>AI809-I809</f>
        <v/>
      </c>
      <c r="X809" s="455" t="n"/>
      <c r="Y809" s="417" t="n"/>
      <c r="Z809" s="418" t="n"/>
      <c r="AA809" s="418" t="n"/>
      <c r="AB809" s="418" t="n"/>
      <c r="AC809" s="418" t="n"/>
      <c r="AD809" s="418" t="n"/>
      <c r="AE809" s="455" t="n"/>
      <c r="AF809" s="455" t="n"/>
      <c r="AG809" s="455" t="n"/>
      <c r="AH809" s="455" t="n"/>
      <c r="AI809" s="455" t="n"/>
      <c r="AJ809" s="455" t="n"/>
      <c r="AK809" s="455" t="n"/>
      <c r="AL809" s="455" t="n"/>
      <c r="AM809" s="455" t="n"/>
      <c r="AN809" s="455" t="n"/>
      <c r="AO809" s="455" t="n"/>
      <c r="AP809" s="455" t="n"/>
      <c r="AQ809" s="455" t="n"/>
      <c r="AR809" s="418" t="n"/>
      <c r="AS809" s="418" t="n"/>
      <c r="AT809" s="418" t="n"/>
    </row>
    <row r="810">
      <c r="A810" s="417" t="n">
        <v>801</v>
      </c>
      <c r="B810" s="418" t="inlineStr">
        <is>
          <t>Customs Clearance Fee and Trucking Fee</t>
        </is>
      </c>
      <c r="C810" s="418" t="inlineStr">
        <is>
          <t>សូស៊ីយេតេ កុងសេស្យូនែរ ដឺ ឡាអេរ៉ូព័រ</t>
        </is>
      </c>
      <c r="D810" s="418" t="inlineStr">
        <is>
          <t>L001-100047300</t>
        </is>
      </c>
      <c r="E810" s="418" t="inlineStr">
        <is>
          <t>2200-044391</t>
        </is>
      </c>
      <c r="F810" s="419" t="n">
        <v>44659</v>
      </c>
      <c r="G810" s="420" t="n">
        <v>8578</v>
      </c>
      <c r="H810" s="418" t="n"/>
      <c r="I810" s="455" t="n">
        <v>8578</v>
      </c>
      <c r="J810" s="418">
        <f>IF(L810&lt;&gt;"",L810,K810)</f>
        <v/>
      </c>
      <c r="K810" s="418">
        <f>IF(AND(T810=TRUE, U810=TRUE, V810=TRUE), IF(W810&lt;-0.05, "អនុញ្ញាត (អ្នកផ្គត់ផ្គង់ប្រកាសខ្វះ)", "បានប្រកាស (អនុញ្ញាត)"), IF(AND(T810=FALSE, U810=FALSE, V810=FALSE), "ព្យួរទុក (មិនមានទិន្នន័យ)", "ប្រកាសខុស (ព្យួរទុក)"))</f>
        <v/>
      </c>
      <c r="L810" s="418" t="inlineStr"/>
      <c r="M810" s="418" t="inlineStr"/>
      <c r="N810" s="455" t="n"/>
      <c r="O810" s="455">
        <f>IF(W810&lt;0,AI810,I810)</f>
        <v/>
      </c>
      <c r="P810" s="455">
        <f>I810-O810</f>
        <v/>
      </c>
      <c r="Q810" s="418" t="n"/>
      <c r="R810" s="418" t="inlineStr">
        <is>
          <t>2200-044391</t>
        </is>
      </c>
      <c r="S810" s="418" t="inlineStr"/>
      <c r="T810" s="418">
        <f>R810=S810</f>
        <v/>
      </c>
      <c r="U810" s="418">
        <f>AND(MONTH(F810)=MONTH(Y810), YEAR(F810)=YEAR(Y810))</f>
        <v/>
      </c>
      <c r="V810" s="418">
        <f>AND(AC810&lt;&gt;"", 'Company information'!D$4&lt;&gt;"", RIGHT(SUBSTITUTE(AC810,"-",""),9)=RIGHT(SUBSTITUTE('Company information'!D$4,"-",""),9))</f>
        <v/>
      </c>
      <c r="W810" s="418">
        <f>AI810-I810</f>
        <v/>
      </c>
      <c r="X810" s="455" t="n"/>
      <c r="Y810" s="417" t="n"/>
      <c r="Z810" s="418" t="n"/>
      <c r="AA810" s="418" t="n"/>
      <c r="AB810" s="418" t="n"/>
      <c r="AC810" s="418" t="n"/>
      <c r="AD810" s="418" t="n"/>
      <c r="AE810" s="455" t="n"/>
      <c r="AF810" s="455" t="n"/>
      <c r="AG810" s="455" t="n"/>
      <c r="AH810" s="455" t="n"/>
      <c r="AI810" s="455" t="n"/>
      <c r="AJ810" s="455" t="n"/>
      <c r="AK810" s="455" t="n"/>
      <c r="AL810" s="455" t="n"/>
      <c r="AM810" s="455" t="n"/>
      <c r="AN810" s="455" t="n"/>
      <c r="AO810" s="455" t="n"/>
      <c r="AP810" s="455" t="n"/>
      <c r="AQ810" s="455" t="n"/>
      <c r="AR810" s="418" t="n"/>
      <c r="AS810" s="418" t="n"/>
      <c r="AT810" s="418" t="n"/>
    </row>
    <row r="811">
      <c r="A811" s="417" t="n">
        <v>802</v>
      </c>
      <c r="B811" s="418" t="inlineStr">
        <is>
          <t>Customs Clearance Fee, Permit Fee, Import Deposit and Red in Asycuda System</t>
        </is>
      </c>
      <c r="C811" s="418" t="inlineStr">
        <is>
          <t>សូស៊ីយេតេ កុងសេស្យូនែរ ដឺ ឡាអេរ៉ូព័រ</t>
        </is>
      </c>
      <c r="D811" s="418" t="inlineStr">
        <is>
          <t>L001-100047300</t>
        </is>
      </c>
      <c r="E811" s="418" t="inlineStr">
        <is>
          <t>2200-044392</t>
        </is>
      </c>
      <c r="F811" s="419" t="n">
        <v>44659</v>
      </c>
      <c r="G811" s="420" t="n">
        <v>58401</v>
      </c>
      <c r="H811" s="418" t="n"/>
      <c r="I811" s="455" t="n">
        <v>58401</v>
      </c>
      <c r="J811" s="418">
        <f>IF(L811&lt;&gt;"",L811,K811)</f>
        <v/>
      </c>
      <c r="K811" s="418">
        <f>IF(AND(T811=TRUE, U811=TRUE, V811=TRUE), IF(W811&lt;-0.05, "អនុញ្ញាត (អ្នកផ្គត់ផ្គង់ប្រកាសខ្វះ)", "បានប្រកាស (អនុញ្ញាត)"), IF(AND(T811=FALSE, U811=FALSE, V811=FALSE), "ព្យួរទុក (មិនមានទិន្នន័យ)", "ប្រកាសខុស (ព្យួរទុក)"))</f>
        <v/>
      </c>
      <c r="L811" s="418" t="inlineStr"/>
      <c r="M811" s="418" t="inlineStr"/>
      <c r="N811" s="455" t="n"/>
      <c r="O811" s="455">
        <f>IF(W811&lt;0,AI811,I811)</f>
        <v/>
      </c>
      <c r="P811" s="455">
        <f>I811-O811</f>
        <v/>
      </c>
      <c r="Q811" s="418" t="n"/>
      <c r="R811" s="418" t="inlineStr">
        <is>
          <t>2200-044392</t>
        </is>
      </c>
      <c r="S811" s="418" t="inlineStr"/>
      <c r="T811" s="418">
        <f>R811=S811</f>
        <v/>
      </c>
      <c r="U811" s="418">
        <f>AND(MONTH(F811)=MONTH(Y811), YEAR(F811)=YEAR(Y811))</f>
        <v/>
      </c>
      <c r="V811" s="418">
        <f>AND(AC811&lt;&gt;"", 'Company information'!D$4&lt;&gt;"", RIGHT(SUBSTITUTE(AC811,"-",""),9)=RIGHT(SUBSTITUTE('Company information'!D$4,"-",""),9))</f>
        <v/>
      </c>
      <c r="W811" s="418">
        <f>AI811-I811</f>
        <v/>
      </c>
      <c r="X811" s="455" t="n"/>
      <c r="Y811" s="417" t="n"/>
      <c r="Z811" s="418" t="n"/>
      <c r="AA811" s="418" t="n"/>
      <c r="AB811" s="418" t="n"/>
      <c r="AC811" s="418" t="n"/>
      <c r="AD811" s="418" t="n"/>
      <c r="AE811" s="455" t="n"/>
      <c r="AF811" s="455" t="n"/>
      <c r="AG811" s="455" t="n"/>
      <c r="AH811" s="455" t="n"/>
      <c r="AI811" s="455" t="n"/>
      <c r="AJ811" s="455" t="n"/>
      <c r="AK811" s="455" t="n"/>
      <c r="AL811" s="455" t="n"/>
      <c r="AM811" s="455" t="n"/>
      <c r="AN811" s="455" t="n"/>
      <c r="AO811" s="455" t="n"/>
      <c r="AP811" s="455" t="n"/>
      <c r="AQ811" s="455" t="n"/>
      <c r="AR811" s="418" t="n"/>
      <c r="AS811" s="418" t="n"/>
      <c r="AT811" s="418" t="n"/>
    </row>
    <row r="812">
      <c r="A812" s="417" t="n">
        <v>803</v>
      </c>
      <c r="B812" s="418" t="inlineStr">
        <is>
          <t>Airway bill Fee and Handling Agency Fee</t>
        </is>
      </c>
      <c r="C812" s="418" t="inlineStr">
        <is>
          <t>សូស៊ីយេតេ កុងសេស្យូនែរ ដឺ ឡាអេរ៉ូព័រ</t>
        </is>
      </c>
      <c r="D812" s="418" t="inlineStr">
        <is>
          <t>L001-100047300</t>
        </is>
      </c>
      <c r="E812" s="418" t="inlineStr">
        <is>
          <t>2200-044390</t>
        </is>
      </c>
      <c r="F812" s="419" t="n">
        <v>44659</v>
      </c>
      <c r="G812" s="420" t="n">
        <v>14064</v>
      </c>
      <c r="H812" s="418" t="n"/>
      <c r="I812" s="455" t="n">
        <v>14064</v>
      </c>
      <c r="J812" s="418">
        <f>IF(L812&lt;&gt;"",L812,K812)</f>
        <v/>
      </c>
      <c r="K812" s="418">
        <f>IF(AND(T812=TRUE, U812=TRUE, V812=TRUE), IF(W812&lt;-0.05, "អនុញ្ញាត (អ្នកផ្គត់ផ្គង់ប្រកាសខ្វះ)", "បានប្រកាស (អនុញ្ញាត)"), IF(AND(T812=FALSE, U812=FALSE, V812=FALSE), "ព្យួរទុក (មិនមានទិន្នន័យ)", "ប្រកាសខុស (ព្យួរទុក)"))</f>
        <v/>
      </c>
      <c r="L812" s="418" t="inlineStr"/>
      <c r="M812" s="418" t="inlineStr"/>
      <c r="N812" s="455" t="n"/>
      <c r="O812" s="455">
        <f>IF(W812&lt;0,AI812,I812)</f>
        <v/>
      </c>
      <c r="P812" s="455">
        <f>I812-O812</f>
        <v/>
      </c>
      <c r="Q812" s="418" t="n"/>
      <c r="R812" s="418" t="inlineStr">
        <is>
          <t>2200-044390</t>
        </is>
      </c>
      <c r="S812" s="418" t="inlineStr"/>
      <c r="T812" s="418">
        <f>R812=S812</f>
        <v/>
      </c>
      <c r="U812" s="418">
        <f>AND(MONTH(F812)=MONTH(Y812), YEAR(F812)=YEAR(Y812))</f>
        <v/>
      </c>
      <c r="V812" s="418">
        <f>AND(AC812&lt;&gt;"", 'Company information'!D$4&lt;&gt;"", RIGHT(SUBSTITUTE(AC812,"-",""),9)=RIGHT(SUBSTITUTE('Company information'!D$4,"-",""),9))</f>
        <v/>
      </c>
      <c r="W812" s="418">
        <f>AI812-I812</f>
        <v/>
      </c>
      <c r="X812" s="455" t="n"/>
      <c r="Y812" s="417" t="n"/>
      <c r="Z812" s="418" t="n"/>
      <c r="AA812" s="418" t="n"/>
      <c r="AB812" s="418" t="n"/>
      <c r="AC812" s="418" t="n"/>
      <c r="AD812" s="418" t="n"/>
      <c r="AE812" s="455" t="n"/>
      <c r="AF812" s="455" t="n"/>
      <c r="AG812" s="455" t="n"/>
      <c r="AH812" s="455" t="n"/>
      <c r="AI812" s="455" t="n"/>
      <c r="AJ812" s="455" t="n"/>
      <c r="AK812" s="455" t="n"/>
      <c r="AL812" s="455" t="n"/>
      <c r="AM812" s="455" t="n"/>
      <c r="AN812" s="455" t="n"/>
      <c r="AO812" s="455" t="n"/>
      <c r="AP812" s="455" t="n"/>
      <c r="AQ812" s="455" t="n"/>
      <c r="AR812" s="418" t="n"/>
      <c r="AS812" s="418" t="n"/>
      <c r="AT812" s="418" t="n"/>
    </row>
    <row r="813">
      <c r="A813" s="417" t="n">
        <v>804</v>
      </c>
      <c r="B813" s="418" t="inlineStr">
        <is>
          <t>Cargo Terminal</t>
        </is>
      </c>
      <c r="C813" s="418" t="inlineStr">
        <is>
          <t>សូស៊ីយេតេ កុងសេស្យូនែរ ដឺ ឡាអេរ៉ូព័រ</t>
        </is>
      </c>
      <c r="D813" s="418" t="inlineStr">
        <is>
          <t>L001-100047300</t>
        </is>
      </c>
      <c r="E813" s="418" t="inlineStr">
        <is>
          <t>2200-044393</t>
        </is>
      </c>
      <c r="F813" s="419" t="n">
        <v>44659</v>
      </c>
      <c r="G813" s="420" t="n">
        <v>13542</v>
      </c>
      <c r="H813" s="418" t="n"/>
      <c r="I813" s="455" t="n">
        <v>13542</v>
      </c>
      <c r="J813" s="418">
        <f>IF(L813&lt;&gt;"",L813,K813)</f>
        <v/>
      </c>
      <c r="K813" s="418">
        <f>IF(AND(T813=TRUE, U813=TRUE, V813=TRUE), IF(W813&lt;-0.05, "អនុញ្ញាត (អ្នកផ្គត់ផ្គង់ប្រកាសខ្វះ)", "បានប្រកាស (អនុញ្ញាត)"), IF(AND(T813=FALSE, U813=FALSE, V813=FALSE), "ព្យួរទុក (មិនមានទិន្នន័យ)", "ប្រកាសខុស (ព្យួរទុក)"))</f>
        <v/>
      </c>
      <c r="L813" s="418" t="inlineStr"/>
      <c r="M813" s="418" t="inlineStr"/>
      <c r="N813" s="455" t="n"/>
      <c r="O813" s="455">
        <f>IF(W813&lt;0,AI813,I813)</f>
        <v/>
      </c>
      <c r="P813" s="455">
        <f>I813-O813</f>
        <v/>
      </c>
      <c r="Q813" s="418" t="n"/>
      <c r="R813" s="418" t="inlineStr">
        <is>
          <t>2200-044393</t>
        </is>
      </c>
      <c r="S813" s="418" t="inlineStr"/>
      <c r="T813" s="418">
        <f>R813=S813</f>
        <v/>
      </c>
      <c r="U813" s="418">
        <f>AND(MONTH(F813)=MONTH(Y813), YEAR(F813)=YEAR(Y813))</f>
        <v/>
      </c>
      <c r="V813" s="418">
        <f>AND(AC813&lt;&gt;"", 'Company information'!D$4&lt;&gt;"", RIGHT(SUBSTITUTE(AC813,"-",""),9)=RIGHT(SUBSTITUTE('Company information'!D$4,"-",""),9))</f>
        <v/>
      </c>
      <c r="W813" s="418">
        <f>AI813-I813</f>
        <v/>
      </c>
      <c r="X813" s="455" t="n"/>
      <c r="Y813" s="417" t="n"/>
      <c r="Z813" s="418" t="n"/>
      <c r="AA813" s="418" t="n"/>
      <c r="AB813" s="418" t="n"/>
      <c r="AC813" s="418" t="n"/>
      <c r="AD813" s="418" t="n"/>
      <c r="AE813" s="455" t="n"/>
      <c r="AF813" s="455" t="n"/>
      <c r="AG813" s="455" t="n"/>
      <c r="AH813" s="455" t="n"/>
      <c r="AI813" s="455" t="n"/>
      <c r="AJ813" s="455" t="n"/>
      <c r="AK813" s="455" t="n"/>
      <c r="AL813" s="455" t="n"/>
      <c r="AM813" s="455" t="n"/>
      <c r="AN813" s="455" t="n"/>
      <c r="AO813" s="455" t="n"/>
      <c r="AP813" s="455" t="n"/>
      <c r="AQ813" s="455" t="n"/>
      <c r="AR813" s="418" t="n"/>
      <c r="AS813" s="418" t="n"/>
      <c r="AT813" s="418" t="n"/>
    </row>
    <row r="814">
      <c r="A814" s="417" t="n">
        <v>805</v>
      </c>
      <c r="B814" s="418" t="inlineStr">
        <is>
          <t>Customs Declaration, CPF Non-Container</t>
        </is>
      </c>
      <c r="C814" s="418" t="inlineStr">
        <is>
          <t>ជេអេចអិល (ខេមបូឌា) ឡូជីស្ទីក ឯ.ក</t>
        </is>
      </c>
      <c r="D814" s="418" t="inlineStr">
        <is>
          <t>K006-901803075</t>
        </is>
      </c>
      <c r="E814" s="418" t="inlineStr">
        <is>
          <t>JHL-22-02120</t>
        </is>
      </c>
      <c r="F814" s="419" t="n">
        <v>44799</v>
      </c>
      <c r="G814" s="420" t="n">
        <v>63844</v>
      </c>
      <c r="H814" s="418" t="n"/>
      <c r="I814" s="455" t="n">
        <v>63844</v>
      </c>
      <c r="J814" s="418">
        <f>IF(L814&lt;&gt;"",L814,K814)</f>
        <v/>
      </c>
      <c r="K814" s="418">
        <f>IF(AND(T814=TRUE, U814=TRUE, V814=TRUE), IF(W814&lt;-0.05, "អនុញ្ញាត (អ្នកផ្គត់ផ្គង់ប្រកាសខ្វះ)", "បានប្រកាស (អនុញ្ញាត)"), IF(AND(T814=FALSE, U814=FALSE, V814=FALSE), "ព្យួរទុក (មិនមានទិន្នន័យ)", "ប្រកាសខុស (ព្យួរទុក)"))</f>
        <v/>
      </c>
      <c r="L814" s="418" t="inlineStr"/>
      <c r="M814" s="418" t="inlineStr"/>
      <c r="N814" s="455" t="n"/>
      <c r="O814" s="455">
        <f>IF(W814&lt;0,AI814,I814)</f>
        <v/>
      </c>
      <c r="P814" s="455">
        <f>I814-O814</f>
        <v/>
      </c>
      <c r="Q814" s="418" t="n"/>
      <c r="R814" s="418" t="inlineStr">
        <is>
          <t>JHL-22-02120</t>
        </is>
      </c>
      <c r="S814" s="418" t="inlineStr">
        <is>
          <t>JHL-22-02120</t>
        </is>
      </c>
      <c r="T814" s="418">
        <f>R814=S814</f>
        <v/>
      </c>
      <c r="U814" s="418">
        <f>AND(MONTH(F814)=MONTH(Y814), YEAR(F814)=YEAR(Y814))</f>
        <v/>
      </c>
      <c r="V814" s="418">
        <f>AND(AC814&lt;&gt;"", 'Company information'!D$4&lt;&gt;"", RIGHT(SUBSTITUTE(AC814,"-",""),9)=RIGHT(SUBSTITUTE('Company information'!D$4,"-",""),9))</f>
        <v/>
      </c>
      <c r="W814" s="418">
        <f>AI814-I814</f>
        <v/>
      </c>
      <c r="X814" s="455" t="n"/>
      <c r="Y814" s="419" t="n">
        <v>44799</v>
      </c>
      <c r="Z814" s="418" t="inlineStr">
        <is>
          <t>JHL-22-02120</t>
        </is>
      </c>
      <c r="AA814" s="418" t="inlineStr"/>
      <c r="AB814" s="418" t="inlineStr">
        <is>
          <t>បុគ្គលជាប់អាករ</t>
        </is>
      </c>
      <c r="AC814" s="418" t="inlineStr">
        <is>
          <t>L001-100067123</t>
        </is>
      </c>
      <c r="AD814" s="418" t="inlineStr">
        <is>
          <t>រីឡាយអេប៊ល សូស អ៊ិនដាសស្រ្ទៀល (ខេមបូឌា)</t>
        </is>
      </c>
      <c r="AE814" s="455" t="n">
        <v>702282</v>
      </c>
      <c r="AF814" s="455" t="n">
        <v>638438</v>
      </c>
      <c r="AG814" s="455" t="n">
        <v>0</v>
      </c>
      <c r="AH814" s="455" t="n">
        <v>0</v>
      </c>
      <c r="AI814" s="455" t="n">
        <v>63844</v>
      </c>
      <c r="AJ814" s="455" t="n">
        <v>0</v>
      </c>
      <c r="AK814" s="455" t="n">
        <v>0</v>
      </c>
      <c r="AL814" s="455" t="n">
        <v>0</v>
      </c>
      <c r="AM814" s="455" t="n">
        <v>0</v>
      </c>
      <c r="AN814" s="455" t="n">
        <v>0</v>
      </c>
      <c r="AO814" s="455" t="n">
        <v>0</v>
      </c>
      <c r="AP814" s="455" t="n">
        <v>0</v>
      </c>
      <c r="AQ814" s="455" t="n">
        <v>0</v>
      </c>
      <c r="AR814" s="418" t="inlineStr"/>
      <c r="AS814" s="418" t="inlineStr">
        <is>
          <t>Import Export clearance services</t>
        </is>
      </c>
      <c r="AT814" s="418" t="inlineStr">
        <is>
          <t>បានប្រកាសពន្ធ</t>
        </is>
      </c>
    </row>
    <row r="815">
      <c r="A815" s="417" t="n">
        <v>806</v>
      </c>
      <c r="B815" s="418" t="inlineStr">
        <is>
          <t>Customs Clearance Fee and Trucking Fee</t>
        </is>
      </c>
      <c r="C815" s="418" t="inlineStr">
        <is>
          <t>ជេអេចអិល (ខេមបូឌា) ឡូជីស្ទីក ឯ.ក</t>
        </is>
      </c>
      <c r="D815" s="418" t="inlineStr">
        <is>
          <t>K006-901803075</t>
        </is>
      </c>
      <c r="E815" s="418" t="inlineStr">
        <is>
          <t>JHL-22-02047</t>
        </is>
      </c>
      <c r="F815" s="419" t="n">
        <v>44792</v>
      </c>
      <c r="G815" s="420" t="n">
        <v>63782</v>
      </c>
      <c r="H815" s="418" t="n"/>
      <c r="I815" s="455" t="n">
        <v>63782</v>
      </c>
      <c r="J815" s="418">
        <f>IF(L815&lt;&gt;"",L815,K815)</f>
        <v/>
      </c>
      <c r="K815" s="418">
        <f>IF(AND(T815=TRUE, U815=TRUE, V815=TRUE), IF(W815&lt;-0.05, "អនុញ្ញាត (អ្នកផ្គត់ផ្គង់ប្រកាសខ្វះ)", "បានប្រកាស (អនុញ្ញាត)"), IF(AND(T815=FALSE, U815=FALSE, V815=FALSE), "ព្យួរទុក (មិនមានទិន្នន័យ)", "ប្រកាសខុស (ព្យួរទុក)"))</f>
        <v/>
      </c>
      <c r="L815" s="418" t="inlineStr"/>
      <c r="M815" s="418" t="inlineStr"/>
      <c r="N815" s="455" t="n"/>
      <c r="O815" s="455">
        <f>IF(W815&lt;0,AI815,I815)</f>
        <v/>
      </c>
      <c r="P815" s="455">
        <f>I815-O815</f>
        <v/>
      </c>
      <c r="Q815" s="418" t="n"/>
      <c r="R815" s="418" t="inlineStr">
        <is>
          <t>JHL-22-02047</t>
        </is>
      </c>
      <c r="S815" s="418" t="inlineStr">
        <is>
          <t>JHL-22-02047</t>
        </is>
      </c>
      <c r="T815" s="418">
        <f>R815=S815</f>
        <v/>
      </c>
      <c r="U815" s="418">
        <f>AND(MONTH(F815)=MONTH(Y815), YEAR(F815)=YEAR(Y815))</f>
        <v/>
      </c>
      <c r="V815" s="418">
        <f>AND(AC815&lt;&gt;"", 'Company information'!D$4&lt;&gt;"", RIGHT(SUBSTITUTE(AC815,"-",""),9)=RIGHT(SUBSTITUTE('Company information'!D$4,"-",""),9))</f>
        <v/>
      </c>
      <c r="W815" s="418">
        <f>AI815-I815</f>
        <v/>
      </c>
      <c r="X815" s="455" t="n"/>
      <c r="Y815" s="419" t="n">
        <v>44792</v>
      </c>
      <c r="Z815" s="418" t="inlineStr">
        <is>
          <t>JHL-22-02047</t>
        </is>
      </c>
      <c r="AA815" s="418" t="inlineStr"/>
      <c r="AB815" s="418" t="inlineStr">
        <is>
          <t>បុគ្គលជាប់អាករ</t>
        </is>
      </c>
      <c r="AC815" s="418" t="inlineStr">
        <is>
          <t>L001-100067123</t>
        </is>
      </c>
      <c r="AD815" s="418" t="inlineStr">
        <is>
          <t>រីឡាយអេប៊ល សូស អ៊ិនដាសស្រ្ទៀល (ខេមបូឌា)</t>
        </is>
      </c>
      <c r="AE815" s="455" t="n">
        <v>701599</v>
      </c>
      <c r="AF815" s="455" t="n">
        <v>637817</v>
      </c>
      <c r="AG815" s="455" t="n">
        <v>0</v>
      </c>
      <c r="AH815" s="455" t="n">
        <v>0</v>
      </c>
      <c r="AI815" s="455" t="n">
        <v>63782</v>
      </c>
      <c r="AJ815" s="455" t="n">
        <v>0</v>
      </c>
      <c r="AK815" s="455" t="n">
        <v>0</v>
      </c>
      <c r="AL815" s="455" t="n">
        <v>0</v>
      </c>
      <c r="AM815" s="455" t="n">
        <v>0</v>
      </c>
      <c r="AN815" s="455" t="n">
        <v>0</v>
      </c>
      <c r="AO815" s="455" t="n">
        <v>0</v>
      </c>
      <c r="AP815" s="455" t="n">
        <v>0</v>
      </c>
      <c r="AQ815" s="455" t="n">
        <v>0</v>
      </c>
      <c r="AR815" s="418" t="inlineStr"/>
      <c r="AS815" s="418" t="inlineStr">
        <is>
          <t>Import Export clearance services</t>
        </is>
      </c>
      <c r="AT815" s="418" t="inlineStr">
        <is>
          <t>បានប្រកាសពន្ធ</t>
        </is>
      </c>
    </row>
    <row r="816">
      <c r="A816" s="417" t="n">
        <v>807</v>
      </c>
      <c r="B816" s="418" t="inlineStr">
        <is>
          <t>Customs Clearance Fee, Extra Trucking Fee, Non-Original Insurance, Permit Fee, Service Charge, Red in Asycuda System and Gate in Fee</t>
        </is>
      </c>
      <c r="C816" s="418" t="inlineStr">
        <is>
          <t>ជេអេចអិល (ខេមបូឌា) ឡូជីស្ទីក ឯ.ក</t>
        </is>
      </c>
      <c r="D816" s="418" t="inlineStr">
        <is>
          <t>K006-901803075</t>
        </is>
      </c>
      <c r="E816" s="418" t="inlineStr">
        <is>
          <t>JHL-22-02045</t>
        </is>
      </c>
      <c r="F816" s="419" t="n">
        <v>44792</v>
      </c>
      <c r="G816" s="420" t="n">
        <v>63782</v>
      </c>
      <c r="H816" s="418" t="n"/>
      <c r="I816" s="455" t="n">
        <v>63782</v>
      </c>
      <c r="J816" s="418">
        <f>IF(L816&lt;&gt;"",L816,K816)</f>
        <v/>
      </c>
      <c r="K816" s="418">
        <f>IF(AND(T816=TRUE, U816=TRUE, V816=TRUE), IF(W816&lt;-0.05, "អនុញ្ញាត (អ្នកផ្គត់ផ្គង់ប្រកាសខ្វះ)", "បានប្រកាស (អនុញ្ញាត)"), IF(AND(T816=FALSE, U816=FALSE, V816=FALSE), "ព្យួរទុក (មិនមានទិន្នន័យ)", "ប្រកាសខុស (ព្យួរទុក)"))</f>
        <v/>
      </c>
      <c r="L816" s="418" t="inlineStr"/>
      <c r="M816" s="418" t="inlineStr"/>
      <c r="N816" s="455" t="n"/>
      <c r="O816" s="455">
        <f>IF(W816&lt;0,AI816,I816)</f>
        <v/>
      </c>
      <c r="P816" s="455">
        <f>I816-O816</f>
        <v/>
      </c>
      <c r="Q816" s="418" t="n"/>
      <c r="R816" s="418" t="inlineStr">
        <is>
          <t>JHL-22-02045</t>
        </is>
      </c>
      <c r="S816" s="418" t="inlineStr">
        <is>
          <t>JHL-22-02045</t>
        </is>
      </c>
      <c r="T816" s="418">
        <f>R816=S816</f>
        <v/>
      </c>
      <c r="U816" s="418">
        <f>AND(MONTH(F816)=MONTH(Y816), YEAR(F816)=YEAR(Y816))</f>
        <v/>
      </c>
      <c r="V816" s="418">
        <f>AND(AC816&lt;&gt;"", 'Company information'!D$4&lt;&gt;"", RIGHT(SUBSTITUTE(AC816,"-",""),9)=RIGHT(SUBSTITUTE('Company information'!D$4,"-",""),9))</f>
        <v/>
      </c>
      <c r="W816" s="418">
        <f>AI816-I816</f>
        <v/>
      </c>
      <c r="X816" s="455" t="n"/>
      <c r="Y816" s="419" t="n">
        <v>44792</v>
      </c>
      <c r="Z816" s="418" t="inlineStr">
        <is>
          <t>JHL-22-02045</t>
        </is>
      </c>
      <c r="AA816" s="418" t="inlineStr"/>
      <c r="AB816" s="418" t="inlineStr">
        <is>
          <t>បុគ្គលជាប់អាករ</t>
        </is>
      </c>
      <c r="AC816" s="418" t="inlineStr">
        <is>
          <t>L001-100067123</t>
        </is>
      </c>
      <c r="AD816" s="418" t="inlineStr">
        <is>
          <t>រីឡាយអេប៊ល សូស អ៊ិនដាសស្រ្ទៀល (ខេមបូឌា)</t>
        </is>
      </c>
      <c r="AE816" s="455" t="n">
        <v>701599</v>
      </c>
      <c r="AF816" s="455" t="n">
        <v>637817</v>
      </c>
      <c r="AG816" s="455" t="n">
        <v>0</v>
      </c>
      <c r="AH816" s="455" t="n">
        <v>0</v>
      </c>
      <c r="AI816" s="455" t="n">
        <v>63782</v>
      </c>
      <c r="AJ816" s="455" t="n">
        <v>0</v>
      </c>
      <c r="AK816" s="455" t="n">
        <v>0</v>
      </c>
      <c r="AL816" s="455" t="n">
        <v>0</v>
      </c>
      <c r="AM816" s="455" t="n">
        <v>0</v>
      </c>
      <c r="AN816" s="455" t="n">
        <v>0</v>
      </c>
      <c r="AO816" s="455" t="n">
        <v>0</v>
      </c>
      <c r="AP816" s="455" t="n">
        <v>0</v>
      </c>
      <c r="AQ816" s="455" t="n">
        <v>0</v>
      </c>
      <c r="AR816" s="418" t="inlineStr"/>
      <c r="AS816" s="418" t="inlineStr">
        <is>
          <t>Import Export clearance services</t>
        </is>
      </c>
      <c r="AT816" s="418" t="inlineStr">
        <is>
          <t>បានប្រកាសពន្ធ</t>
        </is>
      </c>
    </row>
    <row r="817">
      <c r="A817" s="417" t="n">
        <v>808</v>
      </c>
      <c r="B817" s="418" t="inlineStr">
        <is>
          <t>Lift-On &amp; Lift-Off</t>
        </is>
      </c>
      <c r="C817" s="418" t="inlineStr">
        <is>
          <t>ជេអេចអិល (ខេមបូឌា) ឡូជីស្ទីក ឯ.ក</t>
        </is>
      </c>
      <c r="D817" s="418" t="inlineStr">
        <is>
          <t>K006-901803075</t>
        </is>
      </c>
      <c r="E817" s="418" t="inlineStr">
        <is>
          <t>JHL-22-02046</t>
        </is>
      </c>
      <c r="F817" s="419" t="n">
        <v>44792</v>
      </c>
      <c r="G817" s="420" t="n">
        <v>80210</v>
      </c>
      <c r="H817" s="418" t="n"/>
      <c r="I817" s="455" t="n">
        <v>80210</v>
      </c>
      <c r="J817" s="418">
        <f>IF(L817&lt;&gt;"",L817,K817)</f>
        <v/>
      </c>
      <c r="K817" s="418">
        <f>IF(AND(T817=TRUE, U817=TRUE, V817=TRUE), IF(W817&lt;-0.05, "អនុញ្ញាត (អ្នកផ្គត់ផ្គង់ប្រកាសខ្វះ)", "បានប្រកាស (អនុញ្ញាត)"), IF(AND(T817=FALSE, U817=FALSE, V817=FALSE), "ព្យួរទុក (មិនមានទិន្នន័យ)", "ប្រកាសខុស (ព្យួរទុក)"))</f>
        <v/>
      </c>
      <c r="L817" s="418" t="inlineStr"/>
      <c r="M817" s="418" t="inlineStr"/>
      <c r="N817" s="455" t="n"/>
      <c r="O817" s="455">
        <f>IF(W817&lt;0,AI817,I817)</f>
        <v/>
      </c>
      <c r="P817" s="455">
        <f>I817-O817</f>
        <v/>
      </c>
      <c r="Q817" s="418" t="n"/>
      <c r="R817" s="418" t="inlineStr">
        <is>
          <t>JHL-22-02046</t>
        </is>
      </c>
      <c r="S817" s="418" t="inlineStr">
        <is>
          <t>JHL-22-02046</t>
        </is>
      </c>
      <c r="T817" s="418">
        <f>R817=S817</f>
        <v/>
      </c>
      <c r="U817" s="418">
        <f>AND(MONTH(F817)=MONTH(Y817), YEAR(F817)=YEAR(Y817))</f>
        <v/>
      </c>
      <c r="V817" s="418">
        <f>AND(AC817&lt;&gt;"", 'Company information'!D$4&lt;&gt;"", RIGHT(SUBSTITUTE(AC817,"-",""),9)=RIGHT(SUBSTITUTE('Company information'!D$4,"-",""),9))</f>
        <v/>
      </c>
      <c r="W817" s="418">
        <f>AI817-I817</f>
        <v/>
      </c>
      <c r="X817" s="455" t="n"/>
      <c r="Y817" s="419" t="n">
        <v>44792</v>
      </c>
      <c r="Z817" s="418" t="inlineStr">
        <is>
          <t>JHL-22-02046</t>
        </is>
      </c>
      <c r="AA817" s="418" t="inlineStr"/>
      <c r="AB817" s="418" t="inlineStr">
        <is>
          <t>បុគ្គលជាប់អាករ</t>
        </is>
      </c>
      <c r="AC817" s="418" t="inlineStr">
        <is>
          <t>L001-100067123</t>
        </is>
      </c>
      <c r="AD817" s="418" t="inlineStr">
        <is>
          <t>រីឡាយអេប៊ល សូស អ៊ិនដាសស្រ្ទៀល (ខេមបូឌា)</t>
        </is>
      </c>
      <c r="AE817" s="455" t="n">
        <v>882307</v>
      </c>
      <c r="AF817" s="455" t="n">
        <v>802097</v>
      </c>
      <c r="AG817" s="455" t="n">
        <v>0</v>
      </c>
      <c r="AH817" s="455" t="n">
        <v>0</v>
      </c>
      <c r="AI817" s="455" t="n">
        <v>80210</v>
      </c>
      <c r="AJ817" s="455" t="n">
        <v>0</v>
      </c>
      <c r="AK817" s="455" t="n">
        <v>0</v>
      </c>
      <c r="AL817" s="455" t="n">
        <v>0</v>
      </c>
      <c r="AM817" s="455" t="n">
        <v>0</v>
      </c>
      <c r="AN817" s="455" t="n">
        <v>0</v>
      </c>
      <c r="AO817" s="455" t="n">
        <v>0</v>
      </c>
      <c r="AP817" s="455" t="n">
        <v>0</v>
      </c>
      <c r="AQ817" s="455" t="n">
        <v>0</v>
      </c>
      <c r="AR817" s="418" t="inlineStr"/>
      <c r="AS817" s="418" t="inlineStr">
        <is>
          <t>Import Export clearance services</t>
        </is>
      </c>
      <c r="AT817" s="418" t="inlineStr">
        <is>
          <t>បានប្រកាសពន្ធ</t>
        </is>
      </c>
    </row>
    <row r="818">
      <c r="A818" s="417" t="n">
        <v>809</v>
      </c>
      <c r="B818" s="418" t="inlineStr">
        <is>
          <t>SCF Below 40F</t>
        </is>
      </c>
      <c r="C818" s="418" t="inlineStr">
        <is>
          <t>ជេអេចអិល (ខេមបូឌា) ឡូជីស្ទីក ឯ.ក</t>
        </is>
      </c>
      <c r="D818" s="418" t="inlineStr">
        <is>
          <t>K006-901803075</t>
        </is>
      </c>
      <c r="E818" s="418" t="inlineStr">
        <is>
          <t>JHL-22-01990</t>
        </is>
      </c>
      <c r="F818" s="419" t="n">
        <v>44903</v>
      </c>
      <c r="G818" s="420" t="n">
        <v>63782</v>
      </c>
      <c r="H818" s="418" t="n"/>
      <c r="I818" s="455" t="n">
        <v>63782</v>
      </c>
      <c r="J818" s="418">
        <f>IF(L818&lt;&gt;"",L818,K818)</f>
        <v/>
      </c>
      <c r="K818" s="418">
        <f>IF(AND(T818=TRUE, U818=TRUE, V818=TRUE), IF(W818&lt;-0.05, "អនុញ្ញាត (អ្នកផ្គត់ផ្គង់ប្រកាសខ្វះ)", "បានប្រកាស (អនុញ្ញាត)"), IF(AND(T818=FALSE, U818=FALSE, V818=FALSE), "ព្យួរទុក (មិនមានទិន្នន័យ)", "ប្រកាសខុស (ព្យួរទុក)"))</f>
        <v/>
      </c>
      <c r="L818" s="418" t="inlineStr"/>
      <c r="M818" s="418" t="inlineStr"/>
      <c r="N818" s="455" t="n"/>
      <c r="O818" s="455">
        <f>IF(W818&lt;0,AI818,I818)</f>
        <v/>
      </c>
      <c r="P818" s="455">
        <f>I818-O818</f>
        <v/>
      </c>
      <c r="Q818" s="418" t="n"/>
      <c r="R818" s="418" t="inlineStr">
        <is>
          <t>JHL-22-01990</t>
        </is>
      </c>
      <c r="S818" s="418" t="inlineStr">
        <is>
          <t>JHL-22-01990</t>
        </is>
      </c>
      <c r="T818" s="418">
        <f>R818=S818</f>
        <v/>
      </c>
      <c r="U818" s="418">
        <f>AND(MONTH(F818)=MONTH(Y818), YEAR(F818)=YEAR(Y818))</f>
        <v/>
      </c>
      <c r="V818" s="418">
        <f>AND(AC818&lt;&gt;"", 'Company information'!D$4&lt;&gt;"", RIGHT(SUBSTITUTE(AC818,"-",""),9)=RIGHT(SUBSTITUTE('Company information'!D$4,"-",""),9))</f>
        <v/>
      </c>
      <c r="W818" s="418">
        <f>AI818-I818</f>
        <v/>
      </c>
      <c r="X818" s="455" t="n"/>
      <c r="Y818" s="419" t="n">
        <v>44785</v>
      </c>
      <c r="Z818" s="418" t="inlineStr">
        <is>
          <t>JHL-22-01990</t>
        </is>
      </c>
      <c r="AA818" s="418" t="inlineStr"/>
      <c r="AB818" s="418" t="inlineStr">
        <is>
          <t>បុគ្គលជាប់អាករ</t>
        </is>
      </c>
      <c r="AC818" s="418" t="inlineStr">
        <is>
          <t>L001-100067123</t>
        </is>
      </c>
      <c r="AD818" s="418" t="inlineStr">
        <is>
          <t>រីឡាយអេប៊ល សូស អ៊ិនដាសស្រ្ទៀល (ខេមបូឌា)</t>
        </is>
      </c>
      <c r="AE818" s="455" t="n">
        <v>701599</v>
      </c>
      <c r="AF818" s="455" t="n">
        <v>637817</v>
      </c>
      <c r="AG818" s="455" t="n">
        <v>0</v>
      </c>
      <c r="AH818" s="455" t="n">
        <v>0</v>
      </c>
      <c r="AI818" s="455" t="n">
        <v>63782</v>
      </c>
      <c r="AJ818" s="455" t="n">
        <v>0</v>
      </c>
      <c r="AK818" s="455" t="n">
        <v>0</v>
      </c>
      <c r="AL818" s="455" t="n">
        <v>0</v>
      </c>
      <c r="AM818" s="455" t="n">
        <v>0</v>
      </c>
      <c r="AN818" s="455" t="n">
        <v>0</v>
      </c>
      <c r="AO818" s="455" t="n">
        <v>0</v>
      </c>
      <c r="AP818" s="455" t="n">
        <v>0</v>
      </c>
      <c r="AQ818" s="455" t="n">
        <v>0</v>
      </c>
      <c r="AR818" s="418" t="inlineStr"/>
      <c r="AS818" s="418" t="inlineStr">
        <is>
          <t>Import Export clearance services</t>
        </is>
      </c>
      <c r="AT818" s="418" t="inlineStr">
        <is>
          <t>បានប្រកាសពន្ធ</t>
        </is>
      </c>
    </row>
    <row r="819">
      <c r="A819" s="417" t="n">
        <v>810</v>
      </c>
      <c r="B819" s="418" t="inlineStr">
        <is>
          <t>Customs Declaration, CPF Non-Container</t>
        </is>
      </c>
      <c r="C819" s="418" t="inlineStr">
        <is>
          <t>ជេអេចអិល (ខេមបូឌា) ឡូជីស្ទីក ឯ.ក</t>
        </is>
      </c>
      <c r="D819" s="418" t="inlineStr">
        <is>
          <t>K006-901803075</t>
        </is>
      </c>
      <c r="E819" s="418" t="inlineStr">
        <is>
          <t>JHL-22-01989</t>
        </is>
      </c>
      <c r="F819" s="419" t="n">
        <v>44903</v>
      </c>
      <c r="G819" s="420" t="n">
        <v>71996</v>
      </c>
      <c r="H819" s="418" t="n"/>
      <c r="I819" s="455" t="n">
        <v>71996</v>
      </c>
      <c r="J819" s="418">
        <f>IF(L819&lt;&gt;"",L819,K819)</f>
        <v/>
      </c>
      <c r="K819" s="418">
        <f>IF(AND(T819=TRUE, U819=TRUE, V819=TRUE), IF(W819&lt;-0.05, "អនុញ្ញាត (អ្នកផ្គត់ផ្គង់ប្រកាសខ្វះ)", "បានប្រកាស (អនុញ្ញាត)"), IF(AND(T819=FALSE, U819=FALSE, V819=FALSE), "ព្យួរទុក (មិនមានទិន្នន័យ)", "ប្រកាសខុស (ព្យួរទុក)"))</f>
        <v/>
      </c>
      <c r="L819" s="418" t="inlineStr"/>
      <c r="M819" s="418" t="inlineStr"/>
      <c r="N819" s="455" t="n"/>
      <c r="O819" s="455">
        <f>IF(W819&lt;0,AI819,I819)</f>
        <v/>
      </c>
      <c r="P819" s="455">
        <f>I819-O819</f>
        <v/>
      </c>
      <c r="Q819" s="418" t="n"/>
      <c r="R819" s="418" t="inlineStr">
        <is>
          <t>JHL-22-01989</t>
        </is>
      </c>
      <c r="S819" s="418" t="inlineStr">
        <is>
          <t>JHL-22-01989</t>
        </is>
      </c>
      <c r="T819" s="418">
        <f>R819=S819</f>
        <v/>
      </c>
      <c r="U819" s="418">
        <f>AND(MONTH(F819)=MONTH(Y819), YEAR(F819)=YEAR(Y819))</f>
        <v/>
      </c>
      <c r="V819" s="418">
        <f>AND(AC819&lt;&gt;"", 'Company information'!D$4&lt;&gt;"", RIGHT(SUBSTITUTE(AC819,"-",""),9)=RIGHT(SUBSTITUTE('Company information'!D$4,"-",""),9))</f>
        <v/>
      </c>
      <c r="W819" s="418">
        <f>AI819-I819</f>
        <v/>
      </c>
      <c r="X819" s="455" t="n"/>
      <c r="Y819" s="419" t="n">
        <v>44785</v>
      </c>
      <c r="Z819" s="418" t="inlineStr">
        <is>
          <t>JHL-22-01989</t>
        </is>
      </c>
      <c r="AA819" s="418" t="inlineStr"/>
      <c r="AB819" s="418" t="inlineStr">
        <is>
          <t>បុគ្គលជាប់អាករ</t>
        </is>
      </c>
      <c r="AC819" s="418" t="inlineStr">
        <is>
          <t>L001-100067123</t>
        </is>
      </c>
      <c r="AD819" s="418" t="inlineStr">
        <is>
          <t>រីឡាយអេប៊ល សូស អ៊ិនដាសស្រ្ទៀល (ខេមបូឌា)</t>
        </is>
      </c>
      <c r="AE819" s="455" t="n">
        <v>791953</v>
      </c>
      <c r="AF819" s="455" t="n">
        <v>719957</v>
      </c>
      <c r="AG819" s="455" t="n">
        <v>0</v>
      </c>
      <c r="AH819" s="455" t="n">
        <v>0</v>
      </c>
      <c r="AI819" s="455" t="n">
        <v>71996</v>
      </c>
      <c r="AJ819" s="455" t="n">
        <v>0</v>
      </c>
      <c r="AK819" s="455" t="n">
        <v>0</v>
      </c>
      <c r="AL819" s="455" t="n">
        <v>0</v>
      </c>
      <c r="AM819" s="455" t="n">
        <v>0</v>
      </c>
      <c r="AN819" s="455" t="n">
        <v>0</v>
      </c>
      <c r="AO819" s="455" t="n">
        <v>0</v>
      </c>
      <c r="AP819" s="455" t="n">
        <v>0</v>
      </c>
      <c r="AQ819" s="455" t="n">
        <v>0</v>
      </c>
      <c r="AR819" s="418" t="inlineStr"/>
      <c r="AS819" s="418" t="inlineStr">
        <is>
          <t>Import Export clearance services</t>
        </is>
      </c>
      <c r="AT819" s="418" t="inlineStr">
        <is>
          <t>បានប្រកាសពន្ធ</t>
        </is>
      </c>
    </row>
    <row r="820">
      <c r="A820" s="417" t="n">
        <v>811</v>
      </c>
      <c r="B820" s="418" t="inlineStr">
        <is>
          <t>Customs Clearance Fee and Trucking Fee</t>
        </is>
      </c>
      <c r="C820" s="418" t="inlineStr">
        <is>
          <t>ជេអេចអិល (ខេមបូឌា) ឡូជីស្ទីក ឯ.ក</t>
        </is>
      </c>
      <c r="D820" s="418" t="inlineStr">
        <is>
          <t>K006-901803075</t>
        </is>
      </c>
      <c r="E820" s="418" t="inlineStr">
        <is>
          <t>JHL-22-01988</t>
        </is>
      </c>
      <c r="F820" s="419" t="n">
        <v>44903</v>
      </c>
      <c r="G820" s="420" t="n">
        <v>80210</v>
      </c>
      <c r="H820" s="418" t="n"/>
      <c r="I820" s="455" t="n">
        <v>80210</v>
      </c>
      <c r="J820" s="418">
        <f>IF(L820&lt;&gt;"",L820,K820)</f>
        <v/>
      </c>
      <c r="K820" s="418">
        <f>IF(AND(T820=TRUE, U820=TRUE, V820=TRUE), IF(W820&lt;-0.05, "អនុញ្ញាត (អ្នកផ្គត់ផ្គង់ប្រកាសខ្វះ)", "បានប្រកាស (អនុញ្ញាត)"), IF(AND(T820=FALSE, U820=FALSE, V820=FALSE), "ព្យួរទុក (មិនមានទិន្នន័យ)", "ប្រកាសខុស (ព្យួរទុក)"))</f>
        <v/>
      </c>
      <c r="L820" s="418" t="inlineStr"/>
      <c r="M820" s="418" t="inlineStr"/>
      <c r="N820" s="455" t="n"/>
      <c r="O820" s="455">
        <f>IF(W820&lt;0,AI820,I820)</f>
        <v/>
      </c>
      <c r="P820" s="455">
        <f>I820-O820</f>
        <v/>
      </c>
      <c r="Q820" s="418" t="n"/>
      <c r="R820" s="418" t="inlineStr">
        <is>
          <t>JHL-22-01988</t>
        </is>
      </c>
      <c r="S820" s="418" t="inlineStr">
        <is>
          <t>JHL-22-01988</t>
        </is>
      </c>
      <c r="T820" s="418">
        <f>R820=S820</f>
        <v/>
      </c>
      <c r="U820" s="418">
        <f>AND(MONTH(F820)=MONTH(Y820), YEAR(F820)=YEAR(Y820))</f>
        <v/>
      </c>
      <c r="V820" s="418">
        <f>AND(AC820&lt;&gt;"", 'Company information'!D$4&lt;&gt;"", RIGHT(SUBSTITUTE(AC820,"-",""),9)=RIGHT(SUBSTITUTE('Company information'!D$4,"-",""),9))</f>
        <v/>
      </c>
      <c r="W820" s="418">
        <f>AI820-I820</f>
        <v/>
      </c>
      <c r="X820" s="455" t="n"/>
      <c r="Y820" s="419" t="n">
        <v>44785</v>
      </c>
      <c r="Z820" s="418" t="inlineStr">
        <is>
          <t>JHL-22-01988</t>
        </is>
      </c>
      <c r="AA820" s="418" t="inlineStr"/>
      <c r="AB820" s="418" t="inlineStr">
        <is>
          <t>បុគ្គលជាប់អាករ</t>
        </is>
      </c>
      <c r="AC820" s="418" t="inlineStr">
        <is>
          <t>L001-100067123</t>
        </is>
      </c>
      <c r="AD820" s="418" t="inlineStr">
        <is>
          <t>រីឡាយអេប៊ល សូស អ៊ិនដាសស្រ្ទៀល (ខេមបូឌា)</t>
        </is>
      </c>
      <c r="AE820" s="455" t="n">
        <v>882307</v>
      </c>
      <c r="AF820" s="455" t="n">
        <v>802097</v>
      </c>
      <c r="AG820" s="455" t="n">
        <v>0</v>
      </c>
      <c r="AH820" s="455" t="n">
        <v>0</v>
      </c>
      <c r="AI820" s="455" t="n">
        <v>80210</v>
      </c>
      <c r="AJ820" s="455" t="n">
        <v>0</v>
      </c>
      <c r="AK820" s="455" t="n">
        <v>0</v>
      </c>
      <c r="AL820" s="455" t="n">
        <v>0</v>
      </c>
      <c r="AM820" s="455" t="n">
        <v>0</v>
      </c>
      <c r="AN820" s="455" t="n">
        <v>0</v>
      </c>
      <c r="AO820" s="455" t="n">
        <v>0</v>
      </c>
      <c r="AP820" s="455" t="n">
        <v>0</v>
      </c>
      <c r="AQ820" s="455" t="n">
        <v>0</v>
      </c>
      <c r="AR820" s="418" t="inlineStr"/>
      <c r="AS820" s="418" t="inlineStr">
        <is>
          <t>Import Export clearance services</t>
        </is>
      </c>
      <c r="AT820" s="418" t="inlineStr">
        <is>
          <t>បានប្រកាសពន្ធ</t>
        </is>
      </c>
    </row>
    <row r="821">
      <c r="A821" s="417" t="n">
        <v>812</v>
      </c>
      <c r="B821" s="418" t="inlineStr">
        <is>
          <t>Customs Clearance Fee, Gate Fee, Permit Fee, Express Permit and Service Charge</t>
        </is>
      </c>
      <c r="C821" s="418" t="inlineStr">
        <is>
          <t>ជេអេចអិល (ខេមបូឌា) ឡូជីស្ទីក ឯ.ក</t>
        </is>
      </c>
      <c r="D821" s="418" t="inlineStr">
        <is>
          <t>K006-901803075</t>
        </is>
      </c>
      <c r="E821" s="418" t="inlineStr">
        <is>
          <t>JHL-22-01951</t>
        </is>
      </c>
      <c r="F821" s="419" t="n">
        <v>44689</v>
      </c>
      <c r="G821" s="420" t="n">
        <v>63797</v>
      </c>
      <c r="H821" s="418" t="n"/>
      <c r="I821" s="455" t="n">
        <v>63797</v>
      </c>
      <c r="J821" s="418">
        <f>IF(L821&lt;&gt;"",L821,K821)</f>
        <v/>
      </c>
      <c r="K821" s="418">
        <f>IF(AND(T821=TRUE, U821=TRUE, V821=TRUE), IF(W821&lt;-0.05, "អនុញ្ញាត (អ្នកផ្គត់ផ្គង់ប្រកាសខ្វះ)", "បានប្រកាស (អនុញ្ញាត)"), IF(AND(T821=FALSE, U821=FALSE, V821=FALSE), "ព្យួរទុក (មិនមានទិន្នន័យ)", "ប្រកាសខុស (ព្យួរទុក)"))</f>
        <v/>
      </c>
      <c r="L821" s="418" t="inlineStr"/>
      <c r="M821" s="418" t="inlineStr"/>
      <c r="N821" s="455" t="n"/>
      <c r="O821" s="455">
        <f>IF(W821&lt;0,AI821,I821)</f>
        <v/>
      </c>
      <c r="P821" s="455">
        <f>I821-O821</f>
        <v/>
      </c>
      <c r="Q821" s="418" t="n"/>
      <c r="R821" s="418" t="inlineStr">
        <is>
          <t>JHL-22-01951</t>
        </is>
      </c>
      <c r="S821" s="418" t="inlineStr">
        <is>
          <t>JHL-22-01951</t>
        </is>
      </c>
      <c r="T821" s="418">
        <f>R821=S821</f>
        <v/>
      </c>
      <c r="U821" s="418">
        <f>AND(MONTH(F821)=MONTH(Y821), YEAR(F821)=YEAR(Y821))</f>
        <v/>
      </c>
      <c r="V821" s="418">
        <f>AND(AC821&lt;&gt;"", 'Company information'!D$4&lt;&gt;"", RIGHT(SUBSTITUTE(AC821,"-",""),9)=RIGHT(SUBSTITUTE('Company information'!D$4,"-",""),9))</f>
        <v/>
      </c>
      <c r="W821" s="418">
        <f>AI821-I821</f>
        <v/>
      </c>
      <c r="X821" s="455" t="n"/>
      <c r="Y821" s="419" t="n">
        <v>44778</v>
      </c>
      <c r="Z821" s="418" t="inlineStr">
        <is>
          <t>JHL-22-01951</t>
        </is>
      </c>
      <c r="AA821" s="418" t="inlineStr"/>
      <c r="AB821" s="418" t="inlineStr">
        <is>
          <t>បុគ្គលជាប់អាករ</t>
        </is>
      </c>
      <c r="AC821" s="418" t="inlineStr">
        <is>
          <t>L001-100067123</t>
        </is>
      </c>
      <c r="AD821" s="418" t="inlineStr">
        <is>
          <t>រីឡាយអេប៊ល សូស អ៊ិនដាសស្រ្ទៀល (ខេមបូឌា)</t>
        </is>
      </c>
      <c r="AE821" s="455" t="n">
        <v>701770</v>
      </c>
      <c r="AF821" s="455" t="n">
        <v>637973</v>
      </c>
      <c r="AG821" s="455" t="n">
        <v>0</v>
      </c>
      <c r="AH821" s="455" t="n">
        <v>0</v>
      </c>
      <c r="AI821" s="455" t="n">
        <v>63797</v>
      </c>
      <c r="AJ821" s="455" t="n">
        <v>0</v>
      </c>
      <c r="AK821" s="455" t="n">
        <v>0</v>
      </c>
      <c r="AL821" s="455" t="n">
        <v>0</v>
      </c>
      <c r="AM821" s="455" t="n">
        <v>0</v>
      </c>
      <c r="AN821" s="455" t="n">
        <v>0</v>
      </c>
      <c r="AO821" s="455" t="n">
        <v>0</v>
      </c>
      <c r="AP821" s="455" t="n">
        <v>0</v>
      </c>
      <c r="AQ821" s="455" t="n">
        <v>0</v>
      </c>
      <c r="AR821" s="418" t="inlineStr"/>
      <c r="AS821" s="418" t="inlineStr">
        <is>
          <t>Import Export clearance services</t>
        </is>
      </c>
      <c r="AT821" s="418" t="inlineStr">
        <is>
          <t>បានប្រកាសពន្ធ</t>
        </is>
      </c>
    </row>
    <row r="822">
      <c r="A822" s="417" t="n">
        <v>813</v>
      </c>
      <c r="B822" s="418" t="inlineStr">
        <is>
          <t>Customs Declaration, CPF, Container Seal and Transport Doc Fee</t>
        </is>
      </c>
      <c r="C822" s="418" t="inlineStr">
        <is>
          <t>ជេអេចអិល (ខេមបូឌា) ឡូជីស្ទីក ឯ.ក</t>
        </is>
      </c>
      <c r="D822" s="418" t="inlineStr">
        <is>
          <t>K006-901803075</t>
        </is>
      </c>
      <c r="E822" s="418" t="inlineStr">
        <is>
          <t>JHL-22-01949</t>
        </is>
      </c>
      <c r="F822" s="419" t="n">
        <v>44689</v>
      </c>
      <c r="G822" s="420" t="n">
        <v>136057</v>
      </c>
      <c r="H822" s="418" t="n"/>
      <c r="I822" s="455" t="n">
        <v>136057</v>
      </c>
      <c r="J822" s="418">
        <f>IF(L822&lt;&gt;"",L822,K822)</f>
        <v/>
      </c>
      <c r="K822" s="418">
        <f>IF(AND(T822=TRUE, U822=TRUE, V822=TRUE), IF(W822&lt;-0.05, "អនុញ្ញាត (អ្នកផ្គត់ផ្គង់ប្រកាសខ្វះ)", "បានប្រកាស (អនុញ្ញាត)"), IF(AND(T822=FALSE, U822=FALSE, V822=FALSE), "ព្យួរទុក (មិនមានទិន្នន័យ)", "ប្រកាសខុស (ព្យួរទុក)"))</f>
        <v/>
      </c>
      <c r="L822" s="418" t="inlineStr"/>
      <c r="M822" s="418" t="inlineStr"/>
      <c r="N822" s="455" t="n"/>
      <c r="O822" s="455">
        <f>IF(W822&lt;0,AI822,I822)</f>
        <v/>
      </c>
      <c r="P822" s="455">
        <f>I822-O822</f>
        <v/>
      </c>
      <c r="Q822" s="418" t="n"/>
      <c r="R822" s="418" t="inlineStr">
        <is>
          <t>JHL-22-01949</t>
        </is>
      </c>
      <c r="S822" s="418" t="inlineStr">
        <is>
          <t>JHL-22-01949</t>
        </is>
      </c>
      <c r="T822" s="418">
        <f>R822=S822</f>
        <v/>
      </c>
      <c r="U822" s="418">
        <f>AND(MONTH(F822)=MONTH(Y822), YEAR(F822)=YEAR(Y822))</f>
        <v/>
      </c>
      <c r="V822" s="418">
        <f>AND(AC822&lt;&gt;"", 'Company information'!D$4&lt;&gt;"", RIGHT(SUBSTITUTE(AC822,"-",""),9)=RIGHT(SUBSTITUTE('Company information'!D$4,"-",""),9))</f>
        <v/>
      </c>
      <c r="W822" s="418">
        <f>AI822-I822</f>
        <v/>
      </c>
      <c r="X822" s="455" t="n"/>
      <c r="Y822" s="419" t="n">
        <v>44778</v>
      </c>
      <c r="Z822" s="418" t="inlineStr">
        <is>
          <t>JHL-22-01949</t>
        </is>
      </c>
      <c r="AA822" s="418" t="inlineStr"/>
      <c r="AB822" s="418" t="inlineStr">
        <is>
          <t>បុគ្គលជាប់អាករ</t>
        </is>
      </c>
      <c r="AC822" s="418" t="inlineStr">
        <is>
          <t>L001-100067123</t>
        </is>
      </c>
      <c r="AD822" s="418" t="inlineStr">
        <is>
          <t>រីឡាយអេប៊ល សូស អ៊ិនដាសស្រ្ទៀល (ខេមបូឌា)</t>
        </is>
      </c>
      <c r="AE822" s="455" t="n">
        <v>1496627</v>
      </c>
      <c r="AF822" s="455" t="n">
        <v>1360570</v>
      </c>
      <c r="AG822" s="455" t="n">
        <v>0</v>
      </c>
      <c r="AH822" s="455" t="n">
        <v>0</v>
      </c>
      <c r="AI822" s="455" t="n">
        <v>136057</v>
      </c>
      <c r="AJ822" s="455" t="n">
        <v>0</v>
      </c>
      <c r="AK822" s="455" t="n">
        <v>0</v>
      </c>
      <c r="AL822" s="455" t="n">
        <v>0</v>
      </c>
      <c r="AM822" s="455" t="n">
        <v>0</v>
      </c>
      <c r="AN822" s="455" t="n">
        <v>0</v>
      </c>
      <c r="AO822" s="455" t="n">
        <v>0</v>
      </c>
      <c r="AP822" s="455" t="n">
        <v>0</v>
      </c>
      <c r="AQ822" s="455" t="n">
        <v>0</v>
      </c>
      <c r="AR822" s="418" t="inlineStr"/>
      <c r="AS822" s="418" t="inlineStr">
        <is>
          <t>Import Export clearance services</t>
        </is>
      </c>
      <c r="AT822" s="418" t="inlineStr">
        <is>
          <t>បានប្រកាសពន្ធ</t>
        </is>
      </c>
    </row>
    <row r="823">
      <c r="A823" s="417" t="n">
        <v>814</v>
      </c>
      <c r="B823" s="418" t="inlineStr">
        <is>
          <t>Customs Clearance Fee and Trucking Fee</t>
        </is>
      </c>
      <c r="C823" s="418" t="inlineStr">
        <is>
          <t>ជេអេចអិល (ខេមបូឌា) ឡូជីស្ទីក ឯ.ក</t>
        </is>
      </c>
      <c r="D823" s="418" t="inlineStr">
        <is>
          <t>K006-901803075</t>
        </is>
      </c>
      <c r="E823" s="418" t="inlineStr">
        <is>
          <t>JHL-22-01950</t>
        </is>
      </c>
      <c r="F823" s="419" t="n">
        <v>44689</v>
      </c>
      <c r="G823" s="420" t="n">
        <v>63797</v>
      </c>
      <c r="H823" s="418" t="n"/>
      <c r="I823" s="455" t="n">
        <v>63797</v>
      </c>
      <c r="J823" s="418">
        <f>IF(L823&lt;&gt;"",L823,K823)</f>
        <v/>
      </c>
      <c r="K823" s="418">
        <f>IF(AND(T823=TRUE, U823=TRUE, V823=TRUE), IF(W823&lt;-0.05, "អនុញ្ញាត (អ្នកផ្គត់ផ្គង់ប្រកាសខ្វះ)", "បានប្រកាស (អនុញ្ញាត)"), IF(AND(T823=FALSE, U823=FALSE, V823=FALSE), "ព្យួរទុក (មិនមានទិន្នន័យ)", "ប្រកាសខុស (ព្យួរទុក)"))</f>
        <v/>
      </c>
      <c r="L823" s="418" t="inlineStr"/>
      <c r="M823" s="418" t="inlineStr"/>
      <c r="N823" s="455" t="n"/>
      <c r="O823" s="455">
        <f>IF(W823&lt;0,AI823,I823)</f>
        <v/>
      </c>
      <c r="P823" s="455">
        <f>I823-O823</f>
        <v/>
      </c>
      <c r="Q823" s="418" t="n"/>
      <c r="R823" s="418" t="inlineStr">
        <is>
          <t>JHL-22-01950</t>
        </is>
      </c>
      <c r="S823" s="418" t="inlineStr">
        <is>
          <t>JHL-22-01950</t>
        </is>
      </c>
      <c r="T823" s="418">
        <f>R823=S823</f>
        <v/>
      </c>
      <c r="U823" s="418">
        <f>AND(MONTH(F823)=MONTH(Y823), YEAR(F823)=YEAR(Y823))</f>
        <v/>
      </c>
      <c r="V823" s="418">
        <f>AND(AC823&lt;&gt;"", 'Company information'!D$4&lt;&gt;"", RIGHT(SUBSTITUTE(AC823,"-",""),9)=RIGHT(SUBSTITUTE('Company information'!D$4,"-",""),9))</f>
        <v/>
      </c>
      <c r="W823" s="418">
        <f>AI823-I823</f>
        <v/>
      </c>
      <c r="X823" s="455" t="n"/>
      <c r="Y823" s="419" t="n">
        <v>44778</v>
      </c>
      <c r="Z823" s="418" t="inlineStr">
        <is>
          <t>JHL-22-01950</t>
        </is>
      </c>
      <c r="AA823" s="418" t="inlineStr"/>
      <c r="AB823" s="418" t="inlineStr">
        <is>
          <t>បុគ្គលជាប់អាករ</t>
        </is>
      </c>
      <c r="AC823" s="418" t="inlineStr">
        <is>
          <t>L001-100067123</t>
        </is>
      </c>
      <c r="AD823" s="418" t="inlineStr">
        <is>
          <t>រីឡាយអេប៊ល សូស អ៊ិនដាសស្រ្ទៀល (ខេមបូឌា)</t>
        </is>
      </c>
      <c r="AE823" s="455" t="n">
        <v>701770</v>
      </c>
      <c r="AF823" s="455" t="n">
        <v>637973</v>
      </c>
      <c r="AG823" s="455" t="n">
        <v>0</v>
      </c>
      <c r="AH823" s="455" t="n">
        <v>0</v>
      </c>
      <c r="AI823" s="455" t="n">
        <v>63797</v>
      </c>
      <c r="AJ823" s="455" t="n">
        <v>0</v>
      </c>
      <c r="AK823" s="455" t="n">
        <v>0</v>
      </c>
      <c r="AL823" s="455" t="n">
        <v>0</v>
      </c>
      <c r="AM823" s="455" t="n">
        <v>0</v>
      </c>
      <c r="AN823" s="455" t="n">
        <v>0</v>
      </c>
      <c r="AO823" s="455" t="n">
        <v>0</v>
      </c>
      <c r="AP823" s="455" t="n">
        <v>0</v>
      </c>
      <c r="AQ823" s="455" t="n">
        <v>0</v>
      </c>
      <c r="AR823" s="418" t="inlineStr"/>
      <c r="AS823" s="418" t="inlineStr">
        <is>
          <t>Import Export clearance services</t>
        </is>
      </c>
      <c r="AT823" s="418" t="inlineStr">
        <is>
          <t>បានប្រកាសពន្ធ</t>
        </is>
      </c>
    </row>
    <row r="824">
      <c r="A824" s="417" t="n">
        <v>815</v>
      </c>
      <c r="B824" s="418" t="inlineStr">
        <is>
          <t>Customs Clearance Fee, Extra Trucking Fee, Non-Original Insurance, Permit Fee and Service Charge</t>
        </is>
      </c>
      <c r="C824" s="418" t="inlineStr">
        <is>
          <t>ជេអេចអិល (ខេមបូឌា) ឡូជីស្ទីក ឯ.ក</t>
        </is>
      </c>
      <c r="D824" s="418" t="inlineStr">
        <is>
          <t>K006-901803075</t>
        </is>
      </c>
      <c r="E824" s="418" t="inlineStr">
        <is>
          <t>JHL-22-01948</t>
        </is>
      </c>
      <c r="F824" s="419" t="n">
        <v>44689</v>
      </c>
      <c r="G824" s="420" t="n">
        <v>90623</v>
      </c>
      <c r="H824" s="418" t="n"/>
      <c r="I824" s="455" t="n">
        <v>90623</v>
      </c>
      <c r="J824" s="418">
        <f>IF(L824&lt;&gt;"",L824,K824)</f>
        <v/>
      </c>
      <c r="K824" s="418">
        <f>IF(AND(T824=TRUE, U824=TRUE, V824=TRUE), IF(W824&lt;-0.05, "អនុញ្ញាត (អ្នកផ្គត់ផ្គង់ប្រកាសខ្វះ)", "បានប្រកាស (អនុញ្ញាត)"), IF(AND(T824=FALSE, U824=FALSE, V824=FALSE), "ព្យួរទុក (មិនមានទិន្នន័យ)", "ប្រកាសខុស (ព្យួរទុក)"))</f>
        <v/>
      </c>
      <c r="L824" s="418" t="inlineStr"/>
      <c r="M824" s="418" t="inlineStr"/>
      <c r="N824" s="455" t="n"/>
      <c r="O824" s="455">
        <f>IF(W824&lt;0,AI824,I824)</f>
        <v/>
      </c>
      <c r="P824" s="455">
        <f>I824-O824</f>
        <v/>
      </c>
      <c r="Q824" s="418" t="n"/>
      <c r="R824" s="418" t="inlineStr">
        <is>
          <t>JHL-22-01948</t>
        </is>
      </c>
      <c r="S824" s="418" t="inlineStr">
        <is>
          <t>JHL-22-01948</t>
        </is>
      </c>
      <c r="T824" s="418">
        <f>R824=S824</f>
        <v/>
      </c>
      <c r="U824" s="418">
        <f>AND(MONTH(F824)=MONTH(Y824), YEAR(F824)=YEAR(Y824))</f>
        <v/>
      </c>
      <c r="V824" s="418">
        <f>AND(AC824&lt;&gt;"", 'Company information'!D$4&lt;&gt;"", RIGHT(SUBSTITUTE(AC824,"-",""),9)=RIGHT(SUBSTITUTE('Company information'!D$4,"-",""),9))</f>
        <v/>
      </c>
      <c r="W824" s="418">
        <f>AI824-I824</f>
        <v/>
      </c>
      <c r="X824" s="455" t="n"/>
      <c r="Y824" s="419" t="n">
        <v>44778</v>
      </c>
      <c r="Z824" s="418" t="inlineStr">
        <is>
          <t>JHL-22-01948</t>
        </is>
      </c>
      <c r="AA824" s="418" t="inlineStr"/>
      <c r="AB824" s="418" t="inlineStr">
        <is>
          <t>បុគ្គលជាប់អាករ</t>
        </is>
      </c>
      <c r="AC824" s="418" t="inlineStr">
        <is>
          <t>L001-100067123</t>
        </is>
      </c>
      <c r="AD824" s="418" t="inlineStr">
        <is>
          <t>រីឡាយអេប៊ល សូស អ៊ិនដាសស្រ្ទៀល (ខេមបូឌា)</t>
        </is>
      </c>
      <c r="AE824" s="455" t="n">
        <v>996847</v>
      </c>
      <c r="AF824" s="455" t="n">
        <v>906225</v>
      </c>
      <c r="AG824" s="455" t="n">
        <v>0</v>
      </c>
      <c r="AH824" s="455" t="n">
        <v>0</v>
      </c>
      <c r="AI824" s="455" t="n">
        <v>90622</v>
      </c>
      <c r="AJ824" s="455" t="n">
        <v>0</v>
      </c>
      <c r="AK824" s="455" t="n">
        <v>0</v>
      </c>
      <c r="AL824" s="455" t="n">
        <v>0</v>
      </c>
      <c r="AM824" s="455" t="n">
        <v>0</v>
      </c>
      <c r="AN824" s="455" t="n">
        <v>0</v>
      </c>
      <c r="AO824" s="455" t="n">
        <v>0</v>
      </c>
      <c r="AP824" s="455" t="n">
        <v>0</v>
      </c>
      <c r="AQ824" s="455" t="n">
        <v>0</v>
      </c>
      <c r="AR824" s="418" t="inlineStr"/>
      <c r="AS824" s="418" t="inlineStr">
        <is>
          <t>Import Export clearance services</t>
        </is>
      </c>
      <c r="AT824" s="418" t="inlineStr">
        <is>
          <t>បានប្រកាសពន្ធ</t>
        </is>
      </c>
    </row>
    <row r="825">
      <c r="A825" s="417" t="n">
        <v>816</v>
      </c>
      <c r="B825" s="418" t="inlineStr">
        <is>
          <t>Customs Clearance Fee and Agency Fee</t>
        </is>
      </c>
      <c r="C825" s="418" t="inlineStr">
        <is>
          <t>កំពង់ផែស្វយ័តក្រុងព្រះសីហនុ</t>
        </is>
      </c>
      <c r="D825" s="418" t="inlineStr">
        <is>
          <t>L001-100044638</t>
        </is>
      </c>
      <c r="E825" s="418" t="inlineStr">
        <is>
          <t>157980</t>
        </is>
      </c>
      <c r="F825" s="419" t="n">
        <v>44804</v>
      </c>
      <c r="G825" s="420" t="n">
        <v>20981</v>
      </c>
      <c r="H825" s="418" t="n"/>
      <c r="I825" s="455" t="n">
        <v>20981</v>
      </c>
      <c r="J825" s="418">
        <f>IF(L825&lt;&gt;"",L825,K825)</f>
        <v/>
      </c>
      <c r="K825" s="418">
        <f>IF(AND(T825=TRUE, U825=TRUE, V825=TRUE), IF(W825&lt;-0.05, "អនុញ្ញាត (អ្នកផ្គត់ផ្គង់ប្រកាសខ្វះ)", "បានប្រកាស (អនុញ្ញាត)"), IF(AND(T825=FALSE, U825=FALSE, V825=FALSE), "ព្យួរទុក (មិនមានទិន្នន័យ)", "ប្រកាសខុស (ព្យួរទុក)"))</f>
        <v/>
      </c>
      <c r="L825" s="418" t="inlineStr"/>
      <c r="M825" s="418" t="inlineStr"/>
      <c r="N825" s="455" t="n"/>
      <c r="O825" s="455">
        <f>IF(W825&lt;0,AI825,I825)</f>
        <v/>
      </c>
      <c r="P825" s="455">
        <f>I825-O825</f>
        <v/>
      </c>
      <c r="Q825" s="418" t="n"/>
      <c r="R825" s="418" t="inlineStr">
        <is>
          <t>157980</t>
        </is>
      </c>
      <c r="S825" s="418" t="inlineStr"/>
      <c r="T825" s="418">
        <f>R825=S825</f>
        <v/>
      </c>
      <c r="U825" s="418">
        <f>AND(MONTH(F825)=MONTH(Y825), YEAR(F825)=YEAR(Y825))</f>
        <v/>
      </c>
      <c r="V825" s="418">
        <f>AND(AC825&lt;&gt;"", 'Company information'!D$4&lt;&gt;"", RIGHT(SUBSTITUTE(AC825,"-",""),9)=RIGHT(SUBSTITUTE('Company information'!D$4,"-",""),9))</f>
        <v/>
      </c>
      <c r="W825" s="418">
        <f>AI825-I825</f>
        <v/>
      </c>
      <c r="X825" s="455" t="n"/>
      <c r="Y825" s="417" t="n"/>
      <c r="Z825" s="418" t="n"/>
      <c r="AA825" s="418" t="n"/>
      <c r="AB825" s="418" t="n"/>
      <c r="AC825" s="418" t="n"/>
      <c r="AD825" s="418" t="n"/>
      <c r="AE825" s="455" t="n"/>
      <c r="AF825" s="455" t="n"/>
      <c r="AG825" s="455" t="n"/>
      <c r="AH825" s="455" t="n"/>
      <c r="AI825" s="455" t="n"/>
      <c r="AJ825" s="455" t="n"/>
      <c r="AK825" s="455" t="n"/>
      <c r="AL825" s="455" t="n"/>
      <c r="AM825" s="455" t="n"/>
      <c r="AN825" s="455" t="n"/>
      <c r="AO825" s="455" t="n"/>
      <c r="AP825" s="455" t="n"/>
      <c r="AQ825" s="455" t="n"/>
      <c r="AR825" s="418" t="n"/>
      <c r="AS825" s="418" t="n"/>
      <c r="AT825" s="418" t="n"/>
    </row>
    <row r="826">
      <c r="A826" s="417" t="n">
        <v>817</v>
      </c>
      <c r="B826" s="418" t="inlineStr">
        <is>
          <t>Cargo Terminal</t>
        </is>
      </c>
      <c r="C826" s="418" t="inlineStr">
        <is>
          <t>កំពង់ផែស្វយ័តក្រុងព្រះសីហនុ</t>
        </is>
      </c>
      <c r="D826" s="418" t="inlineStr">
        <is>
          <t>L001-100044638</t>
        </is>
      </c>
      <c r="E826" s="418" t="inlineStr">
        <is>
          <t>157982</t>
        </is>
      </c>
      <c r="F826" s="419" t="n">
        <v>44804</v>
      </c>
      <c r="G826" s="420" t="n">
        <v>6994</v>
      </c>
      <c r="H826" s="418" t="n"/>
      <c r="I826" s="455" t="n">
        <v>6994</v>
      </c>
      <c r="J826" s="418">
        <f>IF(L826&lt;&gt;"",L826,K826)</f>
        <v/>
      </c>
      <c r="K826" s="418">
        <f>IF(AND(T826=TRUE, U826=TRUE, V826=TRUE), IF(W826&lt;-0.05, "អនុញ្ញាត (អ្នកផ្គត់ផ្គង់ប្រកាសខ្វះ)", "បានប្រកាស (អនុញ្ញាត)"), IF(AND(T826=FALSE, U826=FALSE, V826=FALSE), "ព្យួរទុក (មិនមានទិន្នន័យ)", "ប្រកាសខុស (ព្យួរទុក)"))</f>
        <v/>
      </c>
      <c r="L826" s="418" t="inlineStr"/>
      <c r="M826" s="418" t="inlineStr"/>
      <c r="N826" s="455" t="n"/>
      <c r="O826" s="455">
        <f>IF(W826&lt;0,AI826,I826)</f>
        <v/>
      </c>
      <c r="P826" s="455">
        <f>I826-O826</f>
        <v/>
      </c>
      <c r="Q826" s="418" t="n"/>
      <c r="R826" s="418" t="inlineStr">
        <is>
          <t>157982</t>
        </is>
      </c>
      <c r="S826" s="418" t="inlineStr"/>
      <c r="T826" s="418">
        <f>R826=S826</f>
        <v/>
      </c>
      <c r="U826" s="418">
        <f>AND(MONTH(F826)=MONTH(Y826), YEAR(F826)=YEAR(Y826))</f>
        <v/>
      </c>
      <c r="V826" s="418">
        <f>AND(AC826&lt;&gt;"", 'Company information'!D$4&lt;&gt;"", RIGHT(SUBSTITUTE(AC826,"-",""),9)=RIGHT(SUBSTITUTE('Company information'!D$4,"-",""),9))</f>
        <v/>
      </c>
      <c r="W826" s="418">
        <f>AI826-I826</f>
        <v/>
      </c>
      <c r="X826" s="455" t="n"/>
      <c r="Y826" s="417" t="n"/>
      <c r="Z826" s="418" t="n"/>
      <c r="AA826" s="418" t="n"/>
      <c r="AB826" s="418" t="n"/>
      <c r="AC826" s="418" t="n"/>
      <c r="AD826" s="418" t="n"/>
      <c r="AE826" s="455" t="n"/>
      <c r="AF826" s="455" t="n"/>
      <c r="AG826" s="455" t="n"/>
      <c r="AH826" s="455" t="n"/>
      <c r="AI826" s="455" t="n"/>
      <c r="AJ826" s="455" t="n"/>
      <c r="AK826" s="455" t="n"/>
      <c r="AL826" s="455" t="n"/>
      <c r="AM826" s="455" t="n"/>
      <c r="AN826" s="455" t="n"/>
      <c r="AO826" s="455" t="n"/>
      <c r="AP826" s="455" t="n"/>
      <c r="AQ826" s="455" t="n"/>
      <c r="AR826" s="418" t="n"/>
      <c r="AS826" s="418" t="n"/>
      <c r="AT826" s="418" t="n"/>
    </row>
    <row r="827">
      <c r="A827" s="417" t="n">
        <v>818</v>
      </c>
      <c r="B827" s="418" t="inlineStr">
        <is>
          <t>Customs Declaration, CPF Non-Container</t>
        </is>
      </c>
      <c r="C827" s="418" t="inlineStr">
        <is>
          <t>កំពង់ផែស្វយ័តក្រុងព្រះសីហនុ</t>
        </is>
      </c>
      <c r="D827" s="418" t="inlineStr">
        <is>
          <t>L001-100044638</t>
        </is>
      </c>
      <c r="E827" s="418" t="inlineStr">
        <is>
          <t>157981</t>
        </is>
      </c>
      <c r="F827" s="419" t="n">
        <v>44804</v>
      </c>
      <c r="G827" s="420" t="n">
        <v>6994</v>
      </c>
      <c r="H827" s="418" t="n"/>
      <c r="I827" s="455" t="n">
        <v>6994</v>
      </c>
      <c r="J827" s="418">
        <f>IF(L827&lt;&gt;"",L827,K827)</f>
        <v/>
      </c>
      <c r="K827" s="418">
        <f>IF(AND(T827=TRUE, U827=TRUE, V827=TRUE), IF(W827&lt;-0.05, "អនុញ្ញាត (អ្នកផ្គត់ផ្គង់ប្រកាសខ្វះ)", "បានប្រកាស (អនុញ្ញាត)"), IF(AND(T827=FALSE, U827=FALSE, V827=FALSE), "ព្យួរទុក (មិនមានទិន្នន័យ)", "ប្រកាសខុស (ព្យួរទុក)"))</f>
        <v/>
      </c>
      <c r="L827" s="418" t="inlineStr"/>
      <c r="M827" s="418" t="inlineStr"/>
      <c r="N827" s="455" t="n"/>
      <c r="O827" s="455">
        <f>IF(W827&lt;0,AI827,I827)</f>
        <v/>
      </c>
      <c r="P827" s="455">
        <f>I827-O827</f>
        <v/>
      </c>
      <c r="Q827" s="418" t="n"/>
      <c r="R827" s="418" t="inlineStr">
        <is>
          <t>157981</t>
        </is>
      </c>
      <c r="S827" s="418" t="inlineStr"/>
      <c r="T827" s="418">
        <f>R827=S827</f>
        <v/>
      </c>
      <c r="U827" s="418">
        <f>AND(MONTH(F827)=MONTH(Y827), YEAR(F827)=YEAR(Y827))</f>
        <v/>
      </c>
      <c r="V827" s="418">
        <f>AND(AC827&lt;&gt;"", 'Company information'!D$4&lt;&gt;"", RIGHT(SUBSTITUTE(AC827,"-",""),9)=RIGHT(SUBSTITUTE('Company information'!D$4,"-",""),9))</f>
        <v/>
      </c>
      <c r="W827" s="418">
        <f>AI827-I827</f>
        <v/>
      </c>
      <c r="X827" s="455" t="n"/>
      <c r="Y827" s="417" t="n"/>
      <c r="Z827" s="418" t="n"/>
      <c r="AA827" s="418" t="n"/>
      <c r="AB827" s="418" t="n"/>
      <c r="AC827" s="418" t="n"/>
      <c r="AD827" s="418" t="n"/>
      <c r="AE827" s="455" t="n"/>
      <c r="AF827" s="455" t="n"/>
      <c r="AG827" s="455" t="n"/>
      <c r="AH827" s="455" t="n"/>
      <c r="AI827" s="455" t="n"/>
      <c r="AJ827" s="455" t="n"/>
      <c r="AK827" s="455" t="n"/>
      <c r="AL827" s="455" t="n"/>
      <c r="AM827" s="455" t="n"/>
      <c r="AN827" s="455" t="n"/>
      <c r="AO827" s="455" t="n"/>
      <c r="AP827" s="455" t="n"/>
      <c r="AQ827" s="455" t="n"/>
      <c r="AR827" s="418" t="n"/>
      <c r="AS827" s="418" t="n"/>
      <c r="AT827" s="418" t="n"/>
    </row>
    <row r="828">
      <c r="A828" s="417" t="n">
        <v>819</v>
      </c>
      <c r="B828" s="418" t="inlineStr">
        <is>
          <t>Customs Clearance Fee and Trucking Fee</t>
        </is>
      </c>
      <c r="C828" s="418" t="inlineStr">
        <is>
          <t>កំពង់ផែស្វយ័តក្រុងព្រះសីហនុ</t>
        </is>
      </c>
      <c r="D828" s="418" t="inlineStr">
        <is>
          <t>L001-100044638</t>
        </is>
      </c>
      <c r="E828" s="418" t="inlineStr">
        <is>
          <t>INV20220860591</t>
        </is>
      </c>
      <c r="F828" s="419" t="n">
        <v>44781</v>
      </c>
      <c r="G828" s="420" t="n">
        <v>29578</v>
      </c>
      <c r="H828" s="418" t="n"/>
      <c r="I828" s="455" t="n">
        <v>29578</v>
      </c>
      <c r="J828" s="418">
        <f>IF(L828&lt;&gt;"",L828,K828)</f>
        <v/>
      </c>
      <c r="K828" s="418">
        <f>IF(AND(T828=TRUE, U828=TRUE, V828=TRUE), IF(W828&lt;-0.05, "អនុញ្ញាត (អ្នកផ្គត់ផ្គង់ប្រកាសខ្វះ)", "បានប្រកាស (អនុញ្ញាត)"), IF(AND(T828=FALSE, U828=FALSE, V828=FALSE), "ព្យួរទុក (មិនមានទិន្នន័យ)", "ប្រកាសខុស (ព្យួរទុក)"))</f>
        <v/>
      </c>
      <c r="L828" s="418" t="inlineStr"/>
      <c r="M828" s="418" t="inlineStr"/>
      <c r="N828" s="455" t="n"/>
      <c r="O828" s="455">
        <f>IF(W828&lt;0,AI828,I828)</f>
        <v/>
      </c>
      <c r="P828" s="455">
        <f>I828-O828</f>
        <v/>
      </c>
      <c r="Q828" s="418" t="n"/>
      <c r="R828" s="418" t="inlineStr">
        <is>
          <t>INV20220860591</t>
        </is>
      </c>
      <c r="S828" s="418" t="inlineStr"/>
      <c r="T828" s="418">
        <f>R828=S828</f>
        <v/>
      </c>
      <c r="U828" s="418">
        <f>AND(MONTH(F828)=MONTH(Y828), YEAR(F828)=YEAR(Y828))</f>
        <v/>
      </c>
      <c r="V828" s="418">
        <f>AND(AC828&lt;&gt;"", 'Company information'!D$4&lt;&gt;"", RIGHT(SUBSTITUTE(AC828,"-",""),9)=RIGHT(SUBSTITUTE('Company information'!D$4,"-",""),9))</f>
        <v/>
      </c>
      <c r="W828" s="418">
        <f>AI828-I828</f>
        <v/>
      </c>
      <c r="X828" s="455" t="n"/>
      <c r="Y828" s="417" t="n"/>
      <c r="Z828" s="418" t="n"/>
      <c r="AA828" s="418" t="n"/>
      <c r="AB828" s="418" t="n"/>
      <c r="AC828" s="418" t="n"/>
      <c r="AD828" s="418" t="n"/>
      <c r="AE828" s="455" t="n"/>
      <c r="AF828" s="455" t="n"/>
      <c r="AG828" s="455" t="n"/>
      <c r="AH828" s="455" t="n"/>
      <c r="AI828" s="455" t="n"/>
      <c r="AJ828" s="455" t="n"/>
      <c r="AK828" s="455" t="n"/>
      <c r="AL828" s="455" t="n"/>
      <c r="AM828" s="455" t="n"/>
      <c r="AN828" s="455" t="n"/>
      <c r="AO828" s="455" t="n"/>
      <c r="AP828" s="455" t="n"/>
      <c r="AQ828" s="455" t="n"/>
      <c r="AR828" s="418" t="n"/>
      <c r="AS828" s="418" t="n"/>
      <c r="AT828" s="418" t="n"/>
    </row>
    <row r="829">
      <c r="A829" s="417" t="n">
        <v>820</v>
      </c>
      <c r="B829" s="418" t="inlineStr">
        <is>
          <t>Customs Clearance Fee, Extra Trucking Fee, Non-Original Insurance, Permit Fee and Service Charge</t>
        </is>
      </c>
      <c r="C829" s="418" t="inlineStr">
        <is>
          <t>ម៉ីង លាំង ខូ អិលធីឌី</t>
        </is>
      </c>
      <c r="D829" s="418" t="inlineStr">
        <is>
          <t>K009-100089860</t>
        </is>
      </c>
      <c r="E829" s="418" t="inlineStr">
        <is>
          <t>001861</t>
        </is>
      </c>
      <c r="F829" s="419" t="n">
        <v>44569</v>
      </c>
      <c r="G829" s="420" t="n">
        <v>233221</v>
      </c>
      <c r="H829" s="418" t="n"/>
      <c r="I829" s="455" t="n">
        <v>233221</v>
      </c>
      <c r="J829" s="418">
        <f>IF(L829&lt;&gt;"",L829,K829)</f>
        <v/>
      </c>
      <c r="K829" s="418">
        <f>IF(AND(T829=TRUE, U829=TRUE, V829=TRUE), IF(W829&lt;-0.05, "អនុញ្ញាត (អ្នកផ្គត់ផ្គង់ប្រកាសខ្វះ)", "បានប្រកាស (អនុញ្ញាត)"), IF(AND(T829=FALSE, U829=FALSE, V829=FALSE), "ព្យួរទុក (មិនមានទិន្នន័យ)", "ប្រកាសខុស (ព្យួរទុក)"))</f>
        <v/>
      </c>
      <c r="L829" s="418" t="inlineStr"/>
      <c r="M829" s="418" t="inlineStr"/>
      <c r="N829" s="455" t="n"/>
      <c r="O829" s="455">
        <f>IF(W829&lt;0,AI829,I829)</f>
        <v/>
      </c>
      <c r="P829" s="455">
        <f>I829-O829</f>
        <v/>
      </c>
      <c r="Q829" s="418" t="n"/>
      <c r="R829" s="418" t="inlineStr">
        <is>
          <t>001861</t>
        </is>
      </c>
      <c r="S829" s="418" t="inlineStr">
        <is>
          <t>001861</t>
        </is>
      </c>
      <c r="T829" s="418">
        <f>R829=S829</f>
        <v/>
      </c>
      <c r="U829" s="418">
        <f>AND(MONTH(F829)=MONTH(Y829), YEAR(F829)=YEAR(Y829))</f>
        <v/>
      </c>
      <c r="V829" s="418">
        <f>AND(AC829&lt;&gt;"", 'Company information'!D$4&lt;&gt;"", RIGHT(SUBSTITUTE(AC829,"-",""),9)=RIGHT(SUBSTITUTE('Company information'!D$4,"-",""),9))</f>
        <v/>
      </c>
      <c r="W829" s="418">
        <f>AI829-I829</f>
        <v/>
      </c>
      <c r="X829" s="455" t="n"/>
      <c r="Y829" s="419" t="n">
        <v>44774</v>
      </c>
      <c r="Z829" s="418" t="inlineStr">
        <is>
          <t>001861</t>
        </is>
      </c>
      <c r="AA829" s="418" t="inlineStr"/>
      <c r="AB829" s="418" t="inlineStr">
        <is>
          <t>បុគ្គលជាប់អាករ</t>
        </is>
      </c>
      <c r="AC829" s="418" t="inlineStr">
        <is>
          <t>L001-100067123</t>
        </is>
      </c>
      <c r="AD829" s="418" t="inlineStr">
        <is>
          <t>រីឡាយអេប៊ល សូស អ៊ិនដាសស្រ្ទៀល (ខេមបូឌា)</t>
        </is>
      </c>
      <c r="AE829" s="455" t="n">
        <v>2565429</v>
      </c>
      <c r="AF829" s="455" t="n">
        <v>2332208</v>
      </c>
      <c r="AG829" s="455" t="n">
        <v>0</v>
      </c>
      <c r="AH829" s="455" t="n">
        <v>0</v>
      </c>
      <c r="AI829" s="455" t="n">
        <v>233221</v>
      </c>
      <c r="AJ829" s="455" t="n">
        <v>0</v>
      </c>
      <c r="AK829" s="455" t="n">
        <v>0</v>
      </c>
      <c r="AL829" s="455" t="n">
        <v>0</v>
      </c>
      <c r="AM829" s="455" t="n">
        <v>0</v>
      </c>
      <c r="AN829" s="455" t="n">
        <v>0</v>
      </c>
      <c r="AO829" s="455" t="n">
        <v>0</v>
      </c>
      <c r="AP829" s="455" t="n">
        <v>0</v>
      </c>
      <c r="AQ829" s="455" t="n">
        <v>0</v>
      </c>
      <c r="AR829" s="418" t="inlineStr"/>
      <c r="AS829" s="418" t="inlineStr">
        <is>
          <t>Trucking Fee</t>
        </is>
      </c>
      <c r="AT829" s="418" t="inlineStr">
        <is>
          <t>បានប្រកាសពន្ធ</t>
        </is>
      </c>
    </row>
    <row r="830">
      <c r="A830" s="417" t="n">
        <v>821</v>
      </c>
      <c r="B830" s="418" t="inlineStr">
        <is>
          <t>Terminal Handling Charge, CFS FEE, Scanner Fee, CIC Fee, Agency Fee, D/O Fee, Documentation Fee, Handling Fee, Ex-work charge and Ocean Freight Charge</t>
        </is>
      </c>
      <c r="C830" s="418" t="inlineStr">
        <is>
          <t>សូស៊ីយេតេ កុងសេស្យូនែរ ដឺ ឡាអេរ៉ូព័រ</t>
        </is>
      </c>
      <c r="D830" s="418" t="inlineStr">
        <is>
          <t>L001-100047300</t>
        </is>
      </c>
      <c r="E830" s="418" t="inlineStr">
        <is>
          <t>2200-048721</t>
        </is>
      </c>
      <c r="F830" s="419" t="n">
        <v>44798</v>
      </c>
      <c r="G830" s="420" t="n">
        <v>9538</v>
      </c>
      <c r="H830" s="418" t="n"/>
      <c r="I830" s="455" t="n">
        <v>9538</v>
      </c>
      <c r="J830" s="418">
        <f>IF(L830&lt;&gt;"",L830,K830)</f>
        <v/>
      </c>
      <c r="K830" s="418">
        <f>IF(AND(T830=TRUE, U830=TRUE, V830=TRUE), IF(W830&lt;-0.05, "អនុញ្ញាត (អ្នកផ្គត់ផ្គង់ប្រកាសខ្វះ)", "បានប្រកាស (អនុញ្ញាត)"), IF(AND(T830=FALSE, U830=FALSE, V830=FALSE), "ព្យួរទុក (មិនមានទិន្នន័យ)", "ប្រកាសខុស (ព្យួរទុក)"))</f>
        <v/>
      </c>
      <c r="L830" s="418" t="inlineStr"/>
      <c r="M830" s="418" t="inlineStr"/>
      <c r="N830" s="455" t="n"/>
      <c r="O830" s="455">
        <f>IF(W830&lt;0,AI830,I830)</f>
        <v/>
      </c>
      <c r="P830" s="455">
        <f>I830-O830</f>
        <v/>
      </c>
      <c r="Q830" s="418" t="n"/>
      <c r="R830" s="418" t="inlineStr">
        <is>
          <t>2200-048721</t>
        </is>
      </c>
      <c r="S830" s="418" t="inlineStr"/>
      <c r="T830" s="418">
        <f>R830=S830</f>
        <v/>
      </c>
      <c r="U830" s="418">
        <f>AND(MONTH(F830)=MONTH(Y830), YEAR(F830)=YEAR(Y830))</f>
        <v/>
      </c>
      <c r="V830" s="418">
        <f>AND(AC830&lt;&gt;"", 'Company information'!D$4&lt;&gt;"", RIGHT(SUBSTITUTE(AC830,"-",""),9)=RIGHT(SUBSTITUTE('Company information'!D$4,"-",""),9))</f>
        <v/>
      </c>
      <c r="W830" s="418">
        <f>AI830-I830</f>
        <v/>
      </c>
      <c r="X830" s="455" t="n"/>
      <c r="Y830" s="417" t="n"/>
      <c r="Z830" s="418" t="n"/>
      <c r="AA830" s="418" t="n"/>
      <c r="AB830" s="418" t="n"/>
      <c r="AC830" s="418" t="n"/>
      <c r="AD830" s="418" t="n"/>
      <c r="AE830" s="455" t="n"/>
      <c r="AF830" s="455" t="n"/>
      <c r="AG830" s="455" t="n"/>
      <c r="AH830" s="455" t="n"/>
      <c r="AI830" s="455" t="n"/>
      <c r="AJ830" s="455" t="n"/>
      <c r="AK830" s="455" t="n"/>
      <c r="AL830" s="455" t="n"/>
      <c r="AM830" s="455" t="n"/>
      <c r="AN830" s="455" t="n"/>
      <c r="AO830" s="455" t="n"/>
      <c r="AP830" s="455" t="n"/>
      <c r="AQ830" s="455" t="n"/>
      <c r="AR830" s="418" t="n"/>
      <c r="AS830" s="418" t="n"/>
      <c r="AT830" s="418" t="n"/>
    </row>
    <row r="831">
      <c r="A831" s="417" t="n">
        <v>822</v>
      </c>
      <c r="B831" s="418" t="inlineStr">
        <is>
          <t>Customs Declaration, CPF and Transport Doc Fee</t>
        </is>
      </c>
      <c r="C831" s="418" t="inlineStr">
        <is>
          <t>សូស៊ីយេតេ កុងសេស្យូនែរ ដឺ ឡាអេរ៉ូព័រ</t>
        </is>
      </c>
      <c r="D831" s="418" t="inlineStr">
        <is>
          <t>L001-100047300</t>
        </is>
      </c>
      <c r="E831" s="418" t="inlineStr">
        <is>
          <t>2200-048722</t>
        </is>
      </c>
      <c r="F831" s="419" t="n">
        <v>44798</v>
      </c>
      <c r="G831" s="420" t="n">
        <v>4933</v>
      </c>
      <c r="H831" s="418" t="n"/>
      <c r="I831" s="455" t="n">
        <v>4933</v>
      </c>
      <c r="J831" s="418">
        <f>IF(L831&lt;&gt;"",L831,K831)</f>
        <v/>
      </c>
      <c r="K831" s="418">
        <f>IF(AND(T831=TRUE, U831=TRUE, V831=TRUE), IF(W831&lt;-0.05, "អនុញ្ញាត (អ្នកផ្គត់ផ្គង់ប្រកាសខ្វះ)", "បានប្រកាស (អនុញ្ញាត)"), IF(AND(T831=FALSE, U831=FALSE, V831=FALSE), "ព្យួរទុក (មិនមានទិន្នន័យ)", "ប្រកាសខុស (ព្យួរទុក)"))</f>
        <v/>
      </c>
      <c r="L831" s="418" t="inlineStr"/>
      <c r="M831" s="418" t="inlineStr"/>
      <c r="N831" s="455" t="n"/>
      <c r="O831" s="455">
        <f>IF(W831&lt;0,AI831,I831)</f>
        <v/>
      </c>
      <c r="P831" s="455">
        <f>I831-O831</f>
        <v/>
      </c>
      <c r="Q831" s="418" t="n"/>
      <c r="R831" s="418" t="inlineStr">
        <is>
          <t>2200-048722</t>
        </is>
      </c>
      <c r="S831" s="418" t="inlineStr"/>
      <c r="T831" s="418">
        <f>R831=S831</f>
        <v/>
      </c>
      <c r="U831" s="418">
        <f>AND(MONTH(F831)=MONTH(Y831), YEAR(F831)=YEAR(Y831))</f>
        <v/>
      </c>
      <c r="V831" s="418">
        <f>AND(AC831&lt;&gt;"", 'Company information'!D$4&lt;&gt;"", RIGHT(SUBSTITUTE(AC831,"-",""),9)=RIGHT(SUBSTITUTE('Company information'!D$4,"-",""),9))</f>
        <v/>
      </c>
      <c r="W831" s="418">
        <f>AI831-I831</f>
        <v/>
      </c>
      <c r="X831" s="455" t="n"/>
      <c r="Y831" s="417" t="n"/>
      <c r="Z831" s="418" t="n"/>
      <c r="AA831" s="418" t="n"/>
      <c r="AB831" s="418" t="n"/>
      <c r="AC831" s="418" t="n"/>
      <c r="AD831" s="418" t="n"/>
      <c r="AE831" s="455" t="n"/>
      <c r="AF831" s="455" t="n"/>
      <c r="AG831" s="455" t="n"/>
      <c r="AH831" s="455" t="n"/>
      <c r="AI831" s="455" t="n"/>
      <c r="AJ831" s="455" t="n"/>
      <c r="AK831" s="455" t="n"/>
      <c r="AL831" s="455" t="n"/>
      <c r="AM831" s="455" t="n"/>
      <c r="AN831" s="455" t="n"/>
      <c r="AO831" s="455" t="n"/>
      <c r="AP831" s="455" t="n"/>
      <c r="AQ831" s="455" t="n"/>
      <c r="AR831" s="418" t="n"/>
      <c r="AS831" s="418" t="n"/>
      <c r="AT831" s="418" t="n"/>
    </row>
    <row r="832">
      <c r="A832" s="417" t="n">
        <v>823</v>
      </c>
      <c r="B832" s="418" t="inlineStr">
        <is>
          <t>Customs Clearance Fee and Trucking Fee</t>
        </is>
      </c>
      <c r="C832" s="418" t="inlineStr">
        <is>
          <t>សូស៊ីយេតេ កុងសេស្យូនែរ ដឺ ឡាអេរ៉ូព័រ</t>
        </is>
      </c>
      <c r="D832" s="418" t="inlineStr">
        <is>
          <t>L001-100047300</t>
        </is>
      </c>
      <c r="E832" s="418" t="inlineStr">
        <is>
          <t>2200-044497</t>
        </is>
      </c>
      <c r="F832" s="419" t="n">
        <v>44659</v>
      </c>
      <c r="G832" s="420" t="n">
        <v>38518</v>
      </c>
      <c r="H832" s="418" t="n"/>
      <c r="I832" s="455" t="n">
        <v>38518</v>
      </c>
      <c r="J832" s="418">
        <f>IF(L832&lt;&gt;"",L832,K832)</f>
        <v/>
      </c>
      <c r="K832" s="418">
        <f>IF(AND(T832=TRUE, U832=TRUE, V832=TRUE), IF(W832&lt;-0.05, "អនុញ្ញាត (អ្នកផ្គត់ផ្គង់ប្រកាសខ្វះ)", "បានប្រកាស (អនុញ្ញាត)"), IF(AND(T832=FALSE, U832=FALSE, V832=FALSE), "ព្យួរទុក (មិនមានទិន្នន័យ)", "ប្រកាសខុស (ព្យួរទុក)"))</f>
        <v/>
      </c>
      <c r="L832" s="418" t="inlineStr"/>
      <c r="M832" s="418" t="inlineStr"/>
      <c r="N832" s="455" t="n"/>
      <c r="O832" s="455">
        <f>IF(W832&lt;0,AI832,I832)</f>
        <v/>
      </c>
      <c r="P832" s="455">
        <f>I832-O832</f>
        <v/>
      </c>
      <c r="Q832" s="418" t="n"/>
      <c r="R832" s="418" t="inlineStr">
        <is>
          <t>2200-044497</t>
        </is>
      </c>
      <c r="S832" s="418" t="inlineStr"/>
      <c r="T832" s="418">
        <f>R832=S832</f>
        <v/>
      </c>
      <c r="U832" s="418">
        <f>AND(MONTH(F832)=MONTH(Y832), YEAR(F832)=YEAR(Y832))</f>
        <v/>
      </c>
      <c r="V832" s="418">
        <f>AND(AC832&lt;&gt;"", 'Company information'!D$4&lt;&gt;"", RIGHT(SUBSTITUTE(AC832,"-",""),9)=RIGHT(SUBSTITUTE('Company information'!D$4,"-",""),9))</f>
        <v/>
      </c>
      <c r="W832" s="418">
        <f>AI832-I832</f>
        <v/>
      </c>
      <c r="X832" s="455" t="n"/>
      <c r="Y832" s="417" t="n"/>
      <c r="Z832" s="418" t="n"/>
      <c r="AA832" s="418" t="n"/>
      <c r="AB832" s="418" t="n"/>
      <c r="AC832" s="418" t="n"/>
      <c r="AD832" s="418" t="n"/>
      <c r="AE832" s="455" t="n"/>
      <c r="AF832" s="455" t="n"/>
      <c r="AG832" s="455" t="n"/>
      <c r="AH832" s="455" t="n"/>
      <c r="AI832" s="455" t="n"/>
      <c r="AJ832" s="455" t="n"/>
      <c r="AK832" s="455" t="n"/>
      <c r="AL832" s="455" t="n"/>
      <c r="AM832" s="455" t="n"/>
      <c r="AN832" s="455" t="n"/>
      <c r="AO832" s="455" t="n"/>
      <c r="AP832" s="455" t="n"/>
      <c r="AQ832" s="455" t="n"/>
      <c r="AR832" s="418" t="n"/>
      <c r="AS832" s="418" t="n"/>
      <c r="AT832" s="418" t="n"/>
    </row>
    <row r="833">
      <c r="A833" s="417" t="n">
        <v>824</v>
      </c>
      <c r="B833" s="418" t="inlineStr">
        <is>
          <t>Customs Clearance Fee, Permit Fee and Import Deposit</t>
        </is>
      </c>
      <c r="C833" s="418" t="inlineStr">
        <is>
          <t>សូស៊ីយេតេ កុងសេស្យូនែរ ដឺ ឡាអេរ៉ូព័រ</t>
        </is>
      </c>
      <c r="D833" s="418" t="inlineStr">
        <is>
          <t>L001-100047300</t>
        </is>
      </c>
      <c r="E833" s="418" t="inlineStr">
        <is>
          <t>2200-044484</t>
        </is>
      </c>
      <c r="F833" s="419" t="n">
        <v>44659</v>
      </c>
      <c r="G833" s="420" t="n">
        <v>34870</v>
      </c>
      <c r="H833" s="418" t="n"/>
      <c r="I833" s="455" t="n">
        <v>34870</v>
      </c>
      <c r="J833" s="418">
        <f>IF(L833&lt;&gt;"",L833,K833)</f>
        <v/>
      </c>
      <c r="K833" s="418">
        <f>IF(AND(T833=TRUE, U833=TRUE, V833=TRUE), IF(W833&lt;-0.05, "អនុញ្ញាត (អ្នកផ្គត់ផ្គង់ប្រកាសខ្វះ)", "បានប្រកាស (អនុញ្ញាត)"), IF(AND(T833=FALSE, U833=FALSE, V833=FALSE), "ព្យួរទុក (មិនមានទិន្នន័យ)", "ប្រកាសខុស (ព្យួរទុក)"))</f>
        <v/>
      </c>
      <c r="L833" s="418" t="inlineStr"/>
      <c r="M833" s="418" t="inlineStr"/>
      <c r="N833" s="455" t="n"/>
      <c r="O833" s="455">
        <f>IF(W833&lt;0,AI833,I833)</f>
        <v/>
      </c>
      <c r="P833" s="455">
        <f>I833-O833</f>
        <v/>
      </c>
      <c r="Q833" s="418" t="n"/>
      <c r="R833" s="418" t="inlineStr">
        <is>
          <t>2200-044484</t>
        </is>
      </c>
      <c r="S833" s="418" t="inlineStr"/>
      <c r="T833" s="418">
        <f>R833=S833</f>
        <v/>
      </c>
      <c r="U833" s="418">
        <f>AND(MONTH(F833)=MONTH(Y833), YEAR(F833)=YEAR(Y833))</f>
        <v/>
      </c>
      <c r="V833" s="418">
        <f>AND(AC833&lt;&gt;"", 'Company information'!D$4&lt;&gt;"", RIGHT(SUBSTITUTE(AC833,"-",""),9)=RIGHT(SUBSTITUTE('Company information'!D$4,"-",""),9))</f>
        <v/>
      </c>
      <c r="W833" s="418">
        <f>AI833-I833</f>
        <v/>
      </c>
      <c r="X833" s="455" t="n"/>
      <c r="Y833" s="417" t="n"/>
      <c r="Z833" s="418" t="n"/>
      <c r="AA833" s="418" t="n"/>
      <c r="AB833" s="418" t="n"/>
      <c r="AC833" s="418" t="n"/>
      <c r="AD833" s="418" t="n"/>
      <c r="AE833" s="455" t="n"/>
      <c r="AF833" s="455" t="n"/>
      <c r="AG833" s="455" t="n"/>
      <c r="AH833" s="455" t="n"/>
      <c r="AI833" s="455" t="n"/>
      <c r="AJ833" s="455" t="n"/>
      <c r="AK833" s="455" t="n"/>
      <c r="AL833" s="455" t="n"/>
      <c r="AM833" s="455" t="n"/>
      <c r="AN833" s="455" t="n"/>
      <c r="AO833" s="455" t="n"/>
      <c r="AP833" s="455" t="n"/>
      <c r="AQ833" s="455" t="n"/>
      <c r="AR833" s="418" t="n"/>
      <c r="AS833" s="418" t="n"/>
      <c r="AT833" s="418" t="n"/>
    </row>
    <row r="834">
      <c r="A834" s="417" t="n">
        <v>825</v>
      </c>
      <c r="B834" s="418" t="inlineStr">
        <is>
          <t>THC Charge, CFS Fee, Scanning Fee, CIC Fee, D/O Fee, DOC Fee, Agency Fee, Handling Fee and Ocean Freight</t>
        </is>
      </c>
      <c r="C834" s="418" t="inlineStr">
        <is>
          <t>សូស៊ីយេតេ កុងសេស្យូនែរ ដឺ ឡាអេរ៉ូព័រ</t>
        </is>
      </c>
      <c r="D834" s="418" t="inlineStr">
        <is>
          <t>L001-100047300</t>
        </is>
      </c>
      <c r="E834" s="418" t="inlineStr">
        <is>
          <t>2200-047671</t>
        </is>
      </c>
      <c r="F834" s="419" t="n">
        <v>44792</v>
      </c>
      <c r="G834" s="420" t="n">
        <v>25594</v>
      </c>
      <c r="H834" s="418" t="n"/>
      <c r="I834" s="455" t="n">
        <v>25594</v>
      </c>
      <c r="J834" s="418">
        <f>IF(L834&lt;&gt;"",L834,K834)</f>
        <v/>
      </c>
      <c r="K834" s="418">
        <f>IF(AND(T834=TRUE, U834=TRUE, V834=TRUE), IF(W834&lt;-0.05, "អនុញ្ញាត (អ្នកផ្គត់ផ្គង់ប្រកាសខ្វះ)", "បានប្រកាស (អនុញ្ញាត)"), IF(AND(T834=FALSE, U834=FALSE, V834=FALSE), "ព្យួរទុក (មិនមានទិន្នន័យ)", "ប្រកាសខុស (ព្យួរទុក)"))</f>
        <v/>
      </c>
      <c r="L834" s="418" t="inlineStr"/>
      <c r="M834" s="418" t="inlineStr"/>
      <c r="N834" s="455" t="n"/>
      <c r="O834" s="455">
        <f>IF(W834&lt;0,AI834,I834)</f>
        <v/>
      </c>
      <c r="P834" s="455">
        <f>I834-O834</f>
        <v/>
      </c>
      <c r="Q834" s="418" t="n"/>
      <c r="R834" s="418" t="inlineStr">
        <is>
          <t>2200-047671</t>
        </is>
      </c>
      <c r="S834" s="418" t="inlineStr"/>
      <c r="T834" s="418">
        <f>R834=S834</f>
        <v/>
      </c>
      <c r="U834" s="418">
        <f>AND(MONTH(F834)=MONTH(Y834), YEAR(F834)=YEAR(Y834))</f>
        <v/>
      </c>
      <c r="V834" s="418">
        <f>AND(AC834&lt;&gt;"", 'Company information'!D$4&lt;&gt;"", RIGHT(SUBSTITUTE(AC834,"-",""),9)=RIGHT(SUBSTITUTE('Company information'!D$4,"-",""),9))</f>
        <v/>
      </c>
      <c r="W834" s="418">
        <f>AI834-I834</f>
        <v/>
      </c>
      <c r="X834" s="455" t="n"/>
      <c r="Y834" s="417" t="n"/>
      <c r="Z834" s="418" t="n"/>
      <c r="AA834" s="418" t="n"/>
      <c r="AB834" s="418" t="n"/>
      <c r="AC834" s="418" t="n"/>
      <c r="AD834" s="418" t="n"/>
      <c r="AE834" s="455" t="n"/>
      <c r="AF834" s="455" t="n"/>
      <c r="AG834" s="455" t="n"/>
      <c r="AH834" s="455" t="n"/>
      <c r="AI834" s="455" t="n"/>
      <c r="AJ834" s="455" t="n"/>
      <c r="AK834" s="455" t="n"/>
      <c r="AL834" s="455" t="n"/>
      <c r="AM834" s="455" t="n"/>
      <c r="AN834" s="455" t="n"/>
      <c r="AO834" s="455" t="n"/>
      <c r="AP834" s="455" t="n"/>
      <c r="AQ834" s="455" t="n"/>
      <c r="AR834" s="418" t="n"/>
      <c r="AS834" s="418" t="n"/>
      <c r="AT834" s="418" t="n"/>
    </row>
    <row r="835">
      <c r="A835" s="417" t="n">
        <v>826</v>
      </c>
      <c r="B835" s="418" t="inlineStr">
        <is>
          <t>Cargo Terminal</t>
        </is>
      </c>
      <c r="C835" s="418" t="inlineStr">
        <is>
          <t>សូស៊ីយេតេ កុងសេស្យូនែរ ដឺ ឡាអេរ៉ូព័រ</t>
        </is>
      </c>
      <c r="D835" s="418" t="inlineStr">
        <is>
          <t>L001-100047300</t>
        </is>
      </c>
      <c r="E835" s="418" t="inlineStr">
        <is>
          <t>2200-047383</t>
        </is>
      </c>
      <c r="F835" s="419" t="n">
        <v>44791</v>
      </c>
      <c r="G835" s="420" t="n">
        <v>2826</v>
      </c>
      <c r="H835" s="418" t="n"/>
      <c r="I835" s="455" t="n">
        <v>2826</v>
      </c>
      <c r="J835" s="418">
        <f>IF(L835&lt;&gt;"",L835,K835)</f>
        <v/>
      </c>
      <c r="K835" s="418">
        <f>IF(AND(T835=TRUE, U835=TRUE, V835=TRUE), IF(W835&lt;-0.05, "អនុញ្ញាត (អ្នកផ្គត់ផ្គង់ប្រកាសខ្វះ)", "បានប្រកាស (អនុញ្ញាត)"), IF(AND(T835=FALSE, U835=FALSE, V835=FALSE), "ព្យួរទុក (មិនមានទិន្នន័យ)", "ប្រកាសខុស (ព្យួរទុក)"))</f>
        <v/>
      </c>
      <c r="L835" s="418" t="inlineStr"/>
      <c r="M835" s="418" t="inlineStr"/>
      <c r="N835" s="455" t="n"/>
      <c r="O835" s="455">
        <f>IF(W835&lt;0,AI835,I835)</f>
        <v/>
      </c>
      <c r="P835" s="455">
        <f>I835-O835</f>
        <v/>
      </c>
      <c r="Q835" s="418" t="n"/>
      <c r="R835" s="418" t="inlineStr">
        <is>
          <t>2200-047383</t>
        </is>
      </c>
      <c r="S835" s="418" t="inlineStr"/>
      <c r="T835" s="418">
        <f>R835=S835</f>
        <v/>
      </c>
      <c r="U835" s="418">
        <f>AND(MONTH(F835)=MONTH(Y835), YEAR(F835)=YEAR(Y835))</f>
        <v/>
      </c>
      <c r="V835" s="418">
        <f>AND(AC835&lt;&gt;"", 'Company information'!D$4&lt;&gt;"", RIGHT(SUBSTITUTE(AC835,"-",""),9)=RIGHT(SUBSTITUTE('Company information'!D$4,"-",""),9))</f>
        <v/>
      </c>
      <c r="W835" s="418">
        <f>AI835-I835</f>
        <v/>
      </c>
      <c r="X835" s="455" t="n"/>
      <c r="Y835" s="417" t="n"/>
      <c r="Z835" s="418" t="n"/>
      <c r="AA835" s="418" t="n"/>
      <c r="AB835" s="418" t="n"/>
      <c r="AC835" s="418" t="n"/>
      <c r="AD835" s="418" t="n"/>
      <c r="AE835" s="455" t="n"/>
      <c r="AF835" s="455" t="n"/>
      <c r="AG835" s="455" t="n"/>
      <c r="AH835" s="455" t="n"/>
      <c r="AI835" s="455" t="n"/>
      <c r="AJ835" s="455" t="n"/>
      <c r="AK835" s="455" t="n"/>
      <c r="AL835" s="455" t="n"/>
      <c r="AM835" s="455" t="n"/>
      <c r="AN835" s="455" t="n"/>
      <c r="AO835" s="455" t="n"/>
      <c r="AP835" s="455" t="n"/>
      <c r="AQ835" s="455" t="n"/>
      <c r="AR835" s="418" t="n"/>
      <c r="AS835" s="418" t="n"/>
      <c r="AT835" s="418" t="n"/>
    </row>
    <row r="836">
      <c r="A836" s="417" t="n">
        <v>827</v>
      </c>
      <c r="B836" s="418" t="inlineStr">
        <is>
          <t>Customs Declaration and CPF Non-Container</t>
        </is>
      </c>
      <c r="C836" s="418" t="inlineStr">
        <is>
          <t>សូស៊ីយេតេ កុងសេស្យូនែរ ដឺ ឡាអេរ៉ូព័រ</t>
        </is>
      </c>
      <c r="D836" s="418" t="inlineStr">
        <is>
          <t>L001-100047300</t>
        </is>
      </c>
      <c r="E836" s="418" t="inlineStr">
        <is>
          <t>2200-047382</t>
        </is>
      </c>
      <c r="F836" s="419" t="n">
        <v>44791</v>
      </c>
      <c r="G836" s="420" t="n">
        <v>2102</v>
      </c>
      <c r="H836" s="418" t="n"/>
      <c r="I836" s="455" t="n">
        <v>2102</v>
      </c>
      <c r="J836" s="418">
        <f>IF(L836&lt;&gt;"",L836,K836)</f>
        <v/>
      </c>
      <c r="K836" s="418">
        <f>IF(AND(T836=TRUE, U836=TRUE, V836=TRUE), IF(W836&lt;-0.05, "អនុញ្ញាត (អ្នកផ្គត់ផ្គង់ប្រកាសខ្វះ)", "បានប្រកាស (អនុញ្ញាត)"), IF(AND(T836=FALSE, U836=FALSE, V836=FALSE), "ព្យួរទុក (មិនមានទិន្នន័យ)", "ប្រកាសខុស (ព្យួរទុក)"))</f>
        <v/>
      </c>
      <c r="L836" s="418" t="inlineStr"/>
      <c r="M836" s="418" t="inlineStr"/>
      <c r="N836" s="455" t="n"/>
      <c r="O836" s="455">
        <f>IF(W836&lt;0,AI836,I836)</f>
        <v/>
      </c>
      <c r="P836" s="455">
        <f>I836-O836</f>
        <v/>
      </c>
      <c r="Q836" s="418" t="n"/>
      <c r="R836" s="418" t="inlineStr">
        <is>
          <t>2200-047382</t>
        </is>
      </c>
      <c r="S836" s="418" t="inlineStr"/>
      <c r="T836" s="418">
        <f>R836=S836</f>
        <v/>
      </c>
      <c r="U836" s="418">
        <f>AND(MONTH(F836)=MONTH(Y836), YEAR(F836)=YEAR(Y836))</f>
        <v/>
      </c>
      <c r="V836" s="418">
        <f>AND(AC836&lt;&gt;"", 'Company information'!D$4&lt;&gt;"", RIGHT(SUBSTITUTE(AC836,"-",""),9)=RIGHT(SUBSTITUTE('Company information'!D$4,"-",""),9))</f>
        <v/>
      </c>
      <c r="W836" s="418">
        <f>AI836-I836</f>
        <v/>
      </c>
      <c r="X836" s="455" t="n"/>
      <c r="Y836" s="417" t="n"/>
      <c r="Z836" s="418" t="n"/>
      <c r="AA836" s="418" t="n"/>
      <c r="AB836" s="418" t="n"/>
      <c r="AC836" s="418" t="n"/>
      <c r="AD836" s="418" t="n"/>
      <c r="AE836" s="455" t="n"/>
      <c r="AF836" s="455" t="n"/>
      <c r="AG836" s="455" t="n"/>
      <c r="AH836" s="455" t="n"/>
      <c r="AI836" s="455" t="n"/>
      <c r="AJ836" s="455" t="n"/>
      <c r="AK836" s="455" t="n"/>
      <c r="AL836" s="455" t="n"/>
      <c r="AM836" s="455" t="n"/>
      <c r="AN836" s="455" t="n"/>
      <c r="AO836" s="455" t="n"/>
      <c r="AP836" s="455" t="n"/>
      <c r="AQ836" s="455" t="n"/>
      <c r="AR836" s="418" t="n"/>
      <c r="AS836" s="418" t="n"/>
      <c r="AT836" s="418" t="n"/>
    </row>
    <row r="837">
      <c r="A837" s="417" t="n">
        <v>828</v>
      </c>
      <c r="B837" s="418" t="inlineStr">
        <is>
          <t>Customs Clearance Fee and Trucking Fee</t>
        </is>
      </c>
      <c r="C837" s="418" t="inlineStr">
        <is>
          <t>សូស៊ីយេតេ កុងសេស្យូនែរ ដឺ ឡាអេរ៉ូព័រ</t>
        </is>
      </c>
      <c r="D837" s="418" t="inlineStr">
        <is>
          <t>L001-100047300</t>
        </is>
      </c>
      <c r="E837" s="418" t="inlineStr">
        <is>
          <t>2200-047384</t>
        </is>
      </c>
      <c r="F837" s="419" t="n">
        <v>44791</v>
      </c>
      <c r="G837" s="420" t="n">
        <v>2397</v>
      </c>
      <c r="H837" s="418" t="n"/>
      <c r="I837" s="455" t="n">
        <v>2397</v>
      </c>
      <c r="J837" s="418">
        <f>IF(L837&lt;&gt;"",L837,K837)</f>
        <v/>
      </c>
      <c r="K837" s="418">
        <f>IF(AND(T837=TRUE, U837=TRUE, V837=TRUE), IF(W837&lt;-0.05, "អនុញ្ញាត (អ្នកផ្គត់ផ្គង់ប្រកាសខ្វះ)", "បានប្រកាស (អនុញ្ញាត)"), IF(AND(T837=FALSE, U837=FALSE, V837=FALSE), "ព្យួរទុក (មិនមានទិន្នន័យ)", "ប្រកាសខុស (ព្យួរទុក)"))</f>
        <v/>
      </c>
      <c r="L837" s="418" t="inlineStr"/>
      <c r="M837" s="418" t="inlineStr"/>
      <c r="N837" s="455" t="n"/>
      <c r="O837" s="455">
        <f>IF(W837&lt;0,AI837,I837)</f>
        <v/>
      </c>
      <c r="P837" s="455">
        <f>I837-O837</f>
        <v/>
      </c>
      <c r="Q837" s="418" t="n"/>
      <c r="R837" s="418" t="inlineStr">
        <is>
          <t>2200-047384</t>
        </is>
      </c>
      <c r="S837" s="418" t="inlineStr"/>
      <c r="T837" s="418">
        <f>R837=S837</f>
        <v/>
      </c>
      <c r="U837" s="418">
        <f>AND(MONTH(F837)=MONTH(Y837), YEAR(F837)=YEAR(Y837))</f>
        <v/>
      </c>
      <c r="V837" s="418">
        <f>AND(AC837&lt;&gt;"", 'Company information'!D$4&lt;&gt;"", RIGHT(SUBSTITUTE(AC837,"-",""),9)=RIGHT(SUBSTITUTE('Company information'!D$4,"-",""),9))</f>
        <v/>
      </c>
      <c r="W837" s="418">
        <f>AI837-I837</f>
        <v/>
      </c>
      <c r="X837" s="455" t="n"/>
      <c r="Y837" s="417" t="n"/>
      <c r="Z837" s="418" t="n"/>
      <c r="AA837" s="418" t="n"/>
      <c r="AB837" s="418" t="n"/>
      <c r="AC837" s="418" t="n"/>
      <c r="AD837" s="418" t="n"/>
      <c r="AE837" s="455" t="n"/>
      <c r="AF837" s="455" t="n"/>
      <c r="AG837" s="455" t="n"/>
      <c r="AH837" s="455" t="n"/>
      <c r="AI837" s="455" t="n"/>
      <c r="AJ837" s="455" t="n"/>
      <c r="AK837" s="455" t="n"/>
      <c r="AL837" s="455" t="n"/>
      <c r="AM837" s="455" t="n"/>
      <c r="AN837" s="455" t="n"/>
      <c r="AO837" s="455" t="n"/>
      <c r="AP837" s="455" t="n"/>
      <c r="AQ837" s="455" t="n"/>
      <c r="AR837" s="418" t="n"/>
      <c r="AS837" s="418" t="n"/>
      <c r="AT837" s="418" t="n"/>
    </row>
    <row r="838">
      <c r="A838" s="417" t="n">
        <v>829</v>
      </c>
      <c r="B838" s="418" t="inlineStr">
        <is>
          <t>Customs Clearance Fee, Extra Trucking Fee, Non-Original Insurance, Permit Fee, Service Charge. And Red in Asycuda System</t>
        </is>
      </c>
      <c r="C838" s="418" t="inlineStr">
        <is>
          <t>សូស៊ីយេតេ កុងសេស្យូនែរ ដឺ ឡាអេរ៉ូព័រ</t>
        </is>
      </c>
      <c r="D838" s="418" t="inlineStr">
        <is>
          <t>L001-100047300</t>
        </is>
      </c>
      <c r="E838" s="418" t="inlineStr">
        <is>
          <t>2200-045867</t>
        </is>
      </c>
      <c r="F838" s="419" t="n">
        <v>44873</v>
      </c>
      <c r="G838" s="420" t="n">
        <v>6147</v>
      </c>
      <c r="H838" s="418" t="n"/>
      <c r="I838" s="455" t="n">
        <v>6147</v>
      </c>
      <c r="J838" s="418">
        <f>IF(L838&lt;&gt;"",L838,K838)</f>
        <v/>
      </c>
      <c r="K838" s="418">
        <f>IF(AND(T838=TRUE, U838=TRUE, V838=TRUE), IF(W838&lt;-0.05, "អនុញ្ញាត (អ្នកផ្គត់ផ្គង់ប្រកាសខ្វះ)", "បានប្រកាស (អនុញ្ញាត)"), IF(AND(T838=FALSE, U838=FALSE, V838=FALSE), "ព្យួរទុក (មិនមានទិន្នន័យ)", "ប្រកាសខុស (ព្យួរទុក)"))</f>
        <v/>
      </c>
      <c r="L838" s="418" t="inlineStr"/>
      <c r="M838" s="418" t="inlineStr"/>
      <c r="N838" s="455" t="n"/>
      <c r="O838" s="455">
        <f>IF(W838&lt;0,AI838,I838)</f>
        <v/>
      </c>
      <c r="P838" s="455">
        <f>I838-O838</f>
        <v/>
      </c>
      <c r="Q838" s="418" t="n"/>
      <c r="R838" s="418" t="inlineStr">
        <is>
          <t>2200-045867</t>
        </is>
      </c>
      <c r="S838" s="418" t="inlineStr"/>
      <c r="T838" s="418">
        <f>R838=S838</f>
        <v/>
      </c>
      <c r="U838" s="418">
        <f>AND(MONTH(F838)=MONTH(Y838), YEAR(F838)=YEAR(Y838))</f>
        <v/>
      </c>
      <c r="V838" s="418">
        <f>AND(AC838&lt;&gt;"", 'Company information'!D$4&lt;&gt;"", RIGHT(SUBSTITUTE(AC838,"-",""),9)=RIGHT(SUBSTITUTE('Company information'!D$4,"-",""),9))</f>
        <v/>
      </c>
      <c r="W838" s="418">
        <f>AI838-I838</f>
        <v/>
      </c>
      <c r="X838" s="455" t="n"/>
      <c r="Y838" s="417" t="n"/>
      <c r="Z838" s="418" t="n"/>
      <c r="AA838" s="418" t="n"/>
      <c r="AB838" s="418" t="n"/>
      <c r="AC838" s="418" t="n"/>
      <c r="AD838" s="418" t="n"/>
      <c r="AE838" s="455" t="n"/>
      <c r="AF838" s="455" t="n"/>
      <c r="AG838" s="455" t="n"/>
      <c r="AH838" s="455" t="n"/>
      <c r="AI838" s="455" t="n"/>
      <c r="AJ838" s="455" t="n"/>
      <c r="AK838" s="455" t="n"/>
      <c r="AL838" s="455" t="n"/>
      <c r="AM838" s="455" t="n"/>
      <c r="AN838" s="455" t="n"/>
      <c r="AO838" s="455" t="n"/>
      <c r="AP838" s="455" t="n"/>
      <c r="AQ838" s="455" t="n"/>
      <c r="AR838" s="418" t="n"/>
      <c r="AS838" s="418" t="n"/>
      <c r="AT838" s="418" t="n"/>
    </row>
    <row r="839">
      <c r="A839" s="417" t="n">
        <v>830</v>
      </c>
      <c r="B839" s="418" t="inlineStr">
        <is>
          <t>THC Charge, CFS Fee, Scanning Fee, CIC Fee, D/O Fee, DOC Fee, Agency Fee, Handling Fee and Ocean Freight</t>
        </is>
      </c>
      <c r="C839" s="418" t="inlineStr">
        <is>
          <t>សូស៊ីយេតេ កុងសេស្យូនែរ ដឺ ឡាអេរ៉ូព័រ</t>
        </is>
      </c>
      <c r="D839" s="418" t="inlineStr">
        <is>
          <t>L001-100047300</t>
        </is>
      </c>
      <c r="E839" s="418" t="inlineStr">
        <is>
          <t>2200-045863</t>
        </is>
      </c>
      <c r="F839" s="419" t="n">
        <v>44873</v>
      </c>
      <c r="G839" s="420" t="n">
        <v>36841</v>
      </c>
      <c r="H839" s="418" t="n"/>
      <c r="I839" s="455" t="n">
        <v>36841</v>
      </c>
      <c r="J839" s="418">
        <f>IF(L839&lt;&gt;"",L839,K839)</f>
        <v/>
      </c>
      <c r="K839" s="418">
        <f>IF(AND(T839=TRUE, U839=TRUE, V839=TRUE), IF(W839&lt;-0.05, "អនុញ្ញាត (អ្នកផ្គត់ផ្គង់ប្រកាសខ្វះ)", "បានប្រកាស (អនុញ្ញាត)"), IF(AND(T839=FALSE, U839=FALSE, V839=FALSE), "ព្យួរទុក (មិនមានទិន្នន័យ)", "ប្រកាសខុស (ព្យួរទុក)"))</f>
        <v/>
      </c>
      <c r="L839" s="418" t="inlineStr"/>
      <c r="M839" s="418" t="inlineStr"/>
      <c r="N839" s="455" t="n"/>
      <c r="O839" s="455">
        <f>IF(W839&lt;0,AI839,I839)</f>
        <v/>
      </c>
      <c r="P839" s="455">
        <f>I839-O839</f>
        <v/>
      </c>
      <c r="Q839" s="418" t="n"/>
      <c r="R839" s="418" t="inlineStr">
        <is>
          <t>2200-045863</t>
        </is>
      </c>
      <c r="S839" s="418" t="inlineStr"/>
      <c r="T839" s="418">
        <f>R839=S839</f>
        <v/>
      </c>
      <c r="U839" s="418">
        <f>AND(MONTH(F839)=MONTH(Y839), YEAR(F839)=YEAR(Y839))</f>
        <v/>
      </c>
      <c r="V839" s="418">
        <f>AND(AC839&lt;&gt;"", 'Company information'!D$4&lt;&gt;"", RIGHT(SUBSTITUTE(AC839,"-",""),9)=RIGHT(SUBSTITUTE('Company information'!D$4,"-",""),9))</f>
        <v/>
      </c>
      <c r="W839" s="418">
        <f>AI839-I839</f>
        <v/>
      </c>
      <c r="X839" s="455" t="n"/>
      <c r="Y839" s="417" t="n"/>
      <c r="Z839" s="418" t="n"/>
      <c r="AA839" s="418" t="n"/>
      <c r="AB839" s="418" t="n"/>
      <c r="AC839" s="418" t="n"/>
      <c r="AD839" s="418" t="n"/>
      <c r="AE839" s="455" t="n"/>
      <c r="AF839" s="455" t="n"/>
      <c r="AG839" s="455" t="n"/>
      <c r="AH839" s="455" t="n"/>
      <c r="AI839" s="455" t="n"/>
      <c r="AJ839" s="455" t="n"/>
      <c r="AK839" s="455" t="n"/>
      <c r="AL839" s="455" t="n"/>
      <c r="AM839" s="455" t="n"/>
      <c r="AN839" s="455" t="n"/>
      <c r="AO839" s="455" t="n"/>
      <c r="AP839" s="455" t="n"/>
      <c r="AQ839" s="455" t="n"/>
      <c r="AR839" s="418" t="n"/>
      <c r="AS839" s="418" t="n"/>
      <c r="AT839" s="418" t="n"/>
    </row>
    <row r="840">
      <c r="A840" s="417" t="n">
        <v>831</v>
      </c>
      <c r="B840" s="418" t="inlineStr">
        <is>
          <t>Charge from Warehouse</t>
        </is>
      </c>
      <c r="C840" s="418" t="inlineStr">
        <is>
          <t>សូស៊ីយេតេ កុងសេស្យូនែរ ដឺ ឡាអេរ៉ូព័រ</t>
        </is>
      </c>
      <c r="D840" s="418" t="inlineStr">
        <is>
          <t>L001-100047300</t>
        </is>
      </c>
      <c r="E840" s="418" t="inlineStr">
        <is>
          <t>2200-045861</t>
        </is>
      </c>
      <c r="F840" s="419" t="n">
        <v>44873</v>
      </c>
      <c r="G840" s="420" t="n">
        <v>58498</v>
      </c>
      <c r="H840" s="418" t="n"/>
      <c r="I840" s="455" t="n">
        <v>58498</v>
      </c>
      <c r="J840" s="418">
        <f>IF(L840&lt;&gt;"",L840,K840)</f>
        <v/>
      </c>
      <c r="K840" s="418">
        <f>IF(AND(T840=TRUE, U840=TRUE, V840=TRUE), IF(W840&lt;-0.05, "អនុញ្ញាត (អ្នកផ្គត់ផ្គង់ប្រកាសខ្វះ)", "បានប្រកាស (អនុញ្ញាត)"), IF(AND(T840=FALSE, U840=FALSE, V840=FALSE), "ព្យួរទុក (មិនមានទិន្នន័យ)", "ប្រកាសខុស (ព្យួរទុក)"))</f>
        <v/>
      </c>
      <c r="L840" s="418" t="inlineStr"/>
      <c r="M840" s="418" t="inlineStr"/>
      <c r="N840" s="455" t="n"/>
      <c r="O840" s="455">
        <f>IF(W840&lt;0,AI840,I840)</f>
        <v/>
      </c>
      <c r="P840" s="455">
        <f>I840-O840</f>
        <v/>
      </c>
      <c r="Q840" s="418" t="n"/>
      <c r="R840" s="418" t="inlineStr">
        <is>
          <t>2200-045861</t>
        </is>
      </c>
      <c r="S840" s="418" t="inlineStr"/>
      <c r="T840" s="418">
        <f>R840=S840</f>
        <v/>
      </c>
      <c r="U840" s="418">
        <f>AND(MONTH(F840)=MONTH(Y840), YEAR(F840)=YEAR(Y840))</f>
        <v/>
      </c>
      <c r="V840" s="418">
        <f>AND(AC840&lt;&gt;"", 'Company information'!D$4&lt;&gt;"", RIGHT(SUBSTITUTE(AC840,"-",""),9)=RIGHT(SUBSTITUTE('Company information'!D$4,"-",""),9))</f>
        <v/>
      </c>
      <c r="W840" s="418">
        <f>AI840-I840</f>
        <v/>
      </c>
      <c r="X840" s="455" t="n"/>
      <c r="Y840" s="417" t="n"/>
      <c r="Z840" s="418" t="n"/>
      <c r="AA840" s="418" t="n"/>
      <c r="AB840" s="418" t="n"/>
      <c r="AC840" s="418" t="n"/>
      <c r="AD840" s="418" t="n"/>
      <c r="AE840" s="455" t="n"/>
      <c r="AF840" s="455" t="n"/>
      <c r="AG840" s="455" t="n"/>
      <c r="AH840" s="455" t="n"/>
      <c r="AI840" s="455" t="n"/>
      <c r="AJ840" s="455" t="n"/>
      <c r="AK840" s="455" t="n"/>
      <c r="AL840" s="455" t="n"/>
      <c r="AM840" s="455" t="n"/>
      <c r="AN840" s="455" t="n"/>
      <c r="AO840" s="455" t="n"/>
      <c r="AP840" s="455" t="n"/>
      <c r="AQ840" s="455" t="n"/>
      <c r="AR840" s="418" t="n"/>
      <c r="AS840" s="418" t="n"/>
      <c r="AT840" s="418" t="n"/>
    </row>
    <row r="841">
      <c r="A841" s="417" t="n">
        <v>832</v>
      </c>
      <c r="B841" s="418" t="inlineStr">
        <is>
          <t>Customs Declaration and CPF Non-Container</t>
        </is>
      </c>
      <c r="C841" s="418" t="inlineStr">
        <is>
          <t>សូស៊ីយេតេ កុងសេស្យូនែរ ដឺ ឡាអេរ៉ូព័រ</t>
        </is>
      </c>
      <c r="D841" s="418" t="inlineStr">
        <is>
          <t>L001-100047300</t>
        </is>
      </c>
      <c r="E841" s="418" t="inlineStr">
        <is>
          <t>2200-045862</t>
        </is>
      </c>
      <c r="F841" s="419" t="n">
        <v>44873</v>
      </c>
      <c r="G841" s="420" t="n">
        <v>3320</v>
      </c>
      <c r="H841" s="418" t="n"/>
      <c r="I841" s="455" t="n">
        <v>3320</v>
      </c>
      <c r="J841" s="418">
        <f>IF(L841&lt;&gt;"",L841,K841)</f>
        <v/>
      </c>
      <c r="K841" s="418">
        <f>IF(AND(T841=TRUE, U841=TRUE, V841=TRUE), IF(W841&lt;-0.05, "អនុញ្ញាត (អ្នកផ្គត់ផ្គង់ប្រកាសខ្វះ)", "បានប្រកាស (អនុញ្ញាត)"), IF(AND(T841=FALSE, U841=FALSE, V841=FALSE), "ព្យួរទុក (មិនមានទិន្នន័យ)", "ប្រកាសខុស (ព្យួរទុក)"))</f>
        <v/>
      </c>
      <c r="L841" s="418" t="inlineStr"/>
      <c r="M841" s="418" t="inlineStr"/>
      <c r="N841" s="455" t="n"/>
      <c r="O841" s="455">
        <f>IF(W841&lt;0,AI841,I841)</f>
        <v/>
      </c>
      <c r="P841" s="455">
        <f>I841-O841</f>
        <v/>
      </c>
      <c r="Q841" s="418" t="n"/>
      <c r="R841" s="418" t="inlineStr">
        <is>
          <t>2200-045862</t>
        </is>
      </c>
      <c r="S841" s="418" t="inlineStr"/>
      <c r="T841" s="418">
        <f>R841=S841</f>
        <v/>
      </c>
      <c r="U841" s="418">
        <f>AND(MONTH(F841)=MONTH(Y841), YEAR(F841)=YEAR(Y841))</f>
        <v/>
      </c>
      <c r="V841" s="418">
        <f>AND(AC841&lt;&gt;"", 'Company information'!D$4&lt;&gt;"", RIGHT(SUBSTITUTE(AC841,"-",""),9)=RIGHT(SUBSTITUTE('Company information'!D$4,"-",""),9))</f>
        <v/>
      </c>
      <c r="W841" s="418">
        <f>AI841-I841</f>
        <v/>
      </c>
      <c r="X841" s="455" t="n"/>
      <c r="Y841" s="417" t="n"/>
      <c r="Z841" s="418" t="n"/>
      <c r="AA841" s="418" t="n"/>
      <c r="AB841" s="418" t="n"/>
      <c r="AC841" s="418" t="n"/>
      <c r="AD841" s="418" t="n"/>
      <c r="AE841" s="455" t="n"/>
      <c r="AF841" s="455" t="n"/>
      <c r="AG841" s="455" t="n"/>
      <c r="AH841" s="455" t="n"/>
      <c r="AI841" s="455" t="n"/>
      <c r="AJ841" s="455" t="n"/>
      <c r="AK841" s="455" t="n"/>
      <c r="AL841" s="455" t="n"/>
      <c r="AM841" s="455" t="n"/>
      <c r="AN841" s="455" t="n"/>
      <c r="AO841" s="455" t="n"/>
      <c r="AP841" s="455" t="n"/>
      <c r="AQ841" s="455" t="n"/>
      <c r="AR841" s="418" t="n"/>
      <c r="AS841" s="418" t="n"/>
      <c r="AT841" s="418" t="n"/>
    </row>
    <row r="842">
      <c r="A842" s="417" t="n">
        <v>833</v>
      </c>
      <c r="B842" s="418" t="inlineStr">
        <is>
          <t>Customs Clearance Fee and Trucking Fee</t>
        </is>
      </c>
      <c r="C842" s="418" t="inlineStr">
        <is>
          <t>សូស៊ីយេតេ កុងសេស្យូនែរ ដឺ ឡាអេរ៉ូព័រ</t>
        </is>
      </c>
      <c r="D842" s="418" t="inlineStr">
        <is>
          <t>L001-100047300</t>
        </is>
      </c>
      <c r="E842" s="418" t="inlineStr">
        <is>
          <t>2200-045868</t>
        </is>
      </c>
      <c r="F842" s="419" t="n">
        <v>44873</v>
      </c>
      <c r="G842" s="420" t="n">
        <v>2039</v>
      </c>
      <c r="H842" s="418" t="n"/>
      <c r="I842" s="455" t="n">
        <v>2039</v>
      </c>
      <c r="J842" s="418">
        <f>IF(L842&lt;&gt;"",L842,K842)</f>
        <v/>
      </c>
      <c r="K842" s="418">
        <f>IF(AND(T842=TRUE, U842=TRUE, V842=TRUE), IF(W842&lt;-0.05, "អនុញ្ញាត (អ្នកផ្គត់ផ្គង់ប្រកាសខ្វះ)", "បានប្រកាស (អនុញ្ញាត)"), IF(AND(T842=FALSE, U842=FALSE, V842=FALSE), "ព្យួរទុក (មិនមានទិន្នន័យ)", "ប្រកាសខុស (ព្យួរទុក)"))</f>
        <v/>
      </c>
      <c r="L842" s="418" t="inlineStr"/>
      <c r="M842" s="418" t="inlineStr"/>
      <c r="N842" s="455" t="n"/>
      <c r="O842" s="455">
        <f>IF(W842&lt;0,AI842,I842)</f>
        <v/>
      </c>
      <c r="P842" s="455">
        <f>I842-O842</f>
        <v/>
      </c>
      <c r="Q842" s="418" t="n"/>
      <c r="R842" s="418" t="inlineStr">
        <is>
          <t>2200-045868</t>
        </is>
      </c>
      <c r="S842" s="418" t="inlineStr"/>
      <c r="T842" s="418">
        <f>R842=S842</f>
        <v/>
      </c>
      <c r="U842" s="418">
        <f>AND(MONTH(F842)=MONTH(Y842), YEAR(F842)=YEAR(Y842))</f>
        <v/>
      </c>
      <c r="V842" s="418">
        <f>AND(AC842&lt;&gt;"", 'Company information'!D$4&lt;&gt;"", RIGHT(SUBSTITUTE(AC842,"-",""),9)=RIGHT(SUBSTITUTE('Company information'!D$4,"-",""),9))</f>
        <v/>
      </c>
      <c r="W842" s="418">
        <f>AI842-I842</f>
        <v/>
      </c>
      <c r="X842" s="455" t="n"/>
      <c r="Y842" s="417" t="n"/>
      <c r="Z842" s="418" t="n"/>
      <c r="AA842" s="418" t="n"/>
      <c r="AB842" s="418" t="n"/>
      <c r="AC842" s="418" t="n"/>
      <c r="AD842" s="418" t="n"/>
      <c r="AE842" s="455" t="n"/>
      <c r="AF842" s="455" t="n"/>
      <c r="AG842" s="455" t="n"/>
      <c r="AH842" s="455" t="n"/>
      <c r="AI842" s="455" t="n"/>
      <c r="AJ842" s="455" t="n"/>
      <c r="AK842" s="455" t="n"/>
      <c r="AL842" s="455" t="n"/>
      <c r="AM842" s="455" t="n"/>
      <c r="AN842" s="455" t="n"/>
      <c r="AO842" s="455" t="n"/>
      <c r="AP842" s="455" t="n"/>
      <c r="AQ842" s="455" t="n"/>
      <c r="AR842" s="418" t="n"/>
      <c r="AS842" s="418" t="n"/>
      <c r="AT842" s="418" t="n"/>
    </row>
    <row r="843">
      <c r="A843" s="417" t="n">
        <v>834</v>
      </c>
      <c r="B843" s="418" t="inlineStr">
        <is>
          <t>Customs Clearance Fee, Extra Trucking Fee, Non-Original Insurance, Permit Fee, Service Charge. And Red in Asycuda System</t>
        </is>
      </c>
      <c r="C843" s="418" t="inlineStr">
        <is>
          <t>សូស៊ីយេតេ កុងសេស្យូនែរ ដឺ ឡាអេរ៉ូព័រ</t>
        </is>
      </c>
      <c r="D843" s="418" t="inlineStr">
        <is>
          <t>L001-100047300</t>
        </is>
      </c>
      <c r="E843" s="418" t="inlineStr">
        <is>
          <t>2200-045860</t>
        </is>
      </c>
      <c r="F843" s="419" t="n">
        <v>44873</v>
      </c>
      <c r="G843" s="420" t="n">
        <v>3877</v>
      </c>
      <c r="H843" s="418" t="n"/>
      <c r="I843" s="455" t="n">
        <v>3877</v>
      </c>
      <c r="J843" s="418">
        <f>IF(L843&lt;&gt;"",L843,K843)</f>
        <v/>
      </c>
      <c r="K843" s="418">
        <f>IF(AND(T843=TRUE, U843=TRUE, V843=TRUE), IF(W843&lt;-0.05, "អនុញ្ញាត (អ្នកផ្គត់ផ្គង់ប្រកាសខ្វះ)", "បានប្រកាស (អនុញ្ញាត)"), IF(AND(T843=FALSE, U843=FALSE, V843=FALSE), "ព្យួរទុក (មិនមានទិន្នន័យ)", "ប្រកាសខុស (ព្យួរទុក)"))</f>
        <v/>
      </c>
      <c r="L843" s="418" t="inlineStr"/>
      <c r="M843" s="418" t="inlineStr"/>
      <c r="N843" s="455" t="n"/>
      <c r="O843" s="455">
        <f>IF(W843&lt;0,AI843,I843)</f>
        <v/>
      </c>
      <c r="P843" s="455">
        <f>I843-O843</f>
        <v/>
      </c>
      <c r="Q843" s="418" t="n"/>
      <c r="R843" s="418" t="inlineStr">
        <is>
          <t>2200-045860</t>
        </is>
      </c>
      <c r="S843" s="418" t="inlineStr"/>
      <c r="T843" s="418">
        <f>R843=S843</f>
        <v/>
      </c>
      <c r="U843" s="418">
        <f>AND(MONTH(F843)=MONTH(Y843), YEAR(F843)=YEAR(Y843))</f>
        <v/>
      </c>
      <c r="V843" s="418">
        <f>AND(AC843&lt;&gt;"", 'Company information'!D$4&lt;&gt;"", RIGHT(SUBSTITUTE(AC843,"-",""),9)=RIGHT(SUBSTITUTE('Company information'!D$4,"-",""),9))</f>
        <v/>
      </c>
      <c r="W843" s="418">
        <f>AI843-I843</f>
        <v/>
      </c>
      <c r="X843" s="455" t="n"/>
      <c r="Y843" s="417" t="n"/>
      <c r="Z843" s="418" t="n"/>
      <c r="AA843" s="418" t="n"/>
      <c r="AB843" s="418" t="n"/>
      <c r="AC843" s="418" t="n"/>
      <c r="AD843" s="418" t="n"/>
      <c r="AE843" s="455" t="n"/>
      <c r="AF843" s="455" t="n"/>
      <c r="AG843" s="455" t="n"/>
      <c r="AH843" s="455" t="n"/>
      <c r="AI843" s="455" t="n"/>
      <c r="AJ843" s="455" t="n"/>
      <c r="AK843" s="455" t="n"/>
      <c r="AL843" s="455" t="n"/>
      <c r="AM843" s="455" t="n"/>
      <c r="AN843" s="455" t="n"/>
      <c r="AO843" s="455" t="n"/>
      <c r="AP843" s="455" t="n"/>
      <c r="AQ843" s="455" t="n"/>
      <c r="AR843" s="418" t="n"/>
      <c r="AS843" s="418" t="n"/>
      <c r="AT843" s="418" t="n"/>
    </row>
    <row r="844">
      <c r="A844" s="417" t="n">
        <v>835</v>
      </c>
      <c r="B844" s="418" t="inlineStr">
        <is>
          <t>THC Charge, CFS Fee, Scanning Fee, CIC Fee, D/O Fee, DOC Fee, Agency Fee, Handling Fee and Ocean Freight</t>
        </is>
      </c>
      <c r="C844" s="418" t="inlineStr">
        <is>
          <t>សូស៊ីយេតេ កុងសេស្យូនែរ ដឺ ឡាអេរ៉ូព័រ</t>
        </is>
      </c>
      <c r="D844" s="418" t="inlineStr">
        <is>
          <t>L001-100047300</t>
        </is>
      </c>
      <c r="E844" s="418" t="inlineStr">
        <is>
          <t>2200-045864</t>
        </is>
      </c>
      <c r="F844" s="419" t="n">
        <v>44873</v>
      </c>
      <c r="G844" s="420" t="n">
        <v>3977</v>
      </c>
      <c r="H844" s="418" t="n"/>
      <c r="I844" s="455" t="n">
        <v>3977</v>
      </c>
      <c r="J844" s="418">
        <f>IF(L844&lt;&gt;"",L844,K844)</f>
        <v/>
      </c>
      <c r="K844" s="418">
        <f>IF(AND(T844=TRUE, U844=TRUE, V844=TRUE), IF(W844&lt;-0.05, "អនុញ្ញាត (អ្នកផ្គត់ផ្គង់ប្រកាសខ្វះ)", "បានប្រកាស (អនុញ្ញាត)"), IF(AND(T844=FALSE, U844=FALSE, V844=FALSE), "ព្យួរទុក (មិនមានទិន្នន័យ)", "ប្រកាសខុស (ព្យួរទុក)"))</f>
        <v/>
      </c>
      <c r="L844" s="418" t="inlineStr"/>
      <c r="M844" s="418" t="inlineStr"/>
      <c r="N844" s="455" t="n"/>
      <c r="O844" s="455">
        <f>IF(W844&lt;0,AI844,I844)</f>
        <v/>
      </c>
      <c r="P844" s="455">
        <f>I844-O844</f>
        <v/>
      </c>
      <c r="Q844" s="418" t="n"/>
      <c r="R844" s="418" t="inlineStr">
        <is>
          <t>2200-045864</t>
        </is>
      </c>
      <c r="S844" s="418" t="inlineStr"/>
      <c r="T844" s="418">
        <f>R844=S844</f>
        <v/>
      </c>
      <c r="U844" s="418">
        <f>AND(MONTH(F844)=MONTH(Y844), YEAR(F844)=YEAR(Y844))</f>
        <v/>
      </c>
      <c r="V844" s="418">
        <f>AND(AC844&lt;&gt;"", 'Company information'!D$4&lt;&gt;"", RIGHT(SUBSTITUTE(AC844,"-",""),9)=RIGHT(SUBSTITUTE('Company information'!D$4,"-",""),9))</f>
        <v/>
      </c>
      <c r="W844" s="418">
        <f>AI844-I844</f>
        <v/>
      </c>
      <c r="X844" s="455" t="n"/>
      <c r="Y844" s="417" t="n"/>
      <c r="Z844" s="418" t="n"/>
      <c r="AA844" s="418" t="n"/>
      <c r="AB844" s="418" t="n"/>
      <c r="AC844" s="418" t="n"/>
      <c r="AD844" s="418" t="n"/>
      <c r="AE844" s="455" t="n"/>
      <c r="AF844" s="455" t="n"/>
      <c r="AG844" s="455" t="n"/>
      <c r="AH844" s="455" t="n"/>
      <c r="AI844" s="455" t="n"/>
      <c r="AJ844" s="455" t="n"/>
      <c r="AK844" s="455" t="n"/>
      <c r="AL844" s="455" t="n"/>
      <c r="AM844" s="455" t="n"/>
      <c r="AN844" s="455" t="n"/>
      <c r="AO844" s="455" t="n"/>
      <c r="AP844" s="455" t="n"/>
      <c r="AQ844" s="455" t="n"/>
      <c r="AR844" s="418" t="n"/>
      <c r="AS844" s="418" t="n"/>
      <c r="AT844" s="418" t="n"/>
    </row>
    <row r="845">
      <c r="A845" s="417" t="n">
        <v>836</v>
      </c>
      <c r="B845" s="418" t="inlineStr">
        <is>
          <t>Charge from Warehouse</t>
        </is>
      </c>
      <c r="C845" s="418" t="inlineStr">
        <is>
          <t>សូស៊ីយេតេ កុងសេស្យូនែរ ដឺ ឡាអេរ៉ូព័រ</t>
        </is>
      </c>
      <c r="D845" s="418" t="inlineStr">
        <is>
          <t>L001-100047300</t>
        </is>
      </c>
      <c r="E845" s="418" t="inlineStr">
        <is>
          <t>2200-044490</t>
        </is>
      </c>
      <c r="F845" s="419" t="n">
        <v>44659</v>
      </c>
      <c r="G845" s="420" t="n">
        <v>822</v>
      </c>
      <c r="H845" s="418" t="n"/>
      <c r="I845" s="455" t="n">
        <v>822</v>
      </c>
      <c r="J845" s="418">
        <f>IF(L845&lt;&gt;"",L845,K845)</f>
        <v/>
      </c>
      <c r="K845" s="418">
        <f>IF(AND(T845=TRUE, U845=TRUE, V845=TRUE), IF(W845&lt;-0.05, "អនុញ្ញាត (អ្នកផ្គត់ផ្គង់ប្រកាសខ្វះ)", "បានប្រកាស (អនុញ្ញាត)"), IF(AND(T845=FALSE, U845=FALSE, V845=FALSE), "ព្យួរទុក (មិនមានទិន្នន័យ)", "ប្រកាសខុស (ព្យួរទុក)"))</f>
        <v/>
      </c>
      <c r="L845" s="418" t="inlineStr"/>
      <c r="M845" s="418" t="inlineStr"/>
      <c r="N845" s="455" t="n"/>
      <c r="O845" s="455">
        <f>IF(W845&lt;0,AI845,I845)</f>
        <v/>
      </c>
      <c r="P845" s="455">
        <f>I845-O845</f>
        <v/>
      </c>
      <c r="Q845" s="418" t="n"/>
      <c r="R845" s="418" t="inlineStr">
        <is>
          <t>2200-044490</t>
        </is>
      </c>
      <c r="S845" s="418" t="inlineStr"/>
      <c r="T845" s="418">
        <f>R845=S845</f>
        <v/>
      </c>
      <c r="U845" s="418">
        <f>AND(MONTH(F845)=MONTH(Y845), YEAR(F845)=YEAR(Y845))</f>
        <v/>
      </c>
      <c r="V845" s="418">
        <f>AND(AC845&lt;&gt;"", 'Company information'!D$4&lt;&gt;"", RIGHT(SUBSTITUTE(AC845,"-",""),9)=RIGHT(SUBSTITUTE('Company information'!D$4,"-",""),9))</f>
        <v/>
      </c>
      <c r="W845" s="418">
        <f>AI845-I845</f>
        <v/>
      </c>
      <c r="X845" s="455" t="n"/>
      <c r="Y845" s="417" t="n"/>
      <c r="Z845" s="418" t="n"/>
      <c r="AA845" s="418" t="n"/>
      <c r="AB845" s="418" t="n"/>
      <c r="AC845" s="418" t="n"/>
      <c r="AD845" s="418" t="n"/>
      <c r="AE845" s="455" t="n"/>
      <c r="AF845" s="455" t="n"/>
      <c r="AG845" s="455" t="n"/>
      <c r="AH845" s="455" t="n"/>
      <c r="AI845" s="455" t="n"/>
      <c r="AJ845" s="455" t="n"/>
      <c r="AK845" s="455" t="n"/>
      <c r="AL845" s="455" t="n"/>
      <c r="AM845" s="455" t="n"/>
      <c r="AN845" s="455" t="n"/>
      <c r="AO845" s="455" t="n"/>
      <c r="AP845" s="455" t="n"/>
      <c r="AQ845" s="455" t="n"/>
      <c r="AR845" s="418" t="n"/>
      <c r="AS845" s="418" t="n"/>
      <c r="AT845" s="418" t="n"/>
    </row>
    <row r="846">
      <c r="A846" s="417" t="n">
        <v>837</v>
      </c>
      <c r="B846" s="418" t="inlineStr">
        <is>
          <t>Customs Declaration and CPF Non-Container</t>
        </is>
      </c>
      <c r="C846" s="418" t="inlineStr">
        <is>
          <t>សូស៊ីយេតេ កុងសេស្យូនែរ ដឺ ឡាអេរ៉ូព័រ</t>
        </is>
      </c>
      <c r="D846" s="418" t="inlineStr">
        <is>
          <t>L001-100047300</t>
        </is>
      </c>
      <c r="E846" s="418" t="inlineStr">
        <is>
          <t>2200-044493</t>
        </is>
      </c>
      <c r="F846" s="419" t="n">
        <v>44659</v>
      </c>
      <c r="G846" s="420" t="n">
        <v>61194</v>
      </c>
      <c r="H846" s="418" t="n"/>
      <c r="I846" s="455" t="n">
        <v>61194</v>
      </c>
      <c r="J846" s="418">
        <f>IF(L846&lt;&gt;"",L846,K846)</f>
        <v/>
      </c>
      <c r="K846" s="418">
        <f>IF(AND(T846=TRUE, U846=TRUE, V846=TRUE), IF(W846&lt;-0.05, "អនុញ្ញាត (អ្នកផ្គត់ផ្គង់ប្រកាសខ្វះ)", "បានប្រកាស (អនុញ្ញាត)"), IF(AND(T846=FALSE, U846=FALSE, V846=FALSE), "ព្យួរទុក (មិនមានទិន្នន័យ)", "ប្រកាសខុស (ព្យួរទុក)"))</f>
        <v/>
      </c>
      <c r="L846" s="418" t="inlineStr"/>
      <c r="M846" s="418" t="inlineStr"/>
      <c r="N846" s="455" t="n"/>
      <c r="O846" s="455">
        <f>IF(W846&lt;0,AI846,I846)</f>
        <v/>
      </c>
      <c r="P846" s="455">
        <f>I846-O846</f>
        <v/>
      </c>
      <c r="Q846" s="418" t="n"/>
      <c r="R846" s="418" t="inlineStr">
        <is>
          <t>2200-044493</t>
        </is>
      </c>
      <c r="S846" s="418" t="inlineStr"/>
      <c r="T846" s="418">
        <f>R846=S846</f>
        <v/>
      </c>
      <c r="U846" s="418">
        <f>AND(MONTH(F846)=MONTH(Y846), YEAR(F846)=YEAR(Y846))</f>
        <v/>
      </c>
      <c r="V846" s="418">
        <f>AND(AC846&lt;&gt;"", 'Company information'!D$4&lt;&gt;"", RIGHT(SUBSTITUTE(AC846,"-",""),9)=RIGHT(SUBSTITUTE('Company information'!D$4,"-",""),9))</f>
        <v/>
      </c>
      <c r="W846" s="418">
        <f>AI846-I846</f>
        <v/>
      </c>
      <c r="X846" s="455" t="n"/>
      <c r="Y846" s="417" t="n"/>
      <c r="Z846" s="418" t="n"/>
      <c r="AA846" s="418" t="n"/>
      <c r="AB846" s="418" t="n"/>
      <c r="AC846" s="418" t="n"/>
      <c r="AD846" s="418" t="n"/>
      <c r="AE846" s="455" t="n"/>
      <c r="AF846" s="455" t="n"/>
      <c r="AG846" s="455" t="n"/>
      <c r="AH846" s="455" t="n"/>
      <c r="AI846" s="455" t="n"/>
      <c r="AJ846" s="455" t="n"/>
      <c r="AK846" s="455" t="n"/>
      <c r="AL846" s="455" t="n"/>
      <c r="AM846" s="455" t="n"/>
      <c r="AN846" s="455" t="n"/>
      <c r="AO846" s="455" t="n"/>
      <c r="AP846" s="455" t="n"/>
      <c r="AQ846" s="455" t="n"/>
      <c r="AR846" s="418" t="n"/>
      <c r="AS846" s="418" t="n"/>
      <c r="AT846" s="418" t="n"/>
    </row>
    <row r="847">
      <c r="A847" s="417" t="n">
        <v>838</v>
      </c>
      <c r="B847" s="418" t="inlineStr">
        <is>
          <t>Customs Clearance Fee and Trucking Fee</t>
        </is>
      </c>
      <c r="C847" s="418" t="inlineStr">
        <is>
          <t>សូស៊ីយេតេ កុងសេស្យូនែរ ដឺ ឡាអេរ៉ូព័រ</t>
        </is>
      </c>
      <c r="D847" s="418" t="inlineStr">
        <is>
          <t>L001-100047300</t>
        </is>
      </c>
      <c r="E847" s="418" t="inlineStr">
        <is>
          <t>2200-044494</t>
        </is>
      </c>
      <c r="F847" s="419" t="n">
        <v>44659</v>
      </c>
      <c r="G847" s="420" t="n">
        <v>48213</v>
      </c>
      <c r="H847" s="418" t="n"/>
      <c r="I847" s="455" t="n">
        <v>48213</v>
      </c>
      <c r="J847" s="418">
        <f>IF(L847&lt;&gt;"",L847,K847)</f>
        <v/>
      </c>
      <c r="K847" s="418">
        <f>IF(AND(T847=TRUE, U847=TRUE, V847=TRUE), IF(W847&lt;-0.05, "អនុញ្ញាត (អ្នកផ្គត់ផ្គង់ប្រកាសខ្វះ)", "បានប្រកាស (អនុញ្ញាត)"), IF(AND(T847=FALSE, U847=FALSE, V847=FALSE), "ព្យួរទុក (មិនមានទិន្នន័យ)", "ប្រកាសខុស (ព្យួរទុក)"))</f>
        <v/>
      </c>
      <c r="L847" s="418" t="inlineStr"/>
      <c r="M847" s="418" t="inlineStr"/>
      <c r="N847" s="455" t="n"/>
      <c r="O847" s="455">
        <f>IF(W847&lt;0,AI847,I847)</f>
        <v/>
      </c>
      <c r="P847" s="455">
        <f>I847-O847</f>
        <v/>
      </c>
      <c r="Q847" s="418" t="n"/>
      <c r="R847" s="418" t="inlineStr">
        <is>
          <t>2200-044494</t>
        </is>
      </c>
      <c r="S847" s="418" t="inlineStr"/>
      <c r="T847" s="418">
        <f>R847=S847</f>
        <v/>
      </c>
      <c r="U847" s="418">
        <f>AND(MONTH(F847)=MONTH(Y847), YEAR(F847)=YEAR(Y847))</f>
        <v/>
      </c>
      <c r="V847" s="418">
        <f>AND(AC847&lt;&gt;"", 'Company information'!D$4&lt;&gt;"", RIGHT(SUBSTITUTE(AC847,"-",""),9)=RIGHT(SUBSTITUTE('Company information'!D$4,"-",""),9))</f>
        <v/>
      </c>
      <c r="W847" s="418">
        <f>AI847-I847</f>
        <v/>
      </c>
      <c r="X847" s="455" t="n"/>
      <c r="Y847" s="417" t="n"/>
      <c r="Z847" s="418" t="n"/>
      <c r="AA847" s="418" t="n"/>
      <c r="AB847" s="418" t="n"/>
      <c r="AC847" s="418" t="n"/>
      <c r="AD847" s="418" t="n"/>
      <c r="AE847" s="455" t="n"/>
      <c r="AF847" s="455" t="n"/>
      <c r="AG847" s="455" t="n"/>
      <c r="AH847" s="455" t="n"/>
      <c r="AI847" s="455" t="n"/>
      <c r="AJ847" s="455" t="n"/>
      <c r="AK847" s="455" t="n"/>
      <c r="AL847" s="455" t="n"/>
      <c r="AM847" s="455" t="n"/>
      <c r="AN847" s="455" t="n"/>
      <c r="AO847" s="455" t="n"/>
      <c r="AP847" s="455" t="n"/>
      <c r="AQ847" s="455" t="n"/>
      <c r="AR847" s="418" t="n"/>
      <c r="AS847" s="418" t="n"/>
      <c r="AT847" s="418" t="n"/>
    </row>
    <row r="848">
      <c r="A848" s="417" t="n">
        <v>839</v>
      </c>
      <c r="B848" s="418" t="inlineStr">
        <is>
          <t>THC Charge, CFS Fee, Scanning Fee, CIC Fee, D/O Fee, DOC Fee, Agency Fee, Handling Fee and Ocean Freight</t>
        </is>
      </c>
      <c r="C848" s="418" t="inlineStr">
        <is>
          <t>សូស៊ីយេតេ កុងសេស្យូនែរ ដឺ ឡាអេរ៉ូព័រ</t>
        </is>
      </c>
      <c r="D848" s="418" t="inlineStr">
        <is>
          <t>L001-100047300</t>
        </is>
      </c>
      <c r="E848" s="418" t="inlineStr">
        <is>
          <t>2200-044492</t>
        </is>
      </c>
      <c r="F848" s="419" t="n">
        <v>44659</v>
      </c>
      <c r="G848" s="420" t="n">
        <v>54192</v>
      </c>
      <c r="H848" s="418" t="n"/>
      <c r="I848" s="455" t="n">
        <v>54192</v>
      </c>
      <c r="J848" s="418">
        <f>IF(L848&lt;&gt;"",L848,K848)</f>
        <v/>
      </c>
      <c r="K848" s="418">
        <f>IF(AND(T848=TRUE, U848=TRUE, V848=TRUE), IF(W848&lt;-0.05, "អនុញ្ញាត (អ្នកផ្គត់ផ្គង់ប្រកាសខ្វះ)", "បានប្រកាស (អនុញ្ញាត)"), IF(AND(T848=FALSE, U848=FALSE, V848=FALSE), "ព្យួរទុក (មិនមានទិន្នន័យ)", "ប្រកាសខុស (ព្យួរទុក)"))</f>
        <v/>
      </c>
      <c r="L848" s="418" t="inlineStr"/>
      <c r="M848" s="418" t="inlineStr"/>
      <c r="N848" s="455" t="n"/>
      <c r="O848" s="455">
        <f>IF(W848&lt;0,AI848,I848)</f>
        <v/>
      </c>
      <c r="P848" s="455">
        <f>I848-O848</f>
        <v/>
      </c>
      <c r="Q848" s="418" t="n"/>
      <c r="R848" s="418" t="inlineStr">
        <is>
          <t>2200-044492</t>
        </is>
      </c>
      <c r="S848" s="418" t="inlineStr"/>
      <c r="T848" s="418">
        <f>R848=S848</f>
        <v/>
      </c>
      <c r="U848" s="418">
        <f>AND(MONTH(F848)=MONTH(Y848), YEAR(F848)=YEAR(Y848))</f>
        <v/>
      </c>
      <c r="V848" s="418">
        <f>AND(AC848&lt;&gt;"", 'Company information'!D$4&lt;&gt;"", RIGHT(SUBSTITUTE(AC848,"-",""),9)=RIGHT(SUBSTITUTE('Company information'!D$4,"-",""),9))</f>
        <v/>
      </c>
      <c r="W848" s="418">
        <f>AI848-I848</f>
        <v/>
      </c>
      <c r="X848" s="455" t="n"/>
      <c r="Y848" s="417" t="n"/>
      <c r="Z848" s="418" t="n"/>
      <c r="AA848" s="418" t="n"/>
      <c r="AB848" s="418" t="n"/>
      <c r="AC848" s="418" t="n"/>
      <c r="AD848" s="418" t="n"/>
      <c r="AE848" s="455" t="n"/>
      <c r="AF848" s="455" t="n"/>
      <c r="AG848" s="455" t="n"/>
      <c r="AH848" s="455" t="n"/>
      <c r="AI848" s="455" t="n"/>
      <c r="AJ848" s="455" t="n"/>
      <c r="AK848" s="455" t="n"/>
      <c r="AL848" s="455" t="n"/>
      <c r="AM848" s="455" t="n"/>
      <c r="AN848" s="455" t="n"/>
      <c r="AO848" s="455" t="n"/>
      <c r="AP848" s="455" t="n"/>
      <c r="AQ848" s="455" t="n"/>
      <c r="AR848" s="418" t="n"/>
      <c r="AS848" s="418" t="n"/>
      <c r="AT848" s="418" t="n"/>
    </row>
    <row r="849">
      <c r="A849" s="417" t="n">
        <v>840</v>
      </c>
      <c r="B849" s="418" t="inlineStr">
        <is>
          <t>Charge from Warehouse</t>
        </is>
      </c>
      <c r="C849" s="418" t="inlineStr">
        <is>
          <t>សូស៊ីយេតេ កុងសេស្យូនែរ ដឺ ឡាអេរ៉ូព័រ</t>
        </is>
      </c>
      <c r="D849" s="418" t="inlineStr">
        <is>
          <t>L001-100047300</t>
        </is>
      </c>
      <c r="E849" s="418" t="inlineStr">
        <is>
          <t>2200-044496</t>
        </is>
      </c>
      <c r="F849" s="419" t="n">
        <v>44659</v>
      </c>
      <c r="G849" s="420" t="n">
        <v>63659</v>
      </c>
      <c r="H849" s="418" t="n"/>
      <c r="I849" s="455" t="n">
        <v>63659</v>
      </c>
      <c r="J849" s="418">
        <f>IF(L849&lt;&gt;"",L849,K849)</f>
        <v/>
      </c>
      <c r="K849" s="418">
        <f>IF(AND(T849=TRUE, U849=TRUE, V849=TRUE), IF(W849&lt;-0.05, "អនុញ្ញាត (អ្នកផ្គត់ផ្គង់ប្រកាសខ្វះ)", "បានប្រកាស (អនុញ្ញាត)"), IF(AND(T849=FALSE, U849=FALSE, V849=FALSE), "ព្យួរទុក (មិនមានទិន្នន័យ)", "ប្រកាសខុស (ព្យួរទុក)"))</f>
        <v/>
      </c>
      <c r="L849" s="418" t="inlineStr"/>
      <c r="M849" s="418" t="inlineStr"/>
      <c r="N849" s="455" t="n"/>
      <c r="O849" s="455">
        <f>IF(W849&lt;0,AI849,I849)</f>
        <v/>
      </c>
      <c r="P849" s="455">
        <f>I849-O849</f>
        <v/>
      </c>
      <c r="Q849" s="418" t="n"/>
      <c r="R849" s="418" t="inlineStr">
        <is>
          <t>2200-044496</t>
        </is>
      </c>
      <c r="S849" s="418" t="inlineStr"/>
      <c r="T849" s="418">
        <f>R849=S849</f>
        <v/>
      </c>
      <c r="U849" s="418">
        <f>AND(MONTH(F849)=MONTH(Y849), YEAR(F849)=YEAR(Y849))</f>
        <v/>
      </c>
      <c r="V849" s="418">
        <f>AND(AC849&lt;&gt;"", 'Company information'!D$4&lt;&gt;"", RIGHT(SUBSTITUTE(AC849,"-",""),9)=RIGHT(SUBSTITUTE('Company information'!D$4,"-",""),9))</f>
        <v/>
      </c>
      <c r="W849" s="418">
        <f>AI849-I849</f>
        <v/>
      </c>
      <c r="X849" s="455" t="n"/>
      <c r="Y849" s="417" t="n"/>
      <c r="Z849" s="418" t="n"/>
      <c r="AA849" s="418" t="n"/>
      <c r="AB849" s="418" t="n"/>
      <c r="AC849" s="418" t="n"/>
      <c r="AD849" s="418" t="n"/>
      <c r="AE849" s="455" t="n"/>
      <c r="AF849" s="455" t="n"/>
      <c r="AG849" s="455" t="n"/>
      <c r="AH849" s="455" t="n"/>
      <c r="AI849" s="455" t="n"/>
      <c r="AJ849" s="455" t="n"/>
      <c r="AK849" s="455" t="n"/>
      <c r="AL849" s="455" t="n"/>
      <c r="AM849" s="455" t="n"/>
      <c r="AN849" s="455" t="n"/>
      <c r="AO849" s="455" t="n"/>
      <c r="AP849" s="455" t="n"/>
      <c r="AQ849" s="455" t="n"/>
      <c r="AR849" s="418" t="n"/>
      <c r="AS849" s="418" t="n"/>
      <c r="AT849" s="418" t="n"/>
    </row>
    <row r="850">
      <c r="A850" s="417" t="n">
        <v>841</v>
      </c>
      <c r="B850" s="418" t="inlineStr">
        <is>
          <t>Customs Declaration and CPF Non-Container</t>
        </is>
      </c>
      <c r="C850" s="418" t="inlineStr">
        <is>
          <t>សូស៊ីយេតេ កុងសេស្យូនែរ ដឺ ឡាអេរ៉ូព័រ</t>
        </is>
      </c>
      <c r="D850" s="418" t="inlineStr">
        <is>
          <t>L001-100047300</t>
        </is>
      </c>
      <c r="E850" s="418" t="inlineStr">
        <is>
          <t>2200-044483</t>
        </is>
      </c>
      <c r="F850" s="419" t="n">
        <v>44659</v>
      </c>
      <c r="G850" s="420" t="n">
        <v>52616</v>
      </c>
      <c r="H850" s="418" t="n"/>
      <c r="I850" s="455" t="n">
        <v>52616</v>
      </c>
      <c r="J850" s="418">
        <f>IF(L850&lt;&gt;"",L850,K850)</f>
        <v/>
      </c>
      <c r="K850" s="418">
        <f>IF(AND(T850=TRUE, U850=TRUE, V850=TRUE), IF(W850&lt;-0.05, "អនុញ្ញាត (អ្នកផ្គត់ផ្គង់ប្រកាសខ្វះ)", "បានប្រកាស (អនុញ្ញាត)"), IF(AND(T850=FALSE, U850=FALSE, V850=FALSE), "ព្យួរទុក (មិនមានទិន្នន័យ)", "ប្រកាសខុស (ព្យួរទុក)"))</f>
        <v/>
      </c>
      <c r="L850" s="418" t="inlineStr"/>
      <c r="M850" s="418" t="inlineStr"/>
      <c r="N850" s="455" t="n"/>
      <c r="O850" s="455">
        <f>IF(W850&lt;0,AI850,I850)</f>
        <v/>
      </c>
      <c r="P850" s="455">
        <f>I850-O850</f>
        <v/>
      </c>
      <c r="Q850" s="418" t="n"/>
      <c r="R850" s="418" t="inlineStr">
        <is>
          <t>2200-044483</t>
        </is>
      </c>
      <c r="S850" s="418" t="inlineStr"/>
      <c r="T850" s="418">
        <f>R850=S850</f>
        <v/>
      </c>
      <c r="U850" s="418">
        <f>AND(MONTH(F850)=MONTH(Y850), YEAR(F850)=YEAR(Y850))</f>
        <v/>
      </c>
      <c r="V850" s="418">
        <f>AND(AC850&lt;&gt;"", 'Company information'!D$4&lt;&gt;"", RIGHT(SUBSTITUTE(AC850,"-",""),9)=RIGHT(SUBSTITUTE('Company information'!D$4,"-",""),9))</f>
        <v/>
      </c>
      <c r="W850" s="418">
        <f>AI850-I850</f>
        <v/>
      </c>
      <c r="X850" s="455" t="n"/>
      <c r="Y850" s="417" t="n"/>
      <c r="Z850" s="418" t="n"/>
      <c r="AA850" s="418" t="n"/>
      <c r="AB850" s="418" t="n"/>
      <c r="AC850" s="418" t="n"/>
      <c r="AD850" s="418" t="n"/>
      <c r="AE850" s="455" t="n"/>
      <c r="AF850" s="455" t="n"/>
      <c r="AG850" s="455" t="n"/>
      <c r="AH850" s="455" t="n"/>
      <c r="AI850" s="455" t="n"/>
      <c r="AJ850" s="455" t="n"/>
      <c r="AK850" s="455" t="n"/>
      <c r="AL850" s="455" t="n"/>
      <c r="AM850" s="455" t="n"/>
      <c r="AN850" s="455" t="n"/>
      <c r="AO850" s="455" t="n"/>
      <c r="AP850" s="455" t="n"/>
      <c r="AQ850" s="455" t="n"/>
      <c r="AR850" s="418" t="n"/>
      <c r="AS850" s="418" t="n"/>
      <c r="AT850" s="418" t="n"/>
    </row>
    <row r="851">
      <c r="A851" s="417" t="n">
        <v>842</v>
      </c>
      <c r="B851" s="418" t="inlineStr">
        <is>
          <t>Customs Clearance Fee and Trucking Fee</t>
        </is>
      </c>
      <c r="C851" s="418" t="inlineStr">
        <is>
          <t>សូស៊ីយេតេ កុងសេស្យូនែរ ដឺ ឡាអេរ៉ូព័រ</t>
        </is>
      </c>
      <c r="D851" s="418" t="inlineStr">
        <is>
          <t>L001-100047300</t>
        </is>
      </c>
      <c r="E851" s="418" t="inlineStr">
        <is>
          <t>2200-044488</t>
        </is>
      </c>
      <c r="F851" s="419" t="n">
        <v>44659</v>
      </c>
      <c r="G851" s="420" t="n">
        <v>45386</v>
      </c>
      <c r="H851" s="418" t="n"/>
      <c r="I851" s="455" t="n">
        <v>45386</v>
      </c>
      <c r="J851" s="418">
        <f>IF(L851&lt;&gt;"",L851,K851)</f>
        <v/>
      </c>
      <c r="K851" s="418">
        <f>IF(AND(T851=TRUE, U851=TRUE, V851=TRUE), IF(W851&lt;-0.05, "អនុញ្ញាត (អ្នកផ្គត់ផ្គង់ប្រកាសខ្វះ)", "បានប្រកាស (អនុញ្ញាត)"), IF(AND(T851=FALSE, U851=FALSE, V851=FALSE), "ព្យួរទុក (មិនមានទិន្នន័យ)", "ប្រកាសខុស (ព្យួរទុក)"))</f>
        <v/>
      </c>
      <c r="L851" s="418" t="inlineStr"/>
      <c r="M851" s="418" t="inlineStr"/>
      <c r="N851" s="455" t="n"/>
      <c r="O851" s="455">
        <f>IF(W851&lt;0,AI851,I851)</f>
        <v/>
      </c>
      <c r="P851" s="455">
        <f>I851-O851</f>
        <v/>
      </c>
      <c r="Q851" s="418" t="n"/>
      <c r="R851" s="418" t="inlineStr">
        <is>
          <t>2200-044488</t>
        </is>
      </c>
      <c r="S851" s="418" t="inlineStr"/>
      <c r="T851" s="418">
        <f>R851=S851</f>
        <v/>
      </c>
      <c r="U851" s="418">
        <f>AND(MONTH(F851)=MONTH(Y851), YEAR(F851)=YEAR(Y851))</f>
        <v/>
      </c>
      <c r="V851" s="418">
        <f>AND(AC851&lt;&gt;"", 'Company information'!D$4&lt;&gt;"", RIGHT(SUBSTITUTE(AC851,"-",""),9)=RIGHT(SUBSTITUTE('Company information'!D$4,"-",""),9))</f>
        <v/>
      </c>
      <c r="W851" s="418">
        <f>AI851-I851</f>
        <v/>
      </c>
      <c r="X851" s="455" t="n"/>
      <c r="Y851" s="417" t="n"/>
      <c r="Z851" s="418" t="n"/>
      <c r="AA851" s="418" t="n"/>
      <c r="AB851" s="418" t="n"/>
      <c r="AC851" s="418" t="n"/>
      <c r="AD851" s="418" t="n"/>
      <c r="AE851" s="455" t="n"/>
      <c r="AF851" s="455" t="n"/>
      <c r="AG851" s="455" t="n"/>
      <c r="AH851" s="455" t="n"/>
      <c r="AI851" s="455" t="n"/>
      <c r="AJ851" s="455" t="n"/>
      <c r="AK851" s="455" t="n"/>
      <c r="AL851" s="455" t="n"/>
      <c r="AM851" s="455" t="n"/>
      <c r="AN851" s="455" t="n"/>
      <c r="AO851" s="455" t="n"/>
      <c r="AP851" s="455" t="n"/>
      <c r="AQ851" s="455" t="n"/>
      <c r="AR851" s="418" t="n"/>
      <c r="AS851" s="418" t="n"/>
      <c r="AT851" s="418" t="n"/>
    </row>
    <row r="852">
      <c r="A852" s="417" t="n">
        <v>843</v>
      </c>
      <c r="B852" s="418" t="inlineStr">
        <is>
          <t>Customs Clearance Fee, Permit Fee, Import Deposit, Red in Asycuda System</t>
        </is>
      </c>
      <c r="C852" s="418" t="inlineStr">
        <is>
          <t>សូស៊ីយេតេ កុងសេស្យូនែរ ដឺ ឡាអេរ៉ូព័រ</t>
        </is>
      </c>
      <c r="D852" s="418" t="inlineStr">
        <is>
          <t>L001-100047300</t>
        </is>
      </c>
      <c r="E852" s="418" t="inlineStr">
        <is>
          <t>2200-044486</t>
        </is>
      </c>
      <c r="F852" s="419" t="n">
        <v>44659</v>
      </c>
      <c r="G852" s="420" t="n">
        <v>2726</v>
      </c>
      <c r="H852" s="418" t="n"/>
      <c r="I852" s="455" t="n">
        <v>2726</v>
      </c>
      <c r="J852" s="418">
        <f>IF(L852&lt;&gt;"",L852,K852)</f>
        <v/>
      </c>
      <c r="K852" s="418">
        <f>IF(AND(T852=TRUE, U852=TRUE, V852=TRUE), IF(W852&lt;-0.05, "អនុញ្ញាត (អ្នកផ្គត់ផ្គង់ប្រកាសខ្វះ)", "បានប្រកាស (អនុញ្ញាត)"), IF(AND(T852=FALSE, U852=FALSE, V852=FALSE), "ព្យួរទុក (មិនមានទិន្នន័យ)", "ប្រកាសខុស (ព្យួរទុក)"))</f>
        <v/>
      </c>
      <c r="L852" s="418" t="inlineStr"/>
      <c r="M852" s="418" t="inlineStr"/>
      <c r="N852" s="455" t="n"/>
      <c r="O852" s="455">
        <f>IF(W852&lt;0,AI852,I852)</f>
        <v/>
      </c>
      <c r="P852" s="455">
        <f>I852-O852</f>
        <v/>
      </c>
      <c r="Q852" s="418" t="n"/>
      <c r="R852" s="418" t="inlineStr">
        <is>
          <t>2200-044486</t>
        </is>
      </c>
      <c r="S852" s="418" t="inlineStr"/>
      <c r="T852" s="418">
        <f>R852=S852</f>
        <v/>
      </c>
      <c r="U852" s="418">
        <f>AND(MONTH(F852)=MONTH(Y852), YEAR(F852)=YEAR(Y852))</f>
        <v/>
      </c>
      <c r="V852" s="418">
        <f>AND(AC852&lt;&gt;"", 'Company information'!D$4&lt;&gt;"", RIGHT(SUBSTITUTE(AC852,"-",""),9)=RIGHT(SUBSTITUTE('Company information'!D$4,"-",""),9))</f>
        <v/>
      </c>
      <c r="W852" s="418">
        <f>AI852-I852</f>
        <v/>
      </c>
      <c r="X852" s="455" t="n"/>
      <c r="Y852" s="417" t="n"/>
      <c r="Z852" s="418" t="n"/>
      <c r="AA852" s="418" t="n"/>
      <c r="AB852" s="418" t="n"/>
      <c r="AC852" s="418" t="n"/>
      <c r="AD852" s="418" t="n"/>
      <c r="AE852" s="455" t="n"/>
      <c r="AF852" s="455" t="n"/>
      <c r="AG852" s="455" t="n"/>
      <c r="AH852" s="455" t="n"/>
      <c r="AI852" s="455" t="n"/>
      <c r="AJ852" s="455" t="n"/>
      <c r="AK852" s="455" t="n"/>
      <c r="AL852" s="455" t="n"/>
      <c r="AM852" s="455" t="n"/>
      <c r="AN852" s="455" t="n"/>
      <c r="AO852" s="455" t="n"/>
      <c r="AP852" s="455" t="n"/>
      <c r="AQ852" s="455" t="n"/>
      <c r="AR852" s="418" t="n"/>
      <c r="AS852" s="418" t="n"/>
      <c r="AT852" s="418" t="n"/>
    </row>
    <row r="853">
      <c r="A853" s="417" t="n">
        <v>844</v>
      </c>
      <c r="B853" s="418" t="inlineStr">
        <is>
          <t>Document Fee and Agency Fee</t>
        </is>
      </c>
      <c r="C853" s="418" t="inlineStr">
        <is>
          <t>សូស៊ីយេតេ កុងសេស្យូនែរ ដឺ ឡាអេរ៉ូព័រ</t>
        </is>
      </c>
      <c r="D853" s="418" t="inlineStr">
        <is>
          <t>L001-100047300</t>
        </is>
      </c>
      <c r="E853" s="418" t="inlineStr">
        <is>
          <t>2200-044489</t>
        </is>
      </c>
      <c r="F853" s="419" t="n">
        <v>44659</v>
      </c>
      <c r="G853" s="420" t="n">
        <v>822</v>
      </c>
      <c r="H853" s="418" t="n"/>
      <c r="I853" s="455" t="n">
        <v>822</v>
      </c>
      <c r="J853" s="418">
        <f>IF(L853&lt;&gt;"",L853,K853)</f>
        <v/>
      </c>
      <c r="K853" s="418">
        <f>IF(AND(T853=TRUE, U853=TRUE, V853=TRUE), IF(W853&lt;-0.05, "អនុញ្ញាត (អ្នកផ្គត់ផ្គង់ប្រកាសខ្វះ)", "បានប្រកាស (អនុញ្ញាត)"), IF(AND(T853=FALSE, U853=FALSE, V853=FALSE), "ព្យួរទុក (មិនមានទិន្នន័យ)", "ប្រកាសខុស (ព្យួរទុក)"))</f>
        <v/>
      </c>
      <c r="L853" s="418" t="inlineStr"/>
      <c r="M853" s="418" t="inlineStr"/>
      <c r="N853" s="455" t="n"/>
      <c r="O853" s="455">
        <f>IF(W853&lt;0,AI853,I853)</f>
        <v/>
      </c>
      <c r="P853" s="455">
        <f>I853-O853</f>
        <v/>
      </c>
      <c r="Q853" s="418" t="n"/>
      <c r="R853" s="418" t="inlineStr">
        <is>
          <t>2200-044489</t>
        </is>
      </c>
      <c r="S853" s="418" t="inlineStr"/>
      <c r="T853" s="418">
        <f>R853=S853</f>
        <v/>
      </c>
      <c r="U853" s="418">
        <f>AND(MONTH(F853)=MONTH(Y853), YEAR(F853)=YEAR(Y853))</f>
        <v/>
      </c>
      <c r="V853" s="418">
        <f>AND(AC853&lt;&gt;"", 'Company information'!D$4&lt;&gt;"", RIGHT(SUBSTITUTE(AC853,"-",""),9)=RIGHT(SUBSTITUTE('Company information'!D$4,"-",""),9))</f>
        <v/>
      </c>
      <c r="W853" s="418">
        <f>AI853-I853</f>
        <v/>
      </c>
      <c r="X853" s="455" t="n"/>
      <c r="Y853" s="417" t="n"/>
      <c r="Z853" s="418" t="n"/>
      <c r="AA853" s="418" t="n"/>
      <c r="AB853" s="418" t="n"/>
      <c r="AC853" s="418" t="n"/>
      <c r="AD853" s="418" t="n"/>
      <c r="AE853" s="455" t="n"/>
      <c r="AF853" s="455" t="n"/>
      <c r="AG853" s="455" t="n"/>
      <c r="AH853" s="455" t="n"/>
      <c r="AI853" s="455" t="n"/>
      <c r="AJ853" s="455" t="n"/>
      <c r="AK853" s="455" t="n"/>
      <c r="AL853" s="455" t="n"/>
      <c r="AM853" s="455" t="n"/>
      <c r="AN853" s="455" t="n"/>
      <c r="AO853" s="455" t="n"/>
      <c r="AP853" s="455" t="n"/>
      <c r="AQ853" s="455" t="n"/>
      <c r="AR853" s="418" t="n"/>
      <c r="AS853" s="418" t="n"/>
      <c r="AT853" s="418" t="n"/>
    </row>
    <row r="854">
      <c r="A854" s="417" t="n">
        <v>845</v>
      </c>
      <c r="B854" s="418" t="inlineStr">
        <is>
          <t>Cargo Terminal</t>
        </is>
      </c>
      <c r="C854" s="418" t="inlineStr">
        <is>
          <t>អេហ្វ ដាប់បែលយូ អេហ្វ ហ៊្វុល វែល អេន នីស៊ីន ឡូជីស្ទីក</t>
        </is>
      </c>
      <c r="D854" s="418" t="inlineStr">
        <is>
          <t>L001-100098630</t>
        </is>
      </c>
      <c r="E854" s="418" t="inlineStr">
        <is>
          <t>TI22-3272</t>
        </is>
      </c>
      <c r="F854" s="419" t="n">
        <v>44799</v>
      </c>
      <c r="G854" s="420" t="n">
        <v>64954</v>
      </c>
      <c r="H854" s="418" t="n"/>
      <c r="I854" s="455" t="n">
        <v>64954</v>
      </c>
      <c r="J854" s="418">
        <f>IF(L854&lt;&gt;"",L854,K854)</f>
        <v/>
      </c>
      <c r="K854" s="418">
        <f>IF(AND(T854=TRUE, U854=TRUE, V854=TRUE), IF(W854&lt;-0.05, "អនុញ្ញាត (អ្នកផ្គត់ផ្គង់ប្រកាសខ្វះ)", "បានប្រកាស (អនុញ្ញាត)"), IF(AND(T854=FALSE, U854=FALSE, V854=FALSE), "ព្យួរទុក (មិនមានទិន្នន័យ)", "ប្រកាសខុស (ព្យួរទុក)"))</f>
        <v/>
      </c>
      <c r="L854" s="418" t="inlineStr"/>
      <c r="M854" s="418" t="inlineStr"/>
      <c r="N854" s="455" t="n"/>
      <c r="O854" s="455">
        <f>IF(W854&lt;0,AI854,I854)</f>
        <v/>
      </c>
      <c r="P854" s="455">
        <f>I854-O854</f>
        <v/>
      </c>
      <c r="Q854" s="418" t="n"/>
      <c r="R854" s="418" t="inlineStr">
        <is>
          <t>TI22-3272</t>
        </is>
      </c>
      <c r="S854" s="418" t="inlineStr">
        <is>
          <t>TI22-3272</t>
        </is>
      </c>
      <c r="T854" s="418">
        <f>R854=S854</f>
        <v/>
      </c>
      <c r="U854" s="418">
        <f>AND(MONTH(F854)=MONTH(Y854), YEAR(F854)=YEAR(Y854))</f>
        <v/>
      </c>
      <c r="V854" s="418">
        <f>AND(AC854&lt;&gt;"", 'Company information'!D$4&lt;&gt;"", RIGHT(SUBSTITUTE(AC854,"-",""),9)=RIGHT(SUBSTITUTE('Company information'!D$4,"-",""),9))</f>
        <v/>
      </c>
      <c r="W854" s="418">
        <f>AI854-I854</f>
        <v/>
      </c>
      <c r="X854" s="455" t="n"/>
      <c r="Y854" s="419" t="n">
        <v>44799</v>
      </c>
      <c r="Z854" s="418" t="inlineStr">
        <is>
          <t>TI22-3272</t>
        </is>
      </c>
      <c r="AA854" s="418" t="inlineStr"/>
      <c r="AB854" s="418" t="inlineStr">
        <is>
          <t>បុគ្គលជាប់អាករ</t>
        </is>
      </c>
      <c r="AC854" s="418" t="inlineStr">
        <is>
          <t>L001-100067123</t>
        </is>
      </c>
      <c r="AD854" s="418" t="inlineStr">
        <is>
          <t>រីឡាយអេប៊ល សូស អ៊ិនដាសស្រ្ទៀល (ខេមបូឌា)</t>
        </is>
      </c>
      <c r="AE854" s="455" t="n">
        <v>714492</v>
      </c>
      <c r="AF854" s="455" t="n">
        <v>649538</v>
      </c>
      <c r="AG854" s="455" t="n">
        <v>0</v>
      </c>
      <c r="AH854" s="455" t="n">
        <v>0</v>
      </c>
      <c r="AI854" s="455" t="n">
        <v>64954</v>
      </c>
      <c r="AJ854" s="455" t="n">
        <v>0</v>
      </c>
      <c r="AK854" s="455" t="n">
        <v>0</v>
      </c>
      <c r="AL854" s="455" t="n">
        <v>0</v>
      </c>
      <c r="AM854" s="455" t="n">
        <v>0</v>
      </c>
      <c r="AN854" s="455" t="n">
        <v>0</v>
      </c>
      <c r="AO854" s="455" t="n">
        <v>0</v>
      </c>
      <c r="AP854" s="455" t="n">
        <v>0</v>
      </c>
      <c r="AQ854" s="455" t="n">
        <v>0</v>
      </c>
      <c r="AR854" s="418" t="inlineStr"/>
      <c r="AS854" s="418" t="inlineStr">
        <is>
          <t>សេវាកម្មឯកសារ</t>
        </is>
      </c>
      <c r="AT854" s="418" t="inlineStr">
        <is>
          <t>បានប្រកាសពន្ធ</t>
        </is>
      </c>
    </row>
    <row r="855">
      <c r="A855" s="417" t="n">
        <v>846</v>
      </c>
      <c r="B855" s="418" t="inlineStr">
        <is>
          <t>Customs Declaration and CPF Non-Container</t>
        </is>
      </c>
      <c r="C855" s="418" t="inlineStr">
        <is>
          <t>អេហ្វ ដាប់បែលយូ អេហ្វ ហ៊្វុល វែល អេន នីស៊ីន ឡូជីស្ទីក</t>
        </is>
      </c>
      <c r="D855" s="418" t="inlineStr">
        <is>
          <t>L001-100098630</t>
        </is>
      </c>
      <c r="E855" s="418" t="inlineStr">
        <is>
          <t>TI22-3271</t>
        </is>
      </c>
      <c r="F855" s="419" t="n">
        <v>44799</v>
      </c>
      <c r="G855" s="420" t="n">
        <v>65899</v>
      </c>
      <c r="H855" s="418" t="n"/>
      <c r="I855" s="455" t="n">
        <v>65899</v>
      </c>
      <c r="J855" s="418">
        <f>IF(L855&lt;&gt;"",L855,K855)</f>
        <v/>
      </c>
      <c r="K855" s="418">
        <f>IF(AND(T855=TRUE, U855=TRUE, V855=TRUE), IF(W855&lt;-0.05, "អនុញ្ញាត (អ្នកផ្គត់ផ្គង់ប្រកាសខ្វះ)", "បានប្រកាស (អនុញ្ញាត)"), IF(AND(T855=FALSE, U855=FALSE, V855=FALSE), "ព្យួរទុក (មិនមានទិន្នន័យ)", "ប្រកាសខុស (ព្យួរទុក)"))</f>
        <v/>
      </c>
      <c r="L855" s="418" t="inlineStr"/>
      <c r="M855" s="418" t="inlineStr"/>
      <c r="N855" s="455" t="n"/>
      <c r="O855" s="455">
        <f>IF(W855&lt;0,AI855,I855)</f>
        <v/>
      </c>
      <c r="P855" s="455">
        <f>I855-O855</f>
        <v/>
      </c>
      <c r="Q855" s="418" t="n"/>
      <c r="R855" s="418" t="inlineStr">
        <is>
          <t>TI22-3271</t>
        </is>
      </c>
      <c r="S855" s="418" t="inlineStr">
        <is>
          <t>TI22-3271</t>
        </is>
      </c>
      <c r="T855" s="418">
        <f>R855=S855</f>
        <v/>
      </c>
      <c r="U855" s="418">
        <f>AND(MONTH(F855)=MONTH(Y855), YEAR(F855)=YEAR(Y855))</f>
        <v/>
      </c>
      <c r="V855" s="418">
        <f>AND(AC855&lt;&gt;"", 'Company information'!D$4&lt;&gt;"", RIGHT(SUBSTITUTE(AC855,"-",""),9)=RIGHT(SUBSTITUTE('Company information'!D$4,"-",""),9))</f>
        <v/>
      </c>
      <c r="W855" s="418">
        <f>AI855-I855</f>
        <v/>
      </c>
      <c r="X855" s="455" t="n"/>
      <c r="Y855" s="419" t="n">
        <v>44799</v>
      </c>
      <c r="Z855" s="418" t="inlineStr">
        <is>
          <t>TI22-3271</t>
        </is>
      </c>
      <c r="AA855" s="418" t="inlineStr"/>
      <c r="AB855" s="418" t="inlineStr">
        <is>
          <t>បុគ្គលជាប់អាករ</t>
        </is>
      </c>
      <c r="AC855" s="418" t="inlineStr">
        <is>
          <t>L001-100067123</t>
        </is>
      </c>
      <c r="AD855" s="418" t="inlineStr">
        <is>
          <t>រីឡាយអេប៊ល សូស អ៊ិនដាសស្រ្ទៀល (ខេមបូឌា)</t>
        </is>
      </c>
      <c r="AE855" s="455" t="n">
        <v>724893</v>
      </c>
      <c r="AF855" s="455" t="n">
        <v>658994</v>
      </c>
      <c r="AG855" s="455" t="n">
        <v>0</v>
      </c>
      <c r="AH855" s="455" t="n">
        <v>0</v>
      </c>
      <c r="AI855" s="455" t="n">
        <v>65899</v>
      </c>
      <c r="AJ855" s="455" t="n">
        <v>0</v>
      </c>
      <c r="AK855" s="455" t="n">
        <v>0</v>
      </c>
      <c r="AL855" s="455" t="n">
        <v>0</v>
      </c>
      <c r="AM855" s="455" t="n">
        <v>0</v>
      </c>
      <c r="AN855" s="455" t="n">
        <v>0</v>
      </c>
      <c r="AO855" s="455" t="n">
        <v>0</v>
      </c>
      <c r="AP855" s="455" t="n">
        <v>0</v>
      </c>
      <c r="AQ855" s="455" t="n">
        <v>0</v>
      </c>
      <c r="AR855" s="418" t="inlineStr"/>
      <c r="AS855" s="418" t="inlineStr">
        <is>
          <t>សេវាកម្មឯកសារ</t>
        </is>
      </c>
      <c r="AT855" s="418" t="inlineStr">
        <is>
          <t>បានប្រកាសពន្ធ</t>
        </is>
      </c>
    </row>
    <row r="856">
      <c r="A856" s="417" t="n">
        <v>847</v>
      </c>
      <c r="B856" s="418" t="inlineStr">
        <is>
          <t>Customs Clearance Fee and Trucking Fee</t>
        </is>
      </c>
      <c r="C856" s="418" t="inlineStr">
        <is>
          <t>អេហ្វ ដាប់បែលយូ អេហ្វ ហ៊្វុល វែល អេន នីស៊ីន ឡូជីស្ទីក</t>
        </is>
      </c>
      <c r="D856" s="418" t="inlineStr">
        <is>
          <t>L001-100098630</t>
        </is>
      </c>
      <c r="E856" s="418" t="inlineStr">
        <is>
          <t>TI22-2987</t>
        </is>
      </c>
      <c r="F856" s="419" t="n">
        <v>44689</v>
      </c>
      <c r="G856" s="420" t="n">
        <v>140083</v>
      </c>
      <c r="H856" s="418" t="n"/>
      <c r="I856" s="455" t="n">
        <v>140083</v>
      </c>
      <c r="J856" s="418">
        <f>IF(L856&lt;&gt;"",L856,K856)</f>
        <v/>
      </c>
      <c r="K856" s="418">
        <f>IF(AND(T856=TRUE, U856=TRUE, V856=TRUE), IF(W856&lt;-0.05, "អនុញ្ញាត (អ្នកផ្គត់ផ្គង់ប្រកាសខ្វះ)", "បានប្រកាស (អនុញ្ញាត)"), IF(AND(T856=FALSE, U856=FALSE, V856=FALSE), "ព្យួរទុក (មិនមានទិន្នន័យ)", "ប្រកាសខុស (ព្យួរទុក)"))</f>
        <v/>
      </c>
      <c r="L856" s="418" t="inlineStr"/>
      <c r="M856" s="418" t="inlineStr"/>
      <c r="N856" s="455" t="n"/>
      <c r="O856" s="455">
        <f>IF(W856&lt;0,AI856,I856)</f>
        <v/>
      </c>
      <c r="P856" s="455">
        <f>I856-O856</f>
        <v/>
      </c>
      <c r="Q856" s="418" t="n"/>
      <c r="R856" s="418" t="inlineStr">
        <is>
          <t>TI22-2987</t>
        </is>
      </c>
      <c r="S856" s="418" t="inlineStr">
        <is>
          <t>TI22-2987</t>
        </is>
      </c>
      <c r="T856" s="418">
        <f>R856=S856</f>
        <v/>
      </c>
      <c r="U856" s="418">
        <f>AND(MONTH(F856)=MONTH(Y856), YEAR(F856)=YEAR(Y856))</f>
        <v/>
      </c>
      <c r="V856" s="418">
        <f>AND(AC856&lt;&gt;"", 'Company information'!D$4&lt;&gt;"", RIGHT(SUBSTITUTE(AC856,"-",""),9)=RIGHT(SUBSTITUTE('Company information'!D$4,"-",""),9))</f>
        <v/>
      </c>
      <c r="W856" s="418">
        <f>AI856-I856</f>
        <v/>
      </c>
      <c r="X856" s="455" t="n"/>
      <c r="Y856" s="419" t="n">
        <v>44778</v>
      </c>
      <c r="Z856" s="418" t="inlineStr">
        <is>
          <t>TI22-2987</t>
        </is>
      </c>
      <c r="AA856" s="418" t="inlineStr"/>
      <c r="AB856" s="418" t="inlineStr">
        <is>
          <t>បុគ្គលជាប់អាករ</t>
        </is>
      </c>
      <c r="AC856" s="418" t="inlineStr">
        <is>
          <t>L001-100067123</t>
        </is>
      </c>
      <c r="AD856" s="418" t="inlineStr">
        <is>
          <t>រីឡាយអេប៊ល សូស អ៊ិនដាសស្រ្ទៀល (ខេមបូឌា)</t>
        </is>
      </c>
      <c r="AE856" s="455" t="n">
        <v>1540911</v>
      </c>
      <c r="AF856" s="455" t="n">
        <v>1400828</v>
      </c>
      <c r="AG856" s="455" t="n">
        <v>0</v>
      </c>
      <c r="AH856" s="455" t="n">
        <v>0</v>
      </c>
      <c r="AI856" s="455" t="n">
        <v>140083</v>
      </c>
      <c r="AJ856" s="455" t="n">
        <v>0</v>
      </c>
      <c r="AK856" s="455" t="n">
        <v>0</v>
      </c>
      <c r="AL856" s="455" t="n">
        <v>0</v>
      </c>
      <c r="AM856" s="455" t="n">
        <v>0</v>
      </c>
      <c r="AN856" s="455" t="n">
        <v>0</v>
      </c>
      <c r="AO856" s="455" t="n">
        <v>0</v>
      </c>
      <c r="AP856" s="455" t="n">
        <v>0</v>
      </c>
      <c r="AQ856" s="455" t="n">
        <v>0</v>
      </c>
      <c r="AR856" s="418" t="inlineStr"/>
      <c r="AS856" s="418" t="inlineStr">
        <is>
          <t>សេវាកម្មឯកសារ</t>
        </is>
      </c>
      <c r="AT856" s="418" t="inlineStr">
        <is>
          <t>បានប្រកាសពន្ធ</t>
        </is>
      </c>
    </row>
    <row r="857">
      <c r="A857" s="417" t="n">
        <v>848</v>
      </c>
      <c r="B857" s="418" t="inlineStr">
        <is>
          <t>Customs Clearance Fee, Extra Trucking Fee, Non-Original Insurance, Permit Fee, Service Charge, Red in Asycuda System</t>
        </is>
      </c>
      <c r="C857" s="418" t="inlineStr">
        <is>
          <t>អេហ្វ ដាប់បែលយូ អេហ្វ ហ៊្វុល វែល អេន នីស៊ីន ឡូជីស្ទីក</t>
        </is>
      </c>
      <c r="D857" s="418" t="inlineStr">
        <is>
          <t>L001-100098630</t>
        </is>
      </c>
      <c r="E857" s="418" t="inlineStr">
        <is>
          <t>TI22-2977</t>
        </is>
      </c>
      <c r="F857" s="419" t="n">
        <v>44689</v>
      </c>
      <c r="G857" s="420" t="n">
        <v>141973</v>
      </c>
      <c r="H857" s="418" t="n"/>
      <c r="I857" s="455" t="n">
        <v>141973</v>
      </c>
      <c r="J857" s="418">
        <f>IF(L857&lt;&gt;"",L857,K857)</f>
        <v/>
      </c>
      <c r="K857" s="418">
        <f>IF(AND(T857=TRUE, U857=TRUE, V857=TRUE), IF(W857&lt;-0.05, "អនុញ្ញាត (អ្នកផ្គត់ផ្គង់ប្រកាសខ្វះ)", "បានប្រកាស (អនុញ្ញាត)"), IF(AND(T857=FALSE, U857=FALSE, V857=FALSE), "ព្យួរទុក (មិនមានទិន្នន័យ)", "ប្រកាសខុស (ព្យួរទុក)"))</f>
        <v/>
      </c>
      <c r="L857" s="418" t="inlineStr"/>
      <c r="M857" s="418" t="inlineStr"/>
      <c r="N857" s="455" t="n"/>
      <c r="O857" s="455">
        <f>IF(W857&lt;0,AI857,I857)</f>
        <v/>
      </c>
      <c r="P857" s="455">
        <f>I857-O857</f>
        <v/>
      </c>
      <c r="Q857" s="418" t="n"/>
      <c r="R857" s="418" t="inlineStr">
        <is>
          <t>TI22-2977</t>
        </is>
      </c>
      <c r="S857" s="418" t="inlineStr">
        <is>
          <t>TI22-2977</t>
        </is>
      </c>
      <c r="T857" s="418">
        <f>R857=S857</f>
        <v/>
      </c>
      <c r="U857" s="418">
        <f>AND(MONTH(F857)=MONTH(Y857), YEAR(F857)=YEAR(Y857))</f>
        <v/>
      </c>
      <c r="V857" s="418">
        <f>AND(AC857&lt;&gt;"", 'Company information'!D$4&lt;&gt;"", RIGHT(SUBSTITUTE(AC857,"-",""),9)=RIGHT(SUBSTITUTE('Company information'!D$4,"-",""),9))</f>
        <v/>
      </c>
      <c r="W857" s="418">
        <f>AI857-I857</f>
        <v/>
      </c>
      <c r="X857" s="455" t="n"/>
      <c r="Y857" s="419" t="n">
        <v>44778</v>
      </c>
      <c r="Z857" s="418" t="inlineStr">
        <is>
          <t>TI22-2977</t>
        </is>
      </c>
      <c r="AA857" s="418" t="inlineStr"/>
      <c r="AB857" s="418" t="inlineStr">
        <is>
          <t>បុគ្គលជាប់អាករ</t>
        </is>
      </c>
      <c r="AC857" s="418" t="inlineStr">
        <is>
          <t>L001-100067123</t>
        </is>
      </c>
      <c r="AD857" s="418" t="inlineStr">
        <is>
          <t>រីឡាយអេប៊ល សូស អ៊ិនដាសស្រ្ទៀល (ខេមបូឌា)</t>
        </is>
      </c>
      <c r="AE857" s="455" t="n">
        <v>1561697</v>
      </c>
      <c r="AF857" s="455" t="n">
        <v>1419725</v>
      </c>
      <c r="AG857" s="455" t="n">
        <v>0</v>
      </c>
      <c r="AH857" s="455" t="n">
        <v>0</v>
      </c>
      <c r="AI857" s="455" t="n">
        <v>141972</v>
      </c>
      <c r="AJ857" s="455" t="n">
        <v>0</v>
      </c>
      <c r="AK857" s="455" t="n">
        <v>0</v>
      </c>
      <c r="AL857" s="455" t="n">
        <v>0</v>
      </c>
      <c r="AM857" s="455" t="n">
        <v>0</v>
      </c>
      <c r="AN857" s="455" t="n">
        <v>0</v>
      </c>
      <c r="AO857" s="455" t="n">
        <v>0</v>
      </c>
      <c r="AP857" s="455" t="n">
        <v>0</v>
      </c>
      <c r="AQ857" s="455" t="n">
        <v>0</v>
      </c>
      <c r="AR857" s="418" t="inlineStr"/>
      <c r="AS857" s="418" t="inlineStr">
        <is>
          <t>សេវាកម្មឯកសារ</t>
        </is>
      </c>
      <c r="AT857" s="418" t="inlineStr">
        <is>
          <t>បានប្រកាសពន្ធ</t>
        </is>
      </c>
    </row>
    <row r="858">
      <c r="A858" s="417" t="n">
        <v>849</v>
      </c>
      <c r="B858" s="418" t="inlineStr">
        <is>
          <t>THC Charge, CFS Fee, Scanning Fee, CIC Fee, D/O Fee, DOC Fee, Agency Fee, Handling Fee and Ocean Freight</t>
        </is>
      </c>
      <c r="C858" s="418" t="inlineStr">
        <is>
          <t>អេហ្វ ដាប់បែលយូ អេហ្វ ហ៊្វុល វែល អេន នីស៊ីន ឡូជីស្ទីក</t>
        </is>
      </c>
      <c r="D858" s="418" t="inlineStr">
        <is>
          <t>L001-100098630</t>
        </is>
      </c>
      <c r="E858" s="418" t="inlineStr">
        <is>
          <t>TI22-3181</t>
        </is>
      </c>
      <c r="F858" s="419" t="n">
        <v>44792</v>
      </c>
      <c r="G858" s="420" t="n">
        <v>41070</v>
      </c>
      <c r="H858" s="418" t="n"/>
      <c r="I858" s="455" t="n">
        <v>41070</v>
      </c>
      <c r="J858" s="418">
        <f>IF(L858&lt;&gt;"",L858,K858)</f>
        <v/>
      </c>
      <c r="K858" s="418">
        <f>IF(AND(T858=TRUE, U858=TRUE, V858=TRUE), IF(W858&lt;-0.05, "អនុញ្ញាត (អ្នកផ្គត់ផ្គង់ប្រកាសខ្វះ)", "បានប្រកាស (អនុញ្ញាត)"), IF(AND(T858=FALSE, U858=FALSE, V858=FALSE), "ព្យួរទុក (មិនមានទិន្នន័យ)", "ប្រកាសខុស (ព្យួរទុក)"))</f>
        <v/>
      </c>
      <c r="L858" s="418" t="inlineStr"/>
      <c r="M858" s="418" t="inlineStr"/>
      <c r="N858" s="455" t="n"/>
      <c r="O858" s="455">
        <f>IF(W858&lt;0,AI858,I858)</f>
        <v/>
      </c>
      <c r="P858" s="455">
        <f>I858-O858</f>
        <v/>
      </c>
      <c r="Q858" s="418" t="n"/>
      <c r="R858" s="418" t="inlineStr">
        <is>
          <t>TI22-3181</t>
        </is>
      </c>
      <c r="S858" s="418" t="inlineStr">
        <is>
          <t>TI22-3181</t>
        </is>
      </c>
      <c r="T858" s="418">
        <f>R858=S858</f>
        <v/>
      </c>
      <c r="U858" s="418">
        <f>AND(MONTH(F858)=MONTH(Y858), YEAR(F858)=YEAR(Y858))</f>
        <v/>
      </c>
      <c r="V858" s="418">
        <f>AND(AC858&lt;&gt;"", 'Company information'!D$4&lt;&gt;"", RIGHT(SUBSTITUTE(AC858,"-",""),9)=RIGHT(SUBSTITUTE('Company information'!D$4,"-",""),9))</f>
        <v/>
      </c>
      <c r="W858" s="418">
        <f>AI858-I858</f>
        <v/>
      </c>
      <c r="X858" s="455" t="n"/>
      <c r="Y858" s="419" t="n">
        <v>44792</v>
      </c>
      <c r="Z858" s="418" t="inlineStr">
        <is>
          <t>TI22-3181</t>
        </is>
      </c>
      <c r="AA858" s="418" t="inlineStr"/>
      <c r="AB858" s="418" t="inlineStr">
        <is>
          <t>បុគ្គលជាប់អាករ</t>
        </is>
      </c>
      <c r="AC858" s="418" t="inlineStr">
        <is>
          <t>L001-100067123</t>
        </is>
      </c>
      <c r="AD858" s="418" t="inlineStr">
        <is>
          <t>រីឡាយអេប៊ល សូស អ៊ិនដាសស្រ្ទៀល (ខេមបូឌា)</t>
        </is>
      </c>
      <c r="AE858" s="455" t="n">
        <v>451770</v>
      </c>
      <c r="AF858" s="455" t="n">
        <v>410700</v>
      </c>
      <c r="AG858" s="455" t="n">
        <v>0</v>
      </c>
      <c r="AH858" s="455" t="n">
        <v>0</v>
      </c>
      <c r="AI858" s="455" t="n">
        <v>41070</v>
      </c>
      <c r="AJ858" s="455" t="n">
        <v>0</v>
      </c>
      <c r="AK858" s="455" t="n">
        <v>0</v>
      </c>
      <c r="AL858" s="455" t="n">
        <v>0</v>
      </c>
      <c r="AM858" s="455" t="n">
        <v>0</v>
      </c>
      <c r="AN858" s="455" t="n">
        <v>0</v>
      </c>
      <c r="AO858" s="455" t="n">
        <v>0</v>
      </c>
      <c r="AP858" s="455" t="n">
        <v>0</v>
      </c>
      <c r="AQ858" s="455" t="n">
        <v>0</v>
      </c>
      <c r="AR858" s="418" t="inlineStr"/>
      <c r="AS858" s="418" t="inlineStr">
        <is>
          <t>សេវាកម្មឯកសារ</t>
        </is>
      </c>
      <c r="AT858" s="418" t="inlineStr">
        <is>
          <t>បានប្រកាសពន្ធ</t>
        </is>
      </c>
    </row>
    <row r="859">
      <c r="A859" s="417" t="n">
        <v>850</v>
      </c>
      <c r="B859" s="418" t="inlineStr">
        <is>
          <t>Charge from Warehouse</t>
        </is>
      </c>
      <c r="C859" s="418" t="inlineStr">
        <is>
          <t>អេហ្វ ដាប់បែលយូ អេហ្វ ហ៊្វុល វែល អេន នីស៊ីន ឡូជីស្ទីក</t>
        </is>
      </c>
      <c r="D859" s="418" t="inlineStr">
        <is>
          <t>L001-100098630</t>
        </is>
      </c>
      <c r="E859" s="418" t="inlineStr">
        <is>
          <t>TI22-3179</t>
        </is>
      </c>
      <c r="F859" s="419" t="n">
        <v>44792</v>
      </c>
      <c r="G859" s="420" t="n">
        <v>55445</v>
      </c>
      <c r="H859" s="418" t="n"/>
      <c r="I859" s="455" t="n">
        <v>55445</v>
      </c>
      <c r="J859" s="418">
        <f>IF(L859&lt;&gt;"",L859,K859)</f>
        <v/>
      </c>
      <c r="K859" s="418">
        <f>IF(AND(T859=TRUE, U859=TRUE, V859=TRUE), IF(W859&lt;-0.05, "អនុញ្ញាត (អ្នកផ្គត់ផ្គង់ប្រកាសខ្វះ)", "បានប្រកាស (អនុញ្ញាត)"), IF(AND(T859=FALSE, U859=FALSE, V859=FALSE), "ព្យួរទុក (មិនមានទិន្នន័យ)", "ប្រកាសខុស (ព្យួរទុក)"))</f>
        <v/>
      </c>
      <c r="L859" s="418" t="inlineStr"/>
      <c r="M859" s="418" t="inlineStr"/>
      <c r="N859" s="455" t="n"/>
      <c r="O859" s="455">
        <f>IF(W859&lt;0,AI859,I859)</f>
        <v/>
      </c>
      <c r="P859" s="455">
        <f>I859-O859</f>
        <v/>
      </c>
      <c r="Q859" s="418" t="n"/>
      <c r="R859" s="418" t="inlineStr">
        <is>
          <t>TI22-3179</t>
        </is>
      </c>
      <c r="S859" s="418" t="inlineStr">
        <is>
          <t>TI22-3179</t>
        </is>
      </c>
      <c r="T859" s="418">
        <f>R859=S859</f>
        <v/>
      </c>
      <c r="U859" s="418">
        <f>AND(MONTH(F859)=MONTH(Y859), YEAR(F859)=YEAR(Y859))</f>
        <v/>
      </c>
      <c r="V859" s="418">
        <f>AND(AC859&lt;&gt;"", 'Company information'!D$4&lt;&gt;"", RIGHT(SUBSTITUTE(AC859,"-",""),9)=RIGHT(SUBSTITUTE('Company information'!D$4,"-",""),9))</f>
        <v/>
      </c>
      <c r="W859" s="418">
        <f>AI859-I859</f>
        <v/>
      </c>
      <c r="X859" s="455" t="n"/>
      <c r="Y859" s="419" t="n">
        <v>44792</v>
      </c>
      <c r="Z859" s="418" t="inlineStr">
        <is>
          <t>TI22-3179</t>
        </is>
      </c>
      <c r="AA859" s="418" t="inlineStr"/>
      <c r="AB859" s="418" t="inlineStr">
        <is>
          <t>បុគ្គលជាប់អាករ</t>
        </is>
      </c>
      <c r="AC859" s="418" t="inlineStr">
        <is>
          <t>L001-100067123</t>
        </is>
      </c>
      <c r="AD859" s="418" t="inlineStr">
        <is>
          <t>រីឡាយអេប៊ល សូស អ៊ិនដាសស្រ្ទៀល (ខេមបូឌា)</t>
        </is>
      </c>
      <c r="AE859" s="455" t="n">
        <v>609890</v>
      </c>
      <c r="AF859" s="455" t="n">
        <v>554445</v>
      </c>
      <c r="AG859" s="455" t="n">
        <v>0</v>
      </c>
      <c r="AH859" s="455" t="n">
        <v>0</v>
      </c>
      <c r="AI859" s="455" t="n">
        <v>55445</v>
      </c>
      <c r="AJ859" s="455" t="n">
        <v>0</v>
      </c>
      <c r="AK859" s="455" t="n">
        <v>0</v>
      </c>
      <c r="AL859" s="455" t="n">
        <v>0</v>
      </c>
      <c r="AM859" s="455" t="n">
        <v>0</v>
      </c>
      <c r="AN859" s="455" t="n">
        <v>0</v>
      </c>
      <c r="AO859" s="455" t="n">
        <v>0</v>
      </c>
      <c r="AP859" s="455" t="n">
        <v>0</v>
      </c>
      <c r="AQ859" s="455" t="n">
        <v>0</v>
      </c>
      <c r="AR859" s="418" t="inlineStr"/>
      <c r="AS859" s="418" t="inlineStr">
        <is>
          <t>សេវាកម្មឯកសារ</t>
        </is>
      </c>
      <c r="AT859" s="418" t="inlineStr">
        <is>
          <t>បានប្រកាសពន្ធ</t>
        </is>
      </c>
    </row>
    <row r="860">
      <c r="A860" s="417" t="n">
        <v>851</v>
      </c>
      <c r="B860" s="418" t="inlineStr">
        <is>
          <t>Customs Declaration and CPF Non-Container</t>
        </is>
      </c>
      <c r="C860" s="418" t="inlineStr">
        <is>
          <t>អេហ្វ ដាប់បែលយូ អេហ្វ ហ៊្វុល វែល អេន នីស៊ីន ឡូជីស្ទីក</t>
        </is>
      </c>
      <c r="D860" s="418" t="inlineStr">
        <is>
          <t>L001-100098630</t>
        </is>
      </c>
      <c r="E860" s="418" t="inlineStr">
        <is>
          <t>TI22-3180</t>
        </is>
      </c>
      <c r="F860" s="419" t="n">
        <v>44792</v>
      </c>
      <c r="G860" s="420" t="n">
        <v>41070</v>
      </c>
      <c r="H860" s="418" t="n"/>
      <c r="I860" s="455" t="n">
        <v>41070</v>
      </c>
      <c r="J860" s="418">
        <f>IF(L860&lt;&gt;"",L860,K860)</f>
        <v/>
      </c>
      <c r="K860" s="418">
        <f>IF(AND(T860=TRUE, U860=TRUE, V860=TRUE), IF(W860&lt;-0.05, "អនុញ្ញាត (អ្នកផ្គត់ផ្គង់ប្រកាសខ្វះ)", "បានប្រកាស (អនុញ្ញាត)"), IF(AND(T860=FALSE, U860=FALSE, V860=FALSE), "ព្យួរទុក (មិនមានទិន្នន័យ)", "ប្រកាសខុស (ព្យួរទុក)"))</f>
        <v/>
      </c>
      <c r="L860" s="418" t="inlineStr"/>
      <c r="M860" s="418" t="inlineStr"/>
      <c r="N860" s="455" t="n"/>
      <c r="O860" s="455">
        <f>IF(W860&lt;0,AI860,I860)</f>
        <v/>
      </c>
      <c r="P860" s="455">
        <f>I860-O860</f>
        <v/>
      </c>
      <c r="Q860" s="418" t="n"/>
      <c r="R860" s="418" t="inlineStr">
        <is>
          <t>TI22-3180</t>
        </is>
      </c>
      <c r="S860" s="418" t="inlineStr">
        <is>
          <t>TI22-3180</t>
        </is>
      </c>
      <c r="T860" s="418">
        <f>R860=S860</f>
        <v/>
      </c>
      <c r="U860" s="418">
        <f>AND(MONTH(F860)=MONTH(Y860), YEAR(F860)=YEAR(Y860))</f>
        <v/>
      </c>
      <c r="V860" s="418">
        <f>AND(AC860&lt;&gt;"", 'Company information'!D$4&lt;&gt;"", RIGHT(SUBSTITUTE(AC860,"-",""),9)=RIGHT(SUBSTITUTE('Company information'!D$4,"-",""),9))</f>
        <v/>
      </c>
      <c r="W860" s="418">
        <f>AI860-I860</f>
        <v/>
      </c>
      <c r="X860" s="455" t="n"/>
      <c r="Y860" s="419" t="n">
        <v>44792</v>
      </c>
      <c r="Z860" s="418" t="inlineStr">
        <is>
          <t>TI22-3180</t>
        </is>
      </c>
      <c r="AA860" s="418" t="inlineStr"/>
      <c r="AB860" s="418" t="inlineStr">
        <is>
          <t>បុគ្គលជាប់អាករ</t>
        </is>
      </c>
      <c r="AC860" s="418" t="inlineStr">
        <is>
          <t>L001-100067123</t>
        </is>
      </c>
      <c r="AD860" s="418" t="inlineStr">
        <is>
          <t>រីឡាយអេប៊ល សូស អ៊ិនដាសស្រ្ទៀល (ខេមបូឌា)</t>
        </is>
      </c>
      <c r="AE860" s="455" t="n">
        <v>451770</v>
      </c>
      <c r="AF860" s="455" t="n">
        <v>410700</v>
      </c>
      <c r="AG860" s="455" t="n">
        <v>0</v>
      </c>
      <c r="AH860" s="455" t="n">
        <v>0</v>
      </c>
      <c r="AI860" s="455" t="n">
        <v>41070</v>
      </c>
      <c r="AJ860" s="455" t="n">
        <v>0</v>
      </c>
      <c r="AK860" s="455" t="n">
        <v>0</v>
      </c>
      <c r="AL860" s="455" t="n">
        <v>0</v>
      </c>
      <c r="AM860" s="455" t="n">
        <v>0</v>
      </c>
      <c r="AN860" s="455" t="n">
        <v>0</v>
      </c>
      <c r="AO860" s="455" t="n">
        <v>0</v>
      </c>
      <c r="AP860" s="455" t="n">
        <v>0</v>
      </c>
      <c r="AQ860" s="455" t="n">
        <v>0</v>
      </c>
      <c r="AR860" s="418" t="inlineStr"/>
      <c r="AS860" s="418" t="inlineStr">
        <is>
          <t>សេវាកម្មឯកសារ</t>
        </is>
      </c>
      <c r="AT860" s="418" t="inlineStr">
        <is>
          <t>បានប្រកាសពន្ធ</t>
        </is>
      </c>
    </row>
    <row r="861">
      <c r="A861" s="417" t="n">
        <v>852</v>
      </c>
      <c r="B861" s="418" t="inlineStr">
        <is>
          <t>Customs Clearance Fee and Trucking Fee</t>
        </is>
      </c>
      <c r="C861" s="418" t="inlineStr">
        <is>
          <t>អេហ្វ ដាប់បែលយូ អេហ្វ ហ៊្វុល វែល អេន នីស៊ីន ឡូជីស្ទីក</t>
        </is>
      </c>
      <c r="D861" s="418" t="inlineStr">
        <is>
          <t>L001-100098630</t>
        </is>
      </c>
      <c r="E861" s="418" t="inlineStr">
        <is>
          <t>TI22-3195</t>
        </is>
      </c>
      <c r="F861" s="419" t="n">
        <v>44795</v>
      </c>
      <c r="G861" s="420" t="n">
        <v>72013</v>
      </c>
      <c r="H861" s="418" t="n"/>
      <c r="I861" s="455" t="n">
        <v>72013</v>
      </c>
      <c r="J861" s="418">
        <f>IF(L861&lt;&gt;"",L861,K861)</f>
        <v/>
      </c>
      <c r="K861" s="418">
        <f>IF(AND(T861=TRUE, U861=TRUE, V861=TRUE), IF(W861&lt;-0.05, "អនុញ្ញាត (អ្នកផ្គត់ផ្គង់ប្រកាសខ្វះ)", "បានប្រកាស (អនុញ្ញាត)"), IF(AND(T861=FALSE, U861=FALSE, V861=FALSE), "ព្យួរទុក (មិនមានទិន្នន័យ)", "ប្រកាសខុស (ព្យួរទុក)"))</f>
        <v/>
      </c>
      <c r="L861" s="418" t="inlineStr"/>
      <c r="M861" s="418" t="inlineStr"/>
      <c r="N861" s="455" t="n"/>
      <c r="O861" s="455">
        <f>IF(W861&lt;0,AI861,I861)</f>
        <v/>
      </c>
      <c r="P861" s="455">
        <f>I861-O861</f>
        <v/>
      </c>
      <c r="Q861" s="418" t="n"/>
      <c r="R861" s="418" t="inlineStr">
        <is>
          <t>TI22-3195</t>
        </is>
      </c>
      <c r="S861" s="418" t="inlineStr">
        <is>
          <t>TI22-3195</t>
        </is>
      </c>
      <c r="T861" s="418">
        <f>R861=S861</f>
        <v/>
      </c>
      <c r="U861" s="418">
        <f>AND(MONTH(F861)=MONTH(Y861), YEAR(F861)=YEAR(Y861))</f>
        <v/>
      </c>
      <c r="V861" s="418">
        <f>AND(AC861&lt;&gt;"", 'Company information'!D$4&lt;&gt;"", RIGHT(SUBSTITUTE(AC861,"-",""),9)=RIGHT(SUBSTITUTE('Company information'!D$4,"-",""),9))</f>
        <v/>
      </c>
      <c r="W861" s="418">
        <f>AI861-I861</f>
        <v/>
      </c>
      <c r="X861" s="455" t="n"/>
      <c r="Y861" s="419" t="n">
        <v>44795</v>
      </c>
      <c r="Z861" s="418" t="inlineStr">
        <is>
          <t>TI22-3195</t>
        </is>
      </c>
      <c r="AA861" s="418" t="inlineStr"/>
      <c r="AB861" s="418" t="inlineStr">
        <is>
          <t>បុគ្គលជាប់អាករ</t>
        </is>
      </c>
      <c r="AC861" s="418" t="inlineStr">
        <is>
          <t>L001-100067123</t>
        </is>
      </c>
      <c r="AD861" s="418" t="inlineStr">
        <is>
          <t>រីឡាយអេប៊ល សូស អ៊ិនដាសស្រ្ទៀល (ខេមបូឌា)</t>
        </is>
      </c>
      <c r="AE861" s="455" t="n">
        <v>792146</v>
      </c>
      <c r="AF861" s="455" t="n">
        <v>720133</v>
      </c>
      <c r="AG861" s="455" t="n">
        <v>0</v>
      </c>
      <c r="AH861" s="455" t="n">
        <v>0</v>
      </c>
      <c r="AI861" s="455" t="n">
        <v>72013</v>
      </c>
      <c r="AJ861" s="455" t="n">
        <v>0</v>
      </c>
      <c r="AK861" s="455" t="n">
        <v>0</v>
      </c>
      <c r="AL861" s="455" t="n">
        <v>0</v>
      </c>
      <c r="AM861" s="455" t="n">
        <v>0</v>
      </c>
      <c r="AN861" s="455" t="n">
        <v>0</v>
      </c>
      <c r="AO861" s="455" t="n">
        <v>0</v>
      </c>
      <c r="AP861" s="455" t="n">
        <v>0</v>
      </c>
      <c r="AQ861" s="455" t="n">
        <v>0</v>
      </c>
      <c r="AR861" s="418" t="inlineStr"/>
      <c r="AS861" s="418" t="inlineStr">
        <is>
          <t>សេវាកម្មឯកសារ</t>
        </is>
      </c>
      <c r="AT861" s="418" t="inlineStr">
        <is>
          <t>បានប្រកាសពន្ធ</t>
        </is>
      </c>
    </row>
    <row r="862">
      <c r="A862" s="417" t="n">
        <v>853</v>
      </c>
      <c r="B862" s="418" t="inlineStr">
        <is>
          <t>Customs Clearance Fee, Non-Original Insurance, Permit Fee, Service Charge, Red in Asycuda System</t>
        </is>
      </c>
      <c r="C862" s="418" t="inlineStr">
        <is>
          <t>អេហ្វ ដាប់បែលយូ អេហ្វ ហ៊្វុល វែល អេន នីស៊ីន ឡូជីស្ទីក</t>
        </is>
      </c>
      <c r="D862" s="418" t="inlineStr">
        <is>
          <t>L001-100098630</t>
        </is>
      </c>
      <c r="E862" s="418" t="inlineStr">
        <is>
          <t>TI22-3184</t>
        </is>
      </c>
      <c r="F862" s="419" t="n">
        <v>44792</v>
      </c>
      <c r="G862" s="420" t="n">
        <v>65835</v>
      </c>
      <c r="H862" s="418" t="n"/>
      <c r="I862" s="455" t="n">
        <v>65835</v>
      </c>
      <c r="J862" s="418">
        <f>IF(L862&lt;&gt;"",L862,K862)</f>
        <v/>
      </c>
      <c r="K862" s="418">
        <f>IF(AND(T862=TRUE, U862=TRUE, V862=TRUE), IF(W862&lt;-0.05, "អនុញ្ញាត (អ្នកផ្គត់ផ្គង់ប្រកាសខ្វះ)", "បានប្រកាស (អនុញ្ញាត)"), IF(AND(T862=FALSE, U862=FALSE, V862=FALSE), "ព្យួរទុក (មិនមានទិន្នន័យ)", "ប្រកាសខុស (ព្យួរទុក)"))</f>
        <v/>
      </c>
      <c r="L862" s="418" t="inlineStr"/>
      <c r="M862" s="418" t="inlineStr"/>
      <c r="N862" s="455" t="n"/>
      <c r="O862" s="455">
        <f>IF(W862&lt;0,AI862,I862)</f>
        <v/>
      </c>
      <c r="P862" s="455">
        <f>I862-O862</f>
        <v/>
      </c>
      <c r="Q862" s="418" t="n"/>
      <c r="R862" s="418" t="inlineStr">
        <is>
          <t>TI22-3184</t>
        </is>
      </c>
      <c r="S862" s="418" t="inlineStr">
        <is>
          <t>TI22-3184</t>
        </is>
      </c>
      <c r="T862" s="418">
        <f>R862=S862</f>
        <v/>
      </c>
      <c r="U862" s="418">
        <f>AND(MONTH(F862)=MONTH(Y862), YEAR(F862)=YEAR(Y862))</f>
        <v/>
      </c>
      <c r="V862" s="418">
        <f>AND(AC862&lt;&gt;"", 'Company information'!D$4&lt;&gt;"", RIGHT(SUBSTITUTE(AC862,"-",""),9)=RIGHT(SUBSTITUTE('Company information'!D$4,"-",""),9))</f>
        <v/>
      </c>
      <c r="W862" s="418">
        <f>AI862-I862</f>
        <v/>
      </c>
      <c r="X862" s="455" t="n"/>
      <c r="Y862" s="419" t="n">
        <v>44792</v>
      </c>
      <c r="Z862" s="418" t="inlineStr">
        <is>
          <t>TI22-3184</t>
        </is>
      </c>
      <c r="AA862" s="418" t="inlineStr"/>
      <c r="AB862" s="418" t="inlineStr">
        <is>
          <t>បុគ្គលជាប់អាករ</t>
        </is>
      </c>
      <c r="AC862" s="418" t="inlineStr">
        <is>
          <t>L001-100067123</t>
        </is>
      </c>
      <c r="AD862" s="418" t="inlineStr">
        <is>
          <t>រីឡាយអេប៊ល សូស អ៊ិនដាសស្រ្ទៀល (ខេមបូឌា)</t>
        </is>
      </c>
      <c r="AE862" s="455" t="n">
        <v>724187</v>
      </c>
      <c r="AF862" s="455" t="n">
        <v>658352</v>
      </c>
      <c r="AG862" s="455" t="n">
        <v>0</v>
      </c>
      <c r="AH862" s="455" t="n">
        <v>0</v>
      </c>
      <c r="AI862" s="455" t="n">
        <v>65835</v>
      </c>
      <c r="AJ862" s="455" t="n">
        <v>0</v>
      </c>
      <c r="AK862" s="455" t="n">
        <v>0</v>
      </c>
      <c r="AL862" s="455" t="n">
        <v>0</v>
      </c>
      <c r="AM862" s="455" t="n">
        <v>0</v>
      </c>
      <c r="AN862" s="455" t="n">
        <v>0</v>
      </c>
      <c r="AO862" s="455" t="n">
        <v>0</v>
      </c>
      <c r="AP862" s="455" t="n">
        <v>0</v>
      </c>
      <c r="AQ862" s="455" t="n">
        <v>0</v>
      </c>
      <c r="AR862" s="418" t="inlineStr"/>
      <c r="AS862" s="418" t="inlineStr">
        <is>
          <t>សេវាកម្មឯកសារ</t>
        </is>
      </c>
      <c r="AT862" s="418" t="inlineStr">
        <is>
          <t>បានប្រកាសពន្ធ</t>
        </is>
      </c>
    </row>
    <row r="863">
      <c r="A863" s="417" t="n">
        <v>854</v>
      </c>
      <c r="B863" s="418" t="inlineStr">
        <is>
          <t>Terminal Handling Charge, Container Freight Station, Scanning Fee, Delivery Order Fee, Document Fee, Agency Fee, Co-Loader Fee and Container Imbalance Charge</t>
        </is>
      </c>
      <c r="C863" s="418" t="inlineStr">
        <is>
          <t>អេហ្វ ដាប់បែលយូ អេហ្វ ហ៊្វុល វែល អេន នីស៊ីន ឡូជីស្ទីក</t>
        </is>
      </c>
      <c r="D863" s="418" t="inlineStr">
        <is>
          <t>L001-100098630</t>
        </is>
      </c>
      <c r="E863" s="418" t="inlineStr">
        <is>
          <t>TI22-3182</t>
        </is>
      </c>
      <c r="F863" s="419" t="n">
        <v>44792</v>
      </c>
      <c r="G863" s="420" t="n">
        <v>64891</v>
      </c>
      <c r="H863" s="418" t="n"/>
      <c r="I863" s="455" t="n">
        <v>64891</v>
      </c>
      <c r="J863" s="418">
        <f>IF(L863&lt;&gt;"",L863,K863)</f>
        <v/>
      </c>
      <c r="K863" s="418">
        <f>IF(AND(T863=TRUE, U863=TRUE, V863=TRUE), IF(W863&lt;-0.05, "អនុញ្ញាត (អ្នកផ្គត់ផ្គង់ប្រកាសខ្វះ)", "បានប្រកាស (អនុញ្ញាត)"), IF(AND(T863=FALSE, U863=FALSE, V863=FALSE), "ព្យួរទុក (មិនមានទិន្នន័យ)", "ប្រកាសខុស (ព្យួរទុក)"))</f>
        <v/>
      </c>
      <c r="L863" s="418" t="inlineStr"/>
      <c r="M863" s="418" t="inlineStr"/>
      <c r="N863" s="455" t="n"/>
      <c r="O863" s="455">
        <f>IF(W863&lt;0,AI863,I863)</f>
        <v/>
      </c>
      <c r="P863" s="455">
        <f>I863-O863</f>
        <v/>
      </c>
      <c r="Q863" s="418" t="n"/>
      <c r="R863" s="418" t="inlineStr">
        <is>
          <t>TI22-3182</t>
        </is>
      </c>
      <c r="S863" s="418" t="inlineStr">
        <is>
          <t>TI22-3182</t>
        </is>
      </c>
      <c r="T863" s="418">
        <f>R863=S863</f>
        <v/>
      </c>
      <c r="U863" s="418">
        <f>AND(MONTH(F863)=MONTH(Y863), YEAR(F863)=YEAR(Y863))</f>
        <v/>
      </c>
      <c r="V863" s="418">
        <f>AND(AC863&lt;&gt;"", 'Company information'!D$4&lt;&gt;"", RIGHT(SUBSTITUTE(AC863,"-",""),9)=RIGHT(SUBSTITUTE('Company information'!D$4,"-",""),9))</f>
        <v/>
      </c>
      <c r="W863" s="418">
        <f>AI863-I863</f>
        <v/>
      </c>
      <c r="X863" s="455" t="n"/>
      <c r="Y863" s="419" t="n">
        <v>44792</v>
      </c>
      <c r="Z863" s="418" t="inlineStr">
        <is>
          <t>TI22-3182</t>
        </is>
      </c>
      <c r="AA863" s="418" t="inlineStr"/>
      <c r="AB863" s="418" t="inlineStr">
        <is>
          <t>បុគ្គលជាប់អាករ</t>
        </is>
      </c>
      <c r="AC863" s="418" t="inlineStr">
        <is>
          <t>L001-100067123</t>
        </is>
      </c>
      <c r="AD863" s="418" t="inlineStr">
        <is>
          <t>រីឡាយអេប៊ល សូស អ៊ិនដាសស្រ្ទៀល (ខេមបូឌា)</t>
        </is>
      </c>
      <c r="AE863" s="455" t="n">
        <v>713797</v>
      </c>
      <c r="AF863" s="455" t="n">
        <v>648906</v>
      </c>
      <c r="AG863" s="455" t="n">
        <v>0</v>
      </c>
      <c r="AH863" s="455" t="n">
        <v>0</v>
      </c>
      <c r="AI863" s="455" t="n">
        <v>64891</v>
      </c>
      <c r="AJ863" s="455" t="n">
        <v>0</v>
      </c>
      <c r="AK863" s="455" t="n">
        <v>0</v>
      </c>
      <c r="AL863" s="455" t="n">
        <v>0</v>
      </c>
      <c r="AM863" s="455" t="n">
        <v>0</v>
      </c>
      <c r="AN863" s="455" t="n">
        <v>0</v>
      </c>
      <c r="AO863" s="455" t="n">
        <v>0</v>
      </c>
      <c r="AP863" s="455" t="n">
        <v>0</v>
      </c>
      <c r="AQ863" s="455" t="n">
        <v>0</v>
      </c>
      <c r="AR863" s="418" t="inlineStr"/>
      <c r="AS863" s="418" t="inlineStr">
        <is>
          <t>សេវាកម្មឯកសារ</t>
        </is>
      </c>
      <c r="AT863" s="418" t="inlineStr">
        <is>
          <t>បានប្រកាសពន្ធ</t>
        </is>
      </c>
    </row>
    <row r="864">
      <c r="A864" s="417" t="n">
        <v>855</v>
      </c>
      <c r="B864" s="418" t="inlineStr">
        <is>
          <t>Warehouse Fee and Trasit Fee</t>
        </is>
      </c>
      <c r="C864" s="418" t="inlineStr">
        <is>
          <t>អេហ្វ ដាប់បែលយូ អេហ្វ ហ៊្វុល វែល អេន នីស៊ីន ឡូជីស្ទីក</t>
        </is>
      </c>
      <c r="D864" s="418" t="inlineStr">
        <is>
          <t>L001-100098630</t>
        </is>
      </c>
      <c r="E864" s="418" t="inlineStr">
        <is>
          <t>TI22-3183</t>
        </is>
      </c>
      <c r="F864" s="419" t="n">
        <v>44792</v>
      </c>
      <c r="G864" s="420" t="n">
        <v>64891</v>
      </c>
      <c r="H864" s="418" t="n"/>
      <c r="I864" s="455" t="n">
        <v>64891</v>
      </c>
      <c r="J864" s="418">
        <f>IF(L864&lt;&gt;"",L864,K864)</f>
        <v/>
      </c>
      <c r="K864" s="418">
        <f>IF(AND(T864=TRUE, U864=TRUE, V864=TRUE), IF(W864&lt;-0.05, "អនុញ្ញាត (អ្នកផ្គត់ផ្គង់ប្រកាសខ្វះ)", "បានប្រកាស (អនុញ្ញាត)"), IF(AND(T864=FALSE, U864=FALSE, V864=FALSE), "ព្យួរទុក (មិនមានទិន្នន័យ)", "ប្រកាសខុស (ព្យួរទុក)"))</f>
        <v/>
      </c>
      <c r="L864" s="418" t="inlineStr"/>
      <c r="M864" s="418" t="inlineStr"/>
      <c r="N864" s="455" t="n"/>
      <c r="O864" s="455">
        <f>IF(W864&lt;0,AI864,I864)</f>
        <v/>
      </c>
      <c r="P864" s="455">
        <f>I864-O864</f>
        <v/>
      </c>
      <c r="Q864" s="418" t="n"/>
      <c r="R864" s="418" t="inlineStr">
        <is>
          <t>TI22-3183</t>
        </is>
      </c>
      <c r="S864" s="418" t="inlineStr">
        <is>
          <t>TI22-3183</t>
        </is>
      </c>
      <c r="T864" s="418">
        <f>R864=S864</f>
        <v/>
      </c>
      <c r="U864" s="418">
        <f>AND(MONTH(F864)=MONTH(Y864), YEAR(F864)=YEAR(Y864))</f>
        <v/>
      </c>
      <c r="V864" s="418">
        <f>AND(AC864&lt;&gt;"", 'Company information'!D$4&lt;&gt;"", RIGHT(SUBSTITUTE(AC864,"-",""),9)=RIGHT(SUBSTITUTE('Company information'!D$4,"-",""),9))</f>
        <v/>
      </c>
      <c r="W864" s="418">
        <f>AI864-I864</f>
        <v/>
      </c>
      <c r="X864" s="455" t="n"/>
      <c r="Y864" s="419" t="n">
        <v>44792</v>
      </c>
      <c r="Z864" s="418" t="inlineStr">
        <is>
          <t>TI22-3183</t>
        </is>
      </c>
      <c r="AA864" s="418" t="inlineStr"/>
      <c r="AB864" s="418" t="inlineStr">
        <is>
          <t>បុគ្គលជាប់អាករ</t>
        </is>
      </c>
      <c r="AC864" s="418" t="inlineStr">
        <is>
          <t>L001-100067123</t>
        </is>
      </c>
      <c r="AD864" s="418" t="inlineStr">
        <is>
          <t>រីឡាយអេប៊ល សូស អ៊ិនដាសស្រ្ទៀល (ខេមបូឌា)</t>
        </is>
      </c>
      <c r="AE864" s="455" t="n">
        <v>713797</v>
      </c>
      <c r="AF864" s="455" t="n">
        <v>648906</v>
      </c>
      <c r="AG864" s="455" t="n">
        <v>0</v>
      </c>
      <c r="AH864" s="455" t="n">
        <v>0</v>
      </c>
      <c r="AI864" s="455" t="n">
        <v>64891</v>
      </c>
      <c r="AJ864" s="455" t="n">
        <v>0</v>
      </c>
      <c r="AK864" s="455" t="n">
        <v>0</v>
      </c>
      <c r="AL864" s="455" t="n">
        <v>0</v>
      </c>
      <c r="AM864" s="455" t="n">
        <v>0</v>
      </c>
      <c r="AN864" s="455" t="n">
        <v>0</v>
      </c>
      <c r="AO864" s="455" t="n">
        <v>0</v>
      </c>
      <c r="AP864" s="455" t="n">
        <v>0</v>
      </c>
      <c r="AQ864" s="455" t="n">
        <v>0</v>
      </c>
      <c r="AR864" s="418" t="inlineStr"/>
      <c r="AS864" s="418" t="inlineStr">
        <is>
          <t>សេវាកម្មឯកសារ</t>
        </is>
      </c>
      <c r="AT864" s="418" t="inlineStr">
        <is>
          <t>បានប្រកាសពន្ធ</t>
        </is>
      </c>
    </row>
    <row r="865">
      <c r="A865" s="417" t="n">
        <v>856</v>
      </c>
      <c r="B865" s="418" t="inlineStr">
        <is>
          <t>Customs Declaration and CPF Non-Container</t>
        </is>
      </c>
      <c r="C865" s="418" t="inlineStr">
        <is>
          <t>អេហ្វ ដាប់បែលយូ អេហ្វ ហ៊្វុល វែល អេន នីស៊ីន ឡូជីស្ទីក</t>
        </is>
      </c>
      <c r="D865" s="418" t="inlineStr">
        <is>
          <t>L001-100098630</t>
        </is>
      </c>
      <c r="E865" s="418" t="inlineStr">
        <is>
          <t>TI22-3081</t>
        </is>
      </c>
      <c r="F865" s="419" t="n">
        <v>44903</v>
      </c>
      <c r="G865" s="420" t="n">
        <v>64891</v>
      </c>
      <c r="H865" s="418" t="n"/>
      <c r="I865" s="455" t="n">
        <v>64891</v>
      </c>
      <c r="J865" s="418">
        <f>IF(L865&lt;&gt;"",L865,K865)</f>
        <v/>
      </c>
      <c r="K865" s="418">
        <f>IF(AND(T865=TRUE, U865=TRUE, V865=TRUE), IF(W865&lt;-0.05, "អនុញ្ញាត (អ្នកផ្គត់ផ្គង់ប្រកាសខ្វះ)", "បានប្រកាស (អនុញ្ញាត)"), IF(AND(T865=FALSE, U865=FALSE, V865=FALSE), "ព្យួរទុក (មិនមានទិន្នន័យ)", "ប្រកាសខុស (ព្យួរទុក)"))</f>
        <v/>
      </c>
      <c r="L865" s="418" t="inlineStr"/>
      <c r="M865" s="418" t="inlineStr"/>
      <c r="N865" s="455" t="n"/>
      <c r="O865" s="455">
        <f>IF(W865&lt;0,AI865,I865)</f>
        <v/>
      </c>
      <c r="P865" s="455">
        <f>I865-O865</f>
        <v/>
      </c>
      <c r="Q865" s="418" t="n"/>
      <c r="R865" s="418" t="inlineStr">
        <is>
          <t>TI22-3081</t>
        </is>
      </c>
      <c r="S865" s="418" t="inlineStr">
        <is>
          <t>TI22-3081</t>
        </is>
      </c>
      <c r="T865" s="418">
        <f>R865=S865</f>
        <v/>
      </c>
      <c r="U865" s="418">
        <f>AND(MONTH(F865)=MONTH(Y865), YEAR(F865)=YEAR(Y865))</f>
        <v/>
      </c>
      <c r="V865" s="418">
        <f>AND(AC865&lt;&gt;"", 'Company information'!D$4&lt;&gt;"", RIGHT(SUBSTITUTE(AC865,"-",""),9)=RIGHT(SUBSTITUTE('Company information'!D$4,"-",""),9))</f>
        <v/>
      </c>
      <c r="W865" s="418">
        <f>AI865-I865</f>
        <v/>
      </c>
      <c r="X865" s="455" t="n"/>
      <c r="Y865" s="419" t="n">
        <v>44785</v>
      </c>
      <c r="Z865" s="418" t="inlineStr">
        <is>
          <t>TI22-3081</t>
        </is>
      </c>
      <c r="AA865" s="418" t="inlineStr"/>
      <c r="AB865" s="418" t="inlineStr">
        <is>
          <t>បុគ្គលជាប់អាករ</t>
        </is>
      </c>
      <c r="AC865" s="418" t="inlineStr">
        <is>
          <t>L001-100067123</t>
        </is>
      </c>
      <c r="AD865" s="418" t="inlineStr">
        <is>
          <t>រីឡាយអេប៊ល សូស អ៊ិនដាសស្រ្ទៀល (ខេមបូឌា)</t>
        </is>
      </c>
      <c r="AE865" s="455" t="n">
        <v>713797</v>
      </c>
      <c r="AF865" s="455" t="n">
        <v>648906</v>
      </c>
      <c r="AG865" s="455" t="n">
        <v>0</v>
      </c>
      <c r="AH865" s="455" t="n">
        <v>0</v>
      </c>
      <c r="AI865" s="455" t="n">
        <v>64891</v>
      </c>
      <c r="AJ865" s="455" t="n">
        <v>0</v>
      </c>
      <c r="AK865" s="455" t="n">
        <v>0</v>
      </c>
      <c r="AL865" s="455" t="n">
        <v>0</v>
      </c>
      <c r="AM865" s="455" t="n">
        <v>0</v>
      </c>
      <c r="AN865" s="455" t="n">
        <v>0</v>
      </c>
      <c r="AO865" s="455" t="n">
        <v>0</v>
      </c>
      <c r="AP865" s="455" t="n">
        <v>0</v>
      </c>
      <c r="AQ865" s="455" t="n">
        <v>0</v>
      </c>
      <c r="AR865" s="418" t="inlineStr"/>
      <c r="AS865" s="418" t="inlineStr">
        <is>
          <t>សេវាកម្មឯកសារ</t>
        </is>
      </c>
      <c r="AT865" s="418" t="inlineStr">
        <is>
          <t>បានប្រកាសពន្ធ</t>
        </is>
      </c>
    </row>
    <row r="866">
      <c r="A866" s="417" t="n">
        <v>857</v>
      </c>
      <c r="B866" s="418" t="inlineStr">
        <is>
          <t>Customs Clearance Fee and Trucking Fee</t>
        </is>
      </c>
      <c r="C866" s="418" t="inlineStr">
        <is>
          <t>អេហ្វ ដាប់បែលយូ អេហ្វ ហ៊្វុល វែល អេន នីស៊ីន ឡូជីស្ទីក</t>
        </is>
      </c>
      <c r="D866" s="418" t="inlineStr">
        <is>
          <t>L001-100098630</t>
        </is>
      </c>
      <c r="E866" s="418" t="inlineStr">
        <is>
          <t>TI22-3084</t>
        </is>
      </c>
      <c r="F866" s="419" t="n">
        <v>44903</v>
      </c>
      <c r="G866" s="420" t="n">
        <v>117296</v>
      </c>
      <c r="H866" s="418" t="n"/>
      <c r="I866" s="455" t="n">
        <v>117296</v>
      </c>
      <c r="J866" s="418">
        <f>IF(L866&lt;&gt;"",L866,K866)</f>
        <v/>
      </c>
      <c r="K866" s="418">
        <f>IF(AND(T866=TRUE, U866=TRUE, V866=TRUE), IF(W866&lt;-0.05, "អនុញ្ញាត (អ្នកផ្គត់ផ្គង់ប្រកាសខ្វះ)", "បានប្រកាស (អនុញ្ញាត)"), IF(AND(T866=FALSE, U866=FALSE, V866=FALSE), "ព្យួរទុក (មិនមានទិន្នន័យ)", "ប្រកាសខុស (ព្យួរទុក)"))</f>
        <v/>
      </c>
      <c r="L866" s="418" t="inlineStr"/>
      <c r="M866" s="418" t="inlineStr"/>
      <c r="N866" s="455" t="n"/>
      <c r="O866" s="455">
        <f>IF(W866&lt;0,AI866,I866)</f>
        <v/>
      </c>
      <c r="P866" s="455">
        <f>I866-O866</f>
        <v/>
      </c>
      <c r="Q866" s="418" t="n"/>
      <c r="R866" s="418" t="inlineStr">
        <is>
          <t>TI22-3084</t>
        </is>
      </c>
      <c r="S866" s="418" t="inlineStr">
        <is>
          <t>TI22-3084</t>
        </is>
      </c>
      <c r="T866" s="418">
        <f>R866=S866</f>
        <v/>
      </c>
      <c r="U866" s="418">
        <f>AND(MONTH(F866)=MONTH(Y866), YEAR(F866)=YEAR(Y866))</f>
        <v/>
      </c>
      <c r="V866" s="418">
        <f>AND(AC866&lt;&gt;"", 'Company information'!D$4&lt;&gt;"", RIGHT(SUBSTITUTE(AC866,"-",""),9)=RIGHT(SUBSTITUTE('Company information'!D$4,"-",""),9))</f>
        <v/>
      </c>
      <c r="W866" s="418">
        <f>AI866-I866</f>
        <v/>
      </c>
      <c r="X866" s="455" t="n"/>
      <c r="Y866" s="419" t="n">
        <v>44785</v>
      </c>
      <c r="Z866" s="418" t="inlineStr">
        <is>
          <t>TI22-3084</t>
        </is>
      </c>
      <c r="AA866" s="418" t="inlineStr"/>
      <c r="AB866" s="418" t="inlineStr">
        <is>
          <t>បុគ្គលជាប់អាករ</t>
        </is>
      </c>
      <c r="AC866" s="418" t="inlineStr">
        <is>
          <t>L001-100067123</t>
        </is>
      </c>
      <c r="AD866" s="418" t="inlineStr">
        <is>
          <t>រីឡាយអេប៊ល សូស អ៊ិនដាសស្រ្ទៀល (ខេមបូឌា)</t>
        </is>
      </c>
      <c r="AE866" s="455" t="n">
        <v>1290255</v>
      </c>
      <c r="AF866" s="455" t="n">
        <v>1172959</v>
      </c>
      <c r="AG866" s="455" t="n">
        <v>0</v>
      </c>
      <c r="AH866" s="455" t="n">
        <v>0</v>
      </c>
      <c r="AI866" s="455" t="n">
        <v>117296</v>
      </c>
      <c r="AJ866" s="455" t="n">
        <v>0</v>
      </c>
      <c r="AK866" s="455" t="n">
        <v>0</v>
      </c>
      <c r="AL866" s="455" t="n">
        <v>0</v>
      </c>
      <c r="AM866" s="455" t="n">
        <v>0</v>
      </c>
      <c r="AN866" s="455" t="n">
        <v>0</v>
      </c>
      <c r="AO866" s="455" t="n">
        <v>0</v>
      </c>
      <c r="AP866" s="455" t="n">
        <v>0</v>
      </c>
      <c r="AQ866" s="455" t="n">
        <v>0</v>
      </c>
      <c r="AR866" s="418" t="inlineStr"/>
      <c r="AS866" s="418" t="inlineStr">
        <is>
          <t>សេវាកម្មឯកសារ</t>
        </is>
      </c>
      <c r="AT866" s="418" t="inlineStr">
        <is>
          <t>បានប្រកាសពន្ធ</t>
        </is>
      </c>
    </row>
    <row r="867">
      <c r="A867" s="417" t="n">
        <v>858</v>
      </c>
      <c r="B867" s="418" t="inlineStr">
        <is>
          <t>Customs Clearance Fee, Gate Fee, Permit Fee, Express Permit and Service Charge</t>
        </is>
      </c>
      <c r="C867" s="418" t="inlineStr">
        <is>
          <t>អេហ្វ ដាប់បែលយូ អេហ្វ ហ៊្វុល វែល អេន នីស៊ីន ឡូជីស្ទីក</t>
        </is>
      </c>
      <c r="D867" s="418" t="inlineStr">
        <is>
          <t>L001-100098630</t>
        </is>
      </c>
      <c r="E867" s="418" t="inlineStr">
        <is>
          <t>TI22-3082</t>
        </is>
      </c>
      <c r="F867" s="419" t="n">
        <v>44903</v>
      </c>
      <c r="G867" s="420" t="n">
        <v>117296</v>
      </c>
      <c r="H867" s="418" t="n"/>
      <c r="I867" s="455" t="n">
        <v>117296</v>
      </c>
      <c r="J867" s="418">
        <f>IF(L867&lt;&gt;"",L867,K867)</f>
        <v/>
      </c>
      <c r="K867" s="418">
        <f>IF(AND(T867=TRUE, U867=TRUE, V867=TRUE), IF(W867&lt;-0.05, "អនុញ្ញាត (អ្នកផ្គត់ផ្គង់ប្រកាសខ្វះ)", "បានប្រកាស (អនុញ្ញាត)"), IF(AND(T867=FALSE, U867=FALSE, V867=FALSE), "ព្យួរទុក (មិនមានទិន្នន័យ)", "ប្រកាសខុស (ព្យួរទុក)"))</f>
        <v/>
      </c>
      <c r="L867" s="418" t="inlineStr"/>
      <c r="M867" s="418" t="inlineStr"/>
      <c r="N867" s="455" t="n"/>
      <c r="O867" s="455">
        <f>IF(W867&lt;0,AI867,I867)</f>
        <v/>
      </c>
      <c r="P867" s="455">
        <f>I867-O867</f>
        <v/>
      </c>
      <c r="Q867" s="418" t="n"/>
      <c r="R867" s="418" t="inlineStr">
        <is>
          <t>TI22-3082</t>
        </is>
      </c>
      <c r="S867" s="418" t="inlineStr">
        <is>
          <t>TI22-3082</t>
        </is>
      </c>
      <c r="T867" s="418">
        <f>R867=S867</f>
        <v/>
      </c>
      <c r="U867" s="418">
        <f>AND(MONTH(F867)=MONTH(Y867), YEAR(F867)=YEAR(Y867))</f>
        <v/>
      </c>
      <c r="V867" s="418">
        <f>AND(AC867&lt;&gt;"", 'Company information'!D$4&lt;&gt;"", RIGHT(SUBSTITUTE(AC867,"-",""),9)=RIGHT(SUBSTITUTE('Company information'!D$4,"-",""),9))</f>
        <v/>
      </c>
      <c r="W867" s="418">
        <f>AI867-I867</f>
        <v/>
      </c>
      <c r="X867" s="455" t="n"/>
      <c r="Y867" s="419" t="n">
        <v>44785</v>
      </c>
      <c r="Z867" s="418" t="inlineStr">
        <is>
          <t>TI22-3082</t>
        </is>
      </c>
      <c r="AA867" s="418" t="inlineStr"/>
      <c r="AB867" s="418" t="inlineStr">
        <is>
          <t>បុគ្គលជាប់អាករ</t>
        </is>
      </c>
      <c r="AC867" s="418" t="inlineStr">
        <is>
          <t>L001-100067123</t>
        </is>
      </c>
      <c r="AD867" s="418" t="inlineStr">
        <is>
          <t>រីឡាយអេប៊ល សូស អ៊ិនដាសស្រ្ទៀល (ខេមបូឌា)</t>
        </is>
      </c>
      <c r="AE867" s="455" t="n">
        <v>1290255</v>
      </c>
      <c r="AF867" s="455" t="n">
        <v>1172959</v>
      </c>
      <c r="AG867" s="455" t="n">
        <v>0</v>
      </c>
      <c r="AH867" s="455" t="n">
        <v>0</v>
      </c>
      <c r="AI867" s="455" t="n">
        <v>117296</v>
      </c>
      <c r="AJ867" s="455" t="n">
        <v>0</v>
      </c>
      <c r="AK867" s="455" t="n">
        <v>0</v>
      </c>
      <c r="AL867" s="455" t="n">
        <v>0</v>
      </c>
      <c r="AM867" s="455" t="n">
        <v>0</v>
      </c>
      <c r="AN867" s="455" t="n">
        <v>0</v>
      </c>
      <c r="AO867" s="455" t="n">
        <v>0</v>
      </c>
      <c r="AP867" s="455" t="n">
        <v>0</v>
      </c>
      <c r="AQ867" s="455" t="n">
        <v>0</v>
      </c>
      <c r="AR867" s="418" t="inlineStr"/>
      <c r="AS867" s="418" t="inlineStr">
        <is>
          <t>សេវាកម្មឯកសារ</t>
        </is>
      </c>
      <c r="AT867" s="418" t="inlineStr">
        <is>
          <t>បានប្រកាសពន្ធ</t>
        </is>
      </c>
    </row>
    <row r="868">
      <c r="A868" s="417" t="n">
        <v>859</v>
      </c>
      <c r="B868" s="418" t="inlineStr">
        <is>
          <t>Customs Declaration and CPF Non-Container</t>
        </is>
      </c>
      <c r="C868" s="418" t="inlineStr">
        <is>
          <t>អេហ្វ ដាប់បែលយូ អេហ្វ ហ៊្វុល វែល អេន នីស៊ីន ឡូជីស្ទីក</t>
        </is>
      </c>
      <c r="D868" s="418" t="inlineStr">
        <is>
          <t>L001-100098630</t>
        </is>
      </c>
      <c r="E868" s="418" t="inlineStr">
        <is>
          <t>TI22-3085</t>
        </is>
      </c>
      <c r="F868" s="419" t="n">
        <v>44903</v>
      </c>
      <c r="G868" s="420" t="n">
        <v>73105</v>
      </c>
      <c r="H868" s="418" t="n"/>
      <c r="I868" s="455" t="n">
        <v>73105</v>
      </c>
      <c r="J868" s="418">
        <f>IF(L868&lt;&gt;"",L868,K868)</f>
        <v/>
      </c>
      <c r="K868" s="418">
        <f>IF(AND(T868=TRUE, U868=TRUE, V868=TRUE), IF(W868&lt;-0.05, "អនុញ្ញាត (អ្នកផ្គត់ផ្គង់ប្រកាសខ្វះ)", "បានប្រកាស (អនុញ្ញាត)"), IF(AND(T868=FALSE, U868=FALSE, V868=FALSE), "ព្យួរទុក (មិនមានទិន្នន័យ)", "ប្រកាសខុស (ព្យួរទុក)"))</f>
        <v/>
      </c>
      <c r="L868" s="418" t="inlineStr"/>
      <c r="M868" s="418" t="inlineStr"/>
      <c r="N868" s="455" t="n"/>
      <c r="O868" s="455">
        <f>IF(W868&lt;0,AI868,I868)</f>
        <v/>
      </c>
      <c r="P868" s="455">
        <f>I868-O868</f>
        <v/>
      </c>
      <c r="Q868" s="418" t="n"/>
      <c r="R868" s="418" t="inlineStr">
        <is>
          <t>TI22-3085</t>
        </is>
      </c>
      <c r="S868" s="418" t="inlineStr">
        <is>
          <t>TI22-3085</t>
        </is>
      </c>
      <c r="T868" s="418">
        <f>R868=S868</f>
        <v/>
      </c>
      <c r="U868" s="418">
        <f>AND(MONTH(F868)=MONTH(Y868), YEAR(F868)=YEAR(Y868))</f>
        <v/>
      </c>
      <c r="V868" s="418">
        <f>AND(AC868&lt;&gt;"", 'Company information'!D$4&lt;&gt;"", RIGHT(SUBSTITUTE(AC868,"-",""),9)=RIGHT(SUBSTITUTE('Company information'!D$4,"-",""),9))</f>
        <v/>
      </c>
      <c r="W868" s="418">
        <f>AI868-I868</f>
        <v/>
      </c>
      <c r="X868" s="455" t="n"/>
      <c r="Y868" s="419" t="n">
        <v>44785</v>
      </c>
      <c r="Z868" s="418" t="inlineStr">
        <is>
          <t>TI22-3085</t>
        </is>
      </c>
      <c r="AA868" s="418" t="inlineStr"/>
      <c r="AB868" s="418" t="inlineStr">
        <is>
          <t>បុគ្គលជាប់អាករ</t>
        </is>
      </c>
      <c r="AC868" s="418" t="inlineStr">
        <is>
          <t>L001-100067123</t>
        </is>
      </c>
      <c r="AD868" s="418" t="inlineStr">
        <is>
          <t>រីឡាយអេប៊ល សូស អ៊ិនដាសស្រ្ទៀល (ខេមបូឌា)</t>
        </is>
      </c>
      <c r="AE868" s="455" t="n">
        <v>804151</v>
      </c>
      <c r="AF868" s="455" t="n">
        <v>731046</v>
      </c>
      <c r="AG868" s="455" t="n">
        <v>0</v>
      </c>
      <c r="AH868" s="455" t="n">
        <v>0</v>
      </c>
      <c r="AI868" s="455" t="n">
        <v>73105</v>
      </c>
      <c r="AJ868" s="455" t="n">
        <v>0</v>
      </c>
      <c r="AK868" s="455" t="n">
        <v>0</v>
      </c>
      <c r="AL868" s="455" t="n">
        <v>0</v>
      </c>
      <c r="AM868" s="455" t="n">
        <v>0</v>
      </c>
      <c r="AN868" s="455" t="n">
        <v>0</v>
      </c>
      <c r="AO868" s="455" t="n">
        <v>0</v>
      </c>
      <c r="AP868" s="455" t="n">
        <v>0</v>
      </c>
      <c r="AQ868" s="455" t="n">
        <v>0</v>
      </c>
      <c r="AR868" s="418" t="inlineStr"/>
      <c r="AS868" s="418" t="inlineStr">
        <is>
          <t>សេវាកម្មឯកសារ</t>
        </is>
      </c>
      <c r="AT868" s="418" t="inlineStr">
        <is>
          <t>បានប្រកាសពន្ធ</t>
        </is>
      </c>
    </row>
    <row r="869">
      <c r="A869" s="417" t="n">
        <v>860</v>
      </c>
      <c r="B869" s="418" t="inlineStr">
        <is>
          <t>Customs Clearance Fee and Trucking Fee</t>
        </is>
      </c>
      <c r="C869" s="418" t="inlineStr">
        <is>
          <t>អេហ្វ ដាប់បែលយូ អេហ្វ ហ៊្វុល វែល អេន នីស៊ីន ឡូជីស្ទីក</t>
        </is>
      </c>
      <c r="D869" s="418" t="inlineStr">
        <is>
          <t>L001-100098630</t>
        </is>
      </c>
      <c r="E869" s="418" t="inlineStr">
        <is>
          <t>TI22-3083</t>
        </is>
      </c>
      <c r="F869" s="419" t="n">
        <v>44903</v>
      </c>
      <c r="G869" s="420" t="n">
        <v>64891</v>
      </c>
      <c r="H869" s="418" t="n"/>
      <c r="I869" s="455" t="n">
        <v>64891</v>
      </c>
      <c r="J869" s="418">
        <f>IF(L869&lt;&gt;"",L869,K869)</f>
        <v/>
      </c>
      <c r="K869" s="418">
        <f>IF(AND(T869=TRUE, U869=TRUE, V869=TRUE), IF(W869&lt;-0.05, "អនុញ្ញាត (អ្នកផ្គត់ផ្គង់ប្រកាសខ្វះ)", "បានប្រកាស (អនុញ្ញាត)"), IF(AND(T869=FALSE, U869=FALSE, V869=FALSE), "ព្យួរទុក (មិនមានទិន្នន័យ)", "ប្រកាសខុស (ព្យួរទុក)"))</f>
        <v/>
      </c>
      <c r="L869" s="418" t="inlineStr"/>
      <c r="M869" s="418" t="inlineStr"/>
      <c r="N869" s="455" t="n"/>
      <c r="O869" s="455">
        <f>IF(W869&lt;0,AI869,I869)</f>
        <v/>
      </c>
      <c r="P869" s="455">
        <f>I869-O869</f>
        <v/>
      </c>
      <c r="Q869" s="418" t="n"/>
      <c r="R869" s="418" t="inlineStr">
        <is>
          <t>TI22-3083</t>
        </is>
      </c>
      <c r="S869" s="418" t="inlineStr">
        <is>
          <t>TI22-3083</t>
        </is>
      </c>
      <c r="T869" s="418">
        <f>R869=S869</f>
        <v/>
      </c>
      <c r="U869" s="418">
        <f>AND(MONTH(F869)=MONTH(Y869), YEAR(F869)=YEAR(Y869))</f>
        <v/>
      </c>
      <c r="V869" s="418">
        <f>AND(AC869&lt;&gt;"", 'Company information'!D$4&lt;&gt;"", RIGHT(SUBSTITUTE(AC869,"-",""),9)=RIGHT(SUBSTITUTE('Company information'!D$4,"-",""),9))</f>
        <v/>
      </c>
      <c r="W869" s="418">
        <f>AI869-I869</f>
        <v/>
      </c>
      <c r="X869" s="455" t="n"/>
      <c r="Y869" s="419" t="n">
        <v>44785</v>
      </c>
      <c r="Z869" s="418" t="inlineStr">
        <is>
          <t>TI22-3083</t>
        </is>
      </c>
      <c r="AA869" s="418" t="inlineStr"/>
      <c r="AB869" s="418" t="inlineStr">
        <is>
          <t>បុគ្គលជាប់អាករ</t>
        </is>
      </c>
      <c r="AC869" s="418" t="inlineStr">
        <is>
          <t>L001-100067123</t>
        </is>
      </c>
      <c r="AD869" s="418" t="inlineStr">
        <is>
          <t>រីឡាយអេប៊ល សូស អ៊ិនដាសស្រ្ទៀល (ខេមបូឌា)</t>
        </is>
      </c>
      <c r="AE869" s="455" t="n">
        <v>713797</v>
      </c>
      <c r="AF869" s="455" t="n">
        <v>648906</v>
      </c>
      <c r="AG869" s="455" t="n">
        <v>0</v>
      </c>
      <c r="AH869" s="455" t="n">
        <v>0</v>
      </c>
      <c r="AI869" s="455" t="n">
        <v>64891</v>
      </c>
      <c r="AJ869" s="455" t="n">
        <v>0</v>
      </c>
      <c r="AK869" s="455" t="n">
        <v>0</v>
      </c>
      <c r="AL869" s="455" t="n">
        <v>0</v>
      </c>
      <c r="AM869" s="455" t="n">
        <v>0</v>
      </c>
      <c r="AN869" s="455" t="n">
        <v>0</v>
      </c>
      <c r="AO869" s="455" t="n">
        <v>0</v>
      </c>
      <c r="AP869" s="455" t="n">
        <v>0</v>
      </c>
      <c r="AQ869" s="455" t="n">
        <v>0</v>
      </c>
      <c r="AR869" s="418" t="inlineStr"/>
      <c r="AS869" s="418" t="inlineStr">
        <is>
          <t>សេវាកម្មឯកសារ</t>
        </is>
      </c>
      <c r="AT869" s="418" t="inlineStr">
        <is>
          <t>បានប្រកាសពន្ធ</t>
        </is>
      </c>
    </row>
    <row r="870">
      <c r="A870" s="417" t="n">
        <v>861</v>
      </c>
      <c r="B870" s="418" t="inlineStr">
        <is>
          <t>Customs Clearance Fee, Extra Trucking Fee, Non-Original Insurance, Permit Fee, Service Charge, Red in Asycuda System and Tecsrun Gate in Fee</t>
        </is>
      </c>
      <c r="C870" s="418" t="inlineStr">
        <is>
          <t>អេហ្វ ដាប់បែលយូ អេហ្វ ហ៊្វុល វែល អេន នីស៊ីន ឡូជីស្ទីក</t>
        </is>
      </c>
      <c r="D870" s="418" t="inlineStr">
        <is>
          <t>L001-100098630</t>
        </is>
      </c>
      <c r="E870" s="418" t="inlineStr">
        <is>
          <t>TI22-3086</t>
        </is>
      </c>
      <c r="F870" s="419" t="n">
        <v>44903</v>
      </c>
      <c r="G870" s="420" t="n">
        <v>64891</v>
      </c>
      <c r="H870" s="418" t="n"/>
      <c r="I870" s="455" t="n">
        <v>64891</v>
      </c>
      <c r="J870" s="418">
        <f>IF(L870&lt;&gt;"",L870,K870)</f>
        <v/>
      </c>
      <c r="K870" s="418">
        <f>IF(AND(T870=TRUE, U870=TRUE, V870=TRUE), IF(W870&lt;-0.05, "អនុញ្ញាត (អ្នកផ្គត់ផ្គង់ប្រកាសខ្វះ)", "បានប្រកាស (អនុញ្ញាត)"), IF(AND(T870=FALSE, U870=FALSE, V870=FALSE), "ព្យួរទុក (មិនមានទិន្នន័យ)", "ប្រកាសខុស (ព្យួរទុក)"))</f>
        <v/>
      </c>
      <c r="L870" s="418" t="inlineStr"/>
      <c r="M870" s="418" t="inlineStr"/>
      <c r="N870" s="455" t="n"/>
      <c r="O870" s="455">
        <f>IF(W870&lt;0,AI870,I870)</f>
        <v/>
      </c>
      <c r="P870" s="455">
        <f>I870-O870</f>
        <v/>
      </c>
      <c r="Q870" s="418" t="n"/>
      <c r="R870" s="418" t="inlineStr">
        <is>
          <t>TI22-3086</t>
        </is>
      </c>
      <c r="S870" s="418" t="inlineStr">
        <is>
          <t>TI22-3086</t>
        </is>
      </c>
      <c r="T870" s="418">
        <f>R870=S870</f>
        <v/>
      </c>
      <c r="U870" s="418">
        <f>AND(MONTH(F870)=MONTH(Y870), YEAR(F870)=YEAR(Y870))</f>
        <v/>
      </c>
      <c r="V870" s="418">
        <f>AND(AC870&lt;&gt;"", 'Company information'!D$4&lt;&gt;"", RIGHT(SUBSTITUTE(AC870,"-",""),9)=RIGHT(SUBSTITUTE('Company information'!D$4,"-",""),9))</f>
        <v/>
      </c>
      <c r="W870" s="418">
        <f>AI870-I870</f>
        <v/>
      </c>
      <c r="X870" s="455" t="n"/>
      <c r="Y870" s="419" t="n">
        <v>44785</v>
      </c>
      <c r="Z870" s="418" t="inlineStr">
        <is>
          <t>TI22-3086</t>
        </is>
      </c>
      <c r="AA870" s="418" t="inlineStr"/>
      <c r="AB870" s="418" t="inlineStr">
        <is>
          <t>បុគ្គលជាប់អាករ</t>
        </is>
      </c>
      <c r="AC870" s="418" t="inlineStr">
        <is>
          <t>L001-100067123</t>
        </is>
      </c>
      <c r="AD870" s="418" t="inlineStr">
        <is>
          <t>រីឡាយអេប៊ល សូស អ៊ិនដាសស្រ្ទៀល (ខេមបូឌា)</t>
        </is>
      </c>
      <c r="AE870" s="455" t="n">
        <v>713797</v>
      </c>
      <c r="AF870" s="455" t="n">
        <v>648906</v>
      </c>
      <c r="AG870" s="455" t="n">
        <v>0</v>
      </c>
      <c r="AH870" s="455" t="n">
        <v>0</v>
      </c>
      <c r="AI870" s="455" t="n">
        <v>64891</v>
      </c>
      <c r="AJ870" s="455" t="n">
        <v>0</v>
      </c>
      <c r="AK870" s="455" t="n">
        <v>0</v>
      </c>
      <c r="AL870" s="455" t="n">
        <v>0</v>
      </c>
      <c r="AM870" s="455" t="n">
        <v>0</v>
      </c>
      <c r="AN870" s="455" t="n">
        <v>0</v>
      </c>
      <c r="AO870" s="455" t="n">
        <v>0</v>
      </c>
      <c r="AP870" s="455" t="n">
        <v>0</v>
      </c>
      <c r="AQ870" s="455" t="n">
        <v>0</v>
      </c>
      <c r="AR870" s="418" t="inlineStr"/>
      <c r="AS870" s="418" t="inlineStr">
        <is>
          <t>សេវាកម្មឯកសារ</t>
        </is>
      </c>
      <c r="AT870" s="418" t="inlineStr">
        <is>
          <t>បានប្រកាសពន្ធ</t>
        </is>
      </c>
    </row>
    <row r="871">
      <c r="A871" s="417" t="n">
        <v>862</v>
      </c>
      <c r="B871" s="418" t="inlineStr">
        <is>
          <t>Admin Fee</t>
        </is>
      </c>
      <c r="C871" s="418" t="inlineStr">
        <is>
          <t>អេហ្វ ដាប់បែលយូ អេហ្វ ហ៊្វុល វែល អេន នីស៊ីន ឡូជីស្ទីក</t>
        </is>
      </c>
      <c r="D871" s="418" t="inlineStr">
        <is>
          <t>L001-100098630</t>
        </is>
      </c>
      <c r="E871" s="418" t="inlineStr">
        <is>
          <t>TI22-3080</t>
        </is>
      </c>
      <c r="F871" s="419" t="n">
        <v>44903</v>
      </c>
      <c r="G871" s="420" t="n">
        <v>64891</v>
      </c>
      <c r="H871" s="418" t="n"/>
      <c r="I871" s="455" t="n">
        <v>64891</v>
      </c>
      <c r="J871" s="418">
        <f>IF(L871&lt;&gt;"",L871,K871)</f>
        <v/>
      </c>
      <c r="K871" s="418">
        <f>IF(AND(T871=TRUE, U871=TRUE, V871=TRUE), IF(W871&lt;-0.05, "អនុញ្ញាត (អ្នកផ្គត់ផ្គង់ប្រកាសខ្វះ)", "បានប្រកាស (អនុញ្ញាត)"), IF(AND(T871=FALSE, U871=FALSE, V871=FALSE), "ព្យួរទុក (មិនមានទិន្នន័យ)", "ប្រកាសខុស (ព្យួរទុក)"))</f>
        <v/>
      </c>
      <c r="L871" s="418" t="inlineStr"/>
      <c r="M871" s="418" t="inlineStr"/>
      <c r="N871" s="455" t="n"/>
      <c r="O871" s="455">
        <f>IF(W871&lt;0,AI871,I871)</f>
        <v/>
      </c>
      <c r="P871" s="455">
        <f>I871-O871</f>
        <v/>
      </c>
      <c r="Q871" s="418" t="n"/>
      <c r="R871" s="418" t="inlineStr">
        <is>
          <t>TI22-3080</t>
        </is>
      </c>
      <c r="S871" s="418" t="inlineStr">
        <is>
          <t>TI22-3080</t>
        </is>
      </c>
      <c r="T871" s="418">
        <f>R871=S871</f>
        <v/>
      </c>
      <c r="U871" s="418">
        <f>AND(MONTH(F871)=MONTH(Y871), YEAR(F871)=YEAR(Y871))</f>
        <v/>
      </c>
      <c r="V871" s="418">
        <f>AND(AC871&lt;&gt;"", 'Company information'!D$4&lt;&gt;"", RIGHT(SUBSTITUTE(AC871,"-",""),9)=RIGHT(SUBSTITUTE('Company information'!D$4,"-",""),9))</f>
        <v/>
      </c>
      <c r="W871" s="418">
        <f>AI871-I871</f>
        <v/>
      </c>
      <c r="X871" s="455" t="n"/>
      <c r="Y871" s="419" t="n">
        <v>44785</v>
      </c>
      <c r="Z871" s="418" t="inlineStr">
        <is>
          <t>TI22-3080</t>
        </is>
      </c>
      <c r="AA871" s="418" t="inlineStr"/>
      <c r="AB871" s="418" t="inlineStr">
        <is>
          <t>បុគ្គលជាប់អាករ</t>
        </is>
      </c>
      <c r="AC871" s="418" t="inlineStr">
        <is>
          <t>L001-100067123</t>
        </is>
      </c>
      <c r="AD871" s="418" t="inlineStr">
        <is>
          <t>រីឡាយអេប៊ល សូស អ៊ិនដាសស្រ្ទៀល (ខេមបូឌា)</t>
        </is>
      </c>
      <c r="AE871" s="455" t="n">
        <v>713797</v>
      </c>
      <c r="AF871" s="455" t="n">
        <v>648906</v>
      </c>
      <c r="AG871" s="455" t="n">
        <v>0</v>
      </c>
      <c r="AH871" s="455" t="n">
        <v>0</v>
      </c>
      <c r="AI871" s="455" t="n">
        <v>64891</v>
      </c>
      <c r="AJ871" s="455" t="n">
        <v>0</v>
      </c>
      <c r="AK871" s="455" t="n">
        <v>0</v>
      </c>
      <c r="AL871" s="455" t="n">
        <v>0</v>
      </c>
      <c r="AM871" s="455" t="n">
        <v>0</v>
      </c>
      <c r="AN871" s="455" t="n">
        <v>0</v>
      </c>
      <c r="AO871" s="455" t="n">
        <v>0</v>
      </c>
      <c r="AP871" s="455" t="n">
        <v>0</v>
      </c>
      <c r="AQ871" s="455" t="n">
        <v>0</v>
      </c>
      <c r="AR871" s="418" t="inlineStr"/>
      <c r="AS871" s="418" t="inlineStr">
        <is>
          <t>សេវាកម្មឯកសារ</t>
        </is>
      </c>
      <c r="AT871" s="418" t="inlineStr">
        <is>
          <t>បានប្រកាសពន្ធ</t>
        </is>
      </c>
    </row>
    <row r="872">
      <c r="A872" s="417" t="n">
        <v>863</v>
      </c>
      <c r="B872" s="418" t="inlineStr">
        <is>
          <t>Terminal Handling Charge, Cocumentation Fee, Agency Fee. Container Protect Essential and Equipment Positioning Service</t>
        </is>
      </c>
      <c r="C872" s="418" t="inlineStr">
        <is>
          <t>អេហ្វ ដាប់បែលយូ អេហ្វ ហ៊្វុល វែល អេន នីស៊ីន ឡូជីស្ទីក</t>
        </is>
      </c>
      <c r="D872" s="418" t="inlineStr">
        <is>
          <t>L001-100098630</t>
        </is>
      </c>
      <c r="E872" s="418" t="inlineStr">
        <is>
          <t>TI22-2980</t>
        </is>
      </c>
      <c r="F872" s="419" t="n">
        <v>44689</v>
      </c>
      <c r="G872" s="420" t="n">
        <v>51473</v>
      </c>
      <c r="H872" s="418" t="n"/>
      <c r="I872" s="455" t="n">
        <v>51473</v>
      </c>
      <c r="J872" s="418">
        <f>IF(L872&lt;&gt;"",L872,K872)</f>
        <v/>
      </c>
      <c r="K872" s="418">
        <f>IF(AND(T872=TRUE, U872=TRUE, V872=TRUE), IF(W872&lt;-0.05, "អនុញ្ញាត (អ្នកផ្គត់ផ្គង់ប្រកាសខ្វះ)", "បានប្រកាស (អនុញ្ញាត)"), IF(AND(T872=FALSE, U872=FALSE, V872=FALSE), "ព្យួរទុក (មិនមានទិន្នន័យ)", "ប្រកាសខុស (ព្យួរទុក)"))</f>
        <v/>
      </c>
      <c r="L872" s="418" t="inlineStr"/>
      <c r="M872" s="418" t="inlineStr"/>
      <c r="N872" s="455" t="n"/>
      <c r="O872" s="455">
        <f>IF(W872&lt;0,AI872,I872)</f>
        <v/>
      </c>
      <c r="P872" s="455">
        <f>I872-O872</f>
        <v/>
      </c>
      <c r="Q872" s="418" t="n"/>
      <c r="R872" s="418" t="inlineStr">
        <is>
          <t>TI22-2980</t>
        </is>
      </c>
      <c r="S872" s="418" t="inlineStr">
        <is>
          <t>TI22-2980</t>
        </is>
      </c>
      <c r="T872" s="418">
        <f>R872=S872</f>
        <v/>
      </c>
      <c r="U872" s="418">
        <f>AND(MONTH(F872)=MONTH(Y872), YEAR(F872)=YEAR(Y872))</f>
        <v/>
      </c>
      <c r="V872" s="418">
        <f>AND(AC872&lt;&gt;"", 'Company information'!D$4&lt;&gt;"", RIGHT(SUBSTITUTE(AC872,"-",""),9)=RIGHT(SUBSTITUTE('Company information'!D$4,"-",""),9))</f>
        <v/>
      </c>
      <c r="W872" s="418">
        <f>AI872-I872</f>
        <v/>
      </c>
      <c r="X872" s="455" t="n"/>
      <c r="Y872" s="419" t="n">
        <v>44778</v>
      </c>
      <c r="Z872" s="418" t="inlineStr">
        <is>
          <t>TI22-2980</t>
        </is>
      </c>
      <c r="AA872" s="418" t="inlineStr"/>
      <c r="AB872" s="418" t="inlineStr">
        <is>
          <t>បុគ្គលជាប់អាករ</t>
        </is>
      </c>
      <c r="AC872" s="418" t="inlineStr">
        <is>
          <t>L001-100067123</t>
        </is>
      </c>
      <c r="AD872" s="418" t="inlineStr">
        <is>
          <t>រីឡាយអេប៊ល សូស អ៊ិនដាសស្រ្ទៀល (ខេមបូឌា)</t>
        </is>
      </c>
      <c r="AE872" s="455" t="n">
        <v>566206</v>
      </c>
      <c r="AF872" s="455" t="n">
        <v>514733</v>
      </c>
      <c r="AG872" s="455" t="n">
        <v>0</v>
      </c>
      <c r="AH872" s="455" t="n">
        <v>0</v>
      </c>
      <c r="AI872" s="455" t="n">
        <v>51473</v>
      </c>
      <c r="AJ872" s="455" t="n">
        <v>0</v>
      </c>
      <c r="AK872" s="455" t="n">
        <v>0</v>
      </c>
      <c r="AL872" s="455" t="n">
        <v>0</v>
      </c>
      <c r="AM872" s="455" t="n">
        <v>0</v>
      </c>
      <c r="AN872" s="455" t="n">
        <v>0</v>
      </c>
      <c r="AO872" s="455" t="n">
        <v>0</v>
      </c>
      <c r="AP872" s="455" t="n">
        <v>0</v>
      </c>
      <c r="AQ872" s="455" t="n">
        <v>0</v>
      </c>
      <c r="AR872" s="418" t="inlineStr"/>
      <c r="AS872" s="418" t="inlineStr">
        <is>
          <t>សេវាកម្មឯកសារ</t>
        </is>
      </c>
      <c r="AT872" s="418" t="inlineStr">
        <is>
          <t>បានប្រកាសពន្ធ</t>
        </is>
      </c>
    </row>
    <row r="873">
      <c r="A873" s="417" t="n">
        <v>864</v>
      </c>
      <c r="B873" s="418" t="inlineStr">
        <is>
          <t>Lift-On &amp; Lift-Off</t>
        </is>
      </c>
      <c r="C873" s="418" t="inlineStr">
        <is>
          <t>អេហ្វ ដាប់បែលយូ អេហ្វ ហ៊្វុល វែល អេន នីស៊ីន ឡូជីស្ទីក</t>
        </is>
      </c>
      <c r="D873" s="418" t="inlineStr">
        <is>
          <t>L001-100098630</t>
        </is>
      </c>
      <c r="E873" s="418" t="inlineStr">
        <is>
          <t>TI22-2984</t>
        </is>
      </c>
      <c r="F873" s="419" t="n">
        <v>44689</v>
      </c>
      <c r="G873" s="420" t="n">
        <v>133757</v>
      </c>
      <c r="H873" s="418" t="n"/>
      <c r="I873" s="455" t="n">
        <v>133757</v>
      </c>
      <c r="J873" s="418">
        <f>IF(L873&lt;&gt;"",L873,K873)</f>
        <v/>
      </c>
      <c r="K873" s="418">
        <f>IF(AND(T873=TRUE, U873=TRUE, V873=TRUE), IF(W873&lt;-0.05, "អនុញ្ញាត (អ្នកផ្គត់ផ្គង់ប្រកាសខ្វះ)", "បានប្រកាស (អនុញ្ញាត)"), IF(AND(T873=FALSE, U873=FALSE, V873=FALSE), "ព្យួរទុក (មិនមានទិន្នន័យ)", "ប្រកាសខុស (ព្យួរទុក)"))</f>
        <v/>
      </c>
      <c r="L873" s="418" t="inlineStr"/>
      <c r="M873" s="418" t="inlineStr"/>
      <c r="N873" s="455" t="n"/>
      <c r="O873" s="455">
        <f>IF(W873&lt;0,AI873,I873)</f>
        <v/>
      </c>
      <c r="P873" s="455">
        <f>I873-O873</f>
        <v/>
      </c>
      <c r="Q873" s="418" t="n"/>
      <c r="R873" s="418" t="inlineStr">
        <is>
          <t>TI22-2984</t>
        </is>
      </c>
      <c r="S873" s="418" t="inlineStr">
        <is>
          <t>TI22-2984</t>
        </is>
      </c>
      <c r="T873" s="418">
        <f>R873=S873</f>
        <v/>
      </c>
      <c r="U873" s="418">
        <f>AND(MONTH(F873)=MONTH(Y873), YEAR(F873)=YEAR(Y873))</f>
        <v/>
      </c>
      <c r="V873" s="418">
        <f>AND(AC873&lt;&gt;"", 'Company information'!D$4&lt;&gt;"", RIGHT(SUBSTITUTE(AC873,"-",""),9)=RIGHT(SUBSTITUTE('Company information'!D$4,"-",""),9))</f>
        <v/>
      </c>
      <c r="W873" s="418">
        <f>AI873-I873</f>
        <v/>
      </c>
      <c r="X873" s="455" t="n"/>
      <c r="Y873" s="419" t="n">
        <v>44778</v>
      </c>
      <c r="Z873" s="418" t="inlineStr">
        <is>
          <t>TI22-2984</t>
        </is>
      </c>
      <c r="AA873" s="418" t="inlineStr"/>
      <c r="AB873" s="418" t="inlineStr">
        <is>
          <t>បុគ្គលជាប់អាករ</t>
        </is>
      </c>
      <c r="AC873" s="418" t="inlineStr">
        <is>
          <t>L001-100067123</t>
        </is>
      </c>
      <c r="AD873" s="418" t="inlineStr">
        <is>
          <t>រីឡាយអេប៊ល សូស អ៊ិនដាសស្រ្ទៀល (ខេមបូឌា)</t>
        </is>
      </c>
      <c r="AE873" s="455" t="n">
        <v>1471321</v>
      </c>
      <c r="AF873" s="455" t="n">
        <v>1337565</v>
      </c>
      <c r="AG873" s="455" t="n">
        <v>0</v>
      </c>
      <c r="AH873" s="455" t="n">
        <v>0</v>
      </c>
      <c r="AI873" s="455" t="n">
        <v>133756</v>
      </c>
      <c r="AJ873" s="455" t="n">
        <v>0</v>
      </c>
      <c r="AK873" s="455" t="n">
        <v>0</v>
      </c>
      <c r="AL873" s="455" t="n">
        <v>0</v>
      </c>
      <c r="AM873" s="455" t="n">
        <v>0</v>
      </c>
      <c r="AN873" s="455" t="n">
        <v>0</v>
      </c>
      <c r="AO873" s="455" t="n">
        <v>0</v>
      </c>
      <c r="AP873" s="455" t="n">
        <v>0</v>
      </c>
      <c r="AQ873" s="455" t="n">
        <v>0</v>
      </c>
      <c r="AR873" s="418" t="inlineStr"/>
      <c r="AS873" s="418" t="inlineStr">
        <is>
          <t>សេវាកម្មឯកសារ</t>
        </is>
      </c>
      <c r="AT873" s="418" t="inlineStr">
        <is>
          <t>បានប្រកាសពន្ធ</t>
        </is>
      </c>
    </row>
    <row r="874">
      <c r="A874" s="417" t="n">
        <v>865</v>
      </c>
      <c r="B874" s="418" t="inlineStr">
        <is>
          <t>SCF 40F or Above</t>
        </is>
      </c>
      <c r="C874" s="418" t="inlineStr">
        <is>
          <t>អេហ្វ ដាប់បែលយូ អេហ្វ ហ៊្វុល វែល អេន នីស៊ីន ឡូជីស្ទីក</t>
        </is>
      </c>
      <c r="D874" s="418" t="inlineStr">
        <is>
          <t>L001-100098630</t>
        </is>
      </c>
      <c r="E874" s="418" t="inlineStr">
        <is>
          <t>TI22-2983</t>
        </is>
      </c>
      <c r="F874" s="419" t="n">
        <v>44689</v>
      </c>
      <c r="G874" s="420" t="n">
        <v>133757</v>
      </c>
      <c r="H874" s="418" t="n"/>
      <c r="I874" s="455" t="n">
        <v>133757</v>
      </c>
      <c r="J874" s="418">
        <f>IF(L874&lt;&gt;"",L874,K874)</f>
        <v/>
      </c>
      <c r="K874" s="418">
        <f>IF(AND(T874=TRUE, U874=TRUE, V874=TRUE), IF(W874&lt;-0.05, "អនុញ្ញាត (អ្នកផ្គត់ផ្គង់ប្រកាសខ្វះ)", "បានប្រកាស (អនុញ្ញាត)"), IF(AND(T874=FALSE, U874=FALSE, V874=FALSE), "ព្យួរទុក (មិនមានទិន្នន័យ)", "ប្រកាសខុស (ព្យួរទុក)"))</f>
        <v/>
      </c>
      <c r="L874" s="418" t="inlineStr"/>
      <c r="M874" s="418" t="inlineStr"/>
      <c r="N874" s="455" t="n"/>
      <c r="O874" s="455">
        <f>IF(W874&lt;0,AI874,I874)</f>
        <v/>
      </c>
      <c r="P874" s="455">
        <f>I874-O874</f>
        <v/>
      </c>
      <c r="Q874" s="418" t="n"/>
      <c r="R874" s="418" t="inlineStr">
        <is>
          <t>TI22-2983</t>
        </is>
      </c>
      <c r="S874" s="418" t="inlineStr">
        <is>
          <t>TI22-2983</t>
        </is>
      </c>
      <c r="T874" s="418">
        <f>R874=S874</f>
        <v/>
      </c>
      <c r="U874" s="418">
        <f>AND(MONTH(F874)=MONTH(Y874), YEAR(F874)=YEAR(Y874))</f>
        <v/>
      </c>
      <c r="V874" s="418">
        <f>AND(AC874&lt;&gt;"", 'Company information'!D$4&lt;&gt;"", RIGHT(SUBSTITUTE(AC874,"-",""),9)=RIGHT(SUBSTITUTE('Company information'!D$4,"-",""),9))</f>
        <v/>
      </c>
      <c r="W874" s="418">
        <f>AI874-I874</f>
        <v/>
      </c>
      <c r="X874" s="455" t="n"/>
      <c r="Y874" s="419" t="n">
        <v>44778</v>
      </c>
      <c r="Z874" s="418" t="inlineStr">
        <is>
          <t>TI22-2983</t>
        </is>
      </c>
      <c r="AA874" s="418" t="inlineStr"/>
      <c r="AB874" s="418" t="inlineStr">
        <is>
          <t>បុគ្គលជាប់អាករ</t>
        </is>
      </c>
      <c r="AC874" s="418" t="inlineStr">
        <is>
          <t>L001-100067123</t>
        </is>
      </c>
      <c r="AD874" s="418" t="inlineStr">
        <is>
          <t>រីឡាយអេប៊ល សូស អ៊ិនដាសស្រ្ទៀល (ខេមបូឌា)</t>
        </is>
      </c>
      <c r="AE874" s="455" t="n">
        <v>1471321</v>
      </c>
      <c r="AF874" s="455" t="n">
        <v>1337565</v>
      </c>
      <c r="AG874" s="455" t="n">
        <v>0</v>
      </c>
      <c r="AH874" s="455" t="n">
        <v>0</v>
      </c>
      <c r="AI874" s="455" t="n">
        <v>133756</v>
      </c>
      <c r="AJ874" s="455" t="n">
        <v>0</v>
      </c>
      <c r="AK874" s="455" t="n">
        <v>0</v>
      </c>
      <c r="AL874" s="455" t="n">
        <v>0</v>
      </c>
      <c r="AM874" s="455" t="n">
        <v>0</v>
      </c>
      <c r="AN874" s="455" t="n">
        <v>0</v>
      </c>
      <c r="AO874" s="455" t="n">
        <v>0</v>
      </c>
      <c r="AP874" s="455" t="n">
        <v>0</v>
      </c>
      <c r="AQ874" s="455" t="n">
        <v>0</v>
      </c>
      <c r="AR874" s="418" t="inlineStr"/>
      <c r="AS874" s="418" t="inlineStr">
        <is>
          <t>សេវាកម្មឯកសារ</t>
        </is>
      </c>
      <c r="AT874" s="418" t="inlineStr">
        <is>
          <t>បានប្រកាសពន្ធ</t>
        </is>
      </c>
    </row>
    <row r="875">
      <c r="A875" s="417" t="n">
        <v>866</v>
      </c>
      <c r="B875" s="418" t="inlineStr">
        <is>
          <t>Customs Declaration and CPF Non-Container</t>
        </is>
      </c>
      <c r="C875" s="418" t="inlineStr">
        <is>
          <t>អេហ្វ ដាប់បែលយូ អេហ្វ ហ៊្វុល វែល អេន នីស៊ីន ឡូជីស្ទីក</t>
        </is>
      </c>
      <c r="D875" s="418" t="inlineStr">
        <is>
          <t>L001-100098630</t>
        </is>
      </c>
      <c r="E875" s="418" t="inlineStr">
        <is>
          <t>TI22-2982</t>
        </is>
      </c>
      <c r="F875" s="419" t="n">
        <v>44689</v>
      </c>
      <c r="G875" s="420" t="n">
        <v>109109</v>
      </c>
      <c r="H875" s="418" t="n"/>
      <c r="I875" s="455" t="n">
        <v>109109</v>
      </c>
      <c r="J875" s="418">
        <f>IF(L875&lt;&gt;"",L875,K875)</f>
        <v/>
      </c>
      <c r="K875" s="418">
        <f>IF(AND(T875=TRUE, U875=TRUE, V875=TRUE), IF(W875&lt;-0.05, "អនុញ្ញាត (អ្នកផ្គត់ផ្គង់ប្រកាសខ្វះ)", "បានប្រកាស (អនុញ្ញាត)"), IF(AND(T875=FALSE, U875=FALSE, V875=FALSE), "ព្យួរទុក (មិនមានទិន្នន័យ)", "ប្រកាសខុស (ព្យួរទុក)"))</f>
        <v/>
      </c>
      <c r="L875" s="418" t="inlineStr"/>
      <c r="M875" s="418" t="inlineStr"/>
      <c r="N875" s="455" t="n"/>
      <c r="O875" s="455">
        <f>IF(W875&lt;0,AI875,I875)</f>
        <v/>
      </c>
      <c r="P875" s="455">
        <f>I875-O875</f>
        <v/>
      </c>
      <c r="Q875" s="418" t="n"/>
      <c r="R875" s="418" t="inlineStr">
        <is>
          <t>TI22-2982</t>
        </is>
      </c>
      <c r="S875" s="418" t="inlineStr">
        <is>
          <t>TI22-2982</t>
        </is>
      </c>
      <c r="T875" s="418">
        <f>R875=S875</f>
        <v/>
      </c>
      <c r="U875" s="418">
        <f>AND(MONTH(F875)=MONTH(Y875), YEAR(F875)=YEAR(Y875))</f>
        <v/>
      </c>
      <c r="V875" s="418">
        <f>AND(AC875&lt;&gt;"", 'Company information'!D$4&lt;&gt;"", RIGHT(SUBSTITUTE(AC875,"-",""),9)=RIGHT(SUBSTITUTE('Company information'!D$4,"-",""),9))</f>
        <v/>
      </c>
      <c r="W875" s="418">
        <f>AI875-I875</f>
        <v/>
      </c>
      <c r="X875" s="455" t="n"/>
      <c r="Y875" s="419" t="n">
        <v>44778</v>
      </c>
      <c r="Z875" s="418" t="inlineStr">
        <is>
          <t>TI22-2982</t>
        </is>
      </c>
      <c r="AA875" s="418" t="inlineStr"/>
      <c r="AB875" s="418" t="inlineStr">
        <is>
          <t>បុគ្គលជាប់អាករ</t>
        </is>
      </c>
      <c r="AC875" s="418" t="inlineStr">
        <is>
          <t>L001-100067123</t>
        </is>
      </c>
      <c r="AD875" s="418" t="inlineStr">
        <is>
          <t>រីឡាយអេប៊ល សូស អ៊ិនដាសស្រ្ទៀល (ខេមបូឌា)</t>
        </is>
      </c>
      <c r="AE875" s="455" t="n">
        <v>1200193</v>
      </c>
      <c r="AF875" s="455" t="n">
        <v>1091085</v>
      </c>
      <c r="AG875" s="455" t="n">
        <v>0</v>
      </c>
      <c r="AH875" s="455" t="n">
        <v>0</v>
      </c>
      <c r="AI875" s="455" t="n">
        <v>109108</v>
      </c>
      <c r="AJ875" s="455" t="n">
        <v>0</v>
      </c>
      <c r="AK875" s="455" t="n">
        <v>0</v>
      </c>
      <c r="AL875" s="455" t="n">
        <v>0</v>
      </c>
      <c r="AM875" s="455" t="n">
        <v>0</v>
      </c>
      <c r="AN875" s="455" t="n">
        <v>0</v>
      </c>
      <c r="AO875" s="455" t="n">
        <v>0</v>
      </c>
      <c r="AP875" s="455" t="n">
        <v>0</v>
      </c>
      <c r="AQ875" s="455" t="n">
        <v>0</v>
      </c>
      <c r="AR875" s="418" t="inlineStr"/>
      <c r="AS875" s="418" t="inlineStr">
        <is>
          <t>សេវាកម្មឯកសារ</t>
        </is>
      </c>
      <c r="AT875" s="418" t="inlineStr">
        <is>
          <t>បានប្រកាសពន្ធ</t>
        </is>
      </c>
    </row>
    <row r="876">
      <c r="A876" s="417" t="n">
        <v>867</v>
      </c>
      <c r="B876" s="418" t="inlineStr">
        <is>
          <t>Customs Clearance Fee and Trucking Fee</t>
        </is>
      </c>
      <c r="C876" s="418" t="inlineStr">
        <is>
          <t>អេហ្វ ដាប់បែលយូ អេហ្វ ហ៊្វុល វែល អេន នីស៊ីន ឡូជីស្ទីក</t>
        </is>
      </c>
      <c r="D876" s="418" t="inlineStr">
        <is>
          <t>L001-100098630</t>
        </is>
      </c>
      <c r="E876" s="418" t="inlineStr">
        <is>
          <t>TI22-2986</t>
        </is>
      </c>
      <c r="F876" s="419" t="n">
        <v>44689</v>
      </c>
      <c r="G876" s="420" t="n">
        <v>131867</v>
      </c>
      <c r="H876" s="418" t="n"/>
      <c r="I876" s="455" t="n">
        <v>131867</v>
      </c>
      <c r="J876" s="418">
        <f>IF(L876&lt;&gt;"",L876,K876)</f>
        <v/>
      </c>
      <c r="K876" s="418">
        <f>IF(AND(T876=TRUE, U876=TRUE, V876=TRUE), IF(W876&lt;-0.05, "អនុញ្ញាត (អ្នកផ្គត់ផ្គង់ប្រកាសខ្វះ)", "បានប្រកាស (អនុញ្ញាត)"), IF(AND(T876=FALSE, U876=FALSE, V876=FALSE), "ព្យួរទុក (មិនមានទិន្នន័យ)", "ប្រកាសខុស (ព្យួរទុក)"))</f>
        <v/>
      </c>
      <c r="L876" s="418" t="inlineStr"/>
      <c r="M876" s="418" t="inlineStr"/>
      <c r="N876" s="455" t="n"/>
      <c r="O876" s="455">
        <f>IF(W876&lt;0,AI876,I876)</f>
        <v/>
      </c>
      <c r="P876" s="455">
        <f>I876-O876</f>
        <v/>
      </c>
      <c r="Q876" s="418" t="n"/>
      <c r="R876" s="418" t="inlineStr">
        <is>
          <t>TI22-2986</t>
        </is>
      </c>
      <c r="S876" s="418" t="inlineStr">
        <is>
          <t>TI22-2986</t>
        </is>
      </c>
      <c r="T876" s="418">
        <f>R876=S876</f>
        <v/>
      </c>
      <c r="U876" s="418">
        <f>AND(MONTH(F876)=MONTH(Y876), YEAR(F876)=YEAR(Y876))</f>
        <v/>
      </c>
      <c r="V876" s="418">
        <f>AND(AC876&lt;&gt;"", 'Company information'!D$4&lt;&gt;"", RIGHT(SUBSTITUTE(AC876,"-",""),9)=RIGHT(SUBSTITUTE('Company information'!D$4,"-",""),9))</f>
        <v/>
      </c>
      <c r="W876" s="418">
        <f>AI876-I876</f>
        <v/>
      </c>
      <c r="X876" s="455" t="n"/>
      <c r="Y876" s="419" t="n">
        <v>44778</v>
      </c>
      <c r="Z876" s="418" t="inlineStr">
        <is>
          <t>TI22-2986</t>
        </is>
      </c>
      <c r="AA876" s="418" t="inlineStr"/>
      <c r="AB876" s="418" t="inlineStr">
        <is>
          <t>បុគ្គលជាប់អាករ</t>
        </is>
      </c>
      <c r="AC876" s="418" t="inlineStr">
        <is>
          <t>L001-100067123</t>
        </is>
      </c>
      <c r="AD876" s="418" t="inlineStr">
        <is>
          <t>រីឡាយអេប៊ល សូស អ៊ិនដាសស្រ្ទៀល (ខេមបូឌា)</t>
        </is>
      </c>
      <c r="AE876" s="455" t="n">
        <v>1450535</v>
      </c>
      <c r="AF876" s="455" t="n">
        <v>1318668</v>
      </c>
      <c r="AG876" s="455" t="n">
        <v>0</v>
      </c>
      <c r="AH876" s="455" t="n">
        <v>0</v>
      </c>
      <c r="AI876" s="455" t="n">
        <v>131867</v>
      </c>
      <c r="AJ876" s="455" t="n">
        <v>0</v>
      </c>
      <c r="AK876" s="455" t="n">
        <v>0</v>
      </c>
      <c r="AL876" s="455" t="n">
        <v>0</v>
      </c>
      <c r="AM876" s="455" t="n">
        <v>0</v>
      </c>
      <c r="AN876" s="455" t="n">
        <v>0</v>
      </c>
      <c r="AO876" s="455" t="n">
        <v>0</v>
      </c>
      <c r="AP876" s="455" t="n">
        <v>0</v>
      </c>
      <c r="AQ876" s="455" t="n">
        <v>0</v>
      </c>
      <c r="AR876" s="418" t="inlineStr"/>
      <c r="AS876" s="418" t="inlineStr">
        <is>
          <t>សេវាកម្មឯកសារ</t>
        </is>
      </c>
      <c r="AT876" s="418" t="inlineStr">
        <is>
          <t>បានប្រកាសពន្ធ</t>
        </is>
      </c>
    </row>
    <row r="877">
      <c r="A877" s="417" t="n">
        <v>868</v>
      </c>
      <c r="B877" s="418" t="inlineStr">
        <is>
          <t>Forwarder Charge, Customs Clearance Fee, Evaluation Tax Fee and Airport Terminal</t>
        </is>
      </c>
      <c r="C877" s="418" t="inlineStr">
        <is>
          <t>អេហ្វ ដាប់បែលយូ អេហ្វ ហ៊្វុល វែល អេន នីស៊ីន ឡូជីស្ទីក</t>
        </is>
      </c>
      <c r="D877" s="418" t="inlineStr">
        <is>
          <t>L001-100098630</t>
        </is>
      </c>
      <c r="E877" s="418" t="inlineStr">
        <is>
          <t>TI22-2979</t>
        </is>
      </c>
      <c r="F877" s="419" t="n">
        <v>44689</v>
      </c>
      <c r="G877" s="420" t="n">
        <v>133757</v>
      </c>
      <c r="H877" s="418" t="n"/>
      <c r="I877" s="455" t="n">
        <v>133757</v>
      </c>
      <c r="J877" s="418">
        <f>IF(L877&lt;&gt;"",L877,K877)</f>
        <v/>
      </c>
      <c r="K877" s="418">
        <f>IF(AND(T877=TRUE, U877=TRUE, V877=TRUE), IF(W877&lt;-0.05, "អនុញ្ញាត (អ្នកផ្គត់ផ្គង់ប្រកាសខ្វះ)", "បានប្រកាស (អនុញ្ញាត)"), IF(AND(T877=FALSE, U877=FALSE, V877=FALSE), "ព្យួរទុក (មិនមានទិន្នន័យ)", "ប្រកាសខុស (ព្យួរទុក)"))</f>
        <v/>
      </c>
      <c r="L877" s="418" t="inlineStr"/>
      <c r="M877" s="418" t="inlineStr"/>
      <c r="N877" s="455" t="n"/>
      <c r="O877" s="455">
        <f>IF(W877&lt;0,AI877,I877)</f>
        <v/>
      </c>
      <c r="P877" s="455">
        <f>I877-O877</f>
        <v/>
      </c>
      <c r="Q877" s="418" t="n"/>
      <c r="R877" s="418" t="inlineStr">
        <is>
          <t>TI22-2979</t>
        </is>
      </c>
      <c r="S877" s="418" t="inlineStr">
        <is>
          <t>TI22-2979</t>
        </is>
      </c>
      <c r="T877" s="418">
        <f>R877=S877</f>
        <v/>
      </c>
      <c r="U877" s="418">
        <f>AND(MONTH(F877)=MONTH(Y877), YEAR(F877)=YEAR(Y877))</f>
        <v/>
      </c>
      <c r="V877" s="418">
        <f>AND(AC877&lt;&gt;"", 'Company information'!D$4&lt;&gt;"", RIGHT(SUBSTITUTE(AC877,"-",""),9)=RIGHT(SUBSTITUTE('Company information'!D$4,"-",""),9))</f>
        <v/>
      </c>
      <c r="W877" s="418">
        <f>AI877-I877</f>
        <v/>
      </c>
      <c r="X877" s="455" t="n"/>
      <c r="Y877" s="419" t="n">
        <v>44778</v>
      </c>
      <c r="Z877" s="418" t="inlineStr">
        <is>
          <t>TI22-2979</t>
        </is>
      </c>
      <c r="AA877" s="418" t="inlineStr"/>
      <c r="AB877" s="418" t="inlineStr">
        <is>
          <t>បុគ្គលជាប់អាករ</t>
        </is>
      </c>
      <c r="AC877" s="418" t="inlineStr">
        <is>
          <t>L001-100067123</t>
        </is>
      </c>
      <c r="AD877" s="418" t="inlineStr">
        <is>
          <t>រីឡាយអេប៊ល សូស អ៊ិនដាសស្រ្ទៀល (ខេមបូឌា)</t>
        </is>
      </c>
      <c r="AE877" s="455" t="n">
        <v>1471321</v>
      </c>
      <c r="AF877" s="455" t="n">
        <v>1337565</v>
      </c>
      <c r="AG877" s="455" t="n">
        <v>0</v>
      </c>
      <c r="AH877" s="455" t="n">
        <v>0</v>
      </c>
      <c r="AI877" s="455" t="n">
        <v>133756</v>
      </c>
      <c r="AJ877" s="455" t="n">
        <v>0</v>
      </c>
      <c r="AK877" s="455" t="n">
        <v>0</v>
      </c>
      <c r="AL877" s="455" t="n">
        <v>0</v>
      </c>
      <c r="AM877" s="455" t="n">
        <v>0</v>
      </c>
      <c r="AN877" s="455" t="n">
        <v>0</v>
      </c>
      <c r="AO877" s="455" t="n">
        <v>0</v>
      </c>
      <c r="AP877" s="455" t="n">
        <v>0</v>
      </c>
      <c r="AQ877" s="455" t="n">
        <v>0</v>
      </c>
      <c r="AR877" s="418" t="inlineStr"/>
      <c r="AS877" s="418" t="inlineStr">
        <is>
          <t>សេវាកម្មឯកសារ</t>
        </is>
      </c>
      <c r="AT877" s="418" t="inlineStr">
        <is>
          <t>បានប្រកាសពន្ធ</t>
        </is>
      </c>
    </row>
    <row r="878">
      <c r="A878" s="417" t="n">
        <v>869</v>
      </c>
      <c r="B878" s="418" t="inlineStr">
        <is>
          <t>Customs Declaration and CPF Non-Container</t>
        </is>
      </c>
      <c r="C878" s="418" t="inlineStr">
        <is>
          <t>អេហ្វ ដាប់បែលយូ អេហ្វ ហ៊្វុល វែល អេន នីស៊ីន ឡូជីស្ទីក</t>
        </is>
      </c>
      <c r="D878" s="418" t="inlineStr">
        <is>
          <t>L001-100098630</t>
        </is>
      </c>
      <c r="E878" s="418" t="inlineStr">
        <is>
          <t>TI22-2985</t>
        </is>
      </c>
      <c r="F878" s="419" t="n">
        <v>44689</v>
      </c>
      <c r="G878" s="420" t="n">
        <v>100893</v>
      </c>
      <c r="H878" s="418" t="n"/>
      <c r="I878" s="455" t="n">
        <v>100893</v>
      </c>
      <c r="J878" s="418">
        <f>IF(L878&lt;&gt;"",L878,K878)</f>
        <v/>
      </c>
      <c r="K878" s="418">
        <f>IF(AND(T878=TRUE, U878=TRUE, V878=TRUE), IF(W878&lt;-0.05, "អនុញ្ញាត (អ្នកផ្គត់ផ្គង់ប្រកាសខ្វះ)", "បានប្រកាស (អនុញ្ញាត)"), IF(AND(T878=FALSE, U878=FALSE, V878=FALSE), "ព្យួរទុក (មិនមានទិន្នន័យ)", "ប្រកាសខុស (ព្យួរទុក)"))</f>
        <v/>
      </c>
      <c r="L878" s="418" t="inlineStr"/>
      <c r="M878" s="418" t="inlineStr"/>
      <c r="N878" s="455" t="n"/>
      <c r="O878" s="455">
        <f>IF(W878&lt;0,AI878,I878)</f>
        <v/>
      </c>
      <c r="P878" s="455">
        <f>I878-O878</f>
        <v/>
      </c>
      <c r="Q878" s="418" t="n"/>
      <c r="R878" s="418" t="inlineStr">
        <is>
          <t>TI22-2985</t>
        </is>
      </c>
      <c r="S878" s="418" t="inlineStr">
        <is>
          <t>TI22-2985</t>
        </is>
      </c>
      <c r="T878" s="418">
        <f>R878=S878</f>
        <v/>
      </c>
      <c r="U878" s="418">
        <f>AND(MONTH(F878)=MONTH(Y878), YEAR(F878)=YEAR(Y878))</f>
        <v/>
      </c>
      <c r="V878" s="418">
        <f>AND(AC878&lt;&gt;"", 'Company information'!D$4&lt;&gt;"", RIGHT(SUBSTITUTE(AC878,"-",""),9)=RIGHT(SUBSTITUTE('Company information'!D$4,"-",""),9))</f>
        <v/>
      </c>
      <c r="W878" s="418">
        <f>AI878-I878</f>
        <v/>
      </c>
      <c r="X878" s="455" t="n"/>
      <c r="Y878" s="419" t="n">
        <v>44778</v>
      </c>
      <c r="Z878" s="418" t="inlineStr">
        <is>
          <t>TI22-2985</t>
        </is>
      </c>
      <c r="AA878" s="418" t="inlineStr"/>
      <c r="AB878" s="418" t="inlineStr">
        <is>
          <t>បុគ្គលជាប់អាករ</t>
        </is>
      </c>
      <c r="AC878" s="418" t="inlineStr">
        <is>
          <t>L001-100067123</t>
        </is>
      </c>
      <c r="AD878" s="418" t="inlineStr">
        <is>
          <t>រីឡាយអេប៊ល សូស អ៊ិនដាសស្រ្ទៀល (ខេមបូឌា)</t>
        </is>
      </c>
      <c r="AE878" s="455" t="n">
        <v>1109817</v>
      </c>
      <c r="AF878" s="455" t="n">
        <v>1008925</v>
      </c>
      <c r="AG878" s="455" t="n">
        <v>0</v>
      </c>
      <c r="AH878" s="455" t="n">
        <v>0</v>
      </c>
      <c r="AI878" s="455" t="n">
        <v>100892</v>
      </c>
      <c r="AJ878" s="455" t="n">
        <v>0</v>
      </c>
      <c r="AK878" s="455" t="n">
        <v>0</v>
      </c>
      <c r="AL878" s="455" t="n">
        <v>0</v>
      </c>
      <c r="AM878" s="455" t="n">
        <v>0</v>
      </c>
      <c r="AN878" s="455" t="n">
        <v>0</v>
      </c>
      <c r="AO878" s="455" t="n">
        <v>0</v>
      </c>
      <c r="AP878" s="455" t="n">
        <v>0</v>
      </c>
      <c r="AQ878" s="455" t="n">
        <v>0</v>
      </c>
      <c r="AR878" s="418" t="inlineStr"/>
      <c r="AS878" s="418" t="inlineStr">
        <is>
          <t>សេវាកម្មឯកសារ</t>
        </is>
      </c>
      <c r="AT878" s="418" t="inlineStr">
        <is>
          <t>បានប្រកាសពន្ធ</t>
        </is>
      </c>
    </row>
    <row r="879">
      <c r="A879" s="417" t="n">
        <v>870</v>
      </c>
      <c r="B879" s="418" t="inlineStr">
        <is>
          <t>Customs Clearance Fee and Trucking Fee</t>
        </is>
      </c>
      <c r="C879" s="418" t="inlineStr">
        <is>
          <t>អេហ្វ ដាប់បែលយូ អេហ្វ ហ៊្វុល វែល អេន នីស៊ីន ឡូជីស្ទីក</t>
        </is>
      </c>
      <c r="D879" s="418" t="inlineStr">
        <is>
          <t>L001-100098630</t>
        </is>
      </c>
      <c r="E879" s="418" t="inlineStr">
        <is>
          <t>TI22-2978</t>
        </is>
      </c>
      <c r="F879" s="419" t="n">
        <v>44689</v>
      </c>
      <c r="G879" s="420" t="n">
        <v>74067</v>
      </c>
      <c r="H879" s="418" t="n"/>
      <c r="I879" s="455" t="n">
        <v>74067</v>
      </c>
      <c r="J879" s="418">
        <f>IF(L879&lt;&gt;"",L879,K879)</f>
        <v/>
      </c>
      <c r="K879" s="418">
        <f>IF(AND(T879=TRUE, U879=TRUE, V879=TRUE), IF(W879&lt;-0.05, "អនុញ្ញាត (អ្នកផ្គត់ផ្គង់ប្រកាសខ្វះ)", "បានប្រកាស (អនុញ្ញាត)"), IF(AND(T879=FALSE, U879=FALSE, V879=FALSE), "ព្យួរទុក (មិនមានទិន្នន័យ)", "ប្រកាសខុស (ព្យួរទុក)"))</f>
        <v/>
      </c>
      <c r="L879" s="418" t="inlineStr"/>
      <c r="M879" s="418" t="inlineStr"/>
      <c r="N879" s="455" t="n"/>
      <c r="O879" s="455">
        <f>IF(W879&lt;0,AI879,I879)</f>
        <v/>
      </c>
      <c r="P879" s="455">
        <f>I879-O879</f>
        <v/>
      </c>
      <c r="Q879" s="418" t="n"/>
      <c r="R879" s="418" t="inlineStr">
        <is>
          <t>TI22-2978</t>
        </is>
      </c>
      <c r="S879" s="418" t="inlineStr">
        <is>
          <t>TI22-2978</t>
        </is>
      </c>
      <c r="T879" s="418">
        <f>R879=S879</f>
        <v/>
      </c>
      <c r="U879" s="418">
        <f>AND(MONTH(F879)=MONTH(Y879), YEAR(F879)=YEAR(Y879))</f>
        <v/>
      </c>
      <c r="V879" s="418">
        <f>AND(AC879&lt;&gt;"", 'Company information'!D$4&lt;&gt;"", RIGHT(SUBSTITUTE(AC879,"-",""),9)=RIGHT(SUBSTITUTE('Company information'!D$4,"-",""),9))</f>
        <v/>
      </c>
      <c r="W879" s="418">
        <f>AI879-I879</f>
        <v/>
      </c>
      <c r="X879" s="455" t="n"/>
      <c r="Y879" s="419" t="n">
        <v>44778</v>
      </c>
      <c r="Z879" s="418" t="inlineStr">
        <is>
          <t>TI22-2978</t>
        </is>
      </c>
      <c r="AA879" s="418" t="inlineStr"/>
      <c r="AB879" s="418" t="inlineStr">
        <is>
          <t>បុគ្គលជាប់អាករ</t>
        </is>
      </c>
      <c r="AC879" s="418" t="inlineStr">
        <is>
          <t>L001-100067123</t>
        </is>
      </c>
      <c r="AD879" s="418" t="inlineStr">
        <is>
          <t>រីឡាយអេប៊ល សូស អ៊ិនដាសស្រ្ទៀល (ខេមបូឌា)</t>
        </is>
      </c>
      <c r="AE879" s="455" t="n">
        <v>814740</v>
      </c>
      <c r="AF879" s="455" t="n">
        <v>740673</v>
      </c>
      <c r="AG879" s="455" t="n">
        <v>0</v>
      </c>
      <c r="AH879" s="455" t="n">
        <v>0</v>
      </c>
      <c r="AI879" s="455" t="n">
        <v>74067</v>
      </c>
      <c r="AJ879" s="455" t="n">
        <v>0</v>
      </c>
      <c r="AK879" s="455" t="n">
        <v>0</v>
      </c>
      <c r="AL879" s="455" t="n">
        <v>0</v>
      </c>
      <c r="AM879" s="455" t="n">
        <v>0</v>
      </c>
      <c r="AN879" s="455" t="n">
        <v>0</v>
      </c>
      <c r="AO879" s="455" t="n">
        <v>0</v>
      </c>
      <c r="AP879" s="455" t="n">
        <v>0</v>
      </c>
      <c r="AQ879" s="455" t="n">
        <v>0</v>
      </c>
      <c r="AR879" s="418" t="inlineStr"/>
      <c r="AS879" s="418" t="inlineStr">
        <is>
          <t>សេវាកម្មឯកសារ</t>
        </is>
      </c>
      <c r="AT879" s="418" t="inlineStr">
        <is>
          <t>បានប្រកាសពន្ធ</t>
        </is>
      </c>
    </row>
    <row r="880">
      <c r="A880" s="417" t="n">
        <v>871</v>
      </c>
      <c r="B880" s="418" t="inlineStr">
        <is>
          <t>Terminal Handling Charge, EMF, 3 Party Trucking, Container Imbalance Charge, D/O Fee, Document Fee and Handling Charge</t>
        </is>
      </c>
      <c r="C880" s="418" t="inlineStr">
        <is>
          <t>អេហ្វ ដាប់បែលយូ អេហ្វ ហ៊្វុល វែល អេន នីស៊ីន ឡូជីស្ទីក</t>
        </is>
      </c>
      <c r="D880" s="418" t="inlineStr">
        <is>
          <t>L001-100098630</t>
        </is>
      </c>
      <c r="E880" s="418" t="inlineStr">
        <is>
          <t>TI22-2981</t>
        </is>
      </c>
      <c r="F880" s="419" t="n">
        <v>44689</v>
      </c>
      <c r="G880" s="420" t="n">
        <v>51473</v>
      </c>
      <c r="H880" s="418" t="n"/>
      <c r="I880" s="455" t="n">
        <v>51473</v>
      </c>
      <c r="J880" s="418">
        <f>IF(L880&lt;&gt;"",L880,K880)</f>
        <v/>
      </c>
      <c r="K880" s="418">
        <f>IF(AND(T880=TRUE, U880=TRUE, V880=TRUE), IF(W880&lt;-0.05, "អនុញ្ញាត (អ្នកផ្គត់ផ្គង់ប្រកាសខ្វះ)", "បានប្រកាស (អនុញ្ញាត)"), IF(AND(T880=FALSE, U880=FALSE, V880=FALSE), "ព្យួរទុក (មិនមានទិន្នន័យ)", "ប្រកាសខុស (ព្យួរទុក)"))</f>
        <v/>
      </c>
      <c r="L880" s="418" t="inlineStr"/>
      <c r="M880" s="418" t="inlineStr"/>
      <c r="N880" s="455" t="n"/>
      <c r="O880" s="455">
        <f>IF(W880&lt;0,AI880,I880)</f>
        <v/>
      </c>
      <c r="P880" s="455">
        <f>I880-O880</f>
        <v/>
      </c>
      <c r="Q880" s="418" t="n"/>
      <c r="R880" s="418" t="inlineStr">
        <is>
          <t>TI22-2981</t>
        </is>
      </c>
      <c r="S880" s="418" t="inlineStr">
        <is>
          <t>TI22-2981</t>
        </is>
      </c>
      <c r="T880" s="418">
        <f>R880=S880</f>
        <v/>
      </c>
      <c r="U880" s="418">
        <f>AND(MONTH(F880)=MONTH(Y880), YEAR(F880)=YEAR(Y880))</f>
        <v/>
      </c>
      <c r="V880" s="418">
        <f>AND(AC880&lt;&gt;"", 'Company information'!D$4&lt;&gt;"", RIGHT(SUBSTITUTE(AC880,"-",""),9)=RIGHT(SUBSTITUTE('Company information'!D$4,"-",""),9))</f>
        <v/>
      </c>
      <c r="W880" s="418">
        <f>AI880-I880</f>
        <v/>
      </c>
      <c r="X880" s="455" t="n"/>
      <c r="Y880" s="419" t="n">
        <v>44778</v>
      </c>
      <c r="Z880" s="418" t="inlineStr">
        <is>
          <t>TI22-2981</t>
        </is>
      </c>
      <c r="AA880" s="418" t="inlineStr"/>
      <c r="AB880" s="418" t="inlineStr">
        <is>
          <t>បុគ្គលជាប់អាករ</t>
        </is>
      </c>
      <c r="AC880" s="418" t="inlineStr">
        <is>
          <t>L001-100067123</t>
        </is>
      </c>
      <c r="AD880" s="418" t="inlineStr">
        <is>
          <t>រីឡាយអេប៊ល សូស អ៊ិនដាសស្រ្ទៀល (ខេមបូឌា)</t>
        </is>
      </c>
      <c r="AE880" s="455" t="n">
        <v>566206</v>
      </c>
      <c r="AF880" s="455" t="n">
        <v>514733</v>
      </c>
      <c r="AG880" s="455" t="n">
        <v>0</v>
      </c>
      <c r="AH880" s="455" t="n">
        <v>0</v>
      </c>
      <c r="AI880" s="455" t="n">
        <v>51473</v>
      </c>
      <c r="AJ880" s="455" t="n">
        <v>0</v>
      </c>
      <c r="AK880" s="455" t="n">
        <v>0</v>
      </c>
      <c r="AL880" s="455" t="n">
        <v>0</v>
      </c>
      <c r="AM880" s="455" t="n">
        <v>0</v>
      </c>
      <c r="AN880" s="455" t="n">
        <v>0</v>
      </c>
      <c r="AO880" s="455" t="n">
        <v>0</v>
      </c>
      <c r="AP880" s="455" t="n">
        <v>0</v>
      </c>
      <c r="AQ880" s="455" t="n">
        <v>0</v>
      </c>
      <c r="AR880" s="418" t="inlineStr"/>
      <c r="AS880" s="418" t="inlineStr">
        <is>
          <t>សេវាកម្មឯកសារ</t>
        </is>
      </c>
      <c r="AT880" s="418" t="inlineStr">
        <is>
          <t>បានប្រកាសពន្ធ</t>
        </is>
      </c>
    </row>
    <row r="881">
      <c r="A881" s="417" t="n">
        <v>872</v>
      </c>
      <c r="B881" s="418" t="inlineStr">
        <is>
          <t>Lift-On &amp; Lift-Off</t>
        </is>
      </c>
      <c r="C881" s="418" t="inlineStr">
        <is>
          <t>ថូម៉ាស់ អ៊ិនធើណេសិនណល សឺវីស ខូ អិលធីឌី</t>
        </is>
      </c>
      <c r="D881" s="418" t="inlineStr">
        <is>
          <t>L001-105000361</t>
        </is>
      </c>
      <c r="E881" s="418" t="inlineStr">
        <is>
          <t>22-0720</t>
        </is>
      </c>
      <c r="F881" s="419" t="n">
        <v>44803</v>
      </c>
      <c r="G881" s="420" t="n">
        <v>45243</v>
      </c>
      <c r="H881" s="418" t="n"/>
      <c r="I881" s="455" t="n">
        <v>45243</v>
      </c>
      <c r="J881" s="418">
        <f>IF(L881&lt;&gt;"",L881,K881)</f>
        <v/>
      </c>
      <c r="K881" s="418">
        <f>IF(AND(T881=TRUE, U881=TRUE, V881=TRUE), IF(W881&lt;-0.05, "អនុញ្ញាត (អ្នកផ្គត់ផ្គង់ប្រកាសខ្វះ)", "បានប្រកាស (អនុញ្ញាត)"), IF(AND(T881=FALSE, U881=FALSE, V881=FALSE), "ព្យួរទុក (មិនមានទិន្នន័យ)", "ប្រកាសខុស (ព្យួរទុក)"))</f>
        <v/>
      </c>
      <c r="L881" s="418" t="inlineStr"/>
      <c r="M881" s="418" t="inlineStr"/>
      <c r="N881" s="455" t="n"/>
      <c r="O881" s="455">
        <f>IF(W881&lt;0,AI881,I881)</f>
        <v/>
      </c>
      <c r="P881" s="455">
        <f>I881-O881</f>
        <v/>
      </c>
      <c r="Q881" s="418" t="n"/>
      <c r="R881" s="418" t="inlineStr">
        <is>
          <t>22-0720</t>
        </is>
      </c>
      <c r="S881" s="418" t="inlineStr">
        <is>
          <t>22-0720</t>
        </is>
      </c>
      <c r="T881" s="418">
        <f>R881=S881</f>
        <v/>
      </c>
      <c r="U881" s="418">
        <f>AND(MONTH(F881)=MONTH(Y881), YEAR(F881)=YEAR(Y881))</f>
        <v/>
      </c>
      <c r="V881" s="418">
        <f>AND(AC881&lt;&gt;"", 'Company information'!D$4&lt;&gt;"", RIGHT(SUBSTITUTE(AC881,"-",""),9)=RIGHT(SUBSTITUTE('Company information'!D$4,"-",""),9))</f>
        <v/>
      </c>
      <c r="W881" s="418">
        <f>AI881-I881</f>
        <v/>
      </c>
      <c r="X881" s="455" t="n"/>
      <c r="Y881" s="419" t="n">
        <v>44803</v>
      </c>
      <c r="Z881" s="418" t="inlineStr">
        <is>
          <t>22-0720</t>
        </is>
      </c>
      <c r="AA881" s="418" t="inlineStr"/>
      <c r="AB881" s="418" t="inlineStr">
        <is>
          <t>បុគ្គលជាប់អាករ</t>
        </is>
      </c>
      <c r="AC881" s="418" t="inlineStr">
        <is>
          <t>L001-100067123</t>
        </is>
      </c>
      <c r="AD881" s="418" t="inlineStr">
        <is>
          <t>រីឡាយអេប៊ល សូស អ៊ិនដាសស្រ្ទៀល (ខេមបូឌា)</t>
        </is>
      </c>
      <c r="AE881" s="455" t="n">
        <v>497673</v>
      </c>
      <c r="AF881" s="455" t="n">
        <v>452430</v>
      </c>
      <c r="AG881" s="455" t="n">
        <v>0</v>
      </c>
      <c r="AH881" s="455" t="n">
        <v>0</v>
      </c>
      <c r="AI881" s="455" t="n">
        <v>45243</v>
      </c>
      <c r="AJ881" s="455" t="n">
        <v>0</v>
      </c>
      <c r="AK881" s="455" t="n">
        <v>0</v>
      </c>
      <c r="AL881" s="455" t="n">
        <v>0</v>
      </c>
      <c r="AM881" s="455" t="n">
        <v>0</v>
      </c>
      <c r="AN881" s="455" t="n">
        <v>0</v>
      </c>
      <c r="AO881" s="455" t="n">
        <v>0</v>
      </c>
      <c r="AP881" s="455" t="n">
        <v>0</v>
      </c>
      <c r="AQ881" s="455" t="n">
        <v>0</v>
      </c>
      <c r="AR881" s="418" t="inlineStr"/>
      <c r="AS881" s="418" t="inlineStr">
        <is>
          <t>DOC/SERVICES</t>
        </is>
      </c>
      <c r="AT881" s="418" t="inlineStr">
        <is>
          <t>បានប្រកាសពន្ធ</t>
        </is>
      </c>
    </row>
    <row r="882">
      <c r="A882" s="417" t="n">
        <v>873</v>
      </c>
      <c r="B882" s="418" t="inlineStr">
        <is>
          <t>Customs Declaration and CPF</t>
        </is>
      </c>
      <c r="C882" s="418" t="inlineStr">
        <is>
          <t>ត្រេន ស្តារ ហ្រេ្វត</t>
        </is>
      </c>
      <c r="D882" s="418" t="inlineStr">
        <is>
          <t>L001-100011888</t>
        </is>
      </c>
      <c r="E882" s="418" t="inlineStr">
        <is>
          <t>PPTI22-08171</t>
        </is>
      </c>
      <c r="F882" s="419" t="n">
        <v>44796</v>
      </c>
      <c r="G882" s="420" t="n">
        <v>26709</v>
      </c>
      <c r="H882" s="418" t="n"/>
      <c r="I882" s="455" t="n">
        <v>26709</v>
      </c>
      <c r="J882" s="418">
        <f>IF(L882&lt;&gt;"",L882,K882)</f>
        <v/>
      </c>
      <c r="K882" s="418">
        <f>IF(AND(T882=TRUE, U882=TRUE, V882=TRUE), IF(W882&lt;-0.05, "អនុញ្ញាត (អ្នកផ្គត់ផ្គង់ប្រកាសខ្វះ)", "បានប្រកាស (អនុញ្ញាត)"), IF(AND(T882=FALSE, U882=FALSE, V882=FALSE), "ព្យួរទុក (មិនមានទិន្នន័យ)", "ប្រកាសខុស (ព្យួរទុក)"))</f>
        <v/>
      </c>
      <c r="L882" s="418" t="inlineStr"/>
      <c r="M882" s="418" t="inlineStr"/>
      <c r="N882" s="455" t="n"/>
      <c r="O882" s="455">
        <f>IF(W882&lt;0,AI882,I882)</f>
        <v/>
      </c>
      <c r="P882" s="455">
        <f>I882-O882</f>
        <v/>
      </c>
      <c r="Q882" s="418" t="n"/>
      <c r="R882" s="418" t="inlineStr">
        <is>
          <t>PPTI22-08171</t>
        </is>
      </c>
      <c r="S882" s="418" t="inlineStr">
        <is>
          <t>PPTI22-08171</t>
        </is>
      </c>
      <c r="T882" s="418">
        <f>R882=S882</f>
        <v/>
      </c>
      <c r="U882" s="418">
        <f>AND(MONTH(F882)=MONTH(Y882), YEAR(F882)=YEAR(Y882))</f>
        <v/>
      </c>
      <c r="V882" s="418">
        <f>AND(AC882&lt;&gt;"", 'Company information'!D$4&lt;&gt;"", RIGHT(SUBSTITUTE(AC882,"-",""),9)=RIGHT(SUBSTITUTE('Company information'!D$4,"-",""),9))</f>
        <v/>
      </c>
      <c r="W882" s="418">
        <f>AI882-I882</f>
        <v/>
      </c>
      <c r="X882" s="455" t="n"/>
      <c r="Y882" s="419" t="n">
        <v>44796</v>
      </c>
      <c r="Z882" s="418" t="inlineStr">
        <is>
          <t>PPTI22-08171</t>
        </is>
      </c>
      <c r="AA882" s="418" t="inlineStr"/>
      <c r="AB882" s="418" t="inlineStr">
        <is>
          <t>បុគ្គលជាប់អាករ</t>
        </is>
      </c>
      <c r="AC882" s="418" t="inlineStr">
        <is>
          <t>L001-100067123</t>
        </is>
      </c>
      <c r="AD882" s="418" t="inlineStr">
        <is>
          <t>រីឡាយអេប៊ល សូស អ៊ិនដាសស្រ្ទៀល (ខេមបូឌា)</t>
        </is>
      </c>
      <c r="AE882" s="455" t="n">
        <v>293794</v>
      </c>
      <c r="AF882" s="455" t="n">
        <v>267085</v>
      </c>
      <c r="AG882" s="455" t="n">
        <v>0</v>
      </c>
      <c r="AH882" s="455" t="n">
        <v>0</v>
      </c>
      <c r="AI882" s="455" t="n">
        <v>26709</v>
      </c>
      <c r="AJ882" s="455" t="n">
        <v>0</v>
      </c>
      <c r="AK882" s="455" t="n">
        <v>0</v>
      </c>
      <c r="AL882" s="455" t="n">
        <v>0</v>
      </c>
      <c r="AM882" s="455" t="n">
        <v>0</v>
      </c>
      <c r="AN882" s="455" t="n">
        <v>0</v>
      </c>
      <c r="AO882" s="455" t="n">
        <v>0</v>
      </c>
      <c r="AP882" s="455" t="n">
        <v>0</v>
      </c>
      <c r="AQ882" s="455" t="n">
        <v>0</v>
      </c>
      <c r="AR882" s="418" t="inlineStr"/>
      <c r="AS882" s="418" t="inlineStr">
        <is>
          <t>AIRWAY BILL FEE, HANDLING AGENCY FEE</t>
        </is>
      </c>
      <c r="AT882" s="418" t="inlineStr">
        <is>
          <t>បានប្រកាសពន្ធ</t>
        </is>
      </c>
    </row>
    <row r="883">
      <c r="A883" s="417" t="n">
        <v>874</v>
      </c>
      <c r="B883" s="418" t="inlineStr">
        <is>
          <t>Customs Declaration, CPF and Transport Doc Fee</t>
        </is>
      </c>
      <c r="C883" s="418" t="inlineStr">
        <is>
          <t>សូស៊ីយេតេ កុងសេស្យូនែរ ដឺ ឡាអេរ៉ូព័រ</t>
        </is>
      </c>
      <c r="D883" s="418" t="inlineStr">
        <is>
          <t>L001-100047300</t>
        </is>
      </c>
      <c r="E883" s="418" t="inlineStr">
        <is>
          <t>2200-048911</t>
        </is>
      </c>
      <c r="F883" s="419" t="n">
        <v>44799</v>
      </c>
      <c r="G883" s="420" t="n">
        <v>18287</v>
      </c>
      <c r="H883" s="418" t="n"/>
      <c r="I883" s="455" t="n">
        <v>18287</v>
      </c>
      <c r="J883" s="418">
        <f>IF(L883&lt;&gt;"",L883,K883)</f>
        <v/>
      </c>
      <c r="K883" s="418">
        <f>IF(AND(T883=TRUE, U883=TRUE, V883=TRUE), IF(W883&lt;-0.05, "អនុញ្ញាត (អ្នកផ្គត់ផ្គង់ប្រកាសខ្វះ)", "បានប្រកាស (អនុញ្ញាត)"), IF(AND(T883=FALSE, U883=FALSE, V883=FALSE), "ព្យួរទុក (មិនមានទិន្នន័យ)", "ប្រកាសខុស (ព្យួរទុក)"))</f>
        <v/>
      </c>
      <c r="L883" s="418" t="inlineStr"/>
      <c r="M883" s="418" t="inlineStr"/>
      <c r="N883" s="455" t="n"/>
      <c r="O883" s="455">
        <f>IF(W883&lt;0,AI883,I883)</f>
        <v/>
      </c>
      <c r="P883" s="455">
        <f>I883-O883</f>
        <v/>
      </c>
      <c r="Q883" s="418" t="n"/>
      <c r="R883" s="418" t="inlineStr">
        <is>
          <t>2200-048911</t>
        </is>
      </c>
      <c r="S883" s="418" t="inlineStr"/>
      <c r="T883" s="418">
        <f>R883=S883</f>
        <v/>
      </c>
      <c r="U883" s="418">
        <f>AND(MONTH(F883)=MONTH(Y883), YEAR(F883)=YEAR(Y883))</f>
        <v/>
      </c>
      <c r="V883" s="418">
        <f>AND(AC883&lt;&gt;"", 'Company information'!D$4&lt;&gt;"", RIGHT(SUBSTITUTE(AC883,"-",""),9)=RIGHT(SUBSTITUTE('Company information'!D$4,"-",""),9))</f>
        <v/>
      </c>
      <c r="W883" s="418">
        <f>AI883-I883</f>
        <v/>
      </c>
      <c r="X883" s="455" t="n"/>
      <c r="Y883" s="417" t="n"/>
      <c r="Z883" s="418" t="n"/>
      <c r="AA883" s="418" t="n"/>
      <c r="AB883" s="418" t="n"/>
      <c r="AC883" s="418" t="n"/>
      <c r="AD883" s="418" t="n"/>
      <c r="AE883" s="455" t="n"/>
      <c r="AF883" s="455" t="n"/>
      <c r="AG883" s="455" t="n"/>
      <c r="AH883" s="455" t="n"/>
      <c r="AI883" s="455" t="n"/>
      <c r="AJ883" s="455" t="n"/>
      <c r="AK883" s="455" t="n"/>
      <c r="AL883" s="455" t="n"/>
      <c r="AM883" s="455" t="n"/>
      <c r="AN883" s="455" t="n"/>
      <c r="AO883" s="455" t="n"/>
      <c r="AP883" s="455" t="n"/>
      <c r="AQ883" s="455" t="n"/>
      <c r="AR883" s="418" t="n"/>
      <c r="AS883" s="418" t="n"/>
      <c r="AT883" s="418" t="n"/>
    </row>
    <row r="884">
      <c r="A884" s="417" t="n">
        <v>875</v>
      </c>
      <c r="B884" s="418" t="inlineStr">
        <is>
          <t>Customs Clearance Fee, Extra Trucking Fee, Non-Original Insurance, Permit Fee, Service Charge and Red in Asycuda System</t>
        </is>
      </c>
      <c r="C884" s="418" t="inlineStr">
        <is>
          <t>ថូម៉ាស់ អ៊ិនធើណេសិនណល សឺវីស ខូ អិលធីឌី</t>
        </is>
      </c>
      <c r="D884" s="418" t="inlineStr">
        <is>
          <t>L001-105000361</t>
        </is>
      </c>
      <c r="E884" s="418" t="inlineStr">
        <is>
          <t>22-0625</t>
        </is>
      </c>
      <c r="F884" s="419" t="n">
        <v>44659</v>
      </c>
      <c r="G884" s="420" t="n">
        <v>45188</v>
      </c>
      <c r="H884" s="418" t="n"/>
      <c r="I884" s="455" t="n">
        <v>45188</v>
      </c>
      <c r="J884" s="418">
        <f>IF(L884&lt;&gt;"",L884,K884)</f>
        <v/>
      </c>
      <c r="K884" s="418">
        <f>IF(AND(T884=TRUE, U884=TRUE, V884=TRUE), IF(W884&lt;-0.05, "អនុញ្ញាត (អ្នកផ្គត់ផ្គង់ប្រកាសខ្វះ)", "បានប្រកាស (អនុញ្ញាត)"), IF(AND(T884=FALSE, U884=FALSE, V884=FALSE), "ព្យួរទុក (មិនមានទិន្នន័យ)", "ប្រកាសខុស (ព្យួរទុក)"))</f>
        <v/>
      </c>
      <c r="L884" s="418" t="inlineStr"/>
      <c r="M884" s="418" t="inlineStr"/>
      <c r="N884" s="455" t="n"/>
      <c r="O884" s="455">
        <f>IF(W884&lt;0,AI884,I884)</f>
        <v/>
      </c>
      <c r="P884" s="455">
        <f>I884-O884</f>
        <v/>
      </c>
      <c r="Q884" s="418" t="n"/>
      <c r="R884" s="418" t="inlineStr">
        <is>
          <t>22-0625</t>
        </is>
      </c>
      <c r="S884" s="418" t="inlineStr">
        <is>
          <t>22-0625</t>
        </is>
      </c>
      <c r="T884" s="418">
        <f>R884=S884</f>
        <v/>
      </c>
      <c r="U884" s="418">
        <f>AND(MONTH(F884)=MONTH(Y884), YEAR(F884)=YEAR(Y884))</f>
        <v/>
      </c>
      <c r="V884" s="418">
        <f>AND(AC884&lt;&gt;"", 'Company information'!D$4&lt;&gt;"", RIGHT(SUBSTITUTE(AC884,"-",""),9)=RIGHT(SUBSTITUTE('Company information'!D$4,"-",""),9))</f>
        <v/>
      </c>
      <c r="W884" s="418">
        <f>AI884-I884</f>
        <v/>
      </c>
      <c r="X884" s="455" t="n"/>
      <c r="Y884" s="419" t="n">
        <v>44926</v>
      </c>
      <c r="Z884" s="418" t="inlineStr">
        <is>
          <t>22-0625</t>
        </is>
      </c>
      <c r="AA884" s="418" t="inlineStr"/>
      <c r="AB884" s="418" t="inlineStr">
        <is>
          <t>ក្រុមហ៊ុនក្រៅប្រទេស</t>
        </is>
      </c>
      <c r="AC884" s="418" t="inlineStr">
        <is>
          <t>RCS LOGISTICS LTD</t>
        </is>
      </c>
      <c r="AD884" s="418" t="inlineStr">
        <is>
          <t>អ ស៊ី អេស ឡូជីស្ទីក</t>
        </is>
      </c>
      <c r="AE884" s="455" t="n">
        <v>9551440</v>
      </c>
      <c r="AF884" s="455" t="n">
        <v>9551440</v>
      </c>
      <c r="AG884" s="455" t="n">
        <v>0</v>
      </c>
      <c r="AH884" s="455" t="n">
        <v>0</v>
      </c>
      <c r="AI884" s="455" t="n">
        <v>0</v>
      </c>
      <c r="AJ884" s="455" t="n">
        <v>0</v>
      </c>
      <c r="AK884" s="455" t="n">
        <v>0</v>
      </c>
      <c r="AL884" s="455" t="n">
        <v>0</v>
      </c>
      <c r="AM884" s="455" t="n">
        <v>0</v>
      </c>
      <c r="AN884" s="455" t="n">
        <v>0</v>
      </c>
      <c r="AO884" s="455" t="n">
        <v>0</v>
      </c>
      <c r="AP884" s="455" t="n">
        <v>0</v>
      </c>
      <c r="AQ884" s="455" t="n">
        <v>0</v>
      </c>
      <c r="AR884" s="418" t="inlineStr"/>
      <c r="AS884" s="418" t="inlineStr">
        <is>
          <t>AIRFREIGHT CHARGE</t>
        </is>
      </c>
      <c r="AT884" s="418" t="inlineStr">
        <is>
          <t>បានប្រកាសពន្ធ</t>
        </is>
      </c>
    </row>
    <row r="885">
      <c r="A885" s="417" t="n">
        <v>876</v>
      </c>
      <c r="B885" s="418" t="inlineStr">
        <is>
          <t>Import Shipment Expense</t>
        </is>
      </c>
      <c r="C885" s="418" t="inlineStr">
        <is>
          <t>សូស៊ីយេតេ កុងសេស្យូនែរ ដឺ ឡាអេរ៉ូព័រ</t>
        </is>
      </c>
      <c r="D885" s="418" t="inlineStr">
        <is>
          <t>L001-100047300</t>
        </is>
      </c>
      <c r="E885" s="418" t="inlineStr">
        <is>
          <t>2200-044916</t>
        </is>
      </c>
      <c r="F885" s="419" t="n">
        <v>44720</v>
      </c>
      <c r="G885" s="420" t="n">
        <v>3944</v>
      </c>
      <c r="H885" s="418" t="n"/>
      <c r="I885" s="455" t="n">
        <v>3944</v>
      </c>
      <c r="J885" s="418">
        <f>IF(L885&lt;&gt;"",L885,K885)</f>
        <v/>
      </c>
      <c r="K885" s="418">
        <f>IF(AND(T885=TRUE, U885=TRUE, V885=TRUE), IF(W885&lt;-0.05, "អនុញ្ញាត (អ្នកផ្គត់ផ្គង់ប្រកាសខ្វះ)", "បានប្រកាស (អនុញ្ញាត)"), IF(AND(T885=FALSE, U885=FALSE, V885=FALSE), "ព្យួរទុក (មិនមានទិន្នន័យ)", "ប្រកាសខុស (ព្យួរទុក)"))</f>
        <v/>
      </c>
      <c r="L885" s="418" t="inlineStr"/>
      <c r="M885" s="418" t="inlineStr"/>
      <c r="N885" s="455" t="n"/>
      <c r="O885" s="455">
        <f>IF(W885&lt;0,AI885,I885)</f>
        <v/>
      </c>
      <c r="P885" s="455">
        <f>I885-O885</f>
        <v/>
      </c>
      <c r="Q885" s="418" t="n"/>
      <c r="R885" s="418" t="inlineStr">
        <is>
          <t>2200-044916</t>
        </is>
      </c>
      <c r="S885" s="418" t="inlineStr"/>
      <c r="T885" s="418">
        <f>R885=S885</f>
        <v/>
      </c>
      <c r="U885" s="418">
        <f>AND(MONTH(F885)=MONTH(Y885), YEAR(F885)=YEAR(Y885))</f>
        <v/>
      </c>
      <c r="V885" s="418">
        <f>AND(AC885&lt;&gt;"", 'Company information'!D$4&lt;&gt;"", RIGHT(SUBSTITUTE(AC885,"-",""),9)=RIGHT(SUBSTITUTE('Company information'!D$4,"-",""),9))</f>
        <v/>
      </c>
      <c r="W885" s="418">
        <f>AI885-I885</f>
        <v/>
      </c>
      <c r="X885" s="455" t="n"/>
      <c r="Y885" s="417" t="n"/>
      <c r="Z885" s="418" t="n"/>
      <c r="AA885" s="418" t="n"/>
      <c r="AB885" s="418" t="n"/>
      <c r="AC885" s="418" t="n"/>
      <c r="AD885" s="418" t="n"/>
      <c r="AE885" s="455" t="n"/>
      <c r="AF885" s="455" t="n"/>
      <c r="AG885" s="455" t="n"/>
      <c r="AH885" s="455" t="n"/>
      <c r="AI885" s="455" t="n"/>
      <c r="AJ885" s="455" t="n"/>
      <c r="AK885" s="455" t="n"/>
      <c r="AL885" s="455" t="n"/>
      <c r="AM885" s="455" t="n"/>
      <c r="AN885" s="455" t="n"/>
      <c r="AO885" s="455" t="n"/>
      <c r="AP885" s="455" t="n"/>
      <c r="AQ885" s="455" t="n"/>
      <c r="AR885" s="418" t="n"/>
      <c r="AS885" s="418" t="n"/>
      <c r="AT885" s="418" t="n"/>
    </row>
    <row r="886">
      <c r="A886" s="417" t="n">
        <v>877</v>
      </c>
      <c r="B886" s="418" t="inlineStr">
        <is>
          <t>Charge from warehouse and Storage Charges</t>
        </is>
      </c>
      <c r="C886" s="418" t="inlineStr">
        <is>
          <t>ថូម៉ាស់ អ៊ិនធើណេសិនណល សឺវីស ខូ អិលធីឌី</t>
        </is>
      </c>
      <c r="D886" s="418" t="inlineStr">
        <is>
          <t>L001-105000361</t>
        </is>
      </c>
      <c r="E886" s="418" t="inlineStr">
        <is>
          <t>22-0621</t>
        </is>
      </c>
      <c r="F886" s="419" t="n">
        <v>44628</v>
      </c>
      <c r="G886" s="420" t="n">
        <v>45177</v>
      </c>
      <c r="H886" s="418" t="n"/>
      <c r="I886" s="455" t="n">
        <v>45177</v>
      </c>
      <c r="J886" s="418">
        <f>IF(L886&lt;&gt;"",L886,K886)</f>
        <v/>
      </c>
      <c r="K886" s="418">
        <f>IF(AND(T886=TRUE, U886=TRUE, V886=TRUE), IF(W886&lt;-0.05, "អនុញ្ញាត (អ្នកផ្គត់ផ្គង់ប្រកាសខ្វះ)", "បានប្រកាស (អនុញ្ញាត)"), IF(AND(T886=FALSE, U886=FALSE, V886=FALSE), "ព្យួរទុក (មិនមានទិន្នន័យ)", "ប្រកាសខុស (ព្យួរទុក)"))</f>
        <v/>
      </c>
      <c r="L886" s="418" t="inlineStr"/>
      <c r="M886" s="418" t="inlineStr"/>
      <c r="N886" s="455" t="n"/>
      <c r="O886" s="455">
        <f>IF(W886&lt;0,AI886,I886)</f>
        <v/>
      </c>
      <c r="P886" s="455">
        <f>I886-O886</f>
        <v/>
      </c>
      <c r="Q886" s="418" t="n"/>
      <c r="R886" s="418" t="inlineStr">
        <is>
          <t>22-0621</t>
        </is>
      </c>
      <c r="S886" s="418" t="inlineStr">
        <is>
          <t>22-0621</t>
        </is>
      </c>
      <c r="T886" s="418">
        <f>R886=S886</f>
        <v/>
      </c>
      <c r="U886" s="418">
        <f>AND(MONTH(F886)=MONTH(Y886), YEAR(F886)=YEAR(Y886))</f>
        <v/>
      </c>
      <c r="V886" s="418">
        <f>AND(AC886&lt;&gt;"", 'Company information'!D$4&lt;&gt;"", RIGHT(SUBSTITUTE(AC886,"-",""),9)=RIGHT(SUBSTITUTE('Company information'!D$4,"-",""),9))</f>
        <v/>
      </c>
      <c r="W886" s="418">
        <f>AI886-I886</f>
        <v/>
      </c>
      <c r="X886" s="455" t="n"/>
      <c r="Y886" s="419" t="n">
        <v>44922</v>
      </c>
      <c r="Z886" s="418" t="inlineStr">
        <is>
          <t>22-0621</t>
        </is>
      </c>
      <c r="AA886" s="418" t="inlineStr"/>
      <c r="AB886" s="418" t="inlineStr">
        <is>
          <t>ក្រុមហ៊ុនក្រៅប្រទេស</t>
        </is>
      </c>
      <c r="AC886" s="418" t="inlineStr">
        <is>
          <t>RCS LOGISTICS LTD</t>
        </is>
      </c>
      <c r="AD886" s="418" t="inlineStr">
        <is>
          <t>អ ស៊ី អេស ឡូជីស្ទីក</t>
        </is>
      </c>
      <c r="AE886" s="455" t="n">
        <v>43510898</v>
      </c>
      <c r="AF886" s="455" t="n">
        <v>43510898</v>
      </c>
      <c r="AG886" s="455" t="n">
        <v>0</v>
      </c>
      <c r="AH886" s="455" t="n">
        <v>0</v>
      </c>
      <c r="AI886" s="455" t="n">
        <v>0</v>
      </c>
      <c r="AJ886" s="455" t="n">
        <v>0</v>
      </c>
      <c r="AK886" s="455" t="n">
        <v>0</v>
      </c>
      <c r="AL886" s="455" t="n">
        <v>0</v>
      </c>
      <c r="AM886" s="455" t="n">
        <v>0</v>
      </c>
      <c r="AN886" s="455" t="n">
        <v>0</v>
      </c>
      <c r="AO886" s="455" t="n">
        <v>0</v>
      </c>
      <c r="AP886" s="455" t="n">
        <v>0</v>
      </c>
      <c r="AQ886" s="455" t="n">
        <v>0</v>
      </c>
      <c r="AR886" s="418" t="inlineStr"/>
      <c r="AS886" s="418" t="inlineStr">
        <is>
          <t>AIRFREIGHT CHARGE</t>
        </is>
      </c>
      <c r="AT886" s="418" t="inlineStr">
        <is>
          <t>បានប្រកាសពន្ធ</t>
        </is>
      </c>
    </row>
    <row r="887">
      <c r="A887" s="417" t="n">
        <v>878</v>
      </c>
      <c r="B887" s="418" t="inlineStr">
        <is>
          <t>Customs Declaration and CPF</t>
        </is>
      </c>
      <c r="C887" s="418" t="inlineStr">
        <is>
          <t>សូស៊ីយេតេ កុងសេស្យូនែរ ដឺ ឡាអេរ៉ូព័រ</t>
        </is>
      </c>
      <c r="D887" s="418" t="inlineStr">
        <is>
          <t>L001-100047300</t>
        </is>
      </c>
      <c r="E887" s="418" t="inlineStr">
        <is>
          <t>2200-045111</t>
        </is>
      </c>
      <c r="F887" s="419" t="n">
        <v>44781</v>
      </c>
      <c r="G887" s="420" t="n">
        <v>34309</v>
      </c>
      <c r="H887" s="418" t="n"/>
      <c r="I887" s="455" t="n">
        <v>34309</v>
      </c>
      <c r="J887" s="418">
        <f>IF(L887&lt;&gt;"",L887,K887)</f>
        <v/>
      </c>
      <c r="K887" s="418">
        <f>IF(AND(T887=TRUE, U887=TRUE, V887=TRUE), IF(W887&lt;-0.05, "អនុញ្ញាត (អ្នកផ្គត់ផ្គង់ប្រកាសខ្វះ)", "បានប្រកាស (អនុញ្ញាត)"), IF(AND(T887=FALSE, U887=FALSE, V887=FALSE), "ព្យួរទុក (មិនមានទិន្នន័យ)", "ប្រកាសខុស (ព្យួរទុក)"))</f>
        <v/>
      </c>
      <c r="L887" s="418" t="inlineStr"/>
      <c r="M887" s="418" t="inlineStr"/>
      <c r="N887" s="455" t="n"/>
      <c r="O887" s="455">
        <f>IF(W887&lt;0,AI887,I887)</f>
        <v/>
      </c>
      <c r="P887" s="455">
        <f>I887-O887</f>
        <v/>
      </c>
      <c r="Q887" s="418" t="n"/>
      <c r="R887" s="418" t="inlineStr">
        <is>
          <t>2200-045111</t>
        </is>
      </c>
      <c r="S887" s="418" t="inlineStr"/>
      <c r="T887" s="418">
        <f>R887=S887</f>
        <v/>
      </c>
      <c r="U887" s="418">
        <f>AND(MONTH(F887)=MONTH(Y887), YEAR(F887)=YEAR(Y887))</f>
        <v/>
      </c>
      <c r="V887" s="418">
        <f>AND(AC887&lt;&gt;"", 'Company information'!D$4&lt;&gt;"", RIGHT(SUBSTITUTE(AC887,"-",""),9)=RIGHT(SUBSTITUTE('Company information'!D$4,"-",""),9))</f>
        <v/>
      </c>
      <c r="W887" s="418">
        <f>AI887-I887</f>
        <v/>
      </c>
      <c r="X887" s="455" t="n"/>
      <c r="Y887" s="417" t="n"/>
      <c r="Z887" s="418" t="n"/>
      <c r="AA887" s="418" t="n"/>
      <c r="AB887" s="418" t="n"/>
      <c r="AC887" s="418" t="n"/>
      <c r="AD887" s="418" t="n"/>
      <c r="AE887" s="455" t="n"/>
      <c r="AF887" s="455" t="n"/>
      <c r="AG887" s="455" t="n"/>
      <c r="AH887" s="455" t="n"/>
      <c r="AI887" s="455" t="n"/>
      <c r="AJ887" s="455" t="n"/>
      <c r="AK887" s="455" t="n"/>
      <c r="AL887" s="455" t="n"/>
      <c r="AM887" s="455" t="n"/>
      <c r="AN887" s="455" t="n"/>
      <c r="AO887" s="455" t="n"/>
      <c r="AP887" s="455" t="n"/>
      <c r="AQ887" s="455" t="n"/>
      <c r="AR887" s="418" t="n"/>
      <c r="AS887" s="418" t="n"/>
      <c r="AT887" s="418" t="n"/>
    </row>
    <row r="888">
      <c r="A888" s="417" t="n">
        <v>879</v>
      </c>
      <c r="B888" s="418" t="inlineStr">
        <is>
          <t>Customs Clearance Fee and Trucking Fee</t>
        </is>
      </c>
      <c r="C888" s="418" t="inlineStr">
        <is>
          <t>ជី លីង អិចប្រេស ឡូជីស្ទីក (ខេមបូឌា) លីមីធីត</t>
        </is>
      </c>
      <c r="D888" s="418" t="inlineStr">
        <is>
          <t>L001-100044956</t>
        </is>
      </c>
      <c r="E888" s="418" t="inlineStr">
        <is>
          <t>22136583</t>
        </is>
      </c>
      <c r="F888" s="419" t="n">
        <v>44659</v>
      </c>
      <c r="G888" s="420" t="n">
        <v>36972</v>
      </c>
      <c r="H888" s="418" t="n"/>
      <c r="I888" s="455" t="n">
        <v>36972</v>
      </c>
      <c r="J888" s="418">
        <f>IF(L888&lt;&gt;"",L888,K888)</f>
        <v/>
      </c>
      <c r="K888" s="418">
        <f>IF(AND(T888=TRUE, U888=TRUE, V888=TRUE), IF(W888&lt;-0.05, "អនុញ្ញាត (អ្នកផ្គត់ផ្គង់ប្រកាសខ្វះ)", "បានប្រកាស (អនុញ្ញាត)"), IF(AND(T888=FALSE, U888=FALSE, V888=FALSE), "ព្យួរទុក (មិនមានទិន្នន័យ)", "ប្រកាសខុស (ព្យួរទុក)"))</f>
        <v/>
      </c>
      <c r="L888" s="418" t="inlineStr"/>
      <c r="M888" s="418" t="inlineStr"/>
      <c r="N888" s="455" t="n"/>
      <c r="O888" s="455">
        <f>IF(W888&lt;0,AI888,I888)</f>
        <v/>
      </c>
      <c r="P888" s="455">
        <f>I888-O888</f>
        <v/>
      </c>
      <c r="Q888" s="418" t="n"/>
      <c r="R888" s="418" t="inlineStr">
        <is>
          <t>22136583</t>
        </is>
      </c>
      <c r="S888" s="418" t="inlineStr">
        <is>
          <t>22136583</t>
        </is>
      </c>
      <c r="T888" s="418">
        <f>R888=S888</f>
        <v/>
      </c>
      <c r="U888" s="418">
        <f>AND(MONTH(F888)=MONTH(Y888), YEAR(F888)=YEAR(Y888))</f>
        <v/>
      </c>
      <c r="V888" s="418">
        <f>AND(AC888&lt;&gt;"", 'Company information'!D$4&lt;&gt;"", RIGHT(SUBSTITUTE(AC888,"-",""),9)=RIGHT(SUBSTITUTE('Company information'!D$4,"-",""),9))</f>
        <v/>
      </c>
      <c r="W888" s="418">
        <f>AI888-I888</f>
        <v/>
      </c>
      <c r="X888" s="455" t="n"/>
      <c r="Y888" s="419" t="n">
        <v>44777</v>
      </c>
      <c r="Z888" s="418" t="inlineStr">
        <is>
          <t>22136583</t>
        </is>
      </c>
      <c r="AA888" s="418" t="inlineStr"/>
      <c r="AB888" s="418" t="inlineStr">
        <is>
          <t>បុគ្គលជាប់អាករ</t>
        </is>
      </c>
      <c r="AC888" s="418" t="inlineStr">
        <is>
          <t>L001-100067123</t>
        </is>
      </c>
      <c r="AD888" s="418" t="inlineStr">
        <is>
          <t>រីឡាយអេប៊ល សូស អ៊ិនដាសស្រ្ទៀល (ខេមបូឌា)</t>
        </is>
      </c>
      <c r="AE888" s="455" t="n">
        <v>406692</v>
      </c>
      <c r="AF888" s="455" t="n">
        <v>369720</v>
      </c>
      <c r="AG888" s="455" t="n">
        <v>0</v>
      </c>
      <c r="AH888" s="455" t="n">
        <v>0</v>
      </c>
      <c r="AI888" s="455" t="n">
        <v>36972</v>
      </c>
      <c r="AJ888" s="455" t="n">
        <v>0</v>
      </c>
      <c r="AK888" s="455" t="n">
        <v>0</v>
      </c>
      <c r="AL888" s="455" t="n">
        <v>0</v>
      </c>
      <c r="AM888" s="455" t="n">
        <v>0</v>
      </c>
      <c r="AN888" s="455" t="n">
        <v>0</v>
      </c>
      <c r="AO888" s="455" t="n">
        <v>0</v>
      </c>
      <c r="AP888" s="455" t="n">
        <v>0</v>
      </c>
      <c r="AQ888" s="455" t="n">
        <v>0</v>
      </c>
      <c r="AR888" s="418" t="inlineStr"/>
      <c r="AS888" s="418" t="inlineStr">
        <is>
          <t>THC &amp; Local Charge</t>
        </is>
      </c>
      <c r="AT888" s="418" t="inlineStr">
        <is>
          <t>បានប្រកាសពន្ធ</t>
        </is>
      </c>
    </row>
    <row r="889">
      <c r="A889" s="417" t="n">
        <v>880</v>
      </c>
      <c r="B889" s="418" t="inlineStr">
        <is>
          <t>Import(Material)</t>
        </is>
      </c>
      <c r="C889" s="418" t="inlineStr">
        <is>
          <t>សូស៊ីយេតេ កុងសេស្យូនែរ ដឺ ឡាអេរ៉ូព័រ</t>
        </is>
      </c>
      <c r="D889" s="418" t="inlineStr">
        <is>
          <t>L001-100047300</t>
        </is>
      </c>
      <c r="E889" s="418" t="inlineStr">
        <is>
          <t>2200-044566</t>
        </is>
      </c>
      <c r="F889" s="419" t="n">
        <v>44689</v>
      </c>
      <c r="G889" s="420" t="n">
        <v>1643</v>
      </c>
      <c r="H889" s="418" t="n"/>
      <c r="I889" s="455" t="n">
        <v>1643</v>
      </c>
      <c r="J889" s="418">
        <f>IF(L889&lt;&gt;"",L889,K889)</f>
        <v/>
      </c>
      <c r="K889" s="418">
        <f>IF(AND(T889=TRUE, U889=TRUE, V889=TRUE), IF(W889&lt;-0.05, "អនុញ្ញាត (អ្នកផ្គត់ផ្គង់ប្រកាសខ្វះ)", "បានប្រកាស (អនុញ្ញាត)"), IF(AND(T889=FALSE, U889=FALSE, V889=FALSE), "ព្យួរទុក (មិនមានទិន្នន័យ)", "ប្រកាសខុស (ព្យួរទុក)"))</f>
        <v/>
      </c>
      <c r="L889" s="418" t="inlineStr"/>
      <c r="M889" s="418" t="inlineStr"/>
      <c r="N889" s="455" t="n"/>
      <c r="O889" s="455">
        <f>IF(W889&lt;0,AI889,I889)</f>
        <v/>
      </c>
      <c r="P889" s="455">
        <f>I889-O889</f>
        <v/>
      </c>
      <c r="Q889" s="418" t="n"/>
      <c r="R889" s="418" t="inlineStr">
        <is>
          <t>2200-044566</t>
        </is>
      </c>
      <c r="S889" s="418" t="inlineStr"/>
      <c r="T889" s="418">
        <f>R889=S889</f>
        <v/>
      </c>
      <c r="U889" s="418">
        <f>AND(MONTH(F889)=MONTH(Y889), YEAR(F889)=YEAR(Y889))</f>
        <v/>
      </c>
      <c r="V889" s="418">
        <f>AND(AC889&lt;&gt;"", 'Company information'!D$4&lt;&gt;"", RIGHT(SUBSTITUTE(AC889,"-",""),9)=RIGHT(SUBSTITUTE('Company information'!D$4,"-",""),9))</f>
        <v/>
      </c>
      <c r="W889" s="418">
        <f>AI889-I889</f>
        <v/>
      </c>
      <c r="X889" s="455" t="n"/>
      <c r="Y889" s="417" t="n"/>
      <c r="Z889" s="418" t="n"/>
      <c r="AA889" s="418" t="n"/>
      <c r="AB889" s="418" t="n"/>
      <c r="AC889" s="418" t="n"/>
      <c r="AD889" s="418" t="n"/>
      <c r="AE889" s="455" t="n"/>
      <c r="AF889" s="455" t="n"/>
      <c r="AG889" s="455" t="n"/>
      <c r="AH889" s="455" t="n"/>
      <c r="AI889" s="455" t="n"/>
      <c r="AJ889" s="455" t="n"/>
      <c r="AK889" s="455" t="n"/>
      <c r="AL889" s="455" t="n"/>
      <c r="AM889" s="455" t="n"/>
      <c r="AN889" s="455" t="n"/>
      <c r="AO889" s="455" t="n"/>
      <c r="AP889" s="455" t="n"/>
      <c r="AQ889" s="455" t="n"/>
      <c r="AR889" s="418" t="n"/>
      <c r="AS889" s="418" t="n"/>
      <c r="AT889" s="418" t="n"/>
    </row>
    <row r="890">
      <c r="A890" s="417" t="n">
        <v>881</v>
      </c>
      <c r="B890" s="418" t="inlineStr">
        <is>
          <t>Lift-On &amp; Liff-Off</t>
        </is>
      </c>
      <c r="C890" s="418" t="inlineStr">
        <is>
          <t>អេហ្វ ដាប់បែលយូ អេហ្វ ហ៊្វុល វែល អេន នីស៊ីន ឡូជីស្ទីក</t>
        </is>
      </c>
      <c r="D890" s="418" t="inlineStr">
        <is>
          <t>L001-100098630</t>
        </is>
      </c>
      <c r="E890" s="418" t="inlineStr">
        <is>
          <t>TI22-3289</t>
        </is>
      </c>
      <c r="F890" s="419" t="n">
        <v>44802</v>
      </c>
      <c r="G890" s="420" t="n">
        <v>76607</v>
      </c>
      <c r="H890" s="418" t="n"/>
      <c r="I890" s="455" t="n">
        <v>76607</v>
      </c>
      <c r="J890" s="418">
        <f>IF(L890&lt;&gt;"",L890,K890)</f>
        <v/>
      </c>
      <c r="K890" s="418">
        <f>IF(AND(T890=TRUE, U890=TRUE, V890=TRUE), IF(W890&lt;-0.05, "អនុញ្ញាត (អ្នកផ្គត់ផ្គង់ប្រកាសខ្វះ)", "បានប្រកាស (អនុញ្ញាត)"), IF(AND(T890=FALSE, U890=FALSE, V890=FALSE), "ព្យួរទុក (មិនមានទិន្នន័យ)", "ប្រកាសខុស (ព្យួរទុក)"))</f>
        <v/>
      </c>
      <c r="L890" s="418" t="inlineStr"/>
      <c r="M890" s="418" t="inlineStr"/>
      <c r="N890" s="455" t="n"/>
      <c r="O890" s="455">
        <f>IF(W890&lt;0,AI890,I890)</f>
        <v/>
      </c>
      <c r="P890" s="455">
        <f>I890-O890</f>
        <v/>
      </c>
      <c r="Q890" s="418" t="n"/>
      <c r="R890" s="418" t="inlineStr">
        <is>
          <t>TI22-3289</t>
        </is>
      </c>
      <c r="S890" s="418" t="inlineStr">
        <is>
          <t>TI22-3289</t>
        </is>
      </c>
      <c r="T890" s="418">
        <f>R890=S890</f>
        <v/>
      </c>
      <c r="U890" s="418">
        <f>AND(MONTH(F890)=MONTH(Y890), YEAR(F890)=YEAR(Y890))</f>
        <v/>
      </c>
      <c r="V890" s="418">
        <f>AND(AC890&lt;&gt;"", 'Company information'!D$4&lt;&gt;"", RIGHT(SUBSTITUTE(AC890,"-",""),9)=RIGHT(SUBSTITUTE('Company information'!D$4,"-",""),9))</f>
        <v/>
      </c>
      <c r="W890" s="418">
        <f>AI890-I890</f>
        <v/>
      </c>
      <c r="X890" s="455" t="n"/>
      <c r="Y890" s="419" t="n">
        <v>44802</v>
      </c>
      <c r="Z890" s="418" t="inlineStr">
        <is>
          <t>TI22-3289</t>
        </is>
      </c>
      <c r="AA890" s="418" t="inlineStr"/>
      <c r="AB890" s="418" t="inlineStr">
        <is>
          <t>បុគ្គលជាប់អាករ</t>
        </is>
      </c>
      <c r="AC890" s="418" t="inlineStr">
        <is>
          <t>L001-100067123</t>
        </is>
      </c>
      <c r="AD890" s="418" t="inlineStr">
        <is>
          <t>រីឡាយអេប៊ល សូស អ៊ិនដាសស្រ្ទៀល (ខេមបូឌា)</t>
        </is>
      </c>
      <c r="AE890" s="455" t="n">
        <v>842672</v>
      </c>
      <c r="AF890" s="455" t="n">
        <v>766065</v>
      </c>
      <c r="AG890" s="455" t="n">
        <v>0</v>
      </c>
      <c r="AH890" s="455" t="n">
        <v>0</v>
      </c>
      <c r="AI890" s="455" t="n">
        <v>76607</v>
      </c>
      <c r="AJ890" s="455" t="n">
        <v>0</v>
      </c>
      <c r="AK890" s="455" t="n">
        <v>0</v>
      </c>
      <c r="AL890" s="455" t="n">
        <v>0</v>
      </c>
      <c r="AM890" s="455" t="n">
        <v>0</v>
      </c>
      <c r="AN890" s="455" t="n">
        <v>0</v>
      </c>
      <c r="AO890" s="455" t="n">
        <v>0</v>
      </c>
      <c r="AP890" s="455" t="n">
        <v>0</v>
      </c>
      <c r="AQ890" s="455" t="n">
        <v>0</v>
      </c>
      <c r="AR890" s="418" t="inlineStr"/>
      <c r="AS890" s="418" t="inlineStr">
        <is>
          <t>សេវាកម្មឯកសារ</t>
        </is>
      </c>
      <c r="AT890" s="418" t="inlineStr">
        <is>
          <t>បានប្រកាសពន្ធ</t>
        </is>
      </c>
    </row>
    <row r="891">
      <c r="A891" s="417" t="n">
        <v>882</v>
      </c>
      <c r="B891" s="418" t="inlineStr">
        <is>
          <t>Customs Declaration, CPF</t>
        </is>
      </c>
      <c r="C891" s="418" t="inlineStr">
        <is>
          <t>អេហ្វ ដាប់បែលយូ អេហ្វ ហ៊្វុល វែល អេន នីស៊ីន ឡូជីស្ទីក</t>
        </is>
      </c>
      <c r="D891" s="418" t="inlineStr">
        <is>
          <t>L001-100098630</t>
        </is>
      </c>
      <c r="E891" s="418" t="inlineStr">
        <is>
          <t>TI22-3028</t>
        </is>
      </c>
      <c r="F891" s="419" t="n">
        <v>44781</v>
      </c>
      <c r="G891" s="420" t="n">
        <v>90212</v>
      </c>
      <c r="H891" s="418" t="n"/>
      <c r="I891" s="455" t="n">
        <v>90212</v>
      </c>
      <c r="J891" s="418">
        <f>IF(L891&lt;&gt;"",L891,K891)</f>
        <v/>
      </c>
      <c r="K891" s="418">
        <f>IF(AND(T891=TRUE, U891=TRUE, V891=TRUE), IF(W891&lt;-0.05, "អនុញ្ញាត (អ្នកផ្គត់ផ្គង់ប្រកាសខ្វះ)", "បានប្រកាស (អនុញ្ញាត)"), IF(AND(T891=FALSE, U891=FALSE, V891=FALSE), "ព្យួរទុក (មិនមានទិន្នន័យ)", "ប្រកាសខុស (ព្យួរទុក)"))</f>
        <v/>
      </c>
      <c r="L891" s="418" t="inlineStr"/>
      <c r="M891" s="418" t="inlineStr"/>
      <c r="N891" s="455" t="n"/>
      <c r="O891" s="455">
        <f>IF(W891&lt;0,AI891,I891)</f>
        <v/>
      </c>
      <c r="P891" s="455">
        <f>I891-O891</f>
        <v/>
      </c>
      <c r="Q891" s="418" t="n"/>
      <c r="R891" s="418" t="inlineStr">
        <is>
          <t>TI22-3028</t>
        </is>
      </c>
      <c r="S891" s="418" t="inlineStr">
        <is>
          <t>TI22-3028</t>
        </is>
      </c>
      <c r="T891" s="418">
        <f>R891=S891</f>
        <v/>
      </c>
      <c r="U891" s="418">
        <f>AND(MONTH(F891)=MONTH(Y891), YEAR(F891)=YEAR(Y891))</f>
        <v/>
      </c>
      <c r="V891" s="418">
        <f>AND(AC891&lt;&gt;"", 'Company information'!D$4&lt;&gt;"", RIGHT(SUBSTITUTE(AC891,"-",""),9)=RIGHT(SUBSTITUTE('Company information'!D$4,"-",""),9))</f>
        <v/>
      </c>
      <c r="W891" s="418">
        <f>AI891-I891</f>
        <v/>
      </c>
      <c r="X891" s="455" t="n"/>
      <c r="Y891" s="419" t="n">
        <v>44781</v>
      </c>
      <c r="Z891" s="418" t="inlineStr">
        <is>
          <t>TI22-3028</t>
        </is>
      </c>
      <c r="AA891" s="418" t="inlineStr"/>
      <c r="AB891" s="418" t="inlineStr">
        <is>
          <t>បុគ្គលជាប់អាករ</t>
        </is>
      </c>
      <c r="AC891" s="418" t="inlineStr">
        <is>
          <t>L001-100067123</t>
        </is>
      </c>
      <c r="AD891" s="418" t="inlineStr">
        <is>
          <t>រីឡាយអេប៊ល សូស អ៊ិនដាសស្រ្ទៀល (ខេមបូឌា)</t>
        </is>
      </c>
      <c r="AE891" s="455" t="n">
        <v>992328</v>
      </c>
      <c r="AF891" s="455" t="n">
        <v>902116</v>
      </c>
      <c r="AG891" s="455" t="n">
        <v>0</v>
      </c>
      <c r="AH891" s="455" t="n">
        <v>0</v>
      </c>
      <c r="AI891" s="455" t="n">
        <v>90212</v>
      </c>
      <c r="AJ891" s="455" t="n">
        <v>0</v>
      </c>
      <c r="AK891" s="455" t="n">
        <v>0</v>
      </c>
      <c r="AL891" s="455" t="n">
        <v>0</v>
      </c>
      <c r="AM891" s="455" t="n">
        <v>0</v>
      </c>
      <c r="AN891" s="455" t="n">
        <v>0</v>
      </c>
      <c r="AO891" s="455" t="n">
        <v>0</v>
      </c>
      <c r="AP891" s="455" t="n">
        <v>0</v>
      </c>
      <c r="AQ891" s="455" t="n">
        <v>0</v>
      </c>
      <c r="AR891" s="418" t="inlineStr"/>
      <c r="AS891" s="418" t="inlineStr">
        <is>
          <t>សេវាកម្មឯកសារ</t>
        </is>
      </c>
      <c r="AT891" s="418" t="inlineStr">
        <is>
          <t>បានប្រកាសពន្ធ</t>
        </is>
      </c>
    </row>
    <row r="892">
      <c r="A892" s="417" t="n">
        <v>883</v>
      </c>
      <c r="B892" s="418" t="inlineStr">
        <is>
          <t>Charge from warehouse</t>
        </is>
      </c>
      <c r="C892" s="418" t="inlineStr">
        <is>
          <t>អេហ្វ ដាប់បែលយូ អេហ្វ ហ៊្វុល វែល អេន នីស៊ីន ឡូជីស្ទីក</t>
        </is>
      </c>
      <c r="D892" s="418" t="inlineStr">
        <is>
          <t>L001-100098630</t>
        </is>
      </c>
      <c r="E892" s="418" t="inlineStr">
        <is>
          <t>TI22-3046</t>
        </is>
      </c>
      <c r="F892" s="419" t="n">
        <v>44812</v>
      </c>
      <c r="G892" s="420" t="n">
        <v>76532</v>
      </c>
      <c r="H892" s="418" t="n"/>
      <c r="I892" s="455" t="n">
        <v>76532</v>
      </c>
      <c r="J892" s="418">
        <f>IF(L892&lt;&gt;"",L892,K892)</f>
        <v/>
      </c>
      <c r="K892" s="418">
        <f>IF(AND(T892=TRUE, U892=TRUE, V892=TRUE), IF(W892&lt;-0.05, "អនុញ្ញាត (អ្នកផ្គត់ផ្គង់ប្រកាសខ្វះ)", "បានប្រកាស (អនុញ្ញាត)"), IF(AND(T892=FALSE, U892=FALSE, V892=FALSE), "ព្យួរទុក (មិនមានទិន្នន័យ)", "ប្រកាសខុស (ព្យួរទុក)"))</f>
        <v/>
      </c>
      <c r="L892" s="418" t="inlineStr"/>
      <c r="M892" s="418" t="inlineStr"/>
      <c r="N892" s="455" t="n"/>
      <c r="O892" s="455">
        <f>IF(W892&lt;0,AI892,I892)</f>
        <v/>
      </c>
      <c r="P892" s="455">
        <f>I892-O892</f>
        <v/>
      </c>
      <c r="Q892" s="418" t="n"/>
      <c r="R892" s="418" t="inlineStr">
        <is>
          <t>TI22-3046</t>
        </is>
      </c>
      <c r="S892" s="418" t="inlineStr">
        <is>
          <t>TI22-3046</t>
        </is>
      </c>
      <c r="T892" s="418">
        <f>R892=S892</f>
        <v/>
      </c>
      <c r="U892" s="418">
        <f>AND(MONTH(F892)=MONTH(Y892), YEAR(F892)=YEAR(Y892))</f>
        <v/>
      </c>
      <c r="V892" s="418">
        <f>AND(AC892&lt;&gt;"", 'Company information'!D$4&lt;&gt;"", RIGHT(SUBSTITUTE(AC892,"-",""),9)=RIGHT(SUBSTITUTE('Company information'!D$4,"-",""),9))</f>
        <v/>
      </c>
      <c r="W892" s="418">
        <f>AI892-I892</f>
        <v/>
      </c>
      <c r="X892" s="455" t="n"/>
      <c r="Y892" s="419" t="n">
        <v>44782</v>
      </c>
      <c r="Z892" s="418" t="inlineStr">
        <is>
          <t>TI22-3046</t>
        </is>
      </c>
      <c r="AA892" s="418" t="inlineStr"/>
      <c r="AB892" s="418" t="inlineStr">
        <is>
          <t>បុគ្គលជាប់អាករ</t>
        </is>
      </c>
      <c r="AC892" s="418" t="inlineStr">
        <is>
          <t>L001-100067123</t>
        </is>
      </c>
      <c r="AD892" s="418" t="inlineStr">
        <is>
          <t>រីឡាយអេប៊ល សូស អ៊ិនដាសស្រ្ទៀល (ខេមបូឌា)</t>
        </is>
      </c>
      <c r="AE892" s="455" t="n">
        <v>841852</v>
      </c>
      <c r="AF892" s="455" t="n">
        <v>765320</v>
      </c>
      <c r="AG892" s="455" t="n">
        <v>0</v>
      </c>
      <c r="AH892" s="455" t="n">
        <v>0</v>
      </c>
      <c r="AI892" s="455" t="n">
        <v>76532</v>
      </c>
      <c r="AJ892" s="455" t="n">
        <v>0</v>
      </c>
      <c r="AK892" s="455" t="n">
        <v>0</v>
      </c>
      <c r="AL892" s="455" t="n">
        <v>0</v>
      </c>
      <c r="AM892" s="455" t="n">
        <v>0</v>
      </c>
      <c r="AN892" s="455" t="n">
        <v>0</v>
      </c>
      <c r="AO892" s="455" t="n">
        <v>0</v>
      </c>
      <c r="AP892" s="455" t="n">
        <v>0</v>
      </c>
      <c r="AQ892" s="455" t="n">
        <v>0</v>
      </c>
      <c r="AR892" s="418" t="inlineStr"/>
      <c r="AS892" s="418" t="inlineStr">
        <is>
          <t>សេវាកម្មឯកសារ</t>
        </is>
      </c>
      <c r="AT892" s="418" t="inlineStr">
        <is>
          <t>បានប្រកាសពន្ធ</t>
        </is>
      </c>
    </row>
    <row r="893">
      <c r="A893" s="417" t="n">
        <v>884</v>
      </c>
      <c r="B893" s="418" t="inlineStr">
        <is>
          <t>Agency Fee, DO Fee, Document Fee, LCl Fee, Scanning Fee, THC, Service Charge, CFS, CIC</t>
        </is>
      </c>
      <c r="C893" s="418" t="inlineStr">
        <is>
          <t>អេហ្វ ដាប់បែលយូ អេហ្វ ហ៊្វុល វែល អេន នីស៊ីន ឡូជីស្ទីក</t>
        </is>
      </c>
      <c r="D893" s="418" t="inlineStr">
        <is>
          <t>L001-100098630</t>
        </is>
      </c>
      <c r="E893" s="418" t="inlineStr">
        <is>
          <t>TI22-3017</t>
        </is>
      </c>
      <c r="F893" s="419" t="n">
        <v>44781</v>
      </c>
      <c r="G893" s="420" t="n">
        <v>73369</v>
      </c>
      <c r="H893" s="418" t="n"/>
      <c r="I893" s="455" t="n">
        <v>73369</v>
      </c>
      <c r="J893" s="418">
        <f>IF(L893&lt;&gt;"",L893,K893)</f>
        <v/>
      </c>
      <c r="K893" s="418">
        <f>IF(AND(T893=TRUE, U893=TRUE, V893=TRUE), IF(W893&lt;-0.05, "អនុញ្ញាត (អ្នកផ្គត់ផ្គង់ប្រកាសខ្វះ)", "បានប្រកាស (អនុញ្ញាត)"), IF(AND(T893=FALSE, U893=FALSE, V893=FALSE), "ព្យួរទុក (មិនមានទិន្នន័យ)", "ប្រកាសខុស (ព្យួរទុក)"))</f>
        <v/>
      </c>
      <c r="L893" s="418" t="inlineStr"/>
      <c r="M893" s="418" t="inlineStr"/>
      <c r="N893" s="455" t="n"/>
      <c r="O893" s="455">
        <f>IF(W893&lt;0,AI893,I893)</f>
        <v/>
      </c>
      <c r="P893" s="455">
        <f>I893-O893</f>
        <v/>
      </c>
      <c r="Q893" s="418" t="n"/>
      <c r="R893" s="418" t="inlineStr">
        <is>
          <t>TI22-3017</t>
        </is>
      </c>
      <c r="S893" s="418" t="inlineStr">
        <is>
          <t>TI22-3017</t>
        </is>
      </c>
      <c r="T893" s="418">
        <f>R893=S893</f>
        <v/>
      </c>
      <c r="U893" s="418">
        <f>AND(MONTH(F893)=MONTH(Y893), YEAR(F893)=YEAR(Y893))</f>
        <v/>
      </c>
      <c r="V893" s="418">
        <f>AND(AC893&lt;&gt;"", 'Company information'!D$4&lt;&gt;"", RIGHT(SUBSTITUTE(AC893,"-",""),9)=RIGHT(SUBSTITUTE('Company information'!D$4,"-",""),9))</f>
        <v/>
      </c>
      <c r="W893" s="418">
        <f>AI893-I893</f>
        <v/>
      </c>
      <c r="X893" s="455" t="n"/>
      <c r="Y893" s="419" t="n">
        <v>44781</v>
      </c>
      <c r="Z893" s="418" t="inlineStr">
        <is>
          <t>TI22-3017</t>
        </is>
      </c>
      <c r="AA893" s="418" t="inlineStr"/>
      <c r="AB893" s="418" t="inlineStr">
        <is>
          <t>បុគ្គលជាប់អាករ</t>
        </is>
      </c>
      <c r="AC893" s="418" t="inlineStr">
        <is>
          <t>L001-100067123</t>
        </is>
      </c>
      <c r="AD893" s="418" t="inlineStr">
        <is>
          <t>រីឡាយអេប៊ល សូស អ៊ិនដាសស្រ្ទៀល (ខេមបូឌា)</t>
        </is>
      </c>
      <c r="AE893" s="455" t="n">
        <v>807058</v>
      </c>
      <c r="AF893" s="455" t="n">
        <v>733689</v>
      </c>
      <c r="AG893" s="455" t="n">
        <v>0</v>
      </c>
      <c r="AH893" s="455" t="n">
        <v>0</v>
      </c>
      <c r="AI893" s="455" t="n">
        <v>73369</v>
      </c>
      <c r="AJ893" s="455" t="n">
        <v>0</v>
      </c>
      <c r="AK893" s="455" t="n">
        <v>0</v>
      </c>
      <c r="AL893" s="455" t="n">
        <v>0</v>
      </c>
      <c r="AM893" s="455" t="n">
        <v>0</v>
      </c>
      <c r="AN893" s="455" t="n">
        <v>0</v>
      </c>
      <c r="AO893" s="455" t="n">
        <v>0</v>
      </c>
      <c r="AP893" s="455" t="n">
        <v>0</v>
      </c>
      <c r="AQ893" s="455" t="n">
        <v>0</v>
      </c>
      <c r="AR893" s="418" t="inlineStr"/>
      <c r="AS893" s="418" t="inlineStr">
        <is>
          <t>សេវាកម្មឯកសារ</t>
        </is>
      </c>
      <c r="AT893" s="418" t="inlineStr">
        <is>
          <t>បានប្រកាសពន្ធ</t>
        </is>
      </c>
    </row>
    <row r="894">
      <c r="A894" s="417" t="n">
        <v>885</v>
      </c>
      <c r="B894" s="418" t="inlineStr">
        <is>
          <t>Customs Clearance Fee, Freight Charge, Extra Trucking Fee, Non-Original Insurance, Permit Fee, Service Charge, Red in Asycuda System and Express Permit</t>
        </is>
      </c>
      <c r="C894" s="418" t="inlineStr">
        <is>
          <t>យូនៀន ឆេមភៀន ឡូជីស្ទីក (ខេមបូឌា)</t>
        </is>
      </c>
      <c r="D894" s="418" t="inlineStr">
        <is>
          <t>L001-104010509</t>
        </is>
      </c>
      <c r="E894" s="418" t="inlineStr">
        <is>
          <t>221411</t>
        </is>
      </c>
      <c r="F894" s="419" t="n">
        <v>44803</v>
      </c>
      <c r="G894" s="420" t="n">
        <v>4113</v>
      </c>
      <c r="H894" s="418" t="n"/>
      <c r="I894" s="455" t="n">
        <v>4113</v>
      </c>
      <c r="J894" s="418">
        <f>IF(L894&lt;&gt;"",L894,K894)</f>
        <v/>
      </c>
      <c r="K894" s="418">
        <f>IF(AND(T894=TRUE, U894=TRUE, V894=TRUE), IF(W894&lt;-0.05, "អនុញ្ញាត (អ្នកផ្គត់ផ្គង់ប្រកាសខ្វះ)", "បានប្រកាស (អនុញ្ញាត)"), IF(AND(T894=FALSE, U894=FALSE, V894=FALSE), "ព្យួរទុក (មិនមានទិន្នន័យ)", "ប្រកាសខុស (ព្យួរទុក)"))</f>
        <v/>
      </c>
      <c r="L894" s="418" t="inlineStr"/>
      <c r="M894" s="418" t="inlineStr"/>
      <c r="N894" s="455" t="n"/>
      <c r="O894" s="455">
        <f>IF(W894&lt;0,AI894,I894)</f>
        <v/>
      </c>
      <c r="P894" s="455">
        <f>I894-O894</f>
        <v/>
      </c>
      <c r="Q894" s="418" t="n"/>
      <c r="R894" s="418" t="inlineStr">
        <is>
          <t>221411</t>
        </is>
      </c>
      <c r="S894" s="418" t="inlineStr">
        <is>
          <t>221411</t>
        </is>
      </c>
      <c r="T894" s="418">
        <f>R894=S894</f>
        <v/>
      </c>
      <c r="U894" s="418">
        <f>AND(MONTH(F894)=MONTH(Y894), YEAR(F894)=YEAR(Y894))</f>
        <v/>
      </c>
      <c r="V894" s="418">
        <f>AND(AC894&lt;&gt;"", 'Company information'!D$4&lt;&gt;"", RIGHT(SUBSTITUTE(AC894,"-",""),9)=RIGHT(SUBSTITUTE('Company information'!D$4,"-",""),9))</f>
        <v/>
      </c>
      <c r="W894" s="418">
        <f>AI894-I894</f>
        <v/>
      </c>
      <c r="X894" s="455" t="n"/>
      <c r="Y894" s="419" t="n">
        <v>44803</v>
      </c>
      <c r="Z894" s="418" t="inlineStr">
        <is>
          <t>221411</t>
        </is>
      </c>
      <c r="AA894" s="418" t="inlineStr"/>
      <c r="AB894" s="418" t="inlineStr">
        <is>
          <t>បុគ្គលជាប់អាករ</t>
        </is>
      </c>
      <c r="AC894" s="418" t="inlineStr">
        <is>
          <t>L001-100067123</t>
        </is>
      </c>
      <c r="AD894" s="418" t="inlineStr">
        <is>
          <t>រីឡាយអេប៊ល សូស អ៊ិនដាសស្រ្ទៀល (ខេមបូឌា)</t>
        </is>
      </c>
      <c r="AE894" s="455" t="n">
        <v>45243</v>
      </c>
      <c r="AF894" s="455" t="n">
        <v>41130</v>
      </c>
      <c r="AG894" s="455" t="n">
        <v>0</v>
      </c>
      <c r="AH894" s="455" t="n">
        <v>0</v>
      </c>
      <c r="AI894" s="455" t="n">
        <v>4113</v>
      </c>
      <c r="AJ894" s="455" t="n">
        <v>0</v>
      </c>
      <c r="AK894" s="455" t="n">
        <v>0</v>
      </c>
      <c r="AL894" s="455" t="n">
        <v>0</v>
      </c>
      <c r="AM894" s="455" t="n">
        <v>0</v>
      </c>
      <c r="AN894" s="455" t="n">
        <v>0</v>
      </c>
      <c r="AO894" s="455" t="n">
        <v>0</v>
      </c>
      <c r="AP894" s="455" t="n">
        <v>0</v>
      </c>
      <c r="AQ894" s="455" t="n">
        <v>0</v>
      </c>
      <c r="AR894" s="418" t="inlineStr"/>
      <c r="AS894" s="418" t="inlineStr">
        <is>
          <t>WARE</t>
        </is>
      </c>
      <c r="AT894" s="418" t="inlineStr">
        <is>
          <t>បានប្រកាសពន្ធ</t>
        </is>
      </c>
    </row>
    <row r="895">
      <c r="A895" s="417" t="n">
        <v>886</v>
      </c>
      <c r="B895" s="418" t="inlineStr">
        <is>
          <t>Customs Clearance Fee and Trucking Fee</t>
        </is>
      </c>
      <c r="C895" s="418" t="inlineStr">
        <is>
          <t>អាយធីអាយ អ៊ិនធើណេសិនណល ត្រេនស័្ពរថេសិន (ខេមបូឌា) ឯ.ក</t>
        </is>
      </c>
      <c r="D895" s="418" t="inlineStr">
        <is>
          <t>K002-901800477</t>
        </is>
      </c>
      <c r="E895" s="418" t="inlineStr">
        <is>
          <t>CAM222539</t>
        </is>
      </c>
      <c r="F895" s="419" t="n">
        <v>44800</v>
      </c>
      <c r="G895" s="420" t="n">
        <v>57760</v>
      </c>
      <c r="H895" s="418" t="n"/>
      <c r="I895" s="455" t="n">
        <v>57760</v>
      </c>
      <c r="J895" s="418">
        <f>IF(L895&lt;&gt;"",L895,K895)</f>
        <v/>
      </c>
      <c r="K895" s="418">
        <f>IF(AND(T895=TRUE, U895=TRUE, V895=TRUE), IF(W895&lt;-0.05, "អនុញ្ញាត (អ្នកផ្គត់ផ្គង់ប្រកាសខ្វះ)", "បានប្រកាស (អនុញ្ញាត)"), IF(AND(T895=FALSE, U895=FALSE, V895=FALSE), "ព្យួរទុក (មិនមានទិន្នន័យ)", "ប្រកាសខុស (ព្យួរទុក)"))</f>
        <v/>
      </c>
      <c r="L895" s="418" t="inlineStr"/>
      <c r="M895" s="418" t="inlineStr"/>
      <c r="N895" s="455" t="n"/>
      <c r="O895" s="455">
        <f>IF(W895&lt;0,AI895,I895)</f>
        <v/>
      </c>
      <c r="P895" s="455">
        <f>I895-O895</f>
        <v/>
      </c>
      <c r="Q895" s="418" t="n"/>
      <c r="R895" s="418" t="inlineStr">
        <is>
          <t>CAM222539</t>
        </is>
      </c>
      <c r="S895" s="418" t="inlineStr">
        <is>
          <t>CAM222539</t>
        </is>
      </c>
      <c r="T895" s="418">
        <f>R895=S895</f>
        <v/>
      </c>
      <c r="U895" s="418">
        <f>AND(MONTH(F895)=MONTH(Y895), YEAR(F895)=YEAR(Y895))</f>
        <v/>
      </c>
      <c r="V895" s="418">
        <f>AND(AC895&lt;&gt;"", 'Company information'!D$4&lt;&gt;"", RIGHT(SUBSTITUTE(AC895,"-",""),9)=RIGHT(SUBSTITUTE('Company information'!D$4,"-",""),9))</f>
        <v/>
      </c>
      <c r="W895" s="418">
        <f>AI895-I895</f>
        <v/>
      </c>
      <c r="X895" s="455" t="n"/>
      <c r="Y895" s="419" t="n">
        <v>44800</v>
      </c>
      <c r="Z895" s="418" t="inlineStr">
        <is>
          <t>CAM222539</t>
        </is>
      </c>
      <c r="AA895" s="418" t="inlineStr"/>
      <c r="AB895" s="418" t="inlineStr">
        <is>
          <t>បុគ្គលជាប់អាករ</t>
        </is>
      </c>
      <c r="AC895" s="418" t="inlineStr">
        <is>
          <t>L001-100067123</t>
        </is>
      </c>
      <c r="AD895" s="418" t="inlineStr">
        <is>
          <t>រីឡាយអេប៊ល សូស អ៊ិនដាសស្រ្ទៀល (ខេមបូឌា)</t>
        </is>
      </c>
      <c r="AE895" s="455" t="n">
        <v>635355</v>
      </c>
      <c r="AF895" s="455" t="n">
        <v>577595</v>
      </c>
      <c r="AG895" s="455" t="n">
        <v>0</v>
      </c>
      <c r="AH895" s="455" t="n">
        <v>0</v>
      </c>
      <c r="AI895" s="455" t="n">
        <v>57760</v>
      </c>
      <c r="AJ895" s="455" t="n">
        <v>0</v>
      </c>
      <c r="AK895" s="455" t="n">
        <v>0</v>
      </c>
      <c r="AL895" s="455" t="n">
        <v>0</v>
      </c>
      <c r="AM895" s="455" t="n">
        <v>0</v>
      </c>
      <c r="AN895" s="455" t="n">
        <v>0</v>
      </c>
      <c r="AO895" s="455" t="n">
        <v>0</v>
      </c>
      <c r="AP895" s="455" t="n">
        <v>0</v>
      </c>
      <c r="AQ895" s="455" t="n">
        <v>0</v>
      </c>
      <c r="AR895" s="418" t="inlineStr"/>
      <c r="AS895" s="418" t="inlineStr">
        <is>
          <t>THC,DOC</t>
        </is>
      </c>
      <c r="AT895" s="418" t="inlineStr">
        <is>
          <t>បានប្រកាសពន្ធ</t>
        </is>
      </c>
    </row>
    <row r="896">
      <c r="A896" s="417" t="n">
        <v>887</v>
      </c>
      <c r="B896" s="418" t="inlineStr">
        <is>
          <t>Customs Declaration, CPF</t>
        </is>
      </c>
      <c r="C896" s="418" t="inlineStr">
        <is>
          <t>អាយធីអាយ អ៊ិនធើណេសិនណល ត្រេនស័្ពរថេសិន (ខេមបូឌា) ឯ.ក</t>
        </is>
      </c>
      <c r="D896" s="418" t="inlineStr">
        <is>
          <t>K002-901800477</t>
        </is>
      </c>
      <c r="E896" s="418" t="inlineStr">
        <is>
          <t>CAM222541</t>
        </is>
      </c>
      <c r="F896" s="419" t="n">
        <v>44800</v>
      </c>
      <c r="G896" s="420" t="n">
        <v>87729</v>
      </c>
      <c r="H896" s="418" t="n"/>
      <c r="I896" s="455" t="n">
        <v>87729</v>
      </c>
      <c r="J896" s="418">
        <f>IF(L896&lt;&gt;"",L896,K896)</f>
        <v/>
      </c>
      <c r="K896" s="418">
        <f>IF(AND(T896=TRUE, U896=TRUE, V896=TRUE), IF(W896&lt;-0.05, "អនុញ្ញាត (អ្នកផ្គត់ផ្គង់ប្រកាសខ្វះ)", "បានប្រកាស (អនុញ្ញាត)"), IF(AND(T896=FALSE, U896=FALSE, V896=FALSE), "ព្យួរទុក (មិនមានទិន្នន័យ)", "ប្រកាសខុស (ព្យួរទុក)"))</f>
        <v/>
      </c>
      <c r="L896" s="418" t="inlineStr"/>
      <c r="M896" s="418" t="inlineStr"/>
      <c r="N896" s="455" t="n"/>
      <c r="O896" s="455">
        <f>IF(W896&lt;0,AI896,I896)</f>
        <v/>
      </c>
      <c r="P896" s="455">
        <f>I896-O896</f>
        <v/>
      </c>
      <c r="Q896" s="418" t="n"/>
      <c r="R896" s="418" t="inlineStr">
        <is>
          <t>CAM222541</t>
        </is>
      </c>
      <c r="S896" s="418" t="inlineStr">
        <is>
          <t>CAM222541</t>
        </is>
      </c>
      <c r="T896" s="418">
        <f>R896=S896</f>
        <v/>
      </c>
      <c r="U896" s="418">
        <f>AND(MONTH(F896)=MONTH(Y896), YEAR(F896)=YEAR(Y896))</f>
        <v/>
      </c>
      <c r="V896" s="418">
        <f>AND(AC896&lt;&gt;"", 'Company information'!D$4&lt;&gt;"", RIGHT(SUBSTITUTE(AC896,"-",""),9)=RIGHT(SUBSTITUTE('Company information'!D$4,"-",""),9))</f>
        <v/>
      </c>
      <c r="W896" s="418">
        <f>AI896-I896</f>
        <v/>
      </c>
      <c r="X896" s="455" t="n"/>
      <c r="Y896" s="419" t="n">
        <v>44800</v>
      </c>
      <c r="Z896" s="418" t="inlineStr">
        <is>
          <t>CAM222541</t>
        </is>
      </c>
      <c r="AA896" s="418" t="inlineStr"/>
      <c r="AB896" s="418" t="inlineStr">
        <is>
          <t>បុគ្គលជាប់អាករ</t>
        </is>
      </c>
      <c r="AC896" s="418" t="inlineStr">
        <is>
          <t>L001-100067123</t>
        </is>
      </c>
      <c r="AD896" s="418" t="inlineStr">
        <is>
          <t>រីឡាយអេប៊ល សូស អ៊ិនដាសស្រ្ទៀល (ខេមបូឌា)</t>
        </is>
      </c>
      <c r="AE896" s="455" t="n">
        <v>965016</v>
      </c>
      <c r="AF896" s="455" t="n">
        <v>877287</v>
      </c>
      <c r="AG896" s="455" t="n">
        <v>0</v>
      </c>
      <c r="AH896" s="455" t="n">
        <v>0</v>
      </c>
      <c r="AI896" s="455" t="n">
        <v>87729</v>
      </c>
      <c r="AJ896" s="455" t="n">
        <v>0</v>
      </c>
      <c r="AK896" s="455" t="n">
        <v>0</v>
      </c>
      <c r="AL896" s="455" t="n">
        <v>0</v>
      </c>
      <c r="AM896" s="455" t="n">
        <v>0</v>
      </c>
      <c r="AN896" s="455" t="n">
        <v>0</v>
      </c>
      <c r="AO896" s="455" t="n">
        <v>0</v>
      </c>
      <c r="AP896" s="455" t="n">
        <v>0</v>
      </c>
      <c r="AQ896" s="455" t="n">
        <v>0</v>
      </c>
      <c r="AR896" s="418" t="inlineStr"/>
      <c r="AS896" s="418" t="inlineStr">
        <is>
          <t>THC,DOC</t>
        </is>
      </c>
      <c r="AT896" s="418" t="inlineStr">
        <is>
          <t>បានប្រកាសពន្ធ</t>
        </is>
      </c>
    </row>
    <row r="897">
      <c r="A897" s="417" t="n">
        <v>888</v>
      </c>
      <c r="B897" s="418" t="inlineStr">
        <is>
          <t>Charge from warehouse</t>
        </is>
      </c>
      <c r="C897" s="418" t="inlineStr">
        <is>
          <t>យូនៀន ឆេមភៀន ឡូជីស្ទីក (ខេមបូឌា)</t>
        </is>
      </c>
      <c r="D897" s="418" t="inlineStr">
        <is>
          <t>L001-104010509</t>
        </is>
      </c>
      <c r="E897" s="418" t="inlineStr">
        <is>
          <t>221410</t>
        </is>
      </c>
      <c r="F897" s="419" t="n">
        <v>44803</v>
      </c>
      <c r="G897" s="420" t="n">
        <v>6910</v>
      </c>
      <c r="H897" s="418" t="n"/>
      <c r="I897" s="455" t="n">
        <v>6910</v>
      </c>
      <c r="J897" s="418">
        <f>IF(L897&lt;&gt;"",L897,K897)</f>
        <v/>
      </c>
      <c r="K897" s="418">
        <f>IF(AND(T897=TRUE, U897=TRUE, V897=TRUE), IF(W897&lt;-0.05, "អនុញ្ញាត (អ្នកផ្គត់ផ្គង់ប្រកាសខ្វះ)", "បានប្រកាស (អនុញ្ញាត)"), IF(AND(T897=FALSE, U897=FALSE, V897=FALSE), "ព្យួរទុក (មិនមានទិន្នន័យ)", "ប្រកាសខុស (ព្យួរទុក)"))</f>
        <v/>
      </c>
      <c r="L897" s="418" t="inlineStr"/>
      <c r="M897" s="418" t="inlineStr"/>
      <c r="N897" s="455" t="n"/>
      <c r="O897" s="455">
        <f>IF(W897&lt;0,AI897,I897)</f>
        <v/>
      </c>
      <c r="P897" s="455">
        <f>I897-O897</f>
        <v/>
      </c>
      <c r="Q897" s="418" t="n"/>
      <c r="R897" s="418" t="inlineStr">
        <is>
          <t>221410</t>
        </is>
      </c>
      <c r="S897" s="418" t="inlineStr">
        <is>
          <t>221410</t>
        </is>
      </c>
      <c r="T897" s="418">
        <f>R897=S897</f>
        <v/>
      </c>
      <c r="U897" s="418">
        <f>AND(MONTH(F897)=MONTH(Y897), YEAR(F897)=YEAR(Y897))</f>
        <v/>
      </c>
      <c r="V897" s="418">
        <f>AND(AC897&lt;&gt;"", 'Company information'!D$4&lt;&gt;"", RIGHT(SUBSTITUTE(AC897,"-",""),9)=RIGHT(SUBSTITUTE('Company information'!D$4,"-",""),9))</f>
        <v/>
      </c>
      <c r="W897" s="418">
        <f>AI897-I897</f>
        <v/>
      </c>
      <c r="X897" s="455" t="n"/>
      <c r="Y897" s="419" t="n">
        <v>44803</v>
      </c>
      <c r="Z897" s="418" t="inlineStr">
        <is>
          <t>221410</t>
        </is>
      </c>
      <c r="AA897" s="418" t="inlineStr"/>
      <c r="AB897" s="418" t="inlineStr">
        <is>
          <t>បុគ្គលជាប់អាករ</t>
        </is>
      </c>
      <c r="AC897" s="418" t="inlineStr">
        <is>
          <t>L001-100067123</t>
        </is>
      </c>
      <c r="AD897" s="418" t="inlineStr">
        <is>
          <t>រីឡាយអេប៊ល សូស អ៊ិនដាសស្រ្ទៀល (ខេមបូឌា)</t>
        </is>
      </c>
      <c r="AE897" s="455" t="n">
        <v>76008</v>
      </c>
      <c r="AF897" s="455" t="n">
        <v>69098</v>
      </c>
      <c r="AG897" s="455" t="n">
        <v>0</v>
      </c>
      <c r="AH897" s="455" t="n">
        <v>0</v>
      </c>
      <c r="AI897" s="455" t="n">
        <v>6910</v>
      </c>
      <c r="AJ897" s="455" t="n">
        <v>0</v>
      </c>
      <c r="AK897" s="455" t="n">
        <v>0</v>
      </c>
      <c r="AL897" s="455" t="n">
        <v>0</v>
      </c>
      <c r="AM897" s="455" t="n">
        <v>0</v>
      </c>
      <c r="AN897" s="455" t="n">
        <v>0</v>
      </c>
      <c r="AO897" s="455" t="n">
        <v>0</v>
      </c>
      <c r="AP897" s="455" t="n">
        <v>0</v>
      </c>
      <c r="AQ897" s="455" t="n">
        <v>0</v>
      </c>
      <c r="AR897" s="418" t="inlineStr"/>
      <c r="AS897" s="418" t="inlineStr">
        <is>
          <t>WARE</t>
        </is>
      </c>
      <c r="AT897" s="418" t="inlineStr">
        <is>
          <t>បានប្រកាសពន្ធ</t>
        </is>
      </c>
    </row>
    <row r="898">
      <c r="A898" s="417" t="n">
        <v>889</v>
      </c>
      <c r="B898" s="418" t="inlineStr">
        <is>
          <t>Terminal Handling charges, CFS Fee. Scan Fee, D/O Fee, Document Fee, Handling Fee, Co-Loader THC Charge and LSS Charge</t>
        </is>
      </c>
      <c r="C898" s="418" t="inlineStr">
        <is>
          <t>កំពង់ផែស្វយ័តក្រុងព្រះសីហនុ</t>
        </is>
      </c>
      <c r="D898" s="418" t="inlineStr">
        <is>
          <t>L001-100044638</t>
        </is>
      </c>
      <c r="E898" s="418" t="inlineStr">
        <is>
          <t>156276</t>
        </is>
      </c>
      <c r="F898" s="419" t="n">
        <v>44800</v>
      </c>
      <c r="G898" s="420" t="n">
        <v>3147</v>
      </c>
      <c r="H898" s="418" t="n"/>
      <c r="I898" s="455" t="n">
        <v>3147</v>
      </c>
      <c r="J898" s="418">
        <f>IF(L898&lt;&gt;"",L898,K898)</f>
        <v/>
      </c>
      <c r="K898" s="418">
        <f>IF(AND(T898=TRUE, U898=TRUE, V898=TRUE), IF(W898&lt;-0.05, "អនុញ្ញាត (អ្នកផ្គត់ផ្គង់ប្រកាសខ្វះ)", "បានប្រកាស (អនុញ្ញាត)"), IF(AND(T898=FALSE, U898=FALSE, V898=FALSE), "ព្យួរទុក (មិនមានទិន្នន័យ)", "ប្រកាសខុស (ព្យួរទុក)"))</f>
        <v/>
      </c>
      <c r="L898" s="418" t="inlineStr"/>
      <c r="M898" s="418" t="inlineStr"/>
      <c r="N898" s="455" t="n"/>
      <c r="O898" s="455">
        <f>IF(W898&lt;0,AI898,I898)</f>
        <v/>
      </c>
      <c r="P898" s="455">
        <f>I898-O898</f>
        <v/>
      </c>
      <c r="Q898" s="418" t="n"/>
      <c r="R898" s="418" t="inlineStr">
        <is>
          <t>156276</t>
        </is>
      </c>
      <c r="S898" s="418" t="inlineStr"/>
      <c r="T898" s="418">
        <f>R898=S898</f>
        <v/>
      </c>
      <c r="U898" s="418">
        <f>AND(MONTH(F898)=MONTH(Y898), YEAR(F898)=YEAR(Y898))</f>
        <v/>
      </c>
      <c r="V898" s="418">
        <f>AND(AC898&lt;&gt;"", 'Company information'!D$4&lt;&gt;"", RIGHT(SUBSTITUTE(AC898,"-",""),9)=RIGHT(SUBSTITUTE('Company information'!D$4,"-",""),9))</f>
        <v/>
      </c>
      <c r="W898" s="418">
        <f>AI898-I898</f>
        <v/>
      </c>
      <c r="X898" s="455" t="n"/>
      <c r="Y898" s="417" t="n"/>
      <c r="Z898" s="418" t="n"/>
      <c r="AA898" s="418" t="n"/>
      <c r="AB898" s="418" t="n"/>
      <c r="AC898" s="418" t="n"/>
      <c r="AD898" s="418" t="n"/>
      <c r="AE898" s="455" t="n"/>
      <c r="AF898" s="455" t="n"/>
      <c r="AG898" s="455" t="n"/>
      <c r="AH898" s="455" t="n"/>
      <c r="AI898" s="455" t="n"/>
      <c r="AJ898" s="455" t="n"/>
      <c r="AK898" s="455" t="n"/>
      <c r="AL898" s="455" t="n"/>
      <c r="AM898" s="455" t="n"/>
      <c r="AN898" s="455" t="n"/>
      <c r="AO898" s="455" t="n"/>
      <c r="AP898" s="455" t="n"/>
      <c r="AQ898" s="455" t="n"/>
      <c r="AR898" s="418" t="n"/>
      <c r="AS898" s="418" t="n"/>
      <c r="AT898" s="418" t="n"/>
    </row>
    <row r="899">
      <c r="A899" s="417" t="n">
        <v>890</v>
      </c>
      <c r="B899" s="418" t="inlineStr">
        <is>
          <t>Customs Clearance Fee, Extra Trucking Fee, Non-Original Insurance, Permit Fee, Service Charge and Red in Asycuda System</t>
        </is>
      </c>
      <c r="C899" s="418" t="inlineStr">
        <is>
          <t>អាយធីអាយ អ៊ិនធើណេសិនណល ត្រេនស័្ពរថេសិន (ខេមបូឌា) ឯ.ក</t>
        </is>
      </c>
      <c r="D899" s="418" t="inlineStr">
        <is>
          <t>K002-901800477</t>
        </is>
      </c>
      <c r="E899" s="418" t="inlineStr">
        <is>
          <t>CAM222510</t>
        </is>
      </c>
      <c r="F899" s="419" t="n">
        <v>44798</v>
      </c>
      <c r="G899" s="420" t="n">
        <v>143048</v>
      </c>
      <c r="H899" s="418" t="n"/>
      <c r="I899" s="455" t="n">
        <v>143048</v>
      </c>
      <c r="J899" s="418">
        <f>IF(L899&lt;&gt;"",L899,K899)</f>
        <v/>
      </c>
      <c r="K899" s="418">
        <f>IF(AND(T899=TRUE, U899=TRUE, V899=TRUE), IF(W899&lt;-0.05, "អនុញ្ញាត (អ្នកផ្គត់ផ្គង់ប្រកាសខ្វះ)", "បានប្រកាស (អនុញ្ញាត)"), IF(AND(T899=FALSE, U899=FALSE, V899=FALSE), "ព្យួរទុក (មិនមានទិន្នន័យ)", "ប្រកាសខុស (ព្យួរទុក)"))</f>
        <v/>
      </c>
      <c r="L899" s="418" t="inlineStr"/>
      <c r="M899" s="418" t="inlineStr"/>
      <c r="N899" s="455" t="n"/>
      <c r="O899" s="455">
        <f>IF(W899&lt;0,AI899,I899)</f>
        <v/>
      </c>
      <c r="P899" s="455">
        <f>I899-O899</f>
        <v/>
      </c>
      <c r="Q899" s="418" t="n"/>
      <c r="R899" s="418" t="inlineStr">
        <is>
          <t>CAM222510</t>
        </is>
      </c>
      <c r="S899" s="418" t="inlineStr">
        <is>
          <t>CAM222510</t>
        </is>
      </c>
      <c r="T899" s="418">
        <f>R899=S899</f>
        <v/>
      </c>
      <c r="U899" s="418">
        <f>AND(MONTH(F899)=MONTH(Y899), YEAR(F899)=YEAR(Y899))</f>
        <v/>
      </c>
      <c r="V899" s="418">
        <f>AND(AC899&lt;&gt;"", 'Company information'!D$4&lt;&gt;"", RIGHT(SUBSTITUTE(AC899,"-",""),9)=RIGHT(SUBSTITUTE('Company information'!D$4,"-",""),9))</f>
        <v/>
      </c>
      <c r="W899" s="418">
        <f>AI899-I899</f>
        <v/>
      </c>
      <c r="X899" s="455" t="n"/>
      <c r="Y899" s="419" t="n">
        <v>44798</v>
      </c>
      <c r="Z899" s="418" t="inlineStr">
        <is>
          <t>CAM222510</t>
        </is>
      </c>
      <c r="AA899" s="418" t="inlineStr"/>
      <c r="AB899" s="418" t="inlineStr">
        <is>
          <t>បុគ្គលជាប់អាករ</t>
        </is>
      </c>
      <c r="AC899" s="418" t="inlineStr">
        <is>
          <t>L001-100067123</t>
        </is>
      </c>
      <c r="AD899" s="418" t="inlineStr">
        <is>
          <t>រីឡាយអេប៊ល សូស អ៊ិនដាសស្រ្ទៀល (ខេមបូឌា)</t>
        </is>
      </c>
      <c r="AE899" s="455" t="n">
        <v>1573526</v>
      </c>
      <c r="AF899" s="455" t="n">
        <v>1430478</v>
      </c>
      <c r="AG899" s="455" t="n">
        <v>0</v>
      </c>
      <c r="AH899" s="455" t="n">
        <v>0</v>
      </c>
      <c r="AI899" s="455" t="n">
        <v>143048</v>
      </c>
      <c r="AJ899" s="455" t="n">
        <v>0</v>
      </c>
      <c r="AK899" s="455" t="n">
        <v>0</v>
      </c>
      <c r="AL899" s="455" t="n">
        <v>0</v>
      </c>
      <c r="AM899" s="455" t="n">
        <v>0</v>
      </c>
      <c r="AN899" s="455" t="n">
        <v>0</v>
      </c>
      <c r="AO899" s="455" t="n">
        <v>0</v>
      </c>
      <c r="AP899" s="455" t="n">
        <v>0</v>
      </c>
      <c r="AQ899" s="455" t="n">
        <v>0</v>
      </c>
      <c r="AR899" s="418" t="inlineStr"/>
      <c r="AS899" s="418" t="inlineStr">
        <is>
          <t>THC,DOC</t>
        </is>
      </c>
      <c r="AT899" s="418" t="inlineStr">
        <is>
          <t>បានប្រកាសពន្ធ</t>
        </is>
      </c>
    </row>
    <row r="900">
      <c r="A900" s="417" t="n">
        <v>891</v>
      </c>
      <c r="B900" s="418" t="inlineStr">
        <is>
          <t>Customs Clearance Fee and Trucking Fee</t>
        </is>
      </c>
      <c r="C900" s="418" t="inlineStr">
        <is>
          <t>អាយធីអាយ អ៊ិនធើណេសិនណល ត្រេនស័្ពរថេសិន (ខេមបូឌា) ឯ.ក</t>
        </is>
      </c>
      <c r="D900" s="418" t="inlineStr">
        <is>
          <t>K002-901800477</t>
        </is>
      </c>
      <c r="E900" s="418" t="inlineStr">
        <is>
          <t>CAM222468</t>
        </is>
      </c>
      <c r="F900" s="419" t="n">
        <v>44793</v>
      </c>
      <c r="G900" s="420" t="n">
        <v>74337</v>
      </c>
      <c r="H900" s="418" t="n"/>
      <c r="I900" s="455" t="n">
        <v>74337</v>
      </c>
      <c r="J900" s="418">
        <f>IF(L900&lt;&gt;"",L900,K900)</f>
        <v/>
      </c>
      <c r="K900" s="418">
        <f>IF(AND(T900=TRUE, U900=TRUE, V900=TRUE), IF(W900&lt;-0.05, "អនុញ្ញាត (អ្នកផ្គត់ផ្គង់ប្រកាសខ្វះ)", "បានប្រកាស (អនុញ្ញាត)"), IF(AND(T900=FALSE, U900=FALSE, V900=FALSE), "ព្យួរទុក (មិនមានទិន្នន័យ)", "ប្រកាសខុស (ព្យួរទុក)"))</f>
        <v/>
      </c>
      <c r="L900" s="418" t="inlineStr"/>
      <c r="M900" s="418" t="inlineStr"/>
      <c r="N900" s="455" t="n"/>
      <c r="O900" s="455">
        <f>IF(W900&lt;0,AI900,I900)</f>
        <v/>
      </c>
      <c r="P900" s="455">
        <f>I900-O900</f>
        <v/>
      </c>
      <c r="Q900" s="418" t="n"/>
      <c r="R900" s="418" t="inlineStr">
        <is>
          <t>CAM222468</t>
        </is>
      </c>
      <c r="S900" s="418" t="inlineStr">
        <is>
          <t>CAM222468</t>
        </is>
      </c>
      <c r="T900" s="418">
        <f>R900=S900</f>
        <v/>
      </c>
      <c r="U900" s="418">
        <f>AND(MONTH(F900)=MONTH(Y900), YEAR(F900)=YEAR(Y900))</f>
        <v/>
      </c>
      <c r="V900" s="418">
        <f>AND(AC900&lt;&gt;"", 'Company information'!D$4&lt;&gt;"", RIGHT(SUBSTITUTE(AC900,"-",""),9)=RIGHT(SUBSTITUTE('Company information'!D$4,"-",""),9))</f>
        <v/>
      </c>
      <c r="W900" s="418">
        <f>AI900-I900</f>
        <v/>
      </c>
      <c r="X900" s="455" t="n"/>
      <c r="Y900" s="419" t="n">
        <v>44793</v>
      </c>
      <c r="Z900" s="418" t="inlineStr">
        <is>
          <t>CAM222468</t>
        </is>
      </c>
      <c r="AA900" s="418" t="inlineStr"/>
      <c r="AB900" s="418" t="inlineStr">
        <is>
          <t>បុគ្គលជាប់អាករ</t>
        </is>
      </c>
      <c r="AC900" s="418" t="inlineStr">
        <is>
          <t>L001-100067123</t>
        </is>
      </c>
      <c r="AD900" s="418" t="inlineStr">
        <is>
          <t>រីឡាយអេប៊ល សូស អ៊ិនដាសស្រ្ទៀល (ខេមបូឌា)</t>
        </is>
      </c>
      <c r="AE900" s="455" t="n">
        <v>817704</v>
      </c>
      <c r="AF900" s="455" t="n">
        <v>743367</v>
      </c>
      <c r="AG900" s="455" t="n">
        <v>0</v>
      </c>
      <c r="AH900" s="455" t="n">
        <v>0</v>
      </c>
      <c r="AI900" s="455" t="n">
        <v>74337</v>
      </c>
      <c r="AJ900" s="455" t="n">
        <v>0</v>
      </c>
      <c r="AK900" s="455" t="n">
        <v>0</v>
      </c>
      <c r="AL900" s="455" t="n">
        <v>0</v>
      </c>
      <c r="AM900" s="455" t="n">
        <v>0</v>
      </c>
      <c r="AN900" s="455" t="n">
        <v>0</v>
      </c>
      <c r="AO900" s="455" t="n">
        <v>0</v>
      </c>
      <c r="AP900" s="455" t="n">
        <v>0</v>
      </c>
      <c r="AQ900" s="455" t="n">
        <v>0</v>
      </c>
      <c r="AR900" s="418" t="inlineStr"/>
      <c r="AS900" s="418" t="inlineStr">
        <is>
          <t>THC,DOC</t>
        </is>
      </c>
      <c r="AT900" s="418" t="inlineStr">
        <is>
          <t>បានប្រកាសពន្ធ</t>
        </is>
      </c>
    </row>
    <row r="901">
      <c r="A901" s="417" t="n">
        <v>892</v>
      </c>
      <c r="B901" s="418" t="inlineStr">
        <is>
          <t>Customs Declaration and CPF Containerized</t>
        </is>
      </c>
      <c r="C901" s="418" t="inlineStr">
        <is>
          <t>យូនៀន ឆេមភៀន ឡូជីស្ទីក (ខេមបូឌា)</t>
        </is>
      </c>
      <c r="D901" s="418" t="inlineStr">
        <is>
          <t>L001-104010509</t>
        </is>
      </c>
      <c r="E901" s="418" t="inlineStr">
        <is>
          <t>221376</t>
        </is>
      </c>
      <c r="F901" s="419" t="n">
        <v>44796</v>
      </c>
      <c r="G901" s="420" t="n">
        <v>4931</v>
      </c>
      <c r="H901" s="418" t="n"/>
      <c r="I901" s="455" t="n">
        <v>4931</v>
      </c>
      <c r="J901" s="418">
        <f>IF(L901&lt;&gt;"",L901,K901)</f>
        <v/>
      </c>
      <c r="K901" s="418">
        <f>IF(AND(T901=TRUE, U901=TRUE, V901=TRUE), IF(W901&lt;-0.05, "អនុញ្ញាត (អ្នកផ្គត់ផ្គង់ប្រកាសខ្វះ)", "បានប្រកាស (អនុញ្ញាត)"), IF(AND(T901=FALSE, U901=FALSE, V901=FALSE), "ព្យួរទុក (មិនមានទិន្នន័យ)", "ប្រកាសខុស (ព្យួរទុក)"))</f>
        <v/>
      </c>
      <c r="L901" s="418" t="inlineStr"/>
      <c r="M901" s="418" t="inlineStr"/>
      <c r="N901" s="455" t="n"/>
      <c r="O901" s="455">
        <f>IF(W901&lt;0,AI901,I901)</f>
        <v/>
      </c>
      <c r="P901" s="455">
        <f>I901-O901</f>
        <v/>
      </c>
      <c r="Q901" s="418" t="n"/>
      <c r="R901" s="418" t="inlineStr">
        <is>
          <t>221376</t>
        </is>
      </c>
      <c r="S901" s="418" t="inlineStr">
        <is>
          <t>221376</t>
        </is>
      </c>
      <c r="T901" s="418">
        <f>R901=S901</f>
        <v/>
      </c>
      <c r="U901" s="418">
        <f>AND(MONTH(F901)=MONTH(Y901), YEAR(F901)=YEAR(Y901))</f>
        <v/>
      </c>
      <c r="V901" s="418">
        <f>AND(AC901&lt;&gt;"", 'Company information'!D$4&lt;&gt;"", RIGHT(SUBSTITUTE(AC901,"-",""),9)=RIGHT(SUBSTITUTE('Company information'!D$4,"-",""),9))</f>
        <v/>
      </c>
      <c r="W901" s="418">
        <f>AI901-I901</f>
        <v/>
      </c>
      <c r="X901" s="455" t="n"/>
      <c r="Y901" s="419" t="n">
        <v>44796</v>
      </c>
      <c r="Z901" s="418" t="inlineStr">
        <is>
          <t>221376</t>
        </is>
      </c>
      <c r="AA901" s="418" t="inlineStr"/>
      <c r="AB901" s="418" t="inlineStr">
        <is>
          <t>បុគ្គលជាប់អាករ</t>
        </is>
      </c>
      <c r="AC901" s="418" t="inlineStr">
        <is>
          <t>L001-100067123</t>
        </is>
      </c>
      <c r="AD901" s="418" t="inlineStr">
        <is>
          <t>រីឡាយអេប៊ល សូស អ៊ិនដាសស្រ្ទៀល (ខេមបូឌា)</t>
        </is>
      </c>
      <c r="AE901" s="455" t="n">
        <v>54239</v>
      </c>
      <c r="AF901" s="455" t="n">
        <v>49308</v>
      </c>
      <c r="AG901" s="455" t="n">
        <v>0</v>
      </c>
      <c r="AH901" s="455" t="n">
        <v>0</v>
      </c>
      <c r="AI901" s="455" t="n">
        <v>4931</v>
      </c>
      <c r="AJ901" s="455" t="n">
        <v>0</v>
      </c>
      <c r="AK901" s="455" t="n">
        <v>0</v>
      </c>
      <c r="AL901" s="455" t="n">
        <v>0</v>
      </c>
      <c r="AM901" s="455" t="n">
        <v>0</v>
      </c>
      <c r="AN901" s="455" t="n">
        <v>0</v>
      </c>
      <c r="AO901" s="455" t="n">
        <v>0</v>
      </c>
      <c r="AP901" s="455" t="n">
        <v>0</v>
      </c>
      <c r="AQ901" s="455" t="n">
        <v>0</v>
      </c>
      <c r="AR901" s="418" t="inlineStr"/>
      <c r="AS901" s="418" t="inlineStr">
        <is>
          <t>WARE</t>
        </is>
      </c>
      <c r="AT901" s="418" t="inlineStr">
        <is>
          <t>បានប្រកាសពន្ធ</t>
        </is>
      </c>
    </row>
    <row r="902">
      <c r="A902" s="417" t="n">
        <v>893</v>
      </c>
      <c r="B902" s="418" t="inlineStr">
        <is>
          <t>SCF Below 40F</t>
        </is>
      </c>
      <c r="C902" s="418" t="inlineStr">
        <is>
          <t>កំពង់ផែស្វយ័តក្រុងព្រះសីហនុ</t>
        </is>
      </c>
      <c r="D902" s="418" t="inlineStr">
        <is>
          <t>L001-100044638</t>
        </is>
      </c>
      <c r="E902" s="418" t="inlineStr">
        <is>
          <t>152055</t>
        </is>
      </c>
      <c r="F902" s="419" t="n">
        <v>44793</v>
      </c>
      <c r="G902" s="420" t="n">
        <v>1258</v>
      </c>
      <c r="H902" s="418" t="n"/>
      <c r="I902" s="455" t="n">
        <v>1258</v>
      </c>
      <c r="J902" s="418">
        <f>IF(L902&lt;&gt;"",L902,K902)</f>
        <v/>
      </c>
      <c r="K902" s="418">
        <f>IF(AND(T902=TRUE, U902=TRUE, V902=TRUE), IF(W902&lt;-0.05, "អនុញ្ញាត (អ្នកផ្គត់ផ្គង់ប្រកាសខ្វះ)", "បានប្រកាស (អនុញ្ញាត)"), IF(AND(T902=FALSE, U902=FALSE, V902=FALSE), "ព្យួរទុក (មិនមានទិន្នន័យ)", "ប្រកាសខុស (ព្យួរទុក)"))</f>
        <v/>
      </c>
      <c r="L902" s="418" t="inlineStr"/>
      <c r="M902" s="418" t="inlineStr"/>
      <c r="N902" s="455" t="n"/>
      <c r="O902" s="455">
        <f>IF(W902&lt;0,AI902,I902)</f>
        <v/>
      </c>
      <c r="P902" s="455">
        <f>I902-O902</f>
        <v/>
      </c>
      <c r="Q902" s="418" t="n"/>
      <c r="R902" s="418" t="inlineStr">
        <is>
          <t>152055</t>
        </is>
      </c>
      <c r="S902" s="418" t="inlineStr"/>
      <c r="T902" s="418">
        <f>R902=S902</f>
        <v/>
      </c>
      <c r="U902" s="418">
        <f>AND(MONTH(F902)=MONTH(Y902), YEAR(F902)=YEAR(Y902))</f>
        <v/>
      </c>
      <c r="V902" s="418">
        <f>AND(AC902&lt;&gt;"", 'Company information'!D$4&lt;&gt;"", RIGHT(SUBSTITUTE(AC902,"-",""),9)=RIGHT(SUBSTITUTE('Company information'!D$4,"-",""),9))</f>
        <v/>
      </c>
      <c r="W902" s="418">
        <f>AI902-I902</f>
        <v/>
      </c>
      <c r="X902" s="455" t="n"/>
      <c r="Y902" s="417" t="n"/>
      <c r="Z902" s="418" t="n"/>
      <c r="AA902" s="418" t="n"/>
      <c r="AB902" s="418" t="n"/>
      <c r="AC902" s="418" t="n"/>
      <c r="AD902" s="418" t="n"/>
      <c r="AE902" s="455" t="n"/>
      <c r="AF902" s="455" t="n"/>
      <c r="AG902" s="455" t="n"/>
      <c r="AH902" s="455" t="n"/>
      <c r="AI902" s="455" t="n"/>
      <c r="AJ902" s="455" t="n"/>
      <c r="AK902" s="455" t="n"/>
      <c r="AL902" s="455" t="n"/>
      <c r="AM902" s="455" t="n"/>
      <c r="AN902" s="455" t="n"/>
      <c r="AO902" s="455" t="n"/>
      <c r="AP902" s="455" t="n"/>
      <c r="AQ902" s="455" t="n"/>
      <c r="AR902" s="418" t="n"/>
      <c r="AS902" s="418" t="n"/>
      <c r="AT902" s="418" t="n"/>
    </row>
    <row r="903">
      <c r="A903" s="417" t="n">
        <v>894</v>
      </c>
      <c r="B903" s="418" t="inlineStr">
        <is>
          <t>THC Fee, D/O Fee, Document Fee, EQ Management Fee, Agency Fee and CIC</t>
        </is>
      </c>
      <c r="C903" s="418" t="inlineStr">
        <is>
          <t>ត្រេនស៍វើលដ៍ ត្រេនស្ព័រថេសិន (ខេមបូឌា)</t>
        </is>
      </c>
      <c r="D903" s="418" t="inlineStr">
        <is>
          <t>L001-100080561</t>
        </is>
      </c>
      <c r="E903" s="418" t="inlineStr">
        <is>
          <t>220460</t>
        </is>
      </c>
      <c r="F903" s="419" t="n">
        <v>44789</v>
      </c>
      <c r="G903" s="420" t="n">
        <v>102100</v>
      </c>
      <c r="H903" s="418" t="n"/>
      <c r="I903" s="455" t="n">
        <v>102100</v>
      </c>
      <c r="J903" s="418">
        <f>IF(L903&lt;&gt;"",L903,K903)</f>
        <v/>
      </c>
      <c r="K903" s="418">
        <f>IF(AND(T903=TRUE, U903=TRUE, V903=TRUE), IF(W903&lt;-0.05, "អនុញ្ញាត (អ្នកផ្គត់ផ្គង់ប្រកាសខ្វះ)", "បានប្រកាស (អនុញ្ញាត)"), IF(AND(T903=FALSE, U903=FALSE, V903=FALSE), "ព្យួរទុក (មិនមានទិន្នន័យ)", "ប្រកាសខុស (ព្យួរទុក)"))</f>
        <v/>
      </c>
      <c r="L903" s="418" t="inlineStr"/>
      <c r="M903" s="418" t="inlineStr"/>
      <c r="N903" s="455" t="n"/>
      <c r="O903" s="455">
        <f>IF(W903&lt;0,AI903,I903)</f>
        <v/>
      </c>
      <c r="P903" s="455">
        <f>I903-O903</f>
        <v/>
      </c>
      <c r="Q903" s="418" t="n"/>
      <c r="R903" s="418" t="inlineStr">
        <is>
          <t>220460</t>
        </is>
      </c>
      <c r="S903" s="418" t="inlineStr">
        <is>
          <t>22-0460</t>
        </is>
      </c>
      <c r="T903" s="418">
        <f>R903=S903</f>
        <v/>
      </c>
      <c r="U903" s="418">
        <f>AND(MONTH(F903)=MONTH(Y903), YEAR(F903)=YEAR(Y903))</f>
        <v/>
      </c>
      <c r="V903" s="418">
        <f>AND(AC903&lt;&gt;"", 'Company information'!D$4&lt;&gt;"", RIGHT(SUBSTITUTE(AC903,"-",""),9)=RIGHT(SUBSTITUTE('Company information'!D$4,"-",""),9))</f>
        <v/>
      </c>
      <c r="W903" s="418">
        <f>AI903-I903</f>
        <v/>
      </c>
      <c r="X903" s="455" t="n"/>
      <c r="Y903" s="419" t="n">
        <v>44880</v>
      </c>
      <c r="Z903" s="418" t="inlineStr">
        <is>
          <t>22-0460</t>
        </is>
      </c>
      <c r="AA903" s="418" t="inlineStr"/>
      <c r="AB903" s="418" t="inlineStr">
        <is>
          <t>ក្រុមហ៊ុនក្រៅប្រទេស</t>
        </is>
      </c>
      <c r="AC903" s="418" t="inlineStr">
        <is>
          <t>RCS LOGISTICS LTD</t>
        </is>
      </c>
      <c r="AD903" s="418" t="inlineStr">
        <is>
          <t>អ ស៊ី អេស ឡូជីស្ទីក</t>
        </is>
      </c>
      <c r="AE903" s="455" t="n">
        <v>9647356</v>
      </c>
      <c r="AF903" s="455" t="n">
        <v>9647356</v>
      </c>
      <c r="AG903" s="455" t="n">
        <v>0</v>
      </c>
      <c r="AH903" s="455" t="n">
        <v>0</v>
      </c>
      <c r="AI903" s="455" t="n">
        <v>0</v>
      </c>
      <c r="AJ903" s="455" t="n">
        <v>0</v>
      </c>
      <c r="AK903" s="455" t="n">
        <v>0</v>
      </c>
      <c r="AL903" s="455" t="n">
        <v>0</v>
      </c>
      <c r="AM903" s="455" t="n">
        <v>0</v>
      </c>
      <c r="AN903" s="455" t="n">
        <v>0</v>
      </c>
      <c r="AO903" s="455" t="n">
        <v>0</v>
      </c>
      <c r="AP903" s="455" t="n">
        <v>0</v>
      </c>
      <c r="AQ903" s="455" t="n">
        <v>0</v>
      </c>
      <c r="AR903" s="418" t="inlineStr"/>
      <c r="AS903" s="418" t="inlineStr">
        <is>
          <t>AIRFREIGHT CHARGE</t>
        </is>
      </c>
      <c r="AT903" s="418" t="inlineStr">
        <is>
          <t>បានប្រកាសពន្ធ</t>
        </is>
      </c>
    </row>
    <row r="904">
      <c r="A904" s="417" t="n">
        <v>895</v>
      </c>
      <c r="B904" s="418" t="inlineStr">
        <is>
          <t>Customs Clearance Fee, Extra Trucking Fee, Non-Original Insurance, Permit Fee, Service Charge and Red in Asycuda System</t>
        </is>
      </c>
      <c r="C904" s="418" t="inlineStr">
        <is>
          <t>អាយធីអាយ អ៊ិនធើណេសិនណល ត្រេនស័្ពរថេសិន (ខេមបូឌា) ឯ.ក</t>
        </is>
      </c>
      <c r="D904" s="418" t="inlineStr">
        <is>
          <t>K002-901800477</t>
        </is>
      </c>
      <c r="E904" s="418" t="inlineStr">
        <is>
          <t>CAM222371</t>
        </is>
      </c>
      <c r="F904" s="419" t="n">
        <v>44873</v>
      </c>
      <c r="G904" s="420" t="n">
        <v>217825</v>
      </c>
      <c r="H904" s="418" t="n"/>
      <c r="I904" s="455" t="n">
        <v>217825</v>
      </c>
      <c r="J904" s="418">
        <f>IF(L904&lt;&gt;"",L904,K904)</f>
        <v/>
      </c>
      <c r="K904" s="418">
        <f>IF(AND(T904=TRUE, U904=TRUE, V904=TRUE), IF(W904&lt;-0.05, "អនុញ្ញាត (អ្នកផ្គត់ផ្គង់ប្រកាសខ្វះ)", "បានប្រកាស (អនុញ្ញាត)"), IF(AND(T904=FALSE, U904=FALSE, V904=FALSE), "ព្យួរទុក (មិនមានទិន្នន័យ)", "ប្រកាសខុស (ព្យួរទុក)"))</f>
        <v/>
      </c>
      <c r="L904" s="418" t="inlineStr"/>
      <c r="M904" s="418" t="inlineStr"/>
      <c r="N904" s="455" t="n"/>
      <c r="O904" s="455">
        <f>IF(W904&lt;0,AI904,I904)</f>
        <v/>
      </c>
      <c r="P904" s="455">
        <f>I904-O904</f>
        <v/>
      </c>
      <c r="Q904" s="418" t="n"/>
      <c r="R904" s="418" t="inlineStr">
        <is>
          <t>CAM222371</t>
        </is>
      </c>
      <c r="S904" s="418" t="inlineStr">
        <is>
          <t>CAM222371</t>
        </is>
      </c>
      <c r="T904" s="418">
        <f>R904=S904</f>
        <v/>
      </c>
      <c r="U904" s="418">
        <f>AND(MONTH(F904)=MONTH(Y904), YEAR(F904)=YEAR(Y904))</f>
        <v/>
      </c>
      <c r="V904" s="418">
        <f>AND(AC904&lt;&gt;"", 'Company information'!D$4&lt;&gt;"", RIGHT(SUBSTITUTE(AC904,"-",""),9)=RIGHT(SUBSTITUTE('Company information'!D$4,"-",""),9))</f>
        <v/>
      </c>
      <c r="W904" s="418">
        <f>AI904-I904</f>
        <v/>
      </c>
      <c r="X904" s="455" t="n"/>
      <c r="Y904" s="419" t="n">
        <v>44784</v>
      </c>
      <c r="Z904" s="418" t="inlineStr">
        <is>
          <t>CAM222371</t>
        </is>
      </c>
      <c r="AA904" s="418" t="inlineStr"/>
      <c r="AB904" s="418" t="inlineStr">
        <is>
          <t>បុគ្គលជាប់អាករ</t>
        </is>
      </c>
      <c r="AC904" s="418" t="inlineStr">
        <is>
          <t>L001-100067123</t>
        </is>
      </c>
      <c r="AD904" s="418" t="inlineStr">
        <is>
          <t>រីឡាយអេប៊ល សូស អ៊ិនដាសស្រ្ទៀល (ខេមបូឌា)</t>
        </is>
      </c>
      <c r="AE904" s="455" t="n">
        <v>2396073</v>
      </c>
      <c r="AF904" s="455" t="n">
        <v>2178248</v>
      </c>
      <c r="AG904" s="455" t="n">
        <v>0</v>
      </c>
      <c r="AH904" s="455" t="n">
        <v>0</v>
      </c>
      <c r="AI904" s="455" t="n">
        <v>217825</v>
      </c>
      <c r="AJ904" s="455" t="n">
        <v>0</v>
      </c>
      <c r="AK904" s="455" t="n">
        <v>0</v>
      </c>
      <c r="AL904" s="455" t="n">
        <v>0</v>
      </c>
      <c r="AM904" s="455" t="n">
        <v>0</v>
      </c>
      <c r="AN904" s="455" t="n">
        <v>0</v>
      </c>
      <c r="AO904" s="455" t="n">
        <v>0</v>
      </c>
      <c r="AP904" s="455" t="n">
        <v>0</v>
      </c>
      <c r="AQ904" s="455" t="n">
        <v>0</v>
      </c>
      <c r="AR904" s="418" t="inlineStr"/>
      <c r="AS904" s="418" t="inlineStr">
        <is>
          <t>THC,DOC</t>
        </is>
      </c>
      <c r="AT904" s="418" t="inlineStr">
        <is>
          <t>បានប្រកាសពន្ធ</t>
        </is>
      </c>
    </row>
    <row r="905">
      <c r="A905" s="417" t="n">
        <v>896</v>
      </c>
      <c r="B905" s="418" t="inlineStr">
        <is>
          <t>Customs Clearance Fee, Extra Trucking Fee, Non-Original Insurance, Permit Fee, Service Charge and Red in Asycuda System</t>
        </is>
      </c>
      <c r="C905" s="418" t="inlineStr">
        <is>
          <t>យូនៀន ឆេមភៀន ឡូជីស្ទីក (ខេមបូឌា)</t>
        </is>
      </c>
      <c r="D905" s="418" t="inlineStr">
        <is>
          <t>L001-104010509</t>
        </is>
      </c>
      <c r="E905" s="418" t="inlineStr">
        <is>
          <t>221327</t>
        </is>
      </c>
      <c r="F905" s="419" t="n">
        <v>44788</v>
      </c>
      <c r="G905" s="420" t="n">
        <v>60899</v>
      </c>
      <c r="H905" s="418" t="n"/>
      <c r="I905" s="455" t="n">
        <v>60899</v>
      </c>
      <c r="J905" s="418">
        <f>IF(L905&lt;&gt;"",L905,K905)</f>
        <v/>
      </c>
      <c r="K905" s="418">
        <f>IF(AND(T905=TRUE, U905=TRUE, V905=TRUE), IF(W905&lt;-0.05, "អនុញ្ញាត (អ្នកផ្គត់ផ្គង់ប្រកាសខ្វះ)", "បានប្រកាស (អនុញ្ញាត)"), IF(AND(T905=FALSE, U905=FALSE, V905=FALSE), "ព្យួរទុក (មិនមានទិន្នន័យ)", "ប្រកាសខុស (ព្យួរទុក)"))</f>
        <v/>
      </c>
      <c r="L905" s="418" t="inlineStr"/>
      <c r="M905" s="418" t="inlineStr"/>
      <c r="N905" s="455" t="n"/>
      <c r="O905" s="455">
        <f>IF(W905&lt;0,AI905,I905)</f>
        <v/>
      </c>
      <c r="P905" s="455">
        <f>I905-O905</f>
        <v/>
      </c>
      <c r="Q905" s="418" t="n"/>
      <c r="R905" s="418" t="inlineStr">
        <is>
          <t>221327</t>
        </is>
      </c>
      <c r="S905" s="418" t="inlineStr">
        <is>
          <t>221327</t>
        </is>
      </c>
      <c r="T905" s="418">
        <f>R905=S905</f>
        <v/>
      </c>
      <c r="U905" s="418">
        <f>AND(MONTH(F905)=MONTH(Y905), YEAR(F905)=YEAR(Y905))</f>
        <v/>
      </c>
      <c r="V905" s="418">
        <f>AND(AC905&lt;&gt;"", 'Company information'!D$4&lt;&gt;"", RIGHT(SUBSTITUTE(AC905,"-",""),9)=RIGHT(SUBSTITUTE('Company information'!D$4,"-",""),9))</f>
        <v/>
      </c>
      <c r="W905" s="418">
        <f>AI905-I905</f>
        <v/>
      </c>
      <c r="X905" s="455" t="n"/>
      <c r="Y905" s="419" t="n">
        <v>44788</v>
      </c>
      <c r="Z905" s="418" t="inlineStr">
        <is>
          <t>221327</t>
        </is>
      </c>
      <c r="AA905" s="418" t="inlineStr"/>
      <c r="AB905" s="418" t="inlineStr">
        <is>
          <t>បុគ្គលជាប់អាករ</t>
        </is>
      </c>
      <c r="AC905" s="418" t="inlineStr">
        <is>
          <t>L001-100067123</t>
        </is>
      </c>
      <c r="AD905" s="418" t="inlineStr">
        <is>
          <t>រីឡាយអេប៊ល សូស អ៊ិនដាសស្រ្ទៀល (ខេមបូឌា)</t>
        </is>
      </c>
      <c r="AE905" s="455" t="n">
        <v>669894</v>
      </c>
      <c r="AF905" s="455" t="n">
        <v>608995</v>
      </c>
      <c r="AG905" s="455" t="n">
        <v>0</v>
      </c>
      <c r="AH905" s="455" t="n">
        <v>0</v>
      </c>
      <c r="AI905" s="455" t="n">
        <v>60899</v>
      </c>
      <c r="AJ905" s="455" t="n">
        <v>0</v>
      </c>
      <c r="AK905" s="455" t="n">
        <v>0</v>
      </c>
      <c r="AL905" s="455" t="n">
        <v>0</v>
      </c>
      <c r="AM905" s="455" t="n">
        <v>0</v>
      </c>
      <c r="AN905" s="455" t="n">
        <v>0</v>
      </c>
      <c r="AO905" s="455" t="n">
        <v>0</v>
      </c>
      <c r="AP905" s="455" t="n">
        <v>0</v>
      </c>
      <c r="AQ905" s="455" t="n">
        <v>0</v>
      </c>
      <c r="AR905" s="418" t="inlineStr"/>
      <c r="AS905" s="418" t="inlineStr">
        <is>
          <t>WARE</t>
        </is>
      </c>
      <c r="AT905" s="418" t="inlineStr">
        <is>
          <t>បានប្រកាសពន្ធ</t>
        </is>
      </c>
    </row>
    <row r="906">
      <c r="A906" s="417" t="n">
        <v>897</v>
      </c>
      <c r="B906" s="418" t="inlineStr">
        <is>
          <t>Customs Clearance Fee and Trucking Fee</t>
        </is>
      </c>
      <c r="C906" s="418" t="inlineStr">
        <is>
          <t>កំពង់ផែស្វយ័តក្រុងព្រះសីហនុ</t>
        </is>
      </c>
      <c r="D906" s="418" t="inlineStr">
        <is>
          <t>L001-100044638</t>
        </is>
      </c>
      <c r="E906" s="418" t="inlineStr">
        <is>
          <t>149205</t>
        </is>
      </c>
      <c r="F906" s="419" t="n">
        <v>44789</v>
      </c>
      <c r="G906" s="420" t="n">
        <v>1258</v>
      </c>
      <c r="H906" s="418" t="n"/>
      <c r="I906" s="455" t="n">
        <v>1258</v>
      </c>
      <c r="J906" s="418">
        <f>IF(L906&lt;&gt;"",L906,K906)</f>
        <v/>
      </c>
      <c r="K906" s="418">
        <f>IF(AND(T906=TRUE, U906=TRUE, V906=TRUE), IF(W906&lt;-0.05, "អនុញ្ញាត (អ្នកផ្គត់ផ្គង់ប្រកាសខ្វះ)", "បានប្រកាស (អនុញ្ញាត)"), IF(AND(T906=FALSE, U906=FALSE, V906=FALSE), "ព្យួរទុក (មិនមានទិន្នន័យ)", "ប្រកាសខុស (ព្យួរទុក)"))</f>
        <v/>
      </c>
      <c r="L906" s="418" t="inlineStr"/>
      <c r="M906" s="418" t="inlineStr"/>
      <c r="N906" s="455" t="n"/>
      <c r="O906" s="455">
        <f>IF(W906&lt;0,AI906,I906)</f>
        <v/>
      </c>
      <c r="P906" s="455">
        <f>I906-O906</f>
        <v/>
      </c>
      <c r="Q906" s="418" t="n"/>
      <c r="R906" s="418" t="inlineStr">
        <is>
          <t>149205</t>
        </is>
      </c>
      <c r="S906" s="418" t="inlineStr"/>
      <c r="T906" s="418">
        <f>R906=S906</f>
        <v/>
      </c>
      <c r="U906" s="418">
        <f>AND(MONTH(F906)=MONTH(Y906), YEAR(F906)=YEAR(Y906))</f>
        <v/>
      </c>
      <c r="V906" s="418">
        <f>AND(AC906&lt;&gt;"", 'Company information'!D$4&lt;&gt;"", RIGHT(SUBSTITUTE(AC906,"-",""),9)=RIGHT(SUBSTITUTE('Company information'!D$4,"-",""),9))</f>
        <v/>
      </c>
      <c r="W906" s="418">
        <f>AI906-I906</f>
        <v/>
      </c>
      <c r="X906" s="455" t="n"/>
      <c r="Y906" s="417" t="n"/>
      <c r="Z906" s="418" t="n"/>
      <c r="AA906" s="418" t="n"/>
      <c r="AB906" s="418" t="n"/>
      <c r="AC906" s="418" t="n"/>
      <c r="AD906" s="418" t="n"/>
      <c r="AE906" s="455" t="n"/>
      <c r="AF906" s="455" t="n"/>
      <c r="AG906" s="455" t="n"/>
      <c r="AH906" s="455" t="n"/>
      <c r="AI906" s="455" t="n"/>
      <c r="AJ906" s="455" t="n"/>
      <c r="AK906" s="455" t="n"/>
      <c r="AL906" s="455" t="n"/>
      <c r="AM906" s="455" t="n"/>
      <c r="AN906" s="455" t="n"/>
      <c r="AO906" s="455" t="n"/>
      <c r="AP906" s="455" t="n"/>
      <c r="AQ906" s="455" t="n"/>
      <c r="AR906" s="418" t="n"/>
      <c r="AS906" s="418" t="n"/>
      <c r="AT906" s="418" t="n"/>
    </row>
    <row r="907">
      <c r="A907" s="417" t="n">
        <v>898</v>
      </c>
      <c r="B907" s="418" t="inlineStr">
        <is>
          <t>THC, DOC FEE and CONTAINER IMBALANCE</t>
        </is>
      </c>
      <c r="C907" s="418" t="inlineStr">
        <is>
          <t>ត្រេនស៍វើលដ៍ ត្រេនស្ព័រថេសិន (ខេមបូឌា)</t>
        </is>
      </c>
      <c r="D907" s="418" t="inlineStr">
        <is>
          <t>L001-100080561</t>
        </is>
      </c>
      <c r="E907" s="418" t="inlineStr">
        <is>
          <t>220454</t>
        </is>
      </c>
      <c r="F907" s="419" t="n">
        <v>44903</v>
      </c>
      <c r="G907" s="420" t="n">
        <v>66436</v>
      </c>
      <c r="H907" s="418" t="n"/>
      <c r="I907" s="455" t="n">
        <v>66436</v>
      </c>
      <c r="J907" s="418">
        <f>IF(L907&lt;&gt;"",L907,K907)</f>
        <v/>
      </c>
      <c r="K907" s="418">
        <f>IF(AND(T907=TRUE, U907=TRUE, V907=TRUE), IF(W907&lt;-0.05, "អនុញ្ញាត (អ្នកផ្គត់ផ្គង់ប្រកាសខ្វះ)", "បានប្រកាស (អនុញ្ញាត)"), IF(AND(T907=FALSE, U907=FALSE, V907=FALSE), "ព្យួរទុក (មិនមានទិន្នន័យ)", "ប្រកាសខុស (ព្យួរទុក)"))</f>
        <v/>
      </c>
      <c r="L907" s="418" t="inlineStr"/>
      <c r="M907" s="418" t="inlineStr"/>
      <c r="N907" s="455" t="n"/>
      <c r="O907" s="455">
        <f>IF(W907&lt;0,AI907,I907)</f>
        <v/>
      </c>
      <c r="P907" s="455">
        <f>I907-O907</f>
        <v/>
      </c>
      <c r="Q907" s="418" t="n"/>
      <c r="R907" s="418" t="inlineStr">
        <is>
          <t>220454</t>
        </is>
      </c>
      <c r="S907" s="418" t="inlineStr">
        <is>
          <t>22-0454</t>
        </is>
      </c>
      <c r="T907" s="418">
        <f>R907=S907</f>
        <v/>
      </c>
      <c r="U907" s="418">
        <f>AND(MONTH(F907)=MONTH(Y907), YEAR(F907)=YEAR(Y907))</f>
        <v/>
      </c>
      <c r="V907" s="418">
        <f>AND(AC907&lt;&gt;"", 'Company information'!D$4&lt;&gt;"", RIGHT(SUBSTITUTE(AC907,"-",""),9)=RIGHT(SUBSTITUTE('Company information'!D$4,"-",""),9))</f>
        <v/>
      </c>
      <c r="W907" s="418">
        <f>AI907-I907</f>
        <v/>
      </c>
      <c r="X907" s="455" t="n"/>
      <c r="Y907" s="419" t="n">
        <v>44880</v>
      </c>
      <c r="Z907" s="418" t="inlineStr">
        <is>
          <t>22-0454</t>
        </is>
      </c>
      <c r="AA907" s="418" t="inlineStr"/>
      <c r="AB907" s="418" t="inlineStr">
        <is>
          <t>ក្រុមហ៊ុនក្រៅប្រទេស</t>
        </is>
      </c>
      <c r="AC907" s="418" t="inlineStr">
        <is>
          <t>RCS LOGISTICS LTD</t>
        </is>
      </c>
      <c r="AD907" s="418" t="inlineStr">
        <is>
          <t>អ ស៊ី អេស ឡូជីស្ទីក</t>
        </is>
      </c>
      <c r="AE907" s="455" t="n">
        <v>6341894</v>
      </c>
      <c r="AF907" s="455" t="n">
        <v>6341894</v>
      </c>
      <c r="AG907" s="455" t="n">
        <v>0</v>
      </c>
      <c r="AH907" s="455" t="n">
        <v>0</v>
      </c>
      <c r="AI907" s="455" t="n">
        <v>0</v>
      </c>
      <c r="AJ907" s="455" t="n">
        <v>0</v>
      </c>
      <c r="AK907" s="455" t="n">
        <v>0</v>
      </c>
      <c r="AL907" s="455" t="n">
        <v>0</v>
      </c>
      <c r="AM907" s="455" t="n">
        <v>0</v>
      </c>
      <c r="AN907" s="455" t="n">
        <v>0</v>
      </c>
      <c r="AO907" s="455" t="n">
        <v>0</v>
      </c>
      <c r="AP907" s="455" t="n">
        <v>0</v>
      </c>
      <c r="AQ907" s="455" t="n">
        <v>0</v>
      </c>
      <c r="AR907" s="418" t="inlineStr"/>
      <c r="AS907" s="418" t="inlineStr">
        <is>
          <t>AIRFREIGHT CHARGE</t>
        </is>
      </c>
      <c r="AT907" s="418" t="inlineStr">
        <is>
          <t>បានប្រកាសពន្ធ</t>
        </is>
      </c>
    </row>
    <row r="908">
      <c r="A908" s="417" t="n">
        <v>899</v>
      </c>
      <c r="B908" s="418" t="inlineStr">
        <is>
          <t>Customs Declaration, CPF containerized and Transport Doc Fee</t>
        </is>
      </c>
      <c r="C908" s="418" t="inlineStr">
        <is>
          <t>កំពង់ផែស្វយ័តក្រុងព្រះសីហនុ</t>
        </is>
      </c>
      <c r="D908" s="418" t="inlineStr">
        <is>
          <t>L001-100044638</t>
        </is>
      </c>
      <c r="E908" s="418" t="inlineStr">
        <is>
          <t>146574</t>
        </is>
      </c>
      <c r="F908" s="419" t="n">
        <v>44873</v>
      </c>
      <c r="G908" s="420" t="n">
        <v>627</v>
      </c>
      <c r="H908" s="418" t="n"/>
      <c r="I908" s="455" t="n">
        <v>627</v>
      </c>
      <c r="J908" s="418">
        <f>IF(L908&lt;&gt;"",L908,K908)</f>
        <v/>
      </c>
      <c r="K908" s="418">
        <f>IF(AND(T908=TRUE, U908=TRUE, V908=TRUE), IF(W908&lt;-0.05, "អនុញ្ញាត (អ្នកផ្គត់ផ្គង់ប្រកាសខ្វះ)", "បានប្រកាស (អនុញ្ញាត)"), IF(AND(T908=FALSE, U908=FALSE, V908=FALSE), "ព្យួរទុក (មិនមានទិន្នន័យ)", "ប្រកាសខុស (ព្យួរទុក)"))</f>
        <v/>
      </c>
      <c r="L908" s="418" t="inlineStr"/>
      <c r="M908" s="418" t="inlineStr"/>
      <c r="N908" s="455" t="n"/>
      <c r="O908" s="455">
        <f>IF(W908&lt;0,AI908,I908)</f>
        <v/>
      </c>
      <c r="P908" s="455">
        <f>I908-O908</f>
        <v/>
      </c>
      <c r="Q908" s="418" t="n"/>
      <c r="R908" s="418" t="inlineStr">
        <is>
          <t>146574</t>
        </is>
      </c>
      <c r="S908" s="418" t="inlineStr"/>
      <c r="T908" s="418">
        <f>R908=S908</f>
        <v/>
      </c>
      <c r="U908" s="418">
        <f>AND(MONTH(F908)=MONTH(Y908), YEAR(F908)=YEAR(Y908))</f>
        <v/>
      </c>
      <c r="V908" s="418">
        <f>AND(AC908&lt;&gt;"", 'Company information'!D$4&lt;&gt;"", RIGHT(SUBSTITUTE(AC908,"-",""),9)=RIGHT(SUBSTITUTE('Company information'!D$4,"-",""),9))</f>
        <v/>
      </c>
      <c r="W908" s="418">
        <f>AI908-I908</f>
        <v/>
      </c>
      <c r="X908" s="455" t="n"/>
      <c r="Y908" s="417" t="n"/>
      <c r="Z908" s="418" t="n"/>
      <c r="AA908" s="418" t="n"/>
      <c r="AB908" s="418" t="n"/>
      <c r="AC908" s="418" t="n"/>
      <c r="AD908" s="418" t="n"/>
      <c r="AE908" s="455" t="n"/>
      <c r="AF908" s="455" t="n"/>
      <c r="AG908" s="455" t="n"/>
      <c r="AH908" s="455" t="n"/>
      <c r="AI908" s="455" t="n"/>
      <c r="AJ908" s="455" t="n"/>
      <c r="AK908" s="455" t="n"/>
      <c r="AL908" s="455" t="n"/>
      <c r="AM908" s="455" t="n"/>
      <c r="AN908" s="455" t="n"/>
      <c r="AO908" s="455" t="n"/>
      <c r="AP908" s="455" t="n"/>
      <c r="AQ908" s="455" t="n"/>
      <c r="AR908" s="418" t="n"/>
      <c r="AS908" s="418" t="n"/>
      <c r="AT908" s="418" t="n"/>
    </row>
    <row r="909">
      <c r="A909" s="417" t="n">
        <v>900</v>
      </c>
      <c r="B909" s="418" t="inlineStr">
        <is>
          <t>Lift-On Charge, Gate Fee Charge and Storage 40 Feet Container</t>
        </is>
      </c>
      <c r="C909" s="418" t="inlineStr">
        <is>
          <t>អាយធីអាយ អ៊ិនធើណេសិនណល ត្រេនស័្ពរថេសិន (ខេមបូឌា) ឯ.ក</t>
        </is>
      </c>
      <c r="D909" s="418" t="inlineStr">
        <is>
          <t>K002-901800477</t>
        </is>
      </c>
      <c r="E909" s="418" t="inlineStr">
        <is>
          <t>CAM222349</t>
        </is>
      </c>
      <c r="F909" s="419" t="n">
        <v>44842</v>
      </c>
      <c r="G909" s="420" t="n">
        <v>66098</v>
      </c>
      <c r="H909" s="418" t="n"/>
      <c r="I909" s="455" t="n">
        <v>66098</v>
      </c>
      <c r="J909" s="418">
        <f>IF(L909&lt;&gt;"",L909,K909)</f>
        <v/>
      </c>
      <c r="K909" s="418">
        <f>IF(AND(T909=TRUE, U909=TRUE, V909=TRUE), IF(W909&lt;-0.05, "អនុញ្ញាត (អ្នកផ្គត់ផ្គង់ប្រកាសខ្វះ)", "បានប្រកាស (អនុញ្ញាត)"), IF(AND(T909=FALSE, U909=FALSE, V909=FALSE), "ព្យួរទុក (មិនមានទិន្នន័យ)", "ប្រកាសខុស (ព្យួរទុក)"))</f>
        <v/>
      </c>
      <c r="L909" s="418" t="inlineStr"/>
      <c r="M909" s="418" t="inlineStr"/>
      <c r="N909" s="455" t="n"/>
      <c r="O909" s="455">
        <f>IF(W909&lt;0,AI909,I909)</f>
        <v/>
      </c>
      <c r="P909" s="455">
        <f>I909-O909</f>
        <v/>
      </c>
      <c r="Q909" s="418" t="n"/>
      <c r="R909" s="418" t="inlineStr">
        <is>
          <t>CAM222349</t>
        </is>
      </c>
      <c r="S909" s="418" t="inlineStr">
        <is>
          <t>CAM222349</t>
        </is>
      </c>
      <c r="T909" s="418">
        <f>R909=S909</f>
        <v/>
      </c>
      <c r="U909" s="418">
        <f>AND(MONTH(F909)=MONTH(Y909), YEAR(F909)=YEAR(Y909))</f>
        <v/>
      </c>
      <c r="V909" s="418">
        <f>AND(AC909&lt;&gt;"", 'Company information'!D$4&lt;&gt;"", RIGHT(SUBSTITUTE(AC909,"-",""),9)=RIGHT(SUBSTITUTE('Company information'!D$4,"-",""),9))</f>
        <v/>
      </c>
      <c r="W909" s="418">
        <f>AI909-I909</f>
        <v/>
      </c>
      <c r="X909" s="455" t="n"/>
      <c r="Y909" s="419" t="n">
        <v>44783</v>
      </c>
      <c r="Z909" s="418" t="inlineStr">
        <is>
          <t>CAM222349</t>
        </is>
      </c>
      <c r="AA909" s="418" t="inlineStr"/>
      <c r="AB909" s="418" t="inlineStr">
        <is>
          <t>បុគ្គលជាប់អាករ</t>
        </is>
      </c>
      <c r="AC909" s="418" t="inlineStr">
        <is>
          <t>L001-100067123</t>
        </is>
      </c>
      <c r="AD909" s="418" t="inlineStr">
        <is>
          <t>រីឡាយអេប៊ល សូស អ៊ិនដាសស្រ្ទៀល (ខេមបូឌា)</t>
        </is>
      </c>
      <c r="AE909" s="455" t="n">
        <v>727075</v>
      </c>
      <c r="AF909" s="455" t="n">
        <v>660977</v>
      </c>
      <c r="AG909" s="455" t="n">
        <v>0</v>
      </c>
      <c r="AH909" s="455" t="n">
        <v>0</v>
      </c>
      <c r="AI909" s="455" t="n">
        <v>66098</v>
      </c>
      <c r="AJ909" s="455" t="n">
        <v>0</v>
      </c>
      <c r="AK909" s="455" t="n">
        <v>0</v>
      </c>
      <c r="AL909" s="455" t="n">
        <v>0</v>
      </c>
      <c r="AM909" s="455" t="n">
        <v>0</v>
      </c>
      <c r="AN909" s="455" t="n">
        <v>0</v>
      </c>
      <c r="AO909" s="455" t="n">
        <v>0</v>
      </c>
      <c r="AP909" s="455" t="n">
        <v>0</v>
      </c>
      <c r="AQ909" s="455" t="n">
        <v>0</v>
      </c>
      <c r="AR909" s="418" t="inlineStr"/>
      <c r="AS909" s="418" t="inlineStr">
        <is>
          <t>COLOADER,AGENCY</t>
        </is>
      </c>
      <c r="AT909" s="418" t="inlineStr">
        <is>
          <t>បានប្រកាសពន្ធ</t>
        </is>
      </c>
    </row>
    <row r="910">
      <c r="A910" s="417" t="n">
        <v>901</v>
      </c>
      <c r="B910" s="418" t="inlineStr">
        <is>
          <t>Customs Clearance Fee, Extra Trucking Fee, Non-Original Insurance, Permit Fee, Service Charge, Red in Asycuda System and Demurrage Charge</t>
        </is>
      </c>
      <c r="C910" s="418" t="inlineStr">
        <is>
          <t>អាយធីអាយ អ៊ិនធើណេសិនណល ត្រេនស័្ពរថេសិន (ខេមបូឌា) ឯ.ក</t>
        </is>
      </c>
      <c r="D910" s="418" t="inlineStr">
        <is>
          <t>K002-901800477</t>
        </is>
      </c>
      <c r="E910" s="418" t="inlineStr">
        <is>
          <t>CAM222320</t>
        </is>
      </c>
      <c r="F910" s="419" t="n">
        <v>44781</v>
      </c>
      <c r="G910" s="420" t="n">
        <v>85446</v>
      </c>
      <c r="H910" s="418" t="n"/>
      <c r="I910" s="455" t="n">
        <v>85446</v>
      </c>
      <c r="J910" s="418">
        <f>IF(L910&lt;&gt;"",L910,K910)</f>
        <v/>
      </c>
      <c r="K910" s="418">
        <f>IF(AND(T910=TRUE, U910=TRUE, V910=TRUE), IF(W910&lt;-0.05, "អនុញ្ញាត (អ្នកផ្គត់ផ្គង់ប្រកាសខ្វះ)", "បានប្រកាស (អនុញ្ញាត)"), IF(AND(T910=FALSE, U910=FALSE, V910=FALSE), "ព្យួរទុក (មិនមានទិន្នន័យ)", "ប្រកាសខុស (ព្យួរទុក)"))</f>
        <v/>
      </c>
      <c r="L910" s="418" t="inlineStr"/>
      <c r="M910" s="418" t="inlineStr"/>
      <c r="N910" s="455" t="n"/>
      <c r="O910" s="455">
        <f>IF(W910&lt;0,AI910,I910)</f>
        <v/>
      </c>
      <c r="P910" s="455">
        <f>I910-O910</f>
        <v/>
      </c>
      <c r="Q910" s="418" t="n"/>
      <c r="R910" s="418" t="inlineStr">
        <is>
          <t>CAM222320</t>
        </is>
      </c>
      <c r="S910" s="418" t="inlineStr">
        <is>
          <t>CAM222320</t>
        </is>
      </c>
      <c r="T910" s="418">
        <f>R910=S910</f>
        <v/>
      </c>
      <c r="U910" s="418">
        <f>AND(MONTH(F910)=MONTH(Y910), YEAR(F910)=YEAR(Y910))</f>
        <v/>
      </c>
      <c r="V910" s="418">
        <f>AND(AC910&lt;&gt;"", 'Company information'!D$4&lt;&gt;"", RIGHT(SUBSTITUTE(AC910,"-",""),9)=RIGHT(SUBSTITUTE('Company information'!D$4,"-",""),9))</f>
        <v/>
      </c>
      <c r="W910" s="418">
        <f>AI910-I910</f>
        <v/>
      </c>
      <c r="X910" s="455" t="n"/>
      <c r="Y910" s="419" t="n">
        <v>44781</v>
      </c>
      <c r="Z910" s="418" t="inlineStr">
        <is>
          <t>CAM222320</t>
        </is>
      </c>
      <c r="AA910" s="418" t="inlineStr"/>
      <c r="AB910" s="418" t="inlineStr">
        <is>
          <t>បុគ្គលជាប់អាករ</t>
        </is>
      </c>
      <c r="AC910" s="418" t="inlineStr">
        <is>
          <t>L001-100067123</t>
        </is>
      </c>
      <c r="AD910" s="418" t="inlineStr">
        <is>
          <t>រីឡាយអេប៊ល សូស អ៊ិនដាសស្រ្ទៀល (ខេមបូឌា)</t>
        </is>
      </c>
      <c r="AE910" s="455" t="n">
        <v>939910</v>
      </c>
      <c r="AF910" s="455" t="n">
        <v>854464</v>
      </c>
      <c r="AG910" s="455" t="n">
        <v>0</v>
      </c>
      <c r="AH910" s="455" t="n">
        <v>0</v>
      </c>
      <c r="AI910" s="455" t="n">
        <v>85446</v>
      </c>
      <c r="AJ910" s="455" t="n">
        <v>0</v>
      </c>
      <c r="AK910" s="455" t="n">
        <v>0</v>
      </c>
      <c r="AL910" s="455" t="n">
        <v>0</v>
      </c>
      <c r="AM910" s="455" t="n">
        <v>0</v>
      </c>
      <c r="AN910" s="455" t="n">
        <v>0</v>
      </c>
      <c r="AO910" s="455" t="n">
        <v>0</v>
      </c>
      <c r="AP910" s="455" t="n">
        <v>0</v>
      </c>
      <c r="AQ910" s="455" t="n">
        <v>0</v>
      </c>
      <c r="AR910" s="418" t="inlineStr"/>
      <c r="AS910" s="418" t="inlineStr">
        <is>
          <t>THC,DOC</t>
        </is>
      </c>
      <c r="AT910" s="418" t="inlineStr">
        <is>
          <t>បានប្រកាសពន្ធ</t>
        </is>
      </c>
    </row>
    <row r="911">
      <c r="A911" s="417" t="n">
        <v>902</v>
      </c>
      <c r="B911" s="418" t="inlineStr">
        <is>
          <t>Customs Clearance Fee and Trucking Fee</t>
        </is>
      </c>
      <c r="C911" s="418" t="inlineStr">
        <is>
          <t>យូនៀន ឆេមភៀន ឡូជីស្ទីក (ខេមបូឌា)</t>
        </is>
      </c>
      <c r="D911" s="418" t="inlineStr">
        <is>
          <t>L001-104010509</t>
        </is>
      </c>
      <c r="E911" s="418" t="inlineStr">
        <is>
          <t>221303</t>
        </is>
      </c>
      <c r="F911" s="419" t="n">
        <v>44812</v>
      </c>
      <c r="G911" s="420" t="n">
        <v>6573</v>
      </c>
      <c r="H911" s="418" t="n"/>
      <c r="I911" s="455" t="n">
        <v>6573</v>
      </c>
      <c r="J911" s="418">
        <f>IF(L911&lt;&gt;"",L911,K911)</f>
        <v/>
      </c>
      <c r="K911" s="418">
        <f>IF(AND(T911=TRUE, U911=TRUE, V911=TRUE), IF(W911&lt;-0.05, "អនុញ្ញាត (អ្នកផ្គត់ផ្គង់ប្រកាសខ្វះ)", "បានប្រកាស (អនុញ្ញាត)"), IF(AND(T911=FALSE, U911=FALSE, V911=FALSE), "ព្យួរទុក (មិនមានទិន្នន័យ)", "ប្រកាសខុស (ព្យួរទុក)"))</f>
        <v/>
      </c>
      <c r="L911" s="418" t="inlineStr"/>
      <c r="M911" s="418" t="inlineStr"/>
      <c r="N911" s="455" t="n"/>
      <c r="O911" s="455">
        <f>IF(W911&lt;0,AI911,I911)</f>
        <v/>
      </c>
      <c r="P911" s="455">
        <f>I911-O911</f>
        <v/>
      </c>
      <c r="Q911" s="418" t="n"/>
      <c r="R911" s="418" t="inlineStr">
        <is>
          <t>221303</t>
        </is>
      </c>
      <c r="S911" s="418" t="inlineStr">
        <is>
          <t>221303</t>
        </is>
      </c>
      <c r="T911" s="418">
        <f>R911=S911</f>
        <v/>
      </c>
      <c r="U911" s="418">
        <f>AND(MONTH(F911)=MONTH(Y911), YEAR(F911)=YEAR(Y911))</f>
        <v/>
      </c>
      <c r="V911" s="418">
        <f>AND(AC911&lt;&gt;"", 'Company information'!D$4&lt;&gt;"", RIGHT(SUBSTITUTE(AC911,"-",""),9)=RIGHT(SUBSTITUTE('Company information'!D$4,"-",""),9))</f>
        <v/>
      </c>
      <c r="W911" s="418">
        <f>AI911-I911</f>
        <v/>
      </c>
      <c r="X911" s="455" t="n"/>
      <c r="Y911" s="419" t="n">
        <v>44782</v>
      </c>
      <c r="Z911" s="418" t="inlineStr">
        <is>
          <t>221303</t>
        </is>
      </c>
      <c r="AA911" s="418" t="inlineStr"/>
      <c r="AB911" s="418" t="inlineStr">
        <is>
          <t>បុគ្គលជាប់អាករ</t>
        </is>
      </c>
      <c r="AC911" s="418" t="inlineStr">
        <is>
          <t>L001-100067123</t>
        </is>
      </c>
      <c r="AD911" s="418" t="inlineStr">
        <is>
          <t>រីឡាយអេប៊ល សូស អ៊ិនដាសស្រ្ទៀល (ខេមបូឌា)</t>
        </is>
      </c>
      <c r="AE911" s="455" t="n">
        <v>72301</v>
      </c>
      <c r="AF911" s="455" t="n">
        <v>65728</v>
      </c>
      <c r="AG911" s="455" t="n">
        <v>0</v>
      </c>
      <c r="AH911" s="455" t="n">
        <v>0</v>
      </c>
      <c r="AI911" s="455" t="n">
        <v>6573</v>
      </c>
      <c r="AJ911" s="455" t="n">
        <v>0</v>
      </c>
      <c r="AK911" s="455" t="n">
        <v>0</v>
      </c>
      <c r="AL911" s="455" t="n">
        <v>0</v>
      </c>
      <c r="AM911" s="455" t="n">
        <v>0</v>
      </c>
      <c r="AN911" s="455" t="n">
        <v>0</v>
      </c>
      <c r="AO911" s="455" t="n">
        <v>0</v>
      </c>
      <c r="AP911" s="455" t="n">
        <v>0</v>
      </c>
      <c r="AQ911" s="455" t="n">
        <v>0</v>
      </c>
      <c r="AR911" s="418" t="inlineStr"/>
      <c r="AS911" s="418" t="inlineStr">
        <is>
          <t>WARE</t>
        </is>
      </c>
      <c r="AT911" s="418" t="inlineStr">
        <is>
          <t>បានប្រកាសពន្ធ</t>
        </is>
      </c>
    </row>
    <row r="912">
      <c r="A912" s="417" t="n">
        <v>903</v>
      </c>
      <c r="B912" s="418" t="inlineStr">
        <is>
          <t>Customs Declaration, CPF containerized and Transport Doc Fee</t>
        </is>
      </c>
      <c r="C912" s="418" t="inlineStr">
        <is>
          <t>អាយធីអាយ អ៊ិនធើណេសិនណល ត្រេនស័្ពរថេសិន (ខេមបូឌា) ឯ.ក</t>
        </is>
      </c>
      <c r="D912" s="418" t="inlineStr">
        <is>
          <t>K002-901800477</t>
        </is>
      </c>
      <c r="E912" s="418" t="inlineStr">
        <is>
          <t>CAM222319</t>
        </is>
      </c>
      <c r="F912" s="419" t="n">
        <v>44781</v>
      </c>
      <c r="G912" s="420" t="n">
        <v>217963</v>
      </c>
      <c r="H912" s="418" t="n"/>
      <c r="I912" s="455" t="n">
        <v>217963</v>
      </c>
      <c r="J912" s="418">
        <f>IF(L912&lt;&gt;"",L912,K912)</f>
        <v/>
      </c>
      <c r="K912" s="418">
        <f>IF(AND(T912=TRUE, U912=TRUE, V912=TRUE), IF(W912&lt;-0.05, "អនុញ្ញាត (អ្នកផ្គត់ផ្គង់ប្រកាសខ្វះ)", "បានប្រកាស (អនុញ្ញាត)"), IF(AND(T912=FALSE, U912=FALSE, V912=FALSE), "ព្យួរទុក (មិនមានទិន្នន័យ)", "ប្រកាសខុស (ព្យួរទុក)"))</f>
        <v/>
      </c>
      <c r="L912" s="418" t="inlineStr"/>
      <c r="M912" s="418" t="inlineStr"/>
      <c r="N912" s="455" t="n"/>
      <c r="O912" s="455">
        <f>IF(W912&lt;0,AI912,I912)</f>
        <v/>
      </c>
      <c r="P912" s="455">
        <f>I912-O912</f>
        <v/>
      </c>
      <c r="Q912" s="418" t="n"/>
      <c r="R912" s="418" t="inlineStr">
        <is>
          <t>CAM222319</t>
        </is>
      </c>
      <c r="S912" s="418" t="inlineStr">
        <is>
          <t>CAM222319</t>
        </is>
      </c>
      <c r="T912" s="418">
        <f>R912=S912</f>
        <v/>
      </c>
      <c r="U912" s="418">
        <f>AND(MONTH(F912)=MONTH(Y912), YEAR(F912)=YEAR(Y912))</f>
        <v/>
      </c>
      <c r="V912" s="418">
        <f>AND(AC912&lt;&gt;"", 'Company information'!D$4&lt;&gt;"", RIGHT(SUBSTITUTE(AC912,"-",""),9)=RIGHT(SUBSTITUTE('Company information'!D$4,"-",""),9))</f>
        <v/>
      </c>
      <c r="W912" s="418">
        <f>AI912-I912</f>
        <v/>
      </c>
      <c r="X912" s="455" t="n"/>
      <c r="Y912" s="419" t="n">
        <v>44781</v>
      </c>
      <c r="Z912" s="418" t="inlineStr">
        <is>
          <t>CAM222319</t>
        </is>
      </c>
      <c r="AA912" s="418" t="inlineStr"/>
      <c r="AB912" s="418" t="inlineStr">
        <is>
          <t>បុគ្គលជាប់អាករ</t>
        </is>
      </c>
      <c r="AC912" s="418" t="inlineStr">
        <is>
          <t>L001-100067123</t>
        </is>
      </c>
      <c r="AD912" s="418" t="inlineStr">
        <is>
          <t>រីឡាយអេប៊ល សូស អ៊ិនដាសស្រ្ទៀល (ខេមបូឌា)</t>
        </is>
      </c>
      <c r="AE912" s="455" t="n">
        <v>2397593</v>
      </c>
      <c r="AF912" s="455" t="n">
        <v>2179630</v>
      </c>
      <c r="AG912" s="455" t="n">
        <v>0</v>
      </c>
      <c r="AH912" s="455" t="n">
        <v>0</v>
      </c>
      <c r="AI912" s="455" t="n">
        <v>217963</v>
      </c>
      <c r="AJ912" s="455" t="n">
        <v>0</v>
      </c>
      <c r="AK912" s="455" t="n">
        <v>0</v>
      </c>
      <c r="AL912" s="455" t="n">
        <v>0</v>
      </c>
      <c r="AM912" s="455" t="n">
        <v>0</v>
      </c>
      <c r="AN912" s="455" t="n">
        <v>0</v>
      </c>
      <c r="AO912" s="455" t="n">
        <v>0</v>
      </c>
      <c r="AP912" s="455" t="n">
        <v>0</v>
      </c>
      <c r="AQ912" s="455" t="n">
        <v>0</v>
      </c>
      <c r="AR912" s="418" t="inlineStr"/>
      <c r="AS912" s="418" t="inlineStr">
        <is>
          <t>THC,DOC</t>
        </is>
      </c>
      <c r="AT912" s="418" t="inlineStr">
        <is>
          <t>បានប្រកាសពន្ធ</t>
        </is>
      </c>
    </row>
    <row r="913">
      <c r="A913" s="417" t="n">
        <v>904</v>
      </c>
      <c r="B913" s="418" t="inlineStr">
        <is>
          <t>THC, DOC FEE and CONTAINER IMBALANCE</t>
        </is>
      </c>
      <c r="C913" s="418" t="inlineStr">
        <is>
          <t>យូនៀន ឆេមភៀន ឡូជីស្ទីក (ខេមបូឌា)</t>
        </is>
      </c>
      <c r="D913" s="418" t="inlineStr">
        <is>
          <t>L001-104010509</t>
        </is>
      </c>
      <c r="E913" s="418" t="inlineStr">
        <is>
          <t>221305</t>
        </is>
      </c>
      <c r="F913" s="419" t="n">
        <v>44812</v>
      </c>
      <c r="G913" s="420" t="n">
        <v>60981</v>
      </c>
      <c r="H913" s="418" t="n"/>
      <c r="I913" s="455" t="n">
        <v>60981</v>
      </c>
      <c r="J913" s="418">
        <f>IF(L913&lt;&gt;"",L913,K913)</f>
        <v/>
      </c>
      <c r="K913" s="418">
        <f>IF(AND(T913=TRUE, U913=TRUE, V913=TRUE), IF(W913&lt;-0.05, "អនុញ្ញាត (អ្នកផ្គត់ផ្គង់ប្រកាសខ្វះ)", "បានប្រកាស (អនុញ្ញាត)"), IF(AND(T913=FALSE, U913=FALSE, V913=FALSE), "ព្យួរទុក (មិនមានទិន្នន័យ)", "ប្រកាសខុស (ព្យួរទុក)"))</f>
        <v/>
      </c>
      <c r="L913" s="418" t="inlineStr"/>
      <c r="M913" s="418" t="inlineStr"/>
      <c r="N913" s="455" t="n"/>
      <c r="O913" s="455">
        <f>IF(W913&lt;0,AI913,I913)</f>
        <v/>
      </c>
      <c r="P913" s="455">
        <f>I913-O913</f>
        <v/>
      </c>
      <c r="Q913" s="418" t="n"/>
      <c r="R913" s="418" t="inlineStr">
        <is>
          <t>221305</t>
        </is>
      </c>
      <c r="S913" s="418" t="inlineStr">
        <is>
          <t>221305</t>
        </is>
      </c>
      <c r="T913" s="418">
        <f>R913=S913</f>
        <v/>
      </c>
      <c r="U913" s="418">
        <f>AND(MONTH(F913)=MONTH(Y913), YEAR(F913)=YEAR(Y913))</f>
        <v/>
      </c>
      <c r="V913" s="418">
        <f>AND(AC913&lt;&gt;"", 'Company information'!D$4&lt;&gt;"", RIGHT(SUBSTITUTE(AC913,"-",""),9)=RIGHT(SUBSTITUTE('Company information'!D$4,"-",""),9))</f>
        <v/>
      </c>
      <c r="W913" s="418">
        <f>AI913-I913</f>
        <v/>
      </c>
      <c r="X913" s="455" t="n"/>
      <c r="Y913" s="419" t="n">
        <v>44782</v>
      </c>
      <c r="Z913" s="418" t="inlineStr">
        <is>
          <t>221305</t>
        </is>
      </c>
      <c r="AA913" s="418" t="inlineStr"/>
      <c r="AB913" s="418" t="inlineStr">
        <is>
          <t>បុគ្គលជាប់អាករ</t>
        </is>
      </c>
      <c r="AC913" s="418" t="inlineStr">
        <is>
          <t>L001-100067123</t>
        </is>
      </c>
      <c r="AD913" s="418" t="inlineStr">
        <is>
          <t>រីឡាយអេប៊ល សូស អ៊ិនដាសស្រ្ទៀល (ខេមបូឌា)</t>
        </is>
      </c>
      <c r="AE913" s="455" t="n">
        <v>670795</v>
      </c>
      <c r="AF913" s="455" t="n">
        <v>609814</v>
      </c>
      <c r="AG913" s="455" t="n">
        <v>0</v>
      </c>
      <c r="AH913" s="455" t="n">
        <v>0</v>
      </c>
      <c r="AI913" s="455" t="n">
        <v>60981</v>
      </c>
      <c r="AJ913" s="455" t="n">
        <v>0</v>
      </c>
      <c r="AK913" s="455" t="n">
        <v>0</v>
      </c>
      <c r="AL913" s="455" t="n">
        <v>0</v>
      </c>
      <c r="AM913" s="455" t="n">
        <v>0</v>
      </c>
      <c r="AN913" s="455" t="n">
        <v>0</v>
      </c>
      <c r="AO913" s="455" t="n">
        <v>0</v>
      </c>
      <c r="AP913" s="455" t="n">
        <v>0</v>
      </c>
      <c r="AQ913" s="455" t="n">
        <v>0</v>
      </c>
      <c r="AR913" s="418" t="inlineStr"/>
      <c r="AS913" s="418" t="inlineStr">
        <is>
          <t>WARE</t>
        </is>
      </c>
      <c r="AT913" s="418" t="inlineStr">
        <is>
          <t>បានប្រកាសពន្ធ</t>
        </is>
      </c>
    </row>
    <row r="914">
      <c r="A914" s="417" t="n">
        <v>905</v>
      </c>
      <c r="B914" s="418" t="inlineStr">
        <is>
          <t>Lift-On Charge, Gate Fee Charge and Storage 40 Feet Container</t>
        </is>
      </c>
      <c r="C914" s="418" t="inlineStr">
        <is>
          <t>អាយធីអាយ អ៊ិនធើណេសិនណល ត្រេនស័្ពរថេសិន (ខេមបូឌា) ឯ.ក</t>
        </is>
      </c>
      <c r="D914" s="418" t="inlineStr">
        <is>
          <t>K002-901800477</t>
        </is>
      </c>
      <c r="E914" s="418" t="inlineStr">
        <is>
          <t>CAM222318</t>
        </is>
      </c>
      <c r="F914" s="419" t="n">
        <v>44781</v>
      </c>
      <c r="G914" s="420" t="n">
        <v>59155</v>
      </c>
      <c r="H914" s="418" t="n"/>
      <c r="I914" s="455" t="n">
        <v>59155</v>
      </c>
      <c r="J914" s="418">
        <f>IF(L914&lt;&gt;"",L914,K914)</f>
        <v/>
      </c>
      <c r="K914" s="418">
        <f>IF(AND(T914=TRUE, U914=TRUE, V914=TRUE), IF(W914&lt;-0.05, "អនុញ្ញាត (អ្នកផ្គត់ផ្គង់ប្រកាសខ្វះ)", "បានប្រកាស (អនុញ្ញាត)"), IF(AND(T914=FALSE, U914=FALSE, V914=FALSE), "ព្យួរទុក (មិនមានទិន្នន័យ)", "ប្រកាសខុស (ព្យួរទុក)"))</f>
        <v/>
      </c>
      <c r="L914" s="418" t="inlineStr"/>
      <c r="M914" s="418" t="inlineStr"/>
      <c r="N914" s="455" t="n"/>
      <c r="O914" s="455">
        <f>IF(W914&lt;0,AI914,I914)</f>
        <v/>
      </c>
      <c r="P914" s="455">
        <f>I914-O914</f>
        <v/>
      </c>
      <c r="Q914" s="418" t="n"/>
      <c r="R914" s="418" t="inlineStr">
        <is>
          <t>CAM222318</t>
        </is>
      </c>
      <c r="S914" s="418" t="inlineStr">
        <is>
          <t>CAM222318</t>
        </is>
      </c>
      <c r="T914" s="418">
        <f>R914=S914</f>
        <v/>
      </c>
      <c r="U914" s="418">
        <f>AND(MONTH(F914)=MONTH(Y914), YEAR(F914)=YEAR(Y914))</f>
        <v/>
      </c>
      <c r="V914" s="418">
        <f>AND(AC914&lt;&gt;"", 'Company information'!D$4&lt;&gt;"", RIGHT(SUBSTITUTE(AC914,"-",""),9)=RIGHT(SUBSTITUTE('Company information'!D$4,"-",""),9))</f>
        <v/>
      </c>
      <c r="W914" s="418">
        <f>AI914-I914</f>
        <v/>
      </c>
      <c r="X914" s="455" t="n"/>
      <c r="Y914" s="419" t="n">
        <v>44781</v>
      </c>
      <c r="Z914" s="418" t="inlineStr">
        <is>
          <t>CAM222318</t>
        </is>
      </c>
      <c r="AA914" s="418" t="inlineStr"/>
      <c r="AB914" s="418" t="inlineStr">
        <is>
          <t>បុគ្គលជាប់អាករ</t>
        </is>
      </c>
      <c r="AC914" s="418" t="inlineStr">
        <is>
          <t>L001-100067123</t>
        </is>
      </c>
      <c r="AD914" s="418" t="inlineStr">
        <is>
          <t>រីឡាយអេប៊ល សូស អ៊ិនដាសស្រ្ទៀល (ខេមបូឌា)</t>
        </is>
      </c>
      <c r="AE914" s="455" t="n">
        <v>650707</v>
      </c>
      <c r="AF914" s="455" t="n">
        <v>591552</v>
      </c>
      <c r="AG914" s="455" t="n">
        <v>0</v>
      </c>
      <c r="AH914" s="455" t="n">
        <v>0</v>
      </c>
      <c r="AI914" s="455" t="n">
        <v>59155</v>
      </c>
      <c r="AJ914" s="455" t="n">
        <v>0</v>
      </c>
      <c r="AK914" s="455" t="n">
        <v>0</v>
      </c>
      <c r="AL914" s="455" t="n">
        <v>0</v>
      </c>
      <c r="AM914" s="455" t="n">
        <v>0</v>
      </c>
      <c r="AN914" s="455" t="n">
        <v>0</v>
      </c>
      <c r="AO914" s="455" t="n">
        <v>0</v>
      </c>
      <c r="AP914" s="455" t="n">
        <v>0</v>
      </c>
      <c r="AQ914" s="455" t="n">
        <v>0</v>
      </c>
      <c r="AR914" s="418" t="inlineStr"/>
      <c r="AS914" s="418" t="inlineStr">
        <is>
          <t>THC,DOC</t>
        </is>
      </c>
      <c r="AT914" s="418" t="inlineStr">
        <is>
          <t>បានប្រកាសពន្ធ</t>
        </is>
      </c>
    </row>
    <row r="915">
      <c r="A915" s="417" t="n">
        <v>906</v>
      </c>
      <c r="B915" s="418" t="inlineStr">
        <is>
          <t>Customs Clearance Fee, Extra Trucking Fee, Non-Original Insurance, Permit Fee, Service Charge, Red in Asycuda System and Demurrage Charge</t>
        </is>
      </c>
      <c r="C915" s="418" t="inlineStr">
        <is>
          <t>យូនៀន ឆេមភៀន ឡូជីស្ទីក (ខេមបូឌា)</t>
        </is>
      </c>
      <c r="D915" s="418" t="inlineStr">
        <is>
          <t>L001-104010509</t>
        </is>
      </c>
      <c r="E915" s="418" t="inlineStr">
        <is>
          <t>221304</t>
        </is>
      </c>
      <c r="F915" s="419" t="n">
        <v>44812</v>
      </c>
      <c r="G915" s="420" t="n">
        <v>7394</v>
      </c>
      <c r="H915" s="418" t="n"/>
      <c r="I915" s="455" t="n">
        <v>7394</v>
      </c>
      <c r="J915" s="418">
        <f>IF(L915&lt;&gt;"",L915,K915)</f>
        <v/>
      </c>
      <c r="K915" s="418">
        <f>IF(AND(T915=TRUE, U915=TRUE, V915=TRUE), IF(W915&lt;-0.05, "អនុញ្ញាត (អ្នកផ្គត់ផ្គង់ប្រកាសខ្វះ)", "បានប្រកាស (អនុញ្ញាត)"), IF(AND(T915=FALSE, U915=FALSE, V915=FALSE), "ព្យួរទុក (មិនមានទិន្នន័យ)", "ប្រកាសខុស (ព្យួរទុក)"))</f>
        <v/>
      </c>
      <c r="L915" s="418" t="inlineStr"/>
      <c r="M915" s="418" t="inlineStr"/>
      <c r="N915" s="455" t="n"/>
      <c r="O915" s="455">
        <f>IF(W915&lt;0,AI915,I915)</f>
        <v/>
      </c>
      <c r="P915" s="455">
        <f>I915-O915</f>
        <v/>
      </c>
      <c r="Q915" s="418" t="n"/>
      <c r="R915" s="418" t="inlineStr">
        <is>
          <t>221304</t>
        </is>
      </c>
      <c r="S915" s="418" t="inlineStr">
        <is>
          <t>221304</t>
        </is>
      </c>
      <c r="T915" s="418">
        <f>R915=S915</f>
        <v/>
      </c>
      <c r="U915" s="418">
        <f>AND(MONTH(F915)=MONTH(Y915), YEAR(F915)=YEAR(Y915))</f>
        <v/>
      </c>
      <c r="V915" s="418">
        <f>AND(AC915&lt;&gt;"", 'Company information'!D$4&lt;&gt;"", RIGHT(SUBSTITUTE(AC915,"-",""),9)=RIGHT(SUBSTITUTE('Company information'!D$4,"-",""),9))</f>
        <v/>
      </c>
      <c r="W915" s="418">
        <f>AI915-I915</f>
        <v/>
      </c>
      <c r="X915" s="455" t="n"/>
      <c r="Y915" s="419" t="n">
        <v>44782</v>
      </c>
      <c r="Z915" s="418" t="inlineStr">
        <is>
          <t>221304</t>
        </is>
      </c>
      <c r="AA915" s="418" t="inlineStr"/>
      <c r="AB915" s="418" t="inlineStr">
        <is>
          <t>បុគ្គលជាប់អាករ</t>
        </is>
      </c>
      <c r="AC915" s="418" t="inlineStr">
        <is>
          <t>L001-100067123</t>
        </is>
      </c>
      <c r="AD915" s="418" t="inlineStr">
        <is>
          <t>រីឡាយអេប៊ល សូស អ៊ិនដាសស្រ្ទៀល (ខេមបូឌា)</t>
        </is>
      </c>
      <c r="AE915" s="455" t="n">
        <v>81338</v>
      </c>
      <c r="AF915" s="455" t="n">
        <v>73944</v>
      </c>
      <c r="AG915" s="455" t="n">
        <v>0</v>
      </c>
      <c r="AH915" s="455" t="n">
        <v>0</v>
      </c>
      <c r="AI915" s="455" t="n">
        <v>7394</v>
      </c>
      <c r="AJ915" s="455" t="n">
        <v>0</v>
      </c>
      <c r="AK915" s="455" t="n">
        <v>0</v>
      </c>
      <c r="AL915" s="455" t="n">
        <v>0</v>
      </c>
      <c r="AM915" s="455" t="n">
        <v>0</v>
      </c>
      <c r="AN915" s="455" t="n">
        <v>0</v>
      </c>
      <c r="AO915" s="455" t="n">
        <v>0</v>
      </c>
      <c r="AP915" s="455" t="n">
        <v>0</v>
      </c>
      <c r="AQ915" s="455" t="n">
        <v>0</v>
      </c>
      <c r="AR915" s="418" t="inlineStr"/>
      <c r="AS915" s="418" t="inlineStr">
        <is>
          <t>WARE</t>
        </is>
      </c>
      <c r="AT915" s="418" t="inlineStr">
        <is>
          <t>បានប្រកាសពន្ធ</t>
        </is>
      </c>
    </row>
    <row r="916">
      <c r="A916" s="417" t="n">
        <v>907</v>
      </c>
      <c r="B916" s="418" t="inlineStr">
        <is>
          <t>Customs Clearance Fee and Trucking Fee</t>
        </is>
      </c>
      <c r="C916" s="418" t="inlineStr">
        <is>
          <t>កំពង់ផែស្វយ័តក្រុងព្រះសីហនុ</t>
        </is>
      </c>
      <c r="D916" s="418" t="inlineStr">
        <is>
          <t>L001-100044638</t>
        </is>
      </c>
      <c r="E916" s="418" t="inlineStr">
        <is>
          <t>148359</t>
        </is>
      </c>
      <c r="F916" s="419" t="n">
        <v>44786</v>
      </c>
      <c r="G916" s="420" t="n">
        <v>59141</v>
      </c>
      <c r="H916" s="418" t="n"/>
      <c r="I916" s="455" t="n">
        <v>59141</v>
      </c>
      <c r="J916" s="418">
        <f>IF(L916&lt;&gt;"",L916,K916)</f>
        <v/>
      </c>
      <c r="K916" s="418">
        <f>IF(AND(T916=TRUE, U916=TRUE, V916=TRUE), IF(W916&lt;-0.05, "អនុញ្ញាត (អ្នកផ្គត់ផ្គង់ប្រកាសខ្វះ)", "បានប្រកាស (អនុញ្ញាត)"), IF(AND(T916=FALSE, U916=FALSE, V916=FALSE), "ព្យួរទុក (មិនមានទិន្នន័យ)", "ប្រកាសខុស (ព្យួរទុក)"))</f>
        <v/>
      </c>
      <c r="L916" s="418" t="inlineStr"/>
      <c r="M916" s="418" t="inlineStr"/>
      <c r="N916" s="455" t="n"/>
      <c r="O916" s="455">
        <f>IF(W916&lt;0,AI916,I916)</f>
        <v/>
      </c>
      <c r="P916" s="455">
        <f>I916-O916</f>
        <v/>
      </c>
      <c r="Q916" s="418" t="n"/>
      <c r="R916" s="418" t="inlineStr">
        <is>
          <t>148359</t>
        </is>
      </c>
      <c r="S916" s="418" t="inlineStr"/>
      <c r="T916" s="418">
        <f>R916=S916</f>
        <v/>
      </c>
      <c r="U916" s="418">
        <f>AND(MONTH(F916)=MONTH(Y916), YEAR(F916)=YEAR(Y916))</f>
        <v/>
      </c>
      <c r="V916" s="418">
        <f>AND(AC916&lt;&gt;"", 'Company information'!D$4&lt;&gt;"", RIGHT(SUBSTITUTE(AC916,"-",""),9)=RIGHT(SUBSTITUTE('Company information'!D$4,"-",""),9))</f>
        <v/>
      </c>
      <c r="W916" s="418">
        <f>AI916-I916</f>
        <v/>
      </c>
      <c r="X916" s="455" t="n"/>
      <c r="Y916" s="417" t="n"/>
      <c r="Z916" s="418" t="n"/>
      <c r="AA916" s="418" t="n"/>
      <c r="AB916" s="418" t="n"/>
      <c r="AC916" s="418" t="n"/>
      <c r="AD916" s="418" t="n"/>
      <c r="AE916" s="455" t="n"/>
      <c r="AF916" s="455" t="n"/>
      <c r="AG916" s="455" t="n"/>
      <c r="AH916" s="455" t="n"/>
      <c r="AI916" s="455" t="n"/>
      <c r="AJ916" s="455" t="n"/>
      <c r="AK916" s="455" t="n"/>
      <c r="AL916" s="455" t="n"/>
      <c r="AM916" s="455" t="n"/>
      <c r="AN916" s="455" t="n"/>
      <c r="AO916" s="455" t="n"/>
      <c r="AP916" s="455" t="n"/>
      <c r="AQ916" s="455" t="n"/>
      <c r="AR916" s="418" t="n"/>
      <c r="AS916" s="418" t="n"/>
      <c r="AT916" s="418" t="n"/>
    </row>
    <row r="917">
      <c r="A917" s="417" t="n">
        <v>908</v>
      </c>
      <c r="B917" s="418" t="inlineStr">
        <is>
          <t>Customs Clearance Fee and Trucking Fee</t>
        </is>
      </c>
      <c r="C917" s="418" t="inlineStr">
        <is>
          <t>អាយធីអាយ អ៊ិនធើណេសិនណល ត្រេនស័្ពរថេសិន (ខេមបូឌា) ឯ.ក</t>
        </is>
      </c>
      <c r="D917" s="418" t="inlineStr">
        <is>
          <t>K002-901800477</t>
        </is>
      </c>
      <c r="E917" s="418" t="inlineStr">
        <is>
          <t>CAM222389</t>
        </is>
      </c>
      <c r="F917" s="419" t="n">
        <v>44786</v>
      </c>
      <c r="G917" s="420" t="n">
        <v>207404</v>
      </c>
      <c r="H917" s="418" t="n"/>
      <c r="I917" s="455" t="n">
        <v>207404</v>
      </c>
      <c r="J917" s="418">
        <f>IF(L917&lt;&gt;"",L917,K917)</f>
        <v/>
      </c>
      <c r="K917" s="418">
        <f>IF(AND(T917=TRUE, U917=TRUE, V917=TRUE), IF(W917&lt;-0.05, "អនុញ្ញាត (អ្នកផ្គត់ផ្គង់ប្រកាសខ្វះ)", "បានប្រកាស (អនុញ្ញាត)"), IF(AND(T917=FALSE, U917=FALSE, V917=FALSE), "ព្យួរទុក (មិនមានទិន្នន័យ)", "ប្រកាសខុស (ព្យួរទុក)"))</f>
        <v/>
      </c>
      <c r="L917" s="418" t="inlineStr"/>
      <c r="M917" s="418" t="inlineStr"/>
      <c r="N917" s="455" t="n"/>
      <c r="O917" s="455">
        <f>IF(W917&lt;0,AI917,I917)</f>
        <v/>
      </c>
      <c r="P917" s="455">
        <f>I917-O917</f>
        <v/>
      </c>
      <c r="Q917" s="418" t="n"/>
      <c r="R917" s="418" t="inlineStr">
        <is>
          <t>CAM222389</t>
        </is>
      </c>
      <c r="S917" s="418" t="inlineStr">
        <is>
          <t>CAM222389</t>
        </is>
      </c>
      <c r="T917" s="418">
        <f>R917=S917</f>
        <v/>
      </c>
      <c r="U917" s="418">
        <f>AND(MONTH(F917)=MONTH(Y917), YEAR(F917)=YEAR(Y917))</f>
        <v/>
      </c>
      <c r="V917" s="418">
        <f>AND(AC917&lt;&gt;"", 'Company information'!D$4&lt;&gt;"", RIGHT(SUBSTITUTE(AC917,"-",""),9)=RIGHT(SUBSTITUTE('Company information'!D$4,"-",""),9))</f>
        <v/>
      </c>
      <c r="W917" s="418">
        <f>AI917-I917</f>
        <v/>
      </c>
      <c r="X917" s="455" t="n"/>
      <c r="Y917" s="419" t="n">
        <v>44786</v>
      </c>
      <c r="Z917" s="418" t="inlineStr">
        <is>
          <t>CAM222389</t>
        </is>
      </c>
      <c r="AA917" s="418" t="inlineStr"/>
      <c r="AB917" s="418" t="inlineStr">
        <is>
          <t>បុគ្គលជាប់អាករ</t>
        </is>
      </c>
      <c r="AC917" s="418" t="inlineStr">
        <is>
          <t>L001-100067123</t>
        </is>
      </c>
      <c r="AD917" s="418" t="inlineStr">
        <is>
          <t>រីឡាយអេប៊ល សូស អ៊ិនដាសស្រ្ទៀល (ខេមបូឌា)</t>
        </is>
      </c>
      <c r="AE917" s="455" t="n">
        <v>2281439</v>
      </c>
      <c r="AF917" s="455" t="n">
        <v>2074035</v>
      </c>
      <c r="AG917" s="455" t="n">
        <v>0</v>
      </c>
      <c r="AH917" s="455" t="n">
        <v>0</v>
      </c>
      <c r="AI917" s="455" t="n">
        <v>207404</v>
      </c>
      <c r="AJ917" s="455" t="n">
        <v>0</v>
      </c>
      <c r="AK917" s="455" t="n">
        <v>0</v>
      </c>
      <c r="AL917" s="455" t="n">
        <v>0</v>
      </c>
      <c r="AM917" s="455" t="n">
        <v>0</v>
      </c>
      <c r="AN917" s="455" t="n">
        <v>0</v>
      </c>
      <c r="AO917" s="455" t="n">
        <v>0</v>
      </c>
      <c r="AP917" s="455" t="n">
        <v>0</v>
      </c>
      <c r="AQ917" s="455" t="n">
        <v>0</v>
      </c>
      <c r="AR917" s="418" t="inlineStr"/>
      <c r="AS917" s="418" t="inlineStr">
        <is>
          <t>THC,DOC</t>
        </is>
      </c>
      <c r="AT917" s="418" t="inlineStr">
        <is>
          <t>បានប្រកាសពន្ធ</t>
        </is>
      </c>
    </row>
    <row r="918">
      <c r="A918" s="417" t="n">
        <v>909</v>
      </c>
      <c r="B918" s="418" t="inlineStr">
        <is>
          <t>THC Charge, CFS Fee, Scanning Fee, CIC Fee, D/O Fee, DOC Fee, Agency Fee, Handling Fee and Ocean Freight</t>
        </is>
      </c>
      <c r="C918" s="418" t="inlineStr">
        <is>
          <t>កំពង់ផែស្វយ័តក្រុងព្រះសីហនុ</t>
        </is>
      </c>
      <c r="D918" s="418" t="inlineStr">
        <is>
          <t>L001-100044638</t>
        </is>
      </c>
      <c r="E918" s="418" t="inlineStr">
        <is>
          <t>141340</t>
        </is>
      </c>
      <c r="F918" s="419" t="n">
        <v>44628</v>
      </c>
      <c r="G918" s="420" t="n">
        <v>1258</v>
      </c>
      <c r="H918" s="418" t="n"/>
      <c r="I918" s="455" t="n">
        <v>1258</v>
      </c>
      <c r="J918" s="418">
        <f>IF(L918&lt;&gt;"",L918,K918)</f>
        <v/>
      </c>
      <c r="K918" s="418">
        <f>IF(AND(T918=TRUE, U918=TRUE, V918=TRUE), IF(W918&lt;-0.05, "អនុញ្ញាត (អ្នកផ្គត់ផ្គង់ប្រកាសខ្វះ)", "បានប្រកាស (អនុញ្ញាត)"), IF(AND(T918=FALSE, U918=FALSE, V918=FALSE), "ព្យួរទុក (មិនមានទិន្នន័យ)", "ប្រកាសខុស (ព្យួរទុក)"))</f>
        <v/>
      </c>
      <c r="L918" s="418" t="inlineStr"/>
      <c r="M918" s="418" t="inlineStr"/>
      <c r="N918" s="455" t="n"/>
      <c r="O918" s="455">
        <f>IF(W918&lt;0,AI918,I918)</f>
        <v/>
      </c>
      <c r="P918" s="455">
        <f>I918-O918</f>
        <v/>
      </c>
      <c r="Q918" s="418" t="n"/>
      <c r="R918" s="418" t="inlineStr">
        <is>
          <t>141340</t>
        </is>
      </c>
      <c r="S918" s="418" t="inlineStr"/>
      <c r="T918" s="418">
        <f>R918=S918</f>
        <v/>
      </c>
      <c r="U918" s="418">
        <f>AND(MONTH(F918)=MONTH(Y918), YEAR(F918)=YEAR(Y918))</f>
        <v/>
      </c>
      <c r="V918" s="418">
        <f>AND(AC918&lt;&gt;"", 'Company information'!D$4&lt;&gt;"", RIGHT(SUBSTITUTE(AC918,"-",""),9)=RIGHT(SUBSTITUTE('Company information'!D$4,"-",""),9))</f>
        <v/>
      </c>
      <c r="W918" s="418">
        <f>AI918-I918</f>
        <v/>
      </c>
      <c r="X918" s="455" t="n"/>
      <c r="Y918" s="417" t="n"/>
      <c r="Z918" s="418" t="n"/>
      <c r="AA918" s="418" t="n"/>
      <c r="AB918" s="418" t="n"/>
      <c r="AC918" s="418" t="n"/>
      <c r="AD918" s="418" t="n"/>
      <c r="AE918" s="455" t="n"/>
      <c r="AF918" s="455" t="n"/>
      <c r="AG918" s="455" t="n"/>
      <c r="AH918" s="455" t="n"/>
      <c r="AI918" s="455" t="n"/>
      <c r="AJ918" s="455" t="n"/>
      <c r="AK918" s="455" t="n"/>
      <c r="AL918" s="455" t="n"/>
      <c r="AM918" s="455" t="n"/>
      <c r="AN918" s="455" t="n"/>
      <c r="AO918" s="455" t="n"/>
      <c r="AP918" s="455" t="n"/>
      <c r="AQ918" s="455" t="n"/>
      <c r="AR918" s="418" t="n"/>
      <c r="AS918" s="418" t="n"/>
      <c r="AT918" s="418" t="n"/>
    </row>
    <row r="919">
      <c r="A919" s="417" t="n">
        <v>910</v>
      </c>
      <c r="B919" s="418" t="inlineStr">
        <is>
          <t>Import(Material)</t>
        </is>
      </c>
      <c r="C919" s="418" t="inlineStr">
        <is>
          <t>អាយធីអាយ អ៊ិនធើណេសិនណល ត្រេនស័្ពរថេសិន (ខេមបូឌា) ឯ.ក</t>
        </is>
      </c>
      <c r="D919" s="418" t="inlineStr">
        <is>
          <t>K002-901800477</t>
        </is>
      </c>
      <c r="E919" s="418" t="inlineStr">
        <is>
          <t>CAM222254</t>
        </is>
      </c>
      <c r="F919" s="419" t="n">
        <v>44569</v>
      </c>
      <c r="G919" s="420" t="n">
        <v>63807</v>
      </c>
      <c r="H919" s="418" t="n"/>
      <c r="I919" s="455" t="n">
        <v>63807</v>
      </c>
      <c r="J919" s="418">
        <f>IF(L919&lt;&gt;"",L919,K919)</f>
        <v/>
      </c>
      <c r="K919" s="418">
        <f>IF(AND(T919=TRUE, U919=TRUE, V919=TRUE), IF(W919&lt;-0.05, "អនុញ្ញាត (អ្នកផ្គត់ផ្គង់ប្រកាសខ្វះ)", "បានប្រកាស (អនុញ្ញាត)"), IF(AND(T919=FALSE, U919=FALSE, V919=FALSE), "ព្យួរទុក (មិនមានទិន្នន័យ)", "ប្រកាសខុស (ព្យួរទុក)"))</f>
        <v/>
      </c>
      <c r="L919" s="418" t="inlineStr"/>
      <c r="M919" s="418" t="inlineStr"/>
      <c r="N919" s="455" t="n"/>
      <c r="O919" s="455">
        <f>IF(W919&lt;0,AI919,I919)</f>
        <v/>
      </c>
      <c r="P919" s="455">
        <f>I919-O919</f>
        <v/>
      </c>
      <c r="Q919" s="418" t="n"/>
      <c r="R919" s="418" t="inlineStr">
        <is>
          <t>CAM222254</t>
        </is>
      </c>
      <c r="S919" s="418" t="inlineStr">
        <is>
          <t>CAM222254</t>
        </is>
      </c>
      <c r="T919" s="418">
        <f>R919=S919</f>
        <v/>
      </c>
      <c r="U919" s="418">
        <f>AND(MONTH(F919)=MONTH(Y919), YEAR(F919)=YEAR(Y919))</f>
        <v/>
      </c>
      <c r="V919" s="418">
        <f>AND(AC919&lt;&gt;"", 'Company information'!D$4&lt;&gt;"", RIGHT(SUBSTITUTE(AC919,"-",""),9)=RIGHT(SUBSTITUTE('Company information'!D$4,"-",""),9))</f>
        <v/>
      </c>
      <c r="W919" s="418">
        <f>AI919-I919</f>
        <v/>
      </c>
      <c r="X919" s="455" t="n"/>
      <c r="Y919" s="419" t="n">
        <v>44774</v>
      </c>
      <c r="Z919" s="418" t="inlineStr">
        <is>
          <t>CAM222254</t>
        </is>
      </c>
      <c r="AA919" s="418" t="inlineStr"/>
      <c r="AB919" s="418" t="inlineStr">
        <is>
          <t>បុគ្គលជាប់អាករ</t>
        </is>
      </c>
      <c r="AC919" s="418" t="inlineStr">
        <is>
          <t>L001-100067123</t>
        </is>
      </c>
      <c r="AD919" s="418" t="inlineStr">
        <is>
          <t>រីឡាយអេប៊ល សូស អ៊ិនដាសស្រ្ទៀល (ខេមបូឌា)</t>
        </is>
      </c>
      <c r="AE919" s="455" t="n">
        <v>701880</v>
      </c>
      <c r="AF919" s="455" t="n">
        <v>638073</v>
      </c>
      <c r="AG919" s="455" t="n">
        <v>0</v>
      </c>
      <c r="AH919" s="455" t="n">
        <v>0</v>
      </c>
      <c r="AI919" s="455" t="n">
        <v>63807</v>
      </c>
      <c r="AJ919" s="455" t="n">
        <v>0</v>
      </c>
      <c r="AK919" s="455" t="n">
        <v>0</v>
      </c>
      <c r="AL919" s="455" t="n">
        <v>0</v>
      </c>
      <c r="AM919" s="455" t="n">
        <v>0</v>
      </c>
      <c r="AN919" s="455" t="n">
        <v>0</v>
      </c>
      <c r="AO919" s="455" t="n">
        <v>0</v>
      </c>
      <c r="AP919" s="455" t="n">
        <v>0</v>
      </c>
      <c r="AQ919" s="455" t="n">
        <v>0</v>
      </c>
      <c r="AR919" s="418" t="inlineStr"/>
      <c r="AS919" s="418" t="inlineStr">
        <is>
          <t>COLOADER,AGENCY</t>
        </is>
      </c>
      <c r="AT919" s="418" t="inlineStr">
        <is>
          <t>បានប្រកាសពន្ធ</t>
        </is>
      </c>
    </row>
    <row r="920">
      <c r="A920" s="417" t="n">
        <v>911</v>
      </c>
      <c r="B920" s="418" t="inlineStr">
        <is>
          <t>Import Shipment Expense</t>
        </is>
      </c>
      <c r="C920" s="418" t="inlineStr">
        <is>
          <t>កំពង់ផែស្វយ័តក្រុងព្រះសីហនុ</t>
        </is>
      </c>
      <c r="D920" s="418" t="inlineStr">
        <is>
          <t>L001-100044638</t>
        </is>
      </c>
      <c r="E920" s="418" t="inlineStr">
        <is>
          <t>141347</t>
        </is>
      </c>
      <c r="F920" s="419" t="n">
        <v>44628</v>
      </c>
      <c r="G920" s="420" t="n">
        <v>1258</v>
      </c>
      <c r="H920" s="418" t="n"/>
      <c r="I920" s="455" t="n">
        <v>1258</v>
      </c>
      <c r="J920" s="418">
        <f>IF(L920&lt;&gt;"",L920,K920)</f>
        <v/>
      </c>
      <c r="K920" s="418">
        <f>IF(AND(T920=TRUE, U920=TRUE, V920=TRUE), IF(W920&lt;-0.05, "អនុញ្ញាត (អ្នកផ្គត់ផ្គង់ប្រកាសខ្វះ)", "បានប្រកាស (អនុញ្ញាត)"), IF(AND(T920=FALSE, U920=FALSE, V920=FALSE), "ព្យួរទុក (មិនមានទិន្នន័យ)", "ប្រកាសខុស (ព្យួរទុក)"))</f>
        <v/>
      </c>
      <c r="L920" s="418" t="inlineStr"/>
      <c r="M920" s="418" t="inlineStr"/>
      <c r="N920" s="455" t="n"/>
      <c r="O920" s="455">
        <f>IF(W920&lt;0,AI920,I920)</f>
        <v/>
      </c>
      <c r="P920" s="455">
        <f>I920-O920</f>
        <v/>
      </c>
      <c r="Q920" s="418" t="n"/>
      <c r="R920" s="418" t="inlineStr">
        <is>
          <t>141347</t>
        </is>
      </c>
      <c r="S920" s="418" t="inlineStr"/>
      <c r="T920" s="418">
        <f>R920=S920</f>
        <v/>
      </c>
      <c r="U920" s="418">
        <f>AND(MONTH(F920)=MONTH(Y920), YEAR(F920)=YEAR(Y920))</f>
        <v/>
      </c>
      <c r="V920" s="418">
        <f>AND(AC920&lt;&gt;"", 'Company information'!D$4&lt;&gt;"", RIGHT(SUBSTITUTE(AC920,"-",""),9)=RIGHT(SUBSTITUTE('Company information'!D$4,"-",""),9))</f>
        <v/>
      </c>
      <c r="W920" s="418">
        <f>AI920-I920</f>
        <v/>
      </c>
      <c r="X920" s="455" t="n"/>
      <c r="Y920" s="417" t="n"/>
      <c r="Z920" s="418" t="n"/>
      <c r="AA920" s="418" t="n"/>
      <c r="AB920" s="418" t="n"/>
      <c r="AC920" s="418" t="n"/>
      <c r="AD920" s="418" t="n"/>
      <c r="AE920" s="455" t="n"/>
      <c r="AF920" s="455" t="n"/>
      <c r="AG920" s="455" t="n"/>
      <c r="AH920" s="455" t="n"/>
      <c r="AI920" s="455" t="n"/>
      <c r="AJ920" s="455" t="n"/>
      <c r="AK920" s="455" t="n"/>
      <c r="AL920" s="455" t="n"/>
      <c r="AM920" s="455" t="n"/>
      <c r="AN920" s="455" t="n"/>
      <c r="AO920" s="455" t="n"/>
      <c r="AP920" s="455" t="n"/>
      <c r="AQ920" s="455" t="n"/>
      <c r="AR920" s="418" t="n"/>
      <c r="AS920" s="418" t="n"/>
      <c r="AT920" s="418" t="n"/>
    </row>
    <row r="921">
      <c r="A921" s="417" t="n">
        <v>912</v>
      </c>
      <c r="B921" s="418" t="inlineStr">
        <is>
          <t>Customs Declaration, CPF and Transport Doc Fee</t>
        </is>
      </c>
      <c r="C921" s="418" t="inlineStr">
        <is>
          <t>អាយធីអាយ អ៊ិនធើណេសិនណល ត្រេនស័្ពរថេសិន (ខេមបូឌា) ឯ.ក</t>
        </is>
      </c>
      <c r="D921" s="418" t="inlineStr">
        <is>
          <t>K002-901800477</t>
        </is>
      </c>
      <c r="E921" s="418" t="inlineStr">
        <is>
          <t>CAM222253</t>
        </is>
      </c>
      <c r="F921" s="419" t="n">
        <v>44569</v>
      </c>
      <c r="G921" s="420" t="n">
        <v>76681</v>
      </c>
      <c r="H921" s="418" t="n"/>
      <c r="I921" s="455" t="n">
        <v>76681</v>
      </c>
      <c r="J921" s="418">
        <f>IF(L921&lt;&gt;"",L921,K921)</f>
        <v/>
      </c>
      <c r="K921" s="418">
        <f>IF(AND(T921=TRUE, U921=TRUE, V921=TRUE), IF(W921&lt;-0.05, "អនុញ្ញាត (អ្នកផ្គត់ផ្គង់ប្រកាសខ្វះ)", "បានប្រកាស (អនុញ្ញាត)"), IF(AND(T921=FALSE, U921=FALSE, V921=FALSE), "ព្យួរទុក (មិនមានទិន្នន័យ)", "ប្រកាសខុស (ព្យួរទុក)"))</f>
        <v/>
      </c>
      <c r="L921" s="418" t="inlineStr"/>
      <c r="M921" s="418" t="inlineStr"/>
      <c r="N921" s="455" t="n"/>
      <c r="O921" s="455">
        <f>IF(W921&lt;0,AI921,I921)</f>
        <v/>
      </c>
      <c r="P921" s="455">
        <f>I921-O921</f>
        <v/>
      </c>
      <c r="Q921" s="418" t="n"/>
      <c r="R921" s="418" t="inlineStr">
        <is>
          <t>CAM222253</t>
        </is>
      </c>
      <c r="S921" s="418" t="inlineStr">
        <is>
          <t>CAM222253</t>
        </is>
      </c>
      <c r="T921" s="418">
        <f>R921=S921</f>
        <v/>
      </c>
      <c r="U921" s="418">
        <f>AND(MONTH(F921)=MONTH(Y921), YEAR(F921)=YEAR(Y921))</f>
        <v/>
      </c>
      <c r="V921" s="418">
        <f>AND(AC921&lt;&gt;"", 'Company information'!D$4&lt;&gt;"", RIGHT(SUBSTITUTE(AC921,"-",""),9)=RIGHT(SUBSTITUTE('Company information'!D$4,"-",""),9))</f>
        <v/>
      </c>
      <c r="W921" s="418">
        <f>AI921-I921</f>
        <v/>
      </c>
      <c r="X921" s="455" t="n"/>
      <c r="Y921" s="419" t="n">
        <v>44774</v>
      </c>
      <c r="Z921" s="418" t="inlineStr">
        <is>
          <t>CAM222253</t>
        </is>
      </c>
      <c r="AA921" s="418" t="inlineStr"/>
      <c r="AB921" s="418" t="inlineStr">
        <is>
          <t>បុគ្គលជាប់អាករ</t>
        </is>
      </c>
      <c r="AC921" s="418" t="inlineStr">
        <is>
          <t>L001-100067123</t>
        </is>
      </c>
      <c r="AD921" s="418" t="inlineStr">
        <is>
          <t>រីឡាយអេប៊ល សូស អ៊ិនដាសស្រ្ទៀល (ខេមបូឌា)</t>
        </is>
      </c>
      <c r="AE921" s="455" t="n">
        <v>843497</v>
      </c>
      <c r="AF921" s="455" t="n">
        <v>766815</v>
      </c>
      <c r="AG921" s="455" t="n">
        <v>0</v>
      </c>
      <c r="AH921" s="455" t="n">
        <v>0</v>
      </c>
      <c r="AI921" s="455" t="n">
        <v>76682</v>
      </c>
      <c r="AJ921" s="455" t="n">
        <v>0</v>
      </c>
      <c r="AK921" s="455" t="n">
        <v>0</v>
      </c>
      <c r="AL921" s="455" t="n">
        <v>0</v>
      </c>
      <c r="AM921" s="455" t="n">
        <v>0</v>
      </c>
      <c r="AN921" s="455" t="n">
        <v>0</v>
      </c>
      <c r="AO921" s="455" t="n">
        <v>0</v>
      </c>
      <c r="AP921" s="455" t="n">
        <v>0</v>
      </c>
      <c r="AQ921" s="455" t="n">
        <v>0</v>
      </c>
      <c r="AR921" s="418" t="inlineStr"/>
      <c r="AS921" s="418" t="inlineStr">
        <is>
          <t>THC,DOC</t>
        </is>
      </c>
      <c r="AT921" s="418" t="inlineStr">
        <is>
          <t>បានប្រកាសពន្ធ</t>
        </is>
      </c>
    </row>
    <row r="922">
      <c r="A922" s="417" t="n">
        <v>913</v>
      </c>
      <c r="B922" s="418" t="inlineStr">
        <is>
          <t>Gate Fee Charge</t>
        </is>
      </c>
      <c r="C922" s="418" t="inlineStr">
        <is>
          <t>កំពង់ផែស្វយ័តក្រុងព្រះសីហនុ</t>
        </is>
      </c>
      <c r="D922" s="418" t="inlineStr">
        <is>
          <t>L001-100044638</t>
        </is>
      </c>
      <c r="E922" s="418" t="inlineStr">
        <is>
          <t>141355</t>
        </is>
      </c>
      <c r="F922" s="419" t="n">
        <v>44628</v>
      </c>
      <c r="G922" s="420" t="n">
        <v>23410</v>
      </c>
      <c r="H922" s="418" t="n"/>
      <c r="I922" s="455" t="n">
        <v>23410</v>
      </c>
      <c r="J922" s="418">
        <f>IF(L922&lt;&gt;"",L922,K922)</f>
        <v/>
      </c>
      <c r="K922" s="418">
        <f>IF(AND(T922=TRUE, U922=TRUE, V922=TRUE), IF(W922&lt;-0.05, "អនុញ្ញាត (អ្នកផ្គត់ផ្គង់ប្រកាសខ្វះ)", "បានប្រកាស (អនុញ្ញាត)"), IF(AND(T922=FALSE, U922=FALSE, V922=FALSE), "ព្យួរទុក (មិនមានទិន្នន័យ)", "ប្រកាសខុស (ព្យួរទុក)"))</f>
        <v/>
      </c>
      <c r="L922" s="418" t="inlineStr"/>
      <c r="M922" s="418" t="inlineStr"/>
      <c r="N922" s="455" t="n"/>
      <c r="O922" s="455">
        <f>IF(W922&lt;0,AI922,I922)</f>
        <v/>
      </c>
      <c r="P922" s="455">
        <f>I922-O922</f>
        <v/>
      </c>
      <c r="Q922" s="418" t="n"/>
      <c r="R922" s="418" t="inlineStr">
        <is>
          <t>141355</t>
        </is>
      </c>
      <c r="S922" s="418" t="inlineStr"/>
      <c r="T922" s="418">
        <f>R922=S922</f>
        <v/>
      </c>
      <c r="U922" s="418">
        <f>AND(MONTH(F922)=MONTH(Y922), YEAR(F922)=YEAR(Y922))</f>
        <v/>
      </c>
      <c r="V922" s="418">
        <f>AND(AC922&lt;&gt;"", 'Company information'!D$4&lt;&gt;"", RIGHT(SUBSTITUTE(AC922,"-",""),9)=RIGHT(SUBSTITUTE('Company information'!D$4,"-",""),9))</f>
        <v/>
      </c>
      <c r="W922" s="418">
        <f>AI922-I922</f>
        <v/>
      </c>
      <c r="X922" s="455" t="n"/>
      <c r="Y922" s="417" t="n"/>
      <c r="Z922" s="418" t="n"/>
      <c r="AA922" s="418" t="n"/>
      <c r="AB922" s="418" t="n"/>
      <c r="AC922" s="418" t="n"/>
      <c r="AD922" s="418" t="n"/>
      <c r="AE922" s="455" t="n"/>
      <c r="AF922" s="455" t="n"/>
      <c r="AG922" s="455" t="n"/>
      <c r="AH922" s="455" t="n"/>
      <c r="AI922" s="455" t="n"/>
      <c r="AJ922" s="455" t="n"/>
      <c r="AK922" s="455" t="n"/>
      <c r="AL922" s="455" t="n"/>
      <c r="AM922" s="455" t="n"/>
      <c r="AN922" s="455" t="n"/>
      <c r="AO922" s="455" t="n"/>
      <c r="AP922" s="455" t="n"/>
      <c r="AQ922" s="455" t="n"/>
      <c r="AR922" s="418" t="n"/>
      <c r="AS922" s="418" t="n"/>
      <c r="AT922" s="418" t="n"/>
    </row>
    <row r="923">
      <c r="A923" s="417" t="n">
        <v>914</v>
      </c>
      <c r="B923" s="418" t="inlineStr">
        <is>
          <t>Terminal Handling Charge, CFS FEE, Scanner Fee, CIC Fee, Agency Fee, D/O Fee, Documentation Fee, Handling Fee, Ex-work charge and Ocean Freight Charge</t>
        </is>
      </c>
      <c r="C923" s="418" t="inlineStr">
        <is>
          <t>ម៉ីង លាំង ខូ អិលធីឌី</t>
        </is>
      </c>
      <c r="D923" s="418" t="inlineStr">
        <is>
          <t>K009-100089860</t>
        </is>
      </c>
      <c r="E923" s="418" t="inlineStr">
        <is>
          <t>002089</t>
        </is>
      </c>
      <c r="F923" s="419" t="n">
        <v>44804</v>
      </c>
      <c r="G923" s="420" t="n">
        <v>91742</v>
      </c>
      <c r="H923" s="418" t="n"/>
      <c r="I923" s="455" t="n">
        <v>91742</v>
      </c>
      <c r="J923" s="418">
        <f>IF(L923&lt;&gt;"",L923,K923)</f>
        <v/>
      </c>
      <c r="K923" s="418">
        <f>IF(AND(T923=TRUE, U923=TRUE, V923=TRUE), IF(W923&lt;-0.05, "អនុញ្ញាត (អ្នកផ្គត់ផ្គង់ប្រកាសខ្វះ)", "បានប្រកាស (អនុញ្ញាត)"), IF(AND(T923=FALSE, U923=FALSE, V923=FALSE), "ព្យួរទុក (មិនមានទិន្នន័យ)", "ប្រកាសខុស (ព្យួរទុក)"))</f>
        <v/>
      </c>
      <c r="L923" s="418" t="inlineStr"/>
      <c r="M923" s="418" t="inlineStr"/>
      <c r="N923" s="455" t="n"/>
      <c r="O923" s="455">
        <f>IF(W923&lt;0,AI923,I923)</f>
        <v/>
      </c>
      <c r="P923" s="455">
        <f>I923-O923</f>
        <v/>
      </c>
      <c r="Q923" s="418" t="n"/>
      <c r="R923" s="418" t="inlineStr">
        <is>
          <t>002089</t>
        </is>
      </c>
      <c r="S923" s="418" t="inlineStr">
        <is>
          <t>002089</t>
        </is>
      </c>
      <c r="T923" s="418">
        <f>R923=S923</f>
        <v/>
      </c>
      <c r="U923" s="418">
        <f>AND(MONTH(F923)=MONTH(Y923), YEAR(F923)=YEAR(Y923))</f>
        <v/>
      </c>
      <c r="V923" s="418">
        <f>AND(AC923&lt;&gt;"", 'Company information'!D$4&lt;&gt;"", RIGHT(SUBSTITUTE(AC923,"-",""),9)=RIGHT(SUBSTITUTE('Company information'!D$4,"-",""),9))</f>
        <v/>
      </c>
      <c r="W923" s="418">
        <f>AI923-I923</f>
        <v/>
      </c>
      <c r="X923" s="455" t="n"/>
      <c r="Y923" s="419" t="n">
        <v>44804</v>
      </c>
      <c r="Z923" s="418" t="inlineStr">
        <is>
          <t>002089</t>
        </is>
      </c>
      <c r="AA923" s="418" t="inlineStr"/>
      <c r="AB923" s="418" t="inlineStr">
        <is>
          <t>បុគ្គលជាប់អាករ</t>
        </is>
      </c>
      <c r="AC923" s="418" t="inlineStr">
        <is>
          <t>L001-100067123</t>
        </is>
      </c>
      <c r="AD923" s="418" t="inlineStr">
        <is>
          <t>រីឡាយអេប៊ល សូស អ៊ិនដាសស្រ្ទៀល (ខេមបូឌា)</t>
        </is>
      </c>
      <c r="AE923" s="455" t="n">
        <v>1009164</v>
      </c>
      <c r="AF923" s="455" t="n">
        <v>917422</v>
      </c>
      <c r="AG923" s="455" t="n">
        <v>0</v>
      </c>
      <c r="AH923" s="455" t="n">
        <v>0</v>
      </c>
      <c r="AI923" s="455" t="n">
        <v>91742</v>
      </c>
      <c r="AJ923" s="455" t="n">
        <v>0</v>
      </c>
      <c r="AK923" s="455" t="n">
        <v>0</v>
      </c>
      <c r="AL923" s="455" t="n">
        <v>0</v>
      </c>
      <c r="AM923" s="455" t="n">
        <v>0</v>
      </c>
      <c r="AN923" s="455" t="n">
        <v>0</v>
      </c>
      <c r="AO923" s="455" t="n">
        <v>0</v>
      </c>
      <c r="AP923" s="455" t="n">
        <v>0</v>
      </c>
      <c r="AQ923" s="455" t="n">
        <v>0</v>
      </c>
      <c r="AR923" s="418" t="inlineStr"/>
      <c r="AS923" s="418" t="inlineStr">
        <is>
          <t>Trucking Fee</t>
        </is>
      </c>
      <c r="AT923" s="418" t="inlineStr">
        <is>
          <t>បានប្រកាសពន្ធ</t>
        </is>
      </c>
    </row>
    <row r="924">
      <c r="A924" s="417" t="n">
        <v>915</v>
      </c>
      <c r="B924" s="418" t="inlineStr">
        <is>
          <t>Customs Clearance Fee, Extra Trucking Fee, Non-Original Insurance, Permit Fee, Service Charge, Customs Handling Fee and Red in Asycuda System</t>
        </is>
      </c>
      <c r="C924" s="418" t="inlineStr">
        <is>
          <t>ម៉ីង លាំង ខូ អិលធីឌី</t>
        </is>
      </c>
      <c r="D924" s="418" t="inlineStr">
        <is>
          <t>K009-100089860</t>
        </is>
      </c>
      <c r="E924" s="418" t="inlineStr">
        <is>
          <t>002088</t>
        </is>
      </c>
      <c r="F924" s="419" t="n">
        <v>44804</v>
      </c>
      <c r="G924" s="420" t="n">
        <v>110667</v>
      </c>
      <c r="H924" s="418" t="n"/>
      <c r="I924" s="455" t="n">
        <v>110667</v>
      </c>
      <c r="J924" s="418">
        <f>IF(L924&lt;&gt;"",L924,K924)</f>
        <v/>
      </c>
      <c r="K924" s="418">
        <f>IF(AND(T924=TRUE, U924=TRUE, V924=TRUE), IF(W924&lt;-0.05, "អនុញ្ញាត (អ្នកផ្គត់ផ្គង់ប្រកាសខ្វះ)", "បានប្រកាស (អនុញ្ញាត)"), IF(AND(T924=FALSE, U924=FALSE, V924=FALSE), "ព្យួរទុក (មិនមានទិន្នន័យ)", "ប្រកាសខុស (ព្យួរទុក)"))</f>
        <v/>
      </c>
      <c r="L924" s="418" t="inlineStr"/>
      <c r="M924" s="418" t="inlineStr"/>
      <c r="N924" s="455" t="n"/>
      <c r="O924" s="455">
        <f>IF(W924&lt;0,AI924,I924)</f>
        <v/>
      </c>
      <c r="P924" s="455">
        <f>I924-O924</f>
        <v/>
      </c>
      <c r="Q924" s="418" t="n"/>
      <c r="R924" s="418" t="inlineStr">
        <is>
          <t>002088</t>
        </is>
      </c>
      <c r="S924" s="418" t="inlineStr">
        <is>
          <t>002088</t>
        </is>
      </c>
      <c r="T924" s="418">
        <f>R924=S924</f>
        <v/>
      </c>
      <c r="U924" s="418">
        <f>AND(MONTH(F924)=MONTH(Y924), YEAR(F924)=YEAR(Y924))</f>
        <v/>
      </c>
      <c r="V924" s="418">
        <f>AND(AC924&lt;&gt;"", 'Company information'!D$4&lt;&gt;"", RIGHT(SUBSTITUTE(AC924,"-",""),9)=RIGHT(SUBSTITUTE('Company information'!D$4,"-",""),9))</f>
        <v/>
      </c>
      <c r="W924" s="418">
        <f>AI924-I924</f>
        <v/>
      </c>
      <c r="X924" s="455" t="n"/>
      <c r="Y924" s="419" t="n">
        <v>44804</v>
      </c>
      <c r="Z924" s="418" t="inlineStr">
        <is>
          <t>002088</t>
        </is>
      </c>
      <c r="AA924" s="418" t="inlineStr"/>
      <c r="AB924" s="418" t="inlineStr">
        <is>
          <t>បុគ្គលជាប់អាករ</t>
        </is>
      </c>
      <c r="AC924" s="418" t="inlineStr">
        <is>
          <t>L001-100067123</t>
        </is>
      </c>
      <c r="AD924" s="418" t="inlineStr">
        <is>
          <t>រីឡាយអេប៊ល សូស អ៊ិនដាសស្រ្ទៀល (ខេមបូឌា)</t>
        </is>
      </c>
      <c r="AE924" s="455" t="n">
        <v>1217333</v>
      </c>
      <c r="AF924" s="455" t="n">
        <v>1106666</v>
      </c>
      <c r="AG924" s="455" t="n">
        <v>0</v>
      </c>
      <c r="AH924" s="455" t="n">
        <v>0</v>
      </c>
      <c r="AI924" s="455" t="n">
        <v>110667</v>
      </c>
      <c r="AJ924" s="455" t="n">
        <v>0</v>
      </c>
      <c r="AK924" s="455" t="n">
        <v>0</v>
      </c>
      <c r="AL924" s="455" t="n">
        <v>0</v>
      </c>
      <c r="AM924" s="455" t="n">
        <v>0</v>
      </c>
      <c r="AN924" s="455" t="n">
        <v>0</v>
      </c>
      <c r="AO924" s="455" t="n">
        <v>0</v>
      </c>
      <c r="AP924" s="455" t="n">
        <v>0</v>
      </c>
      <c r="AQ924" s="455" t="n">
        <v>0</v>
      </c>
      <c r="AR924" s="418" t="inlineStr"/>
      <c r="AS924" s="418" t="inlineStr">
        <is>
          <t>Trucking Fee</t>
        </is>
      </c>
      <c r="AT924" s="418" t="inlineStr">
        <is>
          <t>បានប្រកាសពន្ធ</t>
        </is>
      </c>
    </row>
    <row r="925">
      <c r="A925" s="417" t="n">
        <v>916</v>
      </c>
      <c r="B925" s="418" t="inlineStr">
        <is>
          <t>Customs Clearance Fee and Trucking Fee</t>
        </is>
      </c>
      <c r="C925" s="418" t="inlineStr">
        <is>
          <t>ម៉ីង លាំង ខូ អិលធីឌី</t>
        </is>
      </c>
      <c r="D925" s="418" t="inlineStr">
        <is>
          <t>K009-100089860</t>
        </is>
      </c>
      <c r="E925" s="418" t="inlineStr">
        <is>
          <t>002081</t>
        </is>
      </c>
      <c r="F925" s="419" t="n">
        <v>44804</v>
      </c>
      <c r="G925" s="420" t="n">
        <v>132471</v>
      </c>
      <c r="H925" s="418" t="n"/>
      <c r="I925" s="455" t="n">
        <v>132471</v>
      </c>
      <c r="J925" s="418">
        <f>IF(L925&lt;&gt;"",L925,K925)</f>
        <v/>
      </c>
      <c r="K925" s="418">
        <f>IF(AND(T925=TRUE, U925=TRUE, V925=TRUE), IF(W925&lt;-0.05, "អនុញ្ញាត (អ្នកផ្គត់ផ្គង់ប្រកាសខ្វះ)", "បានប្រកាស (អនុញ្ញាត)"), IF(AND(T925=FALSE, U925=FALSE, V925=FALSE), "ព្យួរទុក (មិនមានទិន្នន័យ)", "ប្រកាសខុស (ព្យួរទុក)"))</f>
        <v/>
      </c>
      <c r="L925" s="418" t="inlineStr"/>
      <c r="M925" s="418" t="inlineStr"/>
      <c r="N925" s="455" t="n"/>
      <c r="O925" s="455">
        <f>IF(W925&lt;0,AI925,I925)</f>
        <v/>
      </c>
      <c r="P925" s="455">
        <f>I925-O925</f>
        <v/>
      </c>
      <c r="Q925" s="418" t="n"/>
      <c r="R925" s="418" t="inlineStr">
        <is>
          <t>002081</t>
        </is>
      </c>
      <c r="S925" s="418" t="inlineStr">
        <is>
          <t>002081</t>
        </is>
      </c>
      <c r="T925" s="418">
        <f>R925=S925</f>
        <v/>
      </c>
      <c r="U925" s="418">
        <f>AND(MONTH(F925)=MONTH(Y925), YEAR(F925)=YEAR(Y925))</f>
        <v/>
      </c>
      <c r="V925" s="418">
        <f>AND(AC925&lt;&gt;"", 'Company information'!D$4&lt;&gt;"", RIGHT(SUBSTITUTE(AC925,"-",""),9)=RIGHT(SUBSTITUTE('Company information'!D$4,"-",""),9))</f>
        <v/>
      </c>
      <c r="W925" s="418">
        <f>AI925-I925</f>
        <v/>
      </c>
      <c r="X925" s="455" t="n"/>
      <c r="Y925" s="419" t="n">
        <v>44804</v>
      </c>
      <c r="Z925" s="418" t="inlineStr">
        <is>
          <t>002081</t>
        </is>
      </c>
      <c r="AA925" s="418" t="inlineStr"/>
      <c r="AB925" s="418" t="inlineStr">
        <is>
          <t>បុគ្គលជាប់អាករ</t>
        </is>
      </c>
      <c r="AC925" s="418" t="inlineStr">
        <is>
          <t>L001-100067123</t>
        </is>
      </c>
      <c r="AD925" s="418" t="inlineStr">
        <is>
          <t>រីឡាយអេប៊ល សូស អ៊ិនដាសស្រ្ទៀល (ខេមបូឌា)</t>
        </is>
      </c>
      <c r="AE925" s="455" t="n">
        <v>1457179</v>
      </c>
      <c r="AF925" s="455" t="n">
        <v>1324708</v>
      </c>
      <c r="AG925" s="455" t="n">
        <v>0</v>
      </c>
      <c r="AH925" s="455" t="n">
        <v>0</v>
      </c>
      <c r="AI925" s="455" t="n">
        <v>132471</v>
      </c>
      <c r="AJ925" s="455" t="n">
        <v>0</v>
      </c>
      <c r="AK925" s="455" t="n">
        <v>0</v>
      </c>
      <c r="AL925" s="455" t="n">
        <v>0</v>
      </c>
      <c r="AM925" s="455" t="n">
        <v>0</v>
      </c>
      <c r="AN925" s="455" t="n">
        <v>0</v>
      </c>
      <c r="AO925" s="455" t="n">
        <v>0</v>
      </c>
      <c r="AP925" s="455" t="n">
        <v>0</v>
      </c>
      <c r="AQ925" s="455" t="n">
        <v>0</v>
      </c>
      <c r="AR925" s="418" t="inlineStr"/>
      <c r="AS925" s="418" t="inlineStr">
        <is>
          <t>Trucking Fee</t>
        </is>
      </c>
      <c r="AT925" s="418" t="inlineStr">
        <is>
          <t>បានប្រកាសពន្ធ</t>
        </is>
      </c>
    </row>
    <row r="926">
      <c r="A926" s="417" t="n">
        <v>917</v>
      </c>
      <c r="B926" s="418" t="inlineStr">
        <is>
          <t>Cargo Terminal</t>
        </is>
      </c>
      <c r="C926" s="418" t="inlineStr">
        <is>
          <t>ម៉ីង លាំង ខូ អិលធីឌី</t>
        </is>
      </c>
      <c r="D926" s="418" t="inlineStr">
        <is>
          <t>K009-100089860</t>
        </is>
      </c>
      <c r="E926" s="418" t="inlineStr">
        <is>
          <t>002046</t>
        </is>
      </c>
      <c r="F926" s="419" t="n">
        <v>44799</v>
      </c>
      <c r="G926" s="420" t="n">
        <v>91675</v>
      </c>
      <c r="H926" s="418" t="n"/>
      <c r="I926" s="455" t="n">
        <v>91675</v>
      </c>
      <c r="J926" s="418">
        <f>IF(L926&lt;&gt;"",L926,K926)</f>
        <v/>
      </c>
      <c r="K926" s="418">
        <f>IF(AND(T926=TRUE, U926=TRUE, V926=TRUE), IF(W926&lt;-0.05, "អនុញ្ញាត (អ្នកផ្គត់ផ្គង់ប្រកាសខ្វះ)", "បានប្រកាស (អនុញ្ញាត)"), IF(AND(T926=FALSE, U926=FALSE, V926=FALSE), "ព្យួរទុក (មិនមានទិន្នន័យ)", "ប្រកាសខុស (ព្យួរទុក)"))</f>
        <v/>
      </c>
      <c r="L926" s="418" t="inlineStr"/>
      <c r="M926" s="418" t="inlineStr"/>
      <c r="N926" s="455" t="n"/>
      <c r="O926" s="455">
        <f>IF(W926&lt;0,AI926,I926)</f>
        <v/>
      </c>
      <c r="P926" s="455">
        <f>I926-O926</f>
        <v/>
      </c>
      <c r="Q926" s="418" t="n"/>
      <c r="R926" s="418" t="inlineStr">
        <is>
          <t>002046</t>
        </is>
      </c>
      <c r="S926" s="418" t="inlineStr">
        <is>
          <t>002046</t>
        </is>
      </c>
      <c r="T926" s="418">
        <f>R926=S926</f>
        <v/>
      </c>
      <c r="U926" s="418">
        <f>AND(MONTH(F926)=MONTH(Y926), YEAR(F926)=YEAR(Y926))</f>
        <v/>
      </c>
      <c r="V926" s="418">
        <f>AND(AC926&lt;&gt;"", 'Company information'!D$4&lt;&gt;"", RIGHT(SUBSTITUTE(AC926,"-",""),9)=RIGHT(SUBSTITUTE('Company information'!D$4,"-",""),9))</f>
        <v/>
      </c>
      <c r="W926" s="418">
        <f>AI926-I926</f>
        <v/>
      </c>
      <c r="X926" s="455" t="n"/>
      <c r="Y926" s="419" t="n">
        <v>44799</v>
      </c>
      <c r="Z926" s="418" t="inlineStr">
        <is>
          <t>002046</t>
        </is>
      </c>
      <c r="AA926" s="418" t="inlineStr"/>
      <c r="AB926" s="418" t="inlineStr">
        <is>
          <t>បុគ្គលជាប់អាករ</t>
        </is>
      </c>
      <c r="AC926" s="418" t="inlineStr">
        <is>
          <t>L001-100067123</t>
        </is>
      </c>
      <c r="AD926" s="418" t="inlineStr">
        <is>
          <t>រីឡាយអេប៊ល សូស អ៊ិនដាសស្រ្ទៀល (ខេមបូឌា)</t>
        </is>
      </c>
      <c r="AE926" s="455" t="n">
        <v>1008428</v>
      </c>
      <c r="AF926" s="455" t="n">
        <v>916753</v>
      </c>
      <c r="AG926" s="455" t="n">
        <v>0</v>
      </c>
      <c r="AH926" s="455" t="n">
        <v>0</v>
      </c>
      <c r="AI926" s="455" t="n">
        <v>91675</v>
      </c>
      <c r="AJ926" s="455" t="n">
        <v>0</v>
      </c>
      <c r="AK926" s="455" t="n">
        <v>0</v>
      </c>
      <c r="AL926" s="455" t="n">
        <v>0</v>
      </c>
      <c r="AM926" s="455" t="n">
        <v>0</v>
      </c>
      <c r="AN926" s="455" t="n">
        <v>0</v>
      </c>
      <c r="AO926" s="455" t="n">
        <v>0</v>
      </c>
      <c r="AP926" s="455" t="n">
        <v>0</v>
      </c>
      <c r="AQ926" s="455" t="n">
        <v>0</v>
      </c>
      <c r="AR926" s="418" t="inlineStr"/>
      <c r="AS926" s="418" t="inlineStr">
        <is>
          <t>Trucking Fee</t>
        </is>
      </c>
      <c r="AT926" s="418" t="inlineStr">
        <is>
          <t>បានប្រកាសពន្ធ</t>
        </is>
      </c>
    </row>
    <row r="927">
      <c r="A927" s="417" t="n">
        <v>918</v>
      </c>
      <c r="B927" s="418" t="inlineStr">
        <is>
          <t>Doc Fee and Agency Fee</t>
        </is>
      </c>
      <c r="C927" s="418" t="inlineStr">
        <is>
          <t>ម៉ីង លាំង ខូ អិលធីឌី</t>
        </is>
      </c>
      <c r="D927" s="418" t="inlineStr">
        <is>
          <t>K009-100089860</t>
        </is>
      </c>
      <c r="E927" s="418" t="inlineStr">
        <is>
          <t>002021</t>
        </is>
      </c>
      <c r="F927" s="419" t="n">
        <v>44796</v>
      </c>
      <c r="G927" s="420" t="n">
        <v>91631</v>
      </c>
      <c r="H927" s="418" t="n"/>
      <c r="I927" s="455" t="n">
        <v>91631</v>
      </c>
      <c r="J927" s="418">
        <f>IF(L927&lt;&gt;"",L927,K927)</f>
        <v/>
      </c>
      <c r="K927" s="418">
        <f>IF(AND(T927=TRUE, U927=TRUE, V927=TRUE), IF(W927&lt;-0.05, "អនុញ្ញាត (អ្នកផ្គត់ផ្គង់ប្រកាសខ្វះ)", "បានប្រកាស (អនុញ្ញាត)"), IF(AND(T927=FALSE, U927=FALSE, V927=FALSE), "ព្យួរទុក (មិនមានទិន្នន័យ)", "ប្រកាសខុស (ព្យួរទុក)"))</f>
        <v/>
      </c>
      <c r="L927" s="418" t="inlineStr"/>
      <c r="M927" s="418" t="inlineStr"/>
      <c r="N927" s="455" t="n"/>
      <c r="O927" s="455">
        <f>IF(W927&lt;0,AI927,I927)</f>
        <v/>
      </c>
      <c r="P927" s="455">
        <f>I927-O927</f>
        <v/>
      </c>
      <c r="Q927" s="418" t="n"/>
      <c r="R927" s="418" t="inlineStr">
        <is>
          <t>002021</t>
        </is>
      </c>
      <c r="S927" s="418" t="inlineStr">
        <is>
          <t>002021</t>
        </is>
      </c>
      <c r="T927" s="418">
        <f>R927=S927</f>
        <v/>
      </c>
      <c r="U927" s="418">
        <f>AND(MONTH(F927)=MONTH(Y927), YEAR(F927)=YEAR(Y927))</f>
        <v/>
      </c>
      <c r="V927" s="418">
        <f>AND(AC927&lt;&gt;"", 'Company information'!D$4&lt;&gt;"", RIGHT(SUBSTITUTE(AC927,"-",""),9)=RIGHT(SUBSTITUTE('Company information'!D$4,"-",""),9))</f>
        <v/>
      </c>
      <c r="W927" s="418">
        <f>AI927-I927</f>
        <v/>
      </c>
      <c r="X927" s="455" t="n"/>
      <c r="Y927" s="419" t="n">
        <v>44796</v>
      </c>
      <c r="Z927" s="418" t="inlineStr">
        <is>
          <t>002021</t>
        </is>
      </c>
      <c r="AA927" s="418" t="inlineStr"/>
      <c r="AB927" s="418" t="inlineStr">
        <is>
          <t>បុគ្គលជាប់អាករ</t>
        </is>
      </c>
      <c r="AC927" s="418" t="inlineStr">
        <is>
          <t>L001-100067123</t>
        </is>
      </c>
      <c r="AD927" s="418" t="inlineStr">
        <is>
          <t>រីឡាយអេប៊ល សូស អ៊ិនដាសស្រ្ទៀល (ខេមបូឌា)</t>
        </is>
      </c>
      <c r="AE927" s="455" t="n">
        <v>1007938</v>
      </c>
      <c r="AF927" s="455" t="n">
        <v>916307</v>
      </c>
      <c r="AG927" s="455" t="n">
        <v>0</v>
      </c>
      <c r="AH927" s="455" t="n">
        <v>0</v>
      </c>
      <c r="AI927" s="455" t="n">
        <v>91631</v>
      </c>
      <c r="AJ927" s="455" t="n">
        <v>0</v>
      </c>
      <c r="AK927" s="455" t="n">
        <v>0</v>
      </c>
      <c r="AL927" s="455" t="n">
        <v>0</v>
      </c>
      <c r="AM927" s="455" t="n">
        <v>0</v>
      </c>
      <c r="AN927" s="455" t="n">
        <v>0</v>
      </c>
      <c r="AO927" s="455" t="n">
        <v>0</v>
      </c>
      <c r="AP927" s="455" t="n">
        <v>0</v>
      </c>
      <c r="AQ927" s="455" t="n">
        <v>0</v>
      </c>
      <c r="AR927" s="418" t="inlineStr"/>
      <c r="AS927" s="418" t="inlineStr">
        <is>
          <t>Trucking Fee</t>
        </is>
      </c>
      <c r="AT927" s="418" t="inlineStr">
        <is>
          <t>បានប្រកាសពន្ធ</t>
        </is>
      </c>
    </row>
    <row r="928">
      <c r="A928" s="417" t="n">
        <v>919</v>
      </c>
      <c r="B928" s="418" t="inlineStr">
        <is>
          <t>Customs Clearance Fee, Permit Fee and Red in Asycuda System</t>
        </is>
      </c>
      <c r="C928" s="418" t="inlineStr">
        <is>
          <t>ម៉ីង លាំង ខូ អិលធីឌី</t>
        </is>
      </c>
      <c r="D928" s="418" t="inlineStr">
        <is>
          <t>K009-100089860</t>
        </is>
      </c>
      <c r="E928" s="418" t="inlineStr">
        <is>
          <t>001989</t>
        </is>
      </c>
      <c r="F928" s="419" t="n">
        <v>44795</v>
      </c>
      <c r="G928" s="420" t="n">
        <v>143369</v>
      </c>
      <c r="H928" s="418" t="n"/>
      <c r="I928" s="455" t="n">
        <v>143369</v>
      </c>
      <c r="J928" s="418">
        <f>IF(L928&lt;&gt;"",L928,K928)</f>
        <v/>
      </c>
      <c r="K928" s="418">
        <f>IF(AND(T928=TRUE, U928=TRUE, V928=TRUE), IF(W928&lt;-0.05, "អនុញ្ញាត (អ្នកផ្គត់ផ្គង់ប្រកាសខ្វះ)", "បានប្រកាស (អនុញ្ញាត)"), IF(AND(T928=FALSE, U928=FALSE, V928=FALSE), "ព្យួរទុក (មិនមានទិន្នន័យ)", "ប្រកាសខុស (ព្យួរទុក)"))</f>
        <v/>
      </c>
      <c r="L928" s="418" t="inlineStr"/>
      <c r="M928" s="418" t="inlineStr"/>
      <c r="N928" s="455" t="n"/>
      <c r="O928" s="455">
        <f>IF(W928&lt;0,AI928,I928)</f>
        <v/>
      </c>
      <c r="P928" s="455">
        <f>I928-O928</f>
        <v/>
      </c>
      <c r="Q928" s="418" t="n"/>
      <c r="R928" s="418" t="inlineStr">
        <is>
          <t>001989</t>
        </is>
      </c>
      <c r="S928" s="418" t="inlineStr">
        <is>
          <t>001989</t>
        </is>
      </c>
      <c r="T928" s="418">
        <f>R928=S928</f>
        <v/>
      </c>
      <c r="U928" s="418">
        <f>AND(MONTH(F928)=MONTH(Y928), YEAR(F928)=YEAR(Y928))</f>
        <v/>
      </c>
      <c r="V928" s="418">
        <f>AND(AC928&lt;&gt;"", 'Company information'!D$4&lt;&gt;"", RIGHT(SUBSTITUTE(AC928,"-",""),9)=RIGHT(SUBSTITUTE('Company information'!D$4,"-",""),9))</f>
        <v/>
      </c>
      <c r="W928" s="418">
        <f>AI928-I928</f>
        <v/>
      </c>
      <c r="X928" s="455" t="n"/>
      <c r="Y928" s="419" t="n">
        <v>44795</v>
      </c>
      <c r="Z928" s="418" t="inlineStr">
        <is>
          <t>001989</t>
        </is>
      </c>
      <c r="AA928" s="418" t="inlineStr"/>
      <c r="AB928" s="418" t="inlineStr">
        <is>
          <t>បុគ្គលជាប់អាករ</t>
        </is>
      </c>
      <c r="AC928" s="418" t="inlineStr">
        <is>
          <t>L001-100067123</t>
        </is>
      </c>
      <c r="AD928" s="418" t="inlineStr">
        <is>
          <t>រីឡាយអេប៊ល សូស អ៊ិនដាសស្រ្ទៀល (ខេមបូឌា)</t>
        </is>
      </c>
      <c r="AE928" s="455" t="n">
        <v>1577061</v>
      </c>
      <c r="AF928" s="455" t="n">
        <v>1433692</v>
      </c>
      <c r="AG928" s="455" t="n">
        <v>0</v>
      </c>
      <c r="AH928" s="455" t="n">
        <v>0</v>
      </c>
      <c r="AI928" s="455" t="n">
        <v>143369</v>
      </c>
      <c r="AJ928" s="455" t="n">
        <v>0</v>
      </c>
      <c r="AK928" s="455" t="n">
        <v>0</v>
      </c>
      <c r="AL928" s="455" t="n">
        <v>0</v>
      </c>
      <c r="AM928" s="455" t="n">
        <v>0</v>
      </c>
      <c r="AN928" s="455" t="n">
        <v>0</v>
      </c>
      <c r="AO928" s="455" t="n">
        <v>0</v>
      </c>
      <c r="AP928" s="455" t="n">
        <v>0</v>
      </c>
      <c r="AQ928" s="455" t="n">
        <v>0</v>
      </c>
      <c r="AR928" s="418" t="inlineStr"/>
      <c r="AS928" s="418" t="inlineStr">
        <is>
          <t>Trucking Fee</t>
        </is>
      </c>
      <c r="AT928" s="418" t="inlineStr">
        <is>
          <t>បានប្រកាសពន្ធ</t>
        </is>
      </c>
    </row>
    <row r="929">
      <c r="A929" s="417" t="n">
        <v>920</v>
      </c>
      <c r="B929" s="418" t="inlineStr">
        <is>
          <t>Customs Clearance Fee and Trucking Fee</t>
        </is>
      </c>
      <c r="C929" s="418" t="inlineStr">
        <is>
          <t>ម៉ីង លាំង ខូ អិលធីឌី</t>
        </is>
      </c>
      <c r="D929" s="418" t="inlineStr">
        <is>
          <t>K009-100089860</t>
        </is>
      </c>
      <c r="E929" s="418" t="inlineStr">
        <is>
          <t>002004</t>
        </is>
      </c>
      <c r="F929" s="419" t="n">
        <v>44796</v>
      </c>
      <c r="G929" s="420" t="n">
        <v>91631</v>
      </c>
      <c r="H929" s="418" t="n"/>
      <c r="I929" s="455" t="n">
        <v>91631</v>
      </c>
      <c r="J929" s="418">
        <f>IF(L929&lt;&gt;"",L929,K929)</f>
        <v/>
      </c>
      <c r="K929" s="418">
        <f>IF(AND(T929=TRUE, U929=TRUE, V929=TRUE), IF(W929&lt;-0.05, "អនុញ្ញាត (អ្នកផ្គត់ផ្គង់ប្រកាសខ្វះ)", "បានប្រកាស (អនុញ្ញាត)"), IF(AND(T929=FALSE, U929=FALSE, V929=FALSE), "ព្យួរទុក (មិនមានទិន្នន័យ)", "ប្រកាសខុស (ព្យួរទុក)"))</f>
        <v/>
      </c>
      <c r="L929" s="418" t="inlineStr"/>
      <c r="M929" s="418" t="inlineStr"/>
      <c r="N929" s="455" t="n"/>
      <c r="O929" s="455">
        <f>IF(W929&lt;0,AI929,I929)</f>
        <v/>
      </c>
      <c r="P929" s="455">
        <f>I929-O929</f>
        <v/>
      </c>
      <c r="Q929" s="418" t="n"/>
      <c r="R929" s="418" t="inlineStr">
        <is>
          <t>002004</t>
        </is>
      </c>
      <c r="S929" s="418" t="inlineStr">
        <is>
          <t>002004</t>
        </is>
      </c>
      <c r="T929" s="418">
        <f>R929=S929</f>
        <v/>
      </c>
      <c r="U929" s="418">
        <f>AND(MONTH(F929)=MONTH(Y929), YEAR(F929)=YEAR(Y929))</f>
        <v/>
      </c>
      <c r="V929" s="418">
        <f>AND(AC929&lt;&gt;"", 'Company information'!D$4&lt;&gt;"", RIGHT(SUBSTITUTE(AC929,"-",""),9)=RIGHT(SUBSTITUTE('Company information'!D$4,"-",""),9))</f>
        <v/>
      </c>
      <c r="W929" s="418">
        <f>AI929-I929</f>
        <v/>
      </c>
      <c r="X929" s="455" t="n"/>
      <c r="Y929" s="419" t="n">
        <v>44796</v>
      </c>
      <c r="Z929" s="418" t="inlineStr">
        <is>
          <t>002004</t>
        </is>
      </c>
      <c r="AA929" s="418" t="inlineStr"/>
      <c r="AB929" s="418" t="inlineStr">
        <is>
          <t>បុគ្គលជាប់អាករ</t>
        </is>
      </c>
      <c r="AC929" s="418" t="inlineStr">
        <is>
          <t>L001-100067123</t>
        </is>
      </c>
      <c r="AD929" s="418" t="inlineStr">
        <is>
          <t>រីឡាយអេប៊ល សូស អ៊ិនដាសស្រ្ទៀល (ខេមបូឌា)</t>
        </is>
      </c>
      <c r="AE929" s="455" t="n">
        <v>1007938</v>
      </c>
      <c r="AF929" s="455" t="n">
        <v>916307</v>
      </c>
      <c r="AG929" s="455" t="n">
        <v>0</v>
      </c>
      <c r="AH929" s="455" t="n">
        <v>0</v>
      </c>
      <c r="AI929" s="455" t="n">
        <v>91631</v>
      </c>
      <c r="AJ929" s="455" t="n">
        <v>0</v>
      </c>
      <c r="AK929" s="455" t="n">
        <v>0</v>
      </c>
      <c r="AL929" s="455" t="n">
        <v>0</v>
      </c>
      <c r="AM929" s="455" t="n">
        <v>0</v>
      </c>
      <c r="AN929" s="455" t="n">
        <v>0</v>
      </c>
      <c r="AO929" s="455" t="n">
        <v>0</v>
      </c>
      <c r="AP929" s="455" t="n">
        <v>0</v>
      </c>
      <c r="AQ929" s="455" t="n">
        <v>0</v>
      </c>
      <c r="AR929" s="418" t="inlineStr"/>
      <c r="AS929" s="418" t="inlineStr">
        <is>
          <t>Trucking Fee</t>
        </is>
      </c>
      <c r="AT929" s="418" t="inlineStr">
        <is>
          <t>បានប្រកាសពន្ធ</t>
        </is>
      </c>
    </row>
    <row r="930">
      <c r="A930" s="417" t="n">
        <v>921</v>
      </c>
      <c r="B930" s="418" t="inlineStr">
        <is>
          <t>Customs Declaration, CPF and Transport Doc Fee</t>
        </is>
      </c>
      <c r="C930" s="418" t="inlineStr">
        <is>
          <t>ម៉ីង លាំង ខូ អិលធីឌី</t>
        </is>
      </c>
      <c r="D930" s="418" t="inlineStr">
        <is>
          <t>K009-100089860</t>
        </is>
      </c>
      <c r="E930" s="418" t="inlineStr">
        <is>
          <t>001934</t>
        </is>
      </c>
      <c r="F930" s="419" t="n">
        <v>44788</v>
      </c>
      <c r="G930" s="420" t="n">
        <v>91564</v>
      </c>
      <c r="H930" s="418" t="n"/>
      <c r="I930" s="455" t="n">
        <v>91564</v>
      </c>
      <c r="J930" s="418">
        <f>IF(L930&lt;&gt;"",L930,K930)</f>
        <v/>
      </c>
      <c r="K930" s="418">
        <f>IF(AND(T930=TRUE, U930=TRUE, V930=TRUE), IF(W930&lt;-0.05, "អនុញ្ញាត (អ្នកផ្គត់ផ្គង់ប្រកាសខ្វះ)", "បានប្រកាស (អនុញ្ញាត)"), IF(AND(T930=FALSE, U930=FALSE, V930=FALSE), "ព្យួរទុក (មិនមានទិន្នន័យ)", "ប្រកាសខុស (ព្យួរទុក)"))</f>
        <v/>
      </c>
      <c r="L930" s="418" t="inlineStr"/>
      <c r="M930" s="418" t="inlineStr"/>
      <c r="N930" s="455" t="n"/>
      <c r="O930" s="455">
        <f>IF(W930&lt;0,AI930,I930)</f>
        <v/>
      </c>
      <c r="P930" s="455">
        <f>I930-O930</f>
        <v/>
      </c>
      <c r="Q930" s="418" t="n"/>
      <c r="R930" s="418" t="inlineStr">
        <is>
          <t>001934</t>
        </is>
      </c>
      <c r="S930" s="418" t="inlineStr">
        <is>
          <t>001934</t>
        </is>
      </c>
      <c r="T930" s="418">
        <f>R930=S930</f>
        <v/>
      </c>
      <c r="U930" s="418">
        <f>AND(MONTH(F930)=MONTH(Y930), YEAR(F930)=YEAR(Y930))</f>
        <v/>
      </c>
      <c r="V930" s="418">
        <f>AND(AC930&lt;&gt;"", 'Company information'!D$4&lt;&gt;"", RIGHT(SUBSTITUTE(AC930,"-",""),9)=RIGHT(SUBSTITUTE('Company information'!D$4,"-",""),9))</f>
        <v/>
      </c>
      <c r="W930" s="418">
        <f>AI930-I930</f>
        <v/>
      </c>
      <c r="X930" s="455" t="n"/>
      <c r="Y930" s="419" t="n">
        <v>44788</v>
      </c>
      <c r="Z930" s="418" t="inlineStr">
        <is>
          <t>001934</t>
        </is>
      </c>
      <c r="AA930" s="418" t="inlineStr"/>
      <c r="AB930" s="418" t="inlineStr">
        <is>
          <t>បុគ្គលជាប់អាករ</t>
        </is>
      </c>
      <c r="AC930" s="418" t="inlineStr">
        <is>
          <t>L001-100067123</t>
        </is>
      </c>
      <c r="AD930" s="418" t="inlineStr">
        <is>
          <t>រីឡាយអេប៊ល សូស អ៊ិនដាសស្រ្ទៀល (ខេមបូឌា)</t>
        </is>
      </c>
      <c r="AE930" s="455" t="n">
        <v>1007202</v>
      </c>
      <c r="AF930" s="455" t="n">
        <v>915638</v>
      </c>
      <c r="AG930" s="455" t="n">
        <v>0</v>
      </c>
      <c r="AH930" s="455" t="n">
        <v>0</v>
      </c>
      <c r="AI930" s="455" t="n">
        <v>91564</v>
      </c>
      <c r="AJ930" s="455" t="n">
        <v>0</v>
      </c>
      <c r="AK930" s="455" t="n">
        <v>0</v>
      </c>
      <c r="AL930" s="455" t="n">
        <v>0</v>
      </c>
      <c r="AM930" s="455" t="n">
        <v>0</v>
      </c>
      <c r="AN930" s="455" t="n">
        <v>0</v>
      </c>
      <c r="AO930" s="455" t="n">
        <v>0</v>
      </c>
      <c r="AP930" s="455" t="n">
        <v>0</v>
      </c>
      <c r="AQ930" s="455" t="n">
        <v>0</v>
      </c>
      <c r="AR930" s="418" t="inlineStr"/>
      <c r="AS930" s="418" t="inlineStr">
        <is>
          <t>Trucking Fee</t>
        </is>
      </c>
      <c r="AT930" s="418" t="inlineStr">
        <is>
          <t>បានប្រកាសពន្ធ</t>
        </is>
      </c>
    </row>
    <row r="931">
      <c r="A931" s="417" t="n">
        <v>922</v>
      </c>
      <c r="B931" s="418" t="inlineStr">
        <is>
          <t>Warehouse Fee</t>
        </is>
      </c>
      <c r="C931" s="418" t="inlineStr">
        <is>
          <t>ម៉ីង លាំង ខូ អិលធីឌី</t>
        </is>
      </c>
      <c r="D931" s="418" t="inlineStr">
        <is>
          <t>K009-100089860</t>
        </is>
      </c>
      <c r="E931" s="418" t="inlineStr">
        <is>
          <t>001965</t>
        </is>
      </c>
      <c r="F931" s="419" t="n">
        <v>44789</v>
      </c>
      <c r="G931" s="420" t="n">
        <v>108014</v>
      </c>
      <c r="H931" s="418" t="n"/>
      <c r="I931" s="455" t="n">
        <v>108014</v>
      </c>
      <c r="J931" s="418">
        <f>IF(L931&lt;&gt;"",L931,K931)</f>
        <v/>
      </c>
      <c r="K931" s="418">
        <f>IF(AND(T931=TRUE, U931=TRUE, V931=TRUE), IF(W931&lt;-0.05, "អនុញ្ញាត (អ្នកផ្គត់ផ្គង់ប្រកាសខ្វះ)", "បានប្រកាស (អនុញ្ញាត)"), IF(AND(T931=FALSE, U931=FALSE, V931=FALSE), "ព្យួរទុក (មិនមានទិន្នន័យ)", "ប្រកាសខុស (ព្យួរទុក)"))</f>
        <v/>
      </c>
      <c r="L931" s="418" t="inlineStr"/>
      <c r="M931" s="418" t="inlineStr"/>
      <c r="N931" s="455" t="n"/>
      <c r="O931" s="455">
        <f>IF(W931&lt;0,AI931,I931)</f>
        <v/>
      </c>
      <c r="P931" s="455">
        <f>I931-O931</f>
        <v/>
      </c>
      <c r="Q931" s="418" t="n"/>
      <c r="R931" s="418" t="inlineStr">
        <is>
          <t>001965</t>
        </is>
      </c>
      <c r="S931" s="418" t="inlineStr">
        <is>
          <t>001965</t>
        </is>
      </c>
      <c r="T931" s="418">
        <f>R931=S931</f>
        <v/>
      </c>
      <c r="U931" s="418">
        <f>AND(MONTH(F931)=MONTH(Y931), YEAR(F931)=YEAR(Y931))</f>
        <v/>
      </c>
      <c r="V931" s="418">
        <f>AND(AC931&lt;&gt;"", 'Company information'!D$4&lt;&gt;"", RIGHT(SUBSTITUTE(AC931,"-",""),9)=RIGHT(SUBSTITUTE('Company information'!D$4,"-",""),9))</f>
        <v/>
      </c>
      <c r="W931" s="418">
        <f>AI931-I931</f>
        <v/>
      </c>
      <c r="X931" s="455" t="n"/>
      <c r="Y931" s="419" t="n">
        <v>44789</v>
      </c>
      <c r="Z931" s="418" t="inlineStr">
        <is>
          <t>001965</t>
        </is>
      </c>
      <c r="AA931" s="418" t="inlineStr"/>
      <c r="AB931" s="418" t="inlineStr">
        <is>
          <t>បុគ្គលជាប់អាករ</t>
        </is>
      </c>
      <c r="AC931" s="418" t="inlineStr">
        <is>
          <t>L001-100067123</t>
        </is>
      </c>
      <c r="AD931" s="418" t="inlineStr">
        <is>
          <t>រីឡាយអេប៊ល សូស អ៊ិនដាសស្រ្ទៀល (ខេមបូឌា)</t>
        </is>
      </c>
      <c r="AE931" s="455" t="n">
        <v>1188155</v>
      </c>
      <c r="AF931" s="455" t="n">
        <v>1080141</v>
      </c>
      <c r="AG931" s="455" t="n">
        <v>0</v>
      </c>
      <c r="AH931" s="455" t="n">
        <v>0</v>
      </c>
      <c r="AI931" s="455" t="n">
        <v>108014</v>
      </c>
      <c r="AJ931" s="455" t="n">
        <v>0</v>
      </c>
      <c r="AK931" s="455" t="n">
        <v>0</v>
      </c>
      <c r="AL931" s="455" t="n">
        <v>0</v>
      </c>
      <c r="AM931" s="455" t="n">
        <v>0</v>
      </c>
      <c r="AN931" s="455" t="n">
        <v>0</v>
      </c>
      <c r="AO931" s="455" t="n">
        <v>0</v>
      </c>
      <c r="AP931" s="455" t="n">
        <v>0</v>
      </c>
      <c r="AQ931" s="455" t="n">
        <v>0</v>
      </c>
      <c r="AR931" s="418" t="inlineStr"/>
      <c r="AS931" s="418" t="inlineStr">
        <is>
          <t>Trucking Fee</t>
        </is>
      </c>
      <c r="AT931" s="418" t="inlineStr">
        <is>
          <t>បានប្រកាសពន្ធ</t>
        </is>
      </c>
    </row>
    <row r="932">
      <c r="A932" s="417" t="n">
        <v>923</v>
      </c>
      <c r="B932" s="418" t="inlineStr">
        <is>
          <t>Storage Charge</t>
        </is>
      </c>
      <c r="C932" s="418" t="inlineStr">
        <is>
          <t>ម៉ីង លាំង ខូ អិលធីឌី</t>
        </is>
      </c>
      <c r="D932" s="418" t="inlineStr">
        <is>
          <t>K009-100089860</t>
        </is>
      </c>
      <c r="E932" s="418" t="inlineStr">
        <is>
          <t>001963</t>
        </is>
      </c>
      <c r="F932" s="419" t="n">
        <v>44789</v>
      </c>
      <c r="G932" s="420" t="n">
        <v>145799</v>
      </c>
      <c r="H932" s="418" t="n"/>
      <c r="I932" s="455" t="n">
        <v>145799</v>
      </c>
      <c r="J932" s="418">
        <f>IF(L932&lt;&gt;"",L932,K932)</f>
        <v/>
      </c>
      <c r="K932" s="418">
        <f>IF(AND(T932=TRUE, U932=TRUE, V932=TRUE), IF(W932&lt;-0.05, "អនុញ្ញាត (អ្នកផ្គត់ផ្គង់ប្រកាសខ្វះ)", "បានប្រកាស (អនុញ្ញាត)"), IF(AND(T932=FALSE, U932=FALSE, V932=FALSE), "ព្យួរទុក (មិនមានទិន្នន័យ)", "ប្រកាសខុស (ព្យួរទុក)"))</f>
        <v/>
      </c>
      <c r="L932" s="418" t="inlineStr"/>
      <c r="M932" s="418" t="inlineStr"/>
      <c r="N932" s="455" t="n"/>
      <c r="O932" s="455">
        <f>IF(W932&lt;0,AI932,I932)</f>
        <v/>
      </c>
      <c r="P932" s="455">
        <f>I932-O932</f>
        <v/>
      </c>
      <c r="Q932" s="418" t="n"/>
      <c r="R932" s="418" t="inlineStr">
        <is>
          <t>001963</t>
        </is>
      </c>
      <c r="S932" s="418" t="inlineStr">
        <is>
          <t>001963</t>
        </is>
      </c>
      <c r="T932" s="418">
        <f>R932=S932</f>
        <v/>
      </c>
      <c r="U932" s="418">
        <f>AND(MONTH(F932)=MONTH(Y932), YEAR(F932)=YEAR(Y932))</f>
        <v/>
      </c>
      <c r="V932" s="418">
        <f>AND(AC932&lt;&gt;"", 'Company information'!D$4&lt;&gt;"", RIGHT(SUBSTITUTE(AC932,"-",""),9)=RIGHT(SUBSTITUTE('Company information'!D$4,"-",""),9))</f>
        <v/>
      </c>
      <c r="W932" s="418">
        <f>AI932-I932</f>
        <v/>
      </c>
      <c r="X932" s="455" t="n"/>
      <c r="Y932" s="419" t="n">
        <v>44789</v>
      </c>
      <c r="Z932" s="418" t="inlineStr">
        <is>
          <t>001963</t>
        </is>
      </c>
      <c r="AA932" s="418" t="inlineStr"/>
      <c r="AB932" s="418" t="inlineStr">
        <is>
          <t>បុគ្គលជាប់អាករ</t>
        </is>
      </c>
      <c r="AC932" s="418" t="inlineStr">
        <is>
          <t>L001-100067123</t>
        </is>
      </c>
      <c r="AD932" s="418" t="inlineStr">
        <is>
          <t>រីឡាយអេប៊ល សូស អ៊ិនដាសស្រ្ទៀល (ខេមបូឌា)</t>
        </is>
      </c>
      <c r="AE932" s="455" t="n">
        <v>1603784</v>
      </c>
      <c r="AF932" s="455" t="n">
        <v>1457985</v>
      </c>
      <c r="AG932" s="455" t="n">
        <v>0</v>
      </c>
      <c r="AH932" s="455" t="n">
        <v>0</v>
      </c>
      <c r="AI932" s="455" t="n">
        <v>145799</v>
      </c>
      <c r="AJ932" s="455" t="n">
        <v>0</v>
      </c>
      <c r="AK932" s="455" t="n">
        <v>0</v>
      </c>
      <c r="AL932" s="455" t="n">
        <v>0</v>
      </c>
      <c r="AM932" s="455" t="n">
        <v>0</v>
      </c>
      <c r="AN932" s="455" t="n">
        <v>0</v>
      </c>
      <c r="AO932" s="455" t="n">
        <v>0</v>
      </c>
      <c r="AP932" s="455" t="n">
        <v>0</v>
      </c>
      <c r="AQ932" s="455" t="n">
        <v>0</v>
      </c>
      <c r="AR932" s="418" t="inlineStr"/>
      <c r="AS932" s="418" t="inlineStr">
        <is>
          <t>Trucking Fee</t>
        </is>
      </c>
      <c r="AT932" s="418" t="inlineStr">
        <is>
          <t>បានប្រកាសពន្ធ</t>
        </is>
      </c>
    </row>
    <row r="933">
      <c r="A933" s="417" t="n">
        <v>924</v>
      </c>
      <c r="B933" s="418" t="inlineStr">
        <is>
          <t>Customs Clearance Fee, Non-Original Insurance, Permit Fee, Service Charge and Red in Asycuda System</t>
        </is>
      </c>
      <c r="C933" s="418" t="inlineStr">
        <is>
          <t>ម៉ីង លាំង ខូ អិលធីឌី</t>
        </is>
      </c>
      <c r="D933" s="418" t="inlineStr">
        <is>
          <t>K009-100089860</t>
        </is>
      </c>
      <c r="E933" s="418" t="inlineStr">
        <is>
          <t>001964</t>
        </is>
      </c>
      <c r="F933" s="419" t="n">
        <v>44789</v>
      </c>
      <c r="G933" s="420" t="n">
        <v>79265</v>
      </c>
      <c r="H933" s="418" t="n"/>
      <c r="I933" s="455" t="n">
        <v>79265</v>
      </c>
      <c r="J933" s="418">
        <f>IF(L933&lt;&gt;"",L933,K933)</f>
        <v/>
      </c>
      <c r="K933" s="418">
        <f>IF(AND(T933=TRUE, U933=TRUE, V933=TRUE), IF(W933&lt;-0.05, "អនុញ្ញាត (អ្នកផ្គត់ផ្គង់ប្រកាសខ្វះ)", "បានប្រកាស (អនុញ្ញាត)"), IF(AND(T933=FALSE, U933=FALSE, V933=FALSE), "ព្យួរទុក (មិនមានទិន្នន័យ)", "ប្រកាសខុស (ព្យួរទុក)"))</f>
        <v/>
      </c>
      <c r="L933" s="418" t="inlineStr"/>
      <c r="M933" s="418" t="inlineStr"/>
      <c r="N933" s="455" t="n"/>
      <c r="O933" s="455">
        <f>IF(W933&lt;0,AI933,I933)</f>
        <v/>
      </c>
      <c r="P933" s="455">
        <f>I933-O933</f>
        <v/>
      </c>
      <c r="Q933" s="418" t="n"/>
      <c r="R933" s="418" t="inlineStr">
        <is>
          <t>001964</t>
        </is>
      </c>
      <c r="S933" s="418" t="inlineStr">
        <is>
          <t>001964</t>
        </is>
      </c>
      <c r="T933" s="418">
        <f>R933=S933</f>
        <v/>
      </c>
      <c r="U933" s="418">
        <f>AND(MONTH(F933)=MONTH(Y933), YEAR(F933)=YEAR(Y933))</f>
        <v/>
      </c>
      <c r="V933" s="418">
        <f>AND(AC933&lt;&gt;"", 'Company information'!D$4&lt;&gt;"", RIGHT(SUBSTITUTE(AC933,"-",""),9)=RIGHT(SUBSTITUTE('Company information'!D$4,"-",""),9))</f>
        <v/>
      </c>
      <c r="W933" s="418">
        <f>AI933-I933</f>
        <v/>
      </c>
      <c r="X933" s="455" t="n"/>
      <c r="Y933" s="419" t="n">
        <v>44789</v>
      </c>
      <c r="Z933" s="418" t="inlineStr">
        <is>
          <t>001964</t>
        </is>
      </c>
      <c r="AA933" s="418" t="inlineStr"/>
      <c r="AB933" s="418" t="inlineStr">
        <is>
          <t>បុគ្គលជាប់អាករ</t>
        </is>
      </c>
      <c r="AC933" s="418" t="inlineStr">
        <is>
          <t>L001-100067123</t>
        </is>
      </c>
      <c r="AD933" s="418" t="inlineStr">
        <is>
          <t>រីឡាយអេប៊ល សូស អ៊ិនដាសស្រ្ទៀល (ខេមបូឌា)</t>
        </is>
      </c>
      <c r="AE933" s="455" t="n">
        <v>871916</v>
      </c>
      <c r="AF933" s="455" t="n">
        <v>792651</v>
      </c>
      <c r="AG933" s="455" t="n">
        <v>0</v>
      </c>
      <c r="AH933" s="455" t="n">
        <v>0</v>
      </c>
      <c r="AI933" s="455" t="n">
        <v>79265</v>
      </c>
      <c r="AJ933" s="455" t="n">
        <v>0</v>
      </c>
      <c r="AK933" s="455" t="n">
        <v>0</v>
      </c>
      <c r="AL933" s="455" t="n">
        <v>0</v>
      </c>
      <c r="AM933" s="455" t="n">
        <v>0</v>
      </c>
      <c r="AN933" s="455" t="n">
        <v>0</v>
      </c>
      <c r="AO933" s="455" t="n">
        <v>0</v>
      </c>
      <c r="AP933" s="455" t="n">
        <v>0</v>
      </c>
      <c r="AQ933" s="455" t="n">
        <v>0</v>
      </c>
      <c r="AR933" s="418" t="inlineStr"/>
      <c r="AS933" s="418" t="inlineStr">
        <is>
          <t>Trucking Fee</t>
        </is>
      </c>
      <c r="AT933" s="418" t="inlineStr">
        <is>
          <t>បានប្រកាសពន្ធ</t>
        </is>
      </c>
    </row>
    <row r="934">
      <c r="A934" s="417" t="n">
        <v>925</v>
      </c>
      <c r="B934" s="418" t="inlineStr">
        <is>
          <t>Charge from warehouse and Storage Charges</t>
        </is>
      </c>
      <c r="C934" s="418" t="inlineStr">
        <is>
          <t>ម៉ីង លាំង ខូ អិលធីឌី</t>
        </is>
      </c>
      <c r="D934" s="418" t="inlineStr">
        <is>
          <t>K009-100089860</t>
        </is>
      </c>
      <c r="E934" s="418" t="inlineStr">
        <is>
          <t>001978</t>
        </is>
      </c>
      <c r="F934" s="419" t="n">
        <v>44790</v>
      </c>
      <c r="G934" s="420" t="n">
        <v>377341</v>
      </c>
      <c r="H934" s="418" t="n"/>
      <c r="I934" s="455" t="n">
        <v>377341</v>
      </c>
      <c r="J934" s="418">
        <f>IF(L934&lt;&gt;"",L934,K934)</f>
        <v/>
      </c>
      <c r="K934" s="418">
        <f>IF(AND(T934=TRUE, U934=TRUE, V934=TRUE), IF(W934&lt;-0.05, "អនុញ្ញាត (អ្នកផ្គត់ផ្គង់ប្រកាសខ្វះ)", "បានប្រកាស (អនុញ្ញាត)"), IF(AND(T934=FALSE, U934=FALSE, V934=FALSE), "ព្យួរទុក (មិនមានទិន្នន័យ)", "ប្រកាសខុស (ព្យួរទុក)"))</f>
        <v/>
      </c>
      <c r="L934" s="418" t="inlineStr"/>
      <c r="M934" s="418" t="inlineStr"/>
      <c r="N934" s="455" t="n"/>
      <c r="O934" s="455">
        <f>IF(W934&lt;0,AI934,I934)</f>
        <v/>
      </c>
      <c r="P934" s="455">
        <f>I934-O934</f>
        <v/>
      </c>
      <c r="Q934" s="418" t="n"/>
      <c r="R934" s="418" t="inlineStr">
        <is>
          <t>001978</t>
        </is>
      </c>
      <c r="S934" s="418" t="inlineStr">
        <is>
          <t>001978</t>
        </is>
      </c>
      <c r="T934" s="418">
        <f>R934=S934</f>
        <v/>
      </c>
      <c r="U934" s="418">
        <f>AND(MONTH(F934)=MONTH(Y934), YEAR(F934)=YEAR(Y934))</f>
        <v/>
      </c>
      <c r="V934" s="418">
        <f>AND(AC934&lt;&gt;"", 'Company information'!D$4&lt;&gt;"", RIGHT(SUBSTITUTE(AC934,"-",""),9)=RIGHT(SUBSTITUTE('Company information'!D$4,"-",""),9))</f>
        <v/>
      </c>
      <c r="W934" s="418">
        <f>AI934-I934</f>
        <v/>
      </c>
      <c r="X934" s="455" t="n"/>
      <c r="Y934" s="419" t="n">
        <v>44790</v>
      </c>
      <c r="Z934" s="418" t="inlineStr">
        <is>
          <t>001978</t>
        </is>
      </c>
      <c r="AA934" s="418" t="inlineStr"/>
      <c r="AB934" s="418" t="inlineStr">
        <is>
          <t>បុគ្គលជាប់អាករ</t>
        </is>
      </c>
      <c r="AC934" s="418" t="inlineStr">
        <is>
          <t>L001-100067123</t>
        </is>
      </c>
      <c r="AD934" s="418" t="inlineStr">
        <is>
          <t>រីឡាយអេប៊ល សូស អ៊ិនដាសស្រ្ទៀល (ខេមបូឌា)</t>
        </is>
      </c>
      <c r="AE934" s="455" t="n">
        <v>4150755</v>
      </c>
      <c r="AF934" s="455" t="n">
        <v>3773414</v>
      </c>
      <c r="AG934" s="455" t="n">
        <v>0</v>
      </c>
      <c r="AH934" s="455" t="n">
        <v>0</v>
      </c>
      <c r="AI934" s="455" t="n">
        <v>377341</v>
      </c>
      <c r="AJ934" s="455" t="n">
        <v>0</v>
      </c>
      <c r="AK934" s="455" t="n">
        <v>0</v>
      </c>
      <c r="AL934" s="455" t="n">
        <v>0</v>
      </c>
      <c r="AM934" s="455" t="n">
        <v>0</v>
      </c>
      <c r="AN934" s="455" t="n">
        <v>0</v>
      </c>
      <c r="AO934" s="455" t="n">
        <v>0</v>
      </c>
      <c r="AP934" s="455" t="n">
        <v>0</v>
      </c>
      <c r="AQ934" s="455" t="n">
        <v>0</v>
      </c>
      <c r="AR934" s="418" t="inlineStr"/>
      <c r="AS934" s="418" t="inlineStr">
        <is>
          <t>Trucking Fee</t>
        </is>
      </c>
      <c r="AT934" s="418" t="inlineStr">
        <is>
          <t>បានប្រកាសពន្ធ</t>
        </is>
      </c>
    </row>
    <row r="935">
      <c r="A935" s="417" t="n">
        <v>926</v>
      </c>
      <c r="B935" s="418" t="inlineStr">
        <is>
          <t>Customs Clearance Fee and Trucking Fee</t>
        </is>
      </c>
      <c r="C935" s="418" t="inlineStr">
        <is>
          <t>ម៉ីង លាំង ខូ អិលធីឌី</t>
        </is>
      </c>
      <c r="D935" s="418" t="inlineStr">
        <is>
          <t>K009-100089860</t>
        </is>
      </c>
      <c r="E935" s="418" t="inlineStr">
        <is>
          <t>001907</t>
        </is>
      </c>
      <c r="F935" s="419" t="n">
        <v>44842</v>
      </c>
      <c r="G935" s="420" t="n">
        <v>92841</v>
      </c>
      <c r="H935" s="418" t="n"/>
      <c r="I935" s="455" t="n">
        <v>92841</v>
      </c>
      <c r="J935" s="418">
        <f>IF(L935&lt;&gt;"",L935,K935)</f>
        <v/>
      </c>
      <c r="K935" s="418">
        <f>IF(AND(T935=TRUE, U935=TRUE, V935=TRUE), IF(W935&lt;-0.05, "អនុញ្ញាត (អ្នកផ្គត់ផ្គង់ប្រកាសខ្វះ)", "បានប្រកាស (អនុញ្ញាត)"), IF(AND(T935=FALSE, U935=FALSE, V935=FALSE), "ព្យួរទុក (មិនមានទិន្នន័យ)", "ប្រកាសខុស (ព្យួរទុក)"))</f>
        <v/>
      </c>
      <c r="L935" s="418" t="inlineStr"/>
      <c r="M935" s="418" t="inlineStr"/>
      <c r="N935" s="455" t="n"/>
      <c r="O935" s="455">
        <f>IF(W935&lt;0,AI935,I935)</f>
        <v/>
      </c>
      <c r="P935" s="455">
        <f>I935-O935</f>
        <v/>
      </c>
      <c r="Q935" s="418" t="n"/>
      <c r="R935" s="418" t="inlineStr">
        <is>
          <t>001907</t>
        </is>
      </c>
      <c r="S935" s="418" t="inlineStr">
        <is>
          <t>001907</t>
        </is>
      </c>
      <c r="T935" s="418">
        <f>R935=S935</f>
        <v/>
      </c>
      <c r="U935" s="418">
        <f>AND(MONTH(F935)=MONTH(Y935), YEAR(F935)=YEAR(Y935))</f>
        <v/>
      </c>
      <c r="V935" s="418">
        <f>AND(AC935&lt;&gt;"", 'Company information'!D$4&lt;&gt;"", RIGHT(SUBSTITUTE(AC935,"-",""),9)=RIGHT(SUBSTITUTE('Company information'!D$4,"-",""),9))</f>
        <v/>
      </c>
      <c r="W935" s="418">
        <f>AI935-I935</f>
        <v/>
      </c>
      <c r="X935" s="455" t="n"/>
      <c r="Y935" s="419" t="n">
        <v>44783</v>
      </c>
      <c r="Z935" s="418" t="inlineStr">
        <is>
          <t>001907</t>
        </is>
      </c>
      <c r="AA935" s="418" t="inlineStr"/>
      <c r="AB935" s="418" t="inlineStr">
        <is>
          <t>បុគ្គលជាប់អាករ</t>
        </is>
      </c>
      <c r="AC935" s="418" t="inlineStr">
        <is>
          <t>L001-100067123</t>
        </is>
      </c>
      <c r="AD935" s="418" t="inlineStr">
        <is>
          <t>រីឡាយអេប៊ល សូស អ៊ិនដាសស្រ្ទៀល (ខេមបូឌា)</t>
        </is>
      </c>
      <c r="AE935" s="455" t="n">
        <v>1021249</v>
      </c>
      <c r="AF935" s="455" t="n">
        <v>928408</v>
      </c>
      <c r="AG935" s="455" t="n">
        <v>0</v>
      </c>
      <c r="AH935" s="455" t="n">
        <v>0</v>
      </c>
      <c r="AI935" s="455" t="n">
        <v>92841</v>
      </c>
      <c r="AJ935" s="455" t="n">
        <v>0</v>
      </c>
      <c r="AK935" s="455" t="n">
        <v>0</v>
      </c>
      <c r="AL935" s="455" t="n">
        <v>0</v>
      </c>
      <c r="AM935" s="455" t="n">
        <v>0</v>
      </c>
      <c r="AN935" s="455" t="n">
        <v>0</v>
      </c>
      <c r="AO935" s="455" t="n">
        <v>0</v>
      </c>
      <c r="AP935" s="455" t="n">
        <v>0</v>
      </c>
      <c r="AQ935" s="455" t="n">
        <v>0</v>
      </c>
      <c r="AR935" s="418" t="inlineStr"/>
      <c r="AS935" s="418" t="inlineStr">
        <is>
          <t>Trucking Fee</t>
        </is>
      </c>
      <c r="AT935" s="418" t="inlineStr">
        <is>
          <t>បានប្រកាសពន្ធ</t>
        </is>
      </c>
    </row>
    <row r="936">
      <c r="A936" s="417" t="n">
        <v>927</v>
      </c>
      <c r="B936" s="418" t="inlineStr">
        <is>
          <t>Customs Declaration, CPF</t>
        </is>
      </c>
      <c r="C936" s="418" t="inlineStr">
        <is>
          <t>ម៉ីង លាំង ខូ អិលធីឌី</t>
        </is>
      </c>
      <c r="D936" s="418" t="inlineStr">
        <is>
          <t>K009-100089860</t>
        </is>
      </c>
      <c r="E936" s="418" t="inlineStr">
        <is>
          <t>001905</t>
        </is>
      </c>
      <c r="F936" s="419" t="n">
        <v>44842</v>
      </c>
      <c r="G936" s="420" t="n">
        <v>91608</v>
      </c>
      <c r="H936" s="418" t="n"/>
      <c r="I936" s="455" t="n">
        <v>91608</v>
      </c>
      <c r="J936" s="418">
        <f>IF(L936&lt;&gt;"",L936,K936)</f>
        <v/>
      </c>
      <c r="K936" s="418">
        <f>IF(AND(T936=TRUE, U936=TRUE, V936=TRUE), IF(W936&lt;-0.05, "អនុញ្ញាត (អ្នកផ្គត់ផ្គង់ប្រកាសខ្វះ)", "បានប្រកាស (អនុញ្ញាត)"), IF(AND(T936=FALSE, U936=FALSE, V936=FALSE), "ព្យួរទុក (មិនមានទិន្នន័យ)", "ប្រកាសខុស (ព្យួរទុក)"))</f>
        <v/>
      </c>
      <c r="L936" s="418" t="inlineStr"/>
      <c r="M936" s="418" t="inlineStr"/>
      <c r="N936" s="455" t="n"/>
      <c r="O936" s="455">
        <f>IF(W936&lt;0,AI936,I936)</f>
        <v/>
      </c>
      <c r="P936" s="455">
        <f>I936-O936</f>
        <v/>
      </c>
      <c r="Q936" s="418" t="n"/>
      <c r="R936" s="418" t="inlineStr">
        <is>
          <t>001905</t>
        </is>
      </c>
      <c r="S936" s="418" t="inlineStr">
        <is>
          <t>001905</t>
        </is>
      </c>
      <c r="T936" s="418">
        <f>R936=S936</f>
        <v/>
      </c>
      <c r="U936" s="418">
        <f>AND(MONTH(F936)=MONTH(Y936), YEAR(F936)=YEAR(Y936))</f>
        <v/>
      </c>
      <c r="V936" s="418">
        <f>AND(AC936&lt;&gt;"", 'Company information'!D$4&lt;&gt;"", RIGHT(SUBSTITUTE(AC936,"-",""),9)=RIGHT(SUBSTITUTE('Company information'!D$4,"-",""),9))</f>
        <v/>
      </c>
      <c r="W936" s="418">
        <f>AI936-I936</f>
        <v/>
      </c>
      <c r="X936" s="455" t="n"/>
      <c r="Y936" s="419" t="n">
        <v>44783</v>
      </c>
      <c r="Z936" s="418" t="inlineStr">
        <is>
          <t>001905</t>
        </is>
      </c>
      <c r="AA936" s="418" t="inlineStr"/>
      <c r="AB936" s="418" t="inlineStr">
        <is>
          <t>បុគ្គលជាប់អាករ</t>
        </is>
      </c>
      <c r="AC936" s="418" t="inlineStr">
        <is>
          <t>L001-100067123</t>
        </is>
      </c>
      <c r="AD936" s="418" t="inlineStr">
        <is>
          <t>រីឡាយអេប៊ល សូស អ៊ិនដាសស្រ្ទៀល (ខេមបូឌា)</t>
        </is>
      </c>
      <c r="AE936" s="455" t="n">
        <v>1007692</v>
      </c>
      <c r="AF936" s="455" t="n">
        <v>916084</v>
      </c>
      <c r="AG936" s="455" t="n">
        <v>0</v>
      </c>
      <c r="AH936" s="455" t="n">
        <v>0</v>
      </c>
      <c r="AI936" s="455" t="n">
        <v>91608</v>
      </c>
      <c r="AJ936" s="455" t="n">
        <v>0</v>
      </c>
      <c r="AK936" s="455" t="n">
        <v>0</v>
      </c>
      <c r="AL936" s="455" t="n">
        <v>0</v>
      </c>
      <c r="AM936" s="455" t="n">
        <v>0</v>
      </c>
      <c r="AN936" s="455" t="n">
        <v>0</v>
      </c>
      <c r="AO936" s="455" t="n">
        <v>0</v>
      </c>
      <c r="AP936" s="455" t="n">
        <v>0</v>
      </c>
      <c r="AQ936" s="455" t="n">
        <v>0</v>
      </c>
      <c r="AR936" s="418" t="inlineStr"/>
      <c r="AS936" s="418" t="inlineStr">
        <is>
          <t>Trucking Fee</t>
        </is>
      </c>
      <c r="AT936" s="418" t="inlineStr">
        <is>
          <t>បានប្រកាសពន្ធ</t>
        </is>
      </c>
    </row>
    <row r="937">
      <c r="A937" s="417" t="n">
        <v>928</v>
      </c>
      <c r="B937" s="418" t="inlineStr">
        <is>
          <t>Charge from warehouse and Storage Charges</t>
        </is>
      </c>
      <c r="C937" s="418" t="inlineStr">
        <is>
          <t>ម៉ីង លាំង ខូ អិលធីឌី</t>
        </is>
      </c>
      <c r="D937" s="418" t="inlineStr">
        <is>
          <t>K009-100089860</t>
        </is>
      </c>
      <c r="E937" s="418" t="inlineStr">
        <is>
          <t>001992</t>
        </is>
      </c>
      <c r="F937" s="419" t="n">
        <v>44795</v>
      </c>
      <c r="G937" s="420" t="n">
        <v>108040</v>
      </c>
      <c r="H937" s="418" t="n"/>
      <c r="I937" s="455" t="n">
        <v>108040</v>
      </c>
      <c r="J937" s="418">
        <f>IF(L937&lt;&gt;"",L937,K937)</f>
        <v/>
      </c>
      <c r="K937" s="418">
        <f>IF(AND(T937=TRUE, U937=TRUE, V937=TRUE), IF(W937&lt;-0.05, "អនុញ្ញាត (អ្នកផ្គត់ផ្គង់ប្រកាសខ្វះ)", "បានប្រកាស (អនុញ្ញាត)"), IF(AND(T937=FALSE, U937=FALSE, V937=FALSE), "ព្យួរទុក (មិនមានទិន្នន័យ)", "ប្រកាសខុស (ព្យួរទុក)"))</f>
        <v/>
      </c>
      <c r="L937" s="418" t="inlineStr"/>
      <c r="M937" s="418" t="inlineStr"/>
      <c r="N937" s="455" t="n"/>
      <c r="O937" s="455">
        <f>IF(W937&lt;0,AI937,I937)</f>
        <v/>
      </c>
      <c r="P937" s="455">
        <f>I937-O937</f>
        <v/>
      </c>
      <c r="Q937" s="418" t="n"/>
      <c r="R937" s="418" t="inlineStr">
        <is>
          <t>001992</t>
        </is>
      </c>
      <c r="S937" s="418" t="inlineStr">
        <is>
          <t>001992</t>
        </is>
      </c>
      <c r="T937" s="418">
        <f>R937=S937</f>
        <v/>
      </c>
      <c r="U937" s="418">
        <f>AND(MONTH(F937)=MONTH(Y937), YEAR(F937)=YEAR(Y937))</f>
        <v/>
      </c>
      <c r="V937" s="418">
        <f>AND(AC937&lt;&gt;"", 'Company information'!D$4&lt;&gt;"", RIGHT(SUBSTITUTE(AC937,"-",""),9)=RIGHT(SUBSTITUTE('Company information'!D$4,"-",""),9))</f>
        <v/>
      </c>
      <c r="W937" s="418">
        <f>AI937-I937</f>
        <v/>
      </c>
      <c r="X937" s="455" t="n"/>
      <c r="Y937" s="419" t="n">
        <v>44795</v>
      </c>
      <c r="Z937" s="418" t="inlineStr">
        <is>
          <t>001992</t>
        </is>
      </c>
      <c r="AA937" s="418" t="inlineStr"/>
      <c r="AB937" s="418" t="inlineStr">
        <is>
          <t>បុគ្គលជាប់អាករ</t>
        </is>
      </c>
      <c r="AC937" s="418" t="inlineStr">
        <is>
          <t>L001-100067123</t>
        </is>
      </c>
      <c r="AD937" s="418" t="inlineStr">
        <is>
          <t>រីឡាយអេប៊ល សូស អ៊ិនដាសស្រ្ទៀល (ខេមបូឌា)</t>
        </is>
      </c>
      <c r="AE937" s="455" t="n">
        <v>1188444</v>
      </c>
      <c r="AF937" s="455" t="n">
        <v>1080404</v>
      </c>
      <c r="AG937" s="455" t="n">
        <v>0</v>
      </c>
      <c r="AH937" s="455" t="n">
        <v>0</v>
      </c>
      <c r="AI937" s="455" t="n">
        <v>108040</v>
      </c>
      <c r="AJ937" s="455" t="n">
        <v>0</v>
      </c>
      <c r="AK937" s="455" t="n">
        <v>0</v>
      </c>
      <c r="AL937" s="455" t="n">
        <v>0</v>
      </c>
      <c r="AM937" s="455" t="n">
        <v>0</v>
      </c>
      <c r="AN937" s="455" t="n">
        <v>0</v>
      </c>
      <c r="AO937" s="455" t="n">
        <v>0</v>
      </c>
      <c r="AP937" s="455" t="n">
        <v>0</v>
      </c>
      <c r="AQ937" s="455" t="n">
        <v>0</v>
      </c>
      <c r="AR937" s="418" t="inlineStr"/>
      <c r="AS937" s="418" t="inlineStr">
        <is>
          <t>Trucking Fee</t>
        </is>
      </c>
      <c r="AT937" s="418" t="inlineStr">
        <is>
          <t>បានប្រកាសពន្ធ</t>
        </is>
      </c>
    </row>
    <row r="938">
      <c r="A938" s="417" t="n">
        <v>929</v>
      </c>
      <c r="B938" s="418" t="inlineStr">
        <is>
          <t>THC Charge, CFS Fee, Scanning Fee, CIC Fee, D/O Fee, DOC Fee, Agency Fee, Handling Fee and Ocean Freight</t>
        </is>
      </c>
      <c r="C938" s="418" t="inlineStr">
        <is>
          <t>ម៉ីង លាំង ខូ អិលធីឌី</t>
        </is>
      </c>
      <c r="D938" s="418" t="inlineStr">
        <is>
          <t>K009-100089860</t>
        </is>
      </c>
      <c r="E938" s="418" t="inlineStr">
        <is>
          <t>001991</t>
        </is>
      </c>
      <c r="F938" s="419" t="n">
        <v>44795</v>
      </c>
      <c r="G938" s="420" t="n">
        <v>108040</v>
      </c>
      <c r="H938" s="418" t="n"/>
      <c r="I938" s="455" t="n">
        <v>108040</v>
      </c>
      <c r="J938" s="418">
        <f>IF(L938&lt;&gt;"",L938,K938)</f>
        <v/>
      </c>
      <c r="K938" s="418">
        <f>IF(AND(T938=TRUE, U938=TRUE, V938=TRUE), IF(W938&lt;-0.05, "អនុញ្ញាត (អ្នកផ្គត់ផ្គង់ប្រកាសខ្វះ)", "បានប្រកាស (អនុញ្ញាត)"), IF(AND(T938=FALSE, U938=FALSE, V938=FALSE), "ព្យួរទុក (មិនមានទិន្នន័យ)", "ប្រកាសខុស (ព្យួរទុក)"))</f>
        <v/>
      </c>
      <c r="L938" s="418" t="inlineStr"/>
      <c r="M938" s="418" t="inlineStr"/>
      <c r="N938" s="455" t="n"/>
      <c r="O938" s="455">
        <f>IF(W938&lt;0,AI938,I938)</f>
        <v/>
      </c>
      <c r="P938" s="455">
        <f>I938-O938</f>
        <v/>
      </c>
      <c r="Q938" s="418" t="n"/>
      <c r="R938" s="418" t="inlineStr">
        <is>
          <t>001991</t>
        </is>
      </c>
      <c r="S938" s="418" t="inlineStr">
        <is>
          <t>001991</t>
        </is>
      </c>
      <c r="T938" s="418">
        <f>R938=S938</f>
        <v/>
      </c>
      <c r="U938" s="418">
        <f>AND(MONTH(F938)=MONTH(Y938), YEAR(F938)=YEAR(Y938))</f>
        <v/>
      </c>
      <c r="V938" s="418">
        <f>AND(AC938&lt;&gt;"", 'Company information'!D$4&lt;&gt;"", RIGHT(SUBSTITUTE(AC938,"-",""),9)=RIGHT(SUBSTITUTE('Company information'!D$4,"-",""),9))</f>
        <v/>
      </c>
      <c r="W938" s="418">
        <f>AI938-I938</f>
        <v/>
      </c>
      <c r="X938" s="455" t="n"/>
      <c r="Y938" s="419" t="n">
        <v>44795</v>
      </c>
      <c r="Z938" s="418" t="inlineStr">
        <is>
          <t>001991</t>
        </is>
      </c>
      <c r="AA938" s="418" t="inlineStr"/>
      <c r="AB938" s="418" t="inlineStr">
        <is>
          <t>បុគ្គលជាប់អាករ</t>
        </is>
      </c>
      <c r="AC938" s="418" t="inlineStr">
        <is>
          <t>L001-100067123</t>
        </is>
      </c>
      <c r="AD938" s="418" t="inlineStr">
        <is>
          <t>រីឡាយអេប៊ល សូស អ៊ិនដាសស្រ្ទៀល (ខេមបូឌា)</t>
        </is>
      </c>
      <c r="AE938" s="455" t="n">
        <v>1188444</v>
      </c>
      <c r="AF938" s="455" t="n">
        <v>1080404</v>
      </c>
      <c r="AG938" s="455" t="n">
        <v>0</v>
      </c>
      <c r="AH938" s="455" t="n">
        <v>0</v>
      </c>
      <c r="AI938" s="455" t="n">
        <v>108040</v>
      </c>
      <c r="AJ938" s="455" t="n">
        <v>0</v>
      </c>
      <c r="AK938" s="455" t="n">
        <v>0</v>
      </c>
      <c r="AL938" s="455" t="n">
        <v>0</v>
      </c>
      <c r="AM938" s="455" t="n">
        <v>0</v>
      </c>
      <c r="AN938" s="455" t="n">
        <v>0</v>
      </c>
      <c r="AO938" s="455" t="n">
        <v>0</v>
      </c>
      <c r="AP938" s="455" t="n">
        <v>0</v>
      </c>
      <c r="AQ938" s="455" t="n">
        <v>0</v>
      </c>
      <c r="AR938" s="418" t="inlineStr"/>
      <c r="AS938" s="418" t="inlineStr">
        <is>
          <t>Trucking Fee</t>
        </is>
      </c>
      <c r="AT938" s="418" t="inlineStr">
        <is>
          <t>បានប្រកាសពន្ធ</t>
        </is>
      </c>
    </row>
    <row r="939">
      <c r="A939" s="417" t="n">
        <v>930</v>
      </c>
      <c r="B939" s="418" t="inlineStr">
        <is>
          <t>Customs Clearance Fee, Extra Trucking Fee, Non-Original Insurance, Permit Fee, Service Charge and Red in Asycuda System</t>
        </is>
      </c>
      <c r="C939" s="418" t="inlineStr">
        <is>
          <t>ម៉ីង លាំង ខូ អិលធីឌី</t>
        </is>
      </c>
      <c r="D939" s="418" t="inlineStr">
        <is>
          <t>K009-100089860</t>
        </is>
      </c>
      <c r="E939" s="418" t="inlineStr">
        <is>
          <t>001883</t>
        </is>
      </c>
      <c r="F939" s="419" t="n">
        <v>44689</v>
      </c>
      <c r="G939" s="420" t="n">
        <v>179520</v>
      </c>
      <c r="H939" s="418" t="n"/>
      <c r="I939" s="455" t="n">
        <v>179520</v>
      </c>
      <c r="J939" s="418">
        <f>IF(L939&lt;&gt;"",L939,K939)</f>
        <v/>
      </c>
      <c r="K939" s="418">
        <f>IF(AND(T939=TRUE, U939=TRUE, V939=TRUE), IF(W939&lt;-0.05, "អនុញ្ញាត (អ្នកផ្គត់ផ្គង់ប្រកាសខ្វះ)", "បានប្រកាស (អនុញ្ញាត)"), IF(AND(T939=FALSE, U939=FALSE, V939=FALSE), "ព្យួរទុក (មិនមានទិន្នន័យ)", "ប្រកាសខុស (ព្យួរទុក)"))</f>
        <v/>
      </c>
      <c r="L939" s="418" t="inlineStr"/>
      <c r="M939" s="418" t="inlineStr"/>
      <c r="N939" s="455" t="n"/>
      <c r="O939" s="455">
        <f>IF(W939&lt;0,AI939,I939)</f>
        <v/>
      </c>
      <c r="P939" s="455">
        <f>I939-O939</f>
        <v/>
      </c>
      <c r="Q939" s="418" t="n"/>
      <c r="R939" s="418" t="inlineStr">
        <is>
          <t>001883</t>
        </is>
      </c>
      <c r="S939" s="418" t="inlineStr">
        <is>
          <t>001883</t>
        </is>
      </c>
      <c r="T939" s="418">
        <f>R939=S939</f>
        <v/>
      </c>
      <c r="U939" s="418">
        <f>AND(MONTH(F939)=MONTH(Y939), YEAR(F939)=YEAR(Y939))</f>
        <v/>
      </c>
      <c r="V939" s="418">
        <f>AND(AC939&lt;&gt;"", 'Company information'!D$4&lt;&gt;"", RIGHT(SUBSTITUTE(AC939,"-",""),9)=RIGHT(SUBSTITUTE('Company information'!D$4,"-",""),9))</f>
        <v/>
      </c>
      <c r="W939" s="418">
        <f>AI939-I939</f>
        <v/>
      </c>
      <c r="X939" s="455" t="n"/>
      <c r="Y939" s="419" t="n">
        <v>44778</v>
      </c>
      <c r="Z939" s="418" t="inlineStr">
        <is>
          <t>001883</t>
        </is>
      </c>
      <c r="AA939" s="418" t="inlineStr"/>
      <c r="AB939" s="418" t="inlineStr">
        <is>
          <t>បុគ្គលជាប់អាករ</t>
        </is>
      </c>
      <c r="AC939" s="418" t="inlineStr">
        <is>
          <t>L001-100067123</t>
        </is>
      </c>
      <c r="AD939" s="418" t="inlineStr">
        <is>
          <t>រីឡាយអេប៊ល សូស អ៊ិនដាសស្រ្ទៀល (ខេមបូឌា)</t>
        </is>
      </c>
      <c r="AE939" s="455" t="n">
        <v>1974716</v>
      </c>
      <c r="AF939" s="455" t="n">
        <v>1795196</v>
      </c>
      <c r="AG939" s="455" t="n">
        <v>0</v>
      </c>
      <c r="AH939" s="455" t="n">
        <v>0</v>
      </c>
      <c r="AI939" s="455" t="n">
        <v>179520</v>
      </c>
      <c r="AJ939" s="455" t="n">
        <v>0</v>
      </c>
      <c r="AK939" s="455" t="n">
        <v>0</v>
      </c>
      <c r="AL939" s="455" t="n">
        <v>0</v>
      </c>
      <c r="AM939" s="455" t="n">
        <v>0</v>
      </c>
      <c r="AN939" s="455" t="n">
        <v>0</v>
      </c>
      <c r="AO939" s="455" t="n">
        <v>0</v>
      </c>
      <c r="AP939" s="455" t="n">
        <v>0</v>
      </c>
      <c r="AQ939" s="455" t="n">
        <v>0</v>
      </c>
      <c r="AR939" s="418" t="inlineStr"/>
      <c r="AS939" s="418" t="inlineStr">
        <is>
          <t>Trucking Fee</t>
        </is>
      </c>
      <c r="AT939" s="418" t="inlineStr">
        <is>
          <t>បានប្រកាសពន្ធ</t>
        </is>
      </c>
    </row>
    <row r="940">
      <c r="A940" s="417" t="n">
        <v>931</v>
      </c>
      <c r="B940" s="418" t="inlineStr">
        <is>
          <t>Customs Clearance Fee and Trucking Fee</t>
        </is>
      </c>
      <c r="C940" s="418" t="inlineStr">
        <is>
          <t>អាយធីអាយ អ៊ិនធើណេសិនណល ត្រេនស័្ពរថេសិន (ខេមបូឌា) ឯ.ក</t>
        </is>
      </c>
      <c r="D940" s="418" t="inlineStr">
        <is>
          <t>K002-901800477</t>
        </is>
      </c>
      <c r="E940" s="418" t="inlineStr">
        <is>
          <t>CAM222570</t>
        </is>
      </c>
      <c r="F940" s="419" t="n">
        <v>44803</v>
      </c>
      <c r="G940" s="420" t="n">
        <v>61284</v>
      </c>
      <c r="H940" s="418" t="n"/>
      <c r="I940" s="455" t="n">
        <v>61284</v>
      </c>
      <c r="J940" s="418">
        <f>IF(L940&lt;&gt;"",L940,K940)</f>
        <v/>
      </c>
      <c r="K940" s="418">
        <f>IF(AND(T940=TRUE, U940=TRUE, V940=TRUE), IF(W940&lt;-0.05, "អនុញ្ញាត (អ្នកផ្គត់ផ្គង់ប្រកាសខ្វះ)", "បានប្រកាស (អនុញ្ញាត)"), IF(AND(T940=FALSE, U940=FALSE, V940=FALSE), "ព្យួរទុក (មិនមានទិន្នន័យ)", "ប្រកាសខុស (ព្យួរទុក)"))</f>
        <v/>
      </c>
      <c r="L940" s="418" t="inlineStr"/>
      <c r="M940" s="418" t="inlineStr"/>
      <c r="N940" s="455" t="n"/>
      <c r="O940" s="455">
        <f>IF(W940&lt;0,AI940,I940)</f>
        <v/>
      </c>
      <c r="P940" s="455">
        <f>I940-O940</f>
        <v/>
      </c>
      <c r="Q940" s="418" t="n"/>
      <c r="R940" s="418" t="inlineStr">
        <is>
          <t>CAM222570</t>
        </is>
      </c>
      <c r="S940" s="418" t="inlineStr">
        <is>
          <t>CAM222570</t>
        </is>
      </c>
      <c r="T940" s="418">
        <f>R940=S940</f>
        <v/>
      </c>
      <c r="U940" s="418">
        <f>AND(MONTH(F940)=MONTH(Y940), YEAR(F940)=YEAR(Y940))</f>
        <v/>
      </c>
      <c r="V940" s="418">
        <f>AND(AC940&lt;&gt;"", 'Company information'!D$4&lt;&gt;"", RIGHT(SUBSTITUTE(AC940,"-",""),9)=RIGHT(SUBSTITUTE('Company information'!D$4,"-",""),9))</f>
        <v/>
      </c>
      <c r="W940" s="418">
        <f>AI940-I940</f>
        <v/>
      </c>
      <c r="X940" s="455" t="n"/>
      <c r="Y940" s="419" t="n">
        <v>44803</v>
      </c>
      <c r="Z940" s="418" t="inlineStr">
        <is>
          <t>CAM222570</t>
        </is>
      </c>
      <c r="AA940" s="418" t="inlineStr"/>
      <c r="AB940" s="418" t="inlineStr">
        <is>
          <t>បុគ្គលជាប់អាករ</t>
        </is>
      </c>
      <c r="AC940" s="418" t="inlineStr">
        <is>
          <t>L001-100067123</t>
        </is>
      </c>
      <c r="AD940" s="418" t="inlineStr">
        <is>
          <t>រីឡាយអេប៊ល សូស អ៊ិនដាសស្រ្ទៀល (ខេមបូឌា)</t>
        </is>
      </c>
      <c r="AE940" s="455" t="n">
        <v>674121</v>
      </c>
      <c r="AF940" s="455" t="n">
        <v>612837</v>
      </c>
      <c r="AG940" s="455" t="n">
        <v>0</v>
      </c>
      <c r="AH940" s="455" t="n">
        <v>0</v>
      </c>
      <c r="AI940" s="455" t="n">
        <v>61284</v>
      </c>
      <c r="AJ940" s="455" t="n">
        <v>0</v>
      </c>
      <c r="AK940" s="455" t="n">
        <v>0</v>
      </c>
      <c r="AL940" s="455" t="n">
        <v>0</v>
      </c>
      <c r="AM940" s="455" t="n">
        <v>0</v>
      </c>
      <c r="AN940" s="455" t="n">
        <v>0</v>
      </c>
      <c r="AO940" s="455" t="n">
        <v>0</v>
      </c>
      <c r="AP940" s="455" t="n">
        <v>0</v>
      </c>
      <c r="AQ940" s="455" t="n">
        <v>0</v>
      </c>
      <c r="AR940" s="418" t="inlineStr"/>
      <c r="AS940" s="418" t="inlineStr">
        <is>
          <t>COLOADER,AGENCY</t>
        </is>
      </c>
      <c r="AT940" s="418" t="inlineStr">
        <is>
          <t>បានប្រកាសពន្ធ</t>
        </is>
      </c>
    </row>
    <row r="941">
      <c r="A941" s="417" t="n">
        <v>932</v>
      </c>
      <c r="B941" s="418" t="inlineStr">
        <is>
          <t>Customs Declaration, CPF</t>
        </is>
      </c>
      <c r="C941" s="418" t="inlineStr">
        <is>
          <t>កំពង់ផែស្វយ័តក្រុងព្រះសីហនុ</t>
        </is>
      </c>
      <c r="D941" s="418" t="inlineStr">
        <is>
          <t>L001-100044638</t>
        </is>
      </c>
      <c r="E941" s="418" t="inlineStr">
        <is>
          <t>156636</t>
        </is>
      </c>
      <c r="F941" s="419" t="n">
        <v>44802</v>
      </c>
      <c r="G941" s="420" t="n">
        <v>1260</v>
      </c>
      <c r="H941" s="418" t="n"/>
      <c r="I941" s="455" t="n">
        <v>1260</v>
      </c>
      <c r="J941" s="418">
        <f>IF(L941&lt;&gt;"",L941,K941)</f>
        <v/>
      </c>
      <c r="K941" s="418">
        <f>IF(AND(T941=TRUE, U941=TRUE, V941=TRUE), IF(W941&lt;-0.05, "អនុញ្ញាត (អ្នកផ្គត់ផ្គង់ប្រកាសខ្វះ)", "បានប្រកាស (អនុញ្ញាត)"), IF(AND(T941=FALSE, U941=FALSE, V941=FALSE), "ព្យួរទុក (មិនមានទិន្នន័យ)", "ប្រកាសខុស (ព្យួរទុក)"))</f>
        <v/>
      </c>
      <c r="L941" s="418" t="inlineStr"/>
      <c r="M941" s="418" t="inlineStr"/>
      <c r="N941" s="455" t="n"/>
      <c r="O941" s="455">
        <f>IF(W941&lt;0,AI941,I941)</f>
        <v/>
      </c>
      <c r="P941" s="455">
        <f>I941-O941</f>
        <v/>
      </c>
      <c r="Q941" s="418" t="n"/>
      <c r="R941" s="418" t="inlineStr">
        <is>
          <t>156636</t>
        </is>
      </c>
      <c r="S941" s="418" t="inlineStr"/>
      <c r="T941" s="418">
        <f>R941=S941</f>
        <v/>
      </c>
      <c r="U941" s="418">
        <f>AND(MONTH(F941)=MONTH(Y941), YEAR(F941)=YEAR(Y941))</f>
        <v/>
      </c>
      <c r="V941" s="418">
        <f>AND(AC941&lt;&gt;"", 'Company information'!D$4&lt;&gt;"", RIGHT(SUBSTITUTE(AC941,"-",""),9)=RIGHT(SUBSTITUTE('Company information'!D$4,"-",""),9))</f>
        <v/>
      </c>
      <c r="W941" s="418">
        <f>AI941-I941</f>
        <v/>
      </c>
      <c r="X941" s="455" t="n"/>
      <c r="Y941" s="417" t="n"/>
      <c r="Z941" s="418" t="n"/>
      <c r="AA941" s="418" t="n"/>
      <c r="AB941" s="418" t="n"/>
      <c r="AC941" s="418" t="n"/>
      <c r="AD941" s="418" t="n"/>
      <c r="AE941" s="455" t="n"/>
      <c r="AF941" s="455" t="n"/>
      <c r="AG941" s="455" t="n"/>
      <c r="AH941" s="455" t="n"/>
      <c r="AI941" s="455" t="n"/>
      <c r="AJ941" s="455" t="n"/>
      <c r="AK941" s="455" t="n"/>
      <c r="AL941" s="455" t="n"/>
      <c r="AM941" s="455" t="n"/>
      <c r="AN941" s="455" t="n"/>
      <c r="AO941" s="455" t="n"/>
      <c r="AP941" s="455" t="n"/>
      <c r="AQ941" s="455" t="n"/>
      <c r="AR941" s="418" t="n"/>
      <c r="AS941" s="418" t="n"/>
      <c r="AT941" s="418" t="n"/>
    </row>
    <row r="942">
      <c r="A942" s="417" t="n">
        <v>933</v>
      </c>
      <c r="B942" s="418" t="inlineStr">
        <is>
          <t>Charge from warehouse and Storage Charges</t>
        </is>
      </c>
      <c r="C942" s="418" t="inlineStr">
        <is>
          <t>អាយធីអាយ អ៊ិនធើណេសិនណល ត្រេនស័្ពរថេសិន (ខេមបូឌា) ឯ.ក</t>
        </is>
      </c>
      <c r="D942" s="418" t="inlineStr">
        <is>
          <t>K002-901800477</t>
        </is>
      </c>
      <c r="E942" s="418" t="inlineStr">
        <is>
          <t>CAM222537</t>
        </is>
      </c>
      <c r="F942" s="419" t="n">
        <v>44800</v>
      </c>
      <c r="G942" s="420" t="n">
        <v>114450</v>
      </c>
      <c r="H942" s="418" t="n"/>
      <c r="I942" s="455" t="n">
        <v>114450</v>
      </c>
      <c r="J942" s="418">
        <f>IF(L942&lt;&gt;"",L942,K942)</f>
        <v/>
      </c>
      <c r="K942" s="418">
        <f>IF(AND(T942=TRUE, U942=TRUE, V942=TRUE), IF(W942&lt;-0.05, "អនុញ្ញាត (អ្នកផ្គត់ផ្គង់ប្រកាសខ្វះ)", "បានប្រកាស (អនុញ្ញាត)"), IF(AND(T942=FALSE, U942=FALSE, V942=FALSE), "ព្យួរទុក (មិនមានទិន្នន័យ)", "ប្រកាសខុស (ព្យួរទុក)"))</f>
        <v/>
      </c>
      <c r="L942" s="418" t="inlineStr"/>
      <c r="M942" s="418" t="inlineStr"/>
      <c r="N942" s="455" t="n"/>
      <c r="O942" s="455">
        <f>IF(W942&lt;0,AI942,I942)</f>
        <v/>
      </c>
      <c r="P942" s="455">
        <f>I942-O942</f>
        <v/>
      </c>
      <c r="Q942" s="418" t="n"/>
      <c r="R942" s="418" t="inlineStr">
        <is>
          <t>CAM222537</t>
        </is>
      </c>
      <c r="S942" s="418" t="inlineStr">
        <is>
          <t>CAM222537</t>
        </is>
      </c>
      <c r="T942" s="418">
        <f>R942=S942</f>
        <v/>
      </c>
      <c r="U942" s="418">
        <f>AND(MONTH(F942)=MONTH(Y942), YEAR(F942)=YEAR(Y942))</f>
        <v/>
      </c>
      <c r="V942" s="418">
        <f>AND(AC942&lt;&gt;"", 'Company information'!D$4&lt;&gt;"", RIGHT(SUBSTITUTE(AC942,"-",""),9)=RIGHT(SUBSTITUTE('Company information'!D$4,"-",""),9))</f>
        <v/>
      </c>
      <c r="W942" s="418">
        <f>AI942-I942</f>
        <v/>
      </c>
      <c r="X942" s="455" t="n"/>
      <c r="Y942" s="419" t="n">
        <v>44800</v>
      </c>
      <c r="Z942" s="418" t="inlineStr">
        <is>
          <t>CAM222537</t>
        </is>
      </c>
      <c r="AA942" s="418" t="inlineStr"/>
      <c r="AB942" s="418" t="inlineStr">
        <is>
          <t>បុគ្គលជាប់អាករ</t>
        </is>
      </c>
      <c r="AC942" s="418" t="inlineStr">
        <is>
          <t>L001-100067123</t>
        </is>
      </c>
      <c r="AD942" s="418" t="inlineStr">
        <is>
          <t>រីឡាយអេប៊ល សូស អ៊ិនដាសស្រ្ទៀល (ខេមបូឌា)</t>
        </is>
      </c>
      <c r="AE942" s="455" t="n">
        <v>1258953</v>
      </c>
      <c r="AF942" s="455" t="n">
        <v>1144503</v>
      </c>
      <c r="AG942" s="455" t="n">
        <v>0</v>
      </c>
      <c r="AH942" s="455" t="n">
        <v>0</v>
      </c>
      <c r="AI942" s="455" t="n">
        <v>114450</v>
      </c>
      <c r="AJ942" s="455" t="n">
        <v>0</v>
      </c>
      <c r="AK942" s="455" t="n">
        <v>0</v>
      </c>
      <c r="AL942" s="455" t="n">
        <v>0</v>
      </c>
      <c r="AM942" s="455" t="n">
        <v>0</v>
      </c>
      <c r="AN942" s="455" t="n">
        <v>0</v>
      </c>
      <c r="AO942" s="455" t="n">
        <v>0</v>
      </c>
      <c r="AP942" s="455" t="n">
        <v>0</v>
      </c>
      <c r="AQ942" s="455" t="n">
        <v>0</v>
      </c>
      <c r="AR942" s="418" t="inlineStr"/>
      <c r="AS942" s="418" t="inlineStr">
        <is>
          <t>COLOADER,AGENCY</t>
        </is>
      </c>
      <c r="AT942" s="418" t="inlineStr">
        <is>
          <t>បានប្រកាសពន្ធ</t>
        </is>
      </c>
    </row>
    <row r="943">
      <c r="A943" s="417" t="n">
        <v>934</v>
      </c>
      <c r="B943" s="418" t="inlineStr">
        <is>
          <t>THC Charge, CFS Fee, Scanning Fee, CIC Fee, D/O Fee, DOC Fee, Agency Fee, Handling Fee and Ocean Freight</t>
        </is>
      </c>
      <c r="C943" s="418" t="inlineStr">
        <is>
          <t>អាយធីអាយ អ៊ិនធើណេសិនណល ត្រេនស័្ពរថេសិន (ខេមបូឌា) ឯ.ក</t>
        </is>
      </c>
      <c r="D943" s="418" t="inlineStr">
        <is>
          <t>K002-901800477</t>
        </is>
      </c>
      <c r="E943" s="418" t="inlineStr">
        <is>
          <t>CAM222498</t>
        </is>
      </c>
      <c r="F943" s="419" t="n">
        <v>44797</v>
      </c>
      <c r="G943" s="420" t="n">
        <v>39729</v>
      </c>
      <c r="H943" s="418" t="n"/>
      <c r="I943" s="455" t="n">
        <v>39729</v>
      </c>
      <c r="J943" s="418">
        <f>IF(L943&lt;&gt;"",L943,K943)</f>
        <v/>
      </c>
      <c r="K943" s="418">
        <f>IF(AND(T943=TRUE, U943=TRUE, V943=TRUE), IF(W943&lt;-0.05, "អនុញ្ញាត (អ្នកផ្គត់ផ្គង់ប្រកាសខ្វះ)", "បានប្រកាស (អនុញ្ញាត)"), IF(AND(T943=FALSE, U943=FALSE, V943=FALSE), "ព្យួរទុក (មិនមានទិន្នន័យ)", "ប្រកាសខុស (ព្យួរទុក)"))</f>
        <v/>
      </c>
      <c r="L943" s="418" t="inlineStr"/>
      <c r="M943" s="418" t="inlineStr"/>
      <c r="N943" s="455" t="n"/>
      <c r="O943" s="455">
        <f>IF(W943&lt;0,AI943,I943)</f>
        <v/>
      </c>
      <c r="P943" s="455">
        <f>I943-O943</f>
        <v/>
      </c>
      <c r="Q943" s="418" t="n"/>
      <c r="R943" s="418" t="inlineStr">
        <is>
          <t>CAM222498</t>
        </is>
      </c>
      <c r="S943" s="418" t="inlineStr">
        <is>
          <t>CAM222498</t>
        </is>
      </c>
      <c r="T943" s="418">
        <f>R943=S943</f>
        <v/>
      </c>
      <c r="U943" s="418">
        <f>AND(MONTH(F943)=MONTH(Y943), YEAR(F943)=YEAR(Y943))</f>
        <v/>
      </c>
      <c r="V943" s="418">
        <f>AND(AC943&lt;&gt;"", 'Company information'!D$4&lt;&gt;"", RIGHT(SUBSTITUTE(AC943,"-",""),9)=RIGHT(SUBSTITUTE('Company information'!D$4,"-",""),9))</f>
        <v/>
      </c>
      <c r="W943" s="418">
        <f>AI943-I943</f>
        <v/>
      </c>
      <c r="X943" s="455" t="n"/>
      <c r="Y943" s="419" t="n">
        <v>44797</v>
      </c>
      <c r="Z943" s="418" t="inlineStr">
        <is>
          <t>CAM222498</t>
        </is>
      </c>
      <c r="AA943" s="418" t="inlineStr"/>
      <c r="AB943" s="418" t="inlineStr">
        <is>
          <t>បុគ្គលជាប់អាករ</t>
        </is>
      </c>
      <c r="AC943" s="418" t="inlineStr">
        <is>
          <t>L001-100067123</t>
        </is>
      </c>
      <c r="AD943" s="418" t="inlineStr">
        <is>
          <t>រីឡាយអេប៊ល សូស អ៊ិនដាសស្រ្ទៀល (ខេមបូឌា)</t>
        </is>
      </c>
      <c r="AE943" s="455" t="n">
        <v>437016</v>
      </c>
      <c r="AF943" s="455" t="n">
        <v>397287</v>
      </c>
      <c r="AG943" s="455" t="n">
        <v>0</v>
      </c>
      <c r="AH943" s="455" t="n">
        <v>0</v>
      </c>
      <c r="AI943" s="455" t="n">
        <v>39729</v>
      </c>
      <c r="AJ943" s="455" t="n">
        <v>0</v>
      </c>
      <c r="AK943" s="455" t="n">
        <v>0</v>
      </c>
      <c r="AL943" s="455" t="n">
        <v>0</v>
      </c>
      <c r="AM943" s="455" t="n">
        <v>0</v>
      </c>
      <c r="AN943" s="455" t="n">
        <v>0</v>
      </c>
      <c r="AO943" s="455" t="n">
        <v>0</v>
      </c>
      <c r="AP943" s="455" t="n">
        <v>0</v>
      </c>
      <c r="AQ943" s="455" t="n">
        <v>0</v>
      </c>
      <c r="AR943" s="418" t="inlineStr"/>
      <c r="AS943" s="418" t="inlineStr">
        <is>
          <t>THC,DOC</t>
        </is>
      </c>
      <c r="AT943" s="418" t="inlineStr">
        <is>
          <t>បានប្រកាសពន្ធ</t>
        </is>
      </c>
    </row>
    <row r="944">
      <c r="A944" s="417" t="n">
        <v>935</v>
      </c>
      <c r="B944" s="418" t="inlineStr">
        <is>
          <t>Customs Clearance Fee, Extra Trucking Fee, Non-Original Insurance, Permit Fee, Service Charge and Red in Asycuda System</t>
        </is>
      </c>
      <c r="C944" s="418" t="inlineStr">
        <is>
          <t>កំពង់ផែស្វយ័តក្រុងព្រះសីហនុ</t>
        </is>
      </c>
      <c r="D944" s="418" t="inlineStr">
        <is>
          <t>L001-100044638</t>
        </is>
      </c>
      <c r="E944" s="418" t="inlineStr">
        <is>
          <t>155384</t>
        </is>
      </c>
      <c r="F944" s="419" t="n">
        <v>44799</v>
      </c>
      <c r="G944" s="420" t="n">
        <v>23433</v>
      </c>
      <c r="H944" s="418" t="n"/>
      <c r="I944" s="455" t="n">
        <v>23433</v>
      </c>
      <c r="J944" s="418">
        <f>IF(L944&lt;&gt;"",L944,K944)</f>
        <v/>
      </c>
      <c r="K944" s="418">
        <f>IF(AND(T944=TRUE, U944=TRUE, V944=TRUE), IF(W944&lt;-0.05, "អនុញ្ញាត (អ្នកផ្គត់ផ្គង់ប្រកាសខ្វះ)", "បានប្រកាស (អនុញ្ញាត)"), IF(AND(T944=FALSE, U944=FALSE, V944=FALSE), "ព្យួរទុក (មិនមានទិន្នន័យ)", "ប្រកាសខុស (ព្យួរទុក)"))</f>
        <v/>
      </c>
      <c r="L944" s="418" t="inlineStr"/>
      <c r="M944" s="418" t="inlineStr"/>
      <c r="N944" s="455" t="n"/>
      <c r="O944" s="455">
        <f>IF(W944&lt;0,AI944,I944)</f>
        <v/>
      </c>
      <c r="P944" s="455">
        <f>I944-O944</f>
        <v/>
      </c>
      <c r="Q944" s="418" t="n"/>
      <c r="R944" s="418" t="inlineStr">
        <is>
          <t>155384</t>
        </is>
      </c>
      <c r="S944" s="418" t="inlineStr"/>
      <c r="T944" s="418">
        <f>R944=S944</f>
        <v/>
      </c>
      <c r="U944" s="418">
        <f>AND(MONTH(F944)=MONTH(Y944), YEAR(F944)=YEAR(Y944))</f>
        <v/>
      </c>
      <c r="V944" s="418">
        <f>AND(AC944&lt;&gt;"", 'Company information'!D$4&lt;&gt;"", RIGHT(SUBSTITUTE(AC944,"-",""),9)=RIGHT(SUBSTITUTE('Company information'!D$4,"-",""),9))</f>
        <v/>
      </c>
      <c r="W944" s="418">
        <f>AI944-I944</f>
        <v/>
      </c>
      <c r="X944" s="455" t="n"/>
      <c r="Y944" s="417" t="n"/>
      <c r="Z944" s="418" t="n"/>
      <c r="AA944" s="418" t="n"/>
      <c r="AB944" s="418" t="n"/>
      <c r="AC944" s="418" t="n"/>
      <c r="AD944" s="418" t="n"/>
      <c r="AE944" s="455" t="n"/>
      <c r="AF944" s="455" t="n"/>
      <c r="AG944" s="455" t="n"/>
      <c r="AH944" s="455" t="n"/>
      <c r="AI944" s="455" t="n"/>
      <c r="AJ944" s="455" t="n"/>
      <c r="AK944" s="455" t="n"/>
      <c r="AL944" s="455" t="n"/>
      <c r="AM944" s="455" t="n"/>
      <c r="AN944" s="455" t="n"/>
      <c r="AO944" s="455" t="n"/>
      <c r="AP944" s="455" t="n"/>
      <c r="AQ944" s="455" t="n"/>
      <c r="AR944" s="418" t="n"/>
      <c r="AS944" s="418" t="n"/>
      <c r="AT944" s="418" t="n"/>
    </row>
    <row r="945">
      <c r="A945" s="417" t="n">
        <v>936</v>
      </c>
      <c r="B945" s="418" t="inlineStr">
        <is>
          <t>Customs Clearance Fee and Trucking Fee</t>
        </is>
      </c>
      <c r="C945" s="418" t="inlineStr">
        <is>
          <t>អាយធីអាយ អ៊ិនធើណេសិនណល ត្រេនស័្ពរថេសិន (ខេមបូឌា) ឯ.ក</t>
        </is>
      </c>
      <c r="D945" s="418" t="inlineStr">
        <is>
          <t>K002-901800477</t>
        </is>
      </c>
      <c r="E945" s="418" t="inlineStr">
        <is>
          <t>CAM222496</t>
        </is>
      </c>
      <c r="F945" s="419" t="n">
        <v>44797</v>
      </c>
      <c r="G945" s="420" t="n">
        <v>124088</v>
      </c>
      <c r="H945" s="418" t="n"/>
      <c r="I945" s="455" t="n">
        <v>124088</v>
      </c>
      <c r="J945" s="418">
        <f>IF(L945&lt;&gt;"",L945,K945)</f>
        <v/>
      </c>
      <c r="K945" s="418">
        <f>IF(AND(T945=TRUE, U945=TRUE, V945=TRUE), IF(W945&lt;-0.05, "អនុញ្ញាត (អ្នកផ្គត់ផ្គង់ប្រកាសខ្វះ)", "បានប្រកាស (អនុញ្ញាត)"), IF(AND(T945=FALSE, U945=FALSE, V945=FALSE), "ព្យួរទុក (មិនមានទិន្នន័យ)", "ប្រកាសខុស (ព្យួរទុក)"))</f>
        <v/>
      </c>
      <c r="L945" s="418" t="inlineStr"/>
      <c r="M945" s="418" t="inlineStr"/>
      <c r="N945" s="455" t="n"/>
      <c r="O945" s="455">
        <f>IF(W945&lt;0,AI945,I945)</f>
        <v/>
      </c>
      <c r="P945" s="455">
        <f>I945-O945</f>
        <v/>
      </c>
      <c r="Q945" s="418" t="n"/>
      <c r="R945" s="418" t="inlineStr">
        <is>
          <t>CAM222496</t>
        </is>
      </c>
      <c r="S945" s="418" t="inlineStr">
        <is>
          <t>CAM222496</t>
        </is>
      </c>
      <c r="T945" s="418">
        <f>R945=S945</f>
        <v/>
      </c>
      <c r="U945" s="418">
        <f>AND(MONTH(F945)=MONTH(Y945), YEAR(F945)=YEAR(Y945))</f>
        <v/>
      </c>
      <c r="V945" s="418">
        <f>AND(AC945&lt;&gt;"", 'Company information'!D$4&lt;&gt;"", RIGHT(SUBSTITUTE(AC945,"-",""),9)=RIGHT(SUBSTITUTE('Company information'!D$4,"-",""),9))</f>
        <v/>
      </c>
      <c r="W945" s="418">
        <f>AI945-I945</f>
        <v/>
      </c>
      <c r="X945" s="455" t="n"/>
      <c r="Y945" s="419" t="n">
        <v>44797</v>
      </c>
      <c r="Z945" s="418" t="inlineStr">
        <is>
          <t>CAM222496</t>
        </is>
      </c>
      <c r="AA945" s="418" t="inlineStr"/>
      <c r="AB945" s="418" t="inlineStr">
        <is>
          <t>បុគ្គលជាប់អាករ</t>
        </is>
      </c>
      <c r="AC945" s="418" t="inlineStr">
        <is>
          <t>L001-100067123</t>
        </is>
      </c>
      <c r="AD945" s="418" t="inlineStr">
        <is>
          <t>រីឡាយអេប៊ល សូស អ៊ិនដាសស្រ្ទៀល (ខេមបូឌា)</t>
        </is>
      </c>
      <c r="AE945" s="455" t="n">
        <v>1364972</v>
      </c>
      <c r="AF945" s="455" t="n">
        <v>1240884</v>
      </c>
      <c r="AG945" s="455" t="n">
        <v>0</v>
      </c>
      <c r="AH945" s="455" t="n">
        <v>0</v>
      </c>
      <c r="AI945" s="455" t="n">
        <v>124088</v>
      </c>
      <c r="AJ945" s="455" t="n">
        <v>0</v>
      </c>
      <c r="AK945" s="455" t="n">
        <v>0</v>
      </c>
      <c r="AL945" s="455" t="n">
        <v>0</v>
      </c>
      <c r="AM945" s="455" t="n">
        <v>0</v>
      </c>
      <c r="AN945" s="455" t="n">
        <v>0</v>
      </c>
      <c r="AO945" s="455" t="n">
        <v>0</v>
      </c>
      <c r="AP945" s="455" t="n">
        <v>0</v>
      </c>
      <c r="AQ945" s="455" t="n">
        <v>0</v>
      </c>
      <c r="AR945" s="418" t="inlineStr"/>
      <c r="AS945" s="418" t="inlineStr">
        <is>
          <t>THC,DOC</t>
        </is>
      </c>
      <c r="AT945" s="418" t="inlineStr">
        <is>
          <t>បានប្រកាសពន្ធ</t>
        </is>
      </c>
    </row>
    <row r="946">
      <c r="A946" s="417" t="n">
        <v>937</v>
      </c>
      <c r="B946" s="418" t="inlineStr">
        <is>
          <t>Customs Declaration, CPF</t>
        </is>
      </c>
      <c r="C946" s="418" t="inlineStr">
        <is>
          <t>អាយធីអាយ អ៊ិនធើណេសិនណល ត្រេនស័្ពរថេសិន (ខេមបូឌា) ឯ.ក</t>
        </is>
      </c>
      <c r="D946" s="418" t="inlineStr">
        <is>
          <t>K002-901800477</t>
        </is>
      </c>
      <c r="E946" s="418" t="inlineStr">
        <is>
          <t>CAM222497</t>
        </is>
      </c>
      <c r="F946" s="419" t="n">
        <v>44797</v>
      </c>
      <c r="G946" s="420" t="n">
        <v>70270</v>
      </c>
      <c r="H946" s="418" t="n"/>
      <c r="I946" s="455" t="n">
        <v>70270</v>
      </c>
      <c r="J946" s="418">
        <f>IF(L946&lt;&gt;"",L946,K946)</f>
        <v/>
      </c>
      <c r="K946" s="418">
        <f>IF(AND(T946=TRUE, U946=TRUE, V946=TRUE), IF(W946&lt;-0.05, "អនុញ្ញាត (អ្នកផ្គត់ផ្គង់ប្រកាសខ្វះ)", "បានប្រកាស (អនុញ្ញាត)"), IF(AND(T946=FALSE, U946=FALSE, V946=FALSE), "ព្យួរទុក (មិនមានទិន្នន័យ)", "ប្រកាសខុស (ព្យួរទុក)"))</f>
        <v/>
      </c>
      <c r="L946" s="418" t="inlineStr"/>
      <c r="M946" s="418" t="inlineStr"/>
      <c r="N946" s="455" t="n"/>
      <c r="O946" s="455">
        <f>IF(W946&lt;0,AI946,I946)</f>
        <v/>
      </c>
      <c r="P946" s="455">
        <f>I946-O946</f>
        <v/>
      </c>
      <c r="Q946" s="418" t="n"/>
      <c r="R946" s="418" t="inlineStr">
        <is>
          <t>CAM222497</t>
        </is>
      </c>
      <c r="S946" s="418" t="inlineStr">
        <is>
          <t>CAM222497</t>
        </is>
      </c>
      <c r="T946" s="418">
        <f>R946=S946</f>
        <v/>
      </c>
      <c r="U946" s="418">
        <f>AND(MONTH(F946)=MONTH(Y946), YEAR(F946)=YEAR(Y946))</f>
        <v/>
      </c>
      <c r="V946" s="418">
        <f>AND(AC946&lt;&gt;"", 'Company information'!D$4&lt;&gt;"", RIGHT(SUBSTITUTE(AC946,"-",""),9)=RIGHT(SUBSTITUTE('Company information'!D$4,"-",""),9))</f>
        <v/>
      </c>
      <c r="W946" s="418">
        <f>AI946-I946</f>
        <v/>
      </c>
      <c r="X946" s="455" t="n"/>
      <c r="Y946" s="419" t="n">
        <v>44797</v>
      </c>
      <c r="Z946" s="418" t="inlineStr">
        <is>
          <t>CAM222497</t>
        </is>
      </c>
      <c r="AA946" s="418" t="inlineStr"/>
      <c r="AB946" s="418" t="inlineStr">
        <is>
          <t>បុគ្គលជាប់អាករ</t>
        </is>
      </c>
      <c r="AC946" s="418" t="inlineStr">
        <is>
          <t>L001-100067123</t>
        </is>
      </c>
      <c r="AD946" s="418" t="inlineStr">
        <is>
          <t>រីឡាយអេប៊ល សូស អ៊ិនដាសស្រ្ទៀល (ខេមបូឌា)</t>
        </is>
      </c>
      <c r="AE946" s="455" t="n">
        <v>772968</v>
      </c>
      <c r="AF946" s="455" t="n">
        <v>702698</v>
      </c>
      <c r="AG946" s="455" t="n">
        <v>0</v>
      </c>
      <c r="AH946" s="455" t="n">
        <v>0</v>
      </c>
      <c r="AI946" s="455" t="n">
        <v>70270</v>
      </c>
      <c r="AJ946" s="455" t="n">
        <v>0</v>
      </c>
      <c r="AK946" s="455" t="n">
        <v>0</v>
      </c>
      <c r="AL946" s="455" t="n">
        <v>0</v>
      </c>
      <c r="AM946" s="455" t="n">
        <v>0</v>
      </c>
      <c r="AN946" s="455" t="n">
        <v>0</v>
      </c>
      <c r="AO946" s="455" t="n">
        <v>0</v>
      </c>
      <c r="AP946" s="455" t="n">
        <v>0</v>
      </c>
      <c r="AQ946" s="455" t="n">
        <v>0</v>
      </c>
      <c r="AR946" s="418" t="inlineStr"/>
      <c r="AS946" s="418" t="inlineStr">
        <is>
          <t>THC,DOC</t>
        </is>
      </c>
      <c r="AT946" s="418" t="inlineStr">
        <is>
          <t>បានប្រកាសពន្ធ</t>
        </is>
      </c>
    </row>
    <row r="947">
      <c r="A947" s="417" t="n">
        <v>938</v>
      </c>
      <c r="B947" s="418" t="inlineStr">
        <is>
          <t>Customs Declaration, CPF containerized and Transport Doc Fee</t>
        </is>
      </c>
      <c r="C947" s="418" t="inlineStr">
        <is>
          <t>អាយធីអាយ អ៊ិនធើណេសិនណល ត្រេនស័្ពរថេសិន (ខេមបូឌា) ឯ.ក</t>
        </is>
      </c>
      <c r="D947" s="418" t="inlineStr">
        <is>
          <t>K002-901800477</t>
        </is>
      </c>
      <c r="E947" s="418" t="inlineStr">
        <is>
          <t>CAM222436</t>
        </is>
      </c>
      <c r="F947" s="419" t="n">
        <v>44791</v>
      </c>
      <c r="G947" s="420" t="n">
        <v>53481</v>
      </c>
      <c r="H947" s="418" t="n"/>
      <c r="I947" s="455" t="n">
        <v>53481</v>
      </c>
      <c r="J947" s="418">
        <f>IF(L947&lt;&gt;"",L947,K947)</f>
        <v/>
      </c>
      <c r="K947" s="418">
        <f>IF(AND(T947=TRUE, U947=TRUE, V947=TRUE), IF(W947&lt;-0.05, "អនុញ្ញាត (អ្នកផ្គត់ផ្គង់ប្រកាសខ្វះ)", "បានប្រកាស (អនុញ្ញាត)"), IF(AND(T947=FALSE, U947=FALSE, V947=FALSE), "ព្យួរទុក (មិនមានទិន្នន័យ)", "ប្រកាសខុស (ព្យួរទុក)"))</f>
        <v/>
      </c>
      <c r="L947" s="418" t="inlineStr"/>
      <c r="M947" s="418" t="inlineStr"/>
      <c r="N947" s="455" t="n"/>
      <c r="O947" s="455">
        <f>IF(W947&lt;0,AI947,I947)</f>
        <v/>
      </c>
      <c r="P947" s="455">
        <f>I947-O947</f>
        <v/>
      </c>
      <c r="Q947" s="418" t="n"/>
      <c r="R947" s="418" t="inlineStr">
        <is>
          <t>CAM222436</t>
        </is>
      </c>
      <c r="S947" s="418" t="inlineStr">
        <is>
          <t>CAM222436</t>
        </is>
      </c>
      <c r="T947" s="418">
        <f>R947=S947</f>
        <v/>
      </c>
      <c r="U947" s="418">
        <f>AND(MONTH(F947)=MONTH(Y947), YEAR(F947)=YEAR(Y947))</f>
        <v/>
      </c>
      <c r="V947" s="418">
        <f>AND(AC947&lt;&gt;"", 'Company information'!D$4&lt;&gt;"", RIGHT(SUBSTITUTE(AC947,"-",""),9)=RIGHT(SUBSTITUTE('Company information'!D$4,"-",""),9))</f>
        <v/>
      </c>
      <c r="W947" s="418">
        <f>AI947-I947</f>
        <v/>
      </c>
      <c r="X947" s="455" t="n"/>
      <c r="Y947" s="419" t="n">
        <v>44791</v>
      </c>
      <c r="Z947" s="418" t="inlineStr">
        <is>
          <t>CAM222436</t>
        </is>
      </c>
      <c r="AA947" s="418" t="inlineStr"/>
      <c r="AB947" s="418" t="inlineStr">
        <is>
          <t>បុគ្គលជាប់អាករ</t>
        </is>
      </c>
      <c r="AC947" s="418" t="inlineStr">
        <is>
          <t>L001-100067123</t>
        </is>
      </c>
      <c r="AD947" s="418" t="inlineStr">
        <is>
          <t>រីឡាយអេប៊ល សូស អ៊ិនដាសស្រ្ទៀល (ខេមបូឌា)</t>
        </is>
      </c>
      <c r="AE947" s="455" t="n">
        <v>588287</v>
      </c>
      <c r="AF947" s="455" t="n">
        <v>534806</v>
      </c>
      <c r="AG947" s="455" t="n">
        <v>0</v>
      </c>
      <c r="AH947" s="455" t="n">
        <v>0</v>
      </c>
      <c r="AI947" s="455" t="n">
        <v>53481</v>
      </c>
      <c r="AJ947" s="455" t="n">
        <v>0</v>
      </c>
      <c r="AK947" s="455" t="n">
        <v>0</v>
      </c>
      <c r="AL947" s="455" t="n">
        <v>0</v>
      </c>
      <c r="AM947" s="455" t="n">
        <v>0</v>
      </c>
      <c r="AN947" s="455" t="n">
        <v>0</v>
      </c>
      <c r="AO947" s="455" t="n">
        <v>0</v>
      </c>
      <c r="AP947" s="455" t="n">
        <v>0</v>
      </c>
      <c r="AQ947" s="455" t="n">
        <v>0</v>
      </c>
      <c r="AR947" s="418" t="inlineStr"/>
      <c r="AS947" s="418" t="inlineStr">
        <is>
          <t>THC,DOC</t>
        </is>
      </c>
      <c r="AT947" s="418" t="inlineStr">
        <is>
          <t>បានប្រកាសពន្ធ</t>
        </is>
      </c>
    </row>
    <row r="948">
      <c r="A948" s="417" t="n">
        <v>939</v>
      </c>
      <c r="B948" s="418" t="inlineStr">
        <is>
          <t>Customs Declaration, CPF containerized and Transport Doc Fee</t>
        </is>
      </c>
      <c r="C948" s="418" t="inlineStr">
        <is>
          <t>កំពង់ផែស្វយ័តក្រុងព្រះសីហនុ</t>
        </is>
      </c>
      <c r="D948" s="418" t="inlineStr">
        <is>
          <t>L001-100044638</t>
        </is>
      </c>
      <c r="E948" s="418" t="inlineStr">
        <is>
          <t>151657</t>
        </is>
      </c>
      <c r="F948" s="419" t="n">
        <v>44792</v>
      </c>
      <c r="G948" s="420" t="n">
        <v>35731</v>
      </c>
      <c r="H948" s="418" t="n"/>
      <c r="I948" s="455" t="n">
        <v>35731</v>
      </c>
      <c r="J948" s="418">
        <f>IF(L948&lt;&gt;"",L948,K948)</f>
        <v/>
      </c>
      <c r="K948" s="418">
        <f>IF(AND(T948=TRUE, U948=TRUE, V948=TRUE), IF(W948&lt;-0.05, "អនុញ្ញាត (អ្នកផ្គត់ផ្គង់ប្រកាសខ្វះ)", "បានប្រកាស (អនុញ្ញាត)"), IF(AND(T948=FALSE, U948=FALSE, V948=FALSE), "ព្យួរទុក (មិនមានទិន្នន័យ)", "ប្រកាសខុស (ព្យួរទុក)"))</f>
        <v/>
      </c>
      <c r="L948" s="418" t="inlineStr"/>
      <c r="M948" s="418" t="inlineStr"/>
      <c r="N948" s="455" t="n"/>
      <c r="O948" s="455">
        <f>IF(W948&lt;0,AI948,I948)</f>
        <v/>
      </c>
      <c r="P948" s="455">
        <f>I948-O948</f>
        <v/>
      </c>
      <c r="Q948" s="418" t="n"/>
      <c r="R948" s="418" t="inlineStr">
        <is>
          <t>151657</t>
        </is>
      </c>
      <c r="S948" s="418" t="inlineStr"/>
      <c r="T948" s="418">
        <f>R948=S948</f>
        <v/>
      </c>
      <c r="U948" s="418">
        <f>AND(MONTH(F948)=MONTH(Y948), YEAR(F948)=YEAR(Y948))</f>
        <v/>
      </c>
      <c r="V948" s="418">
        <f>AND(AC948&lt;&gt;"", 'Company information'!D$4&lt;&gt;"", RIGHT(SUBSTITUTE(AC948,"-",""),9)=RIGHT(SUBSTITUTE('Company information'!D$4,"-",""),9))</f>
        <v/>
      </c>
      <c r="W948" s="418">
        <f>AI948-I948</f>
        <v/>
      </c>
      <c r="X948" s="455" t="n"/>
      <c r="Y948" s="417" t="n"/>
      <c r="Z948" s="418" t="n"/>
      <c r="AA948" s="418" t="n"/>
      <c r="AB948" s="418" t="n"/>
      <c r="AC948" s="418" t="n"/>
      <c r="AD948" s="418" t="n"/>
      <c r="AE948" s="455" t="n"/>
      <c r="AF948" s="455" t="n"/>
      <c r="AG948" s="455" t="n"/>
      <c r="AH948" s="455" t="n"/>
      <c r="AI948" s="455" t="n"/>
      <c r="AJ948" s="455" t="n"/>
      <c r="AK948" s="455" t="n"/>
      <c r="AL948" s="455" t="n"/>
      <c r="AM948" s="455" t="n"/>
      <c r="AN948" s="455" t="n"/>
      <c r="AO948" s="455" t="n"/>
      <c r="AP948" s="455" t="n"/>
      <c r="AQ948" s="455" t="n"/>
      <c r="AR948" s="418" t="n"/>
      <c r="AS948" s="418" t="n"/>
      <c r="AT948" s="418" t="n"/>
    </row>
    <row r="949">
      <c r="A949" s="417" t="n">
        <v>940</v>
      </c>
      <c r="B949" s="418" t="inlineStr">
        <is>
          <t>Lift-On &amp; Lift-Off</t>
        </is>
      </c>
      <c r="C949" s="418" t="inlineStr">
        <is>
          <t>អាយធីអាយ អ៊ិនធើណេសិនណល ត្រេនស័្ពរថេសិន (ខេមបូឌា) ឯ.ក</t>
        </is>
      </c>
      <c r="D949" s="418" t="inlineStr">
        <is>
          <t>K002-901800477</t>
        </is>
      </c>
      <c r="E949" s="418" t="inlineStr">
        <is>
          <t>CAM222435</t>
        </is>
      </c>
      <c r="F949" s="419" t="n">
        <v>44791</v>
      </c>
      <c r="G949" s="420" t="n">
        <v>195452</v>
      </c>
      <c r="H949" s="418" t="n"/>
      <c r="I949" s="455" t="n">
        <v>195452</v>
      </c>
      <c r="J949" s="418">
        <f>IF(L949&lt;&gt;"",L949,K949)</f>
        <v/>
      </c>
      <c r="K949" s="418">
        <f>IF(AND(T949=TRUE, U949=TRUE, V949=TRUE), IF(W949&lt;-0.05, "អនុញ្ញាត (អ្នកផ្គត់ផ្គង់ប្រកាសខ្វះ)", "បានប្រកាស (អនុញ្ញាត)"), IF(AND(T949=FALSE, U949=FALSE, V949=FALSE), "ព្យួរទុក (មិនមានទិន្នន័យ)", "ប្រកាសខុស (ព្យួរទុក)"))</f>
        <v/>
      </c>
      <c r="L949" s="418" t="inlineStr"/>
      <c r="M949" s="418" t="inlineStr"/>
      <c r="N949" s="455" t="n"/>
      <c r="O949" s="455">
        <f>IF(W949&lt;0,AI949,I949)</f>
        <v/>
      </c>
      <c r="P949" s="455">
        <f>I949-O949</f>
        <v/>
      </c>
      <c r="Q949" s="418" t="n"/>
      <c r="R949" s="418" t="inlineStr">
        <is>
          <t>CAM222435</t>
        </is>
      </c>
      <c r="S949" s="418" t="inlineStr">
        <is>
          <t>CAM222435</t>
        </is>
      </c>
      <c r="T949" s="418">
        <f>R949=S949</f>
        <v/>
      </c>
      <c r="U949" s="418">
        <f>AND(MONTH(F949)=MONTH(Y949), YEAR(F949)=YEAR(Y949))</f>
        <v/>
      </c>
      <c r="V949" s="418">
        <f>AND(AC949&lt;&gt;"", 'Company information'!D$4&lt;&gt;"", RIGHT(SUBSTITUTE(AC949,"-",""),9)=RIGHT(SUBSTITUTE('Company information'!D$4,"-",""),9))</f>
        <v/>
      </c>
      <c r="W949" s="418">
        <f>AI949-I949</f>
        <v/>
      </c>
      <c r="X949" s="455" t="n"/>
      <c r="Y949" s="419" t="n">
        <v>44791</v>
      </c>
      <c r="Z949" s="418" t="inlineStr">
        <is>
          <t>CAM222435</t>
        </is>
      </c>
      <c r="AA949" s="418" t="inlineStr"/>
      <c r="AB949" s="418" t="inlineStr">
        <is>
          <t>បុគ្គលជាប់អាករ</t>
        </is>
      </c>
      <c r="AC949" s="418" t="inlineStr">
        <is>
          <t>L001-100067123</t>
        </is>
      </c>
      <c r="AD949" s="418" t="inlineStr">
        <is>
          <t>រីឡាយអេប៊ល សូស អ៊ិនដាសស្រ្ទៀល (ខេមបូឌា)</t>
        </is>
      </c>
      <c r="AE949" s="455" t="n">
        <v>2149973</v>
      </c>
      <c r="AF949" s="455" t="n">
        <v>1954521</v>
      </c>
      <c r="AG949" s="455" t="n">
        <v>0</v>
      </c>
      <c r="AH949" s="455" t="n">
        <v>0</v>
      </c>
      <c r="AI949" s="455" t="n">
        <v>195452</v>
      </c>
      <c r="AJ949" s="455" t="n">
        <v>0</v>
      </c>
      <c r="AK949" s="455" t="n">
        <v>0</v>
      </c>
      <c r="AL949" s="455" t="n">
        <v>0</v>
      </c>
      <c r="AM949" s="455" t="n">
        <v>0</v>
      </c>
      <c r="AN949" s="455" t="n">
        <v>0</v>
      </c>
      <c r="AO949" s="455" t="n">
        <v>0</v>
      </c>
      <c r="AP949" s="455" t="n">
        <v>0</v>
      </c>
      <c r="AQ949" s="455" t="n">
        <v>0</v>
      </c>
      <c r="AR949" s="418" t="inlineStr"/>
      <c r="AS949" s="418" t="inlineStr">
        <is>
          <t>THC,DOC</t>
        </is>
      </c>
      <c r="AT949" s="418" t="inlineStr">
        <is>
          <t>បានប្រកាសពន្ធ</t>
        </is>
      </c>
    </row>
    <row r="950">
      <c r="A950" s="417" t="n">
        <v>941</v>
      </c>
      <c r="B950" s="418" t="inlineStr">
        <is>
          <t>Import(Material)</t>
        </is>
      </c>
      <c r="C950" s="418" t="inlineStr">
        <is>
          <t>អាយធីអាយ អ៊ិនធើណេសិនណល ត្រេនស័្ពរថេសិន (ខេមបូឌា) ឯ.ក</t>
        </is>
      </c>
      <c r="D950" s="418" t="inlineStr">
        <is>
          <t>K002-901800477</t>
        </is>
      </c>
      <c r="E950" s="418" t="inlineStr">
        <is>
          <t>CAM222433</t>
        </is>
      </c>
      <c r="F950" s="419" t="n">
        <v>44791</v>
      </c>
      <c r="G950" s="420" t="n">
        <v>97724</v>
      </c>
      <c r="H950" s="418" t="n"/>
      <c r="I950" s="455" t="n">
        <v>97724</v>
      </c>
      <c r="J950" s="418">
        <f>IF(L950&lt;&gt;"",L950,K950)</f>
        <v/>
      </c>
      <c r="K950" s="418">
        <f>IF(AND(T950=TRUE, U950=TRUE, V950=TRUE), IF(W950&lt;-0.05, "អនុញ្ញាត (អ្នកផ្គត់ផ្គង់ប្រកាសខ្វះ)", "បានប្រកាស (អនុញ្ញាត)"), IF(AND(T950=FALSE, U950=FALSE, V950=FALSE), "ព្យួរទុក (មិនមានទិន្នន័យ)", "ប្រកាសខុស (ព្យួរទុក)"))</f>
        <v/>
      </c>
      <c r="L950" s="418" t="inlineStr"/>
      <c r="M950" s="418" t="inlineStr"/>
      <c r="N950" s="455" t="n"/>
      <c r="O950" s="455">
        <f>IF(W950&lt;0,AI950,I950)</f>
        <v/>
      </c>
      <c r="P950" s="455">
        <f>I950-O950</f>
        <v/>
      </c>
      <c r="Q950" s="418" t="n"/>
      <c r="R950" s="418" t="inlineStr">
        <is>
          <t>CAM222433</t>
        </is>
      </c>
      <c r="S950" s="418" t="inlineStr">
        <is>
          <t>CAM222433</t>
        </is>
      </c>
      <c r="T950" s="418">
        <f>R950=S950</f>
        <v/>
      </c>
      <c r="U950" s="418">
        <f>AND(MONTH(F950)=MONTH(Y950), YEAR(F950)=YEAR(Y950))</f>
        <v/>
      </c>
      <c r="V950" s="418">
        <f>AND(AC950&lt;&gt;"", 'Company information'!D$4&lt;&gt;"", RIGHT(SUBSTITUTE(AC950,"-",""),9)=RIGHT(SUBSTITUTE('Company information'!D$4,"-",""),9))</f>
        <v/>
      </c>
      <c r="W950" s="418">
        <f>AI950-I950</f>
        <v/>
      </c>
      <c r="X950" s="455" t="n"/>
      <c r="Y950" s="419" t="n">
        <v>44791</v>
      </c>
      <c r="Z950" s="418" t="inlineStr">
        <is>
          <t>CAM222433</t>
        </is>
      </c>
      <c r="AA950" s="418" t="inlineStr"/>
      <c r="AB950" s="418" t="inlineStr">
        <is>
          <t>បុគ្គលជាប់អាករ</t>
        </is>
      </c>
      <c r="AC950" s="418" t="inlineStr">
        <is>
          <t>L001-100067123</t>
        </is>
      </c>
      <c r="AD950" s="418" t="inlineStr">
        <is>
          <t>រីឡាយអេប៊ល សូស អ៊ិនដាសស្រ្ទៀល (ខេមបូឌា)</t>
        </is>
      </c>
      <c r="AE950" s="455" t="n">
        <v>1074966</v>
      </c>
      <c r="AF950" s="455" t="n">
        <v>977242</v>
      </c>
      <c r="AG950" s="455" t="n">
        <v>0</v>
      </c>
      <c r="AH950" s="455" t="n">
        <v>0</v>
      </c>
      <c r="AI950" s="455" t="n">
        <v>97724</v>
      </c>
      <c r="AJ950" s="455" t="n">
        <v>0</v>
      </c>
      <c r="AK950" s="455" t="n">
        <v>0</v>
      </c>
      <c r="AL950" s="455" t="n">
        <v>0</v>
      </c>
      <c r="AM950" s="455" t="n">
        <v>0</v>
      </c>
      <c r="AN950" s="455" t="n">
        <v>0</v>
      </c>
      <c r="AO950" s="455" t="n">
        <v>0</v>
      </c>
      <c r="AP950" s="455" t="n">
        <v>0</v>
      </c>
      <c r="AQ950" s="455" t="n">
        <v>0</v>
      </c>
      <c r="AR950" s="418" t="inlineStr"/>
      <c r="AS950" s="418" t="inlineStr">
        <is>
          <t>THC,DOC</t>
        </is>
      </c>
      <c r="AT950" s="418" t="inlineStr">
        <is>
          <t>បានប្រកាសពន្ធ</t>
        </is>
      </c>
    </row>
    <row r="951">
      <c r="A951" s="417" t="n">
        <v>942</v>
      </c>
      <c r="B951" s="418" t="inlineStr">
        <is>
          <t>Terminal Handling Charge, CFS FEE, Scanner Fee, CIC Fee, Agency Fee, D/O Fee, Documentation Fee, Handling Fee, Ex-work charge and Ocean Freight Charge</t>
        </is>
      </c>
      <c r="C951" s="418" t="inlineStr">
        <is>
          <t>អាយធីអាយ អ៊ិនធើណេសិនណល ត្រេនស័្ពរថេសិន (ខេមបូឌា) ឯ.ក</t>
        </is>
      </c>
      <c r="D951" s="418" t="inlineStr">
        <is>
          <t>K002-901800477</t>
        </is>
      </c>
      <c r="E951" s="418" t="inlineStr">
        <is>
          <t>CAM222434</t>
        </is>
      </c>
      <c r="F951" s="419" t="n">
        <v>44791</v>
      </c>
      <c r="G951" s="420" t="n">
        <v>62874</v>
      </c>
      <c r="H951" s="418" t="n"/>
      <c r="I951" s="455" t="n">
        <v>62874</v>
      </c>
      <c r="J951" s="418">
        <f>IF(L951&lt;&gt;"",L951,K951)</f>
        <v/>
      </c>
      <c r="K951" s="418">
        <f>IF(AND(T951=TRUE, U951=TRUE, V951=TRUE), IF(W951&lt;-0.05, "អនុញ្ញាត (អ្នកផ្គត់ផ្គង់ប្រកាសខ្វះ)", "បានប្រកាស (អនុញ្ញាត)"), IF(AND(T951=FALSE, U951=FALSE, V951=FALSE), "ព្យួរទុក (មិនមានទិន្នន័យ)", "ប្រកាសខុស (ព្យួរទុក)"))</f>
        <v/>
      </c>
      <c r="L951" s="418" t="inlineStr"/>
      <c r="M951" s="418" t="inlineStr"/>
      <c r="N951" s="455" t="n"/>
      <c r="O951" s="455">
        <f>IF(W951&lt;0,AI951,I951)</f>
        <v/>
      </c>
      <c r="P951" s="455">
        <f>I951-O951</f>
        <v/>
      </c>
      <c r="Q951" s="418" t="n"/>
      <c r="R951" s="418" t="inlineStr">
        <is>
          <t>CAM222434</t>
        </is>
      </c>
      <c r="S951" s="418" t="inlineStr">
        <is>
          <t>CAM222434</t>
        </is>
      </c>
      <c r="T951" s="418">
        <f>R951=S951</f>
        <v/>
      </c>
      <c r="U951" s="418">
        <f>AND(MONTH(F951)=MONTH(Y951), YEAR(F951)=YEAR(Y951))</f>
        <v/>
      </c>
      <c r="V951" s="418">
        <f>AND(AC951&lt;&gt;"", 'Company information'!D$4&lt;&gt;"", RIGHT(SUBSTITUTE(AC951,"-",""),9)=RIGHT(SUBSTITUTE('Company information'!D$4,"-",""),9))</f>
        <v/>
      </c>
      <c r="W951" s="418">
        <f>AI951-I951</f>
        <v/>
      </c>
      <c r="X951" s="455" t="n"/>
      <c r="Y951" s="419" t="n">
        <v>44791</v>
      </c>
      <c r="Z951" s="418" t="inlineStr">
        <is>
          <t>CAM222434</t>
        </is>
      </c>
      <c r="AA951" s="418" t="inlineStr"/>
      <c r="AB951" s="418" t="inlineStr">
        <is>
          <t>បុគ្គលជាប់អាករ</t>
        </is>
      </c>
      <c r="AC951" s="418" t="inlineStr">
        <is>
          <t>L001-100067123</t>
        </is>
      </c>
      <c r="AD951" s="418" t="inlineStr">
        <is>
          <t>រីឡាយអេប៊ល សូស អ៊ិនដាសស្រ្ទៀល (ខេមបូឌា)</t>
        </is>
      </c>
      <c r="AE951" s="455" t="n">
        <v>691620</v>
      </c>
      <c r="AF951" s="455" t="n">
        <v>628745</v>
      </c>
      <c r="AG951" s="455" t="n">
        <v>0</v>
      </c>
      <c r="AH951" s="455" t="n">
        <v>0</v>
      </c>
      <c r="AI951" s="455" t="n">
        <v>62875</v>
      </c>
      <c r="AJ951" s="455" t="n">
        <v>0</v>
      </c>
      <c r="AK951" s="455" t="n">
        <v>0</v>
      </c>
      <c r="AL951" s="455" t="n">
        <v>0</v>
      </c>
      <c r="AM951" s="455" t="n">
        <v>0</v>
      </c>
      <c r="AN951" s="455" t="n">
        <v>0</v>
      </c>
      <c r="AO951" s="455" t="n">
        <v>0</v>
      </c>
      <c r="AP951" s="455" t="n">
        <v>0</v>
      </c>
      <c r="AQ951" s="455" t="n">
        <v>0</v>
      </c>
      <c r="AR951" s="418" t="inlineStr"/>
      <c r="AS951" s="418" t="inlineStr">
        <is>
          <t>THC,DOC</t>
        </is>
      </c>
      <c r="AT951" s="418" t="inlineStr">
        <is>
          <t>បានប្រកាសពន្ធ</t>
        </is>
      </c>
    </row>
    <row r="952">
      <c r="A952" s="417" t="n">
        <v>943</v>
      </c>
      <c r="B952" s="418" t="inlineStr">
        <is>
          <t>Gate Fee Charge</t>
        </is>
      </c>
      <c r="C952" s="418" t="inlineStr">
        <is>
          <t>កំពង់ផែស្វយ័តក្រុងព្រះសីហនុ</t>
        </is>
      </c>
      <c r="D952" s="418" t="inlineStr">
        <is>
          <t>L001-100044638</t>
        </is>
      </c>
      <c r="E952" s="418" t="inlineStr">
        <is>
          <t>149489</t>
        </is>
      </c>
      <c r="F952" s="419" t="n">
        <v>44789</v>
      </c>
      <c r="G952" s="420" t="n">
        <v>3771</v>
      </c>
      <c r="H952" s="418" t="n"/>
      <c r="I952" s="455" t="n">
        <v>3771</v>
      </c>
      <c r="J952" s="418">
        <f>IF(L952&lt;&gt;"",L952,K952)</f>
        <v/>
      </c>
      <c r="K952" s="418">
        <f>IF(AND(T952=TRUE, U952=TRUE, V952=TRUE), IF(W952&lt;-0.05, "អនុញ្ញាត (អ្នកផ្គត់ផ្គង់ប្រកាសខ្វះ)", "បានប្រកាស (អនុញ្ញាត)"), IF(AND(T952=FALSE, U952=FALSE, V952=FALSE), "ព្យួរទុក (មិនមានទិន្នន័យ)", "ប្រកាសខុស (ព្យួរទុក)"))</f>
        <v/>
      </c>
      <c r="L952" s="418" t="inlineStr"/>
      <c r="M952" s="418" t="inlineStr"/>
      <c r="N952" s="455" t="n"/>
      <c r="O952" s="455">
        <f>IF(W952&lt;0,AI952,I952)</f>
        <v/>
      </c>
      <c r="P952" s="455">
        <f>I952-O952</f>
        <v/>
      </c>
      <c r="Q952" s="418" t="n"/>
      <c r="R952" s="418" t="inlineStr">
        <is>
          <t>149489</t>
        </is>
      </c>
      <c r="S952" s="418" t="inlineStr"/>
      <c r="T952" s="418">
        <f>R952=S952</f>
        <v/>
      </c>
      <c r="U952" s="418">
        <f>AND(MONTH(F952)=MONTH(Y952), YEAR(F952)=YEAR(Y952))</f>
        <v/>
      </c>
      <c r="V952" s="418">
        <f>AND(AC952&lt;&gt;"", 'Company information'!D$4&lt;&gt;"", RIGHT(SUBSTITUTE(AC952,"-",""),9)=RIGHT(SUBSTITUTE('Company information'!D$4,"-",""),9))</f>
        <v/>
      </c>
      <c r="W952" s="418">
        <f>AI952-I952</f>
        <v/>
      </c>
      <c r="X952" s="455" t="n"/>
      <c r="Y952" s="417" t="n"/>
      <c r="Z952" s="418" t="n"/>
      <c r="AA952" s="418" t="n"/>
      <c r="AB952" s="418" t="n"/>
      <c r="AC952" s="418" t="n"/>
      <c r="AD952" s="418" t="n"/>
      <c r="AE952" s="455" t="n"/>
      <c r="AF952" s="455" t="n"/>
      <c r="AG952" s="455" t="n"/>
      <c r="AH952" s="455" t="n"/>
      <c r="AI952" s="455" t="n"/>
      <c r="AJ952" s="455" t="n"/>
      <c r="AK952" s="455" t="n"/>
      <c r="AL952" s="455" t="n"/>
      <c r="AM952" s="455" t="n"/>
      <c r="AN952" s="455" t="n"/>
      <c r="AO952" s="455" t="n"/>
      <c r="AP952" s="455" t="n"/>
      <c r="AQ952" s="455" t="n"/>
      <c r="AR952" s="418" t="n"/>
      <c r="AS952" s="418" t="n"/>
      <c r="AT952" s="418" t="n"/>
    </row>
    <row r="953">
      <c r="A953" s="417" t="n">
        <v>944</v>
      </c>
      <c r="B953" s="418" t="inlineStr">
        <is>
          <t>Customs Clearance Fee, Extra Trucking Fee, Non-Original Insurance, Permit Fee, Service Charge and Red in Asycuda System</t>
        </is>
      </c>
      <c r="C953" s="418" t="inlineStr">
        <is>
          <t>អាយធីអាយ អ៊ិនធើណេសិនណល ត្រេនស័្ពរថេសិន (ខេមបូឌា) ឯ.ក</t>
        </is>
      </c>
      <c r="D953" s="418" t="inlineStr">
        <is>
          <t>K002-901800477</t>
        </is>
      </c>
      <c r="E953" s="418" t="inlineStr">
        <is>
          <t>CAM222391</t>
        </is>
      </c>
      <c r="F953" s="419" t="n">
        <v>44786</v>
      </c>
      <c r="G953" s="420" t="n">
        <v>209950</v>
      </c>
      <c r="H953" s="418" t="n"/>
      <c r="I953" s="455" t="n">
        <v>209950</v>
      </c>
      <c r="J953" s="418">
        <f>IF(L953&lt;&gt;"",L953,K953)</f>
        <v/>
      </c>
      <c r="K953" s="418">
        <f>IF(AND(T953=TRUE, U953=TRUE, V953=TRUE), IF(W953&lt;-0.05, "អនុញ្ញាត (អ្នកផ្គត់ផ្គង់ប្រកាសខ្វះ)", "បានប្រកាស (អនុញ្ញាត)"), IF(AND(T953=FALSE, U953=FALSE, V953=FALSE), "ព្យួរទុក (មិនមានទិន្នន័យ)", "ប្រកាសខុស (ព្យួរទុក)"))</f>
        <v/>
      </c>
      <c r="L953" s="418" t="inlineStr"/>
      <c r="M953" s="418" t="inlineStr"/>
      <c r="N953" s="455" t="n"/>
      <c r="O953" s="455">
        <f>IF(W953&lt;0,AI953,I953)</f>
        <v/>
      </c>
      <c r="P953" s="455">
        <f>I953-O953</f>
        <v/>
      </c>
      <c r="Q953" s="418" t="n"/>
      <c r="R953" s="418" t="inlineStr">
        <is>
          <t>CAM222391</t>
        </is>
      </c>
      <c r="S953" s="418" t="inlineStr">
        <is>
          <t>CAM222391</t>
        </is>
      </c>
      <c r="T953" s="418">
        <f>R953=S953</f>
        <v/>
      </c>
      <c r="U953" s="418">
        <f>AND(MONTH(F953)=MONTH(Y953), YEAR(F953)=YEAR(Y953))</f>
        <v/>
      </c>
      <c r="V953" s="418">
        <f>AND(AC953&lt;&gt;"", 'Company information'!D$4&lt;&gt;"", RIGHT(SUBSTITUTE(AC953,"-",""),9)=RIGHT(SUBSTITUTE('Company information'!D$4,"-",""),9))</f>
        <v/>
      </c>
      <c r="W953" s="418">
        <f>AI953-I953</f>
        <v/>
      </c>
      <c r="X953" s="455" t="n"/>
      <c r="Y953" s="419" t="n">
        <v>44786</v>
      </c>
      <c r="Z953" s="418" t="inlineStr">
        <is>
          <t>CAM222391</t>
        </is>
      </c>
      <c r="AA953" s="418" t="inlineStr"/>
      <c r="AB953" s="418" t="inlineStr">
        <is>
          <t>បុគ្គលជាប់អាករ</t>
        </is>
      </c>
      <c r="AC953" s="418" t="inlineStr">
        <is>
          <t>L001-100067123</t>
        </is>
      </c>
      <c r="AD953" s="418" t="inlineStr">
        <is>
          <t>រីឡាយអេប៊ល សូស អ៊ិនដាសស្រ្ទៀល (ខេមបូឌា)</t>
        </is>
      </c>
      <c r="AE953" s="455" t="n">
        <v>2309448</v>
      </c>
      <c r="AF953" s="455" t="n">
        <v>2099498</v>
      </c>
      <c r="AG953" s="455" t="n">
        <v>0</v>
      </c>
      <c r="AH953" s="455" t="n">
        <v>0</v>
      </c>
      <c r="AI953" s="455" t="n">
        <v>209950</v>
      </c>
      <c r="AJ953" s="455" t="n">
        <v>0</v>
      </c>
      <c r="AK953" s="455" t="n">
        <v>0</v>
      </c>
      <c r="AL953" s="455" t="n">
        <v>0</v>
      </c>
      <c r="AM953" s="455" t="n">
        <v>0</v>
      </c>
      <c r="AN953" s="455" t="n">
        <v>0</v>
      </c>
      <c r="AO953" s="455" t="n">
        <v>0</v>
      </c>
      <c r="AP953" s="455" t="n">
        <v>0</v>
      </c>
      <c r="AQ953" s="455" t="n">
        <v>0</v>
      </c>
      <c r="AR953" s="418" t="inlineStr"/>
      <c r="AS953" s="418" t="inlineStr">
        <is>
          <t>COLOADER,AGENCY</t>
        </is>
      </c>
      <c r="AT953" s="418" t="inlineStr">
        <is>
          <t>បានប្រកាសពន្ធ</t>
        </is>
      </c>
    </row>
    <row r="954">
      <c r="A954" s="417" t="n">
        <v>945</v>
      </c>
      <c r="B954" s="418" t="inlineStr">
        <is>
          <t>Customs Declaration, CPF and Transport Doc Fee</t>
        </is>
      </c>
      <c r="C954" s="418" t="inlineStr">
        <is>
          <t>អាយធីអាយ អ៊ិនធើណេសិនណល ត្រេនស័្ពរថេសិន (ខេមបូឌា) ឯ.ក</t>
        </is>
      </c>
      <c r="D954" s="418" t="inlineStr">
        <is>
          <t>K002-901800477</t>
        </is>
      </c>
      <c r="E954" s="418" t="inlineStr">
        <is>
          <t>CAM222375</t>
        </is>
      </c>
      <c r="F954" s="419" t="n">
        <v>44873</v>
      </c>
      <c r="G954" s="420" t="n">
        <v>78552</v>
      </c>
      <c r="H954" s="418" t="n"/>
      <c r="I954" s="455" t="n">
        <v>78552</v>
      </c>
      <c r="J954" s="418">
        <f>IF(L954&lt;&gt;"",L954,K954)</f>
        <v/>
      </c>
      <c r="K954" s="418">
        <f>IF(AND(T954=TRUE, U954=TRUE, V954=TRUE), IF(W954&lt;-0.05, "អនុញ្ញាត (អ្នកផ្គត់ផ្គង់ប្រកាសខ្វះ)", "បានប្រកាស (អនុញ្ញាត)"), IF(AND(T954=FALSE, U954=FALSE, V954=FALSE), "ព្យួរទុក (មិនមានទិន្នន័យ)", "ប្រកាសខុស (ព្យួរទុក)"))</f>
        <v/>
      </c>
      <c r="L954" s="418" t="inlineStr"/>
      <c r="M954" s="418" t="inlineStr"/>
      <c r="N954" s="455" t="n"/>
      <c r="O954" s="455">
        <f>IF(W954&lt;0,AI954,I954)</f>
        <v/>
      </c>
      <c r="P954" s="455">
        <f>I954-O954</f>
        <v/>
      </c>
      <c r="Q954" s="418" t="n"/>
      <c r="R954" s="418" t="inlineStr">
        <is>
          <t>CAM222375</t>
        </is>
      </c>
      <c r="S954" s="418" t="inlineStr">
        <is>
          <t>CAM222375</t>
        </is>
      </c>
      <c r="T954" s="418">
        <f>R954=S954</f>
        <v/>
      </c>
      <c r="U954" s="418">
        <f>AND(MONTH(F954)=MONTH(Y954), YEAR(F954)=YEAR(Y954))</f>
        <v/>
      </c>
      <c r="V954" s="418">
        <f>AND(AC954&lt;&gt;"", 'Company information'!D$4&lt;&gt;"", RIGHT(SUBSTITUTE(AC954,"-",""),9)=RIGHT(SUBSTITUTE('Company information'!D$4,"-",""),9))</f>
        <v/>
      </c>
      <c r="W954" s="418">
        <f>AI954-I954</f>
        <v/>
      </c>
      <c r="X954" s="455" t="n"/>
      <c r="Y954" s="419" t="n">
        <v>44784</v>
      </c>
      <c r="Z954" s="418" t="inlineStr">
        <is>
          <t>CAM222375</t>
        </is>
      </c>
      <c r="AA954" s="418" t="inlineStr"/>
      <c r="AB954" s="418" t="inlineStr">
        <is>
          <t>បុគ្គលជាប់អាករ</t>
        </is>
      </c>
      <c r="AC954" s="418" t="inlineStr">
        <is>
          <t>L001-100067123</t>
        </is>
      </c>
      <c r="AD954" s="418" t="inlineStr">
        <is>
          <t>រីឡាយអេប៊ល សូស អ៊ិនដាសស្រ្ទៀល (ខេមបូឌា)</t>
        </is>
      </c>
      <c r="AE954" s="455" t="n">
        <v>864078</v>
      </c>
      <c r="AF954" s="455" t="n">
        <v>785525</v>
      </c>
      <c r="AG954" s="455" t="n">
        <v>0</v>
      </c>
      <c r="AH954" s="455" t="n">
        <v>0</v>
      </c>
      <c r="AI954" s="455" t="n">
        <v>78553</v>
      </c>
      <c r="AJ954" s="455" t="n">
        <v>0</v>
      </c>
      <c r="AK954" s="455" t="n">
        <v>0</v>
      </c>
      <c r="AL954" s="455" t="n">
        <v>0</v>
      </c>
      <c r="AM954" s="455" t="n">
        <v>0</v>
      </c>
      <c r="AN954" s="455" t="n">
        <v>0</v>
      </c>
      <c r="AO954" s="455" t="n">
        <v>0</v>
      </c>
      <c r="AP954" s="455" t="n">
        <v>0</v>
      </c>
      <c r="AQ954" s="455" t="n">
        <v>0</v>
      </c>
      <c r="AR954" s="418" t="inlineStr"/>
      <c r="AS954" s="418" t="inlineStr">
        <is>
          <t>THC,DOC</t>
        </is>
      </c>
      <c r="AT954" s="418" t="inlineStr">
        <is>
          <t>បានប្រកាសពន្ធ</t>
        </is>
      </c>
    </row>
    <row r="955">
      <c r="A955" s="417" t="n">
        <v>946</v>
      </c>
      <c r="B955" s="418" t="inlineStr">
        <is>
          <t>Customs Declaration and CPF</t>
        </is>
      </c>
      <c r="C955" s="418" t="inlineStr">
        <is>
          <t>កំពង់ផែស្វយ័តក្រុងព្រះសីហនុ</t>
        </is>
      </c>
      <c r="D955" s="418" t="inlineStr">
        <is>
          <t>L001-100044638</t>
        </is>
      </c>
      <c r="E955" s="418" t="inlineStr">
        <is>
          <t>147577</t>
        </is>
      </c>
      <c r="F955" s="419" t="n">
        <v>44903</v>
      </c>
      <c r="G955" s="420" t="n">
        <v>107193</v>
      </c>
      <c r="H955" s="418" t="n"/>
      <c r="I955" s="455" t="n">
        <v>107193</v>
      </c>
      <c r="J955" s="418">
        <f>IF(L955&lt;&gt;"",L955,K955)</f>
        <v/>
      </c>
      <c r="K955" s="418">
        <f>IF(AND(T955=TRUE, U955=TRUE, V955=TRUE), IF(W955&lt;-0.05, "អនុញ្ញាត (អ្នកផ្គត់ផ្គង់ប្រកាសខ្វះ)", "បានប្រកាស (អនុញ្ញាត)"), IF(AND(T955=FALSE, U955=FALSE, V955=FALSE), "ព្យួរទុក (មិនមានទិន្នន័យ)", "ប្រកាសខុស (ព្យួរទុក)"))</f>
        <v/>
      </c>
      <c r="L955" s="418" t="inlineStr"/>
      <c r="M955" s="418" t="inlineStr"/>
      <c r="N955" s="455" t="n"/>
      <c r="O955" s="455">
        <f>IF(W955&lt;0,AI955,I955)</f>
        <v/>
      </c>
      <c r="P955" s="455">
        <f>I955-O955</f>
        <v/>
      </c>
      <c r="Q955" s="418" t="n"/>
      <c r="R955" s="418" t="inlineStr">
        <is>
          <t>147577</t>
        </is>
      </c>
      <c r="S955" s="418" t="inlineStr"/>
      <c r="T955" s="418">
        <f>R955=S955</f>
        <v/>
      </c>
      <c r="U955" s="418">
        <f>AND(MONTH(F955)=MONTH(Y955), YEAR(F955)=YEAR(Y955))</f>
        <v/>
      </c>
      <c r="V955" s="418">
        <f>AND(AC955&lt;&gt;"", 'Company information'!D$4&lt;&gt;"", RIGHT(SUBSTITUTE(AC955,"-",""),9)=RIGHT(SUBSTITUTE('Company information'!D$4,"-",""),9))</f>
        <v/>
      </c>
      <c r="W955" s="418">
        <f>AI955-I955</f>
        <v/>
      </c>
      <c r="X955" s="455" t="n"/>
      <c r="Y955" s="417" t="n"/>
      <c r="Z955" s="418" t="n"/>
      <c r="AA955" s="418" t="n"/>
      <c r="AB955" s="418" t="n"/>
      <c r="AC955" s="418" t="n"/>
      <c r="AD955" s="418" t="n"/>
      <c r="AE955" s="455" t="n"/>
      <c r="AF955" s="455" t="n"/>
      <c r="AG955" s="455" t="n"/>
      <c r="AH955" s="455" t="n"/>
      <c r="AI955" s="455" t="n"/>
      <c r="AJ955" s="455" t="n"/>
      <c r="AK955" s="455" t="n"/>
      <c r="AL955" s="455" t="n"/>
      <c r="AM955" s="455" t="n"/>
      <c r="AN955" s="455" t="n"/>
      <c r="AO955" s="455" t="n"/>
      <c r="AP955" s="455" t="n"/>
      <c r="AQ955" s="455" t="n"/>
      <c r="AR955" s="418" t="n"/>
      <c r="AS955" s="418" t="n"/>
      <c r="AT955" s="418" t="n"/>
    </row>
    <row r="956">
      <c r="A956" s="417" t="n">
        <v>947</v>
      </c>
      <c r="B956" s="418" t="inlineStr">
        <is>
          <t>Charge from warehouse and Storage Charges</t>
        </is>
      </c>
      <c r="C956" s="418" t="inlineStr">
        <is>
          <t>អាយធីអាយ អ៊ិនធើណេសិនណល ត្រេនស័្ពរថេសិន (ខេមបូឌា) ឯ.ក</t>
        </is>
      </c>
      <c r="D956" s="418" t="inlineStr">
        <is>
          <t>K002-901800477</t>
        </is>
      </c>
      <c r="E956" s="418" t="inlineStr">
        <is>
          <t>CAM222374</t>
        </is>
      </c>
      <c r="F956" s="419" t="n">
        <v>44873</v>
      </c>
      <c r="G956" s="420" t="n">
        <v>543287</v>
      </c>
      <c r="H956" s="418" t="n"/>
      <c r="I956" s="455" t="n">
        <v>543287</v>
      </c>
      <c r="J956" s="418">
        <f>IF(L956&lt;&gt;"",L956,K956)</f>
        <v/>
      </c>
      <c r="K956" s="418">
        <f>IF(AND(T956=TRUE, U956=TRUE, V956=TRUE), IF(W956&lt;-0.05, "អនុញ្ញាត (អ្នកផ្គត់ផ្គង់ប្រកាសខ្វះ)", "បានប្រកាស (អនុញ្ញាត)"), IF(AND(T956=FALSE, U956=FALSE, V956=FALSE), "ព្យួរទុក (មិនមានទិន្នន័យ)", "ប្រកាសខុស (ព្យួរទុក)"))</f>
        <v/>
      </c>
      <c r="L956" s="418" t="inlineStr"/>
      <c r="M956" s="418" t="inlineStr"/>
      <c r="N956" s="455" t="n"/>
      <c r="O956" s="455">
        <f>IF(W956&lt;0,AI956,I956)</f>
        <v/>
      </c>
      <c r="P956" s="455">
        <f>I956-O956</f>
        <v/>
      </c>
      <c r="Q956" s="418" t="n"/>
      <c r="R956" s="418" t="inlineStr">
        <is>
          <t>CAM222374</t>
        </is>
      </c>
      <c r="S956" s="418" t="inlineStr">
        <is>
          <t>CAM222374</t>
        </is>
      </c>
      <c r="T956" s="418">
        <f>R956=S956</f>
        <v/>
      </c>
      <c r="U956" s="418">
        <f>AND(MONTH(F956)=MONTH(Y956), YEAR(F956)=YEAR(Y956))</f>
        <v/>
      </c>
      <c r="V956" s="418">
        <f>AND(AC956&lt;&gt;"", 'Company information'!D$4&lt;&gt;"", RIGHT(SUBSTITUTE(AC956,"-",""),9)=RIGHT(SUBSTITUTE('Company information'!D$4,"-",""),9))</f>
        <v/>
      </c>
      <c r="W956" s="418">
        <f>AI956-I956</f>
        <v/>
      </c>
      <c r="X956" s="455" t="n"/>
      <c r="Y956" s="419" t="n">
        <v>44784</v>
      </c>
      <c r="Z956" s="418" t="inlineStr">
        <is>
          <t>CAM222374</t>
        </is>
      </c>
      <c r="AA956" s="418" t="inlineStr"/>
      <c r="AB956" s="418" t="inlineStr">
        <is>
          <t>បុគ្គលជាប់អាករ</t>
        </is>
      </c>
      <c r="AC956" s="418" t="inlineStr">
        <is>
          <t>L001-100067123</t>
        </is>
      </c>
      <c r="AD956" s="418" t="inlineStr">
        <is>
          <t>រីឡាយអេប៊ល សូស អ៊ិនដាសស្រ្ទៀល (ខេមបូឌា)</t>
        </is>
      </c>
      <c r="AE956" s="455" t="n">
        <v>5976154</v>
      </c>
      <c r="AF956" s="455" t="n">
        <v>5432867</v>
      </c>
      <c r="AG956" s="455" t="n">
        <v>0</v>
      </c>
      <c r="AH956" s="455" t="n">
        <v>0</v>
      </c>
      <c r="AI956" s="455" t="n">
        <v>543287</v>
      </c>
      <c r="AJ956" s="455" t="n">
        <v>0</v>
      </c>
      <c r="AK956" s="455" t="n">
        <v>0</v>
      </c>
      <c r="AL956" s="455" t="n">
        <v>0</v>
      </c>
      <c r="AM956" s="455" t="n">
        <v>0</v>
      </c>
      <c r="AN956" s="455" t="n">
        <v>0</v>
      </c>
      <c r="AO956" s="455" t="n">
        <v>0</v>
      </c>
      <c r="AP956" s="455" t="n">
        <v>0</v>
      </c>
      <c r="AQ956" s="455" t="n">
        <v>0</v>
      </c>
      <c r="AR956" s="418" t="inlineStr"/>
      <c r="AS956" s="418" t="inlineStr">
        <is>
          <t>THC,DOC</t>
        </is>
      </c>
      <c r="AT956" s="418" t="inlineStr">
        <is>
          <t>បានប្រកាសពន្ធ</t>
        </is>
      </c>
    </row>
    <row r="957">
      <c r="A957" s="417" t="n">
        <v>948</v>
      </c>
      <c r="B957" s="418" t="inlineStr">
        <is>
          <t>Import Shipment Expense</t>
        </is>
      </c>
      <c r="C957" s="418" t="inlineStr">
        <is>
          <t>កំពង់ផែស្វយ័តក្រុងព្រះសីហនុ</t>
        </is>
      </c>
      <c r="D957" s="418" t="inlineStr">
        <is>
          <t>L001-100044638</t>
        </is>
      </c>
      <c r="E957" s="418" t="inlineStr">
        <is>
          <t>143023</t>
        </is>
      </c>
      <c r="F957" s="419" t="n">
        <v>44689</v>
      </c>
      <c r="G957" s="420" t="n">
        <v>71479</v>
      </c>
      <c r="H957" s="418" t="n"/>
      <c r="I957" s="455" t="n">
        <v>71479</v>
      </c>
      <c r="J957" s="418">
        <f>IF(L957&lt;&gt;"",L957,K957)</f>
        <v/>
      </c>
      <c r="K957" s="418">
        <f>IF(AND(T957=TRUE, U957=TRUE, V957=TRUE), IF(W957&lt;-0.05, "អនុញ្ញាត (អ្នកផ្គត់ផ្គង់ប្រកាសខ្វះ)", "បានប្រកាស (អនុញ្ញាត)"), IF(AND(T957=FALSE, U957=FALSE, V957=FALSE), "ព្យួរទុក (មិនមានទិន្នន័យ)", "ប្រកាសខុស (ព្យួរទុក)"))</f>
        <v/>
      </c>
      <c r="L957" s="418" t="inlineStr"/>
      <c r="M957" s="418" t="inlineStr"/>
      <c r="N957" s="455" t="n"/>
      <c r="O957" s="455">
        <f>IF(W957&lt;0,AI957,I957)</f>
        <v/>
      </c>
      <c r="P957" s="455">
        <f>I957-O957</f>
        <v/>
      </c>
      <c r="Q957" s="418" t="n"/>
      <c r="R957" s="418" t="inlineStr">
        <is>
          <t>143023</t>
        </is>
      </c>
      <c r="S957" s="418" t="inlineStr"/>
      <c r="T957" s="418">
        <f>R957=S957</f>
        <v/>
      </c>
      <c r="U957" s="418">
        <f>AND(MONTH(F957)=MONTH(Y957), YEAR(F957)=YEAR(Y957))</f>
        <v/>
      </c>
      <c r="V957" s="418">
        <f>AND(AC957&lt;&gt;"", 'Company information'!D$4&lt;&gt;"", RIGHT(SUBSTITUTE(AC957,"-",""),9)=RIGHT(SUBSTITUTE('Company information'!D$4,"-",""),9))</f>
        <v/>
      </c>
      <c r="W957" s="418">
        <f>AI957-I957</f>
        <v/>
      </c>
      <c r="X957" s="455" t="n"/>
      <c r="Y957" s="417" t="n"/>
      <c r="Z957" s="418" t="n"/>
      <c r="AA957" s="418" t="n"/>
      <c r="AB957" s="418" t="n"/>
      <c r="AC957" s="418" t="n"/>
      <c r="AD957" s="418" t="n"/>
      <c r="AE957" s="455" t="n"/>
      <c r="AF957" s="455" t="n"/>
      <c r="AG957" s="455" t="n"/>
      <c r="AH957" s="455" t="n"/>
      <c r="AI957" s="455" t="n"/>
      <c r="AJ957" s="455" t="n"/>
      <c r="AK957" s="455" t="n"/>
      <c r="AL957" s="455" t="n"/>
      <c r="AM957" s="455" t="n"/>
      <c r="AN957" s="455" t="n"/>
      <c r="AO957" s="455" t="n"/>
      <c r="AP957" s="455" t="n"/>
      <c r="AQ957" s="455" t="n"/>
      <c r="AR957" s="418" t="n"/>
      <c r="AS957" s="418" t="n"/>
      <c r="AT957" s="418" t="n"/>
    </row>
    <row r="958">
      <c r="A958" s="417" t="n">
        <v>949</v>
      </c>
      <c r="B958" s="418" t="inlineStr">
        <is>
          <t>Import Shipment Expense</t>
        </is>
      </c>
      <c r="C958" s="418" t="inlineStr">
        <is>
          <t>អាយធីអាយ អ៊ិនធើណេសិនណល ត្រេនស័្ពរថេសិន (ខេមបូឌា) ឯ.ក</t>
        </is>
      </c>
      <c r="D958" s="418" t="inlineStr">
        <is>
          <t>K002-901800477</t>
        </is>
      </c>
      <c r="E958" s="418" t="inlineStr">
        <is>
          <t>CAM222282</t>
        </is>
      </c>
      <c r="F958" s="419" t="n">
        <v>44628</v>
      </c>
      <c r="G958" s="420" t="n">
        <v>237213</v>
      </c>
      <c r="H958" s="418" t="n"/>
      <c r="I958" s="455" t="n">
        <v>237213</v>
      </c>
      <c r="J958" s="418">
        <f>IF(L958&lt;&gt;"",L958,K958)</f>
        <v/>
      </c>
      <c r="K958" s="418">
        <f>IF(AND(T958=TRUE, U958=TRUE, V958=TRUE), IF(W958&lt;-0.05, "អនុញ្ញាត (អ្នកផ្គត់ផ្គង់ប្រកាសខ្វះ)", "បានប្រកាស (អនុញ្ញាត)"), IF(AND(T958=FALSE, U958=FALSE, V958=FALSE), "ព្យួរទុក (មិនមានទិន្នន័យ)", "ប្រកាសខុស (ព្យួរទុក)"))</f>
        <v/>
      </c>
      <c r="L958" s="418" t="inlineStr"/>
      <c r="M958" s="418" t="inlineStr"/>
      <c r="N958" s="455" t="n"/>
      <c r="O958" s="455">
        <f>IF(W958&lt;0,AI958,I958)</f>
        <v/>
      </c>
      <c r="P958" s="455">
        <f>I958-O958</f>
        <v/>
      </c>
      <c r="Q958" s="418" t="n"/>
      <c r="R958" s="418" t="inlineStr">
        <is>
          <t>CAM222282</t>
        </is>
      </c>
      <c r="S958" s="418" t="inlineStr">
        <is>
          <t>CAM222282</t>
        </is>
      </c>
      <c r="T958" s="418">
        <f>R958=S958</f>
        <v/>
      </c>
      <c r="U958" s="418">
        <f>AND(MONTH(F958)=MONTH(Y958), YEAR(F958)=YEAR(Y958))</f>
        <v/>
      </c>
      <c r="V958" s="418">
        <f>AND(AC958&lt;&gt;"", 'Company information'!D$4&lt;&gt;"", RIGHT(SUBSTITUTE(AC958,"-",""),9)=RIGHT(SUBSTITUTE('Company information'!D$4,"-",""),9))</f>
        <v/>
      </c>
      <c r="W958" s="418">
        <f>AI958-I958</f>
        <v/>
      </c>
      <c r="X958" s="455" t="n"/>
      <c r="Y958" s="419" t="n">
        <v>44776</v>
      </c>
      <c r="Z958" s="418" t="inlineStr">
        <is>
          <t>CAM222282</t>
        </is>
      </c>
      <c r="AA958" s="418" t="inlineStr"/>
      <c r="AB958" s="418" t="inlineStr">
        <is>
          <t>បុគ្គលជាប់អាករ</t>
        </is>
      </c>
      <c r="AC958" s="418" t="inlineStr">
        <is>
          <t>L001-100067123</t>
        </is>
      </c>
      <c r="AD958" s="418" t="inlineStr">
        <is>
          <t>រីឡាយអេប៊ល សូស អ៊ិនដាសស្រ្ទៀល (ខេមបូឌា)</t>
        </is>
      </c>
      <c r="AE958" s="455" t="n">
        <v>2609341</v>
      </c>
      <c r="AF958" s="455" t="n">
        <v>2372128</v>
      </c>
      <c r="AG958" s="455" t="n">
        <v>0</v>
      </c>
      <c r="AH958" s="455" t="n">
        <v>0</v>
      </c>
      <c r="AI958" s="455" t="n">
        <v>237213</v>
      </c>
      <c r="AJ958" s="455" t="n">
        <v>0</v>
      </c>
      <c r="AK958" s="455" t="n">
        <v>0</v>
      </c>
      <c r="AL958" s="455" t="n">
        <v>0</v>
      </c>
      <c r="AM958" s="455" t="n">
        <v>0</v>
      </c>
      <c r="AN958" s="455" t="n">
        <v>0</v>
      </c>
      <c r="AO958" s="455" t="n">
        <v>0</v>
      </c>
      <c r="AP958" s="455" t="n">
        <v>0</v>
      </c>
      <c r="AQ958" s="455" t="n">
        <v>0</v>
      </c>
      <c r="AR958" s="418" t="inlineStr"/>
      <c r="AS958" s="418" t="inlineStr">
        <is>
          <t>THC,DOC</t>
        </is>
      </c>
      <c r="AT958" s="418" t="inlineStr">
        <is>
          <t>បានប្រកាសពន្ធ</t>
        </is>
      </c>
    </row>
    <row r="959">
      <c r="A959" s="417" t="n">
        <v>950</v>
      </c>
      <c r="B959" s="418" t="inlineStr">
        <is>
          <t>Customs Clearance Fee, Extra Trucking Fee, Non-Original Insurance, Permit Fee, Service Charge and Red in Asycuda System</t>
        </is>
      </c>
      <c r="C959" s="418" t="inlineStr">
        <is>
          <t>អាយធីអាយ អ៊ិនធើណេសិនណល ត្រេនស័្ពរថេសិន (ខេមបូឌា) ឯ.ក</t>
        </is>
      </c>
      <c r="D959" s="418" t="inlineStr">
        <is>
          <t>K002-901800477</t>
        </is>
      </c>
      <c r="E959" s="418" t="inlineStr">
        <is>
          <t>CAM222281</t>
        </is>
      </c>
      <c r="F959" s="419" t="n">
        <v>44628</v>
      </c>
      <c r="G959" s="420" t="n">
        <v>59369</v>
      </c>
      <c r="H959" s="418" t="n"/>
      <c r="I959" s="455" t="n">
        <v>59369</v>
      </c>
      <c r="J959" s="418">
        <f>IF(L959&lt;&gt;"",L959,K959)</f>
        <v/>
      </c>
      <c r="K959" s="418">
        <f>IF(AND(T959=TRUE, U959=TRUE, V959=TRUE), IF(W959&lt;-0.05, "អនុញ្ញាត (អ្នកផ្គត់ផ្គង់ប្រកាសខ្វះ)", "បានប្រកាស (អនុញ្ញាត)"), IF(AND(T959=FALSE, U959=FALSE, V959=FALSE), "ព្យួរទុក (មិនមានទិន្នន័យ)", "ប្រកាសខុស (ព្យួរទុក)"))</f>
        <v/>
      </c>
      <c r="L959" s="418" t="inlineStr"/>
      <c r="M959" s="418" t="inlineStr"/>
      <c r="N959" s="455" t="n"/>
      <c r="O959" s="455">
        <f>IF(W959&lt;0,AI959,I959)</f>
        <v/>
      </c>
      <c r="P959" s="455">
        <f>I959-O959</f>
        <v/>
      </c>
      <c r="Q959" s="418" t="n"/>
      <c r="R959" s="418" t="inlineStr">
        <is>
          <t>CAM222281</t>
        </is>
      </c>
      <c r="S959" s="418" t="inlineStr">
        <is>
          <t>CAM222281</t>
        </is>
      </c>
      <c r="T959" s="418">
        <f>R959=S959</f>
        <v/>
      </c>
      <c r="U959" s="418">
        <f>AND(MONTH(F959)=MONTH(Y959), YEAR(F959)=YEAR(Y959))</f>
        <v/>
      </c>
      <c r="V959" s="418">
        <f>AND(AC959&lt;&gt;"", 'Company information'!D$4&lt;&gt;"", RIGHT(SUBSTITUTE(AC959,"-",""),9)=RIGHT(SUBSTITUTE('Company information'!D$4,"-",""),9))</f>
        <v/>
      </c>
      <c r="W959" s="418">
        <f>AI959-I959</f>
        <v/>
      </c>
      <c r="X959" s="455" t="n"/>
      <c r="Y959" s="419" t="n">
        <v>44776</v>
      </c>
      <c r="Z959" s="418" t="inlineStr">
        <is>
          <t>CAM222281</t>
        </is>
      </c>
      <c r="AA959" s="418" t="inlineStr"/>
      <c r="AB959" s="418" t="inlineStr">
        <is>
          <t>បុគ្គលជាប់អាករ</t>
        </is>
      </c>
      <c r="AC959" s="418" t="inlineStr">
        <is>
          <t>L001-100067123</t>
        </is>
      </c>
      <c r="AD959" s="418" t="inlineStr">
        <is>
          <t>រីឡាយអេប៊ល សូស អ៊ិនដាសស្រ្ទៀល (ខេមបូឌា)</t>
        </is>
      </c>
      <c r="AE959" s="455" t="n">
        <v>653054</v>
      </c>
      <c r="AF959" s="455" t="n">
        <v>593685</v>
      </c>
      <c r="AG959" s="455" t="n">
        <v>0</v>
      </c>
      <c r="AH959" s="455" t="n">
        <v>0</v>
      </c>
      <c r="AI959" s="455" t="n">
        <v>59369</v>
      </c>
      <c r="AJ959" s="455" t="n">
        <v>0</v>
      </c>
      <c r="AK959" s="455" t="n">
        <v>0</v>
      </c>
      <c r="AL959" s="455" t="n">
        <v>0</v>
      </c>
      <c r="AM959" s="455" t="n">
        <v>0</v>
      </c>
      <c r="AN959" s="455" t="n">
        <v>0</v>
      </c>
      <c r="AO959" s="455" t="n">
        <v>0</v>
      </c>
      <c r="AP959" s="455" t="n">
        <v>0</v>
      </c>
      <c r="AQ959" s="455" t="n">
        <v>0</v>
      </c>
      <c r="AR959" s="418" t="inlineStr"/>
      <c r="AS959" s="418" t="inlineStr">
        <is>
          <t>THC,DOC</t>
        </is>
      </c>
      <c r="AT959" s="418" t="inlineStr">
        <is>
          <t>បានប្រកាសពន្ធ</t>
        </is>
      </c>
    </row>
    <row r="960">
      <c r="A960" s="417" t="n">
        <v>951</v>
      </c>
      <c r="B960" s="418" t="inlineStr">
        <is>
          <t>Import(Material)</t>
        </is>
      </c>
      <c r="C960" s="418" t="inlineStr">
        <is>
          <t>កំពង់ផែស្វយ័តក្រុងព្រះសីហនុ</t>
        </is>
      </c>
      <c r="D960" s="418" t="inlineStr">
        <is>
          <t>L001-100044638</t>
        </is>
      </c>
      <c r="E960" s="418" t="inlineStr">
        <is>
          <t>142812</t>
        </is>
      </c>
      <c r="F960" s="419" t="n">
        <v>44689</v>
      </c>
      <c r="G960" s="420" t="n">
        <v>107219</v>
      </c>
      <c r="H960" s="418" t="n"/>
      <c r="I960" s="455" t="n">
        <v>107219</v>
      </c>
      <c r="J960" s="418">
        <f>IF(L960&lt;&gt;"",L960,K960)</f>
        <v/>
      </c>
      <c r="K960" s="418">
        <f>IF(AND(T960=TRUE, U960=TRUE, V960=TRUE), IF(W960&lt;-0.05, "អនុញ្ញាត (អ្នកផ្គត់ផ្គង់ប្រកាសខ្វះ)", "បានប្រកាស (អនុញ្ញាត)"), IF(AND(T960=FALSE, U960=FALSE, V960=FALSE), "ព្យួរទុក (មិនមានទិន្នន័យ)", "ប្រកាសខុស (ព្យួរទុក)"))</f>
        <v/>
      </c>
      <c r="L960" s="418" t="inlineStr"/>
      <c r="M960" s="418" t="inlineStr"/>
      <c r="N960" s="455" t="n"/>
      <c r="O960" s="455">
        <f>IF(W960&lt;0,AI960,I960)</f>
        <v/>
      </c>
      <c r="P960" s="455">
        <f>I960-O960</f>
        <v/>
      </c>
      <c r="Q960" s="418" t="n"/>
      <c r="R960" s="418" t="inlineStr">
        <is>
          <t>142812</t>
        </is>
      </c>
      <c r="S960" s="418" t="inlineStr"/>
      <c r="T960" s="418">
        <f>R960=S960</f>
        <v/>
      </c>
      <c r="U960" s="418">
        <f>AND(MONTH(F960)=MONTH(Y960), YEAR(F960)=YEAR(Y960))</f>
        <v/>
      </c>
      <c r="V960" s="418">
        <f>AND(AC960&lt;&gt;"", 'Company information'!D$4&lt;&gt;"", RIGHT(SUBSTITUTE(AC960,"-",""),9)=RIGHT(SUBSTITUTE('Company information'!D$4,"-",""),9))</f>
        <v/>
      </c>
      <c r="W960" s="418">
        <f>AI960-I960</f>
        <v/>
      </c>
      <c r="X960" s="455" t="n"/>
      <c r="Y960" s="417" t="n"/>
      <c r="Z960" s="418" t="n"/>
      <c r="AA960" s="418" t="n"/>
      <c r="AB960" s="418" t="n"/>
      <c r="AC960" s="418" t="n"/>
      <c r="AD960" s="418" t="n"/>
      <c r="AE960" s="455" t="n"/>
      <c r="AF960" s="455" t="n"/>
      <c r="AG960" s="455" t="n"/>
      <c r="AH960" s="455" t="n"/>
      <c r="AI960" s="455" t="n"/>
      <c r="AJ960" s="455" t="n"/>
      <c r="AK960" s="455" t="n"/>
      <c r="AL960" s="455" t="n"/>
      <c r="AM960" s="455" t="n"/>
      <c r="AN960" s="455" t="n"/>
      <c r="AO960" s="455" t="n"/>
      <c r="AP960" s="455" t="n"/>
      <c r="AQ960" s="455" t="n"/>
      <c r="AR960" s="418" t="n"/>
      <c r="AS960" s="418" t="n"/>
      <c r="AT960" s="418" t="n"/>
    </row>
    <row r="961">
      <c r="A961" s="417" t="n">
        <v>952</v>
      </c>
      <c r="B961" s="418" t="inlineStr">
        <is>
          <t>Import(Material)</t>
        </is>
      </c>
      <c r="C961" s="418" t="inlineStr">
        <is>
          <t>អាយធីអាយ អ៊ិនធើណេសិនណល ត្រេនស័្ពរថេសិន (ខេមបូឌា) ឯ.ក</t>
        </is>
      </c>
      <c r="D961" s="418" t="inlineStr">
        <is>
          <t>K002-901800477</t>
        </is>
      </c>
      <c r="E961" s="418" t="inlineStr">
        <is>
          <t>CAM222280</t>
        </is>
      </c>
      <c r="F961" s="419" t="n">
        <v>44628</v>
      </c>
      <c r="G961" s="420" t="n">
        <v>597386</v>
      </c>
      <c r="H961" s="418" t="n"/>
      <c r="I961" s="455" t="n">
        <v>597386</v>
      </c>
      <c r="J961" s="418">
        <f>IF(L961&lt;&gt;"",L961,K961)</f>
        <v/>
      </c>
      <c r="K961" s="418">
        <f>IF(AND(T961=TRUE, U961=TRUE, V961=TRUE), IF(W961&lt;-0.05, "អនុញ្ញាត (អ្នកផ្គត់ផ្គង់ប្រកាសខ្វះ)", "បានប្រកាស (អនុញ្ញាត)"), IF(AND(T961=FALSE, U961=FALSE, V961=FALSE), "ព្យួរទុក (មិនមានទិន្នន័យ)", "ប្រកាសខុស (ព្យួរទុក)"))</f>
        <v/>
      </c>
      <c r="L961" s="418" t="inlineStr"/>
      <c r="M961" s="418" t="inlineStr"/>
      <c r="N961" s="455" t="n"/>
      <c r="O961" s="455">
        <f>IF(W961&lt;0,AI961,I961)</f>
        <v/>
      </c>
      <c r="P961" s="455">
        <f>I961-O961</f>
        <v/>
      </c>
      <c r="Q961" s="418" t="n"/>
      <c r="R961" s="418" t="inlineStr">
        <is>
          <t>CAM222280</t>
        </is>
      </c>
      <c r="S961" s="418" t="inlineStr">
        <is>
          <t>CAM222280</t>
        </is>
      </c>
      <c r="T961" s="418">
        <f>R961=S961</f>
        <v/>
      </c>
      <c r="U961" s="418">
        <f>AND(MONTH(F961)=MONTH(Y961), YEAR(F961)=YEAR(Y961))</f>
        <v/>
      </c>
      <c r="V961" s="418">
        <f>AND(AC961&lt;&gt;"", 'Company information'!D$4&lt;&gt;"", RIGHT(SUBSTITUTE(AC961,"-",""),9)=RIGHT(SUBSTITUTE('Company information'!D$4,"-",""),9))</f>
        <v/>
      </c>
      <c r="W961" s="418">
        <f>AI961-I961</f>
        <v/>
      </c>
      <c r="X961" s="455" t="n"/>
      <c r="Y961" s="419" t="n">
        <v>44776</v>
      </c>
      <c r="Z961" s="418" t="inlineStr">
        <is>
          <t>CAM222280</t>
        </is>
      </c>
      <c r="AA961" s="418" t="inlineStr"/>
      <c r="AB961" s="418" t="inlineStr">
        <is>
          <t>បុគ្គលជាប់អាករ</t>
        </is>
      </c>
      <c r="AC961" s="418" t="inlineStr">
        <is>
          <t>L001-100067123</t>
        </is>
      </c>
      <c r="AD961" s="418" t="inlineStr">
        <is>
          <t>រីឡាយអេប៊ល សូស អ៊ិនដាសស្រ្ទៀល (ខេមបូឌា)</t>
        </is>
      </c>
      <c r="AE961" s="455" t="n">
        <v>6571241</v>
      </c>
      <c r="AF961" s="455" t="n">
        <v>5973855</v>
      </c>
      <c r="AG961" s="455" t="n">
        <v>0</v>
      </c>
      <c r="AH961" s="455" t="n">
        <v>0</v>
      </c>
      <c r="AI961" s="455" t="n">
        <v>597386</v>
      </c>
      <c r="AJ961" s="455" t="n">
        <v>0</v>
      </c>
      <c r="AK961" s="455" t="n">
        <v>0</v>
      </c>
      <c r="AL961" s="455" t="n">
        <v>0</v>
      </c>
      <c r="AM961" s="455" t="n">
        <v>0</v>
      </c>
      <c r="AN961" s="455" t="n">
        <v>0</v>
      </c>
      <c r="AO961" s="455" t="n">
        <v>0</v>
      </c>
      <c r="AP961" s="455" t="n">
        <v>0</v>
      </c>
      <c r="AQ961" s="455" t="n">
        <v>0</v>
      </c>
      <c r="AR961" s="418" t="inlineStr"/>
      <c r="AS961" s="418" t="inlineStr">
        <is>
          <t>THC,DOC</t>
        </is>
      </c>
      <c r="AT961" s="418" t="inlineStr">
        <is>
          <t>បានប្រកាសពន្ធ</t>
        </is>
      </c>
    </row>
    <row r="962">
      <c r="A962" s="417" t="n">
        <v>953</v>
      </c>
      <c r="B962" s="418" t="inlineStr">
        <is>
          <t>Import(Material)</t>
        </is>
      </c>
      <c r="C962" s="418" t="inlineStr">
        <is>
          <t>កំពង់ផែស្វយ័តក្រុងព្រះសីហនុ</t>
        </is>
      </c>
      <c r="D962" s="418" t="inlineStr">
        <is>
          <t>L001-100044638</t>
        </is>
      </c>
      <c r="E962" s="418" t="inlineStr">
        <is>
          <t>141293</t>
        </is>
      </c>
      <c r="F962" s="419" t="n">
        <v>44628</v>
      </c>
      <c r="G962" s="420" t="n">
        <v>35731</v>
      </c>
      <c r="H962" s="418" t="n"/>
      <c r="I962" s="455" t="n">
        <v>35731</v>
      </c>
      <c r="J962" s="418">
        <f>IF(L962&lt;&gt;"",L962,K962)</f>
        <v/>
      </c>
      <c r="K962" s="418">
        <f>IF(AND(T962=TRUE, U962=TRUE, V962=TRUE), IF(W962&lt;-0.05, "អនុញ្ញាត (អ្នកផ្គត់ផ្គង់ប្រកាសខ្វះ)", "បានប្រកាស (អនុញ្ញាត)"), IF(AND(T962=FALSE, U962=FALSE, V962=FALSE), "ព្យួរទុក (មិនមានទិន្នន័យ)", "ប្រកាសខុស (ព្យួរទុក)"))</f>
        <v/>
      </c>
      <c r="L962" s="418" t="inlineStr"/>
      <c r="M962" s="418" t="inlineStr"/>
      <c r="N962" s="455" t="n"/>
      <c r="O962" s="455">
        <f>IF(W962&lt;0,AI962,I962)</f>
        <v/>
      </c>
      <c r="P962" s="455">
        <f>I962-O962</f>
        <v/>
      </c>
      <c r="Q962" s="418" t="n"/>
      <c r="R962" s="418" t="inlineStr">
        <is>
          <t>141293</t>
        </is>
      </c>
      <c r="S962" s="418" t="inlineStr"/>
      <c r="T962" s="418">
        <f>R962=S962</f>
        <v/>
      </c>
      <c r="U962" s="418">
        <f>AND(MONTH(F962)=MONTH(Y962), YEAR(F962)=YEAR(Y962))</f>
        <v/>
      </c>
      <c r="V962" s="418">
        <f>AND(AC962&lt;&gt;"", 'Company information'!D$4&lt;&gt;"", RIGHT(SUBSTITUTE(AC962,"-",""),9)=RIGHT(SUBSTITUTE('Company information'!D$4,"-",""),9))</f>
        <v/>
      </c>
      <c r="W962" s="418">
        <f>AI962-I962</f>
        <v/>
      </c>
      <c r="X962" s="455" t="n"/>
      <c r="Y962" s="417" t="n"/>
      <c r="Z962" s="418" t="n"/>
      <c r="AA962" s="418" t="n"/>
      <c r="AB962" s="418" t="n"/>
      <c r="AC962" s="418" t="n"/>
      <c r="AD962" s="418" t="n"/>
      <c r="AE962" s="455" t="n"/>
      <c r="AF962" s="455" t="n"/>
      <c r="AG962" s="455" t="n"/>
      <c r="AH962" s="455" t="n"/>
      <c r="AI962" s="455" t="n"/>
      <c r="AJ962" s="455" t="n"/>
      <c r="AK962" s="455" t="n"/>
      <c r="AL962" s="455" t="n"/>
      <c r="AM962" s="455" t="n"/>
      <c r="AN962" s="455" t="n"/>
      <c r="AO962" s="455" t="n"/>
      <c r="AP962" s="455" t="n"/>
      <c r="AQ962" s="455" t="n"/>
      <c r="AR962" s="418" t="n"/>
      <c r="AS962" s="418" t="n"/>
      <c r="AT962" s="418" t="n"/>
    </row>
    <row r="963">
      <c r="A963" s="417" t="n">
        <v>954</v>
      </c>
      <c r="B963" s="418" t="inlineStr">
        <is>
          <t>Import(Material)</t>
        </is>
      </c>
      <c r="C963" s="418" t="inlineStr">
        <is>
          <t>អាយធីអាយ អ៊ិនធើណេសិនណល ត្រេនស័្ពរថេសិន (ខេមបូឌា) ឯ.ក</t>
        </is>
      </c>
      <c r="D963" s="418" t="inlineStr">
        <is>
          <t>K002-901800477</t>
        </is>
      </c>
      <c r="E963" s="418" t="inlineStr">
        <is>
          <t>CAM222261</t>
        </is>
      </c>
      <c r="F963" s="419" t="n">
        <v>44600</v>
      </c>
      <c r="G963" s="420" t="n">
        <v>137585</v>
      </c>
      <c r="H963" s="418" t="n"/>
      <c r="I963" s="455" t="n">
        <v>137585</v>
      </c>
      <c r="J963" s="418">
        <f>IF(L963&lt;&gt;"",L963,K963)</f>
        <v/>
      </c>
      <c r="K963" s="418">
        <f>IF(AND(T963=TRUE, U963=TRUE, V963=TRUE), IF(W963&lt;-0.05, "អនុញ្ញាត (អ្នកផ្គត់ផ្គង់ប្រកាសខ្វះ)", "បានប្រកាស (អនុញ្ញាត)"), IF(AND(T963=FALSE, U963=FALSE, V963=FALSE), "ព្យួរទុក (មិនមានទិន្នន័យ)", "ប្រកាសខុស (ព្យួរទុក)"))</f>
        <v/>
      </c>
      <c r="L963" s="418" t="inlineStr"/>
      <c r="M963" s="418" t="inlineStr"/>
      <c r="N963" s="455" t="n"/>
      <c r="O963" s="455">
        <f>IF(W963&lt;0,AI963,I963)</f>
        <v/>
      </c>
      <c r="P963" s="455">
        <f>I963-O963</f>
        <v/>
      </c>
      <c r="Q963" s="418" t="n"/>
      <c r="R963" s="418" t="inlineStr">
        <is>
          <t>CAM222261</t>
        </is>
      </c>
      <c r="S963" s="418" t="inlineStr">
        <is>
          <t>CAM222261</t>
        </is>
      </c>
      <c r="T963" s="418">
        <f>R963=S963</f>
        <v/>
      </c>
      <c r="U963" s="418">
        <f>AND(MONTH(F963)=MONTH(Y963), YEAR(F963)=YEAR(Y963))</f>
        <v/>
      </c>
      <c r="V963" s="418">
        <f>AND(AC963&lt;&gt;"", 'Company information'!D$4&lt;&gt;"", RIGHT(SUBSTITUTE(AC963,"-",""),9)=RIGHT(SUBSTITUTE('Company information'!D$4,"-",""),9))</f>
        <v/>
      </c>
      <c r="W963" s="418">
        <f>AI963-I963</f>
        <v/>
      </c>
      <c r="X963" s="455" t="n"/>
      <c r="Y963" s="419" t="n">
        <v>44775</v>
      </c>
      <c r="Z963" s="418" t="inlineStr">
        <is>
          <t>CAM222261</t>
        </is>
      </c>
      <c r="AA963" s="418" t="inlineStr"/>
      <c r="AB963" s="418" t="inlineStr">
        <is>
          <t>បុគ្គលជាប់អាករ</t>
        </is>
      </c>
      <c r="AC963" s="418" t="inlineStr">
        <is>
          <t>L001-100067123</t>
        </is>
      </c>
      <c r="AD963" s="418" t="inlineStr">
        <is>
          <t>រីឡាយអេប៊ល សូស អ៊ិនដាសស្រ្ទៀល (ខេមបូឌា)</t>
        </is>
      </c>
      <c r="AE963" s="455" t="n">
        <v>1513430</v>
      </c>
      <c r="AF963" s="455" t="n">
        <v>1375845</v>
      </c>
      <c r="AG963" s="455" t="n">
        <v>0</v>
      </c>
      <c r="AH963" s="455" t="n">
        <v>0</v>
      </c>
      <c r="AI963" s="455" t="n">
        <v>137585</v>
      </c>
      <c r="AJ963" s="455" t="n">
        <v>0</v>
      </c>
      <c r="AK963" s="455" t="n">
        <v>0</v>
      </c>
      <c r="AL963" s="455" t="n">
        <v>0</v>
      </c>
      <c r="AM963" s="455" t="n">
        <v>0</v>
      </c>
      <c r="AN963" s="455" t="n">
        <v>0</v>
      </c>
      <c r="AO963" s="455" t="n">
        <v>0</v>
      </c>
      <c r="AP963" s="455" t="n">
        <v>0</v>
      </c>
      <c r="AQ963" s="455" t="n">
        <v>0</v>
      </c>
      <c r="AR963" s="418" t="inlineStr"/>
      <c r="AS963" s="418" t="inlineStr">
        <is>
          <t>THC,DOC</t>
        </is>
      </c>
      <c r="AT963" s="418" t="inlineStr">
        <is>
          <t>បានប្រកាសពន្ធ</t>
        </is>
      </c>
    </row>
    <row r="964">
      <c r="A964" s="417" t="n">
        <v>955</v>
      </c>
      <c r="B964" s="418" t="inlineStr">
        <is>
          <t>THC Fee, D/O Fee, Document Fee, EQ Management Fee, Agency Fee and CIC</t>
        </is>
      </c>
      <c r="C964" s="418" t="inlineStr">
        <is>
          <t>កំពង់ផែស្វយ័តក្រុងព្រះសីហនុ</t>
        </is>
      </c>
      <c r="D964" s="418" t="inlineStr">
        <is>
          <t>L001-100044638</t>
        </is>
      </c>
      <c r="E964" s="418" t="inlineStr">
        <is>
          <t>144763</t>
        </is>
      </c>
      <c r="F964" s="419" t="n">
        <v>44781</v>
      </c>
      <c r="G964" s="420" t="n">
        <v>23416</v>
      </c>
      <c r="H964" s="418" t="n"/>
      <c r="I964" s="455" t="n">
        <v>23416</v>
      </c>
      <c r="J964" s="418">
        <f>IF(L964&lt;&gt;"",L964,K964)</f>
        <v/>
      </c>
      <c r="K964" s="418">
        <f>IF(AND(T964=TRUE, U964=TRUE, V964=TRUE), IF(W964&lt;-0.05, "អនុញ្ញាត (អ្នកផ្គត់ផ្គង់ប្រកាសខ្វះ)", "បានប្រកាស (អនុញ្ញាត)"), IF(AND(T964=FALSE, U964=FALSE, V964=FALSE), "ព្យួរទុក (មិនមានទិន្នន័យ)", "ប្រកាសខុស (ព្យួរទុក)"))</f>
        <v/>
      </c>
      <c r="L964" s="418" t="inlineStr"/>
      <c r="M964" s="418" t="inlineStr"/>
      <c r="N964" s="455" t="n"/>
      <c r="O964" s="455">
        <f>IF(W964&lt;0,AI964,I964)</f>
        <v/>
      </c>
      <c r="P964" s="455">
        <f>I964-O964</f>
        <v/>
      </c>
      <c r="Q964" s="418" t="n"/>
      <c r="R964" s="418" t="inlineStr">
        <is>
          <t>144763</t>
        </is>
      </c>
      <c r="S964" s="418" t="inlineStr"/>
      <c r="T964" s="418">
        <f>R964=S964</f>
        <v/>
      </c>
      <c r="U964" s="418">
        <f>AND(MONTH(F964)=MONTH(Y964), YEAR(F964)=YEAR(Y964))</f>
        <v/>
      </c>
      <c r="V964" s="418">
        <f>AND(AC964&lt;&gt;"", 'Company information'!D$4&lt;&gt;"", RIGHT(SUBSTITUTE(AC964,"-",""),9)=RIGHT(SUBSTITUTE('Company information'!D$4,"-",""),9))</f>
        <v/>
      </c>
      <c r="W964" s="418">
        <f>AI964-I964</f>
        <v/>
      </c>
      <c r="X964" s="455" t="n"/>
      <c r="Y964" s="417" t="n"/>
      <c r="Z964" s="418" t="n"/>
      <c r="AA964" s="418" t="n"/>
      <c r="AB964" s="418" t="n"/>
      <c r="AC964" s="418" t="n"/>
      <c r="AD964" s="418" t="n"/>
      <c r="AE964" s="455" t="n"/>
      <c r="AF964" s="455" t="n"/>
      <c r="AG964" s="455" t="n"/>
      <c r="AH964" s="455" t="n"/>
      <c r="AI964" s="455" t="n"/>
      <c r="AJ964" s="455" t="n"/>
      <c r="AK964" s="455" t="n"/>
      <c r="AL964" s="455" t="n"/>
      <c r="AM964" s="455" t="n"/>
      <c r="AN964" s="455" t="n"/>
      <c r="AO964" s="455" t="n"/>
      <c r="AP964" s="455" t="n"/>
      <c r="AQ964" s="455" t="n"/>
      <c r="AR964" s="418" t="n"/>
      <c r="AS964" s="418" t="n"/>
      <c r="AT964" s="418" t="n"/>
    </row>
    <row r="965">
      <c r="A965" s="417" t="n">
        <v>956</v>
      </c>
      <c r="B965" s="418" t="inlineStr">
        <is>
          <t>Import(Material)</t>
        </is>
      </c>
      <c r="C965" s="418" t="inlineStr">
        <is>
          <t>អាយធីអាយ អ៊ិនធើណេសិនណល ត្រេនស័្ពរថេសិន (ខេមបូឌា) ឯ.ក</t>
        </is>
      </c>
      <c r="D965" s="418" t="inlineStr">
        <is>
          <t>K002-901800477</t>
        </is>
      </c>
      <c r="E965" s="418" t="inlineStr">
        <is>
          <t>CAM222279</t>
        </is>
      </c>
      <c r="F965" s="419" t="n">
        <v>44628</v>
      </c>
      <c r="G965" s="420" t="n">
        <v>108836</v>
      </c>
      <c r="H965" s="418" t="n"/>
      <c r="I965" s="455" t="n">
        <v>108836</v>
      </c>
      <c r="J965" s="418">
        <f>IF(L965&lt;&gt;"",L965,K965)</f>
        <v/>
      </c>
      <c r="K965" s="418">
        <f>IF(AND(T965=TRUE, U965=TRUE, V965=TRUE), IF(W965&lt;-0.05, "អនុញ្ញាត (អ្នកផ្គត់ផ្គង់ប្រកាសខ្វះ)", "បានប្រកាស (អនុញ្ញាត)"), IF(AND(T965=FALSE, U965=FALSE, V965=FALSE), "ព្យួរទុក (មិនមានទិន្នន័យ)", "ប្រកាសខុស (ព្យួរទុក)"))</f>
        <v/>
      </c>
      <c r="L965" s="418" t="inlineStr"/>
      <c r="M965" s="418" t="inlineStr"/>
      <c r="N965" s="455" t="n"/>
      <c r="O965" s="455">
        <f>IF(W965&lt;0,AI965,I965)</f>
        <v/>
      </c>
      <c r="P965" s="455">
        <f>I965-O965</f>
        <v/>
      </c>
      <c r="Q965" s="418" t="n"/>
      <c r="R965" s="418" t="inlineStr">
        <is>
          <t>CAM222279</t>
        </is>
      </c>
      <c r="S965" s="418" t="inlineStr">
        <is>
          <t>CAM222279</t>
        </is>
      </c>
      <c r="T965" s="418">
        <f>R965=S965</f>
        <v/>
      </c>
      <c r="U965" s="418">
        <f>AND(MONTH(F965)=MONTH(Y965), YEAR(F965)=YEAR(Y965))</f>
        <v/>
      </c>
      <c r="V965" s="418">
        <f>AND(AC965&lt;&gt;"", 'Company information'!D$4&lt;&gt;"", RIGHT(SUBSTITUTE(AC965,"-",""),9)=RIGHT(SUBSTITUTE('Company information'!D$4,"-",""),9))</f>
        <v/>
      </c>
      <c r="W965" s="418">
        <f>AI965-I965</f>
        <v/>
      </c>
      <c r="X965" s="455" t="n"/>
      <c r="Y965" s="419" t="n">
        <v>44776</v>
      </c>
      <c r="Z965" s="418" t="inlineStr">
        <is>
          <t>CAM222279</t>
        </is>
      </c>
      <c r="AA965" s="418" t="inlineStr"/>
      <c r="AB965" s="418" t="inlineStr">
        <is>
          <t>បុគ្គលជាប់អាករ</t>
        </is>
      </c>
      <c r="AC965" s="418" t="inlineStr">
        <is>
          <t>L001-100067123</t>
        </is>
      </c>
      <c r="AD965" s="418" t="inlineStr">
        <is>
          <t>រីឡាយអេប៊ល សូស អ៊ិនដាសស្រ្ទៀល (ខេមបូឌា)</t>
        </is>
      </c>
      <c r="AE965" s="455" t="n">
        <v>1197191</v>
      </c>
      <c r="AF965" s="455" t="n">
        <v>1088355</v>
      </c>
      <c r="AG965" s="455" t="n">
        <v>0</v>
      </c>
      <c r="AH965" s="455" t="n">
        <v>0</v>
      </c>
      <c r="AI965" s="455" t="n">
        <v>108836</v>
      </c>
      <c r="AJ965" s="455" t="n">
        <v>0</v>
      </c>
      <c r="AK965" s="455" t="n">
        <v>0</v>
      </c>
      <c r="AL965" s="455" t="n">
        <v>0</v>
      </c>
      <c r="AM965" s="455" t="n">
        <v>0</v>
      </c>
      <c r="AN965" s="455" t="n">
        <v>0</v>
      </c>
      <c r="AO965" s="455" t="n">
        <v>0</v>
      </c>
      <c r="AP965" s="455" t="n">
        <v>0</v>
      </c>
      <c r="AQ965" s="455" t="n">
        <v>0</v>
      </c>
      <c r="AR965" s="418" t="inlineStr"/>
      <c r="AS965" s="418" t="inlineStr">
        <is>
          <t>THC,DOC</t>
        </is>
      </c>
      <c r="AT965" s="418" t="inlineStr">
        <is>
          <t>បានប្រកាសពន្ធ</t>
        </is>
      </c>
    </row>
    <row r="966">
      <c r="A966" s="417" t="n">
        <v>957</v>
      </c>
      <c r="B966" s="418" t="inlineStr">
        <is>
          <t>Import(Material)</t>
        </is>
      </c>
      <c r="C966" s="418" t="inlineStr">
        <is>
          <t>ជេអេចអិល (ខេមបូឌា) ឡូជីស្ទីក ឯ.ក</t>
        </is>
      </c>
      <c r="D966" s="418" t="inlineStr">
        <is>
          <t>K006-901803075</t>
        </is>
      </c>
      <c r="E966" s="418" t="inlineStr">
        <is>
          <t>JHL-22-02146</t>
        </is>
      </c>
      <c r="F966" s="419" t="n">
        <v>44803</v>
      </c>
      <c r="G966" s="420" t="n">
        <v>112285</v>
      </c>
      <c r="H966" s="418" t="n"/>
      <c r="I966" s="455" t="n">
        <v>112285</v>
      </c>
      <c r="J966" s="418">
        <f>IF(L966&lt;&gt;"",L966,K966)</f>
        <v/>
      </c>
      <c r="K966" s="418">
        <f>IF(AND(T966=TRUE, U966=TRUE, V966=TRUE), IF(W966&lt;-0.05, "អនុញ្ញាត (អ្នកផ្គត់ផ្គង់ប្រកាសខ្វះ)", "បានប្រកាស (អនុញ្ញាត)"), IF(AND(T966=FALSE, U966=FALSE, V966=FALSE), "ព្យួរទុក (មិនមានទិន្នន័យ)", "ប្រកាសខុស (ព្យួរទុក)"))</f>
        <v/>
      </c>
      <c r="L966" s="418" t="inlineStr"/>
      <c r="M966" s="418" t="inlineStr"/>
      <c r="N966" s="455" t="n"/>
      <c r="O966" s="455">
        <f>IF(W966&lt;0,AI966,I966)</f>
        <v/>
      </c>
      <c r="P966" s="455">
        <f>I966-O966</f>
        <v/>
      </c>
      <c r="Q966" s="418" t="n"/>
      <c r="R966" s="418" t="inlineStr">
        <is>
          <t>JHL-22-02146</t>
        </is>
      </c>
      <c r="S966" s="418" t="inlineStr">
        <is>
          <t>JHL-22-02146</t>
        </is>
      </c>
      <c r="T966" s="418">
        <f>R966=S966</f>
        <v/>
      </c>
      <c r="U966" s="418">
        <f>AND(MONTH(F966)=MONTH(Y966), YEAR(F966)=YEAR(Y966))</f>
        <v/>
      </c>
      <c r="V966" s="418">
        <f>AND(AC966&lt;&gt;"", 'Company information'!D$4&lt;&gt;"", RIGHT(SUBSTITUTE(AC966,"-",""),9)=RIGHT(SUBSTITUTE('Company information'!D$4,"-",""),9))</f>
        <v/>
      </c>
      <c r="W966" s="418">
        <f>AI966-I966</f>
        <v/>
      </c>
      <c r="X966" s="455" t="n"/>
      <c r="Y966" s="419" t="n">
        <v>44803</v>
      </c>
      <c r="Z966" s="418" t="inlineStr">
        <is>
          <t>JHL-22-02146</t>
        </is>
      </c>
      <c r="AA966" s="418" t="inlineStr"/>
      <c r="AB966" s="418" t="inlineStr">
        <is>
          <t>បុគ្គលជាប់អាករ</t>
        </is>
      </c>
      <c r="AC966" s="418" t="inlineStr">
        <is>
          <t>L001-100067123</t>
        </is>
      </c>
      <c r="AD966" s="418" t="inlineStr">
        <is>
          <t>រីឡាយអេប៊ល សូស អ៊ិនដាសស្រ្ទៀល (ខេមបូឌា)</t>
        </is>
      </c>
      <c r="AE966" s="455" t="n">
        <v>1235134</v>
      </c>
      <c r="AF966" s="455" t="n">
        <v>1122849</v>
      </c>
      <c r="AG966" s="455" t="n">
        <v>0</v>
      </c>
      <c r="AH966" s="455" t="n">
        <v>0</v>
      </c>
      <c r="AI966" s="455" t="n">
        <v>112285</v>
      </c>
      <c r="AJ966" s="455" t="n">
        <v>0</v>
      </c>
      <c r="AK966" s="455" t="n">
        <v>0</v>
      </c>
      <c r="AL966" s="455" t="n">
        <v>0</v>
      </c>
      <c r="AM966" s="455" t="n">
        <v>0</v>
      </c>
      <c r="AN966" s="455" t="n">
        <v>0</v>
      </c>
      <c r="AO966" s="455" t="n">
        <v>0</v>
      </c>
      <c r="AP966" s="455" t="n">
        <v>0</v>
      </c>
      <c r="AQ966" s="455" t="n">
        <v>0</v>
      </c>
      <c r="AR966" s="418" t="inlineStr"/>
      <c r="AS966" s="418" t="inlineStr">
        <is>
          <t>Import Export clearance services</t>
        </is>
      </c>
      <c r="AT966" s="418" t="inlineStr">
        <is>
          <t>បានប្រកាសពន្ធ</t>
        </is>
      </c>
    </row>
    <row r="967">
      <c r="A967" s="417" t="n">
        <v>958</v>
      </c>
      <c r="B967" s="418" t="inlineStr">
        <is>
          <t>Import(Material)</t>
        </is>
      </c>
      <c r="C967" s="418" t="inlineStr">
        <is>
          <t>ជេអេចអិល (ខេមបូឌា) ឡូជីស្ទីក ឯ.ក</t>
        </is>
      </c>
      <c r="D967" s="418" t="inlineStr">
        <is>
          <t>K006-901803075</t>
        </is>
      </c>
      <c r="E967" s="418" t="inlineStr">
        <is>
          <t>JHL-22-02144</t>
        </is>
      </c>
      <c r="F967" s="419" t="n">
        <v>44803</v>
      </c>
      <c r="G967" s="420" t="n">
        <v>67042</v>
      </c>
      <c r="H967" s="418" t="n"/>
      <c r="I967" s="455" t="n">
        <v>67042</v>
      </c>
      <c r="J967" s="418">
        <f>IF(L967&lt;&gt;"",L967,K967)</f>
        <v/>
      </c>
      <c r="K967" s="418">
        <f>IF(AND(T967=TRUE, U967=TRUE, V967=TRUE), IF(W967&lt;-0.05, "អនុញ្ញាត (អ្នកផ្គត់ផ្គង់ប្រកាសខ្វះ)", "បានប្រកាស (អនុញ្ញាត)"), IF(AND(T967=FALSE, U967=FALSE, V967=FALSE), "ព្យួរទុក (មិនមានទិន្នន័យ)", "ប្រកាសខុស (ព្យួរទុក)"))</f>
        <v/>
      </c>
      <c r="L967" s="418" t="inlineStr"/>
      <c r="M967" s="418" t="inlineStr"/>
      <c r="N967" s="455" t="n"/>
      <c r="O967" s="455">
        <f>IF(W967&lt;0,AI967,I967)</f>
        <v/>
      </c>
      <c r="P967" s="455">
        <f>I967-O967</f>
        <v/>
      </c>
      <c r="Q967" s="418" t="n"/>
      <c r="R967" s="418" t="inlineStr">
        <is>
          <t>JHL-22-02144</t>
        </is>
      </c>
      <c r="S967" s="418" t="inlineStr">
        <is>
          <t>JHL-22-02144</t>
        </is>
      </c>
      <c r="T967" s="418">
        <f>R967=S967</f>
        <v/>
      </c>
      <c r="U967" s="418">
        <f>AND(MONTH(F967)=MONTH(Y967), YEAR(F967)=YEAR(Y967))</f>
        <v/>
      </c>
      <c r="V967" s="418">
        <f>AND(AC967&lt;&gt;"", 'Company information'!D$4&lt;&gt;"", RIGHT(SUBSTITUTE(AC967,"-",""),9)=RIGHT(SUBSTITUTE('Company information'!D$4,"-",""),9))</f>
        <v/>
      </c>
      <c r="W967" s="418">
        <f>AI967-I967</f>
        <v/>
      </c>
      <c r="X967" s="455" t="n"/>
      <c r="Y967" s="419" t="n">
        <v>44803</v>
      </c>
      <c r="Z967" s="418" t="inlineStr">
        <is>
          <t>JHL-22-02144</t>
        </is>
      </c>
      <c r="AA967" s="418" t="inlineStr"/>
      <c r="AB967" s="418" t="inlineStr">
        <is>
          <t>បុគ្គលជាប់អាករ</t>
        </is>
      </c>
      <c r="AC967" s="418" t="inlineStr">
        <is>
          <t>L001-100067123</t>
        </is>
      </c>
      <c r="AD967" s="418" t="inlineStr">
        <is>
          <t>រីឡាយអេប៊ល សូស អ៊ិនដាសស្រ្ទៀល (ខេមបូឌា)</t>
        </is>
      </c>
      <c r="AE967" s="455" t="n">
        <v>737461</v>
      </c>
      <c r="AF967" s="455" t="n">
        <v>670419</v>
      </c>
      <c r="AG967" s="455" t="n">
        <v>0</v>
      </c>
      <c r="AH967" s="455" t="n">
        <v>0</v>
      </c>
      <c r="AI967" s="455" t="n">
        <v>67042</v>
      </c>
      <c r="AJ967" s="455" t="n">
        <v>0</v>
      </c>
      <c r="AK967" s="455" t="n">
        <v>0</v>
      </c>
      <c r="AL967" s="455" t="n">
        <v>0</v>
      </c>
      <c r="AM967" s="455" t="n">
        <v>0</v>
      </c>
      <c r="AN967" s="455" t="n">
        <v>0</v>
      </c>
      <c r="AO967" s="455" t="n">
        <v>0</v>
      </c>
      <c r="AP967" s="455" t="n">
        <v>0</v>
      </c>
      <c r="AQ967" s="455" t="n">
        <v>0</v>
      </c>
      <c r="AR967" s="418" t="inlineStr"/>
      <c r="AS967" s="418" t="inlineStr">
        <is>
          <t>Import Export clearance services</t>
        </is>
      </c>
      <c r="AT967" s="418" t="inlineStr">
        <is>
          <t>បានប្រកាសពន្ធ</t>
        </is>
      </c>
    </row>
    <row r="968">
      <c r="A968" s="417" t="n">
        <v>959</v>
      </c>
      <c r="B968" s="418" t="inlineStr">
        <is>
          <t>Import(Material)</t>
        </is>
      </c>
      <c r="C968" s="418" t="inlineStr">
        <is>
          <t>ជេអេចអិល (ខេមបូឌា) ឡូជីស្ទីក ឯ.ក</t>
        </is>
      </c>
      <c r="D968" s="418" t="inlineStr">
        <is>
          <t>K006-901803075</t>
        </is>
      </c>
      <c r="E968" s="418" t="inlineStr">
        <is>
          <t>JHL-22-02143</t>
        </is>
      </c>
      <c r="F968" s="419" t="n">
        <v>44803</v>
      </c>
      <c r="G968" s="420" t="n">
        <v>187964</v>
      </c>
      <c r="H968" s="418" t="n"/>
      <c r="I968" s="455" t="n">
        <v>187964</v>
      </c>
      <c r="J968" s="418">
        <f>IF(L968&lt;&gt;"",L968,K968)</f>
        <v/>
      </c>
      <c r="K968" s="418">
        <f>IF(AND(T968=TRUE, U968=TRUE, V968=TRUE), IF(W968&lt;-0.05, "អនុញ្ញាត (អ្នកផ្គត់ផ្គង់ប្រកាសខ្វះ)", "បានប្រកាស (អនុញ្ញាត)"), IF(AND(T968=FALSE, U968=FALSE, V968=FALSE), "ព្យួរទុក (មិនមានទិន្នន័យ)", "ប្រកាសខុស (ព្យួរទុក)"))</f>
        <v/>
      </c>
      <c r="L968" s="418" t="inlineStr"/>
      <c r="M968" s="418" t="inlineStr"/>
      <c r="N968" s="455" t="n"/>
      <c r="O968" s="455">
        <f>IF(W968&lt;0,AI968,I968)</f>
        <v/>
      </c>
      <c r="P968" s="455">
        <f>I968-O968</f>
        <v/>
      </c>
      <c r="Q968" s="418" t="n"/>
      <c r="R968" s="418" t="inlineStr">
        <is>
          <t>JHL-22-02143</t>
        </is>
      </c>
      <c r="S968" s="418" t="inlineStr">
        <is>
          <t>JHL-22-02143</t>
        </is>
      </c>
      <c r="T968" s="418">
        <f>R968=S968</f>
        <v/>
      </c>
      <c r="U968" s="418">
        <f>AND(MONTH(F968)=MONTH(Y968), YEAR(F968)=YEAR(Y968))</f>
        <v/>
      </c>
      <c r="V968" s="418">
        <f>AND(AC968&lt;&gt;"", 'Company information'!D$4&lt;&gt;"", RIGHT(SUBSTITUTE(AC968,"-",""),9)=RIGHT(SUBSTITUTE('Company information'!D$4,"-",""),9))</f>
        <v/>
      </c>
      <c r="W968" s="418">
        <f>AI968-I968</f>
        <v/>
      </c>
      <c r="X968" s="455" t="n"/>
      <c r="Y968" s="419" t="n">
        <v>44803</v>
      </c>
      <c r="Z968" s="418" t="inlineStr">
        <is>
          <t>JHL-22-02143</t>
        </is>
      </c>
      <c r="AA968" s="418" t="inlineStr"/>
      <c r="AB968" s="418" t="inlineStr">
        <is>
          <t>បុគ្គលជាប់អាករ</t>
        </is>
      </c>
      <c r="AC968" s="418" t="inlineStr">
        <is>
          <t>L001-100067123</t>
        </is>
      </c>
      <c r="AD968" s="418" t="inlineStr">
        <is>
          <t>រីឡាយអេប៊ល សូស អ៊ិនដាសស្រ្ទៀល (ខេមបូឌា)</t>
        </is>
      </c>
      <c r="AE968" s="455" t="n">
        <v>2067605</v>
      </c>
      <c r="AF968" s="455" t="n">
        <v>1879641</v>
      </c>
      <c r="AG968" s="455" t="n">
        <v>0</v>
      </c>
      <c r="AH968" s="455" t="n">
        <v>0</v>
      </c>
      <c r="AI968" s="455" t="n">
        <v>187964</v>
      </c>
      <c r="AJ968" s="455" t="n">
        <v>0</v>
      </c>
      <c r="AK968" s="455" t="n">
        <v>0</v>
      </c>
      <c r="AL968" s="455" t="n">
        <v>0</v>
      </c>
      <c r="AM968" s="455" t="n">
        <v>0</v>
      </c>
      <c r="AN968" s="455" t="n">
        <v>0</v>
      </c>
      <c r="AO968" s="455" t="n">
        <v>0</v>
      </c>
      <c r="AP968" s="455" t="n">
        <v>0</v>
      </c>
      <c r="AQ968" s="455" t="n">
        <v>0</v>
      </c>
      <c r="AR968" s="418" t="inlineStr"/>
      <c r="AS968" s="418" t="inlineStr">
        <is>
          <t>Import Export clearance services</t>
        </is>
      </c>
      <c r="AT968" s="418" t="inlineStr">
        <is>
          <t>បានប្រកាសពន្ធ</t>
        </is>
      </c>
    </row>
    <row r="969">
      <c r="A969" s="417" t="n">
        <v>960</v>
      </c>
      <c r="B969" s="418" t="inlineStr">
        <is>
          <t>Import(Material)</t>
        </is>
      </c>
      <c r="C969" s="418" t="inlineStr">
        <is>
          <t>ជេអេចអិល (ខេមបូឌា) ឡូជីស្ទីក ឯ.ក</t>
        </is>
      </c>
      <c r="D969" s="418" t="inlineStr">
        <is>
          <t>K006-901803075</t>
        </is>
      </c>
      <c r="E969" s="418" t="inlineStr">
        <is>
          <t>JHL-22-02145</t>
        </is>
      </c>
      <c r="F969" s="419" t="n">
        <v>44803</v>
      </c>
      <c r="G969" s="420" t="n">
        <v>75268</v>
      </c>
      <c r="H969" s="418" t="n"/>
      <c r="I969" s="455" t="n">
        <v>75268</v>
      </c>
      <c r="J969" s="418">
        <f>IF(L969&lt;&gt;"",L969,K969)</f>
        <v/>
      </c>
      <c r="K969" s="418">
        <f>IF(AND(T969=TRUE, U969=TRUE, V969=TRUE), IF(W969&lt;-0.05, "អនុញ្ញាត (អ្នកផ្គត់ផ្គង់ប្រកាសខ្វះ)", "បានប្រកាស (អនុញ្ញាត)"), IF(AND(T969=FALSE, U969=FALSE, V969=FALSE), "ព្យួរទុក (មិនមានទិន្នន័យ)", "ប្រកាសខុស (ព្យួរទុក)"))</f>
        <v/>
      </c>
      <c r="L969" s="418" t="inlineStr"/>
      <c r="M969" s="418" t="inlineStr"/>
      <c r="N969" s="455" t="n"/>
      <c r="O969" s="455">
        <f>IF(W969&lt;0,AI969,I969)</f>
        <v/>
      </c>
      <c r="P969" s="455">
        <f>I969-O969</f>
        <v/>
      </c>
      <c r="Q969" s="418" t="n"/>
      <c r="R969" s="418" t="inlineStr">
        <is>
          <t>JHL-22-02145</t>
        </is>
      </c>
      <c r="S969" s="418" t="inlineStr">
        <is>
          <t>JHL-22-02145</t>
        </is>
      </c>
      <c r="T969" s="418">
        <f>R969=S969</f>
        <v/>
      </c>
      <c r="U969" s="418">
        <f>AND(MONTH(F969)=MONTH(Y969), YEAR(F969)=YEAR(Y969))</f>
        <v/>
      </c>
      <c r="V969" s="418">
        <f>AND(AC969&lt;&gt;"", 'Company information'!D$4&lt;&gt;"", RIGHT(SUBSTITUTE(AC969,"-",""),9)=RIGHT(SUBSTITUTE('Company information'!D$4,"-",""),9))</f>
        <v/>
      </c>
      <c r="W969" s="418">
        <f>AI969-I969</f>
        <v/>
      </c>
      <c r="X969" s="455" t="n"/>
      <c r="Y969" s="419" t="n">
        <v>44803</v>
      </c>
      <c r="Z969" s="418" t="inlineStr">
        <is>
          <t>JHL-22-02145</t>
        </is>
      </c>
      <c r="AA969" s="418" t="inlineStr"/>
      <c r="AB969" s="418" t="inlineStr">
        <is>
          <t>បុគ្គលជាប់អាករ</t>
        </is>
      </c>
      <c r="AC969" s="418" t="inlineStr">
        <is>
          <t>L001-100067123</t>
        </is>
      </c>
      <c r="AD969" s="418" t="inlineStr">
        <is>
          <t>រីឡាយអេប៊ល សូស អ៊ិនដាសស្រ្ទៀល (ខេមបូឌា)</t>
        </is>
      </c>
      <c r="AE969" s="455" t="n">
        <v>827947</v>
      </c>
      <c r="AF969" s="455" t="n">
        <v>752679</v>
      </c>
      <c r="AG969" s="455" t="n">
        <v>0</v>
      </c>
      <c r="AH969" s="455" t="n">
        <v>0</v>
      </c>
      <c r="AI969" s="455" t="n">
        <v>75268</v>
      </c>
      <c r="AJ969" s="455" t="n">
        <v>0</v>
      </c>
      <c r="AK969" s="455" t="n">
        <v>0</v>
      </c>
      <c r="AL969" s="455" t="n">
        <v>0</v>
      </c>
      <c r="AM969" s="455" t="n">
        <v>0</v>
      </c>
      <c r="AN969" s="455" t="n">
        <v>0</v>
      </c>
      <c r="AO969" s="455" t="n">
        <v>0</v>
      </c>
      <c r="AP969" s="455" t="n">
        <v>0</v>
      </c>
      <c r="AQ969" s="455" t="n">
        <v>0</v>
      </c>
      <c r="AR969" s="418" t="inlineStr"/>
      <c r="AS969" s="418" t="inlineStr">
        <is>
          <t>Import Export clearance services</t>
        </is>
      </c>
      <c r="AT969" s="418" t="inlineStr">
        <is>
          <t>បានប្រកាសពន្ធ</t>
        </is>
      </c>
    </row>
    <row r="970">
      <c r="A970" s="417" t="n">
        <v>961</v>
      </c>
      <c r="B970" s="418" t="inlineStr">
        <is>
          <t>Import(Material)</t>
        </is>
      </c>
      <c r="C970" s="418" t="inlineStr">
        <is>
          <t>ជេអេចអិល (ខេមបូឌា) ឡូជីស្ទីក ឯ.ក</t>
        </is>
      </c>
      <c r="D970" s="418" t="inlineStr">
        <is>
          <t>K006-901803075</t>
        </is>
      </c>
      <c r="E970" s="418" t="inlineStr">
        <is>
          <t>JHL-22-02095</t>
        </is>
      </c>
      <c r="F970" s="419" t="n">
        <v>44795</v>
      </c>
      <c r="G970" s="420" t="n">
        <v>66960</v>
      </c>
      <c r="H970" s="418" t="n"/>
      <c r="I970" s="455" t="n">
        <v>66960</v>
      </c>
      <c r="J970" s="418">
        <f>IF(L970&lt;&gt;"",L970,K970)</f>
        <v/>
      </c>
      <c r="K970" s="418">
        <f>IF(AND(T970=TRUE, U970=TRUE, V970=TRUE), IF(W970&lt;-0.05, "អនុញ្ញាត (អ្នកផ្គត់ផ្គង់ប្រកាសខ្វះ)", "បានប្រកាស (អនុញ្ញាត)"), IF(AND(T970=FALSE, U970=FALSE, V970=FALSE), "ព្យួរទុក (មិនមានទិន្នន័យ)", "ប្រកាសខុស (ព្យួរទុក)"))</f>
        <v/>
      </c>
      <c r="L970" s="418" t="inlineStr"/>
      <c r="M970" s="418" t="inlineStr"/>
      <c r="N970" s="455" t="n"/>
      <c r="O970" s="455">
        <f>IF(W970&lt;0,AI970,I970)</f>
        <v/>
      </c>
      <c r="P970" s="455">
        <f>I970-O970</f>
        <v/>
      </c>
      <c r="Q970" s="418" t="n"/>
      <c r="R970" s="418" t="inlineStr">
        <is>
          <t>JHL-22-02095</t>
        </is>
      </c>
      <c r="S970" s="418" t="inlineStr">
        <is>
          <t>JHL-22-02095</t>
        </is>
      </c>
      <c r="T970" s="418">
        <f>R970=S970</f>
        <v/>
      </c>
      <c r="U970" s="418">
        <f>AND(MONTH(F970)=MONTH(Y970), YEAR(F970)=YEAR(Y970))</f>
        <v/>
      </c>
      <c r="V970" s="418">
        <f>AND(AC970&lt;&gt;"", 'Company information'!D$4&lt;&gt;"", RIGHT(SUBSTITUTE(AC970,"-",""),9)=RIGHT(SUBSTITUTE('Company information'!D$4,"-",""),9))</f>
        <v/>
      </c>
      <c r="W970" s="418">
        <f>AI970-I970</f>
        <v/>
      </c>
      <c r="X970" s="455" t="n"/>
      <c r="Y970" s="419" t="n">
        <v>44795</v>
      </c>
      <c r="Z970" s="418" t="inlineStr">
        <is>
          <t>JHL-22-02095</t>
        </is>
      </c>
      <c r="AA970" s="418" t="inlineStr"/>
      <c r="AB970" s="418" t="inlineStr">
        <is>
          <t>បុគ្គលជាប់អាករ</t>
        </is>
      </c>
      <c r="AC970" s="418" t="inlineStr">
        <is>
          <t>L001-100067123</t>
        </is>
      </c>
      <c r="AD970" s="418" t="inlineStr">
        <is>
          <t>រីឡាយអេប៊ល សូស អ៊ិនដាសស្រ្ទៀល (ខេមបូឌា)</t>
        </is>
      </c>
      <c r="AE970" s="455" t="n">
        <v>736564</v>
      </c>
      <c r="AF970" s="455" t="n">
        <v>669604</v>
      </c>
      <c r="AG970" s="455" t="n">
        <v>0</v>
      </c>
      <c r="AH970" s="455" t="n">
        <v>0</v>
      </c>
      <c r="AI970" s="455" t="n">
        <v>66960</v>
      </c>
      <c r="AJ970" s="455" t="n">
        <v>0</v>
      </c>
      <c r="AK970" s="455" t="n">
        <v>0</v>
      </c>
      <c r="AL970" s="455" t="n">
        <v>0</v>
      </c>
      <c r="AM970" s="455" t="n">
        <v>0</v>
      </c>
      <c r="AN970" s="455" t="n">
        <v>0</v>
      </c>
      <c r="AO970" s="455" t="n">
        <v>0</v>
      </c>
      <c r="AP970" s="455" t="n">
        <v>0</v>
      </c>
      <c r="AQ970" s="455" t="n">
        <v>0</v>
      </c>
      <c r="AR970" s="418" t="inlineStr"/>
      <c r="AS970" s="418" t="inlineStr">
        <is>
          <t>Import Export clearance services</t>
        </is>
      </c>
      <c r="AT970" s="418" t="inlineStr">
        <is>
          <t>បានប្រកាសពន្ធ</t>
        </is>
      </c>
    </row>
    <row r="971">
      <c r="A971" s="417" t="n">
        <v>962</v>
      </c>
      <c r="B971" s="418" t="inlineStr">
        <is>
          <t>Import(Material)</t>
        </is>
      </c>
      <c r="C971" s="418" t="inlineStr">
        <is>
          <t>ជេអេចអិល (ខេមបូឌា) ឡូជីស្ទីក ឯ.ក</t>
        </is>
      </c>
      <c r="D971" s="418" t="inlineStr">
        <is>
          <t>K006-901803075</t>
        </is>
      </c>
      <c r="E971" s="418" t="inlineStr">
        <is>
          <t>JHL-22-02094</t>
        </is>
      </c>
      <c r="F971" s="419" t="n">
        <v>44795</v>
      </c>
      <c r="G971" s="420" t="n">
        <v>236210</v>
      </c>
      <c r="H971" s="418" t="n"/>
      <c r="I971" s="455" t="n">
        <v>236210</v>
      </c>
      <c r="J971" s="418">
        <f>IF(L971&lt;&gt;"",L971,K971)</f>
        <v/>
      </c>
      <c r="K971" s="418">
        <f>IF(AND(T971=TRUE, U971=TRUE, V971=TRUE), IF(W971&lt;-0.05, "អនុញ្ញាត (អ្នកផ្គត់ផ្គង់ប្រកាសខ្វះ)", "បានប្រកាស (អនុញ្ញាត)"), IF(AND(T971=FALSE, U971=FALSE, V971=FALSE), "ព្យួរទុក (មិនមានទិន្នន័យ)", "ប្រកាសខុស (ព្យួរទុក)"))</f>
        <v/>
      </c>
      <c r="L971" s="418" t="inlineStr"/>
      <c r="M971" s="418" t="inlineStr"/>
      <c r="N971" s="455" t="n"/>
      <c r="O971" s="455">
        <f>IF(W971&lt;0,AI971,I971)</f>
        <v/>
      </c>
      <c r="P971" s="455">
        <f>I971-O971</f>
        <v/>
      </c>
      <c r="Q971" s="418" t="n"/>
      <c r="R971" s="418" t="inlineStr">
        <is>
          <t>JHL-22-02094</t>
        </is>
      </c>
      <c r="S971" s="418" t="inlineStr">
        <is>
          <t>JHL-22-02094</t>
        </is>
      </c>
      <c r="T971" s="418">
        <f>R971=S971</f>
        <v/>
      </c>
      <c r="U971" s="418">
        <f>AND(MONTH(F971)=MONTH(Y971), YEAR(F971)=YEAR(Y971))</f>
        <v/>
      </c>
      <c r="V971" s="418">
        <f>AND(AC971&lt;&gt;"", 'Company information'!D$4&lt;&gt;"", RIGHT(SUBSTITUTE(AC971,"-",""),9)=RIGHT(SUBSTITUTE('Company information'!D$4,"-",""),9))</f>
        <v/>
      </c>
      <c r="W971" s="418">
        <f>AI971-I971</f>
        <v/>
      </c>
      <c r="X971" s="455" t="n"/>
      <c r="Y971" s="419" t="n">
        <v>44795</v>
      </c>
      <c r="Z971" s="418" t="inlineStr">
        <is>
          <t>JHL-22-02094</t>
        </is>
      </c>
      <c r="AA971" s="418" t="inlineStr"/>
      <c r="AB971" s="418" t="inlineStr">
        <is>
          <t>បុគ្គលជាប់អាករ</t>
        </is>
      </c>
      <c r="AC971" s="418" t="inlineStr">
        <is>
          <t>L001-100067123</t>
        </is>
      </c>
      <c r="AD971" s="418" t="inlineStr">
        <is>
          <t>រីឡាយអេប៊ល សូស អ៊ិនដាសស្រ្ទៀល (ខេមបូឌា)</t>
        </is>
      </c>
      <c r="AE971" s="455" t="n">
        <v>2598310</v>
      </c>
      <c r="AF971" s="455" t="n">
        <v>2362100</v>
      </c>
      <c r="AG971" s="455" t="n">
        <v>0</v>
      </c>
      <c r="AH971" s="455" t="n">
        <v>0</v>
      </c>
      <c r="AI971" s="455" t="n">
        <v>236210</v>
      </c>
      <c r="AJ971" s="455" t="n">
        <v>0</v>
      </c>
      <c r="AK971" s="455" t="n">
        <v>0</v>
      </c>
      <c r="AL971" s="455" t="n">
        <v>0</v>
      </c>
      <c r="AM971" s="455" t="n">
        <v>0</v>
      </c>
      <c r="AN971" s="455" t="n">
        <v>0</v>
      </c>
      <c r="AO971" s="455" t="n">
        <v>0</v>
      </c>
      <c r="AP971" s="455" t="n">
        <v>0</v>
      </c>
      <c r="AQ971" s="455" t="n">
        <v>0</v>
      </c>
      <c r="AR971" s="418" t="inlineStr"/>
      <c r="AS971" s="418" t="inlineStr">
        <is>
          <t>Import Export clearance services</t>
        </is>
      </c>
      <c r="AT971" s="418" t="inlineStr">
        <is>
          <t>បានប្រកាសពន្ធ</t>
        </is>
      </c>
    </row>
    <row r="972">
      <c r="A972" s="417" t="n">
        <v>963</v>
      </c>
      <c r="B972" s="418" t="inlineStr">
        <is>
          <t>Import(Material)</t>
        </is>
      </c>
      <c r="C972" s="418" t="inlineStr">
        <is>
          <t>ជេអេចអិល (ខេមបូឌា) ឡូជីស្ទីក ឯ.ក</t>
        </is>
      </c>
      <c r="D972" s="418" t="inlineStr">
        <is>
          <t>K006-901803075</t>
        </is>
      </c>
      <c r="E972" s="418" t="inlineStr">
        <is>
          <t>JHL-22-02093</t>
        </is>
      </c>
      <c r="F972" s="419" t="n">
        <v>44795</v>
      </c>
      <c r="G972" s="420" t="n">
        <v>66960</v>
      </c>
      <c r="H972" s="418" t="n"/>
      <c r="I972" s="455" t="n">
        <v>66960</v>
      </c>
      <c r="J972" s="418">
        <f>IF(L972&lt;&gt;"",L972,K972)</f>
        <v/>
      </c>
      <c r="K972" s="418">
        <f>IF(AND(T972=TRUE, U972=TRUE, V972=TRUE), IF(W972&lt;-0.05, "អនុញ្ញាត (អ្នកផ្គត់ផ្គង់ប្រកាសខ្វះ)", "បានប្រកាស (អនុញ្ញាត)"), IF(AND(T972=FALSE, U972=FALSE, V972=FALSE), "ព្យួរទុក (មិនមានទិន្នន័យ)", "ប្រកាសខុស (ព្យួរទុក)"))</f>
        <v/>
      </c>
      <c r="L972" s="418" t="inlineStr"/>
      <c r="M972" s="418" t="inlineStr"/>
      <c r="N972" s="455" t="n"/>
      <c r="O972" s="455">
        <f>IF(W972&lt;0,AI972,I972)</f>
        <v/>
      </c>
      <c r="P972" s="455">
        <f>I972-O972</f>
        <v/>
      </c>
      <c r="Q972" s="418" t="n"/>
      <c r="R972" s="418" t="inlineStr">
        <is>
          <t>JHL-22-02093</t>
        </is>
      </c>
      <c r="S972" s="418" t="inlineStr">
        <is>
          <t>JHL-22-02093</t>
        </is>
      </c>
      <c r="T972" s="418">
        <f>R972=S972</f>
        <v/>
      </c>
      <c r="U972" s="418">
        <f>AND(MONTH(F972)=MONTH(Y972), YEAR(F972)=YEAR(Y972))</f>
        <v/>
      </c>
      <c r="V972" s="418">
        <f>AND(AC972&lt;&gt;"", 'Company information'!D$4&lt;&gt;"", RIGHT(SUBSTITUTE(AC972,"-",""),9)=RIGHT(SUBSTITUTE('Company information'!D$4,"-",""),9))</f>
        <v/>
      </c>
      <c r="W972" s="418">
        <f>AI972-I972</f>
        <v/>
      </c>
      <c r="X972" s="455" t="n"/>
      <c r="Y972" s="419" t="n">
        <v>44795</v>
      </c>
      <c r="Z972" s="418" t="inlineStr">
        <is>
          <t>JHL-22-02093</t>
        </is>
      </c>
      <c r="AA972" s="418" t="inlineStr"/>
      <c r="AB972" s="418" t="inlineStr">
        <is>
          <t>បុគ្គលជាប់អាករ</t>
        </is>
      </c>
      <c r="AC972" s="418" t="inlineStr">
        <is>
          <t>L001-100067123</t>
        </is>
      </c>
      <c r="AD972" s="418" t="inlineStr">
        <is>
          <t>រីឡាយអេប៊ល សូស អ៊ិនដាសស្រ្ទៀល (ខេមបូឌា)</t>
        </is>
      </c>
      <c r="AE972" s="455" t="n">
        <v>736564</v>
      </c>
      <c r="AF972" s="455" t="n">
        <v>669604</v>
      </c>
      <c r="AG972" s="455" t="n">
        <v>0</v>
      </c>
      <c r="AH972" s="455" t="n">
        <v>0</v>
      </c>
      <c r="AI972" s="455" t="n">
        <v>66960</v>
      </c>
      <c r="AJ972" s="455" t="n">
        <v>0</v>
      </c>
      <c r="AK972" s="455" t="n">
        <v>0</v>
      </c>
      <c r="AL972" s="455" t="n">
        <v>0</v>
      </c>
      <c r="AM972" s="455" t="n">
        <v>0</v>
      </c>
      <c r="AN972" s="455" t="n">
        <v>0</v>
      </c>
      <c r="AO972" s="455" t="n">
        <v>0</v>
      </c>
      <c r="AP972" s="455" t="n">
        <v>0</v>
      </c>
      <c r="AQ972" s="455" t="n">
        <v>0</v>
      </c>
      <c r="AR972" s="418" t="inlineStr"/>
      <c r="AS972" s="418" t="inlineStr">
        <is>
          <t>Import Export clearance services</t>
        </is>
      </c>
      <c r="AT972" s="418" t="inlineStr">
        <is>
          <t>បានប្រកាសពន្ធ</t>
        </is>
      </c>
    </row>
    <row r="973">
      <c r="A973" s="417" t="n">
        <v>964</v>
      </c>
      <c r="B973" s="418" t="inlineStr">
        <is>
          <t>Import(Material)</t>
        </is>
      </c>
      <c r="C973" s="418" t="inlineStr">
        <is>
          <t>ជេអេចអិល (ខេមបូឌា) ឡូជីស្ទីក ឯ.ក</t>
        </is>
      </c>
      <c r="D973" s="418" t="inlineStr">
        <is>
          <t>K006-901803075</t>
        </is>
      </c>
      <c r="E973" s="418" t="inlineStr">
        <is>
          <t>JHL-22-02092</t>
        </is>
      </c>
      <c r="F973" s="419" t="n">
        <v>44795</v>
      </c>
      <c r="G973" s="420" t="n">
        <v>236210</v>
      </c>
      <c r="H973" s="418" t="n"/>
      <c r="I973" s="455" t="n">
        <v>236210</v>
      </c>
      <c r="J973" s="418">
        <f>IF(L973&lt;&gt;"",L973,K973)</f>
        <v/>
      </c>
      <c r="K973" s="418">
        <f>IF(AND(T973=TRUE, U973=TRUE, V973=TRUE), IF(W973&lt;-0.05, "អនុញ្ញាត (អ្នកផ្គត់ផ្គង់ប្រកាសខ្វះ)", "បានប្រកាស (អនុញ្ញាត)"), IF(AND(T973=FALSE, U973=FALSE, V973=FALSE), "ព្យួរទុក (មិនមានទិន្នន័យ)", "ប្រកាសខុស (ព្យួរទុក)"))</f>
        <v/>
      </c>
      <c r="L973" s="418" t="inlineStr"/>
      <c r="M973" s="418" t="inlineStr"/>
      <c r="N973" s="455" t="n"/>
      <c r="O973" s="455">
        <f>IF(W973&lt;0,AI973,I973)</f>
        <v/>
      </c>
      <c r="P973" s="455">
        <f>I973-O973</f>
        <v/>
      </c>
      <c r="Q973" s="418" t="n"/>
      <c r="R973" s="418" t="inlineStr">
        <is>
          <t>JHL-22-02092</t>
        </is>
      </c>
      <c r="S973" s="418" t="inlineStr">
        <is>
          <t>JHL-22-02092</t>
        </is>
      </c>
      <c r="T973" s="418">
        <f>R973=S973</f>
        <v/>
      </c>
      <c r="U973" s="418">
        <f>AND(MONTH(F973)=MONTH(Y973), YEAR(F973)=YEAR(Y973))</f>
        <v/>
      </c>
      <c r="V973" s="418">
        <f>AND(AC973&lt;&gt;"", 'Company information'!D$4&lt;&gt;"", RIGHT(SUBSTITUTE(AC973,"-",""),9)=RIGHT(SUBSTITUTE('Company information'!D$4,"-",""),9))</f>
        <v/>
      </c>
      <c r="W973" s="418">
        <f>AI973-I973</f>
        <v/>
      </c>
      <c r="X973" s="455" t="n"/>
      <c r="Y973" s="419" t="n">
        <v>44795</v>
      </c>
      <c r="Z973" s="418" t="inlineStr">
        <is>
          <t>JHL-22-02092</t>
        </is>
      </c>
      <c r="AA973" s="418" t="inlineStr"/>
      <c r="AB973" s="418" t="inlineStr">
        <is>
          <t>បុគ្គលជាប់អាករ</t>
        </is>
      </c>
      <c r="AC973" s="418" t="inlineStr">
        <is>
          <t>L001-100067123</t>
        </is>
      </c>
      <c r="AD973" s="418" t="inlineStr">
        <is>
          <t>រីឡាយអេប៊ល សូស អ៊ិនដាសស្រ្ទៀល (ខេមបូឌា)</t>
        </is>
      </c>
      <c r="AE973" s="455" t="n">
        <v>2598310</v>
      </c>
      <c r="AF973" s="455" t="n">
        <v>2362100</v>
      </c>
      <c r="AG973" s="455" t="n">
        <v>0</v>
      </c>
      <c r="AH973" s="455" t="n">
        <v>0</v>
      </c>
      <c r="AI973" s="455" t="n">
        <v>236210</v>
      </c>
      <c r="AJ973" s="455" t="n">
        <v>0</v>
      </c>
      <c r="AK973" s="455" t="n">
        <v>0</v>
      </c>
      <c r="AL973" s="455" t="n">
        <v>0</v>
      </c>
      <c r="AM973" s="455" t="n">
        <v>0</v>
      </c>
      <c r="AN973" s="455" t="n">
        <v>0</v>
      </c>
      <c r="AO973" s="455" t="n">
        <v>0</v>
      </c>
      <c r="AP973" s="455" t="n">
        <v>0</v>
      </c>
      <c r="AQ973" s="455" t="n">
        <v>0</v>
      </c>
      <c r="AR973" s="418" t="inlineStr"/>
      <c r="AS973" s="418" t="inlineStr">
        <is>
          <t>Import Export clearance services</t>
        </is>
      </c>
      <c r="AT973" s="418" t="inlineStr">
        <is>
          <t>បានប្រកាសពន្ធ</t>
        </is>
      </c>
    </row>
    <row r="974">
      <c r="A974" s="417" t="n">
        <v>965</v>
      </c>
      <c r="B974" s="418" t="inlineStr">
        <is>
          <t>Import(Material)</t>
        </is>
      </c>
      <c r="C974" s="418" t="inlineStr">
        <is>
          <t>ជេអេចអិល (ខេមបូឌា) ឡូជីស្ទីក ឯ.ក</t>
        </is>
      </c>
      <c r="D974" s="418" t="inlineStr">
        <is>
          <t>K006-901803075</t>
        </is>
      </c>
      <c r="E974" s="418" t="inlineStr">
        <is>
          <t>JHL-22-02091</t>
        </is>
      </c>
      <c r="F974" s="419" t="n">
        <v>44795</v>
      </c>
      <c r="G974" s="420" t="n">
        <v>134742</v>
      </c>
      <c r="H974" s="418" t="n"/>
      <c r="I974" s="455" t="n">
        <v>134742</v>
      </c>
      <c r="J974" s="418">
        <f>IF(L974&lt;&gt;"",L974,K974)</f>
        <v/>
      </c>
      <c r="K974" s="418">
        <f>IF(AND(T974=TRUE, U974=TRUE, V974=TRUE), IF(W974&lt;-0.05, "អនុញ្ញាត (អ្នកផ្គត់ផ្គង់ប្រកាសខ្វះ)", "បានប្រកាស (អនុញ្ញាត)"), IF(AND(T974=FALSE, U974=FALSE, V974=FALSE), "ព្យួរទុក (មិនមានទិន្នន័យ)", "ប្រកាសខុស (ព្យួរទុក)"))</f>
        <v/>
      </c>
      <c r="L974" s="418" t="inlineStr"/>
      <c r="M974" s="418" t="inlineStr"/>
      <c r="N974" s="455" t="n"/>
      <c r="O974" s="455">
        <f>IF(W974&lt;0,AI974,I974)</f>
        <v/>
      </c>
      <c r="P974" s="455">
        <f>I974-O974</f>
        <v/>
      </c>
      <c r="Q974" s="418" t="n"/>
      <c r="R974" s="418" t="inlineStr">
        <is>
          <t>JHL-22-02091</t>
        </is>
      </c>
      <c r="S974" s="418" t="inlineStr">
        <is>
          <t>JHL-22-02091</t>
        </is>
      </c>
      <c r="T974" s="418">
        <f>R974=S974</f>
        <v/>
      </c>
      <c r="U974" s="418">
        <f>AND(MONTH(F974)=MONTH(Y974), YEAR(F974)=YEAR(Y974))</f>
        <v/>
      </c>
      <c r="V974" s="418">
        <f>AND(AC974&lt;&gt;"", 'Company information'!D$4&lt;&gt;"", RIGHT(SUBSTITUTE(AC974,"-",""),9)=RIGHT(SUBSTITUTE('Company information'!D$4,"-",""),9))</f>
        <v/>
      </c>
      <c r="W974" s="418">
        <f>AI974-I974</f>
        <v/>
      </c>
      <c r="X974" s="455" t="n"/>
      <c r="Y974" s="419" t="n">
        <v>44795</v>
      </c>
      <c r="Z974" s="418" t="inlineStr">
        <is>
          <t>JHL-22-02091</t>
        </is>
      </c>
      <c r="AA974" s="418" t="inlineStr"/>
      <c r="AB974" s="418" t="inlineStr">
        <is>
          <t>បុគ្គលជាប់អាករ</t>
        </is>
      </c>
      <c r="AC974" s="418" t="inlineStr">
        <is>
          <t>L001-100067123</t>
        </is>
      </c>
      <c r="AD974" s="418" t="inlineStr">
        <is>
          <t>រីឡាយអេប៊ល សូស អ៊ិនដាសស្រ្ទៀល (ខេមបូឌា)</t>
        </is>
      </c>
      <c r="AE974" s="455" t="n">
        <v>1482166</v>
      </c>
      <c r="AF974" s="455" t="n">
        <v>1347424</v>
      </c>
      <c r="AG974" s="455" t="n">
        <v>0</v>
      </c>
      <c r="AH974" s="455" t="n">
        <v>0</v>
      </c>
      <c r="AI974" s="455" t="n">
        <v>134742</v>
      </c>
      <c r="AJ974" s="455" t="n">
        <v>0</v>
      </c>
      <c r="AK974" s="455" t="n">
        <v>0</v>
      </c>
      <c r="AL974" s="455" t="n">
        <v>0</v>
      </c>
      <c r="AM974" s="455" t="n">
        <v>0</v>
      </c>
      <c r="AN974" s="455" t="n">
        <v>0</v>
      </c>
      <c r="AO974" s="455" t="n">
        <v>0</v>
      </c>
      <c r="AP974" s="455" t="n">
        <v>0</v>
      </c>
      <c r="AQ974" s="455" t="n">
        <v>0</v>
      </c>
      <c r="AR974" s="418" t="inlineStr"/>
      <c r="AS974" s="418" t="inlineStr">
        <is>
          <t>Import Export clearance services</t>
        </is>
      </c>
      <c r="AT974" s="418" t="inlineStr">
        <is>
          <t>បានប្រកាសពន្ធ</t>
        </is>
      </c>
    </row>
    <row r="975">
      <c r="A975" s="417" t="n">
        <v>966</v>
      </c>
      <c r="B975" s="418" t="inlineStr">
        <is>
          <t>Import(Material)</t>
        </is>
      </c>
      <c r="C975" s="418" t="inlineStr">
        <is>
          <t>ជេអេចអិល (ខេមបូឌា) ឡូជីស្ទីក ឯ.ក</t>
        </is>
      </c>
      <c r="D975" s="418" t="inlineStr">
        <is>
          <t>K006-901803075</t>
        </is>
      </c>
      <c r="E975" s="418" t="inlineStr">
        <is>
          <t>JHL-22-02035</t>
        </is>
      </c>
      <c r="F975" s="419" t="n">
        <v>44903</v>
      </c>
      <c r="G975" s="420" t="n">
        <v>66944</v>
      </c>
      <c r="H975" s="418" t="n"/>
      <c r="I975" s="455" t="n">
        <v>66944</v>
      </c>
      <c r="J975" s="418">
        <f>IF(L975&lt;&gt;"",L975,K975)</f>
        <v/>
      </c>
      <c r="K975" s="418">
        <f>IF(AND(T975=TRUE, U975=TRUE, V975=TRUE), IF(W975&lt;-0.05, "អនុញ្ញាត (អ្នកផ្គត់ផ្គង់ប្រកាសខ្វះ)", "បានប្រកាស (អនុញ្ញាត)"), IF(AND(T975=FALSE, U975=FALSE, V975=FALSE), "ព្យួរទុក (មិនមានទិន្នន័យ)", "ប្រកាសខុស (ព្យួរទុក)"))</f>
        <v/>
      </c>
      <c r="L975" s="418" t="inlineStr"/>
      <c r="M975" s="418" t="inlineStr"/>
      <c r="N975" s="455" t="n"/>
      <c r="O975" s="455">
        <f>IF(W975&lt;0,AI975,I975)</f>
        <v/>
      </c>
      <c r="P975" s="455">
        <f>I975-O975</f>
        <v/>
      </c>
      <c r="Q975" s="418" t="n"/>
      <c r="R975" s="418" t="inlineStr">
        <is>
          <t>JHL-22-02035</t>
        </is>
      </c>
      <c r="S975" s="418" t="inlineStr">
        <is>
          <t>JHL-22-02035</t>
        </is>
      </c>
      <c r="T975" s="418">
        <f>R975=S975</f>
        <v/>
      </c>
      <c r="U975" s="418">
        <f>AND(MONTH(F975)=MONTH(Y975), YEAR(F975)=YEAR(Y975))</f>
        <v/>
      </c>
      <c r="V975" s="418">
        <f>AND(AC975&lt;&gt;"", 'Company information'!D$4&lt;&gt;"", RIGHT(SUBSTITUTE(AC975,"-",""),9)=RIGHT(SUBSTITUTE('Company information'!D$4,"-",""),9))</f>
        <v/>
      </c>
      <c r="W975" s="418">
        <f>AI975-I975</f>
        <v/>
      </c>
      <c r="X975" s="455" t="n"/>
      <c r="Y975" s="419" t="n">
        <v>44785</v>
      </c>
      <c r="Z975" s="418" t="inlineStr">
        <is>
          <t>JHL-22-02035</t>
        </is>
      </c>
      <c r="AA975" s="418" t="inlineStr"/>
      <c r="AB975" s="418" t="inlineStr">
        <is>
          <t>បុគ្គលជាប់អាករ</t>
        </is>
      </c>
      <c r="AC975" s="418" t="inlineStr">
        <is>
          <t>L001-100067123</t>
        </is>
      </c>
      <c r="AD975" s="418" t="inlineStr">
        <is>
          <t>រីឡាយអេប៊ល សូស អ៊ិនដាសស្រ្ទៀល (ខេមបូឌា)</t>
        </is>
      </c>
      <c r="AE975" s="455" t="n">
        <v>736385</v>
      </c>
      <c r="AF975" s="455" t="n">
        <v>669441</v>
      </c>
      <c r="AG975" s="455" t="n">
        <v>0</v>
      </c>
      <c r="AH975" s="455" t="n">
        <v>0</v>
      </c>
      <c r="AI975" s="455" t="n">
        <v>66944</v>
      </c>
      <c r="AJ975" s="455" t="n">
        <v>0</v>
      </c>
      <c r="AK975" s="455" t="n">
        <v>0</v>
      </c>
      <c r="AL975" s="455" t="n">
        <v>0</v>
      </c>
      <c r="AM975" s="455" t="n">
        <v>0</v>
      </c>
      <c r="AN975" s="455" t="n">
        <v>0</v>
      </c>
      <c r="AO975" s="455" t="n">
        <v>0</v>
      </c>
      <c r="AP975" s="455" t="n">
        <v>0</v>
      </c>
      <c r="AQ975" s="455" t="n">
        <v>0</v>
      </c>
      <c r="AR975" s="418" t="inlineStr"/>
      <c r="AS975" s="418" t="inlineStr">
        <is>
          <t>Import Export clearance services</t>
        </is>
      </c>
      <c r="AT975" s="418" t="inlineStr">
        <is>
          <t>បានប្រកាសពន្ធ</t>
        </is>
      </c>
    </row>
    <row r="976">
      <c r="A976" s="417" t="n">
        <v>967</v>
      </c>
      <c r="B976" s="418" t="inlineStr">
        <is>
          <t>Import(Material)</t>
        </is>
      </c>
      <c r="C976" s="418" t="inlineStr">
        <is>
          <t>ជេអេចអិល (ខេមបូឌា) ឡូជីស្ទីក ឯ.ក</t>
        </is>
      </c>
      <c r="D976" s="418" t="inlineStr">
        <is>
          <t>K006-901803075</t>
        </is>
      </c>
      <c r="E976" s="418" t="inlineStr">
        <is>
          <t>JHL-22-02034</t>
        </is>
      </c>
      <c r="F976" s="419" t="n">
        <v>44903</v>
      </c>
      <c r="G976" s="420" t="n">
        <v>692030</v>
      </c>
      <c r="H976" s="418" t="n"/>
      <c r="I976" s="455" t="n">
        <v>692030</v>
      </c>
      <c r="J976" s="418">
        <f>IF(L976&lt;&gt;"",L976,K976)</f>
        <v/>
      </c>
      <c r="K976" s="418">
        <f>IF(AND(T976=TRUE, U976=TRUE, V976=TRUE), IF(W976&lt;-0.05, "អនុញ្ញាត (អ្នកផ្គត់ផ្គង់ប្រកាសខ្វះ)", "បានប្រកាស (អនុញ្ញាត)"), IF(AND(T976=FALSE, U976=FALSE, V976=FALSE), "ព្យួរទុក (មិនមានទិន្នន័យ)", "ប្រកាសខុស (ព្យួរទុក)"))</f>
        <v/>
      </c>
      <c r="L976" s="418" t="inlineStr"/>
      <c r="M976" s="418" t="inlineStr"/>
      <c r="N976" s="455" t="n"/>
      <c r="O976" s="455">
        <f>IF(W976&lt;0,AI976,I976)</f>
        <v/>
      </c>
      <c r="P976" s="455">
        <f>I976-O976</f>
        <v/>
      </c>
      <c r="Q976" s="418" t="n"/>
      <c r="R976" s="418" t="inlineStr">
        <is>
          <t>JHL-22-02034</t>
        </is>
      </c>
      <c r="S976" s="418" t="inlineStr">
        <is>
          <t>JHL-22-02034</t>
        </is>
      </c>
      <c r="T976" s="418">
        <f>R976=S976</f>
        <v/>
      </c>
      <c r="U976" s="418">
        <f>AND(MONTH(F976)=MONTH(Y976), YEAR(F976)=YEAR(Y976))</f>
        <v/>
      </c>
      <c r="V976" s="418">
        <f>AND(AC976&lt;&gt;"", 'Company information'!D$4&lt;&gt;"", RIGHT(SUBSTITUTE(AC976,"-",""),9)=RIGHT(SUBSTITUTE('Company information'!D$4,"-",""),9))</f>
        <v/>
      </c>
      <c r="W976" s="418">
        <f>AI976-I976</f>
        <v/>
      </c>
      <c r="X976" s="455" t="n"/>
      <c r="Y976" s="419" t="n">
        <v>44785</v>
      </c>
      <c r="Z976" s="418" t="inlineStr">
        <is>
          <t>JHL-22-02034</t>
        </is>
      </c>
      <c r="AA976" s="418" t="inlineStr"/>
      <c r="AB976" s="418" t="inlineStr">
        <is>
          <t>បុគ្គលជាប់អាករ</t>
        </is>
      </c>
      <c r="AC976" s="418" t="inlineStr">
        <is>
          <t>L001-100067123</t>
        </is>
      </c>
      <c r="AD976" s="418" t="inlineStr">
        <is>
          <t>រីឡាយអេប៊ល សូស អ៊ិនដាសស្រ្ទៀល (ខេមបូឌា)</t>
        </is>
      </c>
      <c r="AE976" s="455" t="n">
        <v>7612325</v>
      </c>
      <c r="AF976" s="455" t="n">
        <v>6920295</v>
      </c>
      <c r="AG976" s="455" t="n">
        <v>0</v>
      </c>
      <c r="AH976" s="455" t="n">
        <v>0</v>
      </c>
      <c r="AI976" s="455" t="n">
        <v>692030</v>
      </c>
      <c r="AJ976" s="455" t="n">
        <v>0</v>
      </c>
      <c r="AK976" s="455" t="n">
        <v>0</v>
      </c>
      <c r="AL976" s="455" t="n">
        <v>0</v>
      </c>
      <c r="AM976" s="455" t="n">
        <v>0</v>
      </c>
      <c r="AN976" s="455" t="n">
        <v>0</v>
      </c>
      <c r="AO976" s="455" t="n">
        <v>0</v>
      </c>
      <c r="AP976" s="455" t="n">
        <v>0</v>
      </c>
      <c r="AQ976" s="455" t="n">
        <v>0</v>
      </c>
      <c r="AR976" s="418" t="inlineStr"/>
      <c r="AS976" s="418" t="inlineStr">
        <is>
          <t>Import Export clearance services</t>
        </is>
      </c>
      <c r="AT976" s="418" t="inlineStr">
        <is>
          <t>បានប្រកាសពន្ធ</t>
        </is>
      </c>
    </row>
    <row r="977">
      <c r="A977" s="417" t="n">
        <v>968</v>
      </c>
      <c r="B977" s="418" t="inlineStr">
        <is>
          <t>Customs Declaration, CPF and Transport Doc Fee</t>
        </is>
      </c>
      <c r="C977" s="418" t="inlineStr">
        <is>
          <t>ជេអេចអិល (ខេមបូឌា) ឡូជីស្ទីក ឯ.ក</t>
        </is>
      </c>
      <c r="D977" s="418" t="inlineStr">
        <is>
          <t>K006-901803075</t>
        </is>
      </c>
      <c r="E977" s="418" t="inlineStr">
        <is>
          <t>JHL-22-01953</t>
        </is>
      </c>
      <c r="F977" s="419" t="n">
        <v>44689</v>
      </c>
      <c r="G977" s="420" t="n">
        <v>464204</v>
      </c>
      <c r="H977" s="418" t="n"/>
      <c r="I977" s="455" t="n">
        <v>464204</v>
      </c>
      <c r="J977" s="418">
        <f>IF(L977&lt;&gt;"",L977,K977)</f>
        <v/>
      </c>
      <c r="K977" s="418">
        <f>IF(AND(T977=TRUE, U977=TRUE, V977=TRUE), IF(W977&lt;-0.05, "អនុញ្ញាត (អ្នកផ្គត់ផ្គង់ប្រកាសខ្វះ)", "បានប្រកាស (អនុញ្ញាត)"), IF(AND(T977=FALSE, U977=FALSE, V977=FALSE), "ព្យួរទុក (មិនមានទិន្នន័យ)", "ប្រកាសខុស (ព្យួរទុក)"))</f>
        <v/>
      </c>
      <c r="L977" s="418" t="inlineStr"/>
      <c r="M977" s="418" t="inlineStr"/>
      <c r="N977" s="455" t="n"/>
      <c r="O977" s="455">
        <f>IF(W977&lt;0,AI977,I977)</f>
        <v/>
      </c>
      <c r="P977" s="455">
        <f>I977-O977</f>
        <v/>
      </c>
      <c r="Q977" s="418" t="n"/>
      <c r="R977" s="418" t="inlineStr">
        <is>
          <t>JHL-22-01953</t>
        </is>
      </c>
      <c r="S977" s="418" t="inlineStr">
        <is>
          <t>JHL-22-01953</t>
        </is>
      </c>
      <c r="T977" s="418">
        <f>R977=S977</f>
        <v/>
      </c>
      <c r="U977" s="418">
        <f>AND(MONTH(F977)=MONTH(Y977), YEAR(F977)=YEAR(Y977))</f>
        <v/>
      </c>
      <c r="V977" s="418">
        <f>AND(AC977&lt;&gt;"", 'Company information'!D$4&lt;&gt;"", RIGHT(SUBSTITUTE(AC977,"-",""),9)=RIGHT(SUBSTITUTE('Company information'!D$4,"-",""),9))</f>
        <v/>
      </c>
      <c r="W977" s="418">
        <f>AI977-I977</f>
        <v/>
      </c>
      <c r="X977" s="455" t="n"/>
      <c r="Y977" s="419" t="n">
        <v>44778</v>
      </c>
      <c r="Z977" s="418" t="inlineStr">
        <is>
          <t>JHL-22-01953</t>
        </is>
      </c>
      <c r="AA977" s="418" t="inlineStr"/>
      <c r="AB977" s="418" t="inlineStr">
        <is>
          <t>បុគ្គលជាប់អាករ</t>
        </is>
      </c>
      <c r="AC977" s="418" t="inlineStr">
        <is>
          <t>L001-100067123</t>
        </is>
      </c>
      <c r="AD977" s="418" t="inlineStr">
        <is>
          <t>រីឡាយអេប៊ល សូស អ៊ិនដាសស្រ្ទៀល (ខេមបូឌា)</t>
        </is>
      </c>
      <c r="AE977" s="455" t="n">
        <v>5106244</v>
      </c>
      <c r="AF977" s="455" t="n">
        <v>4642040</v>
      </c>
      <c r="AG977" s="455" t="n">
        <v>0</v>
      </c>
      <c r="AH977" s="455" t="n">
        <v>0</v>
      </c>
      <c r="AI977" s="455" t="n">
        <v>464204</v>
      </c>
      <c r="AJ977" s="455" t="n">
        <v>0</v>
      </c>
      <c r="AK977" s="455" t="n">
        <v>0</v>
      </c>
      <c r="AL977" s="455" t="n">
        <v>0</v>
      </c>
      <c r="AM977" s="455" t="n">
        <v>0</v>
      </c>
      <c r="AN977" s="455" t="n">
        <v>0</v>
      </c>
      <c r="AO977" s="455" t="n">
        <v>0</v>
      </c>
      <c r="AP977" s="455" t="n">
        <v>0</v>
      </c>
      <c r="AQ977" s="455" t="n">
        <v>0</v>
      </c>
      <c r="AR977" s="418" t="inlineStr"/>
      <c r="AS977" s="418" t="inlineStr">
        <is>
          <t>Import Export clearance services</t>
        </is>
      </c>
      <c r="AT977" s="418" t="inlineStr">
        <is>
          <t>បានប្រកាសពន្ធ</t>
        </is>
      </c>
    </row>
    <row r="978">
      <c r="A978" s="417" t="n">
        <v>969</v>
      </c>
      <c r="B978" s="418" t="inlineStr">
        <is>
          <t>Customs Clearance Fee and Trucking Fee</t>
        </is>
      </c>
      <c r="C978" s="418" t="inlineStr">
        <is>
          <t>ជេអេចអិល (ខេមបូឌា) ឡូជីស្ទីក ឯ.ក</t>
        </is>
      </c>
      <c r="D978" s="418" t="inlineStr">
        <is>
          <t>K006-901803075</t>
        </is>
      </c>
      <c r="E978" s="418" t="inlineStr">
        <is>
          <t>JHL-22-01954</t>
        </is>
      </c>
      <c r="F978" s="419" t="n">
        <v>44689</v>
      </c>
      <c r="G978" s="420" t="n">
        <v>66960</v>
      </c>
      <c r="H978" s="418" t="n"/>
      <c r="I978" s="455" t="n">
        <v>66960</v>
      </c>
      <c r="J978" s="418">
        <f>IF(L978&lt;&gt;"",L978,K978)</f>
        <v/>
      </c>
      <c r="K978" s="418">
        <f>IF(AND(T978=TRUE, U978=TRUE, V978=TRUE), IF(W978&lt;-0.05, "អនុញ្ញាត (អ្នកផ្គត់ផ្គង់ប្រកាសខ្វះ)", "បានប្រកាស (អនុញ្ញាត)"), IF(AND(T978=FALSE, U978=FALSE, V978=FALSE), "ព្យួរទុក (មិនមានទិន្នន័យ)", "ប្រកាសខុស (ព្យួរទុក)"))</f>
        <v/>
      </c>
      <c r="L978" s="418" t="inlineStr"/>
      <c r="M978" s="418" t="inlineStr"/>
      <c r="N978" s="455" t="n"/>
      <c r="O978" s="455">
        <f>IF(W978&lt;0,AI978,I978)</f>
        <v/>
      </c>
      <c r="P978" s="455">
        <f>I978-O978</f>
        <v/>
      </c>
      <c r="Q978" s="418" t="n"/>
      <c r="R978" s="418" t="inlineStr">
        <is>
          <t>JHL-22-01954</t>
        </is>
      </c>
      <c r="S978" s="418" t="inlineStr">
        <is>
          <t>JHL-22-01954</t>
        </is>
      </c>
      <c r="T978" s="418">
        <f>R978=S978</f>
        <v/>
      </c>
      <c r="U978" s="418">
        <f>AND(MONTH(F978)=MONTH(Y978), YEAR(F978)=YEAR(Y978))</f>
        <v/>
      </c>
      <c r="V978" s="418">
        <f>AND(AC978&lt;&gt;"", 'Company information'!D$4&lt;&gt;"", RIGHT(SUBSTITUTE(AC978,"-",""),9)=RIGHT(SUBSTITUTE('Company information'!D$4,"-",""),9))</f>
        <v/>
      </c>
      <c r="W978" s="418">
        <f>AI978-I978</f>
        <v/>
      </c>
      <c r="X978" s="455" t="n"/>
      <c r="Y978" s="419" t="n">
        <v>44778</v>
      </c>
      <c r="Z978" s="418" t="inlineStr">
        <is>
          <t>JHL-22-01954</t>
        </is>
      </c>
      <c r="AA978" s="418" t="inlineStr"/>
      <c r="AB978" s="418" t="inlineStr">
        <is>
          <t>បុគ្គលជាប់អាករ</t>
        </is>
      </c>
      <c r="AC978" s="418" t="inlineStr">
        <is>
          <t>L001-100067123</t>
        </is>
      </c>
      <c r="AD978" s="418" t="inlineStr">
        <is>
          <t>រីឡាយអេប៊ល សូស អ៊ិនដាសស្រ្ទៀល (ខេមបូឌា)</t>
        </is>
      </c>
      <c r="AE978" s="455" t="n">
        <v>736564</v>
      </c>
      <c r="AF978" s="455" t="n">
        <v>669604</v>
      </c>
      <c r="AG978" s="455" t="n">
        <v>0</v>
      </c>
      <c r="AH978" s="455" t="n">
        <v>0</v>
      </c>
      <c r="AI978" s="455" t="n">
        <v>66960</v>
      </c>
      <c r="AJ978" s="455" t="n">
        <v>0</v>
      </c>
      <c r="AK978" s="455" t="n">
        <v>0</v>
      </c>
      <c r="AL978" s="455" t="n">
        <v>0</v>
      </c>
      <c r="AM978" s="455" t="n">
        <v>0</v>
      </c>
      <c r="AN978" s="455" t="n">
        <v>0</v>
      </c>
      <c r="AO978" s="455" t="n">
        <v>0</v>
      </c>
      <c r="AP978" s="455" t="n">
        <v>0</v>
      </c>
      <c r="AQ978" s="455" t="n">
        <v>0</v>
      </c>
      <c r="AR978" s="418" t="inlineStr"/>
      <c r="AS978" s="418" t="inlineStr">
        <is>
          <t>Import Export clearance services</t>
        </is>
      </c>
      <c r="AT978" s="418" t="inlineStr">
        <is>
          <t>បានប្រកាសពន្ធ</t>
        </is>
      </c>
    </row>
    <row r="979">
      <c r="A979" s="417" t="n">
        <v>970</v>
      </c>
      <c r="B979" s="418" t="inlineStr">
        <is>
          <t>Sea Freight Charge, Customs Clearance Fee, Extra Trucking Fee, Non-Original Insurance, Permit Fee, Service Charge and Red in Asycuda System</t>
        </is>
      </c>
      <c r="C979" s="418" t="inlineStr">
        <is>
          <t>ជេអេចអិល (ខេមបូឌា) ឡូជីស្ទីក ឯ.ក</t>
        </is>
      </c>
      <c r="D979" s="418" t="inlineStr">
        <is>
          <t>K006-901803075</t>
        </is>
      </c>
      <c r="E979" s="418" t="inlineStr">
        <is>
          <t>JHL-22-01952</t>
        </is>
      </c>
      <c r="F979" s="419" t="n">
        <v>44689</v>
      </c>
      <c r="G979" s="420" t="n">
        <v>692198</v>
      </c>
      <c r="H979" s="418" t="n"/>
      <c r="I979" s="455" t="n">
        <v>692198</v>
      </c>
      <c r="J979" s="418">
        <f>IF(L979&lt;&gt;"",L979,K979)</f>
        <v/>
      </c>
      <c r="K979" s="418">
        <f>IF(AND(T979=TRUE, U979=TRUE, V979=TRUE), IF(W979&lt;-0.05, "អនុញ្ញាត (អ្នកផ្គត់ផ្គង់ប្រកាសខ្វះ)", "បានប្រកាស (អនុញ្ញាត)"), IF(AND(T979=FALSE, U979=FALSE, V979=FALSE), "ព្យួរទុក (មិនមានទិន្នន័យ)", "ប្រកាសខុស (ព្យួរទុក)"))</f>
        <v/>
      </c>
      <c r="L979" s="418" t="inlineStr"/>
      <c r="M979" s="418" t="inlineStr"/>
      <c r="N979" s="455" t="n"/>
      <c r="O979" s="455">
        <f>IF(W979&lt;0,AI979,I979)</f>
        <v/>
      </c>
      <c r="P979" s="455">
        <f>I979-O979</f>
        <v/>
      </c>
      <c r="Q979" s="418" t="n"/>
      <c r="R979" s="418" t="inlineStr">
        <is>
          <t>JHL-22-01952</t>
        </is>
      </c>
      <c r="S979" s="418" t="inlineStr">
        <is>
          <t>JHL-22-01952</t>
        </is>
      </c>
      <c r="T979" s="418">
        <f>R979=S979</f>
        <v/>
      </c>
      <c r="U979" s="418">
        <f>AND(MONTH(F979)=MONTH(Y979), YEAR(F979)=YEAR(Y979))</f>
        <v/>
      </c>
      <c r="V979" s="418">
        <f>AND(AC979&lt;&gt;"", 'Company information'!D$4&lt;&gt;"", RIGHT(SUBSTITUTE(AC979,"-",""),9)=RIGHT(SUBSTITUTE('Company information'!D$4,"-",""),9))</f>
        <v/>
      </c>
      <c r="W979" s="418">
        <f>AI979-I979</f>
        <v/>
      </c>
      <c r="X979" s="455" t="n"/>
      <c r="Y979" s="419" t="n">
        <v>44778</v>
      </c>
      <c r="Z979" s="418" t="inlineStr">
        <is>
          <t>JHL-22-01952</t>
        </is>
      </c>
      <c r="AA979" s="418" t="inlineStr"/>
      <c r="AB979" s="418" t="inlineStr">
        <is>
          <t>បុគ្គលជាប់អាករ</t>
        </is>
      </c>
      <c r="AC979" s="418" t="inlineStr">
        <is>
          <t>L001-100067123</t>
        </is>
      </c>
      <c r="AD979" s="418" t="inlineStr">
        <is>
          <t>រីឡាយអេប៊ល សូស អ៊ិនដាសស្រ្ទៀល (ខេមបូឌា)</t>
        </is>
      </c>
      <c r="AE979" s="455" t="n">
        <v>7614178</v>
      </c>
      <c r="AF979" s="455" t="n">
        <v>6921980</v>
      </c>
      <c r="AG979" s="455" t="n">
        <v>0</v>
      </c>
      <c r="AH979" s="455" t="n">
        <v>0</v>
      </c>
      <c r="AI979" s="455" t="n">
        <v>692198</v>
      </c>
      <c r="AJ979" s="455" t="n">
        <v>0</v>
      </c>
      <c r="AK979" s="455" t="n">
        <v>0</v>
      </c>
      <c r="AL979" s="455" t="n">
        <v>0</v>
      </c>
      <c r="AM979" s="455" t="n">
        <v>0</v>
      </c>
      <c r="AN979" s="455" t="n">
        <v>0</v>
      </c>
      <c r="AO979" s="455" t="n">
        <v>0</v>
      </c>
      <c r="AP979" s="455" t="n">
        <v>0</v>
      </c>
      <c r="AQ979" s="455" t="n">
        <v>0</v>
      </c>
      <c r="AR979" s="418" t="inlineStr"/>
      <c r="AS979" s="418" t="inlineStr">
        <is>
          <t>Import Export clearance services</t>
        </is>
      </c>
      <c r="AT979" s="418" t="inlineStr">
        <is>
          <t>បានប្រកាសពន្ធ</t>
        </is>
      </c>
    </row>
    <row r="980">
      <c r="A980" s="417" t="n">
        <v>971</v>
      </c>
      <c r="B980" s="418" t="inlineStr">
        <is>
          <t>Terminal Handling Charge, CFS Fee, Scan Fee, D/O Fee, Document Fee, Handling Fee, Co-Loader Agency Fee and LSS Charge</t>
        </is>
      </c>
      <c r="C980" s="418" t="inlineStr">
        <is>
          <t>ជេអេចអិល (ខេមបូឌា) ឡូជីស្ទីក ឯ.ក</t>
        </is>
      </c>
      <c r="D980" s="418" t="inlineStr">
        <is>
          <t>K006-901803075</t>
        </is>
      </c>
      <c r="E980" s="418" t="inlineStr">
        <is>
          <t>JHL-22-01955</t>
        </is>
      </c>
      <c r="F980" s="419" t="n">
        <v>44689</v>
      </c>
      <c r="G980" s="420" t="n">
        <v>236210</v>
      </c>
      <c r="H980" s="418" t="n"/>
      <c r="I980" s="455" t="n">
        <v>236210</v>
      </c>
      <c r="J980" s="418">
        <f>IF(L980&lt;&gt;"",L980,K980)</f>
        <v/>
      </c>
      <c r="K980" s="418">
        <f>IF(AND(T980=TRUE, U980=TRUE, V980=TRUE), IF(W980&lt;-0.05, "អនុញ្ញាត (អ្នកផ្គត់ផ្គង់ប្រកាសខ្វះ)", "បានប្រកាស (អនុញ្ញាត)"), IF(AND(T980=FALSE, U980=FALSE, V980=FALSE), "ព្យួរទុក (មិនមានទិន្នន័យ)", "ប្រកាសខុស (ព្យួរទុក)"))</f>
        <v/>
      </c>
      <c r="L980" s="418" t="inlineStr"/>
      <c r="M980" s="418" t="inlineStr"/>
      <c r="N980" s="455" t="n"/>
      <c r="O980" s="455">
        <f>IF(W980&lt;0,AI980,I980)</f>
        <v/>
      </c>
      <c r="P980" s="455">
        <f>I980-O980</f>
        <v/>
      </c>
      <c r="Q980" s="418" t="n"/>
      <c r="R980" s="418" t="inlineStr">
        <is>
          <t>JHL-22-01955</t>
        </is>
      </c>
      <c r="S980" s="418" t="inlineStr">
        <is>
          <t>JHL-22-01955</t>
        </is>
      </c>
      <c r="T980" s="418">
        <f>R980=S980</f>
        <v/>
      </c>
      <c r="U980" s="418">
        <f>AND(MONTH(F980)=MONTH(Y980), YEAR(F980)=YEAR(Y980))</f>
        <v/>
      </c>
      <c r="V980" s="418">
        <f>AND(AC980&lt;&gt;"", 'Company information'!D$4&lt;&gt;"", RIGHT(SUBSTITUTE(AC980,"-",""),9)=RIGHT(SUBSTITUTE('Company information'!D$4,"-",""),9))</f>
        <v/>
      </c>
      <c r="W980" s="418">
        <f>AI980-I980</f>
        <v/>
      </c>
      <c r="X980" s="455" t="n"/>
      <c r="Y980" s="419" t="n">
        <v>44778</v>
      </c>
      <c r="Z980" s="418" t="inlineStr">
        <is>
          <t>JHL-22-01955</t>
        </is>
      </c>
      <c r="AA980" s="418" t="inlineStr"/>
      <c r="AB980" s="418" t="inlineStr">
        <is>
          <t>បុគ្គលជាប់អាករ</t>
        </is>
      </c>
      <c r="AC980" s="418" t="inlineStr">
        <is>
          <t>L001-100067123</t>
        </is>
      </c>
      <c r="AD980" s="418" t="inlineStr">
        <is>
          <t>រីឡាយអេប៊ល សូស អ៊ិនដាសស្រ្ទៀល (ខេមបូឌា)</t>
        </is>
      </c>
      <c r="AE980" s="455" t="n">
        <v>2598310</v>
      </c>
      <c r="AF980" s="455" t="n">
        <v>2362100</v>
      </c>
      <c r="AG980" s="455" t="n">
        <v>0</v>
      </c>
      <c r="AH980" s="455" t="n">
        <v>0</v>
      </c>
      <c r="AI980" s="455" t="n">
        <v>236210</v>
      </c>
      <c r="AJ980" s="455" t="n">
        <v>0</v>
      </c>
      <c r="AK980" s="455" t="n">
        <v>0</v>
      </c>
      <c r="AL980" s="455" t="n">
        <v>0</v>
      </c>
      <c r="AM980" s="455" t="n">
        <v>0</v>
      </c>
      <c r="AN980" s="455" t="n">
        <v>0</v>
      </c>
      <c r="AO980" s="455" t="n">
        <v>0</v>
      </c>
      <c r="AP980" s="455" t="n">
        <v>0</v>
      </c>
      <c r="AQ980" s="455" t="n">
        <v>0</v>
      </c>
      <c r="AR980" s="418" t="inlineStr"/>
      <c r="AS980" s="418" t="inlineStr">
        <is>
          <t>Import Export clearance services</t>
        </is>
      </c>
      <c r="AT980" s="418" t="inlineStr">
        <is>
          <t>បានប្រកាសពន្ធ</t>
        </is>
      </c>
    </row>
    <row r="981">
      <c r="A981" s="417" t="n">
        <v>972</v>
      </c>
      <c r="B981" s="418" t="inlineStr">
        <is>
          <t>Sea Freight Charge, Customs Clearance Fee, Extra Trucking Fee, Non-Original Insurance, Permit Fee, Service Charge and Red in Asycuda System</t>
        </is>
      </c>
      <c r="C981" s="418" t="inlineStr">
        <is>
          <t>ជេអេចអិល (ខេមបូឌា) ឡូជីស្ទីក ឯ.ក</t>
        </is>
      </c>
      <c r="D981" s="418" t="inlineStr">
        <is>
          <t>K006-901803075</t>
        </is>
      </c>
      <c r="E981" s="418" t="inlineStr">
        <is>
          <t>JHL-22-02033</t>
        </is>
      </c>
      <c r="F981" s="419" t="n">
        <v>44903</v>
      </c>
      <c r="G981" s="420" t="n">
        <v>187690</v>
      </c>
      <c r="H981" s="418" t="n"/>
      <c r="I981" s="455" t="n">
        <v>187690</v>
      </c>
      <c r="J981" s="418">
        <f>IF(L981&lt;&gt;"",L981,K981)</f>
        <v/>
      </c>
      <c r="K981" s="418">
        <f>IF(AND(T981=TRUE, U981=TRUE, V981=TRUE), IF(W981&lt;-0.05, "អនុញ្ញាត (អ្នកផ្គត់ផ្គង់ប្រកាសខ្វះ)", "បានប្រកាស (អនុញ្ញាត)"), IF(AND(T981=FALSE, U981=FALSE, V981=FALSE), "ព្យួរទុក (មិនមានទិន្នន័យ)", "ប្រកាសខុស (ព្យួរទុក)"))</f>
        <v/>
      </c>
      <c r="L981" s="418" t="inlineStr"/>
      <c r="M981" s="418" t="inlineStr"/>
      <c r="N981" s="455" t="n"/>
      <c r="O981" s="455">
        <f>IF(W981&lt;0,AI981,I981)</f>
        <v/>
      </c>
      <c r="P981" s="455">
        <f>I981-O981</f>
        <v/>
      </c>
      <c r="Q981" s="418" t="n"/>
      <c r="R981" s="418" t="inlineStr">
        <is>
          <t>JHL-22-02033</t>
        </is>
      </c>
      <c r="S981" s="418" t="inlineStr">
        <is>
          <t>JHL-22-02033</t>
        </is>
      </c>
      <c r="T981" s="418">
        <f>R981=S981</f>
        <v/>
      </c>
      <c r="U981" s="418">
        <f>AND(MONTH(F981)=MONTH(Y981), YEAR(F981)=YEAR(Y981))</f>
        <v/>
      </c>
      <c r="V981" s="418">
        <f>AND(AC981&lt;&gt;"", 'Company information'!D$4&lt;&gt;"", RIGHT(SUBSTITUTE(AC981,"-",""),9)=RIGHT(SUBSTITUTE('Company information'!D$4,"-",""),9))</f>
        <v/>
      </c>
      <c r="W981" s="418">
        <f>AI981-I981</f>
        <v/>
      </c>
      <c r="X981" s="455" t="n"/>
      <c r="Y981" s="419" t="n">
        <v>44785</v>
      </c>
      <c r="Z981" s="418" t="inlineStr">
        <is>
          <t>JHL-22-02033</t>
        </is>
      </c>
      <c r="AA981" s="418" t="inlineStr"/>
      <c r="AB981" s="418" t="inlineStr">
        <is>
          <t>បុគ្គលជាប់អាករ</t>
        </is>
      </c>
      <c r="AC981" s="418" t="inlineStr">
        <is>
          <t>L001-100067123</t>
        </is>
      </c>
      <c r="AD981" s="418" t="inlineStr">
        <is>
          <t>រីឡាយអេប៊ល សូស អ៊ិនដាសស្រ្ទៀល (ខេមបូឌា)</t>
        </is>
      </c>
      <c r="AE981" s="455" t="n">
        <v>2064589</v>
      </c>
      <c r="AF981" s="455" t="n">
        <v>1876899</v>
      </c>
      <c r="AG981" s="455" t="n">
        <v>0</v>
      </c>
      <c r="AH981" s="455" t="n">
        <v>0</v>
      </c>
      <c r="AI981" s="455" t="n">
        <v>187690</v>
      </c>
      <c r="AJ981" s="455" t="n">
        <v>0</v>
      </c>
      <c r="AK981" s="455" t="n">
        <v>0</v>
      </c>
      <c r="AL981" s="455" t="n">
        <v>0</v>
      </c>
      <c r="AM981" s="455" t="n">
        <v>0</v>
      </c>
      <c r="AN981" s="455" t="n">
        <v>0</v>
      </c>
      <c r="AO981" s="455" t="n">
        <v>0</v>
      </c>
      <c r="AP981" s="455" t="n">
        <v>0</v>
      </c>
      <c r="AQ981" s="455" t="n">
        <v>0</v>
      </c>
      <c r="AR981" s="418" t="inlineStr"/>
      <c r="AS981" s="418" t="inlineStr">
        <is>
          <t>Import Export clearance services</t>
        </is>
      </c>
      <c r="AT981" s="418" t="inlineStr">
        <is>
          <t>បានប្រកាសពន្ធ</t>
        </is>
      </c>
    </row>
    <row r="982">
      <c r="A982" s="417" t="n">
        <v>973</v>
      </c>
      <c r="B982" s="418" t="inlineStr">
        <is>
          <t>Customs Clearance Fee and Trucking Fee</t>
        </is>
      </c>
      <c r="C982" s="418" t="inlineStr">
        <is>
          <t>ឃឺន + ណាហ្គែល</t>
        </is>
      </c>
      <c r="D982" s="418" t="inlineStr">
        <is>
          <t>L001-100045189</t>
        </is>
      </c>
      <c r="E982" s="418" t="inlineStr">
        <is>
          <t>PTI2218072</t>
        </is>
      </c>
      <c r="F982" s="419" t="n">
        <v>44802</v>
      </c>
      <c r="G982" s="420" t="n">
        <v>74162</v>
      </c>
      <c r="H982" s="418" t="n"/>
      <c r="I982" s="455" t="n">
        <v>74162</v>
      </c>
      <c r="J982" s="418">
        <f>IF(L982&lt;&gt;"",L982,K982)</f>
        <v/>
      </c>
      <c r="K982" s="418">
        <f>IF(AND(T982=TRUE, U982=TRUE, V982=TRUE), IF(W982&lt;-0.05, "អនុញ្ញាត (អ្នកផ្គត់ផ្គង់ប្រកាសខ្វះ)", "បានប្រកាស (អនុញ្ញាត)"), IF(AND(T982=FALSE, U982=FALSE, V982=FALSE), "ព្យួរទុក (មិនមានទិន្នន័យ)", "ប្រកាសខុស (ព្យួរទុក)"))</f>
        <v/>
      </c>
      <c r="L982" s="418" t="inlineStr"/>
      <c r="M982" s="418" t="inlineStr"/>
      <c r="N982" s="455" t="n"/>
      <c r="O982" s="455">
        <f>IF(W982&lt;0,AI982,I982)</f>
        <v/>
      </c>
      <c r="P982" s="455">
        <f>I982-O982</f>
        <v/>
      </c>
      <c r="Q982" s="418" t="n"/>
      <c r="R982" s="418" t="inlineStr">
        <is>
          <t>PTI2218072</t>
        </is>
      </c>
      <c r="S982" s="418" t="inlineStr">
        <is>
          <t>PTI2218072</t>
        </is>
      </c>
      <c r="T982" s="418">
        <f>R982=S982</f>
        <v/>
      </c>
      <c r="U982" s="418">
        <f>AND(MONTH(F982)=MONTH(Y982), YEAR(F982)=YEAR(Y982))</f>
        <v/>
      </c>
      <c r="V982" s="418">
        <f>AND(AC982&lt;&gt;"", 'Company information'!D$4&lt;&gt;"", RIGHT(SUBSTITUTE(AC982,"-",""),9)=RIGHT(SUBSTITUTE('Company information'!D$4,"-",""),9))</f>
        <v/>
      </c>
      <c r="W982" s="418">
        <f>AI982-I982</f>
        <v/>
      </c>
      <c r="X982" s="455" t="n"/>
      <c r="Y982" s="419" t="n">
        <v>44802</v>
      </c>
      <c r="Z982" s="418" t="inlineStr">
        <is>
          <t>PTI2218072</t>
        </is>
      </c>
      <c r="AA982" s="418" t="inlineStr"/>
      <c r="AB982" s="418" t="inlineStr">
        <is>
          <t>បុគ្គលជាប់អាករ</t>
        </is>
      </c>
      <c r="AC982" s="418" t="inlineStr">
        <is>
          <t>L001-100067123</t>
        </is>
      </c>
      <c r="AD982" s="418" t="inlineStr">
        <is>
          <t>រីឡាយអេប៊ល សូស អ៊ិនដាសស្រ្ទៀល (ខេមបូឌា)</t>
        </is>
      </c>
      <c r="AE982" s="455" t="n">
        <v>826471</v>
      </c>
      <c r="AF982" s="455" t="n">
        <v>741618</v>
      </c>
      <c r="AG982" s="455" t="n">
        <v>10691</v>
      </c>
      <c r="AH982" s="455" t="n">
        <v>0</v>
      </c>
      <c r="AI982" s="455" t="n">
        <v>74162</v>
      </c>
      <c r="AJ982" s="455" t="n">
        <v>0</v>
      </c>
      <c r="AK982" s="455" t="n">
        <v>0</v>
      </c>
      <c r="AL982" s="455" t="n">
        <v>0</v>
      </c>
      <c r="AM982" s="455" t="n">
        <v>0</v>
      </c>
      <c r="AN982" s="455" t="n">
        <v>0</v>
      </c>
      <c r="AO982" s="455" t="n">
        <v>0</v>
      </c>
      <c r="AP982" s="455" t="n">
        <v>0</v>
      </c>
      <c r="AQ982" s="455" t="n">
        <v>0</v>
      </c>
      <c r="AR982" s="418" t="inlineStr"/>
      <c r="AS982" s="418" t="inlineStr">
        <is>
          <t>ថ្លៃដឹកជញ្ជូន និងសេវា</t>
        </is>
      </c>
      <c r="AT982" s="418" t="inlineStr">
        <is>
          <t>បានប្រកាសពន្ធ</t>
        </is>
      </c>
    </row>
    <row r="983">
      <c r="A983" s="417" t="n">
        <v>974</v>
      </c>
      <c r="B983" s="418" t="inlineStr">
        <is>
          <t>Customs Declaration and CPF</t>
        </is>
      </c>
      <c r="C983" s="418" t="inlineStr">
        <is>
          <t>ឃឺន + ណាហ្គែល</t>
        </is>
      </c>
      <c r="D983" s="418" t="inlineStr">
        <is>
          <t>L001-100045189</t>
        </is>
      </c>
      <c r="E983" s="418" t="inlineStr">
        <is>
          <t>PTI2218070</t>
        </is>
      </c>
      <c r="F983" s="419" t="n">
        <v>44802</v>
      </c>
      <c r="G983" s="420" t="n">
        <v>50394</v>
      </c>
      <c r="H983" s="418" t="n"/>
      <c r="I983" s="455" t="n">
        <v>50394</v>
      </c>
      <c r="J983" s="418">
        <f>IF(L983&lt;&gt;"",L983,K983)</f>
        <v/>
      </c>
      <c r="K983" s="418">
        <f>IF(AND(T983=TRUE, U983=TRUE, V983=TRUE), IF(W983&lt;-0.05, "អនុញ្ញាត (អ្នកផ្គត់ផ្គង់ប្រកាសខ្វះ)", "បានប្រកាស (អនុញ្ញាត)"), IF(AND(T983=FALSE, U983=FALSE, V983=FALSE), "ព្យួរទុក (មិនមានទិន្នន័យ)", "ប្រកាសខុស (ព្យួរទុក)"))</f>
        <v/>
      </c>
      <c r="L983" s="418" t="inlineStr"/>
      <c r="M983" s="418" t="inlineStr"/>
      <c r="N983" s="455" t="n"/>
      <c r="O983" s="455">
        <f>IF(W983&lt;0,AI983,I983)</f>
        <v/>
      </c>
      <c r="P983" s="455">
        <f>I983-O983</f>
        <v/>
      </c>
      <c r="Q983" s="418" t="n"/>
      <c r="R983" s="418" t="inlineStr">
        <is>
          <t>PTI2218070</t>
        </is>
      </c>
      <c r="S983" s="418" t="inlineStr">
        <is>
          <t>PTI2218070</t>
        </is>
      </c>
      <c r="T983" s="418">
        <f>R983=S983</f>
        <v/>
      </c>
      <c r="U983" s="418">
        <f>AND(MONTH(F983)=MONTH(Y983), YEAR(F983)=YEAR(Y983))</f>
        <v/>
      </c>
      <c r="V983" s="418">
        <f>AND(AC983&lt;&gt;"", 'Company information'!D$4&lt;&gt;"", RIGHT(SUBSTITUTE(AC983,"-",""),9)=RIGHT(SUBSTITUTE('Company information'!D$4,"-",""),9))</f>
        <v/>
      </c>
      <c r="W983" s="418">
        <f>AI983-I983</f>
        <v/>
      </c>
      <c r="X983" s="455" t="n"/>
      <c r="Y983" s="419" t="n">
        <v>44802</v>
      </c>
      <c r="Z983" s="418" t="inlineStr">
        <is>
          <t>PTI2218070</t>
        </is>
      </c>
      <c r="AA983" s="418" t="inlineStr"/>
      <c r="AB983" s="418" t="inlineStr">
        <is>
          <t>បុគ្គលជាប់អាករ</t>
        </is>
      </c>
      <c r="AC983" s="418" t="inlineStr">
        <is>
          <t>L001-100067123</t>
        </is>
      </c>
      <c r="AD983" s="418" t="inlineStr">
        <is>
          <t>រីឡាយអេប៊ល សូស អ៊ិនដាសស្រ្ទៀល (ខេមបូឌា)</t>
        </is>
      </c>
      <c r="AE983" s="455" t="n">
        <v>565030</v>
      </c>
      <c r="AF983" s="455" t="n">
        <v>503945</v>
      </c>
      <c r="AG983" s="455" t="n">
        <v>10691</v>
      </c>
      <c r="AH983" s="455" t="n">
        <v>0</v>
      </c>
      <c r="AI983" s="455" t="n">
        <v>50394</v>
      </c>
      <c r="AJ983" s="455" t="n">
        <v>0</v>
      </c>
      <c r="AK983" s="455" t="n">
        <v>0</v>
      </c>
      <c r="AL983" s="455" t="n">
        <v>0</v>
      </c>
      <c r="AM983" s="455" t="n">
        <v>0</v>
      </c>
      <c r="AN983" s="455" t="n">
        <v>0</v>
      </c>
      <c r="AO983" s="455" t="n">
        <v>0</v>
      </c>
      <c r="AP983" s="455" t="n">
        <v>0</v>
      </c>
      <c r="AQ983" s="455" t="n">
        <v>0</v>
      </c>
      <c r="AR983" s="418" t="inlineStr"/>
      <c r="AS983" s="418" t="inlineStr">
        <is>
          <t>ថ្លៃដឹកជញ្ជូន និងសេវា</t>
        </is>
      </c>
      <c r="AT983" s="418" t="inlineStr">
        <is>
          <t>បានប្រកាសពន្ធ</t>
        </is>
      </c>
    </row>
    <row r="984">
      <c r="A984" s="417" t="n">
        <v>975</v>
      </c>
      <c r="B984" s="418" t="inlineStr">
        <is>
          <t>Charge from warehouse</t>
        </is>
      </c>
      <c r="C984" s="418" t="inlineStr">
        <is>
          <t>ឃឺន + ណាហ្គែល</t>
        </is>
      </c>
      <c r="D984" s="418" t="inlineStr">
        <is>
          <t>L001-100045189</t>
        </is>
      </c>
      <c r="E984" s="418" t="inlineStr">
        <is>
          <t>PTI2218069</t>
        </is>
      </c>
      <c r="F984" s="419" t="n">
        <v>44802</v>
      </c>
      <c r="G984" s="420" t="n">
        <v>50394</v>
      </c>
      <c r="H984" s="418" t="n"/>
      <c r="I984" s="455" t="n">
        <v>50394</v>
      </c>
      <c r="J984" s="418">
        <f>IF(L984&lt;&gt;"",L984,K984)</f>
        <v/>
      </c>
      <c r="K984" s="418">
        <f>IF(AND(T984=TRUE, U984=TRUE, V984=TRUE), IF(W984&lt;-0.05, "អនុញ្ញាត (អ្នកផ្គត់ផ្គង់ប្រកាសខ្វះ)", "បានប្រកាស (អនុញ្ញាត)"), IF(AND(T984=FALSE, U984=FALSE, V984=FALSE), "ព្យួរទុក (មិនមានទិន្នន័យ)", "ប្រកាសខុស (ព្យួរទុក)"))</f>
        <v/>
      </c>
      <c r="L984" s="418" t="inlineStr"/>
      <c r="M984" s="418" t="inlineStr"/>
      <c r="N984" s="455" t="n"/>
      <c r="O984" s="455">
        <f>IF(W984&lt;0,AI984,I984)</f>
        <v/>
      </c>
      <c r="P984" s="455">
        <f>I984-O984</f>
        <v/>
      </c>
      <c r="Q984" s="418" t="n"/>
      <c r="R984" s="418" t="inlineStr">
        <is>
          <t>PTI2218069</t>
        </is>
      </c>
      <c r="S984" s="418" t="inlineStr">
        <is>
          <t>PTI2218069</t>
        </is>
      </c>
      <c r="T984" s="418">
        <f>R984=S984</f>
        <v/>
      </c>
      <c r="U984" s="418">
        <f>AND(MONTH(F984)=MONTH(Y984), YEAR(F984)=YEAR(Y984))</f>
        <v/>
      </c>
      <c r="V984" s="418">
        <f>AND(AC984&lt;&gt;"", 'Company information'!D$4&lt;&gt;"", RIGHT(SUBSTITUTE(AC984,"-",""),9)=RIGHT(SUBSTITUTE('Company information'!D$4,"-",""),9))</f>
        <v/>
      </c>
      <c r="W984" s="418">
        <f>AI984-I984</f>
        <v/>
      </c>
      <c r="X984" s="455" t="n"/>
      <c r="Y984" s="419" t="n">
        <v>44802</v>
      </c>
      <c r="Z984" s="418" t="inlineStr">
        <is>
          <t>PTI2218069</t>
        </is>
      </c>
      <c r="AA984" s="418" t="inlineStr"/>
      <c r="AB984" s="418" t="inlineStr">
        <is>
          <t>បុគ្គលជាប់អាករ</t>
        </is>
      </c>
      <c r="AC984" s="418" t="inlineStr">
        <is>
          <t>L001-100067123</t>
        </is>
      </c>
      <c r="AD984" s="418" t="inlineStr">
        <is>
          <t>រីឡាយអេប៊ល សូស អ៊ិនដាសស្រ្ទៀល (ខេមបូឌា)</t>
        </is>
      </c>
      <c r="AE984" s="455" t="n">
        <v>565030</v>
      </c>
      <c r="AF984" s="455" t="n">
        <v>503945</v>
      </c>
      <c r="AG984" s="455" t="n">
        <v>10691</v>
      </c>
      <c r="AH984" s="455" t="n">
        <v>0</v>
      </c>
      <c r="AI984" s="455" t="n">
        <v>50394</v>
      </c>
      <c r="AJ984" s="455" t="n">
        <v>0</v>
      </c>
      <c r="AK984" s="455" t="n">
        <v>0</v>
      </c>
      <c r="AL984" s="455" t="n">
        <v>0</v>
      </c>
      <c r="AM984" s="455" t="n">
        <v>0</v>
      </c>
      <c r="AN984" s="455" t="n">
        <v>0</v>
      </c>
      <c r="AO984" s="455" t="n">
        <v>0</v>
      </c>
      <c r="AP984" s="455" t="n">
        <v>0</v>
      </c>
      <c r="AQ984" s="455" t="n">
        <v>0</v>
      </c>
      <c r="AR984" s="418" t="inlineStr"/>
      <c r="AS984" s="418" t="inlineStr">
        <is>
          <t>ថ្លៃដឹកជញ្ជូន និងសេវា</t>
        </is>
      </c>
      <c r="AT984" s="418" t="inlineStr">
        <is>
          <t>បានប្រកាសពន្ធ</t>
        </is>
      </c>
    </row>
    <row r="985">
      <c r="A985" s="417" t="n">
        <v>976</v>
      </c>
      <c r="B985" s="418" t="inlineStr">
        <is>
          <t>Import Shipment Expense</t>
        </is>
      </c>
      <c r="C985" s="418" t="inlineStr">
        <is>
          <t>ឃឺន + ណាហ្គែល</t>
        </is>
      </c>
      <c r="D985" s="418" t="inlineStr">
        <is>
          <t>L001-100045189</t>
        </is>
      </c>
      <c r="E985" s="418" t="inlineStr">
        <is>
          <t>PTI2218068</t>
        </is>
      </c>
      <c r="F985" s="419" t="n">
        <v>44802</v>
      </c>
      <c r="G985" s="420" t="n">
        <v>92090</v>
      </c>
      <c r="H985" s="418" t="n"/>
      <c r="I985" s="455" t="n">
        <v>92090</v>
      </c>
      <c r="J985" s="418">
        <f>IF(L985&lt;&gt;"",L985,K985)</f>
        <v/>
      </c>
      <c r="K985" s="418">
        <f>IF(AND(T985=TRUE, U985=TRUE, V985=TRUE), IF(W985&lt;-0.05, "អនុញ្ញាត (អ្នកផ្គត់ផ្គង់ប្រកាសខ្វះ)", "បានប្រកាស (អនុញ្ញាត)"), IF(AND(T985=FALSE, U985=FALSE, V985=FALSE), "ព្យួរទុក (មិនមានទិន្នន័យ)", "ប្រកាសខុស (ព្យួរទុក)"))</f>
        <v/>
      </c>
      <c r="L985" s="418" t="inlineStr"/>
      <c r="M985" s="418" t="inlineStr"/>
      <c r="N985" s="455" t="n"/>
      <c r="O985" s="455">
        <f>IF(W985&lt;0,AI985,I985)</f>
        <v/>
      </c>
      <c r="P985" s="455">
        <f>I985-O985</f>
        <v/>
      </c>
      <c r="Q985" s="418" t="n"/>
      <c r="R985" s="418" t="inlineStr">
        <is>
          <t>PTI2218068</t>
        </is>
      </c>
      <c r="S985" s="418" t="inlineStr">
        <is>
          <t>PTI2218068</t>
        </is>
      </c>
      <c r="T985" s="418">
        <f>R985=S985</f>
        <v/>
      </c>
      <c r="U985" s="418">
        <f>AND(MONTH(F985)=MONTH(Y985), YEAR(F985)=YEAR(Y985))</f>
        <v/>
      </c>
      <c r="V985" s="418">
        <f>AND(AC985&lt;&gt;"", 'Company information'!D$4&lt;&gt;"", RIGHT(SUBSTITUTE(AC985,"-",""),9)=RIGHT(SUBSTITUTE('Company information'!D$4,"-",""),9))</f>
        <v/>
      </c>
      <c r="W985" s="418">
        <f>AI985-I985</f>
        <v/>
      </c>
      <c r="X985" s="455" t="n"/>
      <c r="Y985" s="419" t="n">
        <v>44802</v>
      </c>
      <c r="Z985" s="418" t="inlineStr">
        <is>
          <t>PTI2218068</t>
        </is>
      </c>
      <c r="AA985" s="418" t="inlineStr"/>
      <c r="AB985" s="418" t="inlineStr">
        <is>
          <t>បុគ្គលជាប់អាករ</t>
        </is>
      </c>
      <c r="AC985" s="418" t="inlineStr">
        <is>
          <t>L001-100067123</t>
        </is>
      </c>
      <c r="AD985" s="418" t="inlineStr">
        <is>
          <t>រីឡាយអេប៊ល សូស អ៊ិនដាសស្រ្ទៀល (ខេមបូឌា)</t>
        </is>
      </c>
      <c r="AE985" s="455" t="n">
        <v>1023682</v>
      </c>
      <c r="AF985" s="455" t="n">
        <v>920901</v>
      </c>
      <c r="AG985" s="455" t="n">
        <v>10691</v>
      </c>
      <c r="AH985" s="455" t="n">
        <v>0</v>
      </c>
      <c r="AI985" s="455" t="n">
        <v>92090</v>
      </c>
      <c r="AJ985" s="455" t="n">
        <v>0</v>
      </c>
      <c r="AK985" s="455" t="n">
        <v>0</v>
      </c>
      <c r="AL985" s="455" t="n">
        <v>0</v>
      </c>
      <c r="AM985" s="455" t="n">
        <v>0</v>
      </c>
      <c r="AN985" s="455" t="n">
        <v>0</v>
      </c>
      <c r="AO985" s="455" t="n">
        <v>0</v>
      </c>
      <c r="AP985" s="455" t="n">
        <v>0</v>
      </c>
      <c r="AQ985" s="455" t="n">
        <v>0</v>
      </c>
      <c r="AR985" s="418" t="inlineStr"/>
      <c r="AS985" s="418" t="inlineStr">
        <is>
          <t>ថ្លៃដឹកជញ្ជូន និងសេវា</t>
        </is>
      </c>
      <c r="AT985" s="418" t="inlineStr">
        <is>
          <t>បានប្រកាសពន្ធ</t>
        </is>
      </c>
    </row>
    <row r="986">
      <c r="A986" s="417" t="n">
        <v>977</v>
      </c>
      <c r="B986" s="418" t="inlineStr">
        <is>
          <t>Customs Clearance Fee, Extra Trucking Fee, Non-Original Insurance, Permit Fee, Service Charge and Red in Asycuda System</t>
        </is>
      </c>
      <c r="C986" s="418" t="inlineStr">
        <is>
          <t>ឃឺន + ណាហ្គែល</t>
        </is>
      </c>
      <c r="D986" s="418" t="inlineStr">
        <is>
          <t>L001-100045189</t>
        </is>
      </c>
      <c r="E986" s="418" t="inlineStr">
        <is>
          <t>PTI2218067</t>
        </is>
      </c>
      <c r="F986" s="419" t="n">
        <v>44802</v>
      </c>
      <c r="G986" s="420" t="n">
        <v>50394</v>
      </c>
      <c r="H986" s="418" t="n"/>
      <c r="I986" s="455" t="n">
        <v>50394</v>
      </c>
      <c r="J986" s="418">
        <f>IF(L986&lt;&gt;"",L986,K986)</f>
        <v/>
      </c>
      <c r="K986" s="418">
        <f>IF(AND(T986=TRUE, U986=TRUE, V986=TRUE), IF(W986&lt;-0.05, "អនុញ្ញាត (អ្នកផ្គត់ផ្គង់ប្រកាសខ្វះ)", "បានប្រកាស (អនុញ្ញាត)"), IF(AND(T986=FALSE, U986=FALSE, V986=FALSE), "ព្យួរទុក (មិនមានទិន្នន័យ)", "ប្រកាសខុស (ព្យួរទុក)"))</f>
        <v/>
      </c>
      <c r="L986" s="418" t="inlineStr"/>
      <c r="M986" s="418" t="inlineStr"/>
      <c r="N986" s="455" t="n"/>
      <c r="O986" s="455">
        <f>IF(W986&lt;0,AI986,I986)</f>
        <v/>
      </c>
      <c r="P986" s="455">
        <f>I986-O986</f>
        <v/>
      </c>
      <c r="Q986" s="418" t="n"/>
      <c r="R986" s="418" t="inlineStr">
        <is>
          <t>PTI2218067</t>
        </is>
      </c>
      <c r="S986" s="418" t="inlineStr">
        <is>
          <t>PTI2218067</t>
        </is>
      </c>
      <c r="T986" s="418">
        <f>R986=S986</f>
        <v/>
      </c>
      <c r="U986" s="418">
        <f>AND(MONTH(F986)=MONTH(Y986), YEAR(F986)=YEAR(Y986))</f>
        <v/>
      </c>
      <c r="V986" s="418">
        <f>AND(AC986&lt;&gt;"", 'Company information'!D$4&lt;&gt;"", RIGHT(SUBSTITUTE(AC986,"-",""),9)=RIGHT(SUBSTITUTE('Company information'!D$4,"-",""),9))</f>
        <v/>
      </c>
      <c r="W986" s="418">
        <f>AI986-I986</f>
        <v/>
      </c>
      <c r="X986" s="455" t="n"/>
      <c r="Y986" s="419" t="n">
        <v>44802</v>
      </c>
      <c r="Z986" s="418" t="inlineStr">
        <is>
          <t>PTI2218067</t>
        </is>
      </c>
      <c r="AA986" s="418" t="inlineStr"/>
      <c r="AB986" s="418" t="inlineStr">
        <is>
          <t>បុគ្គលជាប់អាករ</t>
        </is>
      </c>
      <c r="AC986" s="418" t="inlineStr">
        <is>
          <t>L001-100067123</t>
        </is>
      </c>
      <c r="AD986" s="418" t="inlineStr">
        <is>
          <t>រីឡាយអេប៊ល សូស អ៊ិនដាសស្រ្ទៀល (ខេមបូឌា)</t>
        </is>
      </c>
      <c r="AE986" s="455" t="n">
        <v>565030</v>
      </c>
      <c r="AF986" s="455" t="n">
        <v>503945</v>
      </c>
      <c r="AG986" s="455" t="n">
        <v>10691</v>
      </c>
      <c r="AH986" s="455" t="n">
        <v>0</v>
      </c>
      <c r="AI986" s="455" t="n">
        <v>50394</v>
      </c>
      <c r="AJ986" s="455" t="n">
        <v>0</v>
      </c>
      <c r="AK986" s="455" t="n">
        <v>0</v>
      </c>
      <c r="AL986" s="455" t="n">
        <v>0</v>
      </c>
      <c r="AM986" s="455" t="n">
        <v>0</v>
      </c>
      <c r="AN986" s="455" t="n">
        <v>0</v>
      </c>
      <c r="AO986" s="455" t="n">
        <v>0</v>
      </c>
      <c r="AP986" s="455" t="n">
        <v>0</v>
      </c>
      <c r="AQ986" s="455" t="n">
        <v>0</v>
      </c>
      <c r="AR986" s="418" t="inlineStr"/>
      <c r="AS986" s="418" t="inlineStr">
        <is>
          <t>ថ្លៃដឹកជញ្ជូន និងសេវា</t>
        </is>
      </c>
      <c r="AT986" s="418" t="inlineStr">
        <is>
          <t>បានប្រកាសពន្ធ</t>
        </is>
      </c>
    </row>
    <row r="987">
      <c r="A987" s="417" t="n">
        <v>978</v>
      </c>
      <c r="B987" s="418" t="inlineStr">
        <is>
          <t>Customs Clearance Fee and Trucking Fee</t>
        </is>
      </c>
      <c r="C987" s="418" t="inlineStr">
        <is>
          <t>ឃឺន + ណាហ្គែល</t>
        </is>
      </c>
      <c r="D987" s="418" t="inlineStr">
        <is>
          <t>L001-100045189</t>
        </is>
      </c>
      <c r="E987" s="418" t="inlineStr">
        <is>
          <t>PTI2218066</t>
        </is>
      </c>
      <c r="F987" s="419" t="n">
        <v>44802</v>
      </c>
      <c r="G987" s="420" t="n">
        <v>50394</v>
      </c>
      <c r="H987" s="418" t="n"/>
      <c r="I987" s="455" t="n">
        <v>50394</v>
      </c>
      <c r="J987" s="418">
        <f>IF(L987&lt;&gt;"",L987,K987)</f>
        <v/>
      </c>
      <c r="K987" s="418">
        <f>IF(AND(T987=TRUE, U987=TRUE, V987=TRUE), IF(W987&lt;-0.05, "អនុញ្ញាត (អ្នកផ្គត់ផ្គង់ប្រកាសខ្វះ)", "បានប្រកាស (អនុញ្ញាត)"), IF(AND(T987=FALSE, U987=FALSE, V987=FALSE), "ព្យួរទុក (មិនមានទិន្នន័យ)", "ប្រកាសខុស (ព្យួរទុក)"))</f>
        <v/>
      </c>
      <c r="L987" s="418" t="inlineStr"/>
      <c r="M987" s="418" t="inlineStr"/>
      <c r="N987" s="455" t="n"/>
      <c r="O987" s="455">
        <f>IF(W987&lt;0,AI987,I987)</f>
        <v/>
      </c>
      <c r="P987" s="455">
        <f>I987-O987</f>
        <v/>
      </c>
      <c r="Q987" s="418" t="n"/>
      <c r="R987" s="418" t="inlineStr">
        <is>
          <t>PTI2218066</t>
        </is>
      </c>
      <c r="S987" s="418" t="inlineStr">
        <is>
          <t>PTI2218066</t>
        </is>
      </c>
      <c r="T987" s="418">
        <f>R987=S987</f>
        <v/>
      </c>
      <c r="U987" s="418">
        <f>AND(MONTH(F987)=MONTH(Y987), YEAR(F987)=YEAR(Y987))</f>
        <v/>
      </c>
      <c r="V987" s="418">
        <f>AND(AC987&lt;&gt;"", 'Company information'!D$4&lt;&gt;"", RIGHT(SUBSTITUTE(AC987,"-",""),9)=RIGHT(SUBSTITUTE('Company information'!D$4,"-",""),9))</f>
        <v/>
      </c>
      <c r="W987" s="418">
        <f>AI987-I987</f>
        <v/>
      </c>
      <c r="X987" s="455" t="n"/>
      <c r="Y987" s="419" t="n">
        <v>44802</v>
      </c>
      <c r="Z987" s="418" t="inlineStr">
        <is>
          <t>PTI2218066</t>
        </is>
      </c>
      <c r="AA987" s="418" t="inlineStr"/>
      <c r="AB987" s="418" t="inlineStr">
        <is>
          <t>បុគ្គលជាប់អាករ</t>
        </is>
      </c>
      <c r="AC987" s="418" t="inlineStr">
        <is>
          <t>L001-100067123</t>
        </is>
      </c>
      <c r="AD987" s="418" t="inlineStr">
        <is>
          <t>រីឡាយអេប៊ល សូស អ៊ិនដាសស្រ្ទៀល (ខេមបូឌា)</t>
        </is>
      </c>
      <c r="AE987" s="455" t="n">
        <v>565030</v>
      </c>
      <c r="AF987" s="455" t="n">
        <v>503945</v>
      </c>
      <c r="AG987" s="455" t="n">
        <v>10691</v>
      </c>
      <c r="AH987" s="455" t="n">
        <v>0</v>
      </c>
      <c r="AI987" s="455" t="n">
        <v>50394</v>
      </c>
      <c r="AJ987" s="455" t="n">
        <v>0</v>
      </c>
      <c r="AK987" s="455" t="n">
        <v>0</v>
      </c>
      <c r="AL987" s="455" t="n">
        <v>0</v>
      </c>
      <c r="AM987" s="455" t="n">
        <v>0</v>
      </c>
      <c r="AN987" s="455" t="n">
        <v>0</v>
      </c>
      <c r="AO987" s="455" t="n">
        <v>0</v>
      </c>
      <c r="AP987" s="455" t="n">
        <v>0</v>
      </c>
      <c r="AQ987" s="455" t="n">
        <v>0</v>
      </c>
      <c r="AR987" s="418" t="inlineStr"/>
      <c r="AS987" s="418" t="inlineStr">
        <is>
          <t>ថ្លៃដឹកជញ្ជូន និងសេវា</t>
        </is>
      </c>
      <c r="AT987" s="418" t="inlineStr">
        <is>
          <t>បានប្រកាសពន្ធ</t>
        </is>
      </c>
    </row>
    <row r="988">
      <c r="A988" s="417" t="n">
        <v>979</v>
      </c>
      <c r="B988" s="418" t="inlineStr">
        <is>
          <t>Customs Declaration and CPF</t>
        </is>
      </c>
      <c r="C988" s="418" t="inlineStr">
        <is>
          <t>ឃឺន + ណាហ្គែល</t>
        </is>
      </c>
      <c r="D988" s="418" t="inlineStr">
        <is>
          <t>L001-100045189</t>
        </is>
      </c>
      <c r="E988" s="418" t="inlineStr">
        <is>
          <t>PTI2218065</t>
        </is>
      </c>
      <c r="F988" s="419" t="n">
        <v>44802</v>
      </c>
      <c r="G988" s="420" t="n">
        <v>50394</v>
      </c>
      <c r="H988" s="418" t="n"/>
      <c r="I988" s="455" t="n">
        <v>50394</v>
      </c>
      <c r="J988" s="418">
        <f>IF(L988&lt;&gt;"",L988,K988)</f>
        <v/>
      </c>
      <c r="K988" s="418">
        <f>IF(AND(T988=TRUE, U988=TRUE, V988=TRUE), IF(W988&lt;-0.05, "អនុញ្ញាត (អ្នកផ្គត់ផ្គង់ប្រកាសខ្វះ)", "បានប្រកាស (អនុញ្ញាត)"), IF(AND(T988=FALSE, U988=FALSE, V988=FALSE), "ព្យួរទុក (មិនមានទិន្នន័យ)", "ប្រកាសខុស (ព្យួរទុក)"))</f>
        <v/>
      </c>
      <c r="L988" s="418" t="inlineStr"/>
      <c r="M988" s="418" t="inlineStr"/>
      <c r="N988" s="455" t="n"/>
      <c r="O988" s="455">
        <f>IF(W988&lt;0,AI988,I988)</f>
        <v/>
      </c>
      <c r="P988" s="455">
        <f>I988-O988</f>
        <v/>
      </c>
      <c r="Q988" s="418" t="n"/>
      <c r="R988" s="418" t="inlineStr">
        <is>
          <t>PTI2218065</t>
        </is>
      </c>
      <c r="S988" s="418" t="inlineStr">
        <is>
          <t>PTI2218065</t>
        </is>
      </c>
      <c r="T988" s="418">
        <f>R988=S988</f>
        <v/>
      </c>
      <c r="U988" s="418">
        <f>AND(MONTH(F988)=MONTH(Y988), YEAR(F988)=YEAR(Y988))</f>
        <v/>
      </c>
      <c r="V988" s="418">
        <f>AND(AC988&lt;&gt;"", 'Company information'!D$4&lt;&gt;"", RIGHT(SUBSTITUTE(AC988,"-",""),9)=RIGHT(SUBSTITUTE('Company information'!D$4,"-",""),9))</f>
        <v/>
      </c>
      <c r="W988" s="418">
        <f>AI988-I988</f>
        <v/>
      </c>
      <c r="X988" s="455" t="n"/>
      <c r="Y988" s="419" t="n">
        <v>44802</v>
      </c>
      <c r="Z988" s="418" t="inlineStr">
        <is>
          <t>PTI2218065</t>
        </is>
      </c>
      <c r="AA988" s="418" t="inlineStr"/>
      <c r="AB988" s="418" t="inlineStr">
        <is>
          <t>បុគ្គលជាប់អាករ</t>
        </is>
      </c>
      <c r="AC988" s="418" t="inlineStr">
        <is>
          <t>L001-100067123</t>
        </is>
      </c>
      <c r="AD988" s="418" t="inlineStr">
        <is>
          <t>រីឡាយអេប៊ល សូស អ៊ិនដាសស្រ្ទៀល (ខេមបូឌា)</t>
        </is>
      </c>
      <c r="AE988" s="455" t="n">
        <v>565030</v>
      </c>
      <c r="AF988" s="455" t="n">
        <v>503945</v>
      </c>
      <c r="AG988" s="455" t="n">
        <v>10691</v>
      </c>
      <c r="AH988" s="455" t="n">
        <v>0</v>
      </c>
      <c r="AI988" s="455" t="n">
        <v>50394</v>
      </c>
      <c r="AJ988" s="455" t="n">
        <v>0</v>
      </c>
      <c r="AK988" s="455" t="n">
        <v>0</v>
      </c>
      <c r="AL988" s="455" t="n">
        <v>0</v>
      </c>
      <c r="AM988" s="455" t="n">
        <v>0</v>
      </c>
      <c r="AN988" s="455" t="n">
        <v>0</v>
      </c>
      <c r="AO988" s="455" t="n">
        <v>0</v>
      </c>
      <c r="AP988" s="455" t="n">
        <v>0</v>
      </c>
      <c r="AQ988" s="455" t="n">
        <v>0</v>
      </c>
      <c r="AR988" s="418" t="inlineStr"/>
      <c r="AS988" s="418" t="inlineStr">
        <is>
          <t>ថ្លៃដឹកជញ្ជូន និងសេវា</t>
        </is>
      </c>
      <c r="AT988" s="418" t="inlineStr">
        <is>
          <t>បានប្រកាសពន្ធ</t>
        </is>
      </c>
    </row>
    <row r="989">
      <c r="A989" s="417" t="n">
        <v>980</v>
      </c>
      <c r="B989" s="418" t="inlineStr">
        <is>
          <t>Charge from warehouse and Storage Charges</t>
        </is>
      </c>
      <c r="C989" s="418" t="inlineStr">
        <is>
          <t>ឃឺន + ណាហ្គែល</t>
        </is>
      </c>
      <c r="D989" s="418" t="inlineStr">
        <is>
          <t>L001-100045189</t>
        </is>
      </c>
      <c r="E989" s="418" t="inlineStr">
        <is>
          <t>PTI2218064</t>
        </is>
      </c>
      <c r="F989" s="419" t="n">
        <v>44802</v>
      </c>
      <c r="G989" s="420" t="n">
        <v>58207</v>
      </c>
      <c r="H989" s="418" t="n"/>
      <c r="I989" s="455" t="n">
        <v>58207</v>
      </c>
      <c r="J989" s="418">
        <f>IF(L989&lt;&gt;"",L989,K989)</f>
        <v/>
      </c>
      <c r="K989" s="418">
        <f>IF(AND(T989=TRUE, U989=TRUE, V989=TRUE), IF(W989&lt;-0.05, "អនុញ្ញាត (អ្នកផ្គត់ផ្គង់ប្រកាសខ្វះ)", "បានប្រកាស (អនុញ្ញាត)"), IF(AND(T989=FALSE, U989=FALSE, V989=FALSE), "ព្យួរទុក (មិនមានទិន្នន័យ)", "ប្រកាសខុស (ព្យួរទុក)"))</f>
        <v/>
      </c>
      <c r="L989" s="418" t="inlineStr"/>
      <c r="M989" s="418" t="inlineStr"/>
      <c r="N989" s="455" t="n"/>
      <c r="O989" s="455">
        <f>IF(W989&lt;0,AI989,I989)</f>
        <v/>
      </c>
      <c r="P989" s="455">
        <f>I989-O989</f>
        <v/>
      </c>
      <c r="Q989" s="418" t="n"/>
      <c r="R989" s="418" t="inlineStr">
        <is>
          <t>PTI2218064</t>
        </is>
      </c>
      <c r="S989" s="418" t="inlineStr">
        <is>
          <t>PTI2218064</t>
        </is>
      </c>
      <c r="T989" s="418">
        <f>R989=S989</f>
        <v/>
      </c>
      <c r="U989" s="418">
        <f>AND(MONTH(F989)=MONTH(Y989), YEAR(F989)=YEAR(Y989))</f>
        <v/>
      </c>
      <c r="V989" s="418">
        <f>AND(AC989&lt;&gt;"", 'Company information'!D$4&lt;&gt;"", RIGHT(SUBSTITUTE(AC989,"-",""),9)=RIGHT(SUBSTITUTE('Company information'!D$4,"-",""),9))</f>
        <v/>
      </c>
      <c r="W989" s="418">
        <f>AI989-I989</f>
        <v/>
      </c>
      <c r="X989" s="455" t="n"/>
      <c r="Y989" s="419" t="n">
        <v>44802</v>
      </c>
      <c r="Z989" s="418" t="inlineStr">
        <is>
          <t>PTI2218064</t>
        </is>
      </c>
      <c r="AA989" s="418" t="inlineStr"/>
      <c r="AB989" s="418" t="inlineStr">
        <is>
          <t>បុគ្គលជាប់អាករ</t>
        </is>
      </c>
      <c r="AC989" s="418" t="inlineStr">
        <is>
          <t>L001-100067123</t>
        </is>
      </c>
      <c r="AD989" s="418" t="inlineStr">
        <is>
          <t>រីឡាយអេប៊ល សូស អ៊ិនដាសស្រ្ទៀល (ខេមបូឌា)</t>
        </is>
      </c>
      <c r="AE989" s="455" t="n">
        <v>650971</v>
      </c>
      <c r="AF989" s="455" t="n">
        <v>582073</v>
      </c>
      <c r="AG989" s="455" t="n">
        <v>10691</v>
      </c>
      <c r="AH989" s="455" t="n">
        <v>0</v>
      </c>
      <c r="AI989" s="455" t="n">
        <v>58207</v>
      </c>
      <c r="AJ989" s="455" t="n">
        <v>0</v>
      </c>
      <c r="AK989" s="455" t="n">
        <v>0</v>
      </c>
      <c r="AL989" s="455" t="n">
        <v>0</v>
      </c>
      <c r="AM989" s="455" t="n">
        <v>0</v>
      </c>
      <c r="AN989" s="455" t="n">
        <v>0</v>
      </c>
      <c r="AO989" s="455" t="n">
        <v>0</v>
      </c>
      <c r="AP989" s="455" t="n">
        <v>0</v>
      </c>
      <c r="AQ989" s="455" t="n">
        <v>0</v>
      </c>
      <c r="AR989" s="418" t="inlineStr"/>
      <c r="AS989" s="418" t="inlineStr">
        <is>
          <t>ថ្លៃដឹកជញ្ជូន និងសេវា</t>
        </is>
      </c>
      <c r="AT989" s="418" t="inlineStr">
        <is>
          <t>បានប្រកាសពន្ធ</t>
        </is>
      </c>
    </row>
    <row r="990">
      <c r="A990" s="417" t="n">
        <v>981</v>
      </c>
      <c r="B990" s="418" t="inlineStr">
        <is>
          <t>Customs Clearance Fee and Trucking Fee</t>
        </is>
      </c>
      <c r="C990" s="418" t="inlineStr">
        <is>
          <t>ឃឺន + ណាហ្គែល</t>
        </is>
      </c>
      <c r="D990" s="418" t="inlineStr">
        <is>
          <t>L001-100045189</t>
        </is>
      </c>
      <c r="E990" s="418" t="inlineStr">
        <is>
          <t>PTI2218063</t>
        </is>
      </c>
      <c r="F990" s="419" t="n">
        <v>44802</v>
      </c>
      <c r="G990" s="420" t="n">
        <v>50394</v>
      </c>
      <c r="H990" s="418" t="n"/>
      <c r="I990" s="455" t="n">
        <v>50394</v>
      </c>
      <c r="J990" s="418">
        <f>IF(L990&lt;&gt;"",L990,K990)</f>
        <v/>
      </c>
      <c r="K990" s="418">
        <f>IF(AND(T990=TRUE, U990=TRUE, V990=TRUE), IF(W990&lt;-0.05, "អនុញ្ញាត (អ្នកផ្គត់ផ្គង់ប្រកាសខ្វះ)", "បានប្រកាស (អនុញ្ញាត)"), IF(AND(T990=FALSE, U990=FALSE, V990=FALSE), "ព្យួរទុក (មិនមានទិន្នន័យ)", "ប្រកាសខុស (ព្យួរទុក)"))</f>
        <v/>
      </c>
      <c r="L990" s="418" t="inlineStr"/>
      <c r="M990" s="418" t="inlineStr"/>
      <c r="N990" s="455" t="n"/>
      <c r="O990" s="455">
        <f>IF(W990&lt;0,AI990,I990)</f>
        <v/>
      </c>
      <c r="P990" s="455">
        <f>I990-O990</f>
        <v/>
      </c>
      <c r="Q990" s="418" t="n"/>
      <c r="R990" s="418" t="inlineStr">
        <is>
          <t>PTI2218063</t>
        </is>
      </c>
      <c r="S990" s="418" t="inlineStr">
        <is>
          <t>PTI2218063</t>
        </is>
      </c>
      <c r="T990" s="418">
        <f>R990=S990</f>
        <v/>
      </c>
      <c r="U990" s="418">
        <f>AND(MONTH(F990)=MONTH(Y990), YEAR(F990)=YEAR(Y990))</f>
        <v/>
      </c>
      <c r="V990" s="418">
        <f>AND(AC990&lt;&gt;"", 'Company information'!D$4&lt;&gt;"", RIGHT(SUBSTITUTE(AC990,"-",""),9)=RIGHT(SUBSTITUTE('Company information'!D$4,"-",""),9))</f>
        <v/>
      </c>
      <c r="W990" s="418">
        <f>AI990-I990</f>
        <v/>
      </c>
      <c r="X990" s="455" t="n"/>
      <c r="Y990" s="419" t="n">
        <v>44802</v>
      </c>
      <c r="Z990" s="418" t="inlineStr">
        <is>
          <t>PTI2218063</t>
        </is>
      </c>
      <c r="AA990" s="418" t="inlineStr"/>
      <c r="AB990" s="418" t="inlineStr">
        <is>
          <t>បុគ្គលជាប់អាករ</t>
        </is>
      </c>
      <c r="AC990" s="418" t="inlineStr">
        <is>
          <t>L001-100067123</t>
        </is>
      </c>
      <c r="AD990" s="418" t="inlineStr">
        <is>
          <t>រីឡាយអេប៊ល សូស អ៊ិនដាសស្រ្ទៀល (ខេមបូឌា)</t>
        </is>
      </c>
      <c r="AE990" s="455" t="n">
        <v>565030</v>
      </c>
      <c r="AF990" s="455" t="n">
        <v>503945</v>
      </c>
      <c r="AG990" s="455" t="n">
        <v>10691</v>
      </c>
      <c r="AH990" s="455" t="n">
        <v>0</v>
      </c>
      <c r="AI990" s="455" t="n">
        <v>50394</v>
      </c>
      <c r="AJ990" s="455" t="n">
        <v>0</v>
      </c>
      <c r="AK990" s="455" t="n">
        <v>0</v>
      </c>
      <c r="AL990" s="455" t="n">
        <v>0</v>
      </c>
      <c r="AM990" s="455" t="n">
        <v>0</v>
      </c>
      <c r="AN990" s="455" t="n">
        <v>0</v>
      </c>
      <c r="AO990" s="455" t="n">
        <v>0</v>
      </c>
      <c r="AP990" s="455" t="n">
        <v>0</v>
      </c>
      <c r="AQ990" s="455" t="n">
        <v>0</v>
      </c>
      <c r="AR990" s="418" t="inlineStr"/>
      <c r="AS990" s="418" t="inlineStr">
        <is>
          <t>ថ្លៃដឹកជញ្ជូន និងសេវា</t>
        </is>
      </c>
      <c r="AT990" s="418" t="inlineStr">
        <is>
          <t>បានប្រកាសពន្ធ</t>
        </is>
      </c>
    </row>
    <row r="991">
      <c r="A991" s="417" t="n">
        <v>982</v>
      </c>
      <c r="B991" s="418" t="inlineStr">
        <is>
          <t>Sea Freight Charge, Customs Clearance Fee, Extra Trucking Fee, Non-Original Insurance, Permit Fee, Service Charge and Red in Asycuda System</t>
        </is>
      </c>
      <c r="C991" s="418" t="inlineStr">
        <is>
          <t>ឃឺន + ណាហ្គែល</t>
        </is>
      </c>
      <c r="D991" s="418" t="inlineStr">
        <is>
          <t>L001-100045189</t>
        </is>
      </c>
      <c r="E991" s="418" t="inlineStr">
        <is>
          <t>PTI2218062</t>
        </is>
      </c>
      <c r="F991" s="419" t="n">
        <v>44802</v>
      </c>
      <c r="G991" s="420" t="n">
        <v>50394</v>
      </c>
      <c r="H991" s="418" t="n"/>
      <c r="I991" s="455" t="n">
        <v>50394</v>
      </c>
      <c r="J991" s="418">
        <f>IF(L991&lt;&gt;"",L991,K991)</f>
        <v/>
      </c>
      <c r="K991" s="418">
        <f>IF(AND(T991=TRUE, U991=TRUE, V991=TRUE), IF(W991&lt;-0.05, "អនុញ្ញាត (អ្នកផ្គត់ផ្គង់ប្រកាសខ្វះ)", "បានប្រកាស (អនុញ្ញាត)"), IF(AND(T991=FALSE, U991=FALSE, V991=FALSE), "ព្យួរទុក (មិនមានទិន្នន័យ)", "ប្រកាសខុស (ព្យួរទុក)"))</f>
        <v/>
      </c>
      <c r="L991" s="418" t="inlineStr"/>
      <c r="M991" s="418" t="inlineStr"/>
      <c r="N991" s="455" t="n"/>
      <c r="O991" s="455">
        <f>IF(W991&lt;0,AI991,I991)</f>
        <v/>
      </c>
      <c r="P991" s="455">
        <f>I991-O991</f>
        <v/>
      </c>
      <c r="Q991" s="418" t="n"/>
      <c r="R991" s="418" t="inlineStr">
        <is>
          <t>PTI2218062</t>
        </is>
      </c>
      <c r="S991" s="418" t="inlineStr">
        <is>
          <t>PTI2218062</t>
        </is>
      </c>
      <c r="T991" s="418">
        <f>R991=S991</f>
        <v/>
      </c>
      <c r="U991" s="418">
        <f>AND(MONTH(F991)=MONTH(Y991), YEAR(F991)=YEAR(Y991))</f>
        <v/>
      </c>
      <c r="V991" s="418">
        <f>AND(AC991&lt;&gt;"", 'Company information'!D$4&lt;&gt;"", RIGHT(SUBSTITUTE(AC991,"-",""),9)=RIGHT(SUBSTITUTE('Company information'!D$4,"-",""),9))</f>
        <v/>
      </c>
      <c r="W991" s="418">
        <f>AI991-I991</f>
        <v/>
      </c>
      <c r="X991" s="455" t="n"/>
      <c r="Y991" s="419" t="n">
        <v>44802</v>
      </c>
      <c r="Z991" s="418" t="inlineStr">
        <is>
          <t>PTI2218062</t>
        </is>
      </c>
      <c r="AA991" s="418" t="inlineStr"/>
      <c r="AB991" s="418" t="inlineStr">
        <is>
          <t>បុគ្គលជាប់អាករ</t>
        </is>
      </c>
      <c r="AC991" s="418" t="inlineStr">
        <is>
          <t>L001-100067123</t>
        </is>
      </c>
      <c r="AD991" s="418" t="inlineStr">
        <is>
          <t>រីឡាយអេប៊ល សូស អ៊ិនដាសស្រ្ទៀល (ខេមបូឌា)</t>
        </is>
      </c>
      <c r="AE991" s="455" t="n">
        <v>565030</v>
      </c>
      <c r="AF991" s="455" t="n">
        <v>503945</v>
      </c>
      <c r="AG991" s="455" t="n">
        <v>10691</v>
      </c>
      <c r="AH991" s="455" t="n">
        <v>0</v>
      </c>
      <c r="AI991" s="455" t="n">
        <v>50394</v>
      </c>
      <c r="AJ991" s="455" t="n">
        <v>0</v>
      </c>
      <c r="AK991" s="455" t="n">
        <v>0</v>
      </c>
      <c r="AL991" s="455" t="n">
        <v>0</v>
      </c>
      <c r="AM991" s="455" t="n">
        <v>0</v>
      </c>
      <c r="AN991" s="455" t="n">
        <v>0</v>
      </c>
      <c r="AO991" s="455" t="n">
        <v>0</v>
      </c>
      <c r="AP991" s="455" t="n">
        <v>0</v>
      </c>
      <c r="AQ991" s="455" t="n">
        <v>0</v>
      </c>
      <c r="AR991" s="418" t="inlineStr"/>
      <c r="AS991" s="418" t="inlineStr">
        <is>
          <t>ថ្លៃដឹកជញ្ជូន និងសេវា</t>
        </is>
      </c>
      <c r="AT991" s="418" t="inlineStr">
        <is>
          <t>បានប្រកាសពន្ធ</t>
        </is>
      </c>
    </row>
    <row r="992">
      <c r="A992" s="417" t="n">
        <v>983</v>
      </c>
      <c r="B992" s="418" t="inlineStr">
        <is>
          <t>Customs Clearance Fee and Trucking Fee</t>
        </is>
      </c>
      <c r="C992" s="418" t="inlineStr">
        <is>
          <t>ឃឺន + ណាហ្គែល</t>
        </is>
      </c>
      <c r="D992" s="418" t="inlineStr">
        <is>
          <t>L001-100045189</t>
        </is>
      </c>
      <c r="E992" s="418" t="inlineStr">
        <is>
          <t>PTI2218061</t>
        </is>
      </c>
      <c r="F992" s="419" t="n">
        <v>44802</v>
      </c>
      <c r="G992" s="420" t="n">
        <v>50394</v>
      </c>
      <c r="H992" s="418" t="n"/>
      <c r="I992" s="455" t="n">
        <v>50394</v>
      </c>
      <c r="J992" s="418">
        <f>IF(L992&lt;&gt;"",L992,K992)</f>
        <v/>
      </c>
      <c r="K992" s="418">
        <f>IF(AND(T992=TRUE, U992=TRUE, V992=TRUE), IF(W992&lt;-0.05, "អនុញ្ញាត (អ្នកផ្គត់ផ្គង់ប្រកាសខ្វះ)", "បានប្រកាស (អនុញ្ញាត)"), IF(AND(T992=FALSE, U992=FALSE, V992=FALSE), "ព្យួរទុក (មិនមានទិន្នន័យ)", "ប្រកាសខុស (ព្យួរទុក)"))</f>
        <v/>
      </c>
      <c r="L992" s="418" t="inlineStr"/>
      <c r="M992" s="418" t="inlineStr"/>
      <c r="N992" s="455" t="n"/>
      <c r="O992" s="455">
        <f>IF(W992&lt;0,AI992,I992)</f>
        <v/>
      </c>
      <c r="P992" s="455">
        <f>I992-O992</f>
        <v/>
      </c>
      <c r="Q992" s="418" t="n"/>
      <c r="R992" s="418" t="inlineStr">
        <is>
          <t>PTI2218061</t>
        </is>
      </c>
      <c r="S992" s="418" t="inlineStr">
        <is>
          <t>PTI2218061</t>
        </is>
      </c>
      <c r="T992" s="418">
        <f>R992=S992</f>
        <v/>
      </c>
      <c r="U992" s="418">
        <f>AND(MONTH(F992)=MONTH(Y992), YEAR(F992)=YEAR(Y992))</f>
        <v/>
      </c>
      <c r="V992" s="418">
        <f>AND(AC992&lt;&gt;"", 'Company information'!D$4&lt;&gt;"", RIGHT(SUBSTITUTE(AC992,"-",""),9)=RIGHT(SUBSTITUTE('Company information'!D$4,"-",""),9))</f>
        <v/>
      </c>
      <c r="W992" s="418">
        <f>AI992-I992</f>
        <v/>
      </c>
      <c r="X992" s="455" t="n"/>
      <c r="Y992" s="419" t="n">
        <v>44802</v>
      </c>
      <c r="Z992" s="418" t="inlineStr">
        <is>
          <t>PTI2218061</t>
        </is>
      </c>
      <c r="AA992" s="418" t="inlineStr"/>
      <c r="AB992" s="418" t="inlineStr">
        <is>
          <t>បុគ្គលជាប់អាករ</t>
        </is>
      </c>
      <c r="AC992" s="418" t="inlineStr">
        <is>
          <t>L001-100067123</t>
        </is>
      </c>
      <c r="AD992" s="418" t="inlineStr">
        <is>
          <t>រីឡាយអេប៊ល សូស អ៊ិនដាសស្រ្ទៀល (ខេមបូឌា)</t>
        </is>
      </c>
      <c r="AE992" s="455" t="n">
        <v>565030</v>
      </c>
      <c r="AF992" s="455" t="n">
        <v>503945</v>
      </c>
      <c r="AG992" s="455" t="n">
        <v>10691</v>
      </c>
      <c r="AH992" s="455" t="n">
        <v>0</v>
      </c>
      <c r="AI992" s="455" t="n">
        <v>50394</v>
      </c>
      <c r="AJ992" s="455" t="n">
        <v>0</v>
      </c>
      <c r="AK992" s="455" t="n">
        <v>0</v>
      </c>
      <c r="AL992" s="455" t="n">
        <v>0</v>
      </c>
      <c r="AM992" s="455" t="n">
        <v>0</v>
      </c>
      <c r="AN992" s="455" t="n">
        <v>0</v>
      </c>
      <c r="AO992" s="455" t="n">
        <v>0</v>
      </c>
      <c r="AP992" s="455" t="n">
        <v>0</v>
      </c>
      <c r="AQ992" s="455" t="n">
        <v>0</v>
      </c>
      <c r="AR992" s="418" t="inlineStr"/>
      <c r="AS992" s="418" t="inlineStr">
        <is>
          <t>ថ្លៃដឹកជញ្ជូន និងសេវា</t>
        </is>
      </c>
      <c r="AT992" s="418" t="inlineStr">
        <is>
          <t>បានប្រកាសពន្ធ</t>
        </is>
      </c>
    </row>
    <row r="993">
      <c r="A993" s="417" t="n">
        <v>984</v>
      </c>
      <c r="B993" s="418" t="inlineStr">
        <is>
          <t>Customs Declaration and CPF</t>
        </is>
      </c>
      <c r="C993" s="418" t="inlineStr">
        <is>
          <t>ឃឺន + ណាហ្គែល</t>
        </is>
      </c>
      <c r="D993" s="418" t="inlineStr">
        <is>
          <t>L001-100045189</t>
        </is>
      </c>
      <c r="E993" s="418" t="inlineStr">
        <is>
          <t>PTI2218060</t>
        </is>
      </c>
      <c r="F993" s="419" t="n">
        <v>44802</v>
      </c>
      <c r="G993" s="420" t="n">
        <v>69227</v>
      </c>
      <c r="H993" s="418" t="n"/>
      <c r="I993" s="455" t="n">
        <v>69227</v>
      </c>
      <c r="J993" s="418">
        <f>IF(L993&lt;&gt;"",L993,K993)</f>
        <v/>
      </c>
      <c r="K993" s="418">
        <f>IF(AND(T993=TRUE, U993=TRUE, V993=TRUE), IF(W993&lt;-0.05, "អនុញ្ញាត (អ្នកផ្គត់ផ្គង់ប្រកាសខ្វះ)", "បានប្រកាស (អនុញ្ញាត)"), IF(AND(T993=FALSE, U993=FALSE, V993=FALSE), "ព្យួរទុក (មិនមានទិន្នន័យ)", "ប្រកាសខុស (ព្យួរទុក)"))</f>
        <v/>
      </c>
      <c r="L993" s="418" t="inlineStr"/>
      <c r="M993" s="418" t="inlineStr"/>
      <c r="N993" s="455" t="n"/>
      <c r="O993" s="455">
        <f>IF(W993&lt;0,AI993,I993)</f>
        <v/>
      </c>
      <c r="P993" s="455">
        <f>I993-O993</f>
        <v/>
      </c>
      <c r="Q993" s="418" t="n"/>
      <c r="R993" s="418" t="inlineStr">
        <is>
          <t>PTI2218060</t>
        </is>
      </c>
      <c r="S993" s="418" t="inlineStr">
        <is>
          <t>PTI2218060</t>
        </is>
      </c>
      <c r="T993" s="418">
        <f>R993=S993</f>
        <v/>
      </c>
      <c r="U993" s="418">
        <f>AND(MONTH(F993)=MONTH(Y993), YEAR(F993)=YEAR(Y993))</f>
        <v/>
      </c>
      <c r="V993" s="418">
        <f>AND(AC993&lt;&gt;"", 'Company information'!D$4&lt;&gt;"", RIGHT(SUBSTITUTE(AC993,"-",""),9)=RIGHT(SUBSTITUTE('Company information'!D$4,"-",""),9))</f>
        <v/>
      </c>
      <c r="W993" s="418">
        <f>AI993-I993</f>
        <v/>
      </c>
      <c r="X993" s="455" t="n"/>
      <c r="Y993" s="419" t="n">
        <v>44802</v>
      </c>
      <c r="Z993" s="418" t="inlineStr">
        <is>
          <t>PTI2218060</t>
        </is>
      </c>
      <c r="AA993" s="418" t="inlineStr"/>
      <c r="AB993" s="418" t="inlineStr">
        <is>
          <t>បុគ្គលជាប់អាករ</t>
        </is>
      </c>
      <c r="AC993" s="418" t="inlineStr">
        <is>
          <t>L001-100067123</t>
        </is>
      </c>
      <c r="AD993" s="418" t="inlineStr">
        <is>
          <t>រីឡាយអេប៊ល សូស អ៊ិនដាសស្រ្ទៀល (ខេមបូឌា)</t>
        </is>
      </c>
      <c r="AE993" s="455" t="n">
        <v>772192</v>
      </c>
      <c r="AF993" s="455" t="n">
        <v>692274</v>
      </c>
      <c r="AG993" s="455" t="n">
        <v>10691</v>
      </c>
      <c r="AH993" s="455" t="n">
        <v>0</v>
      </c>
      <c r="AI993" s="455" t="n">
        <v>69227</v>
      </c>
      <c r="AJ993" s="455" t="n">
        <v>0</v>
      </c>
      <c r="AK993" s="455" t="n">
        <v>0</v>
      </c>
      <c r="AL993" s="455" t="n">
        <v>0</v>
      </c>
      <c r="AM993" s="455" t="n">
        <v>0</v>
      </c>
      <c r="AN993" s="455" t="n">
        <v>0</v>
      </c>
      <c r="AO993" s="455" t="n">
        <v>0</v>
      </c>
      <c r="AP993" s="455" t="n">
        <v>0</v>
      </c>
      <c r="AQ993" s="455" t="n">
        <v>0</v>
      </c>
      <c r="AR993" s="418" t="inlineStr"/>
      <c r="AS993" s="418" t="inlineStr">
        <is>
          <t>ថ្លៃដឹកជញ្ជូន និងសេវា</t>
        </is>
      </c>
      <c r="AT993" s="418" t="inlineStr">
        <is>
          <t>បានប្រកាសពន្ធ</t>
        </is>
      </c>
    </row>
    <row r="994">
      <c r="A994" s="417" t="n">
        <v>985</v>
      </c>
      <c r="B994" s="418" t="inlineStr">
        <is>
          <t>Charge from warehouse and Storage Charges</t>
        </is>
      </c>
      <c r="C994" s="418" t="inlineStr">
        <is>
          <t>ឃឺន + ណាហ្គែល</t>
        </is>
      </c>
      <c r="D994" s="418" t="inlineStr">
        <is>
          <t>L001-100045189</t>
        </is>
      </c>
      <c r="E994" s="418" t="inlineStr">
        <is>
          <t>PTI2218059</t>
        </is>
      </c>
      <c r="F994" s="419" t="n">
        <v>44802</v>
      </c>
      <c r="G994" s="420" t="n">
        <v>50394</v>
      </c>
      <c r="H994" s="418" t="n"/>
      <c r="I994" s="455" t="n">
        <v>50394</v>
      </c>
      <c r="J994" s="418">
        <f>IF(L994&lt;&gt;"",L994,K994)</f>
        <v/>
      </c>
      <c r="K994" s="418">
        <f>IF(AND(T994=TRUE, U994=TRUE, V994=TRUE), IF(W994&lt;-0.05, "អនុញ្ញាត (អ្នកផ្គត់ផ្គង់ប្រកាសខ្វះ)", "បានប្រកាស (អនុញ្ញាត)"), IF(AND(T994=FALSE, U994=FALSE, V994=FALSE), "ព្យួរទុក (មិនមានទិន្នន័យ)", "ប្រកាសខុស (ព្យួរទុក)"))</f>
        <v/>
      </c>
      <c r="L994" s="418" t="inlineStr"/>
      <c r="M994" s="418" t="inlineStr"/>
      <c r="N994" s="455" t="n"/>
      <c r="O994" s="455">
        <f>IF(W994&lt;0,AI994,I994)</f>
        <v/>
      </c>
      <c r="P994" s="455">
        <f>I994-O994</f>
        <v/>
      </c>
      <c r="Q994" s="418" t="n"/>
      <c r="R994" s="418" t="inlineStr">
        <is>
          <t>PTI2218059</t>
        </is>
      </c>
      <c r="S994" s="418" t="inlineStr">
        <is>
          <t>PTI2218059</t>
        </is>
      </c>
      <c r="T994" s="418">
        <f>R994=S994</f>
        <v/>
      </c>
      <c r="U994" s="418">
        <f>AND(MONTH(F994)=MONTH(Y994), YEAR(F994)=YEAR(Y994))</f>
        <v/>
      </c>
      <c r="V994" s="418">
        <f>AND(AC994&lt;&gt;"", 'Company information'!D$4&lt;&gt;"", RIGHT(SUBSTITUTE(AC994,"-",""),9)=RIGHT(SUBSTITUTE('Company information'!D$4,"-",""),9))</f>
        <v/>
      </c>
      <c r="W994" s="418">
        <f>AI994-I994</f>
        <v/>
      </c>
      <c r="X994" s="455" t="n"/>
      <c r="Y994" s="419" t="n">
        <v>44802</v>
      </c>
      <c r="Z994" s="418" t="inlineStr">
        <is>
          <t>PTI2218059</t>
        </is>
      </c>
      <c r="AA994" s="418" t="inlineStr"/>
      <c r="AB994" s="418" t="inlineStr">
        <is>
          <t>បុគ្គលជាប់អាករ</t>
        </is>
      </c>
      <c r="AC994" s="418" t="inlineStr">
        <is>
          <t>L001-100067123</t>
        </is>
      </c>
      <c r="AD994" s="418" t="inlineStr">
        <is>
          <t>រីឡាយអេប៊ល សូស អ៊ិនដាសស្រ្ទៀល (ខេមបូឌា)</t>
        </is>
      </c>
      <c r="AE994" s="455" t="n">
        <v>565030</v>
      </c>
      <c r="AF994" s="455" t="n">
        <v>503945</v>
      </c>
      <c r="AG994" s="455" t="n">
        <v>10691</v>
      </c>
      <c r="AH994" s="455" t="n">
        <v>0</v>
      </c>
      <c r="AI994" s="455" t="n">
        <v>50394</v>
      </c>
      <c r="AJ994" s="455" t="n">
        <v>0</v>
      </c>
      <c r="AK994" s="455" t="n">
        <v>0</v>
      </c>
      <c r="AL994" s="455" t="n">
        <v>0</v>
      </c>
      <c r="AM994" s="455" t="n">
        <v>0</v>
      </c>
      <c r="AN994" s="455" t="n">
        <v>0</v>
      </c>
      <c r="AO994" s="455" t="n">
        <v>0</v>
      </c>
      <c r="AP994" s="455" t="n">
        <v>0</v>
      </c>
      <c r="AQ994" s="455" t="n">
        <v>0</v>
      </c>
      <c r="AR994" s="418" t="inlineStr"/>
      <c r="AS994" s="418" t="inlineStr">
        <is>
          <t>ថ្លៃដឹកជញ្ជូន និងសេវា</t>
        </is>
      </c>
      <c r="AT994" s="418" t="inlineStr">
        <is>
          <t>បានប្រកាសពន្ធ</t>
        </is>
      </c>
    </row>
    <row r="995">
      <c r="A995" s="417" t="n">
        <v>986</v>
      </c>
      <c r="B995" s="418" t="inlineStr">
        <is>
          <t>Terminal Handling Charge, Container Freight Station, Scanning Fee, Container Imbalance Charge, Agency Fee, Delivery Order, Document Fee and Admin Fee</t>
        </is>
      </c>
      <c r="C995" s="418" t="inlineStr">
        <is>
          <t>ឃឺន + ណាហ្គែល</t>
        </is>
      </c>
      <c r="D995" s="418" t="inlineStr">
        <is>
          <t>L001-100045189</t>
        </is>
      </c>
      <c r="E995" s="418" t="inlineStr">
        <is>
          <t>PTI2218085</t>
        </is>
      </c>
      <c r="F995" s="419" t="n">
        <v>44802</v>
      </c>
      <c r="G995" s="420" t="n">
        <v>50641</v>
      </c>
      <c r="H995" s="418" t="n"/>
      <c r="I995" s="455" t="n">
        <v>50641</v>
      </c>
      <c r="J995" s="418">
        <f>IF(L995&lt;&gt;"",L995,K995)</f>
        <v/>
      </c>
      <c r="K995" s="418">
        <f>IF(AND(T995=TRUE, U995=TRUE, V995=TRUE), IF(W995&lt;-0.05, "អនុញ្ញាត (អ្នកផ្គត់ផ្គង់ប្រកាសខ្វះ)", "បានប្រកាស (អនុញ្ញាត)"), IF(AND(T995=FALSE, U995=FALSE, V995=FALSE), "ព្យួរទុក (មិនមានទិន្នន័យ)", "ប្រកាសខុស (ព្យួរទុក)"))</f>
        <v/>
      </c>
      <c r="L995" s="418" t="inlineStr"/>
      <c r="M995" s="418" t="inlineStr"/>
      <c r="N995" s="455" t="n"/>
      <c r="O995" s="455">
        <f>IF(W995&lt;0,AI995,I995)</f>
        <v/>
      </c>
      <c r="P995" s="455">
        <f>I995-O995</f>
        <v/>
      </c>
      <c r="Q995" s="418" t="n"/>
      <c r="R995" s="418" t="inlineStr">
        <is>
          <t>PTI2218085</t>
        </is>
      </c>
      <c r="S995" s="418" t="inlineStr">
        <is>
          <t>PTI2218085</t>
        </is>
      </c>
      <c r="T995" s="418">
        <f>R995=S995</f>
        <v/>
      </c>
      <c r="U995" s="418">
        <f>AND(MONTH(F995)=MONTH(Y995), YEAR(F995)=YEAR(Y995))</f>
        <v/>
      </c>
      <c r="V995" s="418">
        <f>AND(AC995&lt;&gt;"", 'Company information'!D$4&lt;&gt;"", RIGHT(SUBSTITUTE(AC995,"-",""),9)=RIGHT(SUBSTITUTE('Company information'!D$4,"-",""),9))</f>
        <v/>
      </c>
      <c r="W995" s="418">
        <f>AI995-I995</f>
        <v/>
      </c>
      <c r="X995" s="455" t="n"/>
      <c r="Y995" s="419" t="n">
        <v>44802</v>
      </c>
      <c r="Z995" s="418" t="inlineStr">
        <is>
          <t>PTI2218085</t>
        </is>
      </c>
      <c r="AA995" s="418" t="inlineStr"/>
      <c r="AB995" s="418" t="inlineStr">
        <is>
          <t>បុគ្គលជាប់អាករ</t>
        </is>
      </c>
      <c r="AC995" s="418" t="inlineStr">
        <is>
          <t>L001-100067123</t>
        </is>
      </c>
      <c r="AD995" s="418" t="inlineStr">
        <is>
          <t>រីឡាយអេប៊ល សូស អ៊ិនដាសស្រ្ទៀល (ខេមបូឌា)</t>
        </is>
      </c>
      <c r="AE995" s="455" t="n">
        <v>568566</v>
      </c>
      <c r="AF995" s="455" t="n">
        <v>506411</v>
      </c>
      <c r="AG995" s="455" t="n">
        <v>11514</v>
      </c>
      <c r="AH995" s="455" t="n">
        <v>0</v>
      </c>
      <c r="AI995" s="455" t="n">
        <v>50641</v>
      </c>
      <c r="AJ995" s="455" t="n">
        <v>0</v>
      </c>
      <c r="AK995" s="455" t="n">
        <v>0</v>
      </c>
      <c r="AL995" s="455" t="n">
        <v>0</v>
      </c>
      <c r="AM995" s="455" t="n">
        <v>0</v>
      </c>
      <c r="AN995" s="455" t="n">
        <v>0</v>
      </c>
      <c r="AO995" s="455" t="n">
        <v>0</v>
      </c>
      <c r="AP995" s="455" t="n">
        <v>0</v>
      </c>
      <c r="AQ995" s="455" t="n">
        <v>0</v>
      </c>
      <c r="AR995" s="418" t="inlineStr"/>
      <c r="AS995" s="418" t="inlineStr">
        <is>
          <t>ថ្លៃដឹកជញ្ជូន និងសេវា</t>
        </is>
      </c>
      <c r="AT995" s="418" t="inlineStr">
        <is>
          <t>បានប្រកាសពន្ធ</t>
        </is>
      </c>
    </row>
    <row r="996">
      <c r="A996" s="417" t="n">
        <v>987</v>
      </c>
      <c r="B996" s="418" t="inlineStr">
        <is>
          <t>Customs Clearance Fee, Extra Trucking Fee, Non-Original Insurance, Permit Fee, Service Charge and Red in Asycuda System</t>
        </is>
      </c>
      <c r="C996" s="418" t="inlineStr">
        <is>
          <t>ឃឺន + ណាហ្គែល</t>
        </is>
      </c>
      <c r="D996" s="418" t="inlineStr">
        <is>
          <t>L001-100045189</t>
        </is>
      </c>
      <c r="E996" s="418" t="inlineStr">
        <is>
          <t>PTI2218084</t>
        </is>
      </c>
      <c r="F996" s="419" t="n">
        <v>44802</v>
      </c>
      <c r="G996" s="420" t="n">
        <v>50394</v>
      </c>
      <c r="H996" s="418" t="n"/>
      <c r="I996" s="455" t="n">
        <v>50394</v>
      </c>
      <c r="J996" s="418">
        <f>IF(L996&lt;&gt;"",L996,K996)</f>
        <v/>
      </c>
      <c r="K996" s="418">
        <f>IF(AND(T996=TRUE, U996=TRUE, V996=TRUE), IF(W996&lt;-0.05, "អនុញ្ញាត (អ្នកផ្គត់ផ្គង់ប្រកាសខ្វះ)", "បានប្រកាស (អនុញ្ញាត)"), IF(AND(T996=FALSE, U996=FALSE, V996=FALSE), "ព្យួរទុក (មិនមានទិន្នន័យ)", "ប្រកាសខុស (ព្យួរទុក)"))</f>
        <v/>
      </c>
      <c r="L996" s="418" t="inlineStr"/>
      <c r="M996" s="418" t="inlineStr"/>
      <c r="N996" s="455" t="n"/>
      <c r="O996" s="455">
        <f>IF(W996&lt;0,AI996,I996)</f>
        <v/>
      </c>
      <c r="P996" s="455">
        <f>I996-O996</f>
        <v/>
      </c>
      <c r="Q996" s="418" t="n"/>
      <c r="R996" s="418" t="inlineStr">
        <is>
          <t>PTI2218084</t>
        </is>
      </c>
      <c r="S996" s="418" t="inlineStr">
        <is>
          <t>PTI2218084</t>
        </is>
      </c>
      <c r="T996" s="418">
        <f>R996=S996</f>
        <v/>
      </c>
      <c r="U996" s="418">
        <f>AND(MONTH(F996)=MONTH(Y996), YEAR(F996)=YEAR(Y996))</f>
        <v/>
      </c>
      <c r="V996" s="418">
        <f>AND(AC996&lt;&gt;"", 'Company information'!D$4&lt;&gt;"", RIGHT(SUBSTITUTE(AC996,"-",""),9)=RIGHT(SUBSTITUTE('Company information'!D$4,"-",""),9))</f>
        <v/>
      </c>
      <c r="W996" s="418">
        <f>AI996-I996</f>
        <v/>
      </c>
      <c r="X996" s="455" t="n"/>
      <c r="Y996" s="419" t="n">
        <v>44802</v>
      </c>
      <c r="Z996" s="418" t="inlineStr">
        <is>
          <t>PTI2218084</t>
        </is>
      </c>
      <c r="AA996" s="418" t="inlineStr"/>
      <c r="AB996" s="418" t="inlineStr">
        <is>
          <t>បុគ្គលជាប់អាករ</t>
        </is>
      </c>
      <c r="AC996" s="418" t="inlineStr">
        <is>
          <t>L001-100067123</t>
        </is>
      </c>
      <c r="AD996" s="418" t="inlineStr">
        <is>
          <t>រីឡាយអេប៊ល សូស អ៊ិនដាសស្រ្ទៀល (ខេមបូឌា)</t>
        </is>
      </c>
      <c r="AE996" s="455" t="n">
        <v>565030</v>
      </c>
      <c r="AF996" s="455" t="n">
        <v>503945</v>
      </c>
      <c r="AG996" s="455" t="n">
        <v>10691</v>
      </c>
      <c r="AH996" s="455" t="n">
        <v>0</v>
      </c>
      <c r="AI996" s="455" t="n">
        <v>50394</v>
      </c>
      <c r="AJ996" s="455" t="n">
        <v>0</v>
      </c>
      <c r="AK996" s="455" t="n">
        <v>0</v>
      </c>
      <c r="AL996" s="455" t="n">
        <v>0</v>
      </c>
      <c r="AM996" s="455" t="n">
        <v>0</v>
      </c>
      <c r="AN996" s="455" t="n">
        <v>0</v>
      </c>
      <c r="AO996" s="455" t="n">
        <v>0</v>
      </c>
      <c r="AP996" s="455" t="n">
        <v>0</v>
      </c>
      <c r="AQ996" s="455" t="n">
        <v>0</v>
      </c>
      <c r="AR996" s="418" t="inlineStr"/>
      <c r="AS996" s="418" t="inlineStr">
        <is>
          <t>ថ្លៃដឹកជញ្ជូន និងសេវា</t>
        </is>
      </c>
      <c r="AT996" s="418" t="inlineStr">
        <is>
          <t>បានប្រកាសពន្ធ</t>
        </is>
      </c>
    </row>
    <row r="997">
      <c r="A997" s="417" t="n">
        <v>988</v>
      </c>
      <c r="B997" s="418" t="inlineStr">
        <is>
          <t>Customs Clearance Fee and Trucking Fee</t>
        </is>
      </c>
      <c r="C997" s="418" t="inlineStr">
        <is>
          <t>ឃឺន + ណាហ្គែល</t>
        </is>
      </c>
      <c r="D997" s="418" t="inlineStr">
        <is>
          <t>L001-100045189</t>
        </is>
      </c>
      <c r="E997" s="418" t="inlineStr">
        <is>
          <t>PTI2218083</t>
        </is>
      </c>
      <c r="F997" s="419" t="n">
        <v>44802</v>
      </c>
      <c r="G997" s="420" t="n">
        <v>50394</v>
      </c>
      <c r="H997" s="418" t="n"/>
      <c r="I997" s="455" t="n">
        <v>50394</v>
      </c>
      <c r="J997" s="418">
        <f>IF(L997&lt;&gt;"",L997,K997)</f>
        <v/>
      </c>
      <c r="K997" s="418">
        <f>IF(AND(T997=TRUE, U997=TRUE, V997=TRUE), IF(W997&lt;-0.05, "អនុញ្ញាត (អ្នកផ្គត់ផ្គង់ប្រកាសខ្វះ)", "បានប្រកាស (អនុញ្ញាត)"), IF(AND(T997=FALSE, U997=FALSE, V997=FALSE), "ព្យួរទុក (មិនមានទិន្នន័យ)", "ប្រកាសខុស (ព្យួរទុក)"))</f>
        <v/>
      </c>
      <c r="L997" s="418" t="inlineStr"/>
      <c r="M997" s="418" t="inlineStr"/>
      <c r="N997" s="455" t="n"/>
      <c r="O997" s="455">
        <f>IF(W997&lt;0,AI997,I997)</f>
        <v/>
      </c>
      <c r="P997" s="455">
        <f>I997-O997</f>
        <v/>
      </c>
      <c r="Q997" s="418" t="n"/>
      <c r="R997" s="418" t="inlineStr">
        <is>
          <t>PTI2218083</t>
        </is>
      </c>
      <c r="S997" s="418" t="inlineStr">
        <is>
          <t>PTI2218083</t>
        </is>
      </c>
      <c r="T997" s="418">
        <f>R997=S997</f>
        <v/>
      </c>
      <c r="U997" s="418">
        <f>AND(MONTH(F997)=MONTH(Y997), YEAR(F997)=YEAR(Y997))</f>
        <v/>
      </c>
      <c r="V997" s="418">
        <f>AND(AC997&lt;&gt;"", 'Company information'!D$4&lt;&gt;"", RIGHT(SUBSTITUTE(AC997,"-",""),9)=RIGHT(SUBSTITUTE('Company information'!D$4,"-",""),9))</f>
        <v/>
      </c>
      <c r="W997" s="418">
        <f>AI997-I997</f>
        <v/>
      </c>
      <c r="X997" s="455" t="n"/>
      <c r="Y997" s="419" t="n">
        <v>44802</v>
      </c>
      <c r="Z997" s="418" t="inlineStr">
        <is>
          <t>PTI2218083</t>
        </is>
      </c>
      <c r="AA997" s="418" t="inlineStr"/>
      <c r="AB997" s="418" t="inlineStr">
        <is>
          <t>បុគ្គលជាប់អាករ</t>
        </is>
      </c>
      <c r="AC997" s="418" t="inlineStr">
        <is>
          <t>L001-100067123</t>
        </is>
      </c>
      <c r="AD997" s="418" t="inlineStr">
        <is>
          <t>រីឡាយអេប៊ល សូស អ៊ិនដាសស្រ្ទៀល (ខេមបូឌា)</t>
        </is>
      </c>
      <c r="AE997" s="455" t="n">
        <v>565030</v>
      </c>
      <c r="AF997" s="455" t="n">
        <v>503945</v>
      </c>
      <c r="AG997" s="455" t="n">
        <v>10691</v>
      </c>
      <c r="AH997" s="455" t="n">
        <v>0</v>
      </c>
      <c r="AI997" s="455" t="n">
        <v>50394</v>
      </c>
      <c r="AJ997" s="455" t="n">
        <v>0</v>
      </c>
      <c r="AK997" s="455" t="n">
        <v>0</v>
      </c>
      <c r="AL997" s="455" t="n">
        <v>0</v>
      </c>
      <c r="AM997" s="455" t="n">
        <v>0</v>
      </c>
      <c r="AN997" s="455" t="n">
        <v>0</v>
      </c>
      <c r="AO997" s="455" t="n">
        <v>0</v>
      </c>
      <c r="AP997" s="455" t="n">
        <v>0</v>
      </c>
      <c r="AQ997" s="455" t="n">
        <v>0</v>
      </c>
      <c r="AR997" s="418" t="inlineStr"/>
      <c r="AS997" s="418" t="inlineStr">
        <is>
          <t>ថ្លៃដឹកជញ្ជូន និងសេវា</t>
        </is>
      </c>
      <c r="AT997" s="418" t="inlineStr">
        <is>
          <t>បានប្រកាសពន្ធ</t>
        </is>
      </c>
    </row>
    <row r="998">
      <c r="A998" s="417" t="n">
        <v>989</v>
      </c>
      <c r="B998" s="418" t="inlineStr">
        <is>
          <t>Customs Declaration and CPF Containerized</t>
        </is>
      </c>
      <c r="C998" s="418" t="inlineStr">
        <is>
          <t>ឃឺន + ណាហ្គែល</t>
        </is>
      </c>
      <c r="D998" s="418" t="inlineStr">
        <is>
          <t>L001-100045189</t>
        </is>
      </c>
      <c r="E998" s="418" t="inlineStr">
        <is>
          <t>PTI2218082</t>
        </is>
      </c>
      <c r="F998" s="419" t="n">
        <v>44802</v>
      </c>
      <c r="G998" s="420" t="n">
        <v>50394</v>
      </c>
      <c r="H998" s="418" t="n"/>
      <c r="I998" s="455" t="n">
        <v>50394</v>
      </c>
      <c r="J998" s="418">
        <f>IF(L998&lt;&gt;"",L998,K998)</f>
        <v/>
      </c>
      <c r="K998" s="418">
        <f>IF(AND(T998=TRUE, U998=TRUE, V998=TRUE), IF(W998&lt;-0.05, "អនុញ្ញាត (អ្នកផ្គត់ផ្គង់ប្រកាសខ្វះ)", "បានប្រកាស (អនុញ្ញាត)"), IF(AND(T998=FALSE, U998=FALSE, V998=FALSE), "ព្យួរទុក (មិនមានទិន្នន័យ)", "ប្រកាសខុស (ព្យួរទុក)"))</f>
        <v/>
      </c>
      <c r="L998" s="418" t="inlineStr"/>
      <c r="M998" s="418" t="inlineStr"/>
      <c r="N998" s="455" t="n"/>
      <c r="O998" s="455">
        <f>IF(W998&lt;0,AI998,I998)</f>
        <v/>
      </c>
      <c r="P998" s="455">
        <f>I998-O998</f>
        <v/>
      </c>
      <c r="Q998" s="418" t="n"/>
      <c r="R998" s="418" t="inlineStr">
        <is>
          <t>PTI2218082</t>
        </is>
      </c>
      <c r="S998" s="418" t="inlineStr">
        <is>
          <t>PTI2218082</t>
        </is>
      </c>
      <c r="T998" s="418">
        <f>R998=S998</f>
        <v/>
      </c>
      <c r="U998" s="418">
        <f>AND(MONTH(F998)=MONTH(Y998), YEAR(F998)=YEAR(Y998))</f>
        <v/>
      </c>
      <c r="V998" s="418">
        <f>AND(AC998&lt;&gt;"", 'Company information'!D$4&lt;&gt;"", RIGHT(SUBSTITUTE(AC998,"-",""),9)=RIGHT(SUBSTITUTE('Company information'!D$4,"-",""),9))</f>
        <v/>
      </c>
      <c r="W998" s="418">
        <f>AI998-I998</f>
        <v/>
      </c>
      <c r="X998" s="455" t="n"/>
      <c r="Y998" s="419" t="n">
        <v>44802</v>
      </c>
      <c r="Z998" s="418" t="inlineStr">
        <is>
          <t>PTI2218082</t>
        </is>
      </c>
      <c r="AA998" s="418" t="inlineStr"/>
      <c r="AB998" s="418" t="inlineStr">
        <is>
          <t>បុគ្គលជាប់អាករ</t>
        </is>
      </c>
      <c r="AC998" s="418" t="inlineStr">
        <is>
          <t>L001-100067123</t>
        </is>
      </c>
      <c r="AD998" s="418" t="inlineStr">
        <is>
          <t>រីឡាយអេប៊ល សូស អ៊ិនដាសស្រ្ទៀល (ខេមបូឌា)</t>
        </is>
      </c>
      <c r="AE998" s="455" t="n">
        <v>565030</v>
      </c>
      <c r="AF998" s="455" t="n">
        <v>503945</v>
      </c>
      <c r="AG998" s="455" t="n">
        <v>10691</v>
      </c>
      <c r="AH998" s="455" t="n">
        <v>0</v>
      </c>
      <c r="AI998" s="455" t="n">
        <v>50394</v>
      </c>
      <c r="AJ998" s="455" t="n">
        <v>0</v>
      </c>
      <c r="AK998" s="455" t="n">
        <v>0</v>
      </c>
      <c r="AL998" s="455" t="n">
        <v>0</v>
      </c>
      <c r="AM998" s="455" t="n">
        <v>0</v>
      </c>
      <c r="AN998" s="455" t="n">
        <v>0</v>
      </c>
      <c r="AO998" s="455" t="n">
        <v>0</v>
      </c>
      <c r="AP998" s="455" t="n">
        <v>0</v>
      </c>
      <c r="AQ998" s="455" t="n">
        <v>0</v>
      </c>
      <c r="AR998" s="418" t="inlineStr"/>
      <c r="AS998" s="418" t="inlineStr">
        <is>
          <t>ថ្លៃដឹកជញ្ជូន និងសេវា</t>
        </is>
      </c>
      <c r="AT998" s="418" t="inlineStr">
        <is>
          <t>បានប្រកាសពន្ធ</t>
        </is>
      </c>
    </row>
    <row r="999">
      <c r="A999" s="417" t="n">
        <v>990</v>
      </c>
      <c r="B999" s="418" t="inlineStr">
        <is>
          <t>SCF Below 40F</t>
        </is>
      </c>
      <c r="C999" s="418" t="inlineStr">
        <is>
          <t>ឃឺន + ណាហ្គែល</t>
        </is>
      </c>
      <c r="D999" s="418" t="inlineStr">
        <is>
          <t>L001-100045189</t>
        </is>
      </c>
      <c r="E999" s="418" t="inlineStr">
        <is>
          <t>PTI2218080</t>
        </is>
      </c>
      <c r="F999" s="419" t="n">
        <v>44802</v>
      </c>
      <c r="G999" s="420" t="n">
        <v>50394</v>
      </c>
      <c r="H999" s="418" t="n"/>
      <c r="I999" s="455" t="n">
        <v>50394</v>
      </c>
      <c r="J999" s="418">
        <f>IF(L999&lt;&gt;"",L999,K999)</f>
        <v/>
      </c>
      <c r="K999" s="418">
        <f>IF(AND(T999=TRUE, U999=TRUE, V999=TRUE), IF(W999&lt;-0.05, "អនុញ្ញាត (អ្នកផ្គត់ផ្គង់ប្រកាសខ្វះ)", "បានប្រកាស (អនុញ្ញាត)"), IF(AND(T999=FALSE, U999=FALSE, V999=FALSE), "ព្យួរទុក (មិនមានទិន្នន័យ)", "ប្រកាសខុស (ព្យួរទុក)"))</f>
        <v/>
      </c>
      <c r="L999" s="418" t="inlineStr"/>
      <c r="M999" s="418" t="inlineStr"/>
      <c r="N999" s="455" t="n"/>
      <c r="O999" s="455">
        <f>IF(W999&lt;0,AI999,I999)</f>
        <v/>
      </c>
      <c r="P999" s="455">
        <f>I999-O999</f>
        <v/>
      </c>
      <c r="Q999" s="418" t="n"/>
      <c r="R999" s="418" t="inlineStr">
        <is>
          <t>PTI2218080</t>
        </is>
      </c>
      <c r="S999" s="418" t="inlineStr">
        <is>
          <t>PTI2218080</t>
        </is>
      </c>
      <c r="T999" s="418">
        <f>R999=S999</f>
        <v/>
      </c>
      <c r="U999" s="418">
        <f>AND(MONTH(F999)=MONTH(Y999), YEAR(F999)=YEAR(Y999))</f>
        <v/>
      </c>
      <c r="V999" s="418">
        <f>AND(AC999&lt;&gt;"", 'Company information'!D$4&lt;&gt;"", RIGHT(SUBSTITUTE(AC999,"-",""),9)=RIGHT(SUBSTITUTE('Company information'!D$4,"-",""),9))</f>
        <v/>
      </c>
      <c r="W999" s="418">
        <f>AI999-I999</f>
        <v/>
      </c>
      <c r="X999" s="455" t="n"/>
      <c r="Y999" s="419" t="n">
        <v>44802</v>
      </c>
      <c r="Z999" s="418" t="inlineStr">
        <is>
          <t>PTI2218080</t>
        </is>
      </c>
      <c r="AA999" s="418" t="inlineStr"/>
      <c r="AB999" s="418" t="inlineStr">
        <is>
          <t>បុគ្គលជាប់អាករ</t>
        </is>
      </c>
      <c r="AC999" s="418" t="inlineStr">
        <is>
          <t>L001-100067123</t>
        </is>
      </c>
      <c r="AD999" s="418" t="inlineStr">
        <is>
          <t>រីឡាយអេប៊ល សូស អ៊ិនដាសស្រ្ទៀល (ខេមបូឌា)</t>
        </is>
      </c>
      <c r="AE999" s="455" t="n">
        <v>565030</v>
      </c>
      <c r="AF999" s="455" t="n">
        <v>503945</v>
      </c>
      <c r="AG999" s="455" t="n">
        <v>10691</v>
      </c>
      <c r="AH999" s="455" t="n">
        <v>0</v>
      </c>
      <c r="AI999" s="455" t="n">
        <v>50394</v>
      </c>
      <c r="AJ999" s="455" t="n">
        <v>0</v>
      </c>
      <c r="AK999" s="455" t="n">
        <v>0</v>
      </c>
      <c r="AL999" s="455" t="n">
        <v>0</v>
      </c>
      <c r="AM999" s="455" t="n">
        <v>0</v>
      </c>
      <c r="AN999" s="455" t="n">
        <v>0</v>
      </c>
      <c r="AO999" s="455" t="n">
        <v>0</v>
      </c>
      <c r="AP999" s="455" t="n">
        <v>0</v>
      </c>
      <c r="AQ999" s="455" t="n">
        <v>0</v>
      </c>
      <c r="AR999" s="418" t="inlineStr"/>
      <c r="AS999" s="418" t="inlineStr">
        <is>
          <t>ថ្លៃដឹកជញ្ជូន និងសេវា</t>
        </is>
      </c>
      <c r="AT999" s="418" t="inlineStr">
        <is>
          <t>បានប្រកាសពន្ធ</t>
        </is>
      </c>
    </row>
    <row r="1000">
      <c r="A1000" s="417" t="n">
        <v>991</v>
      </c>
      <c r="B1000" s="418" t="inlineStr">
        <is>
          <t>Lift-On &amp; Lift-Off</t>
        </is>
      </c>
      <c r="C1000" s="418" t="inlineStr">
        <is>
          <t>ឃឺន + ណាហ្គែល</t>
        </is>
      </c>
      <c r="D1000" s="418" t="inlineStr">
        <is>
          <t>L001-100045189</t>
        </is>
      </c>
      <c r="E1000" s="418" t="inlineStr">
        <is>
          <t>PTI2218079</t>
        </is>
      </c>
      <c r="F1000" s="419" t="n">
        <v>44802</v>
      </c>
      <c r="G1000" s="420" t="n">
        <v>51464</v>
      </c>
      <c r="H1000" s="418" t="n"/>
      <c r="I1000" s="455" t="n">
        <v>51464</v>
      </c>
      <c r="J1000" s="418">
        <f>IF(L1000&lt;&gt;"",L1000,K1000)</f>
        <v/>
      </c>
      <c r="K1000" s="418">
        <f>IF(AND(T1000=TRUE, U1000=TRUE, V1000=TRUE), IF(W1000&lt;-0.05, "អនុញ្ញាត (អ្នកផ្គត់ផ្គង់ប្រកាសខ្វះ)", "បានប្រកាស (អនុញ្ញាត)"), IF(AND(T1000=FALSE, U1000=FALSE, V1000=FALSE), "ព្យួរទុក (មិនមានទិន្នន័យ)", "ប្រកាសខុស (ព្យួរទុក)"))</f>
        <v/>
      </c>
      <c r="L1000" s="418" t="inlineStr"/>
      <c r="M1000" s="418" t="inlineStr"/>
      <c r="N1000" s="455" t="n"/>
      <c r="O1000" s="455">
        <f>IF(W1000&lt;0,AI1000,I1000)</f>
        <v/>
      </c>
      <c r="P1000" s="455">
        <f>I1000-O1000</f>
        <v/>
      </c>
      <c r="Q1000" s="418" t="n"/>
      <c r="R1000" s="418" t="inlineStr">
        <is>
          <t>PTI2218079</t>
        </is>
      </c>
      <c r="S1000" s="418" t="inlineStr">
        <is>
          <t>PTI2218079</t>
        </is>
      </c>
      <c r="T1000" s="418">
        <f>R1000=S1000</f>
        <v/>
      </c>
      <c r="U1000" s="418">
        <f>AND(MONTH(F1000)=MONTH(Y1000), YEAR(F1000)=YEAR(Y1000))</f>
        <v/>
      </c>
      <c r="V1000" s="418">
        <f>AND(AC1000&lt;&gt;"", 'Company information'!D$4&lt;&gt;"", RIGHT(SUBSTITUTE(AC1000,"-",""),9)=RIGHT(SUBSTITUTE('Company information'!D$4,"-",""),9))</f>
        <v/>
      </c>
      <c r="W1000" s="418">
        <f>AI1000-I1000</f>
        <v/>
      </c>
      <c r="X1000" s="455" t="n"/>
      <c r="Y1000" s="419" t="n">
        <v>44802</v>
      </c>
      <c r="Z1000" s="418" t="inlineStr">
        <is>
          <t>PTI2218079</t>
        </is>
      </c>
      <c r="AA1000" s="418" t="inlineStr"/>
      <c r="AB1000" s="418" t="inlineStr">
        <is>
          <t>បុគ្គលជាប់អាករ</t>
        </is>
      </c>
      <c r="AC1000" s="418" t="inlineStr">
        <is>
          <t>L001-100067123</t>
        </is>
      </c>
      <c r="AD1000" s="418" t="inlineStr">
        <is>
          <t>រីឡាយអេប៊ល សូស អ៊ិនដាសស្រ្ទៀល (ខេមបូឌា)</t>
        </is>
      </c>
      <c r="AE1000" s="455" t="n">
        <v>576790</v>
      </c>
      <c r="AF1000" s="455" t="n">
        <v>514635</v>
      </c>
      <c r="AG1000" s="455" t="n">
        <v>10691</v>
      </c>
      <c r="AH1000" s="455" t="n">
        <v>0</v>
      </c>
      <c r="AI1000" s="455" t="n">
        <v>51464</v>
      </c>
      <c r="AJ1000" s="455" t="n">
        <v>0</v>
      </c>
      <c r="AK1000" s="455" t="n">
        <v>0</v>
      </c>
      <c r="AL1000" s="455" t="n">
        <v>0</v>
      </c>
      <c r="AM1000" s="455" t="n">
        <v>0</v>
      </c>
      <c r="AN1000" s="455" t="n">
        <v>0</v>
      </c>
      <c r="AO1000" s="455" t="n">
        <v>0</v>
      </c>
      <c r="AP1000" s="455" t="n">
        <v>0</v>
      </c>
      <c r="AQ1000" s="455" t="n">
        <v>0</v>
      </c>
      <c r="AR1000" s="418" t="inlineStr"/>
      <c r="AS1000" s="418" t="inlineStr">
        <is>
          <t>ថ្លៃដឹកជញ្ជូន និងសេវា</t>
        </is>
      </c>
      <c r="AT1000" s="418" t="inlineStr">
        <is>
          <t>បានប្រកាសពន្ធ</t>
        </is>
      </c>
    </row>
    <row r="1001">
      <c r="A1001" s="417" t="n">
        <v>992</v>
      </c>
      <c r="B1001" s="418" t="inlineStr">
        <is>
          <t>Terminal Handling Charge, EMF, 3 Party Trucking, Container Imbalance Charge, D/O Fee, Document Fee and Handling Charge</t>
        </is>
      </c>
      <c r="C1001" s="418" t="inlineStr">
        <is>
          <t>ឃឺន + ណាហ្គែល</t>
        </is>
      </c>
      <c r="D1001" s="418" t="inlineStr">
        <is>
          <t>L001-100045189</t>
        </is>
      </c>
      <c r="E1001" s="418" t="inlineStr">
        <is>
          <t>PTI2218077</t>
        </is>
      </c>
      <c r="F1001" s="419" t="n">
        <v>44802</v>
      </c>
      <c r="G1001" s="420" t="n">
        <v>67583</v>
      </c>
      <c r="H1001" s="418" t="n"/>
      <c r="I1001" s="455" t="n">
        <v>67583</v>
      </c>
      <c r="J1001" s="418">
        <f>IF(L1001&lt;&gt;"",L1001,K1001)</f>
        <v/>
      </c>
      <c r="K1001" s="418">
        <f>IF(AND(T1001=TRUE, U1001=TRUE, V1001=TRUE), IF(W1001&lt;-0.05, "អនុញ្ញាត (អ្នកផ្គត់ផ្គង់ប្រកាសខ្វះ)", "បានប្រកាស (អនុញ្ញាត)"), IF(AND(T1001=FALSE, U1001=FALSE, V1001=FALSE), "ព្យួរទុក (មិនមានទិន្នន័យ)", "ប្រកាសខុស (ព្យួរទុក)"))</f>
        <v/>
      </c>
      <c r="L1001" s="418" t="inlineStr"/>
      <c r="M1001" s="418" t="inlineStr"/>
      <c r="N1001" s="455" t="n"/>
      <c r="O1001" s="455">
        <f>IF(W1001&lt;0,AI1001,I1001)</f>
        <v/>
      </c>
      <c r="P1001" s="455">
        <f>I1001-O1001</f>
        <v/>
      </c>
      <c r="Q1001" s="418" t="n"/>
      <c r="R1001" s="418" t="inlineStr">
        <is>
          <t>PTI2218077</t>
        </is>
      </c>
      <c r="S1001" s="418" t="inlineStr">
        <is>
          <t>PTI2218077</t>
        </is>
      </c>
      <c r="T1001" s="418">
        <f>R1001=S1001</f>
        <v/>
      </c>
      <c r="U1001" s="418">
        <f>AND(MONTH(F1001)=MONTH(Y1001), YEAR(F1001)=YEAR(Y1001))</f>
        <v/>
      </c>
      <c r="V1001" s="418">
        <f>AND(AC1001&lt;&gt;"", 'Company information'!D$4&lt;&gt;"", RIGHT(SUBSTITUTE(AC1001,"-",""),9)=RIGHT(SUBSTITUTE('Company information'!D$4,"-",""),9))</f>
        <v/>
      </c>
      <c r="W1001" s="418">
        <f>AI1001-I1001</f>
        <v/>
      </c>
      <c r="X1001" s="455" t="n"/>
      <c r="Y1001" s="419" t="n">
        <v>44802</v>
      </c>
      <c r="Z1001" s="418" t="inlineStr">
        <is>
          <t>PTI2218077</t>
        </is>
      </c>
      <c r="AA1001" s="418" t="inlineStr"/>
      <c r="AB1001" s="418" t="inlineStr">
        <is>
          <t>បុគ្គលជាប់អាករ</t>
        </is>
      </c>
      <c r="AC1001" s="418" t="inlineStr">
        <is>
          <t>L001-100067123</t>
        </is>
      </c>
      <c r="AD1001" s="418" t="inlineStr">
        <is>
          <t>រីឡាយអេប៊ល សូស អ៊ិនដាសស្រ្ទៀល (ខេមបូឌា)</t>
        </is>
      </c>
      <c r="AE1001" s="455" t="n">
        <v>754100</v>
      </c>
      <c r="AF1001" s="455" t="n">
        <v>675826</v>
      </c>
      <c r="AG1001" s="455" t="n">
        <v>10691</v>
      </c>
      <c r="AH1001" s="455" t="n">
        <v>0</v>
      </c>
      <c r="AI1001" s="455" t="n">
        <v>67583</v>
      </c>
      <c r="AJ1001" s="455" t="n">
        <v>0</v>
      </c>
      <c r="AK1001" s="455" t="n">
        <v>0</v>
      </c>
      <c r="AL1001" s="455" t="n">
        <v>0</v>
      </c>
      <c r="AM1001" s="455" t="n">
        <v>0</v>
      </c>
      <c r="AN1001" s="455" t="n">
        <v>0</v>
      </c>
      <c r="AO1001" s="455" t="n">
        <v>0</v>
      </c>
      <c r="AP1001" s="455" t="n">
        <v>0</v>
      </c>
      <c r="AQ1001" s="455" t="n">
        <v>0</v>
      </c>
      <c r="AR1001" s="418" t="inlineStr"/>
      <c r="AS1001" s="418" t="inlineStr">
        <is>
          <t>ថ្លៃដឹកជញ្ជូន និងសេវា</t>
        </is>
      </c>
      <c r="AT1001" s="418" t="inlineStr">
        <is>
          <t>បានប្រកាសពន្ធ</t>
        </is>
      </c>
    </row>
    <row r="1002">
      <c r="A1002" s="417" t="n">
        <v>993</v>
      </c>
      <c r="B1002" s="418" t="inlineStr">
        <is>
          <t>Customs Clearance Fee, Extra Trucking Fee, Non-Original Insurance, Permit Fee, Service Charge and Red in Asycuda System</t>
        </is>
      </c>
      <c r="C1002" s="418" t="inlineStr">
        <is>
          <t>ឃឺន + ណាហ្គែល</t>
        </is>
      </c>
      <c r="D1002" s="418" t="inlineStr">
        <is>
          <t>L001-100045189</t>
        </is>
      </c>
      <c r="E1002" s="418" t="inlineStr">
        <is>
          <t>PTI2218076</t>
        </is>
      </c>
      <c r="F1002" s="419" t="n">
        <v>44802</v>
      </c>
      <c r="G1002" s="420" t="n">
        <v>50394</v>
      </c>
      <c r="H1002" s="418" t="n"/>
      <c r="I1002" s="455" t="n">
        <v>50394</v>
      </c>
      <c r="J1002" s="418">
        <f>IF(L1002&lt;&gt;"",L1002,K1002)</f>
        <v/>
      </c>
      <c r="K1002" s="418">
        <f>IF(AND(T1002=TRUE, U1002=TRUE, V1002=TRUE), IF(W1002&lt;-0.05, "អនុញ្ញាត (អ្នកផ្គត់ផ្គង់ប្រកាសខ្វះ)", "បានប្រកាស (អនុញ្ញាត)"), IF(AND(T1002=FALSE, U1002=FALSE, V1002=FALSE), "ព្យួរទុក (មិនមានទិន្នន័យ)", "ប្រកាសខុស (ព្យួរទុក)"))</f>
        <v/>
      </c>
      <c r="L1002" s="418" t="inlineStr"/>
      <c r="M1002" s="418" t="inlineStr"/>
      <c r="N1002" s="455" t="n"/>
      <c r="O1002" s="455">
        <f>IF(W1002&lt;0,AI1002,I1002)</f>
        <v/>
      </c>
      <c r="P1002" s="455">
        <f>I1002-O1002</f>
        <v/>
      </c>
      <c r="Q1002" s="418" t="n"/>
      <c r="R1002" s="418" t="inlineStr">
        <is>
          <t>PTI2218076</t>
        </is>
      </c>
      <c r="S1002" s="418" t="inlineStr">
        <is>
          <t>PTI2218076</t>
        </is>
      </c>
      <c r="T1002" s="418">
        <f>R1002=S1002</f>
        <v/>
      </c>
      <c r="U1002" s="418">
        <f>AND(MONTH(F1002)=MONTH(Y1002), YEAR(F1002)=YEAR(Y1002))</f>
        <v/>
      </c>
      <c r="V1002" s="418">
        <f>AND(AC1002&lt;&gt;"", 'Company information'!D$4&lt;&gt;"", RIGHT(SUBSTITUTE(AC1002,"-",""),9)=RIGHT(SUBSTITUTE('Company information'!D$4,"-",""),9))</f>
        <v/>
      </c>
      <c r="W1002" s="418">
        <f>AI1002-I1002</f>
        <v/>
      </c>
      <c r="X1002" s="455" t="n"/>
      <c r="Y1002" s="419" t="n">
        <v>44802</v>
      </c>
      <c r="Z1002" s="418" t="inlineStr">
        <is>
          <t>PTI2218076</t>
        </is>
      </c>
      <c r="AA1002" s="418" t="inlineStr"/>
      <c r="AB1002" s="418" t="inlineStr">
        <is>
          <t>បុគ្គលជាប់អាករ</t>
        </is>
      </c>
      <c r="AC1002" s="418" t="inlineStr">
        <is>
          <t>L001-100067123</t>
        </is>
      </c>
      <c r="AD1002" s="418" t="inlineStr">
        <is>
          <t>រីឡាយអេប៊ល សូស អ៊ិនដាសស្រ្ទៀល (ខេមបូឌា)</t>
        </is>
      </c>
      <c r="AE1002" s="455" t="n">
        <v>565030</v>
      </c>
      <c r="AF1002" s="455" t="n">
        <v>503945</v>
      </c>
      <c r="AG1002" s="455" t="n">
        <v>10691</v>
      </c>
      <c r="AH1002" s="455" t="n">
        <v>0</v>
      </c>
      <c r="AI1002" s="455" t="n">
        <v>50394</v>
      </c>
      <c r="AJ1002" s="455" t="n">
        <v>0</v>
      </c>
      <c r="AK1002" s="455" t="n">
        <v>0</v>
      </c>
      <c r="AL1002" s="455" t="n">
        <v>0</v>
      </c>
      <c r="AM1002" s="455" t="n">
        <v>0</v>
      </c>
      <c r="AN1002" s="455" t="n">
        <v>0</v>
      </c>
      <c r="AO1002" s="455" t="n">
        <v>0</v>
      </c>
      <c r="AP1002" s="455" t="n">
        <v>0</v>
      </c>
      <c r="AQ1002" s="455" t="n">
        <v>0</v>
      </c>
      <c r="AR1002" s="418" t="inlineStr"/>
      <c r="AS1002" s="418" t="inlineStr">
        <is>
          <t>ថ្លៃដឹកជញ្ជូន និងសេវា</t>
        </is>
      </c>
      <c r="AT1002" s="418" t="inlineStr">
        <is>
          <t>បានប្រកាសពន្ធ</t>
        </is>
      </c>
    </row>
    <row r="1003">
      <c r="A1003" s="417" t="n">
        <v>994</v>
      </c>
      <c r="B1003" s="418" t="inlineStr">
        <is>
          <t>Customs Clearance Fee and Trucking Fee</t>
        </is>
      </c>
      <c r="C1003" s="418" t="inlineStr">
        <is>
          <t>ឃឺន + ណាហ្គែល</t>
        </is>
      </c>
      <c r="D1003" s="418" t="inlineStr">
        <is>
          <t>L001-100045189</t>
        </is>
      </c>
      <c r="E1003" s="418" t="inlineStr">
        <is>
          <t>PTI2218074</t>
        </is>
      </c>
      <c r="F1003" s="419" t="n">
        <v>44802</v>
      </c>
      <c r="G1003" s="420" t="n">
        <v>50394</v>
      </c>
      <c r="H1003" s="418" t="n"/>
      <c r="I1003" s="455" t="n">
        <v>50394</v>
      </c>
      <c r="J1003" s="418">
        <f>IF(L1003&lt;&gt;"",L1003,K1003)</f>
        <v/>
      </c>
      <c r="K1003" s="418">
        <f>IF(AND(T1003=TRUE, U1003=TRUE, V1003=TRUE), IF(W1003&lt;-0.05, "អនុញ្ញាត (អ្នកផ្គត់ផ្គង់ប្រកាសខ្វះ)", "បានប្រកាស (អនុញ្ញាត)"), IF(AND(T1003=FALSE, U1003=FALSE, V1003=FALSE), "ព្យួរទុក (មិនមានទិន្នន័យ)", "ប្រកាសខុស (ព្យួរទុក)"))</f>
        <v/>
      </c>
      <c r="L1003" s="418" t="inlineStr"/>
      <c r="M1003" s="418" t="inlineStr"/>
      <c r="N1003" s="455" t="n"/>
      <c r="O1003" s="455">
        <f>IF(W1003&lt;0,AI1003,I1003)</f>
        <v/>
      </c>
      <c r="P1003" s="455">
        <f>I1003-O1003</f>
        <v/>
      </c>
      <c r="Q1003" s="418" t="n"/>
      <c r="R1003" s="418" t="inlineStr">
        <is>
          <t>PTI2218074</t>
        </is>
      </c>
      <c r="S1003" s="418" t="inlineStr">
        <is>
          <t>PTI2218074</t>
        </is>
      </c>
      <c r="T1003" s="418">
        <f>R1003=S1003</f>
        <v/>
      </c>
      <c r="U1003" s="418">
        <f>AND(MONTH(F1003)=MONTH(Y1003), YEAR(F1003)=YEAR(Y1003))</f>
        <v/>
      </c>
      <c r="V1003" s="418">
        <f>AND(AC1003&lt;&gt;"", 'Company information'!D$4&lt;&gt;"", RIGHT(SUBSTITUTE(AC1003,"-",""),9)=RIGHT(SUBSTITUTE('Company information'!D$4,"-",""),9))</f>
        <v/>
      </c>
      <c r="W1003" s="418">
        <f>AI1003-I1003</f>
        <v/>
      </c>
      <c r="X1003" s="455" t="n"/>
      <c r="Y1003" s="419" t="n">
        <v>44802</v>
      </c>
      <c r="Z1003" s="418" t="inlineStr">
        <is>
          <t>PTI2218074</t>
        </is>
      </c>
      <c r="AA1003" s="418" t="inlineStr"/>
      <c r="AB1003" s="418" t="inlineStr">
        <is>
          <t>បុគ្គលជាប់អាករ</t>
        </is>
      </c>
      <c r="AC1003" s="418" t="inlineStr">
        <is>
          <t>L001-100067123</t>
        </is>
      </c>
      <c r="AD1003" s="418" t="inlineStr">
        <is>
          <t>រីឡាយអេប៊ល សូស អ៊ិនដាសស្រ្ទៀល (ខេមបូឌា)</t>
        </is>
      </c>
      <c r="AE1003" s="455" t="n">
        <v>565030</v>
      </c>
      <c r="AF1003" s="455" t="n">
        <v>503945</v>
      </c>
      <c r="AG1003" s="455" t="n">
        <v>10691</v>
      </c>
      <c r="AH1003" s="455" t="n">
        <v>0</v>
      </c>
      <c r="AI1003" s="455" t="n">
        <v>50394</v>
      </c>
      <c r="AJ1003" s="455" t="n">
        <v>0</v>
      </c>
      <c r="AK1003" s="455" t="n">
        <v>0</v>
      </c>
      <c r="AL1003" s="455" t="n">
        <v>0</v>
      </c>
      <c r="AM1003" s="455" t="n">
        <v>0</v>
      </c>
      <c r="AN1003" s="455" t="n">
        <v>0</v>
      </c>
      <c r="AO1003" s="455" t="n">
        <v>0</v>
      </c>
      <c r="AP1003" s="455" t="n">
        <v>0</v>
      </c>
      <c r="AQ1003" s="455" t="n">
        <v>0</v>
      </c>
      <c r="AR1003" s="418" t="inlineStr"/>
      <c r="AS1003" s="418" t="inlineStr">
        <is>
          <t>ថ្លៃដឹកជញ្ជូន និងសេវា</t>
        </is>
      </c>
      <c r="AT1003" s="418" t="inlineStr">
        <is>
          <t>បានប្រកាសពន្ធ</t>
        </is>
      </c>
    </row>
    <row r="1004">
      <c r="A1004" s="417" t="n">
        <v>995</v>
      </c>
      <c r="B1004" s="418" t="inlineStr">
        <is>
          <t>Customs Declaration and CPF</t>
        </is>
      </c>
      <c r="C1004" s="418" t="inlineStr">
        <is>
          <t>ឃឺន + ណាហ្គែល</t>
        </is>
      </c>
      <c r="D1004" s="418" t="inlineStr">
        <is>
          <t>L001-100045189</t>
        </is>
      </c>
      <c r="E1004" s="418" t="inlineStr">
        <is>
          <t>PTI2218073</t>
        </is>
      </c>
      <c r="F1004" s="419" t="n">
        <v>44802</v>
      </c>
      <c r="G1004" s="420" t="n">
        <v>60510</v>
      </c>
      <c r="H1004" s="418" t="n"/>
      <c r="I1004" s="455" t="n">
        <v>60510</v>
      </c>
      <c r="J1004" s="418">
        <f>IF(L1004&lt;&gt;"",L1004,K1004)</f>
        <v/>
      </c>
      <c r="K1004" s="418">
        <f>IF(AND(T1004=TRUE, U1004=TRUE, V1004=TRUE), IF(W1004&lt;-0.05, "អនុញ្ញាត (អ្នកផ្គត់ផ្គង់ប្រកាសខ្វះ)", "បានប្រកាស (អនុញ្ញាត)"), IF(AND(T1004=FALSE, U1004=FALSE, V1004=FALSE), "ព្យួរទុក (មិនមានទិន្នន័យ)", "ប្រកាសខុស (ព្យួរទុក)"))</f>
        <v/>
      </c>
      <c r="L1004" s="418" t="inlineStr"/>
      <c r="M1004" s="418" t="inlineStr"/>
      <c r="N1004" s="455" t="n"/>
      <c r="O1004" s="455">
        <f>IF(W1004&lt;0,AI1004,I1004)</f>
        <v/>
      </c>
      <c r="P1004" s="455">
        <f>I1004-O1004</f>
        <v/>
      </c>
      <c r="Q1004" s="418" t="n"/>
      <c r="R1004" s="418" t="inlineStr">
        <is>
          <t>PTI2218073</t>
        </is>
      </c>
      <c r="S1004" s="418" t="inlineStr">
        <is>
          <t>PTI2218073</t>
        </is>
      </c>
      <c r="T1004" s="418">
        <f>R1004=S1004</f>
        <v/>
      </c>
      <c r="U1004" s="418">
        <f>AND(MONTH(F1004)=MONTH(Y1004), YEAR(F1004)=YEAR(Y1004))</f>
        <v/>
      </c>
      <c r="V1004" s="418">
        <f>AND(AC1004&lt;&gt;"", 'Company information'!D$4&lt;&gt;"", RIGHT(SUBSTITUTE(AC1004,"-",""),9)=RIGHT(SUBSTITUTE('Company information'!D$4,"-",""),9))</f>
        <v/>
      </c>
      <c r="W1004" s="418">
        <f>AI1004-I1004</f>
        <v/>
      </c>
      <c r="X1004" s="455" t="n"/>
      <c r="Y1004" s="419" t="n">
        <v>44802</v>
      </c>
      <c r="Z1004" s="418" t="inlineStr">
        <is>
          <t>PTI2218073</t>
        </is>
      </c>
      <c r="AA1004" s="418" t="inlineStr"/>
      <c r="AB1004" s="418" t="inlineStr">
        <is>
          <t>បុគ្គលជាប់អាករ</t>
        </is>
      </c>
      <c r="AC1004" s="418" t="inlineStr">
        <is>
          <t>L001-100067123</t>
        </is>
      </c>
      <c r="AD1004" s="418" t="inlineStr">
        <is>
          <t>រីឡាយអេប៊ល សូស អ៊ិនដាសស្រ្ទៀល (ខេមបូឌា)</t>
        </is>
      </c>
      <c r="AE1004" s="455" t="n">
        <v>676301</v>
      </c>
      <c r="AF1004" s="455" t="n">
        <v>605100</v>
      </c>
      <c r="AG1004" s="455" t="n">
        <v>10691</v>
      </c>
      <c r="AH1004" s="455" t="n">
        <v>0</v>
      </c>
      <c r="AI1004" s="455" t="n">
        <v>60510</v>
      </c>
      <c r="AJ1004" s="455" t="n">
        <v>0</v>
      </c>
      <c r="AK1004" s="455" t="n">
        <v>0</v>
      </c>
      <c r="AL1004" s="455" t="n">
        <v>0</v>
      </c>
      <c r="AM1004" s="455" t="n">
        <v>0</v>
      </c>
      <c r="AN1004" s="455" t="n">
        <v>0</v>
      </c>
      <c r="AO1004" s="455" t="n">
        <v>0</v>
      </c>
      <c r="AP1004" s="455" t="n">
        <v>0</v>
      </c>
      <c r="AQ1004" s="455" t="n">
        <v>0</v>
      </c>
      <c r="AR1004" s="418" t="inlineStr"/>
      <c r="AS1004" s="418" t="inlineStr">
        <is>
          <t>ថ្លៃដឹកជញ្ជូន និងសេវា</t>
        </is>
      </c>
      <c r="AT1004" s="418" t="inlineStr">
        <is>
          <t>បានប្រកាសពន្ធ</t>
        </is>
      </c>
    </row>
    <row r="1005">
      <c r="A1005" s="417" t="n">
        <v>996</v>
      </c>
      <c r="B1005" s="418" t="inlineStr">
        <is>
          <t>Charge from Warehouse</t>
        </is>
      </c>
      <c r="C1005" s="418" t="inlineStr">
        <is>
          <t>ឃឺន + ណាហ្គែល</t>
        </is>
      </c>
      <c r="D1005" s="418" t="inlineStr">
        <is>
          <t>L001-100045189</t>
        </is>
      </c>
      <c r="E1005" s="418" t="inlineStr">
        <is>
          <t>PTI2218122</t>
        </is>
      </c>
      <c r="F1005" s="419" t="n">
        <v>44802</v>
      </c>
      <c r="G1005" s="420" t="n">
        <v>164297</v>
      </c>
      <c r="H1005" s="418" t="n"/>
      <c r="I1005" s="455" t="n">
        <v>164297</v>
      </c>
      <c r="J1005" s="418">
        <f>IF(L1005&lt;&gt;"",L1005,K1005)</f>
        <v/>
      </c>
      <c r="K1005" s="418">
        <f>IF(AND(T1005=TRUE, U1005=TRUE, V1005=TRUE), IF(W1005&lt;-0.05, "អនុញ្ញាត (អ្នកផ្គត់ផ្គង់ប្រកាសខ្វះ)", "បានប្រកាស (អនុញ្ញាត)"), IF(AND(T1005=FALSE, U1005=FALSE, V1005=FALSE), "ព្យួរទុក (មិនមានទិន្នន័យ)", "ប្រកាសខុស (ព្យួរទុក)"))</f>
        <v/>
      </c>
      <c r="L1005" s="418" t="inlineStr"/>
      <c r="M1005" s="418" t="inlineStr"/>
      <c r="N1005" s="455" t="n"/>
      <c r="O1005" s="455">
        <f>IF(W1005&lt;0,AI1005,I1005)</f>
        <v/>
      </c>
      <c r="P1005" s="455">
        <f>I1005-O1005</f>
        <v/>
      </c>
      <c r="Q1005" s="418" t="n"/>
      <c r="R1005" s="418" t="inlineStr">
        <is>
          <t>PTI2218122</t>
        </is>
      </c>
      <c r="S1005" s="418" t="inlineStr">
        <is>
          <t>PTI2218122</t>
        </is>
      </c>
      <c r="T1005" s="418">
        <f>R1005=S1005</f>
        <v/>
      </c>
      <c r="U1005" s="418">
        <f>AND(MONTH(F1005)=MONTH(Y1005), YEAR(F1005)=YEAR(Y1005))</f>
        <v/>
      </c>
      <c r="V1005" s="418">
        <f>AND(AC1005&lt;&gt;"", 'Company information'!D$4&lt;&gt;"", RIGHT(SUBSTITUTE(AC1005,"-",""),9)=RIGHT(SUBSTITUTE('Company information'!D$4,"-",""),9))</f>
        <v/>
      </c>
      <c r="W1005" s="418">
        <f>AI1005-I1005</f>
        <v/>
      </c>
      <c r="X1005" s="455" t="n"/>
      <c r="Y1005" s="419" t="n">
        <v>44802</v>
      </c>
      <c r="Z1005" s="418" t="inlineStr">
        <is>
          <t>PTI2218122</t>
        </is>
      </c>
      <c r="AA1005" s="418" t="inlineStr"/>
      <c r="AB1005" s="418" t="inlineStr">
        <is>
          <t>បុគ្គលជាប់អាករ</t>
        </is>
      </c>
      <c r="AC1005" s="418" t="inlineStr">
        <is>
          <t>L001-100067123</t>
        </is>
      </c>
      <c r="AD1005" s="418" t="inlineStr">
        <is>
          <t>រីឡាយអេប៊ល សូស អ៊ិនដាសស្រ្ទៀល (ខេមបូឌា)</t>
        </is>
      </c>
      <c r="AE1005" s="455" t="n">
        <v>1868945</v>
      </c>
      <c r="AF1005" s="455" t="n">
        <v>1642968</v>
      </c>
      <c r="AG1005" s="455" t="n">
        <v>61680</v>
      </c>
      <c r="AH1005" s="455" t="n">
        <v>0</v>
      </c>
      <c r="AI1005" s="455" t="n">
        <v>164297</v>
      </c>
      <c r="AJ1005" s="455" t="n">
        <v>0</v>
      </c>
      <c r="AK1005" s="455" t="n">
        <v>0</v>
      </c>
      <c r="AL1005" s="455" t="n">
        <v>0</v>
      </c>
      <c r="AM1005" s="455" t="n">
        <v>0</v>
      </c>
      <c r="AN1005" s="455" t="n">
        <v>0</v>
      </c>
      <c r="AO1005" s="455" t="n">
        <v>0</v>
      </c>
      <c r="AP1005" s="455" t="n">
        <v>0</v>
      </c>
      <c r="AQ1005" s="455" t="n">
        <v>0</v>
      </c>
      <c r="AR1005" s="418" t="inlineStr"/>
      <c r="AS1005" s="418" t="inlineStr">
        <is>
          <t>ថ្លៃដឹកជញ្ជូន និងសេវា</t>
        </is>
      </c>
      <c r="AT1005" s="418" t="inlineStr">
        <is>
          <t>បានប្រកាសពន្ធ</t>
        </is>
      </c>
    </row>
    <row r="1006">
      <c r="A1006" s="417" t="n">
        <v>997</v>
      </c>
      <c r="B1006" s="418" t="inlineStr">
        <is>
          <t>Customs Clearance Fee and Trucking Fee</t>
        </is>
      </c>
      <c r="C1006" s="418" t="inlineStr">
        <is>
          <t>ឃឺន + ណាហ្គែល</t>
        </is>
      </c>
      <c r="D1006" s="418" t="inlineStr">
        <is>
          <t>L001-100045189</t>
        </is>
      </c>
      <c r="E1006" s="418" t="inlineStr">
        <is>
          <t>PTI2218116</t>
        </is>
      </c>
      <c r="F1006" s="419" t="n">
        <v>44802</v>
      </c>
      <c r="G1006" s="420" t="n">
        <v>92419</v>
      </c>
      <c r="H1006" s="418" t="n"/>
      <c r="I1006" s="455" t="n">
        <v>92419</v>
      </c>
      <c r="J1006" s="418">
        <f>IF(L1006&lt;&gt;"",L1006,K1006)</f>
        <v/>
      </c>
      <c r="K1006" s="418">
        <f>IF(AND(T1006=TRUE, U1006=TRUE, V1006=TRUE), IF(W1006&lt;-0.05, "អនុញ្ញាត (អ្នកផ្គត់ផ្គង់ប្រកាសខ្វះ)", "បានប្រកាស (អនុញ្ញាត)"), IF(AND(T1006=FALSE, U1006=FALSE, V1006=FALSE), "ព្យួរទុក (មិនមានទិន្នន័យ)", "ប្រកាសខុស (ព្យួរទុក)"))</f>
        <v/>
      </c>
      <c r="L1006" s="418" t="inlineStr"/>
      <c r="M1006" s="418" t="inlineStr"/>
      <c r="N1006" s="455" t="n"/>
      <c r="O1006" s="455">
        <f>IF(W1006&lt;0,AI1006,I1006)</f>
        <v/>
      </c>
      <c r="P1006" s="455">
        <f>I1006-O1006</f>
        <v/>
      </c>
      <c r="Q1006" s="418" t="n"/>
      <c r="R1006" s="418" t="inlineStr">
        <is>
          <t>PTI2218116</t>
        </is>
      </c>
      <c r="S1006" s="418" t="inlineStr">
        <is>
          <t>PTI2218116</t>
        </is>
      </c>
      <c r="T1006" s="418">
        <f>R1006=S1006</f>
        <v/>
      </c>
      <c r="U1006" s="418">
        <f>AND(MONTH(F1006)=MONTH(Y1006), YEAR(F1006)=YEAR(Y1006))</f>
        <v/>
      </c>
      <c r="V1006" s="418">
        <f>AND(AC1006&lt;&gt;"", 'Company information'!D$4&lt;&gt;"", RIGHT(SUBSTITUTE(AC1006,"-",""),9)=RIGHT(SUBSTITUTE('Company information'!D$4,"-",""),9))</f>
        <v/>
      </c>
      <c r="W1006" s="418">
        <f>AI1006-I1006</f>
        <v/>
      </c>
      <c r="X1006" s="455" t="n"/>
      <c r="Y1006" s="419" t="n">
        <v>44802</v>
      </c>
      <c r="Z1006" s="418" t="inlineStr">
        <is>
          <t>PTI2218116</t>
        </is>
      </c>
      <c r="AA1006" s="418" t="inlineStr"/>
      <c r="AB1006" s="418" t="inlineStr">
        <is>
          <t>បុគ្គលជាប់អាករ</t>
        </is>
      </c>
      <c r="AC1006" s="418" t="inlineStr">
        <is>
          <t>L001-100067123</t>
        </is>
      </c>
      <c r="AD1006" s="418" t="inlineStr">
        <is>
          <t>រីឡាយអេប៊ល សូស អ៊ិនដាសស្រ្ទៀល (ខេមបូឌា)</t>
        </is>
      </c>
      <c r="AE1006" s="455" t="n">
        <v>1078290</v>
      </c>
      <c r="AF1006" s="455" t="n">
        <v>924191</v>
      </c>
      <c r="AG1006" s="455" t="n">
        <v>61680</v>
      </c>
      <c r="AH1006" s="455" t="n">
        <v>0</v>
      </c>
      <c r="AI1006" s="455" t="n">
        <v>92419</v>
      </c>
      <c r="AJ1006" s="455" t="n">
        <v>0</v>
      </c>
      <c r="AK1006" s="455" t="n">
        <v>0</v>
      </c>
      <c r="AL1006" s="455" t="n">
        <v>0</v>
      </c>
      <c r="AM1006" s="455" t="n">
        <v>0</v>
      </c>
      <c r="AN1006" s="455" t="n">
        <v>0</v>
      </c>
      <c r="AO1006" s="455" t="n">
        <v>0</v>
      </c>
      <c r="AP1006" s="455" t="n">
        <v>0</v>
      </c>
      <c r="AQ1006" s="455" t="n">
        <v>0</v>
      </c>
      <c r="AR1006" s="418" t="inlineStr"/>
      <c r="AS1006" s="418" t="inlineStr">
        <is>
          <t>ថ្លៃដឹកជញ្ជូន និងសេវា</t>
        </is>
      </c>
      <c r="AT1006" s="418" t="inlineStr">
        <is>
          <t>បានប្រកាសពន្ធ</t>
        </is>
      </c>
    </row>
    <row r="1007">
      <c r="A1007" s="417" t="n">
        <v>998</v>
      </c>
      <c r="B1007" s="418" t="inlineStr">
        <is>
          <t>Import(Material)</t>
        </is>
      </c>
      <c r="C1007" s="418" t="inlineStr">
        <is>
          <t>ឃឺន + ណាហ្គែល</t>
        </is>
      </c>
      <c r="D1007" s="418" t="inlineStr">
        <is>
          <t>L001-100045189</t>
        </is>
      </c>
      <c r="E1007" s="418" t="inlineStr">
        <is>
          <t>PTI2218115</t>
        </is>
      </c>
      <c r="F1007" s="419" t="n">
        <v>44802</v>
      </c>
      <c r="G1007" s="420" t="n">
        <v>137733</v>
      </c>
      <c r="H1007" s="418" t="n"/>
      <c r="I1007" s="455" t="n">
        <v>137733</v>
      </c>
      <c r="J1007" s="418">
        <f>IF(L1007&lt;&gt;"",L1007,K1007)</f>
        <v/>
      </c>
      <c r="K1007" s="418">
        <f>IF(AND(T1007=TRUE, U1007=TRUE, V1007=TRUE), IF(W1007&lt;-0.05, "អនុញ្ញាត (អ្នកផ្គត់ផ្គង់ប្រកាសខ្វះ)", "បានប្រកាស (អនុញ្ញាត)"), IF(AND(T1007=FALSE, U1007=FALSE, V1007=FALSE), "ព្យួរទុក (មិនមានទិន្នន័យ)", "ប្រកាសខុស (ព្យួរទុក)"))</f>
        <v/>
      </c>
      <c r="L1007" s="418" t="inlineStr"/>
      <c r="M1007" s="418" t="inlineStr"/>
      <c r="N1007" s="455" t="n"/>
      <c r="O1007" s="455">
        <f>IF(W1007&lt;0,AI1007,I1007)</f>
        <v/>
      </c>
      <c r="P1007" s="455">
        <f>I1007-O1007</f>
        <v/>
      </c>
      <c r="Q1007" s="418" t="n"/>
      <c r="R1007" s="418" t="inlineStr">
        <is>
          <t>PTI2218115</t>
        </is>
      </c>
      <c r="S1007" s="418" t="inlineStr">
        <is>
          <t>PTI2218115</t>
        </is>
      </c>
      <c r="T1007" s="418">
        <f>R1007=S1007</f>
        <v/>
      </c>
      <c r="U1007" s="418">
        <f>AND(MONTH(F1007)=MONTH(Y1007), YEAR(F1007)=YEAR(Y1007))</f>
        <v/>
      </c>
      <c r="V1007" s="418">
        <f>AND(AC1007&lt;&gt;"", 'Company information'!D$4&lt;&gt;"", RIGHT(SUBSTITUTE(AC1007,"-",""),9)=RIGHT(SUBSTITUTE('Company information'!D$4,"-",""),9))</f>
        <v/>
      </c>
      <c r="W1007" s="418">
        <f>AI1007-I1007</f>
        <v/>
      </c>
      <c r="X1007" s="455" t="n"/>
      <c r="Y1007" s="419" t="n">
        <v>44802</v>
      </c>
      <c r="Z1007" s="418" t="inlineStr">
        <is>
          <t>PTI2218115</t>
        </is>
      </c>
      <c r="AA1007" s="418" t="inlineStr"/>
      <c r="AB1007" s="418" t="inlineStr">
        <is>
          <t>បុគ្គលជាប់អាករ</t>
        </is>
      </c>
      <c r="AC1007" s="418" t="inlineStr">
        <is>
          <t>L001-100067123</t>
        </is>
      </c>
      <c r="AD1007" s="418" t="inlineStr">
        <is>
          <t>រីឡាយអេប៊ល សូស អ៊ិនដាសស្រ្ទៀល (ខេមបូឌា)</t>
        </is>
      </c>
      <c r="AE1007" s="455" t="n">
        <v>1576746</v>
      </c>
      <c r="AF1007" s="455" t="n">
        <v>1377333</v>
      </c>
      <c r="AG1007" s="455" t="n">
        <v>61680</v>
      </c>
      <c r="AH1007" s="455" t="n">
        <v>0</v>
      </c>
      <c r="AI1007" s="455" t="n">
        <v>137733</v>
      </c>
      <c r="AJ1007" s="455" t="n">
        <v>0</v>
      </c>
      <c r="AK1007" s="455" t="n">
        <v>0</v>
      </c>
      <c r="AL1007" s="455" t="n">
        <v>0</v>
      </c>
      <c r="AM1007" s="455" t="n">
        <v>0</v>
      </c>
      <c r="AN1007" s="455" t="n">
        <v>0</v>
      </c>
      <c r="AO1007" s="455" t="n">
        <v>0</v>
      </c>
      <c r="AP1007" s="455" t="n">
        <v>0</v>
      </c>
      <c r="AQ1007" s="455" t="n">
        <v>0</v>
      </c>
      <c r="AR1007" s="418" t="inlineStr"/>
      <c r="AS1007" s="418" t="inlineStr">
        <is>
          <t>ថ្លៃដឹកជញ្ជូន និងសេវា</t>
        </is>
      </c>
      <c r="AT1007" s="418" t="inlineStr">
        <is>
          <t>បានប្រកាសពន្ធ</t>
        </is>
      </c>
    </row>
    <row r="1008">
      <c r="A1008" s="417" t="n">
        <v>999</v>
      </c>
      <c r="B1008" s="418" t="inlineStr">
        <is>
          <t>Import(Material)</t>
        </is>
      </c>
      <c r="C1008" s="418" t="inlineStr">
        <is>
          <t>ឃឺន + ណាហ្គែល</t>
        </is>
      </c>
      <c r="D1008" s="418" t="inlineStr">
        <is>
          <t>L001-100045189</t>
        </is>
      </c>
      <c r="E1008" s="418" t="inlineStr">
        <is>
          <t>PTI2218002</t>
        </is>
      </c>
      <c r="F1008" s="419" t="n">
        <v>44802</v>
      </c>
      <c r="G1008" s="420" t="n">
        <v>105394</v>
      </c>
      <c r="H1008" s="418" t="n"/>
      <c r="I1008" s="455" t="n">
        <v>105394</v>
      </c>
      <c r="J1008" s="418">
        <f>IF(L1008&lt;&gt;"",L1008,K1008)</f>
        <v/>
      </c>
      <c r="K1008" s="418">
        <f>IF(AND(T1008=TRUE, U1008=TRUE, V1008=TRUE), IF(W1008&lt;-0.05, "អនុញ្ញាត (អ្នកផ្គត់ផ្គង់ប្រកាសខ្វះ)", "បានប្រកាស (អនុញ្ញាត)"), IF(AND(T1008=FALSE, U1008=FALSE, V1008=FALSE), "ព្យួរទុក (មិនមានទិន្នន័យ)", "ប្រកាសខុស (ព្យួរទុក)"))</f>
        <v/>
      </c>
      <c r="L1008" s="418" t="inlineStr"/>
      <c r="M1008" s="418" t="inlineStr"/>
      <c r="N1008" s="455" t="n"/>
      <c r="O1008" s="455">
        <f>IF(W1008&lt;0,AI1008,I1008)</f>
        <v/>
      </c>
      <c r="P1008" s="455">
        <f>I1008-O1008</f>
        <v/>
      </c>
      <c r="Q1008" s="418" t="n"/>
      <c r="R1008" s="418" t="inlineStr">
        <is>
          <t>PTI2218002</t>
        </is>
      </c>
      <c r="S1008" s="418" t="inlineStr">
        <is>
          <t>PTI2218002</t>
        </is>
      </c>
      <c r="T1008" s="418">
        <f>R1008=S1008</f>
        <v/>
      </c>
      <c r="U1008" s="418">
        <f>AND(MONTH(F1008)=MONTH(Y1008), YEAR(F1008)=YEAR(Y1008))</f>
        <v/>
      </c>
      <c r="V1008" s="418">
        <f>AND(AC1008&lt;&gt;"", 'Company information'!D$4&lt;&gt;"", RIGHT(SUBSTITUTE(AC1008,"-",""),9)=RIGHT(SUBSTITUTE('Company information'!D$4,"-",""),9))</f>
        <v/>
      </c>
      <c r="W1008" s="418">
        <f>AI1008-I1008</f>
        <v/>
      </c>
      <c r="X1008" s="455" t="n"/>
      <c r="Y1008" s="419" t="n">
        <v>44802</v>
      </c>
      <c r="Z1008" s="418" t="inlineStr">
        <is>
          <t>PTI2218002</t>
        </is>
      </c>
      <c r="AA1008" s="418" t="inlineStr"/>
      <c r="AB1008" s="418" t="inlineStr">
        <is>
          <t>បុគ្គលជាប់អាករ</t>
        </is>
      </c>
      <c r="AC1008" s="418" t="inlineStr">
        <is>
          <t>L001-100067123</t>
        </is>
      </c>
      <c r="AD1008" s="418" t="inlineStr">
        <is>
          <t>រីឡាយអេប៊ល សូស អ៊ិនដាសស្រ្ទៀល (ខេមបូឌា)</t>
        </is>
      </c>
      <c r="AE1008" s="455" t="n">
        <v>1221017</v>
      </c>
      <c r="AF1008" s="455" t="n">
        <v>1053943</v>
      </c>
      <c r="AG1008" s="455" t="n">
        <v>61680</v>
      </c>
      <c r="AH1008" s="455" t="n">
        <v>0</v>
      </c>
      <c r="AI1008" s="455" t="n">
        <v>105394</v>
      </c>
      <c r="AJ1008" s="455" t="n">
        <v>0</v>
      </c>
      <c r="AK1008" s="455" t="n">
        <v>0</v>
      </c>
      <c r="AL1008" s="455" t="n">
        <v>0</v>
      </c>
      <c r="AM1008" s="455" t="n">
        <v>0</v>
      </c>
      <c r="AN1008" s="455" t="n">
        <v>0</v>
      </c>
      <c r="AO1008" s="455" t="n">
        <v>0</v>
      </c>
      <c r="AP1008" s="455" t="n">
        <v>0</v>
      </c>
      <c r="AQ1008" s="455" t="n">
        <v>0</v>
      </c>
      <c r="AR1008" s="418" t="inlineStr"/>
      <c r="AS1008" s="418" t="inlineStr">
        <is>
          <t>ថ្លៃដឹកជញ្ជូន និងសេវា</t>
        </is>
      </c>
      <c r="AT1008" s="418" t="inlineStr">
        <is>
          <t>បានប្រកាសពន្ធ</t>
        </is>
      </c>
    </row>
    <row r="1009">
      <c r="A1009" s="417" t="n">
        <v>1000</v>
      </c>
      <c r="B1009" s="418" t="inlineStr">
        <is>
          <t>Import(Material)</t>
        </is>
      </c>
      <c r="C1009" s="418" t="inlineStr">
        <is>
          <t>ឃឺន + ណាហ្គែល</t>
        </is>
      </c>
      <c r="D1009" s="418" t="inlineStr">
        <is>
          <t>L001-100045189</t>
        </is>
      </c>
      <c r="E1009" s="418" t="inlineStr">
        <is>
          <t>PTI2218001</t>
        </is>
      </c>
      <c r="F1009" s="419" t="n">
        <v>44802</v>
      </c>
      <c r="G1009" s="420" t="n">
        <v>114624</v>
      </c>
      <c r="H1009" s="418" t="n"/>
      <c r="I1009" s="455" t="n">
        <v>114624</v>
      </c>
      <c r="J1009" s="418">
        <f>IF(L1009&lt;&gt;"",L1009,K1009)</f>
        <v/>
      </c>
      <c r="K1009" s="418">
        <f>IF(AND(T1009=TRUE, U1009=TRUE, V1009=TRUE), IF(W1009&lt;-0.05, "អនុញ្ញាត (អ្នកផ្គត់ផ្គង់ប្រកាសខ្វះ)", "បានប្រកាស (អនុញ្ញាត)"), IF(AND(T1009=FALSE, U1009=FALSE, V1009=FALSE), "ព្យួរទុក (មិនមានទិន្នន័យ)", "ប្រកាសខុស (ព្យួរទុក)"))</f>
        <v/>
      </c>
      <c r="L1009" s="418" t="inlineStr"/>
      <c r="M1009" s="418" t="inlineStr"/>
      <c r="N1009" s="455" t="n"/>
      <c r="O1009" s="455">
        <f>IF(W1009&lt;0,AI1009,I1009)</f>
        <v/>
      </c>
      <c r="P1009" s="455">
        <f>I1009-O1009</f>
        <v/>
      </c>
      <c r="Q1009" s="418" t="n"/>
      <c r="R1009" s="418" t="inlineStr">
        <is>
          <t>PTI2218001</t>
        </is>
      </c>
      <c r="S1009" s="418" t="inlineStr">
        <is>
          <t>PTI2218001</t>
        </is>
      </c>
      <c r="T1009" s="418">
        <f>R1009=S1009</f>
        <v/>
      </c>
      <c r="U1009" s="418">
        <f>AND(MONTH(F1009)=MONTH(Y1009), YEAR(F1009)=YEAR(Y1009))</f>
        <v/>
      </c>
      <c r="V1009" s="418">
        <f>AND(AC1009&lt;&gt;"", 'Company information'!D$4&lt;&gt;"", RIGHT(SUBSTITUTE(AC1009,"-",""),9)=RIGHT(SUBSTITUTE('Company information'!D$4,"-",""),9))</f>
        <v/>
      </c>
      <c r="W1009" s="418">
        <f>AI1009-I1009</f>
        <v/>
      </c>
      <c r="X1009" s="455" t="n"/>
      <c r="Y1009" s="419" t="n">
        <v>44802</v>
      </c>
      <c r="Z1009" s="418" t="inlineStr">
        <is>
          <t>PTI2218001</t>
        </is>
      </c>
      <c r="AA1009" s="418" t="inlineStr"/>
      <c r="AB1009" s="418" t="inlineStr">
        <is>
          <t>បុគ្គលជាប់អាករ</t>
        </is>
      </c>
      <c r="AC1009" s="418" t="inlineStr">
        <is>
          <t>L001-100067123</t>
        </is>
      </c>
      <c r="AD1009" s="418" t="inlineStr">
        <is>
          <t>រីឡាយអេប៊ល សូស អ៊ិនដាសស្រ្ទៀល (ខេមបូឌា)</t>
        </is>
      </c>
      <c r="AE1009" s="455" t="n">
        <v>1322543</v>
      </c>
      <c r="AF1009" s="455" t="n">
        <v>1146239</v>
      </c>
      <c r="AG1009" s="455" t="n">
        <v>61680</v>
      </c>
      <c r="AH1009" s="455" t="n">
        <v>0</v>
      </c>
      <c r="AI1009" s="455" t="n">
        <v>114624</v>
      </c>
      <c r="AJ1009" s="455" t="n">
        <v>0</v>
      </c>
      <c r="AK1009" s="455" t="n">
        <v>0</v>
      </c>
      <c r="AL1009" s="455" t="n">
        <v>0</v>
      </c>
      <c r="AM1009" s="455" t="n">
        <v>0</v>
      </c>
      <c r="AN1009" s="455" t="n">
        <v>0</v>
      </c>
      <c r="AO1009" s="455" t="n">
        <v>0</v>
      </c>
      <c r="AP1009" s="455" t="n">
        <v>0</v>
      </c>
      <c r="AQ1009" s="455" t="n">
        <v>0</v>
      </c>
      <c r="AR1009" s="418" t="inlineStr"/>
      <c r="AS1009" s="418" t="inlineStr">
        <is>
          <t>ថ្លៃដឹកជញ្ជូន និងសេវា</t>
        </is>
      </c>
      <c r="AT1009" s="418" t="inlineStr">
        <is>
          <t>បានប្រកាសពន្ធ</t>
        </is>
      </c>
    </row>
    <row r="1010">
      <c r="A1010" s="417" t="n">
        <v>1001</v>
      </c>
      <c r="B1010" s="418" t="inlineStr">
        <is>
          <t>Import(Material)</t>
        </is>
      </c>
      <c r="C1010" s="418" t="inlineStr">
        <is>
          <t>ឃឺន + ណាហ្គែល</t>
        </is>
      </c>
      <c r="D1010" s="418" t="inlineStr">
        <is>
          <t>L001-100045189</t>
        </is>
      </c>
      <c r="E1010" s="418" t="inlineStr">
        <is>
          <t>PTI2218000</t>
        </is>
      </c>
      <c r="F1010" s="419" t="n">
        <v>44802</v>
      </c>
      <c r="G1010" s="420" t="n">
        <v>106037</v>
      </c>
      <c r="H1010" s="418" t="n"/>
      <c r="I1010" s="455" t="n">
        <v>106037</v>
      </c>
      <c r="J1010" s="418">
        <f>IF(L1010&lt;&gt;"",L1010,K1010)</f>
        <v/>
      </c>
      <c r="K1010" s="418">
        <f>IF(AND(T1010=TRUE, U1010=TRUE, V1010=TRUE), IF(W1010&lt;-0.05, "អនុញ្ញាត (អ្នកផ្គត់ផ្គង់ប្រកាសខ្វះ)", "បានប្រកាស (អនុញ្ញាត)"), IF(AND(T1010=FALSE, U1010=FALSE, V1010=FALSE), "ព្យួរទុក (មិនមានទិន្នន័យ)", "ប្រកាសខុស (ព្យួរទុក)"))</f>
        <v/>
      </c>
      <c r="L1010" s="418" t="inlineStr"/>
      <c r="M1010" s="418" t="inlineStr"/>
      <c r="N1010" s="455" t="n"/>
      <c r="O1010" s="455">
        <f>IF(W1010&lt;0,AI1010,I1010)</f>
        <v/>
      </c>
      <c r="P1010" s="455">
        <f>I1010-O1010</f>
        <v/>
      </c>
      <c r="Q1010" s="418" t="n"/>
      <c r="R1010" s="418" t="inlineStr">
        <is>
          <t>PTI2218000</t>
        </is>
      </c>
      <c r="S1010" s="418" t="inlineStr">
        <is>
          <t>PTI2218000</t>
        </is>
      </c>
      <c r="T1010" s="418">
        <f>R1010=S1010</f>
        <v/>
      </c>
      <c r="U1010" s="418">
        <f>AND(MONTH(F1010)=MONTH(Y1010), YEAR(F1010)=YEAR(Y1010))</f>
        <v/>
      </c>
      <c r="V1010" s="418">
        <f>AND(AC1010&lt;&gt;"", 'Company information'!D$4&lt;&gt;"", RIGHT(SUBSTITUTE(AC1010,"-",""),9)=RIGHT(SUBSTITUTE('Company information'!D$4,"-",""),9))</f>
        <v/>
      </c>
      <c r="W1010" s="418">
        <f>AI1010-I1010</f>
        <v/>
      </c>
      <c r="X1010" s="455" t="n"/>
      <c r="Y1010" s="419" t="n">
        <v>44802</v>
      </c>
      <c r="Z1010" s="418" t="inlineStr">
        <is>
          <t>PTI2218000</t>
        </is>
      </c>
      <c r="AA1010" s="418" t="inlineStr"/>
      <c r="AB1010" s="418" t="inlineStr">
        <is>
          <t>បុគ្គលជាប់អាករ</t>
        </is>
      </c>
      <c r="AC1010" s="418" t="inlineStr">
        <is>
          <t>L001-100067123</t>
        </is>
      </c>
      <c r="AD1010" s="418" t="inlineStr">
        <is>
          <t>រីឡាយអេប៊ល សូស អ៊ិនដាសស្រ្ទៀល (ខេមបូឌា)</t>
        </is>
      </c>
      <c r="AE1010" s="455" t="n">
        <v>1228090</v>
      </c>
      <c r="AF1010" s="455" t="n">
        <v>1060373</v>
      </c>
      <c r="AG1010" s="455" t="n">
        <v>61680</v>
      </c>
      <c r="AH1010" s="455" t="n">
        <v>0</v>
      </c>
      <c r="AI1010" s="455" t="n">
        <v>106037</v>
      </c>
      <c r="AJ1010" s="455" t="n">
        <v>0</v>
      </c>
      <c r="AK1010" s="455" t="n">
        <v>0</v>
      </c>
      <c r="AL1010" s="455" t="n">
        <v>0</v>
      </c>
      <c r="AM1010" s="455" t="n">
        <v>0</v>
      </c>
      <c r="AN1010" s="455" t="n">
        <v>0</v>
      </c>
      <c r="AO1010" s="455" t="n">
        <v>0</v>
      </c>
      <c r="AP1010" s="455" t="n">
        <v>0</v>
      </c>
      <c r="AQ1010" s="455" t="n">
        <v>0</v>
      </c>
      <c r="AR1010" s="418" t="inlineStr"/>
      <c r="AS1010" s="418" t="inlineStr">
        <is>
          <t>ថ្លៃដឹកជញ្ជូន និងសេវា</t>
        </is>
      </c>
      <c r="AT1010" s="418" t="inlineStr">
        <is>
          <t>បានប្រកាសពន្ធ</t>
        </is>
      </c>
    </row>
    <row r="1011">
      <c r="A1011" s="417" t="n">
        <v>1002</v>
      </c>
      <c r="B1011" s="418" t="inlineStr">
        <is>
          <t>Import(Material)</t>
        </is>
      </c>
      <c r="C1011" s="418" t="inlineStr">
        <is>
          <t>វ៉ុលត្រេន ឡូជីស្ទីក (ខេមបូឌា) ឯ.ក</t>
        </is>
      </c>
      <c r="D1011" s="418" t="inlineStr">
        <is>
          <t>K010-901800934</t>
        </is>
      </c>
      <c r="E1011" s="418" t="inlineStr">
        <is>
          <t>VOL221112</t>
        </is>
      </c>
      <c r="F1011" s="419" t="n">
        <v>44803</v>
      </c>
      <c r="G1011" s="420" t="n">
        <v>240558</v>
      </c>
      <c r="H1011" s="418" t="n"/>
      <c r="I1011" s="455" t="n">
        <v>240558</v>
      </c>
      <c r="J1011" s="418">
        <f>IF(L1011&lt;&gt;"",L1011,K1011)</f>
        <v/>
      </c>
      <c r="K1011" s="418">
        <f>IF(AND(T1011=TRUE, U1011=TRUE, V1011=TRUE), IF(W1011&lt;-0.05, "អនុញ្ញាត (អ្នកផ្គត់ផ្គង់ប្រកាសខ្វះ)", "បានប្រកាស (អនុញ្ញាត)"), IF(AND(T1011=FALSE, U1011=FALSE, V1011=FALSE), "ព្យួរទុក (មិនមានទិន្នន័យ)", "ប្រកាសខុស (ព្យួរទុក)"))</f>
        <v/>
      </c>
      <c r="L1011" s="418" t="inlineStr"/>
      <c r="M1011" s="418" t="inlineStr"/>
      <c r="N1011" s="455" t="n"/>
      <c r="O1011" s="455">
        <f>IF(W1011&lt;0,AI1011,I1011)</f>
        <v/>
      </c>
      <c r="P1011" s="455">
        <f>I1011-O1011</f>
        <v/>
      </c>
      <c r="Q1011" s="418" t="n"/>
      <c r="R1011" s="418" t="inlineStr">
        <is>
          <t>VOL221112</t>
        </is>
      </c>
      <c r="S1011" s="418" t="inlineStr">
        <is>
          <t>VOL221112</t>
        </is>
      </c>
      <c r="T1011" s="418">
        <f>R1011=S1011</f>
        <v/>
      </c>
      <c r="U1011" s="418">
        <f>AND(MONTH(F1011)=MONTH(Y1011), YEAR(F1011)=YEAR(Y1011))</f>
        <v/>
      </c>
      <c r="V1011" s="418">
        <f>AND(AC1011&lt;&gt;"", 'Company information'!D$4&lt;&gt;"", RIGHT(SUBSTITUTE(AC1011,"-",""),9)=RIGHT(SUBSTITUTE('Company information'!D$4,"-",""),9))</f>
        <v/>
      </c>
      <c r="W1011" s="418">
        <f>AI1011-I1011</f>
        <v/>
      </c>
      <c r="X1011" s="455" t="n"/>
      <c r="Y1011" s="419" t="n">
        <v>44803</v>
      </c>
      <c r="Z1011" s="418" t="inlineStr">
        <is>
          <t>VOL221112</t>
        </is>
      </c>
      <c r="AA1011" s="418" t="inlineStr"/>
      <c r="AB1011" s="418" t="inlineStr">
        <is>
          <t>បុគ្គលជាប់អាករ</t>
        </is>
      </c>
      <c r="AC1011" s="418" t="inlineStr">
        <is>
          <t>L001-100067123</t>
        </is>
      </c>
      <c r="AD1011" s="418" t="inlineStr">
        <is>
          <t>រីឡាយអេប៊ល សូស អ៊ិនដាសស្រ្ទៀល (ខេមបូឌា)</t>
        </is>
      </c>
      <c r="AE1011" s="455" t="n">
        <v>2646127</v>
      </c>
      <c r="AF1011" s="455" t="n">
        <v>2405570</v>
      </c>
      <c r="AG1011" s="455" t="n">
        <v>0</v>
      </c>
      <c r="AH1011" s="455" t="n">
        <v>0</v>
      </c>
      <c r="AI1011" s="455" t="n">
        <v>240557</v>
      </c>
      <c r="AJ1011" s="455" t="n">
        <v>0</v>
      </c>
      <c r="AK1011" s="455" t="n">
        <v>0</v>
      </c>
      <c r="AL1011" s="455" t="n">
        <v>0</v>
      </c>
      <c r="AM1011" s="455" t="n">
        <v>0</v>
      </c>
      <c r="AN1011" s="455" t="n">
        <v>0</v>
      </c>
      <c r="AO1011" s="455" t="n">
        <v>0</v>
      </c>
      <c r="AP1011" s="455" t="n">
        <v>0</v>
      </c>
      <c r="AQ1011" s="455" t="n">
        <v>0</v>
      </c>
      <c r="AR1011" s="418" t="inlineStr"/>
      <c r="AS1011" s="418" t="inlineStr">
        <is>
          <t>Commission service on goods transportation</t>
        </is>
      </c>
      <c r="AT1011" s="418" t="inlineStr">
        <is>
          <t>បានប្រកាសពន្ធ</t>
        </is>
      </c>
    </row>
    <row r="1012">
      <c r="A1012" s="417" t="n">
        <v>1003</v>
      </c>
      <c r="B1012" s="418" t="inlineStr">
        <is>
          <t>Import(Material)</t>
        </is>
      </c>
      <c r="C1012" s="418" t="inlineStr">
        <is>
          <t>វ៉ុលត្រេន ឡូជីស្ទីក (ខេមបូឌា) ឯ.ក</t>
        </is>
      </c>
      <c r="D1012" s="418" t="inlineStr">
        <is>
          <t>K010-901800934</t>
        </is>
      </c>
      <c r="E1012" s="418" t="inlineStr">
        <is>
          <t>VOL221111</t>
        </is>
      </c>
      <c r="F1012" s="419" t="n">
        <v>44802</v>
      </c>
      <c r="G1012" s="420" t="n">
        <v>126440</v>
      </c>
      <c r="H1012" s="418" t="n"/>
      <c r="I1012" s="455" t="n">
        <v>126440</v>
      </c>
      <c r="J1012" s="418">
        <f>IF(L1012&lt;&gt;"",L1012,K1012)</f>
        <v/>
      </c>
      <c r="K1012" s="418">
        <f>IF(AND(T1012=TRUE, U1012=TRUE, V1012=TRUE), IF(W1012&lt;-0.05, "អនុញ្ញាត (អ្នកផ្គត់ផ្គង់ប្រកាសខ្វះ)", "បានប្រកាស (អនុញ្ញាត)"), IF(AND(T1012=FALSE, U1012=FALSE, V1012=FALSE), "ព្យួរទុក (មិនមានទិន្នន័យ)", "ប្រកាសខុស (ព្យួរទុក)"))</f>
        <v/>
      </c>
      <c r="L1012" s="418" t="inlineStr"/>
      <c r="M1012" s="418" t="inlineStr"/>
      <c r="N1012" s="455" t="n"/>
      <c r="O1012" s="455">
        <f>IF(W1012&lt;0,AI1012,I1012)</f>
        <v/>
      </c>
      <c r="P1012" s="455">
        <f>I1012-O1012</f>
        <v/>
      </c>
      <c r="Q1012" s="418" t="n"/>
      <c r="R1012" s="418" t="inlineStr">
        <is>
          <t>VOL221111</t>
        </is>
      </c>
      <c r="S1012" s="418" t="inlineStr">
        <is>
          <t>VOL221111</t>
        </is>
      </c>
      <c r="T1012" s="418">
        <f>R1012=S1012</f>
        <v/>
      </c>
      <c r="U1012" s="418">
        <f>AND(MONTH(F1012)=MONTH(Y1012), YEAR(F1012)=YEAR(Y1012))</f>
        <v/>
      </c>
      <c r="V1012" s="418">
        <f>AND(AC1012&lt;&gt;"", 'Company information'!D$4&lt;&gt;"", RIGHT(SUBSTITUTE(AC1012,"-",""),9)=RIGHT(SUBSTITUTE('Company information'!D$4,"-",""),9))</f>
        <v/>
      </c>
      <c r="W1012" s="418">
        <f>AI1012-I1012</f>
        <v/>
      </c>
      <c r="X1012" s="455" t="n"/>
      <c r="Y1012" s="419" t="n">
        <v>44802</v>
      </c>
      <c r="Z1012" s="418" t="inlineStr">
        <is>
          <t>VOL221111</t>
        </is>
      </c>
      <c r="AA1012" s="418" t="inlineStr"/>
      <c r="AB1012" s="418" t="inlineStr">
        <is>
          <t>បុគ្គលជាប់អាករ</t>
        </is>
      </c>
      <c r="AC1012" s="418" t="inlineStr">
        <is>
          <t>L001-100067123</t>
        </is>
      </c>
      <c r="AD1012" s="418" t="inlineStr">
        <is>
          <t>រីឡាយអេប៊ល សូស អ៊ិនដាសស្រ្ទៀល (ខេមបូឌា)</t>
        </is>
      </c>
      <c r="AE1012" s="455" t="n">
        <v>1390839</v>
      </c>
      <c r="AF1012" s="455" t="n">
        <v>1264399</v>
      </c>
      <c r="AG1012" s="455" t="n">
        <v>0</v>
      </c>
      <c r="AH1012" s="455" t="n">
        <v>0</v>
      </c>
      <c r="AI1012" s="455" t="n">
        <v>126440</v>
      </c>
      <c r="AJ1012" s="455" t="n">
        <v>0</v>
      </c>
      <c r="AK1012" s="455" t="n">
        <v>0</v>
      </c>
      <c r="AL1012" s="455" t="n">
        <v>0</v>
      </c>
      <c r="AM1012" s="455" t="n">
        <v>0</v>
      </c>
      <c r="AN1012" s="455" t="n">
        <v>0</v>
      </c>
      <c r="AO1012" s="455" t="n">
        <v>0</v>
      </c>
      <c r="AP1012" s="455" t="n">
        <v>0</v>
      </c>
      <c r="AQ1012" s="455" t="n">
        <v>0</v>
      </c>
      <c r="AR1012" s="418" t="inlineStr"/>
      <c r="AS1012" s="418" t="inlineStr">
        <is>
          <t>Commission service on goods transportation</t>
        </is>
      </c>
      <c r="AT1012" s="418" t="inlineStr">
        <is>
          <t>បានប្រកាសពន្ធ</t>
        </is>
      </c>
    </row>
    <row r="1013">
      <c r="A1013" s="417" t="n">
        <v>1004</v>
      </c>
      <c r="B1013" s="418" t="inlineStr">
        <is>
          <t>Import(Material)</t>
        </is>
      </c>
      <c r="C1013" s="418" t="inlineStr">
        <is>
          <t>វ៉ុលត្រេន ឡូជីស្ទីក (ខេមបូឌា) ឯ.ក</t>
        </is>
      </c>
      <c r="D1013" s="418" t="inlineStr">
        <is>
          <t>K010-901800934</t>
        </is>
      </c>
      <c r="E1013" s="418" t="inlineStr">
        <is>
          <t>VOL221109</t>
        </is>
      </c>
      <c r="F1013" s="419" t="n">
        <v>44802</v>
      </c>
      <c r="G1013" s="420" t="n">
        <v>205884</v>
      </c>
      <c r="H1013" s="418" t="n"/>
      <c r="I1013" s="455" t="n">
        <v>205884</v>
      </c>
      <c r="J1013" s="418">
        <f>IF(L1013&lt;&gt;"",L1013,K1013)</f>
        <v/>
      </c>
      <c r="K1013" s="418">
        <f>IF(AND(T1013=TRUE, U1013=TRUE, V1013=TRUE), IF(W1013&lt;-0.05, "អនុញ្ញាត (អ្នកផ្គត់ផ្គង់ប្រកាសខ្វះ)", "បានប្រកាស (អនុញ្ញាត)"), IF(AND(T1013=FALSE, U1013=FALSE, V1013=FALSE), "ព្យួរទុក (មិនមានទិន្នន័យ)", "ប្រកាសខុស (ព្យួរទុក)"))</f>
        <v/>
      </c>
      <c r="L1013" s="418" t="inlineStr"/>
      <c r="M1013" s="418" t="inlineStr"/>
      <c r="N1013" s="455" t="n"/>
      <c r="O1013" s="455">
        <f>IF(W1013&lt;0,AI1013,I1013)</f>
        <v/>
      </c>
      <c r="P1013" s="455">
        <f>I1013-O1013</f>
        <v/>
      </c>
      <c r="Q1013" s="418" t="n"/>
      <c r="R1013" s="418" t="inlineStr">
        <is>
          <t>VOL221109</t>
        </is>
      </c>
      <c r="S1013" s="418" t="inlineStr">
        <is>
          <t>VOL221109</t>
        </is>
      </c>
      <c r="T1013" s="418">
        <f>R1013=S1013</f>
        <v/>
      </c>
      <c r="U1013" s="418">
        <f>AND(MONTH(F1013)=MONTH(Y1013), YEAR(F1013)=YEAR(Y1013))</f>
        <v/>
      </c>
      <c r="V1013" s="418">
        <f>AND(AC1013&lt;&gt;"", 'Company information'!D$4&lt;&gt;"", RIGHT(SUBSTITUTE(AC1013,"-",""),9)=RIGHT(SUBSTITUTE('Company information'!D$4,"-",""),9))</f>
        <v/>
      </c>
      <c r="W1013" s="418">
        <f>AI1013-I1013</f>
        <v/>
      </c>
      <c r="X1013" s="455" t="n"/>
      <c r="Y1013" s="419" t="n">
        <v>44802</v>
      </c>
      <c r="Z1013" s="418" t="inlineStr">
        <is>
          <t>VOL221109</t>
        </is>
      </c>
      <c r="AA1013" s="418" t="inlineStr"/>
      <c r="AB1013" s="418" t="inlineStr">
        <is>
          <t>បុគ្គលជាប់អាករ</t>
        </is>
      </c>
      <c r="AC1013" s="418" t="inlineStr">
        <is>
          <t>L001-100067123</t>
        </is>
      </c>
      <c r="AD1013" s="418" t="inlineStr">
        <is>
          <t>រីឡាយអេប៊ល សូស អ៊ិនដាសស្រ្ទៀល (ខេមបូឌា)</t>
        </is>
      </c>
      <c r="AE1013" s="455" t="n">
        <v>2264721</v>
      </c>
      <c r="AF1013" s="455" t="n">
        <v>2058837</v>
      </c>
      <c r="AG1013" s="455" t="n">
        <v>0</v>
      </c>
      <c r="AH1013" s="455" t="n">
        <v>0</v>
      </c>
      <c r="AI1013" s="455" t="n">
        <v>205884</v>
      </c>
      <c r="AJ1013" s="455" t="n">
        <v>0</v>
      </c>
      <c r="AK1013" s="455" t="n">
        <v>0</v>
      </c>
      <c r="AL1013" s="455" t="n">
        <v>0</v>
      </c>
      <c r="AM1013" s="455" t="n">
        <v>0</v>
      </c>
      <c r="AN1013" s="455" t="n">
        <v>0</v>
      </c>
      <c r="AO1013" s="455" t="n">
        <v>0</v>
      </c>
      <c r="AP1013" s="455" t="n">
        <v>0</v>
      </c>
      <c r="AQ1013" s="455" t="n">
        <v>0</v>
      </c>
      <c r="AR1013" s="418" t="inlineStr"/>
      <c r="AS1013" s="418" t="inlineStr">
        <is>
          <t>Commission service on goods transportation</t>
        </is>
      </c>
      <c r="AT1013" s="418" t="inlineStr">
        <is>
          <t>បានប្រកាសពន្ធ</t>
        </is>
      </c>
    </row>
    <row r="1014">
      <c r="A1014" s="417" t="n">
        <v>1005</v>
      </c>
      <c r="B1014" s="418" t="inlineStr">
        <is>
          <t>Import(Material)</t>
        </is>
      </c>
      <c r="C1014" s="418" t="inlineStr">
        <is>
          <t>ឥណ្ឌូ-ត្រេនស៍ ឡូជីស្ទីក (ខេមបូឌា)</t>
        </is>
      </c>
      <c r="D1014" s="418" t="inlineStr">
        <is>
          <t>L001-104004797</t>
        </is>
      </c>
      <c r="E1014" s="418" t="inlineStr">
        <is>
          <t>01962</t>
        </is>
      </c>
      <c r="F1014" s="419" t="n">
        <v>44803</v>
      </c>
      <c r="G1014" s="420" t="n">
        <v>30848</v>
      </c>
      <c r="H1014" s="418" t="n"/>
      <c r="I1014" s="455" t="n">
        <v>30848</v>
      </c>
      <c r="J1014" s="418">
        <f>IF(L1014&lt;&gt;"",L1014,K1014)</f>
        <v/>
      </c>
      <c r="K1014" s="418">
        <f>IF(AND(T1014=TRUE, U1014=TRUE, V1014=TRUE), IF(W1014&lt;-0.05, "អនុញ្ញាត (អ្នកផ្គត់ផ្គង់ប្រកាសខ្វះ)", "បានប្រកាស (អនុញ្ញាត)"), IF(AND(T1014=FALSE, U1014=FALSE, V1014=FALSE), "ព្យួរទុក (មិនមានទិន្នន័យ)", "ប្រកាសខុស (ព្យួរទុក)"))</f>
        <v/>
      </c>
      <c r="L1014" s="418" t="inlineStr"/>
      <c r="M1014" s="418" t="inlineStr"/>
      <c r="N1014" s="455" t="n"/>
      <c r="O1014" s="455">
        <f>IF(W1014&lt;0,AI1014,I1014)</f>
        <v/>
      </c>
      <c r="P1014" s="455">
        <f>I1014-O1014</f>
        <v/>
      </c>
      <c r="Q1014" s="418" t="n"/>
      <c r="R1014" s="418" t="inlineStr">
        <is>
          <t>01962</t>
        </is>
      </c>
      <c r="S1014" s="418" t="inlineStr">
        <is>
          <t>01962</t>
        </is>
      </c>
      <c r="T1014" s="418">
        <f>R1014=S1014</f>
        <v/>
      </c>
      <c r="U1014" s="418">
        <f>AND(MONTH(F1014)=MONTH(Y1014), YEAR(F1014)=YEAR(Y1014))</f>
        <v/>
      </c>
      <c r="V1014" s="418">
        <f>AND(AC1014&lt;&gt;"", 'Company information'!D$4&lt;&gt;"", RIGHT(SUBSTITUTE(AC1014,"-",""),9)=RIGHT(SUBSTITUTE('Company information'!D$4,"-",""),9))</f>
        <v/>
      </c>
      <c r="W1014" s="418">
        <f>AI1014-I1014</f>
        <v/>
      </c>
      <c r="X1014" s="455" t="n"/>
      <c r="Y1014" s="419" t="n">
        <v>44803</v>
      </c>
      <c r="Z1014" s="418" t="inlineStr">
        <is>
          <t>01962</t>
        </is>
      </c>
      <c r="AA1014" s="418" t="inlineStr"/>
      <c r="AB1014" s="418" t="inlineStr">
        <is>
          <t>បុគ្គលជាប់អាករ</t>
        </is>
      </c>
      <c r="AC1014" s="418" t="inlineStr">
        <is>
          <t>L001-100067123</t>
        </is>
      </c>
      <c r="AD1014" s="418" t="inlineStr">
        <is>
          <t>រីឡាយអេប៊ល សូស អ៊ិនដាសស្រ្ទៀល (ខេមបូឌា)</t>
        </is>
      </c>
      <c r="AE1014" s="455" t="n">
        <v>339324</v>
      </c>
      <c r="AF1014" s="455" t="n">
        <v>308476</v>
      </c>
      <c r="AG1014" s="455" t="n">
        <v>0</v>
      </c>
      <c r="AH1014" s="455" t="n">
        <v>0</v>
      </c>
      <c r="AI1014" s="455" t="n">
        <v>30848</v>
      </c>
      <c r="AJ1014" s="455" t="n">
        <v>0</v>
      </c>
      <c r="AK1014" s="455" t="n">
        <v>0</v>
      </c>
      <c r="AL1014" s="455" t="n">
        <v>0</v>
      </c>
      <c r="AM1014" s="455" t="n">
        <v>0</v>
      </c>
      <c r="AN1014" s="455" t="n">
        <v>0</v>
      </c>
      <c r="AO1014" s="455" t="n">
        <v>0</v>
      </c>
      <c r="AP1014" s="455" t="n">
        <v>0</v>
      </c>
      <c r="AQ1014" s="455" t="n">
        <v>0</v>
      </c>
      <c r="AR1014" s="418" t="inlineStr"/>
      <c r="AS1014" s="418" t="inlineStr">
        <is>
          <t>ថ្លៃ Handing / Handing fee</t>
        </is>
      </c>
      <c r="AT1014" s="418" t="inlineStr">
        <is>
          <t>បានប្រកាសពន្ធ</t>
        </is>
      </c>
    </row>
    <row r="1015">
      <c r="A1015" s="417" t="n">
        <v>1006</v>
      </c>
      <c r="B1015" s="418" t="inlineStr">
        <is>
          <t>Import(Material)</t>
        </is>
      </c>
      <c r="C1015" s="418" t="inlineStr">
        <is>
          <t>មេហ្គាតុន ស៊ីឃ្យួរឹធី ឯ.ក</t>
        </is>
      </c>
      <c r="D1015" s="418" t="inlineStr">
        <is>
          <t>K007-901803178</t>
        </is>
      </c>
      <c r="E1015" s="418" t="inlineStr">
        <is>
          <t>000214</t>
        </is>
      </c>
      <c r="F1015" s="419" t="n">
        <v>44804</v>
      </c>
      <c r="G1015" s="420" t="n">
        <v>1139578</v>
      </c>
      <c r="H1015" s="418" t="n"/>
      <c r="I1015" s="455" t="n">
        <v>1139578</v>
      </c>
      <c r="J1015" s="418">
        <f>IF(L1015&lt;&gt;"",L1015,K1015)</f>
        <v/>
      </c>
      <c r="K1015" s="418">
        <f>IF(AND(T1015=TRUE, U1015=TRUE, V1015=TRUE), IF(W1015&lt;-0.05, "អនុញ្ញាត (អ្នកផ្គត់ផ្គង់ប្រកាសខ្វះ)", "បានប្រកាស (អនុញ្ញាត)"), IF(AND(T1015=FALSE, U1015=FALSE, V1015=FALSE), "ព្យួរទុក (មិនមានទិន្នន័យ)", "ប្រកាសខុស (ព្យួរទុក)"))</f>
        <v/>
      </c>
      <c r="L1015" s="418" t="inlineStr"/>
      <c r="M1015" s="418" t="inlineStr"/>
      <c r="N1015" s="455" t="n"/>
      <c r="O1015" s="455">
        <f>IF(W1015&lt;0,AI1015,I1015)</f>
        <v/>
      </c>
      <c r="P1015" s="455">
        <f>I1015-O1015</f>
        <v/>
      </c>
      <c r="Q1015" s="418" t="n"/>
      <c r="R1015" s="418" t="inlineStr">
        <is>
          <t>000214</t>
        </is>
      </c>
      <c r="S1015" s="418" t="inlineStr">
        <is>
          <t>000214</t>
        </is>
      </c>
      <c r="T1015" s="418">
        <f>R1015=S1015</f>
        <v/>
      </c>
      <c r="U1015" s="418">
        <f>AND(MONTH(F1015)=MONTH(Y1015), YEAR(F1015)=YEAR(Y1015))</f>
        <v/>
      </c>
      <c r="V1015" s="418">
        <f>AND(AC1015&lt;&gt;"", 'Company information'!D$4&lt;&gt;"", RIGHT(SUBSTITUTE(AC1015,"-",""),9)=RIGHT(SUBSTITUTE('Company information'!D$4,"-",""),9))</f>
        <v/>
      </c>
      <c r="W1015" s="418">
        <f>AI1015-I1015</f>
        <v/>
      </c>
      <c r="X1015" s="455" t="n"/>
      <c r="Y1015" s="419" t="n">
        <v>44802</v>
      </c>
      <c r="Z1015" s="418" t="inlineStr">
        <is>
          <t>000214</t>
        </is>
      </c>
      <c r="AA1015" s="418" t="inlineStr"/>
      <c r="AB1015" s="418" t="inlineStr">
        <is>
          <t>បុគ្គលជាប់អាករ</t>
        </is>
      </c>
      <c r="AC1015" s="418" t="inlineStr">
        <is>
          <t>L001-902101203</t>
        </is>
      </c>
      <c r="AD1015" s="418" t="inlineStr">
        <is>
          <t>យូនីខន ហ៊្វូតវែរ ឯ.ក</t>
        </is>
      </c>
      <c r="AE1015" s="455" t="n">
        <v>2203418</v>
      </c>
      <c r="AF1015" s="455" t="n">
        <v>2003107</v>
      </c>
      <c r="AG1015" s="455" t="n">
        <v>0</v>
      </c>
      <c r="AH1015" s="455" t="n">
        <v>0</v>
      </c>
      <c r="AI1015" s="455" t="n">
        <v>200311</v>
      </c>
      <c r="AJ1015" s="455" t="n">
        <v>0</v>
      </c>
      <c r="AK1015" s="455" t="n">
        <v>0</v>
      </c>
      <c r="AL1015" s="455" t="n">
        <v>0</v>
      </c>
      <c r="AM1015" s="455" t="n">
        <v>0</v>
      </c>
      <c r="AN1015" s="455" t="n">
        <v>0</v>
      </c>
      <c r="AO1015" s="455" t="n">
        <v>0</v>
      </c>
      <c r="AP1015" s="455" t="n">
        <v>0</v>
      </c>
      <c r="AQ1015" s="455" t="n">
        <v>0</v>
      </c>
      <c r="AR1015" s="418" t="inlineStr"/>
      <c r="AS1015" s="418" t="inlineStr">
        <is>
          <t>SECURITY SERVICE</t>
        </is>
      </c>
      <c r="AT1015" s="418" t="inlineStr">
        <is>
          <t>បានប្រកាសពន្ធ</t>
        </is>
      </c>
    </row>
    <row r="1016">
      <c r="A1016" s="417" t="n">
        <v>1007</v>
      </c>
      <c r="B1016" s="418" t="inlineStr">
        <is>
          <t>Import(Material)</t>
        </is>
      </c>
      <c r="C1016" s="418" t="inlineStr">
        <is>
          <t>អ៊ី ភី អេស</t>
        </is>
      </c>
      <c r="D1016" s="418" t="inlineStr">
        <is>
          <t>K005-100144136</t>
        </is>
      </c>
      <c r="E1016" s="418" t="inlineStr">
        <is>
          <t>2022-000359</t>
        </is>
      </c>
      <c r="F1016" s="419" t="n">
        <v>44804</v>
      </c>
      <c r="G1016" s="420" t="n">
        <v>2397583</v>
      </c>
      <c r="H1016" s="418" t="n"/>
      <c r="I1016" s="455" t="n">
        <v>2397583</v>
      </c>
      <c r="J1016" s="418">
        <f>IF(L1016&lt;&gt;"",L1016,K1016)</f>
        <v/>
      </c>
      <c r="K1016" s="418">
        <f>IF(AND(T1016=TRUE, U1016=TRUE, V1016=TRUE), IF(W1016&lt;-0.05, "អនុញ្ញាត (អ្នកផ្គត់ផ្គង់ប្រកាសខ្វះ)", "បានប្រកាស (អនុញ្ញាត)"), IF(AND(T1016=FALSE, U1016=FALSE, V1016=FALSE), "ព្យួរទុក (មិនមានទិន្នន័យ)", "ប្រកាសខុស (ព្យួរទុក)"))</f>
        <v/>
      </c>
      <c r="L1016" s="418" t="inlineStr"/>
      <c r="M1016" s="418" t="inlineStr"/>
      <c r="N1016" s="455" t="n"/>
      <c r="O1016" s="455">
        <f>IF(W1016&lt;0,AI1016,I1016)</f>
        <v/>
      </c>
      <c r="P1016" s="455">
        <f>I1016-O1016</f>
        <v/>
      </c>
      <c r="Q1016" s="418" t="n"/>
      <c r="R1016" s="418" t="inlineStr">
        <is>
          <t>2022-000359</t>
        </is>
      </c>
      <c r="S1016" s="418" t="inlineStr"/>
      <c r="T1016" s="418">
        <f>R1016=S1016</f>
        <v/>
      </c>
      <c r="U1016" s="418">
        <f>AND(MONTH(F1016)=MONTH(Y1016), YEAR(F1016)=YEAR(Y1016))</f>
        <v/>
      </c>
      <c r="V1016" s="418">
        <f>AND(AC1016&lt;&gt;"", 'Company information'!D$4&lt;&gt;"", RIGHT(SUBSTITUTE(AC1016,"-",""),9)=RIGHT(SUBSTITUTE('Company information'!D$4,"-",""),9))</f>
        <v/>
      </c>
      <c r="W1016" s="418">
        <f>AI1016-I1016</f>
        <v/>
      </c>
      <c r="X1016" s="455" t="n"/>
      <c r="Y1016" s="417" t="n"/>
      <c r="Z1016" s="418" t="n"/>
      <c r="AA1016" s="418" t="n"/>
      <c r="AB1016" s="418" t="n"/>
      <c r="AC1016" s="418" t="n"/>
      <c r="AD1016" s="418" t="n"/>
      <c r="AE1016" s="455" t="n"/>
      <c r="AF1016" s="455" t="n"/>
      <c r="AG1016" s="455" t="n"/>
      <c r="AH1016" s="455" t="n"/>
      <c r="AI1016" s="455" t="n"/>
      <c r="AJ1016" s="455" t="n"/>
      <c r="AK1016" s="455" t="n"/>
      <c r="AL1016" s="455" t="n"/>
      <c r="AM1016" s="455" t="n"/>
      <c r="AN1016" s="455" t="n"/>
      <c r="AO1016" s="455" t="n"/>
      <c r="AP1016" s="455" t="n"/>
      <c r="AQ1016" s="455" t="n"/>
      <c r="AR1016" s="418" t="n"/>
      <c r="AS1016" s="418" t="n"/>
      <c r="AT1016" s="418" t="n"/>
    </row>
    <row r="1017">
      <c r="A1017" s="417" t="n">
        <v>1008</v>
      </c>
      <c r="B1017" s="418" t="inlineStr">
        <is>
          <t>Import(Material)</t>
        </is>
      </c>
      <c r="C1017" s="418" t="inlineStr">
        <is>
          <t>អូ.អិម.អេស. (ខេមបូឌា)</t>
        </is>
      </c>
      <c r="D1017" s="418" t="inlineStr">
        <is>
          <t>K005-105004278</t>
        </is>
      </c>
      <c r="E1017" s="418" t="inlineStr">
        <is>
          <t>17313</t>
        </is>
      </c>
      <c r="F1017" s="419" t="n">
        <v>44798</v>
      </c>
      <c r="G1017" s="420" t="n">
        <v>107133</v>
      </c>
      <c r="H1017" s="418" t="n"/>
      <c r="I1017" s="455" t="n">
        <v>107133</v>
      </c>
      <c r="J1017" s="418">
        <f>IF(L1017&lt;&gt;"",L1017,K1017)</f>
        <v/>
      </c>
      <c r="K1017" s="418">
        <f>IF(AND(T1017=TRUE, U1017=TRUE, V1017=TRUE), IF(W1017&lt;-0.05, "អនុញ្ញាត (អ្នកផ្គត់ផ្គង់ប្រកាសខ្វះ)", "បានប្រកាស (អនុញ្ញាត)"), IF(AND(T1017=FALSE, U1017=FALSE, V1017=FALSE), "ព្យួរទុក (មិនមានទិន្នន័យ)", "ប្រកាសខុស (ព្យួរទុក)"))</f>
        <v/>
      </c>
      <c r="L1017" s="418" t="inlineStr"/>
      <c r="M1017" s="418" t="inlineStr"/>
      <c r="N1017" s="455" t="n"/>
      <c r="O1017" s="455">
        <f>IF(W1017&lt;0,AI1017,I1017)</f>
        <v/>
      </c>
      <c r="P1017" s="455">
        <f>I1017-O1017</f>
        <v/>
      </c>
      <c r="Q1017" s="418" t="n"/>
      <c r="R1017" s="418" t="inlineStr">
        <is>
          <t>17313</t>
        </is>
      </c>
      <c r="S1017" s="418" t="inlineStr">
        <is>
          <t>17313</t>
        </is>
      </c>
      <c r="T1017" s="418">
        <f>R1017=S1017</f>
        <v/>
      </c>
      <c r="U1017" s="418">
        <f>AND(MONTH(F1017)=MONTH(Y1017), YEAR(F1017)=YEAR(Y1017))</f>
        <v/>
      </c>
      <c r="V1017" s="418">
        <f>AND(AC1017&lt;&gt;"", 'Company information'!D$4&lt;&gt;"", RIGHT(SUBSTITUTE(AC1017,"-",""),9)=RIGHT(SUBSTITUTE('Company information'!D$4,"-",""),9))</f>
        <v/>
      </c>
      <c r="W1017" s="418">
        <f>AI1017-I1017</f>
        <v/>
      </c>
      <c r="X1017" s="455" t="n"/>
      <c r="Y1017" s="419" t="n">
        <v>44798</v>
      </c>
      <c r="Z1017" s="418" t="inlineStr">
        <is>
          <t>17313</t>
        </is>
      </c>
      <c r="AA1017" s="418" t="inlineStr"/>
      <c r="AB1017" s="418" t="inlineStr">
        <is>
          <t>បុគ្គលជាប់អាករ</t>
        </is>
      </c>
      <c r="AC1017" s="418" t="inlineStr">
        <is>
          <t>L001-100067123</t>
        </is>
      </c>
      <c r="AD1017" s="418" t="inlineStr">
        <is>
          <t>រីឡាយអេប៊ល សូស អ៊ិនដាសស្រ្ទៀល (ខេមបូឌា)</t>
        </is>
      </c>
      <c r="AE1017" s="455" t="n">
        <v>1178459</v>
      </c>
      <c r="AF1017" s="455" t="n">
        <v>1178459</v>
      </c>
      <c r="AG1017" s="455" t="n">
        <v>0</v>
      </c>
      <c r="AH1017" s="455" t="n">
        <v>0</v>
      </c>
      <c r="AI1017" s="455" t="n">
        <v>0</v>
      </c>
      <c r="AJ1017" s="455" t="n">
        <v>0</v>
      </c>
      <c r="AK1017" s="455" t="n">
        <v>117845.9</v>
      </c>
      <c r="AL1017" s="455" t="n">
        <v>0</v>
      </c>
      <c r="AM1017" s="455" t="n">
        <v>0</v>
      </c>
      <c r="AN1017" s="455" t="n">
        <v>0</v>
      </c>
      <c r="AO1017" s="455" t="n">
        <v>0</v>
      </c>
      <c r="AP1017" s="455" t="n">
        <v>0</v>
      </c>
      <c r="AQ1017" s="455" t="n">
        <v>0</v>
      </c>
      <c r="AR1017" s="418" t="inlineStr"/>
      <c r="AS1017" s="418" t="inlineStr">
        <is>
          <t>សេវាកម្មជួល</t>
        </is>
      </c>
      <c r="AT1017" s="418" t="inlineStr">
        <is>
          <t>បានប្រកាសពន្ធ</t>
        </is>
      </c>
    </row>
    <row r="1018">
      <c r="A1018" s="417" t="n">
        <v>1009</v>
      </c>
      <c r="B1018" s="418" t="inlineStr">
        <is>
          <t>Import(Material)</t>
        </is>
      </c>
      <c r="C1018" s="418" t="inlineStr">
        <is>
          <t>អូ.អិម.អេស. (ខេមបូឌា)</t>
        </is>
      </c>
      <c r="D1018" s="418" t="inlineStr">
        <is>
          <t>K005-105004278</t>
        </is>
      </c>
      <c r="E1018" s="418" t="inlineStr">
        <is>
          <t>17312</t>
        </is>
      </c>
      <c r="F1018" s="419" t="n">
        <v>44798</v>
      </c>
      <c r="G1018" s="420" t="n">
        <v>56732</v>
      </c>
      <c r="H1018" s="418" t="n"/>
      <c r="I1018" s="455" t="n">
        <v>56732</v>
      </c>
      <c r="J1018" s="418">
        <f>IF(L1018&lt;&gt;"",L1018,K1018)</f>
        <v/>
      </c>
      <c r="K1018" s="418">
        <f>IF(AND(T1018=TRUE, U1018=TRUE, V1018=TRUE), IF(W1018&lt;-0.05, "អនុញ្ញាត (អ្នកផ្គត់ផ្គង់ប្រកាសខ្វះ)", "បានប្រកាស (អនុញ្ញាត)"), IF(AND(T1018=FALSE, U1018=FALSE, V1018=FALSE), "ព្យួរទុក (មិនមានទិន្នន័យ)", "ប្រកាសខុស (ព្យួរទុក)"))</f>
        <v/>
      </c>
      <c r="L1018" s="418" t="inlineStr"/>
      <c r="M1018" s="418" t="inlineStr"/>
      <c r="N1018" s="455" t="n"/>
      <c r="O1018" s="455">
        <f>IF(W1018&lt;0,AI1018,I1018)</f>
        <v/>
      </c>
      <c r="P1018" s="455">
        <f>I1018-O1018</f>
        <v/>
      </c>
      <c r="Q1018" s="418" t="n"/>
      <c r="R1018" s="418" t="inlineStr">
        <is>
          <t>17312</t>
        </is>
      </c>
      <c r="S1018" s="418" t="inlineStr">
        <is>
          <t>17312</t>
        </is>
      </c>
      <c r="T1018" s="418">
        <f>R1018=S1018</f>
        <v/>
      </c>
      <c r="U1018" s="418">
        <f>AND(MONTH(F1018)=MONTH(Y1018), YEAR(F1018)=YEAR(Y1018))</f>
        <v/>
      </c>
      <c r="V1018" s="418">
        <f>AND(AC1018&lt;&gt;"", 'Company information'!D$4&lt;&gt;"", RIGHT(SUBSTITUTE(AC1018,"-",""),9)=RIGHT(SUBSTITUTE('Company information'!D$4,"-",""),9))</f>
        <v/>
      </c>
      <c r="W1018" s="418">
        <f>AI1018-I1018</f>
        <v/>
      </c>
      <c r="X1018" s="455" t="n"/>
      <c r="Y1018" s="419" t="n">
        <v>44798</v>
      </c>
      <c r="Z1018" s="418" t="inlineStr">
        <is>
          <t>17312</t>
        </is>
      </c>
      <c r="AA1018" s="418" t="inlineStr"/>
      <c r="AB1018" s="418" t="inlineStr">
        <is>
          <t>បុគ្គលជាប់អាករ</t>
        </is>
      </c>
      <c r="AC1018" s="418" t="inlineStr">
        <is>
          <t>L001-100067123</t>
        </is>
      </c>
      <c r="AD1018" s="418" t="inlineStr">
        <is>
          <t>រីឡាយអេប៊ល សូស អ៊ិនដាសស្រ្ទៀល (ខេមបូឌា)</t>
        </is>
      </c>
      <c r="AE1018" s="455" t="n">
        <v>624050</v>
      </c>
      <c r="AF1018" s="455" t="n">
        <v>624050</v>
      </c>
      <c r="AG1018" s="455" t="n">
        <v>0</v>
      </c>
      <c r="AH1018" s="455" t="n">
        <v>0</v>
      </c>
      <c r="AI1018" s="455" t="n">
        <v>0</v>
      </c>
      <c r="AJ1018" s="455" t="n">
        <v>0</v>
      </c>
      <c r="AK1018" s="455" t="n">
        <v>62405</v>
      </c>
      <c r="AL1018" s="455" t="n">
        <v>0</v>
      </c>
      <c r="AM1018" s="455" t="n">
        <v>0</v>
      </c>
      <c r="AN1018" s="455" t="n">
        <v>0</v>
      </c>
      <c r="AO1018" s="455" t="n">
        <v>0</v>
      </c>
      <c r="AP1018" s="455" t="n">
        <v>0</v>
      </c>
      <c r="AQ1018" s="455" t="n">
        <v>0</v>
      </c>
      <c r="AR1018" s="418" t="inlineStr"/>
      <c r="AS1018" s="418" t="inlineStr">
        <is>
          <t>សេវាកម្មជួល</t>
        </is>
      </c>
      <c r="AT1018" s="418" t="inlineStr">
        <is>
          <t>បានប្រកាសពន្ធ</t>
        </is>
      </c>
    </row>
    <row r="1019">
      <c r="A1019" s="417" t="n">
        <v>1010</v>
      </c>
      <c r="B1019" s="418" t="inlineStr">
        <is>
          <t>Import(Material)</t>
        </is>
      </c>
      <c r="C1019" s="418" t="inlineStr">
        <is>
          <t>អូ.អិម.អេស. (ខេមបូឌា)</t>
        </is>
      </c>
      <c r="D1019" s="418" t="inlineStr">
        <is>
          <t>K005-105004278</t>
        </is>
      </c>
      <c r="E1019" s="418" t="inlineStr">
        <is>
          <t>17311</t>
        </is>
      </c>
      <c r="F1019" s="419" t="n">
        <v>44798</v>
      </c>
      <c r="G1019" s="420" t="n">
        <v>369990</v>
      </c>
      <c r="H1019" s="418" t="n"/>
      <c r="I1019" s="455" t="n">
        <v>369990</v>
      </c>
      <c r="J1019" s="418">
        <f>IF(L1019&lt;&gt;"",L1019,K1019)</f>
        <v/>
      </c>
      <c r="K1019" s="418">
        <f>IF(AND(T1019=TRUE, U1019=TRUE, V1019=TRUE), IF(W1019&lt;-0.05, "អនុញ្ញាត (អ្នកផ្គត់ផ្គង់ប្រកាសខ្វះ)", "បានប្រកាស (អនុញ្ញាត)"), IF(AND(T1019=FALSE, U1019=FALSE, V1019=FALSE), "ព្យួរទុក (មិនមានទិន្នន័យ)", "ប្រកាសខុស (ព្យួរទុក)"))</f>
        <v/>
      </c>
      <c r="L1019" s="418" t="inlineStr"/>
      <c r="M1019" s="418" t="inlineStr"/>
      <c r="N1019" s="455" t="n"/>
      <c r="O1019" s="455">
        <f>IF(W1019&lt;0,AI1019,I1019)</f>
        <v/>
      </c>
      <c r="P1019" s="455">
        <f>I1019-O1019</f>
        <v/>
      </c>
      <c r="Q1019" s="418" t="n"/>
      <c r="R1019" s="418" t="inlineStr">
        <is>
          <t>17311</t>
        </is>
      </c>
      <c r="S1019" s="418" t="inlineStr">
        <is>
          <t>17311</t>
        </is>
      </c>
      <c r="T1019" s="418">
        <f>R1019=S1019</f>
        <v/>
      </c>
      <c r="U1019" s="418">
        <f>AND(MONTH(F1019)=MONTH(Y1019), YEAR(F1019)=YEAR(Y1019))</f>
        <v/>
      </c>
      <c r="V1019" s="418">
        <f>AND(AC1019&lt;&gt;"", 'Company information'!D$4&lt;&gt;"", RIGHT(SUBSTITUTE(AC1019,"-",""),9)=RIGHT(SUBSTITUTE('Company information'!D$4,"-",""),9))</f>
        <v/>
      </c>
      <c r="W1019" s="418">
        <f>AI1019-I1019</f>
        <v/>
      </c>
      <c r="X1019" s="455" t="n"/>
      <c r="Y1019" s="419" t="n">
        <v>44798</v>
      </c>
      <c r="Z1019" s="418" t="inlineStr">
        <is>
          <t>17311</t>
        </is>
      </c>
      <c r="AA1019" s="418" t="inlineStr"/>
      <c r="AB1019" s="418" t="inlineStr">
        <is>
          <t>បុគ្គលជាប់អាករ</t>
        </is>
      </c>
      <c r="AC1019" s="418" t="inlineStr">
        <is>
          <t>L001-100067123</t>
        </is>
      </c>
      <c r="AD1019" s="418" t="inlineStr">
        <is>
          <t>រីឡាយអេប៊ល សូស អ៊ិនដាសស្រ្ទៀល (ខេមបូឌា)</t>
        </is>
      </c>
      <c r="AE1019" s="455" t="n">
        <v>4069890</v>
      </c>
      <c r="AF1019" s="455" t="n">
        <v>3699900</v>
      </c>
      <c r="AG1019" s="455" t="n">
        <v>0</v>
      </c>
      <c r="AH1019" s="455" t="n">
        <v>0</v>
      </c>
      <c r="AI1019" s="455" t="n">
        <v>369990</v>
      </c>
      <c r="AJ1019" s="455" t="n">
        <v>0</v>
      </c>
      <c r="AK1019" s="455" t="n">
        <v>0</v>
      </c>
      <c r="AL1019" s="455" t="n">
        <v>0</v>
      </c>
      <c r="AM1019" s="455" t="n">
        <v>0</v>
      </c>
      <c r="AN1019" s="455" t="n">
        <v>0</v>
      </c>
      <c r="AO1019" s="455" t="n">
        <v>0</v>
      </c>
      <c r="AP1019" s="455" t="n">
        <v>0</v>
      </c>
      <c r="AQ1019" s="455" t="n">
        <v>0</v>
      </c>
      <c r="AR1019" s="418" t="inlineStr"/>
      <c r="AS1019" s="418" t="inlineStr">
        <is>
          <t>សេវាកម្មជួល</t>
        </is>
      </c>
      <c r="AT1019" s="418" t="inlineStr">
        <is>
          <t>បានប្រកាសពន្ធ</t>
        </is>
      </c>
    </row>
    <row r="1020">
      <c r="A1020" s="417" t="n">
        <v>1011</v>
      </c>
      <c r="B1020" s="418" t="inlineStr">
        <is>
          <t>Import(Material)</t>
        </is>
      </c>
      <c r="C1020" s="418" t="inlineStr">
        <is>
          <t>អូ.អិម.អេស. (ខេមបូឌា)</t>
        </is>
      </c>
      <c r="D1020" s="418" t="inlineStr">
        <is>
          <t>K005-105004278</t>
        </is>
      </c>
      <c r="E1020" s="418" t="inlineStr">
        <is>
          <t>17197</t>
        </is>
      </c>
      <c r="F1020" s="419" t="n">
        <v>44790</v>
      </c>
      <c r="G1020" s="420" t="n">
        <v>188876</v>
      </c>
      <c r="H1020" s="418" t="n"/>
      <c r="I1020" s="455" t="n">
        <v>188876</v>
      </c>
      <c r="J1020" s="418">
        <f>IF(L1020&lt;&gt;"",L1020,K1020)</f>
        <v/>
      </c>
      <c r="K1020" s="418">
        <f>IF(AND(T1020=TRUE, U1020=TRUE, V1020=TRUE), IF(W1020&lt;-0.05, "អនុញ្ញាត (អ្នកផ្គត់ផ្គង់ប្រកាសខ្វះ)", "បានប្រកាស (អនុញ្ញាត)"), IF(AND(T1020=FALSE, U1020=FALSE, V1020=FALSE), "ព្យួរទុក (មិនមានទិន្នន័យ)", "ប្រកាសខុស (ព្យួរទុក)"))</f>
        <v/>
      </c>
      <c r="L1020" s="418" t="inlineStr"/>
      <c r="M1020" s="418" t="inlineStr"/>
      <c r="N1020" s="455" t="n"/>
      <c r="O1020" s="455">
        <f>IF(W1020&lt;0,AI1020,I1020)</f>
        <v/>
      </c>
      <c r="P1020" s="455">
        <f>I1020-O1020</f>
        <v/>
      </c>
      <c r="Q1020" s="418" t="n"/>
      <c r="R1020" s="418" t="inlineStr">
        <is>
          <t>17197</t>
        </is>
      </c>
      <c r="S1020" s="418" t="inlineStr">
        <is>
          <t>17197</t>
        </is>
      </c>
      <c r="T1020" s="418">
        <f>R1020=S1020</f>
        <v/>
      </c>
      <c r="U1020" s="418">
        <f>AND(MONTH(F1020)=MONTH(Y1020), YEAR(F1020)=YEAR(Y1020))</f>
        <v/>
      </c>
      <c r="V1020" s="418">
        <f>AND(AC1020&lt;&gt;"", 'Company information'!D$4&lt;&gt;"", RIGHT(SUBSTITUTE(AC1020,"-",""),9)=RIGHT(SUBSTITUTE('Company information'!D$4,"-",""),9))</f>
        <v/>
      </c>
      <c r="W1020" s="418">
        <f>AI1020-I1020</f>
        <v/>
      </c>
      <c r="X1020" s="455" t="n"/>
      <c r="Y1020" s="419" t="n">
        <v>44790</v>
      </c>
      <c r="Z1020" s="418" t="inlineStr">
        <is>
          <t>17197</t>
        </is>
      </c>
      <c r="AA1020" s="418" t="inlineStr"/>
      <c r="AB1020" s="418" t="inlineStr">
        <is>
          <t>បុគ្គលជាប់អាករ</t>
        </is>
      </c>
      <c r="AC1020" s="418" t="inlineStr">
        <is>
          <t>L001-100067123</t>
        </is>
      </c>
      <c r="AD1020" s="418" t="inlineStr">
        <is>
          <t>រីឡាយអេប៊ល សូស អ៊ិនដាសស្រ្ទៀល (ខេមបូឌា)</t>
        </is>
      </c>
      <c r="AE1020" s="455" t="n">
        <v>2077636</v>
      </c>
      <c r="AF1020" s="455" t="n">
        <v>1888760</v>
      </c>
      <c r="AG1020" s="455" t="n">
        <v>0</v>
      </c>
      <c r="AH1020" s="455" t="n">
        <v>0</v>
      </c>
      <c r="AI1020" s="455" t="n">
        <v>188876</v>
      </c>
      <c r="AJ1020" s="455" t="n">
        <v>0</v>
      </c>
      <c r="AK1020" s="455" t="n">
        <v>0</v>
      </c>
      <c r="AL1020" s="455" t="n">
        <v>0</v>
      </c>
      <c r="AM1020" s="455" t="n">
        <v>0</v>
      </c>
      <c r="AN1020" s="455" t="n">
        <v>0</v>
      </c>
      <c r="AO1020" s="455" t="n">
        <v>0</v>
      </c>
      <c r="AP1020" s="455" t="n">
        <v>0</v>
      </c>
      <c r="AQ1020" s="455" t="n">
        <v>0</v>
      </c>
      <c r="AR1020" s="418" t="inlineStr"/>
      <c r="AS1020" s="418" t="inlineStr">
        <is>
          <t>សេវាកម្មជួល</t>
        </is>
      </c>
      <c r="AT1020" s="418" t="inlineStr">
        <is>
          <t>បានប្រកាសពន្ធ</t>
        </is>
      </c>
    </row>
    <row r="1021">
      <c r="A1021" s="417" t="n">
        <v>1012</v>
      </c>
      <c r="B1021" s="418" t="inlineStr">
        <is>
          <t>Import(Material)</t>
        </is>
      </c>
      <c r="C1021" s="418" t="inlineStr">
        <is>
          <t>ខេមកូ ម៉ូធ័រ ខមភេនី</t>
        </is>
      </c>
      <c r="D1021" s="418" t="inlineStr">
        <is>
          <t>L001-100135366</t>
        </is>
      </c>
      <c r="E1021" s="418" t="inlineStr">
        <is>
          <t>PPT2022-00762</t>
        </is>
      </c>
      <c r="F1021" s="419" t="n">
        <v>44797</v>
      </c>
      <c r="G1021" s="420" t="n">
        <v>63294</v>
      </c>
      <c r="H1021" s="418" t="n"/>
      <c r="I1021" s="455" t="n">
        <v>63294</v>
      </c>
      <c r="J1021" s="418">
        <f>IF(L1021&lt;&gt;"",L1021,K1021)</f>
        <v/>
      </c>
      <c r="K1021" s="418">
        <f>IF(AND(T1021=TRUE, U1021=TRUE, V1021=TRUE), IF(W1021&lt;-0.05, "អនុញ្ញាត (អ្នកផ្គត់ផ្គង់ប្រកាសខ្វះ)", "បានប្រកាស (អនុញ្ញាត)"), IF(AND(T1021=FALSE, U1021=FALSE, V1021=FALSE), "ព្យួរទុក (មិនមានទិន្នន័យ)", "ប្រកាសខុស (ព្យួរទុក)"))</f>
        <v/>
      </c>
      <c r="L1021" s="418" t="inlineStr"/>
      <c r="M1021" s="418" t="inlineStr"/>
      <c r="N1021" s="455" t="n"/>
      <c r="O1021" s="455">
        <f>IF(W1021&lt;0,AI1021,I1021)</f>
        <v/>
      </c>
      <c r="P1021" s="455">
        <f>I1021-O1021</f>
        <v/>
      </c>
      <c r="Q1021" s="418" t="n"/>
      <c r="R1021" s="418" t="inlineStr">
        <is>
          <t>PPT2022-00762</t>
        </is>
      </c>
      <c r="S1021" s="418" t="inlineStr">
        <is>
          <t>PPT2022-00762</t>
        </is>
      </c>
      <c r="T1021" s="418">
        <f>R1021=S1021</f>
        <v/>
      </c>
      <c r="U1021" s="418">
        <f>AND(MONTH(F1021)=MONTH(Y1021), YEAR(F1021)=YEAR(Y1021))</f>
        <v/>
      </c>
      <c r="V1021" s="418">
        <f>AND(AC1021&lt;&gt;"", 'Company information'!D$4&lt;&gt;"", RIGHT(SUBSTITUTE(AC1021,"-",""),9)=RIGHT(SUBSTITUTE('Company information'!D$4,"-",""),9))</f>
        <v/>
      </c>
      <c r="W1021" s="418">
        <f>AI1021-I1021</f>
        <v/>
      </c>
      <c r="X1021" s="455" t="n"/>
      <c r="Y1021" s="419" t="n">
        <v>44797</v>
      </c>
      <c r="Z1021" s="418" t="inlineStr">
        <is>
          <t>PPT2022-00762</t>
        </is>
      </c>
      <c r="AA1021" s="418" t="inlineStr"/>
      <c r="AB1021" s="418" t="inlineStr">
        <is>
          <t>បុគ្គលជាប់អាករ</t>
        </is>
      </c>
      <c r="AC1021" s="418" t="inlineStr">
        <is>
          <t>L001-100067123</t>
        </is>
      </c>
      <c r="AD1021" s="418" t="inlineStr">
        <is>
          <t>រីឡាយអេប៊ល សូស អ៊ិនដាសស្រ្ទៀល (ខេមបូឌា)</t>
        </is>
      </c>
      <c r="AE1021" s="455" t="n">
        <v>696234</v>
      </c>
      <c r="AF1021" s="455" t="n">
        <v>632940</v>
      </c>
      <c r="AG1021" s="455" t="n">
        <v>0</v>
      </c>
      <c r="AH1021" s="455" t="n">
        <v>0</v>
      </c>
      <c r="AI1021" s="455" t="n">
        <v>63294</v>
      </c>
      <c r="AJ1021" s="455" t="n">
        <v>0</v>
      </c>
      <c r="AK1021" s="455" t="n">
        <v>0</v>
      </c>
      <c r="AL1021" s="455" t="n">
        <v>0</v>
      </c>
      <c r="AM1021" s="455" t="n">
        <v>0</v>
      </c>
      <c r="AN1021" s="455" t="n">
        <v>0</v>
      </c>
      <c r="AO1021" s="455" t="n">
        <v>0</v>
      </c>
      <c r="AP1021" s="455" t="n">
        <v>0</v>
      </c>
      <c r="AQ1021" s="455" t="n">
        <v>0</v>
      </c>
      <c r="AR1021" s="418" t="inlineStr"/>
      <c r="AS1021" s="418" t="inlineStr">
        <is>
          <t>Payment for Spare part and Labor</t>
        </is>
      </c>
      <c r="AT1021" s="418" t="inlineStr">
        <is>
          <t>បានប្រកាសពន្ធ</t>
        </is>
      </c>
    </row>
    <row r="1022">
      <c r="A1022" s="417" t="n">
        <v>1013</v>
      </c>
      <c r="B1022" s="418" t="inlineStr">
        <is>
          <t>Import(Material)</t>
        </is>
      </c>
      <c r="C1022" s="418" t="inlineStr">
        <is>
          <t>ជីអិម ជាជូ ឯ.ក</t>
        </is>
      </c>
      <c r="D1022" s="418" t="inlineStr">
        <is>
          <t>K007-901700529</t>
        </is>
      </c>
      <c r="E1022" s="418" t="inlineStr">
        <is>
          <t>0029</t>
        </is>
      </c>
      <c r="F1022" s="419" t="n">
        <v>44790</v>
      </c>
      <c r="G1022" s="420" t="n">
        <v>3531160</v>
      </c>
      <c r="H1022" s="418" t="n"/>
      <c r="I1022" s="455" t="n">
        <v>3531160</v>
      </c>
      <c r="J1022" s="418">
        <f>IF(L1022&lt;&gt;"",L1022,K1022)</f>
        <v/>
      </c>
      <c r="K1022" s="418">
        <f>IF(AND(T1022=TRUE, U1022=TRUE, V1022=TRUE), IF(W1022&lt;-0.05, "អនុញ្ញាត (អ្នកផ្គត់ផ្គង់ប្រកាសខ្វះ)", "បានប្រកាស (អនុញ្ញាត)"), IF(AND(T1022=FALSE, U1022=FALSE, V1022=FALSE), "ព្យួរទុក (មិនមានទិន្នន័យ)", "ប្រកាសខុស (ព្យួរទុក)"))</f>
        <v/>
      </c>
      <c r="L1022" s="418" t="inlineStr"/>
      <c r="M1022" s="418" t="inlineStr"/>
      <c r="N1022" s="455" t="n"/>
      <c r="O1022" s="455">
        <f>IF(W1022&lt;0,AI1022,I1022)</f>
        <v/>
      </c>
      <c r="P1022" s="455">
        <f>I1022-O1022</f>
        <v/>
      </c>
      <c r="Q1022" s="418" t="n"/>
      <c r="R1022" s="418" t="inlineStr">
        <is>
          <t>0029</t>
        </is>
      </c>
      <c r="S1022" s="418" t="inlineStr">
        <is>
          <t>0029</t>
        </is>
      </c>
      <c r="T1022" s="418">
        <f>R1022=S1022</f>
        <v/>
      </c>
      <c r="U1022" s="418">
        <f>AND(MONTH(F1022)=MONTH(Y1022), YEAR(F1022)=YEAR(Y1022))</f>
        <v/>
      </c>
      <c r="V1022" s="418">
        <f>AND(AC1022&lt;&gt;"", 'Company information'!D$4&lt;&gt;"", RIGHT(SUBSTITUTE(AC1022,"-",""),9)=RIGHT(SUBSTITUTE('Company information'!D$4,"-",""),9))</f>
        <v/>
      </c>
      <c r="W1022" s="418">
        <f>AI1022-I1022</f>
        <v/>
      </c>
      <c r="X1022" s="455" t="n"/>
      <c r="Y1022" s="419" t="n">
        <v>44790</v>
      </c>
      <c r="Z1022" s="418" t="inlineStr">
        <is>
          <t>0029</t>
        </is>
      </c>
      <c r="AA1022" s="418" t="inlineStr"/>
      <c r="AB1022" s="418" t="inlineStr">
        <is>
          <t>បុគ្គលជាប់អាករ</t>
        </is>
      </c>
      <c r="AC1022" s="418" t="inlineStr">
        <is>
          <t>L001-100067123</t>
        </is>
      </c>
      <c r="AD1022" s="418" t="inlineStr">
        <is>
          <t>រីឡាយអេប៊ល សូស អ៊ិនដាសស្រ្ទៀល (ខេមបូឌា)</t>
        </is>
      </c>
      <c r="AE1022" s="455" t="n">
        <v>38842760</v>
      </c>
      <c r="AF1022" s="455" t="n">
        <v>35311600</v>
      </c>
      <c r="AG1022" s="455" t="n">
        <v>0</v>
      </c>
      <c r="AH1022" s="455" t="n">
        <v>0</v>
      </c>
      <c r="AI1022" s="455" t="n">
        <v>3531160</v>
      </c>
      <c r="AJ1022" s="455" t="n">
        <v>0</v>
      </c>
      <c r="AK1022" s="455" t="n">
        <v>0</v>
      </c>
      <c r="AL1022" s="455" t="n">
        <v>0</v>
      </c>
      <c r="AM1022" s="455" t="n">
        <v>0</v>
      </c>
      <c r="AN1022" s="455" t="n">
        <v>0</v>
      </c>
      <c r="AO1022" s="455" t="n">
        <v>0</v>
      </c>
      <c r="AP1022" s="455" t="n">
        <v>0</v>
      </c>
      <c r="AQ1022" s="455" t="n">
        <v>0</v>
      </c>
      <c r="AR1022" s="418" t="inlineStr"/>
      <c r="AS1022" s="418" t="inlineStr">
        <is>
          <t>ជើងទ្រឥវ៉ាន់</t>
        </is>
      </c>
      <c r="AT1022" s="418" t="inlineStr">
        <is>
          <t>បានប្រកាសពន្ធ</t>
        </is>
      </c>
    </row>
    <row r="1023">
      <c r="A1023" s="417" t="n">
        <v>1014</v>
      </c>
      <c r="B1023" s="418" t="inlineStr">
        <is>
          <t>Customs Clearance Fee, Extra Trucking Fee, Non-Original Insurance, Permit Fee, Service Charge, Customs Handling Fee and Red in Asycuda System</t>
        </is>
      </c>
      <c r="C1023" s="418" t="inlineStr">
        <is>
          <t>ប៊ី. ភី. ស៊ី ត្រេឌីង</t>
        </is>
      </c>
      <c r="D1023" s="418" t="inlineStr">
        <is>
          <t>L001-100109551</t>
        </is>
      </c>
      <c r="E1023" s="418" t="inlineStr">
        <is>
          <t>BPC-0351/2022</t>
        </is>
      </c>
      <c r="F1023" s="419" t="n">
        <v>44802</v>
      </c>
      <c r="G1023" s="420" t="n">
        <v>789504</v>
      </c>
      <c r="H1023" s="418" t="n"/>
      <c r="I1023" s="455" t="n">
        <v>789504</v>
      </c>
      <c r="J1023" s="418">
        <f>IF(L1023&lt;&gt;"",L1023,K1023)</f>
        <v/>
      </c>
      <c r="K1023" s="418">
        <f>IF(AND(T1023=TRUE, U1023=TRUE, V1023=TRUE), IF(W1023&lt;-0.05, "អនុញ្ញាត (អ្នកផ្គត់ផ្គង់ប្រកាសខ្វះ)", "បានប្រកាស (អនុញ្ញាត)"), IF(AND(T1023=FALSE, U1023=FALSE, V1023=FALSE), "ព្យួរទុក (មិនមានទិន្នន័យ)", "ប្រកាសខុស (ព្យួរទុក)"))</f>
        <v/>
      </c>
      <c r="L1023" s="418" t="inlineStr"/>
      <c r="M1023" s="418" t="inlineStr"/>
      <c r="N1023" s="455" t="n"/>
      <c r="O1023" s="455">
        <f>IF(W1023&lt;0,AI1023,I1023)</f>
        <v/>
      </c>
      <c r="P1023" s="455">
        <f>I1023-O1023</f>
        <v/>
      </c>
      <c r="Q1023" s="418" t="n"/>
      <c r="R1023" s="418" t="inlineStr">
        <is>
          <t>BPC-0351/2022</t>
        </is>
      </c>
      <c r="S1023" s="418" t="inlineStr">
        <is>
          <t>BPC-0351/2022</t>
        </is>
      </c>
      <c r="T1023" s="418">
        <f>R1023=S1023</f>
        <v/>
      </c>
      <c r="U1023" s="418">
        <f>AND(MONTH(F1023)=MONTH(Y1023), YEAR(F1023)=YEAR(Y1023))</f>
        <v/>
      </c>
      <c r="V1023" s="418">
        <f>AND(AC1023&lt;&gt;"", 'Company information'!D$4&lt;&gt;"", RIGHT(SUBSTITUTE(AC1023,"-",""),9)=RIGHT(SUBSTITUTE('Company information'!D$4,"-",""),9))</f>
        <v/>
      </c>
      <c r="W1023" s="418">
        <f>AI1023-I1023</f>
        <v/>
      </c>
      <c r="X1023" s="455" t="n"/>
      <c r="Y1023" s="419" t="n">
        <v>44802</v>
      </c>
      <c r="Z1023" s="418" t="inlineStr">
        <is>
          <t>BPC-0351/2022</t>
        </is>
      </c>
      <c r="AA1023" s="418" t="inlineStr"/>
      <c r="AB1023" s="418" t="inlineStr">
        <is>
          <t>បុគ្គលជាប់អាករ</t>
        </is>
      </c>
      <c r="AC1023" s="418" t="inlineStr">
        <is>
          <t>L001-100067123</t>
        </is>
      </c>
      <c r="AD1023" s="418" t="inlineStr">
        <is>
          <t>រីឡាយអេប៊ល សូស អ៊ិនដាសស្រ្ទៀល (ខេមបូឌា)</t>
        </is>
      </c>
      <c r="AE1023" s="455" t="n">
        <v>8684544</v>
      </c>
      <c r="AF1023" s="455" t="n">
        <v>7895040</v>
      </c>
      <c r="AG1023" s="455" t="n">
        <v>0</v>
      </c>
      <c r="AH1023" s="455" t="n">
        <v>0</v>
      </c>
      <c r="AI1023" s="455" t="n">
        <v>789504</v>
      </c>
      <c r="AJ1023" s="455" t="n">
        <v>0</v>
      </c>
      <c r="AK1023" s="455" t="n">
        <v>0</v>
      </c>
      <c r="AL1023" s="455" t="n">
        <v>0</v>
      </c>
      <c r="AM1023" s="455" t="n">
        <v>0</v>
      </c>
      <c r="AN1023" s="455" t="n">
        <v>0</v>
      </c>
      <c r="AO1023" s="455" t="n">
        <v>0</v>
      </c>
      <c r="AP1023" s="455" t="n">
        <v>0</v>
      </c>
      <c r="AQ1023" s="455" t="n">
        <v>0</v>
      </c>
      <c r="AR1023" s="418" t="inlineStr"/>
      <c r="AS1023" s="418" t="inlineStr">
        <is>
          <t>លក់ភេសជ្ជៈ</t>
        </is>
      </c>
      <c r="AT1023" s="418" t="inlineStr">
        <is>
          <t>បានប្រកាសពន្ធ</t>
        </is>
      </c>
    </row>
    <row r="1024">
      <c r="A1024" s="417" t="n">
        <v>1015</v>
      </c>
      <c r="B1024" s="418" t="inlineStr">
        <is>
          <t>THC Charge, CFS Fee, Scanning Fee, CIC Fee, D/O Fee, DOC Fee, Agency Fee, Handling Fee and Ocean Freight</t>
        </is>
      </c>
      <c r="C1024" s="418" t="inlineStr">
        <is>
          <t>ប៊ី. ភី. ស៊ី ត្រេឌីង</t>
        </is>
      </c>
      <c r="D1024" s="418" t="inlineStr">
        <is>
          <t>L001-100109551</t>
        </is>
      </c>
      <c r="E1024" s="418" t="inlineStr">
        <is>
          <t>BPC-0313/2022</t>
        </is>
      </c>
      <c r="F1024" s="419" t="n">
        <v>44903</v>
      </c>
      <c r="G1024" s="420" t="n">
        <v>1577088</v>
      </c>
      <c r="H1024" s="418" t="n"/>
      <c r="I1024" s="455" t="n">
        <v>1577088</v>
      </c>
      <c r="J1024" s="418">
        <f>IF(L1024&lt;&gt;"",L1024,K1024)</f>
        <v/>
      </c>
      <c r="K1024" s="418">
        <f>IF(AND(T1024=TRUE, U1024=TRUE, V1024=TRUE), IF(W1024&lt;-0.05, "អនុញ្ញាត (អ្នកផ្គត់ផ្គង់ប្រកាសខ្វះ)", "បានប្រកាស (អនុញ្ញាត)"), IF(AND(T1024=FALSE, U1024=FALSE, V1024=FALSE), "ព្យួរទុក (មិនមានទិន្នន័យ)", "ប្រកាសខុស (ព្យួរទុក)"))</f>
        <v/>
      </c>
      <c r="L1024" s="418" t="inlineStr"/>
      <c r="M1024" s="418" t="inlineStr"/>
      <c r="N1024" s="455" t="n"/>
      <c r="O1024" s="455">
        <f>IF(W1024&lt;0,AI1024,I1024)</f>
        <v/>
      </c>
      <c r="P1024" s="455">
        <f>I1024-O1024</f>
        <v/>
      </c>
      <c r="Q1024" s="418" t="n"/>
      <c r="R1024" s="418" t="inlineStr">
        <is>
          <t>BPC-0313/2022</t>
        </is>
      </c>
      <c r="S1024" s="418" t="inlineStr">
        <is>
          <t>BPC-0313/2022</t>
        </is>
      </c>
      <c r="T1024" s="418">
        <f>R1024=S1024</f>
        <v/>
      </c>
      <c r="U1024" s="418">
        <f>AND(MONTH(F1024)=MONTH(Y1024), YEAR(F1024)=YEAR(Y1024))</f>
        <v/>
      </c>
      <c r="V1024" s="418">
        <f>AND(AC1024&lt;&gt;"", 'Company information'!D$4&lt;&gt;"", RIGHT(SUBSTITUTE(AC1024,"-",""),9)=RIGHT(SUBSTITUTE('Company information'!D$4,"-",""),9))</f>
        <v/>
      </c>
      <c r="W1024" s="418">
        <f>AI1024-I1024</f>
        <v/>
      </c>
      <c r="X1024" s="455" t="n"/>
      <c r="Y1024" s="419" t="n">
        <v>44785</v>
      </c>
      <c r="Z1024" s="418" t="inlineStr">
        <is>
          <t>BPC-0313/2022</t>
        </is>
      </c>
      <c r="AA1024" s="418" t="inlineStr"/>
      <c r="AB1024" s="418" t="inlineStr">
        <is>
          <t>បុគ្គលជាប់អាករ</t>
        </is>
      </c>
      <c r="AC1024" s="418" t="inlineStr">
        <is>
          <t>L001-100067123</t>
        </is>
      </c>
      <c r="AD1024" s="418" t="inlineStr">
        <is>
          <t>រីឡាយអេប៊ល សូស អ៊ិនដាសស្រ្ទៀល (ខេមបូឌា)</t>
        </is>
      </c>
      <c r="AE1024" s="455" t="n">
        <v>17347968</v>
      </c>
      <c r="AF1024" s="455" t="n">
        <v>15770880</v>
      </c>
      <c r="AG1024" s="455" t="n">
        <v>0</v>
      </c>
      <c r="AH1024" s="455" t="n">
        <v>0</v>
      </c>
      <c r="AI1024" s="455" t="n">
        <v>1577088</v>
      </c>
      <c r="AJ1024" s="455" t="n">
        <v>0</v>
      </c>
      <c r="AK1024" s="455" t="n">
        <v>0</v>
      </c>
      <c r="AL1024" s="455" t="n">
        <v>0</v>
      </c>
      <c r="AM1024" s="455" t="n">
        <v>0</v>
      </c>
      <c r="AN1024" s="455" t="n">
        <v>0</v>
      </c>
      <c r="AO1024" s="455" t="n">
        <v>0</v>
      </c>
      <c r="AP1024" s="455" t="n">
        <v>0</v>
      </c>
      <c r="AQ1024" s="455" t="n">
        <v>0</v>
      </c>
      <c r="AR1024" s="418" t="inlineStr"/>
      <c r="AS1024" s="418" t="inlineStr">
        <is>
          <t>លក់ភេសជ្ជៈ</t>
        </is>
      </c>
      <c r="AT1024" s="418" t="inlineStr">
        <is>
          <t>បានប្រកាសពន្ធ</t>
        </is>
      </c>
    </row>
    <row r="1025">
      <c r="A1025" s="417" t="n">
        <v>1016</v>
      </c>
      <c r="B1025" s="418" t="inlineStr">
        <is>
          <t>Charge from warehouse/cy to trucks</t>
        </is>
      </c>
      <c r="C1025" s="418" t="inlineStr">
        <is>
          <t>អង្គរ ឌែរី ប្រូដាក ខូ អិលធីឌី</t>
        </is>
      </c>
      <c r="D1025" s="418" t="inlineStr">
        <is>
          <t>L001-100193374</t>
        </is>
      </c>
      <c r="E1025" s="418" t="inlineStr">
        <is>
          <t>TI22-026461</t>
        </is>
      </c>
      <c r="F1025" s="419" t="n">
        <v>44792</v>
      </c>
      <c r="G1025" s="420" t="n">
        <v>877412</v>
      </c>
      <c r="H1025" s="418" t="n"/>
      <c r="I1025" s="455" t="n">
        <v>877412</v>
      </c>
      <c r="J1025" s="418">
        <f>IF(L1025&lt;&gt;"",L1025,K1025)</f>
        <v/>
      </c>
      <c r="K1025" s="418">
        <f>IF(AND(T1025=TRUE, U1025=TRUE, V1025=TRUE), IF(W1025&lt;-0.05, "អនុញ្ញាត (អ្នកផ្គត់ផ្គង់ប្រកាសខ្វះ)", "បានប្រកាស (អនុញ្ញាត)"), IF(AND(T1025=FALSE, U1025=FALSE, V1025=FALSE), "ព្យួរទុក (មិនមានទិន្នន័យ)", "ប្រកាសខុស (ព្យួរទុក)"))</f>
        <v/>
      </c>
      <c r="L1025" s="418" t="inlineStr"/>
      <c r="M1025" s="418" t="inlineStr"/>
      <c r="N1025" s="455" t="n"/>
      <c r="O1025" s="455">
        <f>IF(W1025&lt;0,AI1025,I1025)</f>
        <v/>
      </c>
      <c r="P1025" s="455">
        <f>I1025-O1025</f>
        <v/>
      </c>
      <c r="Q1025" s="418" t="n"/>
      <c r="R1025" s="418" t="inlineStr">
        <is>
          <t>TI22-026461</t>
        </is>
      </c>
      <c r="S1025" s="418" t="inlineStr">
        <is>
          <t>TI22-026461</t>
        </is>
      </c>
      <c r="T1025" s="418">
        <f>R1025=S1025</f>
        <v/>
      </c>
      <c r="U1025" s="418">
        <f>AND(MONTH(F1025)=MONTH(Y1025), YEAR(F1025)=YEAR(Y1025))</f>
        <v/>
      </c>
      <c r="V1025" s="418">
        <f>AND(AC1025&lt;&gt;"", 'Company information'!D$4&lt;&gt;"", RIGHT(SUBSTITUTE(AC1025,"-",""),9)=RIGHT(SUBSTITUTE('Company information'!D$4,"-",""),9))</f>
        <v/>
      </c>
      <c r="W1025" s="418">
        <f>AI1025-I1025</f>
        <v/>
      </c>
      <c r="X1025" s="455" t="n"/>
      <c r="Y1025" s="419" t="n">
        <v>44792</v>
      </c>
      <c r="Z1025" s="418" t="inlineStr">
        <is>
          <t>TI22-026461</t>
        </is>
      </c>
      <c r="AA1025" s="418" t="inlineStr"/>
      <c r="AB1025" s="418" t="inlineStr">
        <is>
          <t>បុគ្គលជាប់អាករ</t>
        </is>
      </c>
      <c r="AC1025" s="418" t="inlineStr">
        <is>
          <t>L001-100067123</t>
        </is>
      </c>
      <c r="AD1025" s="418" t="inlineStr">
        <is>
          <t>រីឡាយអេប៊ល សូស អ៊ិនដាសស្រ្ទៀល (ខេមបូឌា)</t>
        </is>
      </c>
      <c r="AE1025" s="455" t="n">
        <v>9651532</v>
      </c>
      <c r="AF1025" s="455" t="n">
        <v>8774120</v>
      </c>
      <c r="AG1025" s="455" t="n">
        <v>0</v>
      </c>
      <c r="AH1025" s="455" t="n">
        <v>0</v>
      </c>
      <c r="AI1025" s="455" t="n">
        <v>877412</v>
      </c>
      <c r="AJ1025" s="455" t="n">
        <v>0</v>
      </c>
      <c r="AK1025" s="455" t="n">
        <v>0</v>
      </c>
      <c r="AL1025" s="455" t="n">
        <v>0</v>
      </c>
      <c r="AM1025" s="455" t="n">
        <v>0</v>
      </c>
      <c r="AN1025" s="455" t="n">
        <v>0</v>
      </c>
      <c r="AO1025" s="455" t="n">
        <v>0</v>
      </c>
      <c r="AP1025" s="455" t="n">
        <v>0</v>
      </c>
      <c r="AQ1025" s="455" t="n">
        <v>0</v>
      </c>
      <c r="AR1025" s="418" t="inlineStr"/>
      <c r="AS1025" s="418" t="inlineStr">
        <is>
          <t>ADM milk Sweetened 180ml</t>
        </is>
      </c>
      <c r="AT1025" s="418" t="inlineStr">
        <is>
          <t>បានប្រកាសពន្ធ</t>
        </is>
      </c>
    </row>
    <row r="1026">
      <c r="A1026" s="417" t="n">
        <v>1017</v>
      </c>
      <c r="B1026" s="418" t="inlineStr">
        <is>
          <t>Customs Declaration, CPF</t>
        </is>
      </c>
      <c r="C1026" s="418" t="inlineStr">
        <is>
          <t>អង្គរ ឌែរី ប្រូដាក ខូ អិលធីឌី</t>
        </is>
      </c>
      <c r="D1026" s="418" t="inlineStr">
        <is>
          <t>L001-100193374</t>
        </is>
      </c>
      <c r="E1026" s="418" t="inlineStr">
        <is>
          <t>TI22-026462</t>
        </is>
      </c>
      <c r="F1026" s="419" t="n">
        <v>44792</v>
      </c>
      <c r="G1026" s="420" t="n">
        <v>877412</v>
      </c>
      <c r="H1026" s="418" t="n"/>
      <c r="I1026" s="455" t="n">
        <v>877412</v>
      </c>
      <c r="J1026" s="418">
        <f>IF(L1026&lt;&gt;"",L1026,K1026)</f>
        <v/>
      </c>
      <c r="K1026" s="418">
        <f>IF(AND(T1026=TRUE, U1026=TRUE, V1026=TRUE), IF(W1026&lt;-0.05, "អនុញ្ញាត (អ្នកផ្គត់ផ្គង់ប្រកាសខ្វះ)", "បានប្រកាស (អនុញ្ញាត)"), IF(AND(T1026=FALSE, U1026=FALSE, V1026=FALSE), "ព្យួរទុក (មិនមានទិន្នន័យ)", "ប្រកាសខុស (ព្យួរទុក)"))</f>
        <v/>
      </c>
      <c r="L1026" s="418" t="inlineStr"/>
      <c r="M1026" s="418" t="inlineStr"/>
      <c r="N1026" s="455" t="n"/>
      <c r="O1026" s="455">
        <f>IF(W1026&lt;0,AI1026,I1026)</f>
        <v/>
      </c>
      <c r="P1026" s="455">
        <f>I1026-O1026</f>
        <v/>
      </c>
      <c r="Q1026" s="418" t="n"/>
      <c r="R1026" s="418" t="inlineStr">
        <is>
          <t>TI22-026462</t>
        </is>
      </c>
      <c r="S1026" s="418" t="inlineStr">
        <is>
          <t>TI22-026462</t>
        </is>
      </c>
      <c r="T1026" s="418">
        <f>R1026=S1026</f>
        <v/>
      </c>
      <c r="U1026" s="418">
        <f>AND(MONTH(F1026)=MONTH(Y1026), YEAR(F1026)=YEAR(Y1026))</f>
        <v/>
      </c>
      <c r="V1026" s="418">
        <f>AND(AC1026&lt;&gt;"", 'Company information'!D$4&lt;&gt;"", RIGHT(SUBSTITUTE(AC1026,"-",""),9)=RIGHT(SUBSTITUTE('Company information'!D$4,"-",""),9))</f>
        <v/>
      </c>
      <c r="W1026" s="418">
        <f>AI1026-I1026</f>
        <v/>
      </c>
      <c r="X1026" s="455" t="n"/>
      <c r="Y1026" s="419" t="n">
        <v>44792</v>
      </c>
      <c r="Z1026" s="418" t="inlineStr">
        <is>
          <t>TI22-026462</t>
        </is>
      </c>
      <c r="AA1026" s="418" t="inlineStr"/>
      <c r="AB1026" s="418" t="inlineStr">
        <is>
          <t>បុគ្គលជាប់អាករ</t>
        </is>
      </c>
      <c r="AC1026" s="418" t="inlineStr">
        <is>
          <t>L001-100067123</t>
        </is>
      </c>
      <c r="AD1026" s="418" t="inlineStr">
        <is>
          <t>រីឡាយអេប៊ល សូស អ៊ិនដាសស្រ្ទៀល (ខេមបូឌា)</t>
        </is>
      </c>
      <c r="AE1026" s="455" t="n">
        <v>9651532</v>
      </c>
      <c r="AF1026" s="455" t="n">
        <v>8774120</v>
      </c>
      <c r="AG1026" s="455" t="n">
        <v>0</v>
      </c>
      <c r="AH1026" s="455" t="n">
        <v>0</v>
      </c>
      <c r="AI1026" s="455" t="n">
        <v>877412</v>
      </c>
      <c r="AJ1026" s="455" t="n">
        <v>0</v>
      </c>
      <c r="AK1026" s="455" t="n">
        <v>0</v>
      </c>
      <c r="AL1026" s="455" t="n">
        <v>0</v>
      </c>
      <c r="AM1026" s="455" t="n">
        <v>0</v>
      </c>
      <c r="AN1026" s="455" t="n">
        <v>0</v>
      </c>
      <c r="AO1026" s="455" t="n">
        <v>0</v>
      </c>
      <c r="AP1026" s="455" t="n">
        <v>0</v>
      </c>
      <c r="AQ1026" s="455" t="n">
        <v>0</v>
      </c>
      <c r="AR1026" s="418" t="inlineStr"/>
      <c r="AS1026" s="418" t="inlineStr">
        <is>
          <t>ADM milk Sweetened 180ml</t>
        </is>
      </c>
      <c r="AT1026" s="418" t="inlineStr">
        <is>
          <t>បានប្រកាសពន្ធ</t>
        </is>
      </c>
    </row>
    <row r="1027">
      <c r="A1027" s="417" t="n">
        <v>1018</v>
      </c>
      <c r="B1027" s="418" t="inlineStr">
        <is>
          <t>Customs Clearance Fee and Trucking Fee</t>
        </is>
      </c>
      <c r="C1027" s="418" t="inlineStr">
        <is>
          <t>អង្គរ ឌែរី ប្រូដាក ខូ អិលធីឌី</t>
        </is>
      </c>
      <c r="D1027" s="418" t="inlineStr">
        <is>
          <t>L001-100193374</t>
        </is>
      </c>
      <c r="E1027" s="418" t="inlineStr">
        <is>
          <t>TI22-024902</t>
        </is>
      </c>
      <c r="F1027" s="419" t="n">
        <v>44600</v>
      </c>
      <c r="G1027" s="420" t="n">
        <v>877412</v>
      </c>
      <c r="H1027" s="418" t="n"/>
      <c r="I1027" s="455" t="n">
        <v>877412</v>
      </c>
      <c r="J1027" s="418">
        <f>IF(L1027&lt;&gt;"",L1027,K1027)</f>
        <v/>
      </c>
      <c r="K1027" s="418">
        <f>IF(AND(T1027=TRUE, U1027=TRUE, V1027=TRUE), IF(W1027&lt;-0.05, "អនុញ្ញាត (អ្នកផ្គត់ផ្គង់ប្រកាសខ្វះ)", "បានប្រកាស (អនុញ្ញាត)"), IF(AND(T1027=FALSE, U1027=FALSE, V1027=FALSE), "ព្យួរទុក (មិនមានទិន្នន័យ)", "ប្រកាសខុស (ព្យួរទុក)"))</f>
        <v/>
      </c>
      <c r="L1027" s="418" t="inlineStr"/>
      <c r="M1027" s="418" t="inlineStr"/>
      <c r="N1027" s="455" t="n"/>
      <c r="O1027" s="455">
        <f>IF(W1027&lt;0,AI1027,I1027)</f>
        <v/>
      </c>
      <c r="P1027" s="455">
        <f>I1027-O1027</f>
        <v/>
      </c>
      <c r="Q1027" s="418" t="n"/>
      <c r="R1027" s="418" t="inlineStr">
        <is>
          <t>TI22-024902</t>
        </is>
      </c>
      <c r="S1027" s="418" t="inlineStr">
        <is>
          <t>TI22-024902</t>
        </is>
      </c>
      <c r="T1027" s="418">
        <f>R1027=S1027</f>
        <v/>
      </c>
      <c r="U1027" s="418">
        <f>AND(MONTH(F1027)=MONTH(Y1027), YEAR(F1027)=YEAR(Y1027))</f>
        <v/>
      </c>
      <c r="V1027" s="418">
        <f>AND(AC1027&lt;&gt;"", 'Company information'!D$4&lt;&gt;"", RIGHT(SUBSTITUTE(AC1027,"-",""),9)=RIGHT(SUBSTITUTE('Company information'!D$4,"-",""),9))</f>
        <v/>
      </c>
      <c r="W1027" s="418">
        <f>AI1027-I1027</f>
        <v/>
      </c>
      <c r="X1027" s="455" t="n"/>
      <c r="Y1027" s="419" t="n">
        <v>44775</v>
      </c>
      <c r="Z1027" s="418" t="inlineStr">
        <is>
          <t>TI22-024902</t>
        </is>
      </c>
      <c r="AA1027" s="418" t="inlineStr"/>
      <c r="AB1027" s="418" t="inlineStr">
        <is>
          <t>បុគ្គលជាប់អាករ</t>
        </is>
      </c>
      <c r="AC1027" s="418" t="inlineStr">
        <is>
          <t>L001-100067123</t>
        </is>
      </c>
      <c r="AD1027" s="418" t="inlineStr">
        <is>
          <t>រីឡាយអេប៊ល សូស អ៊ិនដាសស្រ្ទៀល (ខេមបូឌា)</t>
        </is>
      </c>
      <c r="AE1027" s="455" t="n">
        <v>9651532</v>
      </c>
      <c r="AF1027" s="455" t="n">
        <v>8774120</v>
      </c>
      <c r="AG1027" s="455" t="n">
        <v>0</v>
      </c>
      <c r="AH1027" s="455" t="n">
        <v>0</v>
      </c>
      <c r="AI1027" s="455" t="n">
        <v>877412</v>
      </c>
      <c r="AJ1027" s="455" t="n">
        <v>0</v>
      </c>
      <c r="AK1027" s="455" t="n">
        <v>0</v>
      </c>
      <c r="AL1027" s="455" t="n">
        <v>0</v>
      </c>
      <c r="AM1027" s="455" t="n">
        <v>0</v>
      </c>
      <c r="AN1027" s="455" t="n">
        <v>0</v>
      </c>
      <c r="AO1027" s="455" t="n">
        <v>0</v>
      </c>
      <c r="AP1027" s="455" t="n">
        <v>0</v>
      </c>
      <c r="AQ1027" s="455" t="n">
        <v>0</v>
      </c>
      <c r="AR1027" s="418" t="inlineStr"/>
      <c r="AS1027" s="418" t="inlineStr">
        <is>
          <t>ADM milk Sweetened 180ml</t>
        </is>
      </c>
      <c r="AT1027" s="418" t="inlineStr">
        <is>
          <t>បានប្រកាសពន្ធ</t>
        </is>
      </c>
    </row>
    <row r="1028">
      <c r="A1028" s="417" t="n">
        <v>1019</v>
      </c>
      <c r="B1028" s="418" t="inlineStr">
        <is>
          <t>Customs Clearance Fee, Permit Fee, Express Permit and Service Charge</t>
        </is>
      </c>
      <c r="C1028" s="418" t="inlineStr">
        <is>
          <t>អង្គរ ឌែរី ប្រូដាក ខូ អិលធីឌី</t>
        </is>
      </c>
      <c r="D1028" s="418" t="inlineStr">
        <is>
          <t>L001-100193374</t>
        </is>
      </c>
      <c r="E1028" s="418" t="inlineStr">
        <is>
          <t>TI22-024903</t>
        </is>
      </c>
      <c r="F1028" s="419" t="n">
        <v>44600</v>
      </c>
      <c r="G1028" s="420" t="n">
        <v>877412</v>
      </c>
      <c r="H1028" s="418" t="n"/>
      <c r="I1028" s="455" t="n">
        <v>877412</v>
      </c>
      <c r="J1028" s="418">
        <f>IF(L1028&lt;&gt;"",L1028,K1028)</f>
        <v/>
      </c>
      <c r="K1028" s="418">
        <f>IF(AND(T1028=TRUE, U1028=TRUE, V1028=TRUE), IF(W1028&lt;-0.05, "អនុញ្ញាត (អ្នកផ្គត់ផ្គង់ប្រកាសខ្វះ)", "បានប្រកាស (អនុញ្ញាត)"), IF(AND(T1028=FALSE, U1028=FALSE, V1028=FALSE), "ព្យួរទុក (មិនមានទិន្នន័យ)", "ប្រកាសខុស (ព្យួរទុក)"))</f>
        <v/>
      </c>
      <c r="L1028" s="418" t="inlineStr"/>
      <c r="M1028" s="418" t="inlineStr"/>
      <c r="N1028" s="455" t="n"/>
      <c r="O1028" s="455">
        <f>IF(W1028&lt;0,AI1028,I1028)</f>
        <v/>
      </c>
      <c r="P1028" s="455">
        <f>I1028-O1028</f>
        <v/>
      </c>
      <c r="Q1028" s="418" t="n"/>
      <c r="R1028" s="418" t="inlineStr">
        <is>
          <t>TI22-024903</t>
        </is>
      </c>
      <c r="S1028" s="418" t="inlineStr">
        <is>
          <t>TI22-024903</t>
        </is>
      </c>
      <c r="T1028" s="418">
        <f>R1028=S1028</f>
        <v/>
      </c>
      <c r="U1028" s="418">
        <f>AND(MONTH(F1028)=MONTH(Y1028), YEAR(F1028)=YEAR(Y1028))</f>
        <v/>
      </c>
      <c r="V1028" s="418">
        <f>AND(AC1028&lt;&gt;"", 'Company information'!D$4&lt;&gt;"", RIGHT(SUBSTITUTE(AC1028,"-",""),9)=RIGHT(SUBSTITUTE('Company information'!D$4,"-",""),9))</f>
        <v/>
      </c>
      <c r="W1028" s="418">
        <f>AI1028-I1028</f>
        <v/>
      </c>
      <c r="X1028" s="455" t="n"/>
      <c r="Y1028" s="419" t="n">
        <v>44775</v>
      </c>
      <c r="Z1028" s="418" t="inlineStr">
        <is>
          <t>TI22-024903</t>
        </is>
      </c>
      <c r="AA1028" s="418" t="inlineStr"/>
      <c r="AB1028" s="418" t="inlineStr">
        <is>
          <t>បុគ្គលជាប់អាករ</t>
        </is>
      </c>
      <c r="AC1028" s="418" t="inlineStr">
        <is>
          <t>L001-100067123</t>
        </is>
      </c>
      <c r="AD1028" s="418" t="inlineStr">
        <is>
          <t>រីឡាយអេប៊ល សូស អ៊ិនដាសស្រ្ទៀល (ខេមបូឌា)</t>
        </is>
      </c>
      <c r="AE1028" s="455" t="n">
        <v>9651532</v>
      </c>
      <c r="AF1028" s="455" t="n">
        <v>8774120</v>
      </c>
      <c r="AG1028" s="455" t="n">
        <v>0</v>
      </c>
      <c r="AH1028" s="455" t="n">
        <v>0</v>
      </c>
      <c r="AI1028" s="455" t="n">
        <v>877412</v>
      </c>
      <c r="AJ1028" s="455" t="n">
        <v>0</v>
      </c>
      <c r="AK1028" s="455" t="n">
        <v>0</v>
      </c>
      <c r="AL1028" s="455" t="n">
        <v>0</v>
      </c>
      <c r="AM1028" s="455" t="n">
        <v>0</v>
      </c>
      <c r="AN1028" s="455" t="n">
        <v>0</v>
      </c>
      <c r="AO1028" s="455" t="n">
        <v>0</v>
      </c>
      <c r="AP1028" s="455" t="n">
        <v>0</v>
      </c>
      <c r="AQ1028" s="455" t="n">
        <v>0</v>
      </c>
      <c r="AR1028" s="418" t="inlineStr"/>
      <c r="AS1028" s="418" t="inlineStr">
        <is>
          <t>ADM milk Sweetened 180ml</t>
        </is>
      </c>
      <c r="AT1028" s="418" t="inlineStr">
        <is>
          <t>បានប្រកាសពន្ធ</t>
        </is>
      </c>
    </row>
    <row r="1029">
      <c r="A1029" s="417" t="n">
        <v>1020</v>
      </c>
      <c r="B1029" s="418" t="inlineStr">
        <is>
          <t>Customs Clearance Fee</t>
        </is>
      </c>
      <c r="C1029" s="418" t="inlineStr">
        <is>
          <t>ហុង អ៊ី ត្រាវែល ស៊ែវីស</t>
        </is>
      </c>
      <c r="D1029" s="418" t="inlineStr">
        <is>
          <t>K002-100102573</t>
        </is>
      </c>
      <c r="E1029" s="418" t="inlineStr">
        <is>
          <t>000176</t>
        </is>
      </c>
      <c r="F1029" s="419" t="n">
        <v>44803</v>
      </c>
      <c r="G1029" s="420" t="n">
        <v>359888</v>
      </c>
      <c r="H1029" s="418" t="n"/>
      <c r="I1029" s="455" t="n">
        <v>359888</v>
      </c>
      <c r="J1029" s="418">
        <f>IF(L1029&lt;&gt;"",L1029,K1029)</f>
        <v/>
      </c>
      <c r="K1029" s="418">
        <f>IF(AND(T1029=TRUE, U1029=TRUE, V1029=TRUE), IF(W1029&lt;-0.05, "អនុញ្ញាត (អ្នកផ្គត់ផ្គង់ប្រកាសខ្វះ)", "បានប្រកាស (អនុញ្ញាត)"), IF(AND(T1029=FALSE, U1029=FALSE, V1029=FALSE), "ព្យួរទុក (មិនមានទិន្នន័យ)", "ប្រកាសខុស (ព្យួរទុក)"))</f>
        <v/>
      </c>
      <c r="L1029" s="418" t="inlineStr"/>
      <c r="M1029" s="418" t="inlineStr"/>
      <c r="N1029" s="455" t="n"/>
      <c r="O1029" s="455">
        <f>IF(W1029&lt;0,AI1029,I1029)</f>
        <v/>
      </c>
      <c r="P1029" s="455">
        <f>I1029-O1029</f>
        <v/>
      </c>
      <c r="Q1029" s="418" t="n"/>
      <c r="R1029" s="418" t="inlineStr">
        <is>
          <t>000176</t>
        </is>
      </c>
      <c r="S1029" s="418" t="inlineStr">
        <is>
          <t>000176</t>
        </is>
      </c>
      <c r="T1029" s="418">
        <f>R1029=S1029</f>
        <v/>
      </c>
      <c r="U1029" s="418">
        <f>AND(MONTH(F1029)=MONTH(Y1029), YEAR(F1029)=YEAR(Y1029))</f>
        <v/>
      </c>
      <c r="V1029" s="418">
        <f>AND(AC1029&lt;&gt;"", 'Company information'!D$4&lt;&gt;"", RIGHT(SUBSTITUTE(AC1029,"-",""),9)=RIGHT(SUBSTITUTE('Company information'!D$4,"-",""),9))</f>
        <v/>
      </c>
      <c r="W1029" s="418">
        <f>AI1029-I1029</f>
        <v/>
      </c>
      <c r="X1029" s="455" t="n"/>
      <c r="Y1029" s="419" t="n">
        <v>44803</v>
      </c>
      <c r="Z1029" s="418" t="inlineStr">
        <is>
          <t>000176</t>
        </is>
      </c>
      <c r="AA1029" s="418" t="inlineStr"/>
      <c r="AB1029" s="418" t="inlineStr">
        <is>
          <t>បុគ្គលជាប់អាករ</t>
        </is>
      </c>
      <c r="AC1029" s="418" t="inlineStr">
        <is>
          <t>L001-100067123</t>
        </is>
      </c>
      <c r="AD1029" s="418" t="inlineStr">
        <is>
          <t>រីឡាយអេប៊ល សូស អ៊ិនដាសស្រ្ទៀល (ខេមបូឌា)</t>
        </is>
      </c>
      <c r="AE1029" s="455" t="n">
        <v>3958763</v>
      </c>
      <c r="AF1029" s="455" t="n">
        <v>3598875</v>
      </c>
      <c r="AG1029" s="455" t="n">
        <v>0</v>
      </c>
      <c r="AH1029" s="455" t="n">
        <v>0</v>
      </c>
      <c r="AI1029" s="455" t="n">
        <v>359888</v>
      </c>
      <c r="AJ1029" s="455" t="n">
        <v>0</v>
      </c>
      <c r="AK1029" s="455" t="n">
        <v>0</v>
      </c>
      <c r="AL1029" s="455" t="n">
        <v>0</v>
      </c>
      <c r="AM1029" s="455" t="n">
        <v>0</v>
      </c>
      <c r="AN1029" s="455" t="n">
        <v>0</v>
      </c>
      <c r="AO1029" s="455" t="n">
        <v>0</v>
      </c>
      <c r="AP1029" s="455" t="n">
        <v>0</v>
      </c>
      <c r="AQ1029" s="455" t="n">
        <v>0</v>
      </c>
      <c r="AR1029" s="418" t="inlineStr"/>
      <c r="AS1029" s="418" t="inlineStr">
        <is>
          <t>Ticket</t>
        </is>
      </c>
      <c r="AT1029" s="418" t="inlineStr">
        <is>
          <t>បានប្រកាសពន្ធ</t>
        </is>
      </c>
    </row>
    <row r="1030">
      <c r="A1030" s="417" t="n">
        <v>1021</v>
      </c>
      <c r="B1030" s="418" t="inlineStr">
        <is>
          <t>Customs Declaration, CPF containerized, Container Seal and Transport Doc Fee</t>
        </is>
      </c>
      <c r="C1030" s="418" t="inlineStr">
        <is>
          <t>ហ្ស៊ីជាង ខាយសាន ម៉ាស៊ីនើរី (ខេមបូឌា) ឯ.ក</t>
        </is>
      </c>
      <c r="D1030" s="418" t="inlineStr">
        <is>
          <t>K010-901800323</t>
        </is>
      </c>
      <c r="E1030" s="418" t="inlineStr">
        <is>
          <t>000048</t>
        </is>
      </c>
      <c r="F1030" s="419" t="n">
        <v>44802</v>
      </c>
      <c r="G1030" s="420" t="n">
        <v>324848</v>
      </c>
      <c r="H1030" s="418" t="n"/>
      <c r="I1030" s="455" t="n">
        <v>324848</v>
      </c>
      <c r="J1030" s="418">
        <f>IF(L1030&lt;&gt;"",L1030,K1030)</f>
        <v/>
      </c>
      <c r="K1030" s="418">
        <f>IF(AND(T1030=TRUE, U1030=TRUE, V1030=TRUE), IF(W1030&lt;-0.05, "អនុញ្ញាត (អ្នកផ្គត់ផ្គង់ប្រកាសខ្វះ)", "បានប្រកាស (អនុញ្ញាត)"), IF(AND(T1030=FALSE, U1030=FALSE, V1030=FALSE), "ព្យួរទុក (មិនមានទិន្នន័យ)", "ប្រកាសខុស (ព្យួរទុក)"))</f>
        <v/>
      </c>
      <c r="L1030" s="418" t="inlineStr"/>
      <c r="M1030" s="418" t="inlineStr"/>
      <c r="N1030" s="455" t="n"/>
      <c r="O1030" s="455">
        <f>IF(W1030&lt;0,AI1030,I1030)</f>
        <v/>
      </c>
      <c r="P1030" s="455">
        <f>I1030-O1030</f>
        <v/>
      </c>
      <c r="Q1030" s="418" t="n"/>
      <c r="R1030" s="418" t="inlineStr">
        <is>
          <t>000048</t>
        </is>
      </c>
      <c r="S1030" s="418" t="inlineStr">
        <is>
          <t>000048</t>
        </is>
      </c>
      <c r="T1030" s="418">
        <f>R1030=S1030</f>
        <v/>
      </c>
      <c r="U1030" s="418">
        <f>AND(MONTH(F1030)=MONTH(Y1030), YEAR(F1030)=YEAR(Y1030))</f>
        <v/>
      </c>
      <c r="V1030" s="418">
        <f>AND(AC1030&lt;&gt;"", 'Company information'!D$4&lt;&gt;"", RIGHT(SUBSTITUTE(AC1030,"-",""),9)=RIGHT(SUBSTITUTE('Company information'!D$4,"-",""),9))</f>
        <v/>
      </c>
      <c r="W1030" s="418">
        <f>AI1030-I1030</f>
        <v/>
      </c>
      <c r="X1030" s="455" t="n"/>
      <c r="Y1030" s="419" t="n">
        <v>44797</v>
      </c>
      <c r="Z1030" s="418" t="inlineStr">
        <is>
          <t>000048</t>
        </is>
      </c>
      <c r="AA1030" s="418" t="inlineStr"/>
      <c r="AB1030" s="418" t="inlineStr">
        <is>
          <t>បុគ្គលជាប់អាករ</t>
        </is>
      </c>
      <c r="AC1030" s="418" t="inlineStr">
        <is>
          <t>L001-901503616</t>
        </is>
      </c>
      <c r="AD1030" s="418" t="inlineStr">
        <is>
          <t>ពូ ចិន (ខេមបូឌា) ខូ អិលធីឌី</t>
        </is>
      </c>
      <c r="AE1030" s="455" t="n">
        <v>3429590</v>
      </c>
      <c r="AF1030" s="455" t="n">
        <v>3117809</v>
      </c>
      <c r="AG1030" s="455" t="n">
        <v>0</v>
      </c>
      <c r="AH1030" s="455" t="n">
        <v>0</v>
      </c>
      <c r="AI1030" s="455" t="n">
        <v>311781</v>
      </c>
      <c r="AJ1030" s="455" t="n">
        <v>0</v>
      </c>
      <c r="AK1030" s="455" t="n">
        <v>0</v>
      </c>
      <c r="AL1030" s="455" t="n">
        <v>0</v>
      </c>
      <c r="AM1030" s="455" t="n">
        <v>0</v>
      </c>
      <c r="AN1030" s="455" t="n">
        <v>0</v>
      </c>
      <c r="AO1030" s="455" t="n">
        <v>0</v>
      </c>
      <c r="AP1030" s="455" t="n">
        <v>0</v>
      </c>
      <c r="AQ1030" s="455" t="n">
        <v>0</v>
      </c>
      <c r="AR1030" s="418" t="inlineStr"/>
      <c r="AS1030" s="418" t="inlineStr">
        <is>
          <t>ផ្លាកអណ្តាតស្បែកជើង</t>
        </is>
      </c>
      <c r="AT1030" s="418" t="inlineStr">
        <is>
          <t>បានប្រកាសពន្ធ</t>
        </is>
      </c>
    </row>
    <row r="1031">
      <c r="A1031" s="417" t="n">
        <v>1022</v>
      </c>
      <c r="B1031" s="418" t="inlineStr">
        <is>
          <t>Customs Clearance Fee, Extra Trucking Fee, Non-Original Insurance, Permit Fee, Service Charge, Red in Asycuda System, Customs not cut Seal and Depot Fee</t>
        </is>
      </c>
      <c r="C1031" s="418" t="inlineStr">
        <is>
          <t>ប្យួរ៉ូ វេរីតាស (ខេមបូឌា) លីមីធីត</t>
        </is>
      </c>
      <c r="D1031" s="418" t="inlineStr">
        <is>
          <t>L001-107024462</t>
        </is>
      </c>
      <c r="E1031" s="418" t="inlineStr">
        <is>
          <t>50255584</t>
        </is>
      </c>
      <c r="F1031" s="419" t="n">
        <v>44873</v>
      </c>
      <c r="G1031" s="420" t="n">
        <v>34507</v>
      </c>
      <c r="H1031" s="418" t="n"/>
      <c r="I1031" s="455" t="n">
        <v>34507</v>
      </c>
      <c r="J1031" s="418">
        <f>IF(L1031&lt;&gt;"",L1031,K1031)</f>
        <v/>
      </c>
      <c r="K1031" s="418">
        <f>IF(AND(T1031=TRUE, U1031=TRUE, V1031=TRUE), IF(W1031&lt;-0.05, "អនុញ្ញាត (អ្នកផ្គត់ផ្គង់ប្រកាសខ្វះ)", "បានប្រកាស (អនុញ្ញាត)"), IF(AND(T1031=FALSE, U1031=FALSE, V1031=FALSE), "ព្យួរទុក (មិនមានទិន្នន័យ)", "ប្រកាសខុស (ព្យួរទុក)"))</f>
        <v/>
      </c>
      <c r="L1031" s="418" t="inlineStr"/>
      <c r="M1031" s="418" t="inlineStr"/>
      <c r="N1031" s="455" t="n"/>
      <c r="O1031" s="455">
        <f>IF(W1031&lt;0,AI1031,I1031)</f>
        <v/>
      </c>
      <c r="P1031" s="455">
        <f>I1031-O1031</f>
        <v/>
      </c>
      <c r="Q1031" s="418" t="n"/>
      <c r="R1031" s="418" t="inlineStr">
        <is>
          <t>50255584</t>
        </is>
      </c>
      <c r="S1031" s="418" t="inlineStr">
        <is>
          <t>50255584</t>
        </is>
      </c>
      <c r="T1031" s="418">
        <f>R1031=S1031</f>
        <v/>
      </c>
      <c r="U1031" s="418">
        <f>AND(MONTH(F1031)=MONTH(Y1031), YEAR(F1031)=YEAR(Y1031))</f>
        <v/>
      </c>
      <c r="V1031" s="418">
        <f>AND(AC1031&lt;&gt;"", 'Company information'!D$4&lt;&gt;"", RIGHT(SUBSTITUTE(AC1031,"-",""),9)=RIGHT(SUBSTITUTE('Company information'!D$4,"-",""),9))</f>
        <v/>
      </c>
      <c r="W1031" s="418">
        <f>AI1031-I1031</f>
        <v/>
      </c>
      <c r="X1031" s="455" t="n"/>
      <c r="Y1031" s="419" t="n">
        <v>44784</v>
      </c>
      <c r="Z1031" s="418" t="inlineStr">
        <is>
          <t>50255584</t>
        </is>
      </c>
      <c r="AA1031" s="418" t="inlineStr"/>
      <c r="AB1031" s="418" t="inlineStr">
        <is>
          <t>បុគ្គលជាប់អាករ</t>
        </is>
      </c>
      <c r="AC1031" s="418" t="inlineStr">
        <is>
          <t>L001-100067123</t>
        </is>
      </c>
      <c r="AD1031" s="418" t="inlineStr">
        <is>
          <t>រីឡាយអេប៊ល សូស អ៊ិនដាសស្រ្ទៀល (ខេមបូឌា)</t>
        </is>
      </c>
      <c r="AE1031" s="455" t="n">
        <v>379579</v>
      </c>
      <c r="AF1031" s="455" t="n">
        <v>345072</v>
      </c>
      <c r="AG1031" s="455" t="n">
        <v>0</v>
      </c>
      <c r="AH1031" s="455" t="n">
        <v>0</v>
      </c>
      <c r="AI1031" s="455" t="n">
        <v>34507</v>
      </c>
      <c r="AJ1031" s="455" t="n">
        <v>0</v>
      </c>
      <c r="AK1031" s="455" t="n">
        <v>0</v>
      </c>
      <c r="AL1031" s="455" t="n">
        <v>0</v>
      </c>
      <c r="AM1031" s="455" t="n">
        <v>0</v>
      </c>
      <c r="AN1031" s="455" t="n">
        <v>0</v>
      </c>
      <c r="AO1031" s="455" t="n">
        <v>0</v>
      </c>
      <c r="AP1031" s="455" t="n">
        <v>0</v>
      </c>
      <c r="AQ1031" s="455" t="n">
        <v>0</v>
      </c>
      <c r="AR1031" s="418" t="inlineStr"/>
      <c r="AS1031" s="418" t="inlineStr">
        <is>
          <t>ចំនូលបានមកពីការលក់</t>
        </is>
      </c>
      <c r="AT1031" s="418" t="inlineStr">
        <is>
          <t>បានប្រកាសពន្ធ</t>
        </is>
      </c>
    </row>
    <row r="1032">
      <c r="A1032" s="417" t="n">
        <v>1023</v>
      </c>
      <c r="B1032" s="418" t="inlineStr">
        <is>
          <t>Lift-On Charges 40" Full and Gate Fee Charge 40" Full</t>
        </is>
      </c>
      <c r="C1032" s="418" t="inlineStr">
        <is>
          <t>ប្យួរ៉ូ វេរីតាស (ខេមបូឌា) លីមីធីត</t>
        </is>
      </c>
      <c r="D1032" s="418" t="inlineStr">
        <is>
          <t>L001-107024462</t>
        </is>
      </c>
      <c r="E1032" s="418" t="inlineStr">
        <is>
          <t>50255583</t>
        </is>
      </c>
      <c r="F1032" s="419" t="n">
        <v>44873</v>
      </c>
      <c r="G1032" s="420" t="n">
        <v>62031</v>
      </c>
      <c r="H1032" s="418" t="n"/>
      <c r="I1032" s="455" t="n">
        <v>62031</v>
      </c>
      <c r="J1032" s="418">
        <f>IF(L1032&lt;&gt;"",L1032,K1032)</f>
        <v/>
      </c>
      <c r="K1032" s="418">
        <f>IF(AND(T1032=TRUE, U1032=TRUE, V1032=TRUE), IF(W1032&lt;-0.05, "អនុញ្ញាត (អ្នកផ្គត់ផ្គង់ប្រកាសខ្វះ)", "បានប្រកាស (អនុញ្ញាត)"), IF(AND(T1032=FALSE, U1032=FALSE, V1032=FALSE), "ព្យួរទុក (មិនមានទិន្នន័យ)", "ប្រកាសខុស (ព្យួរទុក)"))</f>
        <v/>
      </c>
      <c r="L1032" s="418" t="inlineStr"/>
      <c r="M1032" s="418" t="inlineStr"/>
      <c r="N1032" s="455" t="n"/>
      <c r="O1032" s="455">
        <f>IF(W1032&lt;0,AI1032,I1032)</f>
        <v/>
      </c>
      <c r="P1032" s="455">
        <f>I1032-O1032</f>
        <v/>
      </c>
      <c r="Q1032" s="418" t="n"/>
      <c r="R1032" s="418" t="inlineStr">
        <is>
          <t>50255583</t>
        </is>
      </c>
      <c r="S1032" s="418" t="inlineStr">
        <is>
          <t>50255583</t>
        </is>
      </c>
      <c r="T1032" s="418">
        <f>R1032=S1032</f>
        <v/>
      </c>
      <c r="U1032" s="418">
        <f>AND(MONTH(F1032)=MONTH(Y1032), YEAR(F1032)=YEAR(Y1032))</f>
        <v/>
      </c>
      <c r="V1032" s="418">
        <f>AND(AC1032&lt;&gt;"", 'Company information'!D$4&lt;&gt;"", RIGHT(SUBSTITUTE(AC1032,"-",""),9)=RIGHT(SUBSTITUTE('Company information'!D$4,"-",""),9))</f>
        <v/>
      </c>
      <c r="W1032" s="418">
        <f>AI1032-I1032</f>
        <v/>
      </c>
      <c r="X1032" s="455" t="n"/>
      <c r="Y1032" s="419" t="n">
        <v>44784</v>
      </c>
      <c r="Z1032" s="418" t="inlineStr">
        <is>
          <t>50255583</t>
        </is>
      </c>
      <c r="AA1032" s="418" t="inlineStr"/>
      <c r="AB1032" s="418" t="inlineStr">
        <is>
          <t>បុគ្គលជាប់អាករ</t>
        </is>
      </c>
      <c r="AC1032" s="418" t="inlineStr">
        <is>
          <t>L001-100067123</t>
        </is>
      </c>
      <c r="AD1032" s="418" t="inlineStr">
        <is>
          <t>រីឡាយអេប៊ល សូស អ៊ិនដាសស្រ្ទៀល (ខេមបូឌា)</t>
        </is>
      </c>
      <c r="AE1032" s="455" t="n">
        <v>682339</v>
      </c>
      <c r="AF1032" s="455" t="n">
        <v>620308</v>
      </c>
      <c r="AG1032" s="455" t="n">
        <v>0</v>
      </c>
      <c r="AH1032" s="455" t="n">
        <v>0</v>
      </c>
      <c r="AI1032" s="455" t="n">
        <v>62031</v>
      </c>
      <c r="AJ1032" s="455" t="n">
        <v>0</v>
      </c>
      <c r="AK1032" s="455" t="n">
        <v>0</v>
      </c>
      <c r="AL1032" s="455" t="n">
        <v>0</v>
      </c>
      <c r="AM1032" s="455" t="n">
        <v>0</v>
      </c>
      <c r="AN1032" s="455" t="n">
        <v>0</v>
      </c>
      <c r="AO1032" s="455" t="n">
        <v>0</v>
      </c>
      <c r="AP1032" s="455" t="n">
        <v>0</v>
      </c>
      <c r="AQ1032" s="455" t="n">
        <v>0</v>
      </c>
      <c r="AR1032" s="418" t="inlineStr"/>
      <c r="AS1032" s="418" t="inlineStr">
        <is>
          <t>ចំនូលបានមកពីការលក់</t>
        </is>
      </c>
      <c r="AT1032" s="418" t="inlineStr">
        <is>
          <t>បានប្រកាសពន្ធ</t>
        </is>
      </c>
    </row>
    <row r="1033">
      <c r="A1033" s="417" t="n">
        <v>1024</v>
      </c>
      <c r="B1033" s="418" t="inlineStr">
        <is>
          <t>Gate Fee, Lift Off Empty Container and Detention Charge</t>
        </is>
      </c>
      <c r="C1033" s="418" t="inlineStr">
        <is>
          <t>ប្យួរ៉ូ វេរីតាស (ខេមបូឌា) លីមីធីត</t>
        </is>
      </c>
      <c r="D1033" s="418" t="inlineStr">
        <is>
          <t>L001-107024462</t>
        </is>
      </c>
      <c r="E1033" s="418" t="inlineStr">
        <is>
          <t>50255514</t>
        </is>
      </c>
      <c r="F1033" s="419" t="n">
        <v>44842</v>
      </c>
      <c r="G1033" s="420" t="n">
        <v>69014</v>
      </c>
      <c r="H1033" s="418" t="n"/>
      <c r="I1033" s="455" t="n">
        <v>69014</v>
      </c>
      <c r="J1033" s="418">
        <f>IF(L1033&lt;&gt;"",L1033,K1033)</f>
        <v/>
      </c>
      <c r="K1033" s="418">
        <f>IF(AND(T1033=TRUE, U1033=TRUE, V1033=TRUE), IF(W1033&lt;-0.05, "អនុញ្ញាត (អ្នកផ្គត់ផ្គង់ប្រកាសខ្វះ)", "បានប្រកាស (អនុញ្ញាត)"), IF(AND(T1033=FALSE, U1033=FALSE, V1033=FALSE), "ព្យួរទុក (មិនមានទិន្នន័យ)", "ប្រកាសខុស (ព្យួរទុក)"))</f>
        <v/>
      </c>
      <c r="L1033" s="418" t="inlineStr"/>
      <c r="M1033" s="418" t="inlineStr"/>
      <c r="N1033" s="455" t="n"/>
      <c r="O1033" s="455">
        <f>IF(W1033&lt;0,AI1033,I1033)</f>
        <v/>
      </c>
      <c r="P1033" s="455">
        <f>I1033-O1033</f>
        <v/>
      </c>
      <c r="Q1033" s="418" t="n"/>
      <c r="R1033" s="418" t="inlineStr">
        <is>
          <t>50255514</t>
        </is>
      </c>
      <c r="S1033" s="418" t="inlineStr">
        <is>
          <t>50255514</t>
        </is>
      </c>
      <c r="T1033" s="418">
        <f>R1033=S1033</f>
        <v/>
      </c>
      <c r="U1033" s="418">
        <f>AND(MONTH(F1033)=MONTH(Y1033), YEAR(F1033)=YEAR(Y1033))</f>
        <v/>
      </c>
      <c r="V1033" s="418">
        <f>AND(AC1033&lt;&gt;"", 'Company information'!D$4&lt;&gt;"", RIGHT(SUBSTITUTE(AC1033,"-",""),9)=RIGHT(SUBSTITUTE('Company information'!D$4,"-",""),9))</f>
        <v/>
      </c>
      <c r="W1033" s="418">
        <f>AI1033-I1033</f>
        <v/>
      </c>
      <c r="X1033" s="455" t="n"/>
      <c r="Y1033" s="419" t="n">
        <v>44783</v>
      </c>
      <c r="Z1033" s="418" t="inlineStr">
        <is>
          <t>50255514</t>
        </is>
      </c>
      <c r="AA1033" s="418" t="inlineStr"/>
      <c r="AB1033" s="418" t="inlineStr">
        <is>
          <t>បុគ្គលជាប់អាករ</t>
        </is>
      </c>
      <c r="AC1033" s="418" t="inlineStr">
        <is>
          <t>L001-100067123</t>
        </is>
      </c>
      <c r="AD1033" s="418" t="inlineStr">
        <is>
          <t>រីឡាយអេប៊ល សូស អ៊ិនដាសស្រ្ទៀល (ខេមបូឌា)</t>
        </is>
      </c>
      <c r="AE1033" s="455" t="n">
        <v>759158</v>
      </c>
      <c r="AF1033" s="455" t="n">
        <v>690144</v>
      </c>
      <c r="AG1033" s="455" t="n">
        <v>0</v>
      </c>
      <c r="AH1033" s="455" t="n">
        <v>0</v>
      </c>
      <c r="AI1033" s="455" t="n">
        <v>69014</v>
      </c>
      <c r="AJ1033" s="455" t="n">
        <v>0</v>
      </c>
      <c r="AK1033" s="455" t="n">
        <v>0</v>
      </c>
      <c r="AL1033" s="455" t="n">
        <v>0</v>
      </c>
      <c r="AM1033" s="455" t="n">
        <v>0</v>
      </c>
      <c r="AN1033" s="455" t="n">
        <v>0</v>
      </c>
      <c r="AO1033" s="455" t="n">
        <v>0</v>
      </c>
      <c r="AP1033" s="455" t="n">
        <v>0</v>
      </c>
      <c r="AQ1033" s="455" t="n">
        <v>0</v>
      </c>
      <c r="AR1033" s="418" t="inlineStr"/>
      <c r="AS1033" s="418" t="inlineStr">
        <is>
          <t>ចំនូលបានមកពីការលក់</t>
        </is>
      </c>
      <c r="AT1033" s="418" t="inlineStr">
        <is>
          <t>បានប្រកាសពន្ធ</t>
        </is>
      </c>
    </row>
    <row r="1034">
      <c r="A1034" s="417" t="n">
        <v>1025</v>
      </c>
      <c r="B1034" s="418" t="inlineStr">
        <is>
          <t>THC, DOC FEE and CONTAINER IMBALANCE</t>
        </is>
      </c>
      <c r="C1034" s="418" t="inlineStr">
        <is>
          <t>ប្យួរ៉ូ វេរីតាស (ខេមបូឌា) លីមីធីត</t>
        </is>
      </c>
      <c r="D1034" s="418" t="inlineStr">
        <is>
          <t>L001-107024462</t>
        </is>
      </c>
      <c r="E1034" s="418" t="inlineStr">
        <is>
          <t>50255266</t>
        </is>
      </c>
      <c r="F1034" s="419" t="n">
        <v>44659</v>
      </c>
      <c r="G1034" s="420" t="n">
        <v>34507</v>
      </c>
      <c r="H1034" s="418" t="n"/>
      <c r="I1034" s="455" t="n">
        <v>34507</v>
      </c>
      <c r="J1034" s="418">
        <f>IF(L1034&lt;&gt;"",L1034,K1034)</f>
        <v/>
      </c>
      <c r="K1034" s="418">
        <f>IF(AND(T1034=TRUE, U1034=TRUE, V1034=TRUE), IF(W1034&lt;-0.05, "អនុញ្ញាត (អ្នកផ្គត់ផ្គង់ប្រកាសខ្វះ)", "បានប្រកាស (អនុញ្ញាត)"), IF(AND(T1034=FALSE, U1034=FALSE, V1034=FALSE), "ព្យួរទុក (មិនមានទិន្នន័យ)", "ប្រកាសខុស (ព្យួរទុក)"))</f>
        <v/>
      </c>
      <c r="L1034" s="418" t="inlineStr"/>
      <c r="M1034" s="418" t="inlineStr"/>
      <c r="N1034" s="455" t="n"/>
      <c r="O1034" s="455">
        <f>IF(W1034&lt;0,AI1034,I1034)</f>
        <v/>
      </c>
      <c r="P1034" s="455">
        <f>I1034-O1034</f>
        <v/>
      </c>
      <c r="Q1034" s="418" t="n"/>
      <c r="R1034" s="418" t="inlineStr">
        <is>
          <t>50255266</t>
        </is>
      </c>
      <c r="S1034" s="418" t="inlineStr">
        <is>
          <t>50255266</t>
        </is>
      </c>
      <c r="T1034" s="418">
        <f>R1034=S1034</f>
        <v/>
      </c>
      <c r="U1034" s="418">
        <f>AND(MONTH(F1034)=MONTH(Y1034), YEAR(F1034)=YEAR(Y1034))</f>
        <v/>
      </c>
      <c r="V1034" s="418">
        <f>AND(AC1034&lt;&gt;"", 'Company information'!D$4&lt;&gt;"", RIGHT(SUBSTITUTE(AC1034,"-",""),9)=RIGHT(SUBSTITUTE('Company information'!D$4,"-",""),9))</f>
        <v/>
      </c>
      <c r="W1034" s="418">
        <f>AI1034-I1034</f>
        <v/>
      </c>
      <c r="X1034" s="455" t="n"/>
      <c r="Y1034" s="419" t="n">
        <v>44777</v>
      </c>
      <c r="Z1034" s="418" t="inlineStr">
        <is>
          <t>50255266</t>
        </is>
      </c>
      <c r="AA1034" s="418" t="inlineStr"/>
      <c r="AB1034" s="418" t="inlineStr">
        <is>
          <t>បុគ្គលជាប់អាករ</t>
        </is>
      </c>
      <c r="AC1034" s="418" t="inlineStr">
        <is>
          <t>L001-100067123</t>
        </is>
      </c>
      <c r="AD1034" s="418" t="inlineStr">
        <is>
          <t>រីឡាយអេប៊ល សូស អ៊ិនដាសស្រ្ទៀល (ខេមបូឌា)</t>
        </is>
      </c>
      <c r="AE1034" s="455" t="n">
        <v>379487</v>
      </c>
      <c r="AF1034" s="455" t="n">
        <v>344988</v>
      </c>
      <c r="AG1034" s="455" t="n">
        <v>0</v>
      </c>
      <c r="AH1034" s="455" t="n">
        <v>0</v>
      </c>
      <c r="AI1034" s="455" t="n">
        <v>34499</v>
      </c>
      <c r="AJ1034" s="455" t="n">
        <v>0</v>
      </c>
      <c r="AK1034" s="455" t="n">
        <v>0</v>
      </c>
      <c r="AL1034" s="455" t="n">
        <v>0</v>
      </c>
      <c r="AM1034" s="455" t="n">
        <v>0</v>
      </c>
      <c r="AN1034" s="455" t="n">
        <v>0</v>
      </c>
      <c r="AO1034" s="455" t="n">
        <v>0</v>
      </c>
      <c r="AP1034" s="455" t="n">
        <v>0</v>
      </c>
      <c r="AQ1034" s="455" t="n">
        <v>0</v>
      </c>
      <c r="AR1034" s="418" t="inlineStr"/>
      <c r="AS1034" s="418" t="inlineStr">
        <is>
          <t>ចំនូលបានមកពីការលក់</t>
        </is>
      </c>
      <c r="AT1034" s="418" t="inlineStr">
        <is>
          <t>បានប្រកាសពន្ធ</t>
        </is>
      </c>
    </row>
    <row r="1035">
      <c r="A1035" s="417" t="n">
        <v>1026</v>
      </c>
      <c r="B1035" s="418" t="inlineStr">
        <is>
          <t>Customs Declaration, CPF containerized and Transport Doc Fee</t>
        </is>
      </c>
      <c r="C1035" s="418" t="inlineStr">
        <is>
          <t>ប្យួរ៉ូ វេរីតាស (ខេមបូឌា) លីមីធីត</t>
        </is>
      </c>
      <c r="D1035" s="418" t="inlineStr">
        <is>
          <t>L001-107024462</t>
        </is>
      </c>
      <c r="E1035" s="418" t="inlineStr">
        <is>
          <t>50255191</t>
        </is>
      </c>
      <c r="F1035" s="419" t="n">
        <v>44600</v>
      </c>
      <c r="G1035" s="420" t="n">
        <v>34499</v>
      </c>
      <c r="H1035" s="418" t="n"/>
      <c r="I1035" s="455" t="n">
        <v>34499</v>
      </c>
      <c r="J1035" s="418">
        <f>IF(L1035&lt;&gt;"",L1035,K1035)</f>
        <v/>
      </c>
      <c r="K1035" s="418">
        <f>IF(AND(T1035=TRUE, U1035=TRUE, V1035=TRUE), IF(W1035&lt;-0.05, "អនុញ្ញាត (អ្នកផ្គត់ផ្គង់ប្រកាសខ្វះ)", "បានប្រកាស (អនុញ្ញាត)"), IF(AND(T1035=FALSE, U1035=FALSE, V1035=FALSE), "ព្យួរទុក (មិនមានទិន្នន័យ)", "ប្រកាសខុស (ព្យួរទុក)"))</f>
        <v/>
      </c>
      <c r="L1035" s="418" t="inlineStr"/>
      <c r="M1035" s="418" t="inlineStr"/>
      <c r="N1035" s="455" t="n"/>
      <c r="O1035" s="455">
        <f>IF(W1035&lt;0,AI1035,I1035)</f>
        <v/>
      </c>
      <c r="P1035" s="455">
        <f>I1035-O1035</f>
        <v/>
      </c>
      <c r="Q1035" s="418" t="n"/>
      <c r="R1035" s="418" t="inlineStr">
        <is>
          <t>50255191</t>
        </is>
      </c>
      <c r="S1035" s="418" t="inlineStr">
        <is>
          <t>50255191</t>
        </is>
      </c>
      <c r="T1035" s="418">
        <f>R1035=S1035</f>
        <v/>
      </c>
      <c r="U1035" s="418">
        <f>AND(MONTH(F1035)=MONTH(Y1035), YEAR(F1035)=YEAR(Y1035))</f>
        <v/>
      </c>
      <c r="V1035" s="418">
        <f>AND(AC1035&lt;&gt;"", 'Company information'!D$4&lt;&gt;"", RIGHT(SUBSTITUTE(AC1035,"-",""),9)=RIGHT(SUBSTITUTE('Company information'!D$4,"-",""),9))</f>
        <v/>
      </c>
      <c r="W1035" s="418">
        <f>AI1035-I1035</f>
        <v/>
      </c>
      <c r="X1035" s="455" t="n"/>
      <c r="Y1035" s="419" t="n">
        <v>44775</v>
      </c>
      <c r="Z1035" s="418" t="inlineStr">
        <is>
          <t>50255191</t>
        </is>
      </c>
      <c r="AA1035" s="418" t="inlineStr"/>
      <c r="AB1035" s="418" t="inlineStr">
        <is>
          <t>បុគ្គលជាប់អាករ</t>
        </is>
      </c>
      <c r="AC1035" s="418" t="inlineStr">
        <is>
          <t>L001-100067123</t>
        </is>
      </c>
      <c r="AD1035" s="418" t="inlineStr">
        <is>
          <t>រីឡាយអេប៊ល សូស អ៊ិនដាសស្រ្ទៀល (ខេមបូឌា)</t>
        </is>
      </c>
      <c r="AE1035" s="455" t="n">
        <v>379394</v>
      </c>
      <c r="AF1035" s="455" t="n">
        <v>344904</v>
      </c>
      <c r="AG1035" s="455" t="n">
        <v>0</v>
      </c>
      <c r="AH1035" s="455" t="n">
        <v>0</v>
      </c>
      <c r="AI1035" s="455" t="n">
        <v>34490</v>
      </c>
      <c r="AJ1035" s="455" t="n">
        <v>0</v>
      </c>
      <c r="AK1035" s="455" t="n">
        <v>0</v>
      </c>
      <c r="AL1035" s="455" t="n">
        <v>0</v>
      </c>
      <c r="AM1035" s="455" t="n">
        <v>0</v>
      </c>
      <c r="AN1035" s="455" t="n">
        <v>0</v>
      </c>
      <c r="AO1035" s="455" t="n">
        <v>0</v>
      </c>
      <c r="AP1035" s="455" t="n">
        <v>0</v>
      </c>
      <c r="AQ1035" s="455" t="n">
        <v>0</v>
      </c>
      <c r="AR1035" s="418" t="inlineStr"/>
      <c r="AS1035" s="418" t="inlineStr">
        <is>
          <t>ចំនូលបានមកពីការលក់</t>
        </is>
      </c>
      <c r="AT1035" s="418" t="inlineStr">
        <is>
          <t>បានប្រកាសពន្ធ</t>
        </is>
      </c>
    </row>
    <row r="1036">
      <c r="A1036" s="417" t="n">
        <v>1027</v>
      </c>
      <c r="B1036" s="418" t="inlineStr">
        <is>
          <t>Customs Clearance Fee and Trucking Fee</t>
        </is>
      </c>
      <c r="C1036" s="418" t="inlineStr">
        <is>
          <t>ប្យួរ៉ូ វេរីតាស (ខេមបូឌា) លីមីធីត</t>
        </is>
      </c>
      <c r="D1036" s="418" t="inlineStr">
        <is>
          <t>L001-107024462</t>
        </is>
      </c>
      <c r="E1036" s="418" t="inlineStr">
        <is>
          <t>50255190</t>
        </is>
      </c>
      <c r="F1036" s="419" t="n">
        <v>44600</v>
      </c>
      <c r="G1036" s="420" t="n">
        <v>34499</v>
      </c>
      <c r="H1036" s="418" t="n"/>
      <c r="I1036" s="455" t="n">
        <v>34499</v>
      </c>
      <c r="J1036" s="418">
        <f>IF(L1036&lt;&gt;"",L1036,K1036)</f>
        <v/>
      </c>
      <c r="K1036" s="418">
        <f>IF(AND(T1036=TRUE, U1036=TRUE, V1036=TRUE), IF(W1036&lt;-0.05, "អនុញ្ញាត (អ្នកផ្គត់ផ្គង់ប្រកាសខ្វះ)", "បានប្រកាស (អនុញ្ញាត)"), IF(AND(T1036=FALSE, U1036=FALSE, V1036=FALSE), "ព្យួរទុក (មិនមានទិន្នន័យ)", "ប្រកាសខុស (ព្យួរទុក)"))</f>
        <v/>
      </c>
      <c r="L1036" s="418" t="inlineStr"/>
      <c r="M1036" s="418" t="inlineStr"/>
      <c r="N1036" s="455" t="n"/>
      <c r="O1036" s="455">
        <f>IF(W1036&lt;0,AI1036,I1036)</f>
        <v/>
      </c>
      <c r="P1036" s="455">
        <f>I1036-O1036</f>
        <v/>
      </c>
      <c r="Q1036" s="418" t="n"/>
      <c r="R1036" s="418" t="inlineStr">
        <is>
          <t>50255190</t>
        </is>
      </c>
      <c r="S1036" s="418" t="inlineStr">
        <is>
          <t>50255190</t>
        </is>
      </c>
      <c r="T1036" s="418">
        <f>R1036=S1036</f>
        <v/>
      </c>
      <c r="U1036" s="418">
        <f>AND(MONTH(F1036)=MONTH(Y1036), YEAR(F1036)=YEAR(Y1036))</f>
        <v/>
      </c>
      <c r="V1036" s="418">
        <f>AND(AC1036&lt;&gt;"", 'Company information'!D$4&lt;&gt;"", RIGHT(SUBSTITUTE(AC1036,"-",""),9)=RIGHT(SUBSTITUTE('Company information'!D$4,"-",""),9))</f>
        <v/>
      </c>
      <c r="W1036" s="418">
        <f>AI1036-I1036</f>
        <v/>
      </c>
      <c r="X1036" s="455" t="n"/>
      <c r="Y1036" s="419" t="n">
        <v>44775</v>
      </c>
      <c r="Z1036" s="418" t="inlineStr">
        <is>
          <t>50255190</t>
        </is>
      </c>
      <c r="AA1036" s="418" t="inlineStr"/>
      <c r="AB1036" s="418" t="inlineStr">
        <is>
          <t>បុគ្គលជាប់អាករ</t>
        </is>
      </c>
      <c r="AC1036" s="418" t="inlineStr">
        <is>
          <t>L001-100067123</t>
        </is>
      </c>
      <c r="AD1036" s="418" t="inlineStr">
        <is>
          <t>រីឡាយអេប៊ល សូស អ៊ិនដាសស្រ្ទៀល (ខេមបូឌា)</t>
        </is>
      </c>
      <c r="AE1036" s="455" t="n">
        <v>379394</v>
      </c>
      <c r="AF1036" s="455" t="n">
        <v>344904</v>
      </c>
      <c r="AG1036" s="455" t="n">
        <v>0</v>
      </c>
      <c r="AH1036" s="455" t="n">
        <v>0</v>
      </c>
      <c r="AI1036" s="455" t="n">
        <v>34490</v>
      </c>
      <c r="AJ1036" s="455" t="n">
        <v>0</v>
      </c>
      <c r="AK1036" s="455" t="n">
        <v>0</v>
      </c>
      <c r="AL1036" s="455" t="n">
        <v>0</v>
      </c>
      <c r="AM1036" s="455" t="n">
        <v>0</v>
      </c>
      <c r="AN1036" s="455" t="n">
        <v>0</v>
      </c>
      <c r="AO1036" s="455" t="n">
        <v>0</v>
      </c>
      <c r="AP1036" s="455" t="n">
        <v>0</v>
      </c>
      <c r="AQ1036" s="455" t="n">
        <v>0</v>
      </c>
      <c r="AR1036" s="418" t="inlineStr"/>
      <c r="AS1036" s="418" t="inlineStr">
        <is>
          <t>ចំនូលបានមកពីការលក់</t>
        </is>
      </c>
      <c r="AT1036" s="418" t="inlineStr">
        <is>
          <t>បានប្រកាសពន្ធ</t>
        </is>
      </c>
    </row>
    <row r="1037">
      <c r="A1037" s="417" t="n">
        <v>1028</v>
      </c>
      <c r="B1037" s="418" t="inlineStr">
        <is>
          <t>Customs Clearance Fee, Extra Trucking Fee, Non-Original Insurance, Permit Fee, Service Charge, Red in Asycuda System, Customs not cut Seal and Depot Fee</t>
        </is>
      </c>
      <c r="C1037" s="418" t="inlineStr">
        <is>
          <t>ប្យួរ៉ូ វេរីតាស (ខេមបូឌា) លីមីធីត</t>
        </is>
      </c>
      <c r="D1037" s="418" t="inlineStr">
        <is>
          <t>L001-107024462</t>
        </is>
      </c>
      <c r="E1037" s="418" t="inlineStr">
        <is>
          <t>50255189</t>
        </is>
      </c>
      <c r="F1037" s="419" t="n">
        <v>44600</v>
      </c>
      <c r="G1037" s="420" t="n">
        <v>34499</v>
      </c>
      <c r="H1037" s="418" t="n"/>
      <c r="I1037" s="455" t="n">
        <v>34499</v>
      </c>
      <c r="J1037" s="418">
        <f>IF(L1037&lt;&gt;"",L1037,K1037)</f>
        <v/>
      </c>
      <c r="K1037" s="418">
        <f>IF(AND(T1037=TRUE, U1037=TRUE, V1037=TRUE), IF(W1037&lt;-0.05, "អនុញ្ញាត (អ្នកផ្គត់ផ្គង់ប្រកាសខ្វះ)", "បានប្រកាស (អនុញ្ញាត)"), IF(AND(T1037=FALSE, U1037=FALSE, V1037=FALSE), "ព្យួរទុក (មិនមានទិន្នន័យ)", "ប្រកាសខុស (ព្យួរទុក)"))</f>
        <v/>
      </c>
      <c r="L1037" s="418" t="inlineStr"/>
      <c r="M1037" s="418" t="inlineStr"/>
      <c r="N1037" s="455" t="n"/>
      <c r="O1037" s="455">
        <f>IF(W1037&lt;0,AI1037,I1037)</f>
        <v/>
      </c>
      <c r="P1037" s="455">
        <f>I1037-O1037</f>
        <v/>
      </c>
      <c r="Q1037" s="418" t="n"/>
      <c r="R1037" s="418" t="inlineStr">
        <is>
          <t>50255189</t>
        </is>
      </c>
      <c r="S1037" s="418" t="inlineStr">
        <is>
          <t>50255189</t>
        </is>
      </c>
      <c r="T1037" s="418">
        <f>R1037=S1037</f>
        <v/>
      </c>
      <c r="U1037" s="418">
        <f>AND(MONTH(F1037)=MONTH(Y1037), YEAR(F1037)=YEAR(Y1037))</f>
        <v/>
      </c>
      <c r="V1037" s="418">
        <f>AND(AC1037&lt;&gt;"", 'Company information'!D$4&lt;&gt;"", RIGHT(SUBSTITUTE(AC1037,"-",""),9)=RIGHT(SUBSTITUTE('Company information'!D$4,"-",""),9))</f>
        <v/>
      </c>
      <c r="W1037" s="418">
        <f>AI1037-I1037</f>
        <v/>
      </c>
      <c r="X1037" s="455" t="n"/>
      <c r="Y1037" s="419" t="n">
        <v>44775</v>
      </c>
      <c r="Z1037" s="418" t="inlineStr">
        <is>
          <t>50255189</t>
        </is>
      </c>
      <c r="AA1037" s="418" t="inlineStr"/>
      <c r="AB1037" s="418" t="inlineStr">
        <is>
          <t>បុគ្គលជាប់អាករ</t>
        </is>
      </c>
      <c r="AC1037" s="418" t="inlineStr">
        <is>
          <t>L001-100067123</t>
        </is>
      </c>
      <c r="AD1037" s="418" t="inlineStr">
        <is>
          <t>រីឡាយអេប៊ល សូស អ៊ិនដាសស្រ្ទៀល (ខេមបូឌា)</t>
        </is>
      </c>
      <c r="AE1037" s="455" t="n">
        <v>379394</v>
      </c>
      <c r="AF1037" s="455" t="n">
        <v>344904</v>
      </c>
      <c r="AG1037" s="455" t="n">
        <v>0</v>
      </c>
      <c r="AH1037" s="455" t="n">
        <v>0</v>
      </c>
      <c r="AI1037" s="455" t="n">
        <v>34490</v>
      </c>
      <c r="AJ1037" s="455" t="n">
        <v>0</v>
      </c>
      <c r="AK1037" s="455" t="n">
        <v>0</v>
      </c>
      <c r="AL1037" s="455" t="n">
        <v>0</v>
      </c>
      <c r="AM1037" s="455" t="n">
        <v>0</v>
      </c>
      <c r="AN1037" s="455" t="n">
        <v>0</v>
      </c>
      <c r="AO1037" s="455" t="n">
        <v>0</v>
      </c>
      <c r="AP1037" s="455" t="n">
        <v>0</v>
      </c>
      <c r="AQ1037" s="455" t="n">
        <v>0</v>
      </c>
      <c r="AR1037" s="418" t="inlineStr"/>
      <c r="AS1037" s="418" t="inlineStr">
        <is>
          <t>ចំនូលបានមកពីការលក់</t>
        </is>
      </c>
      <c r="AT1037" s="418" t="inlineStr">
        <is>
          <t>បានប្រកាសពន្ធ</t>
        </is>
      </c>
    </row>
    <row r="1038">
      <c r="A1038" s="417" t="n">
        <v>1029</v>
      </c>
      <c r="B1038" s="418" t="inlineStr">
        <is>
          <t>Lift-On Charges 40" Full and Gate Fee Charge 40" Full</t>
        </is>
      </c>
      <c r="C1038" s="418" t="inlineStr">
        <is>
          <t>ប្យួរ៉ូ វេរីតាស (ខេមបូឌា) លីមីធីត</t>
        </is>
      </c>
      <c r="D1038" s="418" t="inlineStr">
        <is>
          <t>L001-107024462</t>
        </is>
      </c>
      <c r="E1038" s="418" t="inlineStr">
        <is>
          <t>50255144</t>
        </is>
      </c>
      <c r="F1038" s="419" t="n">
        <v>44569</v>
      </c>
      <c r="G1038" s="420" t="n">
        <v>88279</v>
      </c>
      <c r="H1038" s="418" t="n"/>
      <c r="I1038" s="455" t="n">
        <v>88279</v>
      </c>
      <c r="J1038" s="418">
        <f>IF(L1038&lt;&gt;"",L1038,K1038)</f>
        <v/>
      </c>
      <c r="K1038" s="418">
        <f>IF(AND(T1038=TRUE, U1038=TRUE, V1038=TRUE), IF(W1038&lt;-0.05, "អនុញ្ញាត (អ្នកផ្គត់ផ្គង់ប្រកាសខ្វះ)", "បានប្រកាស (អនុញ្ញាត)"), IF(AND(T1038=FALSE, U1038=FALSE, V1038=FALSE), "ព្យួរទុក (មិនមានទិន្នន័យ)", "ប្រកាសខុស (ព្យួរទុក)"))</f>
        <v/>
      </c>
      <c r="L1038" s="418" t="inlineStr"/>
      <c r="M1038" s="418" t="inlineStr"/>
      <c r="N1038" s="455" t="n"/>
      <c r="O1038" s="455">
        <f>IF(W1038&lt;0,AI1038,I1038)</f>
        <v/>
      </c>
      <c r="P1038" s="455">
        <f>I1038-O1038</f>
        <v/>
      </c>
      <c r="Q1038" s="418" t="n"/>
      <c r="R1038" s="418" t="inlineStr">
        <is>
          <t>50255144</t>
        </is>
      </c>
      <c r="S1038" s="418" t="inlineStr">
        <is>
          <t>50255144</t>
        </is>
      </c>
      <c r="T1038" s="418">
        <f>R1038=S1038</f>
        <v/>
      </c>
      <c r="U1038" s="418">
        <f>AND(MONTH(F1038)=MONTH(Y1038), YEAR(F1038)=YEAR(Y1038))</f>
        <v/>
      </c>
      <c r="V1038" s="418">
        <f>AND(AC1038&lt;&gt;"", 'Company information'!D$4&lt;&gt;"", RIGHT(SUBSTITUTE(AC1038,"-",""),9)=RIGHT(SUBSTITUTE('Company information'!D$4,"-",""),9))</f>
        <v/>
      </c>
      <c r="W1038" s="418">
        <f>AI1038-I1038</f>
        <v/>
      </c>
      <c r="X1038" s="455" t="n"/>
      <c r="Y1038" s="419" t="n">
        <v>44774</v>
      </c>
      <c r="Z1038" s="418" t="inlineStr">
        <is>
          <t>50255144</t>
        </is>
      </c>
      <c r="AA1038" s="418" t="inlineStr"/>
      <c r="AB1038" s="418" t="inlineStr">
        <is>
          <t>បុគ្គលជាប់អាករ</t>
        </is>
      </c>
      <c r="AC1038" s="418" t="inlineStr">
        <is>
          <t>L001-100067123</t>
        </is>
      </c>
      <c r="AD1038" s="418" t="inlineStr">
        <is>
          <t>រីឡាយអេប៊ល សូស អ៊ិនដាសស្រ្ទៀល (ខេមបូឌា)</t>
        </is>
      </c>
      <c r="AE1038" s="455" t="n">
        <v>970833</v>
      </c>
      <c r="AF1038" s="455" t="n">
        <v>882575</v>
      </c>
      <c r="AG1038" s="455" t="n">
        <v>0</v>
      </c>
      <c r="AH1038" s="455" t="n">
        <v>0</v>
      </c>
      <c r="AI1038" s="455" t="n">
        <v>88258</v>
      </c>
      <c r="AJ1038" s="455" t="n">
        <v>0</v>
      </c>
      <c r="AK1038" s="455" t="n">
        <v>0</v>
      </c>
      <c r="AL1038" s="455" t="n">
        <v>0</v>
      </c>
      <c r="AM1038" s="455" t="n">
        <v>0</v>
      </c>
      <c r="AN1038" s="455" t="n">
        <v>0</v>
      </c>
      <c r="AO1038" s="455" t="n">
        <v>0</v>
      </c>
      <c r="AP1038" s="455" t="n">
        <v>0</v>
      </c>
      <c r="AQ1038" s="455" t="n">
        <v>0</v>
      </c>
      <c r="AR1038" s="418" t="inlineStr"/>
      <c r="AS1038" s="418" t="inlineStr">
        <is>
          <t>ចំនូលបានមកពីការលក់</t>
        </is>
      </c>
      <c r="AT1038" s="418" t="inlineStr">
        <is>
          <t>បានប្រកាសពន្ធ</t>
        </is>
      </c>
    </row>
    <row r="1039">
      <c r="A1039" s="417" t="n">
        <v>1030</v>
      </c>
      <c r="B1039" s="418" t="inlineStr">
        <is>
          <t>Gate Fee, Lift Off Empty Container and Detention Charge</t>
        </is>
      </c>
      <c r="C1039" s="418" t="inlineStr">
        <is>
          <t>ថេកឃីង សូវីង ម៉ាស៊ីន</t>
        </is>
      </c>
      <c r="D1039" s="418" t="inlineStr">
        <is>
          <t>K005-100096379</t>
        </is>
      </c>
      <c r="E1039" s="418" t="inlineStr">
        <is>
          <t>TK-22-000993</t>
        </is>
      </c>
      <c r="F1039" s="419" t="n">
        <v>44795</v>
      </c>
      <c r="G1039" s="420" t="n">
        <v>154502</v>
      </c>
      <c r="H1039" s="418" t="n"/>
      <c r="I1039" s="455" t="n">
        <v>154502</v>
      </c>
      <c r="J1039" s="418">
        <f>IF(L1039&lt;&gt;"",L1039,K1039)</f>
        <v/>
      </c>
      <c r="K1039" s="418">
        <f>IF(AND(T1039=TRUE, U1039=TRUE, V1039=TRUE), IF(W1039&lt;-0.05, "អនុញ្ញាត (អ្នកផ្គត់ផ្គង់ប្រកាសខ្វះ)", "បានប្រកាស (អនុញ្ញាត)"), IF(AND(T1039=FALSE, U1039=FALSE, V1039=FALSE), "ព្យួរទុក (មិនមានទិន្នន័យ)", "ប្រកាសខុស (ព្យួរទុក)"))</f>
        <v/>
      </c>
      <c r="L1039" s="418" t="inlineStr"/>
      <c r="M1039" s="418" t="inlineStr"/>
      <c r="N1039" s="455" t="n"/>
      <c r="O1039" s="455">
        <f>IF(W1039&lt;0,AI1039,I1039)</f>
        <v/>
      </c>
      <c r="P1039" s="455">
        <f>I1039-O1039</f>
        <v/>
      </c>
      <c r="Q1039" s="418" t="n"/>
      <c r="R1039" s="418" t="inlineStr">
        <is>
          <t>TK-22-000993</t>
        </is>
      </c>
      <c r="S1039" s="418" t="inlineStr">
        <is>
          <t>TK-22-000993</t>
        </is>
      </c>
      <c r="T1039" s="418">
        <f>R1039=S1039</f>
        <v/>
      </c>
      <c r="U1039" s="418">
        <f>AND(MONTH(F1039)=MONTH(Y1039), YEAR(F1039)=YEAR(Y1039))</f>
        <v/>
      </c>
      <c r="V1039" s="418">
        <f>AND(AC1039&lt;&gt;"", 'Company information'!D$4&lt;&gt;"", RIGHT(SUBSTITUTE(AC1039,"-",""),9)=RIGHT(SUBSTITUTE('Company information'!D$4,"-",""),9))</f>
        <v/>
      </c>
      <c r="W1039" s="418">
        <f>AI1039-I1039</f>
        <v/>
      </c>
      <c r="X1039" s="455" t="n"/>
      <c r="Y1039" s="419" t="n">
        <v>44795</v>
      </c>
      <c r="Z1039" s="418" t="inlineStr">
        <is>
          <t>TK-22-000993</t>
        </is>
      </c>
      <c r="AA1039" s="418" t="inlineStr"/>
      <c r="AB1039" s="418" t="inlineStr">
        <is>
          <t>បុគ្គលជាប់អាករ</t>
        </is>
      </c>
      <c r="AC1039" s="418" t="inlineStr">
        <is>
          <t>L001-100067123</t>
        </is>
      </c>
      <c r="AD1039" s="418" t="inlineStr">
        <is>
          <t>រីឡាយអេប៊ល សូស អ៊ិនដាសស្រ្ទៀល (ខេមបូឌា)</t>
        </is>
      </c>
      <c r="AE1039" s="455" t="n">
        <v>1699521</v>
      </c>
      <c r="AF1039" s="455" t="n">
        <v>1545019</v>
      </c>
      <c r="AG1039" s="455" t="n">
        <v>0</v>
      </c>
      <c r="AH1039" s="455" t="n">
        <v>0</v>
      </c>
      <c r="AI1039" s="455" t="n">
        <v>154502</v>
      </c>
      <c r="AJ1039" s="455" t="n">
        <v>0</v>
      </c>
      <c r="AK1039" s="455" t="n">
        <v>0</v>
      </c>
      <c r="AL1039" s="455" t="n">
        <v>0</v>
      </c>
      <c r="AM1039" s="455" t="n">
        <v>0</v>
      </c>
      <c r="AN1039" s="455" t="n">
        <v>0</v>
      </c>
      <c r="AO1039" s="455" t="n">
        <v>0</v>
      </c>
      <c r="AP1039" s="455" t="n">
        <v>0</v>
      </c>
      <c r="AQ1039" s="455" t="n">
        <v>0</v>
      </c>
      <c r="AR1039" s="418" t="inlineStr"/>
      <c r="AS1039" s="418" t="inlineStr">
        <is>
          <t>បាតឆ្នាំងអ៊ុត ជើងកាត់ស្កុត គ្រឿងបន្លាស់ ស្រ្ពាយ កាំភ្លើងបាញ់ផ្លាក</t>
        </is>
      </c>
      <c r="AT1039" s="418" t="inlineStr">
        <is>
          <t>បានប្រកាសពន្ធ</t>
        </is>
      </c>
    </row>
    <row r="1040">
      <c r="A1040" s="417" t="n">
        <v>1031</v>
      </c>
      <c r="B1040" s="418" t="inlineStr">
        <is>
          <t>THC, DOC FEE and CONTAINER IMBALANCE</t>
        </is>
      </c>
      <c r="C1040" s="418" t="inlineStr">
        <is>
          <t>ថេកឃីង សូវីង ម៉ាស៊ីន</t>
        </is>
      </c>
      <c r="D1040" s="418" t="inlineStr">
        <is>
          <t>K005-100096379</t>
        </is>
      </c>
      <c r="E1040" s="418" t="inlineStr">
        <is>
          <t>TK-22-000992</t>
        </is>
      </c>
      <c r="F1040" s="419" t="n">
        <v>44795</v>
      </c>
      <c r="G1040" s="420" t="n">
        <v>67125</v>
      </c>
      <c r="H1040" s="418" t="n"/>
      <c r="I1040" s="455" t="n">
        <v>67125</v>
      </c>
      <c r="J1040" s="418">
        <f>IF(L1040&lt;&gt;"",L1040,K1040)</f>
        <v/>
      </c>
      <c r="K1040" s="418">
        <f>IF(AND(T1040=TRUE, U1040=TRUE, V1040=TRUE), IF(W1040&lt;-0.05, "អនុញ្ញាត (អ្នកផ្គត់ផ្គង់ប្រកាសខ្វះ)", "បានប្រកាស (អនុញ្ញាត)"), IF(AND(T1040=FALSE, U1040=FALSE, V1040=FALSE), "ព្យួរទុក (មិនមានទិន្នន័យ)", "ប្រកាសខុស (ព្យួរទុក)"))</f>
        <v/>
      </c>
      <c r="L1040" s="418" t="inlineStr"/>
      <c r="M1040" s="418" t="inlineStr"/>
      <c r="N1040" s="455" t="n"/>
      <c r="O1040" s="455">
        <f>IF(W1040&lt;0,AI1040,I1040)</f>
        <v/>
      </c>
      <c r="P1040" s="455">
        <f>I1040-O1040</f>
        <v/>
      </c>
      <c r="Q1040" s="418" t="n"/>
      <c r="R1040" s="418" t="inlineStr">
        <is>
          <t>TK-22-000992</t>
        </is>
      </c>
      <c r="S1040" s="418" t="inlineStr">
        <is>
          <t>TK-22-000992</t>
        </is>
      </c>
      <c r="T1040" s="418">
        <f>R1040=S1040</f>
        <v/>
      </c>
      <c r="U1040" s="418">
        <f>AND(MONTH(F1040)=MONTH(Y1040), YEAR(F1040)=YEAR(Y1040))</f>
        <v/>
      </c>
      <c r="V1040" s="418">
        <f>AND(AC1040&lt;&gt;"", 'Company information'!D$4&lt;&gt;"", RIGHT(SUBSTITUTE(AC1040,"-",""),9)=RIGHT(SUBSTITUTE('Company information'!D$4,"-",""),9))</f>
        <v/>
      </c>
      <c r="W1040" s="418">
        <f>AI1040-I1040</f>
        <v/>
      </c>
      <c r="X1040" s="455" t="n"/>
      <c r="Y1040" s="419" t="n">
        <v>44795</v>
      </c>
      <c r="Z1040" s="418" t="inlineStr">
        <is>
          <t>TK-22-000992</t>
        </is>
      </c>
      <c r="AA1040" s="418" t="inlineStr"/>
      <c r="AB1040" s="418" t="inlineStr">
        <is>
          <t>បុគ្គលជាប់អាករ</t>
        </is>
      </c>
      <c r="AC1040" s="418" t="inlineStr">
        <is>
          <t>L001-100067123</t>
        </is>
      </c>
      <c r="AD1040" s="418" t="inlineStr">
        <is>
          <t>រីឡាយអេប៊ល សូស អ៊ិនដាសស្រ្ទៀល (ខេមបូឌា)</t>
        </is>
      </c>
      <c r="AE1040" s="455" t="n">
        <v>738372</v>
      </c>
      <c r="AF1040" s="455" t="n">
        <v>671247</v>
      </c>
      <c r="AG1040" s="455" t="n">
        <v>0</v>
      </c>
      <c r="AH1040" s="455" t="n">
        <v>0</v>
      </c>
      <c r="AI1040" s="455" t="n">
        <v>67125</v>
      </c>
      <c r="AJ1040" s="455" t="n">
        <v>0</v>
      </c>
      <c r="AK1040" s="455" t="n">
        <v>0</v>
      </c>
      <c r="AL1040" s="455" t="n">
        <v>0</v>
      </c>
      <c r="AM1040" s="455" t="n">
        <v>0</v>
      </c>
      <c r="AN1040" s="455" t="n">
        <v>0</v>
      </c>
      <c r="AO1040" s="455" t="n">
        <v>0</v>
      </c>
      <c r="AP1040" s="455" t="n">
        <v>0</v>
      </c>
      <c r="AQ1040" s="455" t="n">
        <v>0</v>
      </c>
      <c r="AR1040" s="418" t="inlineStr"/>
      <c r="AS1040" s="418" t="inlineStr">
        <is>
          <t>គ្រឿងបន្លាស់ កាំភ្លើងបាញ់ផ្លាក ក្រដាសខាត់</t>
        </is>
      </c>
      <c r="AT1040" s="418" t="inlineStr">
        <is>
          <t>បានប្រកាសពន្ធ</t>
        </is>
      </c>
    </row>
    <row r="1041">
      <c r="A1041" s="417" t="n">
        <v>1032</v>
      </c>
      <c r="B1041" s="418" t="inlineStr">
        <is>
          <t>Customs Declaration, CPF containerized and Transport Doc Fee</t>
        </is>
      </c>
      <c r="C1041" s="418" t="inlineStr">
        <is>
          <t>ថេកឃីង សូវីង ម៉ាស៊ីន</t>
        </is>
      </c>
      <c r="D1041" s="418" t="inlineStr">
        <is>
          <t>K005-100096379</t>
        </is>
      </c>
      <c r="E1041" s="418" t="inlineStr">
        <is>
          <t>TK-22-000991</t>
        </is>
      </c>
      <c r="F1041" s="419" t="n">
        <v>44795</v>
      </c>
      <c r="G1041" s="420" t="n">
        <v>278522</v>
      </c>
      <c r="H1041" s="418" t="n"/>
      <c r="I1041" s="455" t="n">
        <v>278522</v>
      </c>
      <c r="J1041" s="418">
        <f>IF(L1041&lt;&gt;"",L1041,K1041)</f>
        <v/>
      </c>
      <c r="K1041" s="418">
        <f>IF(AND(T1041=TRUE, U1041=TRUE, V1041=TRUE), IF(W1041&lt;-0.05, "អនុញ្ញាត (អ្នកផ្គត់ផ្គង់ប្រកាសខ្វះ)", "បានប្រកាស (អនុញ្ញាត)"), IF(AND(T1041=FALSE, U1041=FALSE, V1041=FALSE), "ព្យួរទុក (មិនមានទិន្នន័យ)", "ប្រកាសខុស (ព្យួរទុក)"))</f>
        <v/>
      </c>
      <c r="L1041" s="418" t="inlineStr"/>
      <c r="M1041" s="418" t="inlineStr"/>
      <c r="N1041" s="455" t="n"/>
      <c r="O1041" s="455">
        <f>IF(W1041&lt;0,AI1041,I1041)</f>
        <v/>
      </c>
      <c r="P1041" s="455">
        <f>I1041-O1041</f>
        <v/>
      </c>
      <c r="Q1041" s="418" t="n"/>
      <c r="R1041" s="418" t="inlineStr">
        <is>
          <t>TK-22-000991</t>
        </is>
      </c>
      <c r="S1041" s="418" t="inlineStr">
        <is>
          <t>TK-22-000991</t>
        </is>
      </c>
      <c r="T1041" s="418">
        <f>R1041=S1041</f>
        <v/>
      </c>
      <c r="U1041" s="418">
        <f>AND(MONTH(F1041)=MONTH(Y1041), YEAR(F1041)=YEAR(Y1041))</f>
        <v/>
      </c>
      <c r="V1041" s="418">
        <f>AND(AC1041&lt;&gt;"", 'Company information'!D$4&lt;&gt;"", RIGHT(SUBSTITUTE(AC1041,"-",""),9)=RIGHT(SUBSTITUTE('Company information'!D$4,"-",""),9))</f>
        <v/>
      </c>
      <c r="W1041" s="418">
        <f>AI1041-I1041</f>
        <v/>
      </c>
      <c r="X1041" s="455" t="n"/>
      <c r="Y1041" s="419" t="n">
        <v>44795</v>
      </c>
      <c r="Z1041" s="418" t="inlineStr">
        <is>
          <t>TK-22-000991</t>
        </is>
      </c>
      <c r="AA1041" s="418" t="inlineStr"/>
      <c r="AB1041" s="418" t="inlineStr">
        <is>
          <t>បុគ្គលជាប់អាករ</t>
        </is>
      </c>
      <c r="AC1041" s="418" t="inlineStr">
        <is>
          <t>L001-100067123</t>
        </is>
      </c>
      <c r="AD1041" s="418" t="inlineStr">
        <is>
          <t>រីឡាយអេប៊ល សូស អ៊ិនដាសស្រ្ទៀល (ខេមបូឌា)</t>
        </is>
      </c>
      <c r="AE1041" s="455" t="n">
        <v>3063746</v>
      </c>
      <c r="AF1041" s="455" t="n">
        <v>2785224</v>
      </c>
      <c r="AG1041" s="455" t="n">
        <v>0</v>
      </c>
      <c r="AH1041" s="455" t="n">
        <v>0</v>
      </c>
      <c r="AI1041" s="455" t="n">
        <v>278522</v>
      </c>
      <c r="AJ1041" s="455" t="n">
        <v>0</v>
      </c>
      <c r="AK1041" s="455" t="n">
        <v>0</v>
      </c>
      <c r="AL1041" s="455" t="n">
        <v>0</v>
      </c>
      <c r="AM1041" s="455" t="n">
        <v>0</v>
      </c>
      <c r="AN1041" s="455" t="n">
        <v>0</v>
      </c>
      <c r="AO1041" s="455" t="n">
        <v>0</v>
      </c>
      <c r="AP1041" s="455" t="n">
        <v>0</v>
      </c>
      <c r="AQ1041" s="455" t="n">
        <v>0</v>
      </c>
      <c r="AR1041" s="418" t="inlineStr"/>
      <c r="AS1041" s="418" t="inlineStr">
        <is>
          <t>កាវ គ្រឿងបន្លាស់ បាតឆ្នាំងអ៊ុត ឆ្នាំងអ៊ុត កន្រ្ដៃ</t>
        </is>
      </c>
      <c r="AT1041" s="418" t="inlineStr">
        <is>
          <t>បានប្រកាសពន្ធ</t>
        </is>
      </c>
    </row>
    <row r="1042">
      <c r="A1042" s="417" t="n">
        <v>1033</v>
      </c>
      <c r="B1042" s="418" t="inlineStr">
        <is>
          <t>Customs Clearance Fee and Trucking Fee</t>
        </is>
      </c>
      <c r="C1042" s="418" t="inlineStr">
        <is>
          <t>ជូយី (ខេមបូឌា)</t>
        </is>
      </c>
      <c r="D1042" s="418" t="inlineStr">
        <is>
          <t>B108-109007050</t>
        </is>
      </c>
      <c r="E1042" s="418" t="inlineStr">
        <is>
          <t>001793</t>
        </is>
      </c>
      <c r="F1042" s="419" t="n">
        <v>44796</v>
      </c>
      <c r="G1042" s="420" t="n">
        <v>110532</v>
      </c>
      <c r="H1042" s="418" t="n"/>
      <c r="I1042" s="455" t="n">
        <v>110532</v>
      </c>
      <c r="J1042" s="418">
        <f>IF(L1042&lt;&gt;"",L1042,K1042)</f>
        <v/>
      </c>
      <c r="K1042" s="418">
        <f>IF(AND(T1042=TRUE, U1042=TRUE, V1042=TRUE), IF(W1042&lt;-0.05, "អនុញ្ញាត (អ្នកផ្គត់ផ្គង់ប្រកាសខ្វះ)", "បានប្រកាស (អនុញ្ញាត)"), IF(AND(T1042=FALSE, U1042=FALSE, V1042=FALSE), "ព្យួរទុក (មិនមានទិន្នន័យ)", "ប្រកាសខុស (ព្យួរទុក)"))</f>
        <v/>
      </c>
      <c r="L1042" s="418" t="inlineStr"/>
      <c r="M1042" s="418" t="inlineStr"/>
      <c r="N1042" s="455" t="n"/>
      <c r="O1042" s="455">
        <f>IF(W1042&lt;0,AI1042,I1042)</f>
        <v/>
      </c>
      <c r="P1042" s="455">
        <f>I1042-O1042</f>
        <v/>
      </c>
      <c r="Q1042" s="418" t="n"/>
      <c r="R1042" s="418" t="inlineStr">
        <is>
          <t>001793</t>
        </is>
      </c>
      <c r="S1042" s="418" t="inlineStr">
        <is>
          <t>001793</t>
        </is>
      </c>
      <c r="T1042" s="418">
        <f>R1042=S1042</f>
        <v/>
      </c>
      <c r="U1042" s="418">
        <f>AND(MONTH(F1042)=MONTH(Y1042), YEAR(F1042)=YEAR(Y1042))</f>
        <v/>
      </c>
      <c r="V1042" s="418">
        <f>AND(AC1042&lt;&gt;"", 'Company information'!D$4&lt;&gt;"", RIGHT(SUBSTITUTE(AC1042,"-",""),9)=RIGHT(SUBSTITUTE('Company information'!D$4,"-",""),9))</f>
        <v/>
      </c>
      <c r="W1042" s="418">
        <f>AI1042-I1042</f>
        <v/>
      </c>
      <c r="X1042" s="455" t="n"/>
      <c r="Y1042" s="419" t="n">
        <v>44768</v>
      </c>
      <c r="Z1042" s="418" t="inlineStr">
        <is>
          <t>001793</t>
        </is>
      </c>
      <c r="AA1042" s="418" t="inlineStr"/>
      <c r="AB1042" s="418" t="inlineStr">
        <is>
          <t>បុគ្គលជាប់អាករ</t>
        </is>
      </c>
      <c r="AC1042" s="418" t="inlineStr">
        <is>
          <t>L001-901804463</t>
        </is>
      </c>
      <c r="AD1042" s="418" t="inlineStr">
        <is>
          <t>ហ្វេងហ្វាន (ខេមបូឌា) ឯ.ក</t>
        </is>
      </c>
      <c r="AE1042" s="455" t="n">
        <v>677160</v>
      </c>
      <c r="AF1042" s="455" t="n">
        <v>615600</v>
      </c>
      <c r="AG1042" s="455" t="n">
        <v>0</v>
      </c>
      <c r="AH1042" s="455" t="n">
        <v>0</v>
      </c>
      <c r="AI1042" s="455" t="n">
        <v>61560</v>
      </c>
      <c r="AJ1042" s="455" t="n">
        <v>0</v>
      </c>
      <c r="AK1042" s="455" t="n">
        <v>0</v>
      </c>
      <c r="AL1042" s="455" t="n">
        <v>0</v>
      </c>
      <c r="AM1042" s="455" t="n">
        <v>0</v>
      </c>
      <c r="AN1042" s="455" t="n">
        <v>0</v>
      </c>
      <c r="AO1042" s="455" t="n">
        <v>0</v>
      </c>
      <c r="AP1042" s="455" t="n">
        <v>0</v>
      </c>
      <c r="AQ1042" s="455" t="n">
        <v>0</v>
      </c>
      <c r="AR1042" s="418" t="inlineStr"/>
      <c r="AS1042" s="418" t="inlineStr">
        <is>
          <t>Trucking Fee</t>
        </is>
      </c>
      <c r="AT1042" s="418" t="inlineStr">
        <is>
          <t>បានប្រកាសពន្ធ</t>
        </is>
      </c>
    </row>
    <row r="1043">
      <c r="A1043" s="417" t="n">
        <v>1034</v>
      </c>
      <c r="B1043" s="418" t="inlineStr">
        <is>
          <t>Lift-On Charges 40" Full and Gate Fee Charge 40" Full</t>
        </is>
      </c>
      <c r="C1043" s="418" t="inlineStr">
        <is>
          <t>ជូយី (ខេមបូឌា)</t>
        </is>
      </c>
      <c r="D1043" s="418" t="inlineStr">
        <is>
          <t>B108-109007050</t>
        </is>
      </c>
      <c r="E1043" s="418" t="inlineStr">
        <is>
          <t>001717</t>
        </is>
      </c>
      <c r="F1043" s="419" t="n">
        <v>44781</v>
      </c>
      <c r="G1043" s="420" t="n">
        <v>379990</v>
      </c>
      <c r="H1043" s="418" t="n"/>
      <c r="I1043" s="455" t="n">
        <v>379990</v>
      </c>
      <c r="J1043" s="418">
        <f>IF(L1043&lt;&gt;"",L1043,K1043)</f>
        <v/>
      </c>
      <c r="K1043" s="418">
        <f>IF(AND(T1043=TRUE, U1043=TRUE, V1043=TRUE), IF(W1043&lt;-0.05, "អនុញ្ញាត (អ្នកផ្គត់ផ្គង់ប្រកាសខ្វះ)", "បានប្រកាស (អនុញ្ញាត)"), IF(AND(T1043=FALSE, U1043=FALSE, V1043=FALSE), "ព្យួរទុក (មិនមានទិន្នន័យ)", "ប្រកាសខុស (ព្យួរទុក)"))</f>
        <v/>
      </c>
      <c r="L1043" s="418" t="inlineStr"/>
      <c r="M1043" s="418" t="inlineStr"/>
      <c r="N1043" s="455" t="n"/>
      <c r="O1043" s="455">
        <f>IF(W1043&lt;0,AI1043,I1043)</f>
        <v/>
      </c>
      <c r="P1043" s="455">
        <f>I1043-O1043</f>
        <v/>
      </c>
      <c r="Q1043" s="418" t="n"/>
      <c r="R1043" s="418" t="inlineStr">
        <is>
          <t>001717</t>
        </is>
      </c>
      <c r="S1043" s="418" t="inlineStr">
        <is>
          <t>001717</t>
        </is>
      </c>
      <c r="T1043" s="418">
        <f>R1043=S1043</f>
        <v/>
      </c>
      <c r="U1043" s="418">
        <f>AND(MONTH(F1043)=MONTH(Y1043), YEAR(F1043)=YEAR(Y1043))</f>
        <v/>
      </c>
      <c r="V1043" s="418">
        <f>AND(AC1043&lt;&gt;"", 'Company information'!D$4&lt;&gt;"", RIGHT(SUBSTITUTE(AC1043,"-",""),9)=RIGHT(SUBSTITUTE('Company information'!D$4,"-",""),9))</f>
        <v/>
      </c>
      <c r="W1043" s="418">
        <f>AI1043-I1043</f>
        <v/>
      </c>
      <c r="X1043" s="455" t="n"/>
      <c r="Y1043" s="419" t="n">
        <v>44760</v>
      </c>
      <c r="Z1043" s="418" t="inlineStr">
        <is>
          <t>001717</t>
        </is>
      </c>
      <c r="AA1043" s="418" t="inlineStr"/>
      <c r="AB1043" s="418" t="inlineStr">
        <is>
          <t>បុគ្គលជាប់អាករ</t>
        </is>
      </c>
      <c r="AC1043" s="418" t="inlineStr">
        <is>
          <t>L001-901502176</t>
        </is>
      </c>
      <c r="AD1043" s="418" t="inlineStr">
        <is>
          <t>អលថឹណេធីវ ត្រាក់ឃីង សឺវីស (ខេមបូឌា)</t>
        </is>
      </c>
      <c r="AE1043" s="455" t="n">
        <v>4982683</v>
      </c>
      <c r="AF1043" s="455" t="n">
        <v>4529712</v>
      </c>
      <c r="AG1043" s="455" t="n">
        <v>0</v>
      </c>
      <c r="AH1043" s="455" t="n">
        <v>0</v>
      </c>
      <c r="AI1043" s="455" t="n">
        <v>452971</v>
      </c>
      <c r="AJ1043" s="455" t="n">
        <v>0</v>
      </c>
      <c r="AK1043" s="455" t="n">
        <v>0</v>
      </c>
      <c r="AL1043" s="455" t="n">
        <v>0</v>
      </c>
      <c r="AM1043" s="455" t="n">
        <v>0</v>
      </c>
      <c r="AN1043" s="455" t="n">
        <v>0</v>
      </c>
      <c r="AO1043" s="455" t="n">
        <v>0</v>
      </c>
      <c r="AP1043" s="455" t="n">
        <v>0</v>
      </c>
      <c r="AQ1043" s="455" t="n">
        <v>0</v>
      </c>
      <c r="AR1043" s="418" t="inlineStr"/>
      <c r="AS1043" s="418" t="inlineStr">
        <is>
          <t>Trucking Fee</t>
        </is>
      </c>
      <c r="AT1043" s="418" t="inlineStr">
        <is>
          <t>បានប្រកាសពន្ធ</t>
        </is>
      </c>
    </row>
    <row r="1044">
      <c r="A1044" s="417" t="n">
        <v>1035</v>
      </c>
      <c r="B1044" s="418" t="inlineStr">
        <is>
          <t>Customs Clearance Fee, Extra Trucking Fee, Non-Original Insurance, Permit Fee, Service Charge, Red in Asycuda System, Customs not cut Seal and Depot Fee</t>
        </is>
      </c>
      <c r="C1044" s="418" t="inlineStr">
        <is>
          <t>ជូយី (ខេមបូឌា)</t>
        </is>
      </c>
      <c r="D1044" s="418" t="inlineStr">
        <is>
          <t>B108-109007050</t>
        </is>
      </c>
      <c r="E1044" s="418" t="inlineStr">
        <is>
          <t>001766</t>
        </is>
      </c>
      <c r="F1044" s="419" t="n">
        <v>44788</v>
      </c>
      <c r="G1044" s="420" t="n">
        <v>82120</v>
      </c>
      <c r="H1044" s="418" t="n"/>
      <c r="I1044" s="455" t="n">
        <v>82120</v>
      </c>
      <c r="J1044" s="418">
        <f>IF(L1044&lt;&gt;"",L1044,K1044)</f>
        <v/>
      </c>
      <c r="K1044" s="418">
        <f>IF(AND(T1044=TRUE, U1044=TRUE, V1044=TRUE), IF(W1044&lt;-0.05, "អនុញ្ញាត (អ្នកផ្គត់ផ្គង់ប្រកាសខ្វះ)", "បានប្រកាស (អនុញ្ញាត)"), IF(AND(T1044=FALSE, U1044=FALSE, V1044=FALSE), "ព្យួរទុក (មិនមានទិន្នន័យ)", "ប្រកាសខុស (ព្យួរទុក)"))</f>
        <v/>
      </c>
      <c r="L1044" s="418" t="inlineStr"/>
      <c r="M1044" s="418" t="inlineStr"/>
      <c r="N1044" s="455" t="n"/>
      <c r="O1044" s="455">
        <f>IF(W1044&lt;0,AI1044,I1044)</f>
        <v/>
      </c>
      <c r="P1044" s="455">
        <f>I1044-O1044</f>
        <v/>
      </c>
      <c r="Q1044" s="418" t="n"/>
      <c r="R1044" s="418" t="inlineStr">
        <is>
          <t>001766</t>
        </is>
      </c>
      <c r="S1044" s="418" t="inlineStr">
        <is>
          <t>001766</t>
        </is>
      </c>
      <c r="T1044" s="418">
        <f>R1044=S1044</f>
        <v/>
      </c>
      <c r="U1044" s="418">
        <f>AND(MONTH(F1044)=MONTH(Y1044), YEAR(F1044)=YEAR(Y1044))</f>
        <v/>
      </c>
      <c r="V1044" s="418">
        <f>AND(AC1044&lt;&gt;"", 'Company information'!D$4&lt;&gt;"", RIGHT(SUBSTITUTE(AC1044,"-",""),9)=RIGHT(SUBSTITUTE('Company information'!D$4,"-",""),9))</f>
        <v/>
      </c>
      <c r="W1044" s="418">
        <f>AI1044-I1044</f>
        <v/>
      </c>
      <c r="X1044" s="455" t="n"/>
      <c r="Y1044" s="419" t="n">
        <v>44767</v>
      </c>
      <c r="Z1044" s="418" t="inlineStr">
        <is>
          <t>001766</t>
        </is>
      </c>
      <c r="AA1044" s="418" t="inlineStr"/>
      <c r="AB1044" s="418" t="inlineStr">
        <is>
          <t>បុគ្គលជាប់អាករ</t>
        </is>
      </c>
      <c r="AC1044" s="418" t="inlineStr">
        <is>
          <t>L001-901502176</t>
        </is>
      </c>
      <c r="AD1044" s="418" t="inlineStr">
        <is>
          <t>អលថឹណេធីវ ត្រាក់ឃីង សឺវីស (ខេមបូឌា)</t>
        </is>
      </c>
      <c r="AE1044" s="455" t="n">
        <v>3914016</v>
      </c>
      <c r="AF1044" s="455" t="n">
        <v>3558196</v>
      </c>
      <c r="AG1044" s="455" t="n">
        <v>0</v>
      </c>
      <c r="AH1044" s="455" t="n">
        <v>0</v>
      </c>
      <c r="AI1044" s="455" t="n">
        <v>355820</v>
      </c>
      <c r="AJ1044" s="455" t="n">
        <v>0</v>
      </c>
      <c r="AK1044" s="455" t="n">
        <v>0</v>
      </c>
      <c r="AL1044" s="455" t="n">
        <v>0</v>
      </c>
      <c r="AM1044" s="455" t="n">
        <v>0</v>
      </c>
      <c r="AN1044" s="455" t="n">
        <v>0</v>
      </c>
      <c r="AO1044" s="455" t="n">
        <v>0</v>
      </c>
      <c r="AP1044" s="455" t="n">
        <v>0</v>
      </c>
      <c r="AQ1044" s="455" t="n">
        <v>0</v>
      </c>
      <c r="AR1044" s="418" t="inlineStr"/>
      <c r="AS1044" s="418" t="inlineStr">
        <is>
          <t>Trucking Fee</t>
        </is>
      </c>
      <c r="AT1044" s="418" t="inlineStr">
        <is>
          <t>បានប្រកាសពន្ធ</t>
        </is>
      </c>
    </row>
    <row r="1045">
      <c r="A1045" s="417" t="n">
        <v>1036</v>
      </c>
      <c r="B1045" s="418" t="inlineStr">
        <is>
          <t>Gate Fee, Lift Off Empty Container and Detention Charge</t>
        </is>
      </c>
      <c r="C1045" s="418" t="inlineStr">
        <is>
          <t>ជូយី (ខេមបូឌា)</t>
        </is>
      </c>
      <c r="D1045" s="418" t="inlineStr">
        <is>
          <t>B108-109007050</t>
        </is>
      </c>
      <c r="E1045" s="418" t="inlineStr">
        <is>
          <t>001765</t>
        </is>
      </c>
      <c r="F1045" s="419" t="n">
        <v>44788</v>
      </c>
      <c r="G1045" s="420" t="n">
        <v>110862</v>
      </c>
      <c r="H1045" s="418" t="n"/>
      <c r="I1045" s="455" t="n">
        <v>110862</v>
      </c>
      <c r="J1045" s="418">
        <f>IF(L1045&lt;&gt;"",L1045,K1045)</f>
        <v/>
      </c>
      <c r="K1045" s="418">
        <f>IF(AND(T1045=TRUE, U1045=TRUE, V1045=TRUE), IF(W1045&lt;-0.05, "អនុញ្ញាត (អ្នកផ្គត់ផ្គង់ប្រកាសខ្វះ)", "បានប្រកាស (អនុញ្ញាត)"), IF(AND(T1045=FALSE, U1045=FALSE, V1045=FALSE), "ព្យួរទុក (មិនមានទិន្នន័យ)", "ប្រកាសខុស (ព្យួរទុក)"))</f>
        <v/>
      </c>
      <c r="L1045" s="418" t="inlineStr"/>
      <c r="M1045" s="418" t="inlineStr"/>
      <c r="N1045" s="455" t="n"/>
      <c r="O1045" s="455">
        <f>IF(W1045&lt;0,AI1045,I1045)</f>
        <v/>
      </c>
      <c r="P1045" s="455">
        <f>I1045-O1045</f>
        <v/>
      </c>
      <c r="Q1045" s="418" t="n"/>
      <c r="R1045" s="418" t="inlineStr">
        <is>
          <t>001765</t>
        </is>
      </c>
      <c r="S1045" s="418" t="inlineStr">
        <is>
          <t>001765</t>
        </is>
      </c>
      <c r="T1045" s="418">
        <f>R1045=S1045</f>
        <v/>
      </c>
      <c r="U1045" s="418">
        <f>AND(MONTH(F1045)=MONTH(Y1045), YEAR(F1045)=YEAR(Y1045))</f>
        <v/>
      </c>
      <c r="V1045" s="418">
        <f>AND(AC1045&lt;&gt;"", 'Company information'!D$4&lt;&gt;"", RIGHT(SUBSTITUTE(AC1045,"-",""),9)=RIGHT(SUBSTITUTE('Company information'!D$4,"-",""),9))</f>
        <v/>
      </c>
      <c r="W1045" s="418">
        <f>AI1045-I1045</f>
        <v/>
      </c>
      <c r="X1045" s="455" t="n"/>
      <c r="Y1045" s="419" t="n">
        <v>44767</v>
      </c>
      <c r="Z1045" s="418" t="inlineStr">
        <is>
          <t>001765</t>
        </is>
      </c>
      <c r="AA1045" s="418" t="inlineStr"/>
      <c r="AB1045" s="418" t="inlineStr">
        <is>
          <t>បុគ្គលជាប់អាករ</t>
        </is>
      </c>
      <c r="AC1045" s="418" t="inlineStr">
        <is>
          <t>L001-107029286</t>
        </is>
      </c>
      <c r="AD1045" s="418" t="inlineStr">
        <is>
          <t>ហ្គ្រីន មីដូវ ឌីវេឡុបមេន (ខេមបូឌា) ខូ អិលធីឌី</t>
        </is>
      </c>
      <c r="AE1045" s="455" t="n">
        <v>3601613</v>
      </c>
      <c r="AF1045" s="455" t="n">
        <v>3274194</v>
      </c>
      <c r="AG1045" s="455" t="n">
        <v>0</v>
      </c>
      <c r="AH1045" s="455" t="n">
        <v>0</v>
      </c>
      <c r="AI1045" s="455" t="n">
        <v>327419</v>
      </c>
      <c r="AJ1045" s="455" t="n">
        <v>0</v>
      </c>
      <c r="AK1045" s="455" t="n">
        <v>0</v>
      </c>
      <c r="AL1045" s="455" t="n">
        <v>0</v>
      </c>
      <c r="AM1045" s="455" t="n">
        <v>0</v>
      </c>
      <c r="AN1045" s="455" t="n">
        <v>0</v>
      </c>
      <c r="AO1045" s="455" t="n">
        <v>0</v>
      </c>
      <c r="AP1045" s="455" t="n">
        <v>0</v>
      </c>
      <c r="AQ1045" s="455" t="n">
        <v>0</v>
      </c>
      <c r="AR1045" s="418" t="inlineStr"/>
      <c r="AS1045" s="418" t="inlineStr">
        <is>
          <t>Trucking Fee</t>
        </is>
      </c>
      <c r="AT1045" s="418" t="inlineStr">
        <is>
          <t>បានប្រកាសពន្ធ</t>
        </is>
      </c>
    </row>
    <row r="1046">
      <c r="A1046" s="417" t="n">
        <v>1037</v>
      </c>
      <c r="B1046" s="418" t="inlineStr">
        <is>
          <t>THC, DOC FEE and CONTAINER IMBALANCE</t>
        </is>
      </c>
      <c r="C1046" s="418" t="inlineStr">
        <is>
          <t>ជូយី (ខេមបូឌា)</t>
        </is>
      </c>
      <c r="D1046" s="418" t="inlineStr">
        <is>
          <t>B108-109007050</t>
        </is>
      </c>
      <c r="E1046" s="418" t="inlineStr">
        <is>
          <t>001763</t>
        </is>
      </c>
      <c r="F1046" s="419" t="n">
        <v>44788</v>
      </c>
      <c r="G1046" s="420" t="n">
        <v>61590</v>
      </c>
      <c r="H1046" s="418" t="n"/>
      <c r="I1046" s="455" t="n">
        <v>61590</v>
      </c>
      <c r="J1046" s="418">
        <f>IF(L1046&lt;&gt;"",L1046,K1046)</f>
        <v/>
      </c>
      <c r="K1046" s="418">
        <f>IF(AND(T1046=TRUE, U1046=TRUE, V1046=TRUE), IF(W1046&lt;-0.05, "អនុញ្ញាត (អ្នកផ្គត់ផ្គង់ប្រកាសខ្វះ)", "បានប្រកាស (អនុញ្ញាត)"), IF(AND(T1046=FALSE, U1046=FALSE, V1046=FALSE), "ព្យួរទុក (មិនមានទិន្នន័យ)", "ប្រកាសខុស (ព្យួរទុក)"))</f>
        <v/>
      </c>
      <c r="L1046" s="418" t="inlineStr"/>
      <c r="M1046" s="418" t="inlineStr"/>
      <c r="N1046" s="455" t="n"/>
      <c r="O1046" s="455">
        <f>IF(W1046&lt;0,AI1046,I1046)</f>
        <v/>
      </c>
      <c r="P1046" s="455">
        <f>I1046-O1046</f>
        <v/>
      </c>
      <c r="Q1046" s="418" t="n"/>
      <c r="R1046" s="418" t="inlineStr">
        <is>
          <t>001763</t>
        </is>
      </c>
      <c r="S1046" s="418" t="inlineStr">
        <is>
          <t>001763</t>
        </is>
      </c>
      <c r="T1046" s="418">
        <f>R1046=S1046</f>
        <v/>
      </c>
      <c r="U1046" s="418">
        <f>AND(MONTH(F1046)=MONTH(Y1046), YEAR(F1046)=YEAR(Y1046))</f>
        <v/>
      </c>
      <c r="V1046" s="418">
        <f>AND(AC1046&lt;&gt;"", 'Company information'!D$4&lt;&gt;"", RIGHT(SUBSTITUTE(AC1046,"-",""),9)=RIGHT(SUBSTITUTE('Company information'!D$4,"-",""),9))</f>
        <v/>
      </c>
      <c r="W1046" s="418">
        <f>AI1046-I1046</f>
        <v/>
      </c>
      <c r="X1046" s="455" t="n"/>
      <c r="Y1046" s="419" t="n">
        <v>44767</v>
      </c>
      <c r="Z1046" s="418" t="inlineStr">
        <is>
          <t>001763</t>
        </is>
      </c>
      <c r="AA1046" s="418" t="inlineStr"/>
      <c r="AB1046" s="418" t="inlineStr">
        <is>
          <t>បុគ្គលជាប់អាករ</t>
        </is>
      </c>
      <c r="AC1046" s="418" t="inlineStr">
        <is>
          <t>L001-108008509</t>
        </is>
      </c>
      <c r="AD1046" s="418" t="inlineStr">
        <is>
          <t>អាយខេ អឹភែរឹល</t>
        </is>
      </c>
      <c r="AE1046" s="455" t="n">
        <v>4946577</v>
      </c>
      <c r="AF1046" s="455" t="n">
        <v>4496888</v>
      </c>
      <c r="AG1046" s="455" t="n">
        <v>0</v>
      </c>
      <c r="AH1046" s="455" t="n">
        <v>0</v>
      </c>
      <c r="AI1046" s="455" t="n">
        <v>449689</v>
      </c>
      <c r="AJ1046" s="455" t="n">
        <v>0</v>
      </c>
      <c r="AK1046" s="455" t="n">
        <v>0</v>
      </c>
      <c r="AL1046" s="455" t="n">
        <v>0</v>
      </c>
      <c r="AM1046" s="455" t="n">
        <v>0</v>
      </c>
      <c r="AN1046" s="455" t="n">
        <v>0</v>
      </c>
      <c r="AO1046" s="455" t="n">
        <v>0</v>
      </c>
      <c r="AP1046" s="455" t="n">
        <v>0</v>
      </c>
      <c r="AQ1046" s="455" t="n">
        <v>0</v>
      </c>
      <c r="AR1046" s="418" t="inlineStr"/>
      <c r="AS1046" s="418" t="inlineStr">
        <is>
          <t>Trucking Fee</t>
        </is>
      </c>
      <c r="AT1046" s="418" t="inlineStr">
        <is>
          <t>បានប្រកាសពន្ធ</t>
        </is>
      </c>
    </row>
    <row r="1047">
      <c r="A1047" s="417" t="n">
        <v>1038</v>
      </c>
      <c r="B1047" s="418" t="inlineStr">
        <is>
          <t>Customs Declaration, CPF containerized and Transport Doc Fee</t>
        </is>
      </c>
      <c r="C1047" s="418" t="inlineStr">
        <is>
          <t>ជូយី (ខេមបូឌា)</t>
        </is>
      </c>
      <c r="D1047" s="418" t="inlineStr">
        <is>
          <t>B108-109007050</t>
        </is>
      </c>
      <c r="E1047" s="418" t="inlineStr">
        <is>
          <t>001762</t>
        </is>
      </c>
      <c r="F1047" s="419" t="n">
        <v>44788</v>
      </c>
      <c r="G1047" s="420" t="n">
        <v>73908</v>
      </c>
      <c r="H1047" s="418" t="n"/>
      <c r="I1047" s="455" t="n">
        <v>73908</v>
      </c>
      <c r="J1047" s="418">
        <f>IF(L1047&lt;&gt;"",L1047,K1047)</f>
        <v/>
      </c>
      <c r="K1047" s="418">
        <f>IF(AND(T1047=TRUE, U1047=TRUE, V1047=TRUE), IF(W1047&lt;-0.05, "អនុញ្ញាត (អ្នកផ្គត់ផ្គង់ប្រកាសខ្វះ)", "បានប្រកាស (អនុញ្ញាត)"), IF(AND(T1047=FALSE, U1047=FALSE, V1047=FALSE), "ព្យួរទុក (មិនមានទិន្នន័យ)", "ប្រកាសខុស (ព្យួរទុក)"))</f>
        <v/>
      </c>
      <c r="L1047" s="418" t="inlineStr"/>
      <c r="M1047" s="418" t="inlineStr"/>
      <c r="N1047" s="455" t="n"/>
      <c r="O1047" s="455">
        <f>IF(W1047&lt;0,AI1047,I1047)</f>
        <v/>
      </c>
      <c r="P1047" s="455">
        <f>I1047-O1047</f>
        <v/>
      </c>
      <c r="Q1047" s="418" t="n"/>
      <c r="R1047" s="418" t="inlineStr">
        <is>
          <t>001762</t>
        </is>
      </c>
      <c r="S1047" s="418" t="inlineStr">
        <is>
          <t>001762</t>
        </is>
      </c>
      <c r="T1047" s="418">
        <f>R1047=S1047</f>
        <v/>
      </c>
      <c r="U1047" s="418">
        <f>AND(MONTH(F1047)=MONTH(Y1047), YEAR(F1047)=YEAR(Y1047))</f>
        <v/>
      </c>
      <c r="V1047" s="418">
        <f>AND(AC1047&lt;&gt;"", 'Company information'!D$4&lt;&gt;"", RIGHT(SUBSTITUTE(AC1047,"-",""),9)=RIGHT(SUBSTITUTE('Company information'!D$4,"-",""),9))</f>
        <v/>
      </c>
      <c r="W1047" s="418">
        <f>AI1047-I1047</f>
        <v/>
      </c>
      <c r="X1047" s="455" t="n"/>
      <c r="Y1047" s="419" t="n">
        <v>44767</v>
      </c>
      <c r="Z1047" s="418" t="inlineStr">
        <is>
          <t>001762</t>
        </is>
      </c>
      <c r="AA1047" s="418" t="inlineStr"/>
      <c r="AB1047" s="418" t="inlineStr">
        <is>
          <t>បុគ្គលជាប់អាករ</t>
        </is>
      </c>
      <c r="AC1047" s="418" t="inlineStr">
        <is>
          <t>L001-901635993</t>
        </is>
      </c>
      <c r="AD1047" s="418" t="inlineStr">
        <is>
          <t>អេ ផ្លាស់ អេ ស៊ូ (ខេមបូឌា)</t>
        </is>
      </c>
      <c r="AE1047" s="455" t="n">
        <v>1353990</v>
      </c>
      <c r="AF1047" s="455" t="n">
        <v>1230900</v>
      </c>
      <c r="AG1047" s="455" t="n">
        <v>0</v>
      </c>
      <c r="AH1047" s="455" t="n">
        <v>0</v>
      </c>
      <c r="AI1047" s="455" t="n">
        <v>123090</v>
      </c>
      <c r="AJ1047" s="455" t="n">
        <v>0</v>
      </c>
      <c r="AK1047" s="455" t="n">
        <v>0</v>
      </c>
      <c r="AL1047" s="455" t="n">
        <v>0</v>
      </c>
      <c r="AM1047" s="455" t="n">
        <v>0</v>
      </c>
      <c r="AN1047" s="455" t="n">
        <v>0</v>
      </c>
      <c r="AO1047" s="455" t="n">
        <v>0</v>
      </c>
      <c r="AP1047" s="455" t="n">
        <v>0</v>
      </c>
      <c r="AQ1047" s="455" t="n">
        <v>0</v>
      </c>
      <c r="AR1047" s="418" t="inlineStr"/>
      <c r="AS1047" s="418" t="inlineStr">
        <is>
          <t>Trucking Fee</t>
        </is>
      </c>
      <c r="AT1047" s="418" t="inlineStr">
        <is>
          <t>បានប្រកាសពន្ធ</t>
        </is>
      </c>
    </row>
    <row r="1048">
      <c r="A1048" s="417" t="n">
        <v>1039</v>
      </c>
      <c r="B1048" s="418" t="inlineStr">
        <is>
          <t>Customs Clearance Fee and Trucking Fee</t>
        </is>
      </c>
      <c r="C1048" s="418" t="inlineStr">
        <is>
          <t>ជូយី (ខេមបូឌា)</t>
        </is>
      </c>
      <c r="D1048" s="418" t="inlineStr">
        <is>
          <t>B108-109007050</t>
        </is>
      </c>
      <c r="E1048" s="418" t="inlineStr">
        <is>
          <t>001761</t>
        </is>
      </c>
      <c r="F1048" s="419" t="n">
        <v>44788</v>
      </c>
      <c r="G1048" s="420" t="n">
        <v>73908</v>
      </c>
      <c r="H1048" s="418" t="n"/>
      <c r="I1048" s="455" t="n">
        <v>73908</v>
      </c>
      <c r="J1048" s="418">
        <f>IF(L1048&lt;&gt;"",L1048,K1048)</f>
        <v/>
      </c>
      <c r="K1048" s="418">
        <f>IF(AND(T1048=TRUE, U1048=TRUE, V1048=TRUE), IF(W1048&lt;-0.05, "អនុញ្ញាត (អ្នកផ្គត់ផ្គង់ប្រកាសខ្វះ)", "បានប្រកាស (អនុញ្ញាត)"), IF(AND(T1048=FALSE, U1048=FALSE, V1048=FALSE), "ព្យួរទុក (មិនមានទិន្នន័យ)", "ប្រកាសខុស (ព្យួរទុក)"))</f>
        <v/>
      </c>
      <c r="L1048" s="418" t="inlineStr"/>
      <c r="M1048" s="418" t="inlineStr"/>
      <c r="N1048" s="455" t="n"/>
      <c r="O1048" s="455">
        <f>IF(W1048&lt;0,AI1048,I1048)</f>
        <v/>
      </c>
      <c r="P1048" s="455">
        <f>I1048-O1048</f>
        <v/>
      </c>
      <c r="Q1048" s="418" t="n"/>
      <c r="R1048" s="418" t="inlineStr">
        <is>
          <t>001761</t>
        </is>
      </c>
      <c r="S1048" s="418" t="inlineStr">
        <is>
          <t>001761</t>
        </is>
      </c>
      <c r="T1048" s="418">
        <f>R1048=S1048</f>
        <v/>
      </c>
      <c r="U1048" s="418">
        <f>AND(MONTH(F1048)=MONTH(Y1048), YEAR(F1048)=YEAR(Y1048))</f>
        <v/>
      </c>
      <c r="V1048" s="418">
        <f>AND(AC1048&lt;&gt;"", 'Company information'!D$4&lt;&gt;"", RIGHT(SUBSTITUTE(AC1048,"-",""),9)=RIGHT(SUBSTITUTE('Company information'!D$4,"-",""),9))</f>
        <v/>
      </c>
      <c r="W1048" s="418">
        <f>AI1048-I1048</f>
        <v/>
      </c>
      <c r="X1048" s="455" t="n"/>
      <c r="Y1048" s="419" t="n">
        <v>44767</v>
      </c>
      <c r="Z1048" s="418" t="inlineStr">
        <is>
          <t>001761</t>
        </is>
      </c>
      <c r="AA1048" s="418" t="inlineStr"/>
      <c r="AB1048" s="418" t="inlineStr">
        <is>
          <t>បុគ្គលជាប់អាករ</t>
        </is>
      </c>
      <c r="AC1048" s="418" t="inlineStr">
        <is>
          <t>L001-901635993</t>
        </is>
      </c>
      <c r="AD1048" s="418" t="inlineStr">
        <is>
          <t>អេ ផ្លាស់ អេ ស៊ូ (ខេមបូឌា)</t>
        </is>
      </c>
      <c r="AE1048" s="455" t="n">
        <v>902660</v>
      </c>
      <c r="AF1048" s="455" t="n">
        <v>820600</v>
      </c>
      <c r="AG1048" s="455" t="n">
        <v>0</v>
      </c>
      <c r="AH1048" s="455" t="n">
        <v>0</v>
      </c>
      <c r="AI1048" s="455" t="n">
        <v>82060</v>
      </c>
      <c r="AJ1048" s="455" t="n">
        <v>0</v>
      </c>
      <c r="AK1048" s="455" t="n">
        <v>0</v>
      </c>
      <c r="AL1048" s="455" t="n">
        <v>0</v>
      </c>
      <c r="AM1048" s="455" t="n">
        <v>0</v>
      </c>
      <c r="AN1048" s="455" t="n">
        <v>0</v>
      </c>
      <c r="AO1048" s="455" t="n">
        <v>0</v>
      </c>
      <c r="AP1048" s="455" t="n">
        <v>0</v>
      </c>
      <c r="AQ1048" s="455" t="n">
        <v>0</v>
      </c>
      <c r="AR1048" s="418" t="inlineStr"/>
      <c r="AS1048" s="418" t="inlineStr">
        <is>
          <t>Trucking Fee</t>
        </is>
      </c>
      <c r="AT1048" s="418" t="inlineStr">
        <is>
          <t>បានប្រកាសពន្ធ</t>
        </is>
      </c>
    </row>
    <row r="1049">
      <c r="A1049" s="417" t="n">
        <v>1040</v>
      </c>
      <c r="B1049" s="418" t="inlineStr">
        <is>
          <t>Customs Clerance Fee, Extra Trucking Fee, Non-Original Insurance, Permit Fee, Service Charge and Red in Asycuda System</t>
        </is>
      </c>
      <c r="C1049" s="418" t="inlineStr">
        <is>
          <t>ជូយី (ខេមបូឌា)</t>
        </is>
      </c>
      <c r="D1049" s="418" t="inlineStr">
        <is>
          <t>B108-109007050</t>
        </is>
      </c>
      <c r="E1049" s="418" t="inlineStr">
        <is>
          <t>001760</t>
        </is>
      </c>
      <c r="F1049" s="419" t="n">
        <v>44788</v>
      </c>
      <c r="G1049" s="420" t="n">
        <v>24636</v>
      </c>
      <c r="H1049" s="418" t="n"/>
      <c r="I1049" s="455" t="n">
        <v>24636</v>
      </c>
      <c r="J1049" s="418">
        <f>IF(L1049&lt;&gt;"",L1049,K1049)</f>
        <v/>
      </c>
      <c r="K1049" s="418">
        <f>IF(AND(T1049=TRUE, U1049=TRUE, V1049=TRUE), IF(W1049&lt;-0.05, "អនុញ្ញាត (អ្នកផ្គត់ផ្គង់ប្រកាសខ្វះ)", "បានប្រកាស (អនុញ្ញាត)"), IF(AND(T1049=FALSE, U1049=FALSE, V1049=FALSE), "ព្យួរទុក (មិនមានទិន្នន័យ)", "ប្រកាសខុស (ព្យួរទុក)"))</f>
        <v/>
      </c>
      <c r="L1049" s="418" t="inlineStr"/>
      <c r="M1049" s="418" t="inlineStr"/>
      <c r="N1049" s="455" t="n"/>
      <c r="O1049" s="455">
        <f>IF(W1049&lt;0,AI1049,I1049)</f>
        <v/>
      </c>
      <c r="P1049" s="455">
        <f>I1049-O1049</f>
        <v/>
      </c>
      <c r="Q1049" s="418" t="n"/>
      <c r="R1049" s="418" t="inlineStr">
        <is>
          <t>001760</t>
        </is>
      </c>
      <c r="S1049" s="418" t="inlineStr">
        <is>
          <t>001760</t>
        </is>
      </c>
      <c r="T1049" s="418">
        <f>R1049=S1049</f>
        <v/>
      </c>
      <c r="U1049" s="418">
        <f>AND(MONTH(F1049)=MONTH(Y1049), YEAR(F1049)=YEAR(Y1049))</f>
        <v/>
      </c>
      <c r="V1049" s="418">
        <f>AND(AC1049&lt;&gt;"", 'Company information'!D$4&lt;&gt;"", RIGHT(SUBSTITUTE(AC1049,"-",""),9)=RIGHT(SUBSTITUTE('Company information'!D$4,"-",""),9))</f>
        <v/>
      </c>
      <c r="W1049" s="418">
        <f>AI1049-I1049</f>
        <v/>
      </c>
      <c r="X1049" s="455" t="n"/>
      <c r="Y1049" s="419" t="n">
        <v>44767</v>
      </c>
      <c r="Z1049" s="418" t="inlineStr">
        <is>
          <t>001760</t>
        </is>
      </c>
      <c r="AA1049" s="418" t="inlineStr"/>
      <c r="AB1049" s="418" t="inlineStr">
        <is>
          <t>បុគ្គលជាប់អាករ</t>
        </is>
      </c>
      <c r="AC1049" s="418" t="inlineStr">
        <is>
          <t>L001-100191762</t>
        </is>
      </c>
      <c r="AD1049" s="418" t="inlineStr">
        <is>
          <t>ស៊ីដាប់បែលយូខេអេជ ហ្គាមេន (ខេមបូឌា) លីមីធីត</t>
        </is>
      </c>
      <c r="AE1049" s="455" t="n">
        <v>1060626</v>
      </c>
      <c r="AF1049" s="455" t="n">
        <v>964205</v>
      </c>
      <c r="AG1049" s="455" t="n">
        <v>0</v>
      </c>
      <c r="AH1049" s="455" t="n">
        <v>0</v>
      </c>
      <c r="AI1049" s="455" t="n">
        <v>96421</v>
      </c>
      <c r="AJ1049" s="455" t="n">
        <v>0</v>
      </c>
      <c r="AK1049" s="455" t="n">
        <v>0</v>
      </c>
      <c r="AL1049" s="455" t="n">
        <v>0</v>
      </c>
      <c r="AM1049" s="455" t="n">
        <v>0</v>
      </c>
      <c r="AN1049" s="455" t="n">
        <v>0</v>
      </c>
      <c r="AO1049" s="455" t="n">
        <v>0</v>
      </c>
      <c r="AP1049" s="455" t="n">
        <v>0</v>
      </c>
      <c r="AQ1049" s="455" t="n">
        <v>0</v>
      </c>
      <c r="AR1049" s="418" t="inlineStr"/>
      <c r="AS1049" s="418" t="inlineStr">
        <is>
          <t>Trucking Fee</t>
        </is>
      </c>
      <c r="AT1049" s="418" t="inlineStr">
        <is>
          <t>បានប្រកាសពន្ធ</t>
        </is>
      </c>
    </row>
    <row r="1050">
      <c r="A1050" s="417" t="n">
        <v>1041</v>
      </c>
      <c r="B1050" s="418" t="inlineStr">
        <is>
          <t>Terminal Handing Charge, Container Freight Station, Scanning Fee, Container Imbalance Charge, Agency Fee, Delivery Order, Document Fee and Admin Fee</t>
        </is>
      </c>
      <c r="C1050" s="418" t="inlineStr">
        <is>
          <t>ជូយី (ខេមបូឌា)</t>
        </is>
      </c>
      <c r="D1050" s="418" t="inlineStr">
        <is>
          <t>B108-109007050</t>
        </is>
      </c>
      <c r="E1050" s="418" t="inlineStr">
        <is>
          <t>001759</t>
        </is>
      </c>
      <c r="F1050" s="419" t="n">
        <v>44788</v>
      </c>
      <c r="G1050" s="420" t="n">
        <v>221724</v>
      </c>
      <c r="H1050" s="418" t="n"/>
      <c r="I1050" s="455" t="n">
        <v>221724</v>
      </c>
      <c r="J1050" s="418">
        <f>IF(L1050&lt;&gt;"",L1050,K1050)</f>
        <v/>
      </c>
      <c r="K1050" s="418">
        <f>IF(AND(T1050=TRUE, U1050=TRUE, V1050=TRUE), IF(W1050&lt;-0.05, "អនុញ្ញាត (អ្នកផ្គត់ផ្គង់ប្រកាសខ្វះ)", "បានប្រកាស (អនុញ្ញាត)"), IF(AND(T1050=FALSE, U1050=FALSE, V1050=FALSE), "ព្យួរទុក (មិនមានទិន្នន័យ)", "ប្រកាសខុស (ព្យួរទុក)"))</f>
        <v/>
      </c>
      <c r="L1050" s="418" t="inlineStr"/>
      <c r="M1050" s="418" t="inlineStr"/>
      <c r="N1050" s="455" t="n"/>
      <c r="O1050" s="455">
        <f>IF(W1050&lt;0,AI1050,I1050)</f>
        <v/>
      </c>
      <c r="P1050" s="455">
        <f>I1050-O1050</f>
        <v/>
      </c>
      <c r="Q1050" s="418" t="n"/>
      <c r="R1050" s="418" t="inlineStr">
        <is>
          <t>001759</t>
        </is>
      </c>
      <c r="S1050" s="418" t="inlineStr">
        <is>
          <t>001759</t>
        </is>
      </c>
      <c r="T1050" s="418">
        <f>R1050=S1050</f>
        <v/>
      </c>
      <c r="U1050" s="418">
        <f>AND(MONTH(F1050)=MONTH(Y1050), YEAR(F1050)=YEAR(Y1050))</f>
        <v/>
      </c>
      <c r="V1050" s="418">
        <f>AND(AC1050&lt;&gt;"", 'Company information'!D$4&lt;&gt;"", RIGHT(SUBSTITUTE(AC1050,"-",""),9)=RIGHT(SUBSTITUTE('Company information'!D$4,"-",""),9))</f>
        <v/>
      </c>
      <c r="W1050" s="418">
        <f>AI1050-I1050</f>
        <v/>
      </c>
      <c r="X1050" s="455" t="n"/>
      <c r="Y1050" s="419" t="n">
        <v>44767</v>
      </c>
      <c r="Z1050" s="418" t="inlineStr">
        <is>
          <t>001759</t>
        </is>
      </c>
      <c r="AA1050" s="418" t="inlineStr"/>
      <c r="AB1050" s="418" t="inlineStr">
        <is>
          <t>បុគ្គលជាប់អាករ</t>
        </is>
      </c>
      <c r="AC1050" s="418" t="inlineStr">
        <is>
          <t>L001-100045510</t>
        </is>
      </c>
      <c r="AD1050" s="418" t="inlineStr">
        <is>
          <t>ស៊ី ធី អេស អាយ ឡូយីស្ទីក អ៊ីន</t>
        </is>
      </c>
      <c r="AE1050" s="455" t="n">
        <v>2188951</v>
      </c>
      <c r="AF1050" s="455" t="n">
        <v>1989955</v>
      </c>
      <c r="AG1050" s="455" t="n">
        <v>0</v>
      </c>
      <c r="AH1050" s="455" t="n">
        <v>0</v>
      </c>
      <c r="AI1050" s="455" t="n">
        <v>198996</v>
      </c>
      <c r="AJ1050" s="455" t="n">
        <v>0</v>
      </c>
      <c r="AK1050" s="455" t="n">
        <v>0</v>
      </c>
      <c r="AL1050" s="455" t="n">
        <v>0</v>
      </c>
      <c r="AM1050" s="455" t="n">
        <v>0</v>
      </c>
      <c r="AN1050" s="455" t="n">
        <v>0</v>
      </c>
      <c r="AO1050" s="455" t="n">
        <v>0</v>
      </c>
      <c r="AP1050" s="455" t="n">
        <v>0</v>
      </c>
      <c r="AQ1050" s="455" t="n">
        <v>0</v>
      </c>
      <c r="AR1050" s="418" t="inlineStr"/>
      <c r="AS1050" s="418" t="inlineStr">
        <is>
          <t>Trucking Fee</t>
        </is>
      </c>
      <c r="AT1050" s="418" t="inlineStr">
        <is>
          <t>បានប្រកាសពន្ធ</t>
        </is>
      </c>
    </row>
    <row r="1051">
      <c r="A1051" s="417" t="n">
        <v>1042</v>
      </c>
      <c r="B1051" s="418" t="inlineStr">
        <is>
          <t>Charge from Warehouse/cy to trucks and Storage Charges</t>
        </is>
      </c>
      <c r="C1051" s="418" t="inlineStr">
        <is>
          <t>ជូយី (ខេមបូឌា)</t>
        </is>
      </c>
      <c r="D1051" s="418" t="inlineStr">
        <is>
          <t>B108-109007050</t>
        </is>
      </c>
      <c r="E1051" s="418" t="inlineStr">
        <is>
          <t>001758</t>
        </is>
      </c>
      <c r="F1051" s="419" t="n">
        <v>44788</v>
      </c>
      <c r="G1051" s="420" t="n">
        <v>24636</v>
      </c>
      <c r="H1051" s="418" t="n"/>
      <c r="I1051" s="455" t="n">
        <v>24636</v>
      </c>
      <c r="J1051" s="418">
        <f>IF(L1051&lt;&gt;"",L1051,K1051)</f>
        <v/>
      </c>
      <c r="K1051" s="418">
        <f>IF(AND(T1051=TRUE, U1051=TRUE, V1051=TRUE), IF(W1051&lt;-0.05, "អនុញ្ញាត (អ្នកផ្គត់ផ្គង់ប្រកាសខ្វះ)", "បានប្រកាស (អនុញ្ញាត)"), IF(AND(T1051=FALSE, U1051=FALSE, V1051=FALSE), "ព្យួរទុក (មិនមានទិន្នន័យ)", "ប្រកាសខុស (ព្យួរទុក)"))</f>
        <v/>
      </c>
      <c r="L1051" s="418" t="inlineStr"/>
      <c r="M1051" s="418" t="inlineStr"/>
      <c r="N1051" s="455" t="n"/>
      <c r="O1051" s="455">
        <f>IF(W1051&lt;0,AI1051,I1051)</f>
        <v/>
      </c>
      <c r="P1051" s="455">
        <f>I1051-O1051</f>
        <v/>
      </c>
      <c r="Q1051" s="418" t="n"/>
      <c r="R1051" s="418" t="inlineStr">
        <is>
          <t>001758</t>
        </is>
      </c>
      <c r="S1051" s="418" t="inlineStr">
        <is>
          <t>001758</t>
        </is>
      </c>
      <c r="T1051" s="418">
        <f>R1051=S1051</f>
        <v/>
      </c>
      <c r="U1051" s="418">
        <f>AND(MONTH(F1051)=MONTH(Y1051), YEAR(F1051)=YEAR(Y1051))</f>
        <v/>
      </c>
      <c r="V1051" s="418">
        <f>AND(AC1051&lt;&gt;"", 'Company information'!D$4&lt;&gt;"", RIGHT(SUBSTITUTE(AC1051,"-",""),9)=RIGHT(SUBSTITUTE('Company information'!D$4,"-",""),9))</f>
        <v/>
      </c>
      <c r="W1051" s="418">
        <f>AI1051-I1051</f>
        <v/>
      </c>
      <c r="X1051" s="455" t="n"/>
      <c r="Y1051" s="419" t="n">
        <v>44767</v>
      </c>
      <c r="Z1051" s="418" t="inlineStr">
        <is>
          <t>001758</t>
        </is>
      </c>
      <c r="AA1051" s="418" t="inlineStr"/>
      <c r="AB1051" s="418" t="inlineStr">
        <is>
          <t>បុគ្គលជាប់អាករ</t>
        </is>
      </c>
      <c r="AC1051" s="418" t="inlineStr">
        <is>
          <t>L001-901635993</t>
        </is>
      </c>
      <c r="AD1051" s="418" t="inlineStr">
        <is>
          <t>អេ ផ្លាស់ អេ ស៊ូ (ខេមបូឌា)</t>
        </is>
      </c>
      <c r="AE1051" s="455" t="n">
        <v>1353990</v>
      </c>
      <c r="AF1051" s="455" t="n">
        <v>1230900</v>
      </c>
      <c r="AG1051" s="455" t="n">
        <v>0</v>
      </c>
      <c r="AH1051" s="455" t="n">
        <v>0</v>
      </c>
      <c r="AI1051" s="455" t="n">
        <v>123090</v>
      </c>
      <c r="AJ1051" s="455" t="n">
        <v>0</v>
      </c>
      <c r="AK1051" s="455" t="n">
        <v>0</v>
      </c>
      <c r="AL1051" s="455" t="n">
        <v>0</v>
      </c>
      <c r="AM1051" s="455" t="n">
        <v>0</v>
      </c>
      <c r="AN1051" s="455" t="n">
        <v>0</v>
      </c>
      <c r="AO1051" s="455" t="n">
        <v>0</v>
      </c>
      <c r="AP1051" s="455" t="n">
        <v>0</v>
      </c>
      <c r="AQ1051" s="455" t="n">
        <v>0</v>
      </c>
      <c r="AR1051" s="418" t="inlineStr"/>
      <c r="AS1051" s="418" t="inlineStr">
        <is>
          <t>Trucking Fee</t>
        </is>
      </c>
      <c r="AT1051" s="418" t="inlineStr">
        <is>
          <t>បានប្រកាសពន្ធ</t>
        </is>
      </c>
    </row>
    <row r="1052">
      <c r="A1052" s="417" t="n">
        <v>1043</v>
      </c>
      <c r="B1052" s="418" t="inlineStr">
        <is>
          <t>Customs Declaration and CPF</t>
        </is>
      </c>
      <c r="C1052" s="418" t="inlineStr">
        <is>
          <t>ជូយី (ខេមបូឌា)</t>
        </is>
      </c>
      <c r="D1052" s="418" t="inlineStr">
        <is>
          <t>B108-109007050</t>
        </is>
      </c>
      <c r="E1052" s="418" t="inlineStr">
        <is>
          <t>001757</t>
        </is>
      </c>
      <c r="F1052" s="419" t="n">
        <v>44788</v>
      </c>
      <c r="G1052" s="420" t="n">
        <v>28742</v>
      </c>
      <c r="H1052" s="418" t="n"/>
      <c r="I1052" s="455" t="n">
        <v>28742</v>
      </c>
      <c r="J1052" s="418">
        <f>IF(L1052&lt;&gt;"",L1052,K1052)</f>
        <v/>
      </c>
      <c r="K1052" s="418">
        <f>IF(AND(T1052=TRUE, U1052=TRUE, V1052=TRUE), IF(W1052&lt;-0.05, "អនុញ្ញាត (អ្នកផ្គត់ផ្គង់ប្រកាសខ្វះ)", "បានប្រកាស (អនុញ្ញាត)"), IF(AND(T1052=FALSE, U1052=FALSE, V1052=FALSE), "ព្យួរទុក (មិនមានទិន្នន័យ)", "ប្រកាសខុស (ព្យួរទុក)"))</f>
        <v/>
      </c>
      <c r="L1052" s="418" t="inlineStr"/>
      <c r="M1052" s="418" t="inlineStr"/>
      <c r="N1052" s="455" t="n"/>
      <c r="O1052" s="455">
        <f>IF(W1052&lt;0,AI1052,I1052)</f>
        <v/>
      </c>
      <c r="P1052" s="455">
        <f>I1052-O1052</f>
        <v/>
      </c>
      <c r="Q1052" s="418" t="n"/>
      <c r="R1052" s="418" t="inlineStr">
        <is>
          <t>001757</t>
        </is>
      </c>
      <c r="S1052" s="418" t="inlineStr">
        <is>
          <t>001757</t>
        </is>
      </c>
      <c r="T1052" s="418">
        <f>R1052=S1052</f>
        <v/>
      </c>
      <c r="U1052" s="418">
        <f>AND(MONTH(F1052)=MONTH(Y1052), YEAR(F1052)=YEAR(Y1052))</f>
        <v/>
      </c>
      <c r="V1052" s="418">
        <f>AND(AC1052&lt;&gt;"", 'Company information'!D$4&lt;&gt;"", RIGHT(SUBSTITUTE(AC1052,"-",""),9)=RIGHT(SUBSTITUTE('Company information'!D$4,"-",""),9))</f>
        <v/>
      </c>
      <c r="W1052" s="418">
        <f>AI1052-I1052</f>
        <v/>
      </c>
      <c r="X1052" s="455" t="n"/>
      <c r="Y1052" s="419" t="n">
        <v>44767</v>
      </c>
      <c r="Z1052" s="418" t="inlineStr">
        <is>
          <t>001757</t>
        </is>
      </c>
      <c r="AA1052" s="418" t="inlineStr"/>
      <c r="AB1052" s="418" t="inlineStr">
        <is>
          <t>បុគ្គលជាប់អាករ</t>
        </is>
      </c>
      <c r="AC1052" s="418" t="inlineStr">
        <is>
          <t>L001-100067123</t>
        </is>
      </c>
      <c r="AD1052" s="418" t="inlineStr">
        <is>
          <t>រីឡាយអេប៊ល សូស អ៊ិនដាសស្រ្ទៀល (ខេមបូឌា)</t>
        </is>
      </c>
      <c r="AE1052" s="455" t="n">
        <v>1006466</v>
      </c>
      <c r="AF1052" s="455" t="n">
        <v>914969</v>
      </c>
      <c r="AG1052" s="455" t="n">
        <v>0</v>
      </c>
      <c r="AH1052" s="455" t="n">
        <v>0</v>
      </c>
      <c r="AI1052" s="455" t="n">
        <v>91497</v>
      </c>
      <c r="AJ1052" s="455" t="n">
        <v>0</v>
      </c>
      <c r="AK1052" s="455" t="n">
        <v>0</v>
      </c>
      <c r="AL1052" s="455" t="n">
        <v>0</v>
      </c>
      <c r="AM1052" s="455" t="n">
        <v>0</v>
      </c>
      <c r="AN1052" s="455" t="n">
        <v>0</v>
      </c>
      <c r="AO1052" s="455" t="n">
        <v>0</v>
      </c>
      <c r="AP1052" s="455" t="n">
        <v>0</v>
      </c>
      <c r="AQ1052" s="455" t="n">
        <v>0</v>
      </c>
      <c r="AR1052" s="418" t="inlineStr"/>
      <c r="AS1052" s="418" t="inlineStr">
        <is>
          <t>Trucking Fee</t>
        </is>
      </c>
      <c r="AT1052" s="418" t="inlineStr">
        <is>
          <t>បានប្រកាសពន្ធ</t>
        </is>
      </c>
    </row>
    <row r="1053">
      <c r="A1053" s="417" t="n">
        <v>1044</v>
      </c>
      <c r="B1053" s="418" t="inlineStr">
        <is>
          <t>Customs Clearance Fee and Trucking Fee</t>
        </is>
      </c>
      <c r="C1053" s="418" t="inlineStr">
        <is>
          <t>ជូយី (ខេមបូឌា)</t>
        </is>
      </c>
      <c r="D1053" s="418" t="inlineStr">
        <is>
          <t>B108-109007050</t>
        </is>
      </c>
      <c r="E1053" s="418" t="inlineStr">
        <is>
          <t>001756</t>
        </is>
      </c>
      <c r="F1053" s="419" t="n">
        <v>44788</v>
      </c>
      <c r="G1053" s="420" t="n">
        <v>12318</v>
      </c>
      <c r="H1053" s="418" t="n"/>
      <c r="I1053" s="455" t="n">
        <v>12318</v>
      </c>
      <c r="J1053" s="418">
        <f>IF(L1053&lt;&gt;"",L1053,K1053)</f>
        <v/>
      </c>
      <c r="K1053" s="418">
        <f>IF(AND(T1053=TRUE, U1053=TRUE, V1053=TRUE), IF(W1053&lt;-0.05, "អនុញ្ញាត (អ្នកផ្គត់ផ្គង់ប្រកាសខ្វះ)", "បានប្រកាស (អនុញ្ញាត)"), IF(AND(T1053=FALSE, U1053=FALSE, V1053=FALSE), "ព្យួរទុក (មិនមានទិន្នន័យ)", "ប្រកាសខុស (ព្យួរទុក)"))</f>
        <v/>
      </c>
      <c r="L1053" s="418" t="inlineStr"/>
      <c r="M1053" s="418" t="inlineStr"/>
      <c r="N1053" s="455" t="n"/>
      <c r="O1053" s="455">
        <f>IF(W1053&lt;0,AI1053,I1053)</f>
        <v/>
      </c>
      <c r="P1053" s="455">
        <f>I1053-O1053</f>
        <v/>
      </c>
      <c r="Q1053" s="418" t="n"/>
      <c r="R1053" s="418" t="inlineStr">
        <is>
          <t>001756</t>
        </is>
      </c>
      <c r="S1053" s="418" t="inlineStr">
        <is>
          <t>001756</t>
        </is>
      </c>
      <c r="T1053" s="418">
        <f>R1053=S1053</f>
        <v/>
      </c>
      <c r="U1053" s="418">
        <f>AND(MONTH(F1053)=MONTH(Y1053), YEAR(F1053)=YEAR(Y1053))</f>
        <v/>
      </c>
      <c r="V1053" s="418">
        <f>AND(AC1053&lt;&gt;"", 'Company information'!D$4&lt;&gt;"", RIGHT(SUBSTITUTE(AC1053,"-",""),9)=RIGHT(SUBSTITUTE('Company information'!D$4,"-",""),9))</f>
        <v/>
      </c>
      <c r="W1053" s="418">
        <f>AI1053-I1053</f>
        <v/>
      </c>
      <c r="X1053" s="455" t="n"/>
      <c r="Y1053" s="419" t="n">
        <v>44767</v>
      </c>
      <c r="Z1053" s="418" t="inlineStr">
        <is>
          <t>001756</t>
        </is>
      </c>
      <c r="AA1053" s="418" t="inlineStr"/>
      <c r="AB1053" s="418" t="inlineStr">
        <is>
          <t>បុគ្គលជាប់អាករ</t>
        </is>
      </c>
      <c r="AC1053" s="418" t="inlineStr">
        <is>
          <t>L001-100191762</t>
        </is>
      </c>
      <c r="AD1053" s="418" t="inlineStr">
        <is>
          <t>ស៊ីដាប់បែលយូខេអេជ ហ្គាមេន (ខេមបូឌា) លីមីធីត</t>
        </is>
      </c>
      <c r="AE1053" s="455" t="n">
        <v>1015493</v>
      </c>
      <c r="AF1053" s="455" t="n">
        <v>923175</v>
      </c>
      <c r="AG1053" s="455" t="n">
        <v>0</v>
      </c>
      <c r="AH1053" s="455" t="n">
        <v>0</v>
      </c>
      <c r="AI1053" s="455" t="n">
        <v>92318</v>
      </c>
      <c r="AJ1053" s="455" t="n">
        <v>0</v>
      </c>
      <c r="AK1053" s="455" t="n">
        <v>0</v>
      </c>
      <c r="AL1053" s="455" t="n">
        <v>0</v>
      </c>
      <c r="AM1053" s="455" t="n">
        <v>0</v>
      </c>
      <c r="AN1053" s="455" t="n">
        <v>0</v>
      </c>
      <c r="AO1053" s="455" t="n">
        <v>0</v>
      </c>
      <c r="AP1053" s="455" t="n">
        <v>0</v>
      </c>
      <c r="AQ1053" s="455" t="n">
        <v>0</v>
      </c>
      <c r="AR1053" s="418" t="inlineStr"/>
      <c r="AS1053" s="418" t="inlineStr">
        <is>
          <t>Trucking Fee</t>
        </is>
      </c>
      <c r="AT1053" s="418" t="inlineStr">
        <is>
          <t>បានប្រកាសពន្ធ</t>
        </is>
      </c>
    </row>
    <row r="1054">
      <c r="A1054" s="417" t="n">
        <v>1045</v>
      </c>
      <c r="B1054" s="418" t="inlineStr">
        <is>
          <t>Customs Clearance Fee, Extra Trucking Fee, Non-Original Insurance, Permit Fee, Express Permit, Service Charge and Red in Asycuda System</t>
        </is>
      </c>
      <c r="C1054" s="418" t="inlineStr">
        <is>
          <t>ជូយី (ខេមបូឌា)</t>
        </is>
      </c>
      <c r="D1054" s="418" t="inlineStr">
        <is>
          <t>B108-109007050</t>
        </is>
      </c>
      <c r="E1054" s="418" t="inlineStr">
        <is>
          <t>001755</t>
        </is>
      </c>
      <c r="F1054" s="419" t="n">
        <v>44788</v>
      </c>
      <c r="G1054" s="420" t="n">
        <v>123180</v>
      </c>
      <c r="H1054" s="418" t="n"/>
      <c r="I1054" s="455" t="n">
        <v>123180</v>
      </c>
      <c r="J1054" s="418">
        <f>IF(L1054&lt;&gt;"",L1054,K1054)</f>
        <v/>
      </c>
      <c r="K1054" s="418">
        <f>IF(AND(T1054=TRUE, U1054=TRUE, V1054=TRUE), IF(W1054&lt;-0.05, "អនុញ្ញាត (អ្នកផ្គត់ផ្គង់ប្រកាសខ្វះ)", "បានប្រកាស (អនុញ្ញាត)"), IF(AND(T1054=FALSE, U1054=FALSE, V1054=FALSE), "ព្យួរទុក (មិនមានទិន្នន័យ)", "ប្រកាសខុស (ព្យួរទុក)"))</f>
        <v/>
      </c>
      <c r="L1054" s="418" t="inlineStr"/>
      <c r="M1054" s="418" t="inlineStr"/>
      <c r="N1054" s="455" t="n"/>
      <c r="O1054" s="455">
        <f>IF(W1054&lt;0,AI1054,I1054)</f>
        <v/>
      </c>
      <c r="P1054" s="455">
        <f>I1054-O1054</f>
        <v/>
      </c>
      <c r="Q1054" s="418" t="n"/>
      <c r="R1054" s="418" t="inlineStr">
        <is>
          <t>001755</t>
        </is>
      </c>
      <c r="S1054" s="418" t="inlineStr">
        <is>
          <t>001755</t>
        </is>
      </c>
      <c r="T1054" s="418">
        <f>R1054=S1054</f>
        <v/>
      </c>
      <c r="U1054" s="418">
        <f>AND(MONTH(F1054)=MONTH(Y1054), YEAR(F1054)=YEAR(Y1054))</f>
        <v/>
      </c>
      <c r="V1054" s="418">
        <f>AND(AC1054&lt;&gt;"", 'Company information'!D$4&lt;&gt;"", RIGHT(SUBSTITUTE(AC1054,"-",""),9)=RIGHT(SUBSTITUTE('Company information'!D$4,"-",""),9))</f>
        <v/>
      </c>
      <c r="W1054" s="418">
        <f>AI1054-I1054</f>
        <v/>
      </c>
      <c r="X1054" s="455" t="n"/>
      <c r="Y1054" s="419" t="n">
        <v>44767</v>
      </c>
      <c r="Z1054" s="418" t="inlineStr">
        <is>
          <t>001755</t>
        </is>
      </c>
      <c r="AA1054" s="418" t="inlineStr"/>
      <c r="AB1054" s="418" t="inlineStr">
        <is>
          <t>បុគ្គលជាប់អាករ</t>
        </is>
      </c>
      <c r="AC1054" s="418" t="inlineStr">
        <is>
          <t>L001-901501399</t>
        </is>
      </c>
      <c r="AD1054" s="418" t="inlineStr">
        <is>
          <t>អេផិច អ៊ិនធើណេសិនណល (ខេមបូឌា) អិលធីឌី</t>
        </is>
      </c>
      <c r="AE1054" s="455" t="n">
        <v>2662847</v>
      </c>
      <c r="AF1054" s="455" t="n">
        <v>2420770</v>
      </c>
      <c r="AG1054" s="455" t="n">
        <v>0</v>
      </c>
      <c r="AH1054" s="455" t="n">
        <v>0</v>
      </c>
      <c r="AI1054" s="455" t="n">
        <v>242077</v>
      </c>
      <c r="AJ1054" s="455" t="n">
        <v>0</v>
      </c>
      <c r="AK1054" s="455" t="n">
        <v>0</v>
      </c>
      <c r="AL1054" s="455" t="n">
        <v>0</v>
      </c>
      <c r="AM1054" s="455" t="n">
        <v>0</v>
      </c>
      <c r="AN1054" s="455" t="n">
        <v>0</v>
      </c>
      <c r="AO1054" s="455" t="n">
        <v>0</v>
      </c>
      <c r="AP1054" s="455" t="n">
        <v>0</v>
      </c>
      <c r="AQ1054" s="455" t="n">
        <v>0</v>
      </c>
      <c r="AR1054" s="418" t="inlineStr"/>
      <c r="AS1054" s="418" t="inlineStr">
        <is>
          <t>Trucking Fee</t>
        </is>
      </c>
      <c r="AT1054" s="418" t="inlineStr">
        <is>
          <t>បានប្រកាសពន្ធ</t>
        </is>
      </c>
    </row>
    <row r="1055">
      <c r="A1055" s="417" t="n">
        <v>1046</v>
      </c>
      <c r="B1055" s="418" t="inlineStr">
        <is>
          <t>Customs Clearance Fee</t>
        </is>
      </c>
      <c r="C1055" s="418" t="inlineStr">
        <is>
          <t>ជូយី (ខេមបូឌា)</t>
        </is>
      </c>
      <c r="D1055" s="418" t="inlineStr">
        <is>
          <t>B108-109007050</t>
        </is>
      </c>
      <c r="E1055" s="418" t="inlineStr">
        <is>
          <t>001752</t>
        </is>
      </c>
      <c r="F1055" s="419" t="n">
        <v>44788</v>
      </c>
      <c r="G1055" s="420" t="n">
        <v>32848</v>
      </c>
      <c r="H1055" s="418" t="n"/>
      <c r="I1055" s="455" t="n">
        <v>32848</v>
      </c>
      <c r="J1055" s="418">
        <f>IF(L1055&lt;&gt;"",L1055,K1055)</f>
        <v/>
      </c>
      <c r="K1055" s="418">
        <f>IF(AND(T1055=TRUE, U1055=TRUE, V1055=TRUE), IF(W1055&lt;-0.05, "អនុញ្ញាត (អ្នកផ្គត់ផ្គង់ប្រកាសខ្វះ)", "បានប្រកាស (អនុញ្ញាត)"), IF(AND(T1055=FALSE, U1055=FALSE, V1055=FALSE), "ព្យួរទុក (មិនមានទិន្នន័យ)", "ប្រកាសខុស (ព្យួរទុក)"))</f>
        <v/>
      </c>
      <c r="L1055" s="418" t="inlineStr"/>
      <c r="M1055" s="418" t="inlineStr"/>
      <c r="N1055" s="455" t="n"/>
      <c r="O1055" s="455">
        <f>IF(W1055&lt;0,AI1055,I1055)</f>
        <v/>
      </c>
      <c r="P1055" s="455">
        <f>I1055-O1055</f>
        <v/>
      </c>
      <c r="Q1055" s="418" t="n"/>
      <c r="R1055" s="418" t="inlineStr">
        <is>
          <t>001752</t>
        </is>
      </c>
      <c r="S1055" s="418" t="inlineStr">
        <is>
          <t>001752</t>
        </is>
      </c>
      <c r="T1055" s="418">
        <f>R1055=S1055</f>
        <v/>
      </c>
      <c r="U1055" s="418">
        <f>AND(MONTH(F1055)=MONTH(Y1055), YEAR(F1055)=YEAR(Y1055))</f>
        <v/>
      </c>
      <c r="V1055" s="418">
        <f>AND(AC1055&lt;&gt;"", 'Company information'!D$4&lt;&gt;"", RIGHT(SUBSTITUTE(AC1055,"-",""),9)=RIGHT(SUBSTITUTE('Company information'!D$4,"-",""),9))</f>
        <v/>
      </c>
      <c r="W1055" s="418">
        <f>AI1055-I1055</f>
        <v/>
      </c>
      <c r="X1055" s="455" t="n"/>
      <c r="Y1055" s="419" t="n">
        <v>44764</v>
      </c>
      <c r="Z1055" s="418" t="inlineStr">
        <is>
          <t>001752</t>
        </is>
      </c>
      <c r="AA1055" s="418" t="inlineStr"/>
      <c r="AB1055" s="418" t="inlineStr">
        <is>
          <t>បុគ្គលជាប់អាករ</t>
        </is>
      </c>
      <c r="AC1055" s="418" t="inlineStr">
        <is>
          <t>L001-901804463</t>
        </is>
      </c>
      <c r="AD1055" s="418" t="inlineStr">
        <is>
          <t>ហ្វេងហ្វាន (ខេមបូឌា) ឯ.ក</t>
        </is>
      </c>
      <c r="AE1055" s="455" t="n">
        <v>180532</v>
      </c>
      <c r="AF1055" s="455" t="n">
        <v>164120</v>
      </c>
      <c r="AG1055" s="455" t="n">
        <v>0</v>
      </c>
      <c r="AH1055" s="455" t="n">
        <v>0</v>
      </c>
      <c r="AI1055" s="455" t="n">
        <v>16412</v>
      </c>
      <c r="AJ1055" s="455" t="n">
        <v>0</v>
      </c>
      <c r="AK1055" s="455" t="n">
        <v>0</v>
      </c>
      <c r="AL1055" s="455" t="n">
        <v>0</v>
      </c>
      <c r="AM1055" s="455" t="n">
        <v>0</v>
      </c>
      <c r="AN1055" s="455" t="n">
        <v>0</v>
      </c>
      <c r="AO1055" s="455" t="n">
        <v>0</v>
      </c>
      <c r="AP1055" s="455" t="n">
        <v>0</v>
      </c>
      <c r="AQ1055" s="455" t="n">
        <v>0</v>
      </c>
      <c r="AR1055" s="418" t="inlineStr"/>
      <c r="AS1055" s="418" t="inlineStr">
        <is>
          <t>Trucking Fee</t>
        </is>
      </c>
      <c r="AT1055" s="418" t="inlineStr">
        <is>
          <t>បានប្រកាសពន្ធ</t>
        </is>
      </c>
    </row>
    <row r="1056">
      <c r="A1056" s="417" t="n">
        <v>1047</v>
      </c>
      <c r="B1056" s="418" t="inlineStr">
        <is>
          <t>Customs Declaration, CPF​ and Transport Doc Fee</t>
        </is>
      </c>
      <c r="C1056" s="418" t="inlineStr">
        <is>
          <t>ជូយី (ខេមបូឌា)</t>
        </is>
      </c>
      <c r="D1056" s="418" t="inlineStr">
        <is>
          <t>B108-109007050</t>
        </is>
      </c>
      <c r="E1056" s="418" t="inlineStr">
        <is>
          <t>001751</t>
        </is>
      </c>
      <c r="F1056" s="419" t="n">
        <v>44788</v>
      </c>
      <c r="G1056" s="420" t="n">
        <v>73908</v>
      </c>
      <c r="H1056" s="418" t="n"/>
      <c r="I1056" s="455" t="n">
        <v>73908</v>
      </c>
      <c r="J1056" s="418">
        <f>IF(L1056&lt;&gt;"",L1056,K1056)</f>
        <v/>
      </c>
      <c r="K1056" s="418">
        <f>IF(AND(T1056=TRUE, U1056=TRUE, V1056=TRUE), IF(W1056&lt;-0.05, "អនុញ្ញាត (អ្នកផ្គត់ផ្គង់ប្រកាសខ្វះ)", "បានប្រកាស (អនុញ្ញាត)"), IF(AND(T1056=FALSE, U1056=FALSE, V1056=FALSE), "ព្យួរទុក (មិនមានទិន្នន័យ)", "ប្រកាសខុស (ព្យួរទុក)"))</f>
        <v/>
      </c>
      <c r="L1056" s="418" t="inlineStr"/>
      <c r="M1056" s="418" t="inlineStr"/>
      <c r="N1056" s="455" t="n"/>
      <c r="O1056" s="455">
        <f>IF(W1056&lt;0,AI1056,I1056)</f>
        <v/>
      </c>
      <c r="P1056" s="455">
        <f>I1056-O1056</f>
        <v/>
      </c>
      <c r="Q1056" s="418" t="n"/>
      <c r="R1056" s="418" t="inlineStr">
        <is>
          <t>001751</t>
        </is>
      </c>
      <c r="S1056" s="418" t="inlineStr">
        <is>
          <t>001751</t>
        </is>
      </c>
      <c r="T1056" s="418">
        <f>R1056=S1056</f>
        <v/>
      </c>
      <c r="U1056" s="418">
        <f>AND(MONTH(F1056)=MONTH(Y1056), YEAR(F1056)=YEAR(Y1056))</f>
        <v/>
      </c>
      <c r="V1056" s="418">
        <f>AND(AC1056&lt;&gt;"", 'Company information'!D$4&lt;&gt;"", RIGHT(SUBSTITUTE(AC1056,"-",""),9)=RIGHT(SUBSTITUTE('Company information'!D$4,"-",""),9))</f>
        <v/>
      </c>
      <c r="W1056" s="418">
        <f>AI1056-I1056</f>
        <v/>
      </c>
      <c r="X1056" s="455" t="n"/>
      <c r="Y1056" s="419" t="n">
        <v>44764</v>
      </c>
      <c r="Z1056" s="418" t="inlineStr">
        <is>
          <t>001751</t>
        </is>
      </c>
      <c r="AA1056" s="418" t="inlineStr"/>
      <c r="AB1056" s="418" t="inlineStr">
        <is>
          <t>បុគ្គលជាប់អាករ</t>
        </is>
      </c>
      <c r="AC1056" s="418" t="inlineStr">
        <is>
          <t>K007-109001788</t>
        </is>
      </c>
      <c r="AD1056" s="418" t="inlineStr">
        <is>
          <t>បេស ត្រេនស៍ ឡូជីស្ទីក</t>
        </is>
      </c>
      <c r="AE1056" s="455" t="n">
        <v>812394</v>
      </c>
      <c r="AF1056" s="455" t="n">
        <v>738540</v>
      </c>
      <c r="AG1056" s="455" t="n">
        <v>0</v>
      </c>
      <c r="AH1056" s="455" t="n">
        <v>0</v>
      </c>
      <c r="AI1056" s="455" t="n">
        <v>73854</v>
      </c>
      <c r="AJ1056" s="455" t="n">
        <v>0</v>
      </c>
      <c r="AK1056" s="455" t="n">
        <v>0</v>
      </c>
      <c r="AL1056" s="455" t="n">
        <v>0</v>
      </c>
      <c r="AM1056" s="455" t="n">
        <v>0</v>
      </c>
      <c r="AN1056" s="455" t="n">
        <v>0</v>
      </c>
      <c r="AO1056" s="455" t="n">
        <v>0</v>
      </c>
      <c r="AP1056" s="455" t="n">
        <v>0</v>
      </c>
      <c r="AQ1056" s="455" t="n">
        <v>0</v>
      </c>
      <c r="AR1056" s="418" t="inlineStr"/>
      <c r="AS1056" s="418" t="inlineStr">
        <is>
          <t>Trucking Fee</t>
        </is>
      </c>
      <c r="AT1056" s="418" t="inlineStr">
        <is>
          <t>បានប្រកាសពន្ធ</t>
        </is>
      </c>
    </row>
    <row r="1057">
      <c r="A1057" s="417" t="n">
        <v>1048</v>
      </c>
      <c r="B1057" s="418" t="inlineStr">
        <is>
          <t>Customs Clerance Fee, Extra Trucking Fee, Non-Original Insurance, Permit Fee, Express Permit, Service Charge and Red in Asycuda System</t>
        </is>
      </c>
      <c r="C1057" s="418" t="inlineStr">
        <is>
          <t>ជូយី (ខេមបូឌា)</t>
        </is>
      </c>
      <c r="D1057" s="418" t="inlineStr">
        <is>
          <t>B108-109007050</t>
        </is>
      </c>
      <c r="E1057" s="418" t="inlineStr">
        <is>
          <t>001750</t>
        </is>
      </c>
      <c r="F1057" s="419" t="n">
        <v>44788</v>
      </c>
      <c r="G1057" s="420" t="n">
        <v>86226</v>
      </c>
      <c r="H1057" s="418" t="n"/>
      <c r="I1057" s="455" t="n">
        <v>86226</v>
      </c>
      <c r="J1057" s="418">
        <f>IF(L1057&lt;&gt;"",L1057,K1057)</f>
        <v/>
      </c>
      <c r="K1057" s="418">
        <f>IF(AND(T1057=TRUE, U1057=TRUE, V1057=TRUE), IF(W1057&lt;-0.05, "អនុញ្ញាត (អ្នកផ្គត់ផ្គង់ប្រកាសខ្វះ)", "បានប្រកាស (អនុញ្ញាត)"), IF(AND(T1057=FALSE, U1057=FALSE, V1057=FALSE), "ព្យួរទុក (មិនមានទិន្នន័យ)", "ប្រកាសខុស (ព្យួរទុក)"))</f>
        <v/>
      </c>
      <c r="L1057" s="418" t="inlineStr"/>
      <c r="M1057" s="418" t="inlineStr"/>
      <c r="N1057" s="455" t="n"/>
      <c r="O1057" s="455">
        <f>IF(W1057&lt;0,AI1057,I1057)</f>
        <v/>
      </c>
      <c r="P1057" s="455">
        <f>I1057-O1057</f>
        <v/>
      </c>
      <c r="Q1057" s="418" t="n"/>
      <c r="R1057" s="418" t="inlineStr">
        <is>
          <t>001750</t>
        </is>
      </c>
      <c r="S1057" s="418" t="inlineStr">
        <is>
          <t>001750</t>
        </is>
      </c>
      <c r="T1057" s="418">
        <f>R1057=S1057</f>
        <v/>
      </c>
      <c r="U1057" s="418">
        <f>AND(MONTH(F1057)=MONTH(Y1057), YEAR(F1057)=YEAR(Y1057))</f>
        <v/>
      </c>
      <c r="V1057" s="418">
        <f>AND(AC1057&lt;&gt;"", 'Company information'!D$4&lt;&gt;"", RIGHT(SUBSTITUTE(AC1057,"-",""),9)=RIGHT(SUBSTITUTE('Company information'!D$4,"-",""),9))</f>
        <v/>
      </c>
      <c r="W1057" s="418">
        <f>AI1057-I1057</f>
        <v/>
      </c>
      <c r="X1057" s="455" t="n"/>
      <c r="Y1057" s="419" t="n">
        <v>44764</v>
      </c>
      <c r="Z1057" s="418" t="inlineStr">
        <is>
          <t>001750</t>
        </is>
      </c>
      <c r="AA1057" s="418" t="inlineStr"/>
      <c r="AB1057" s="418" t="inlineStr">
        <is>
          <t>បុគ្គលជាប់អាករ</t>
        </is>
      </c>
      <c r="AC1057" s="418" t="inlineStr">
        <is>
          <t>L001-107029286</t>
        </is>
      </c>
      <c r="AD1057" s="418" t="inlineStr">
        <is>
          <t>ហ្គ្រីន មីដូវ ឌីវេឡុបមេន (ខេមបូឌា) ខូ អិលធីឌី</t>
        </is>
      </c>
      <c r="AE1057" s="455" t="n">
        <v>871067</v>
      </c>
      <c r="AF1057" s="455" t="n">
        <v>791879</v>
      </c>
      <c r="AG1057" s="455" t="n">
        <v>0</v>
      </c>
      <c r="AH1057" s="455" t="n">
        <v>0</v>
      </c>
      <c r="AI1057" s="455" t="n">
        <v>79188</v>
      </c>
      <c r="AJ1057" s="455" t="n">
        <v>0</v>
      </c>
      <c r="AK1057" s="455" t="n">
        <v>0</v>
      </c>
      <c r="AL1057" s="455" t="n">
        <v>0</v>
      </c>
      <c r="AM1057" s="455" t="n">
        <v>0</v>
      </c>
      <c r="AN1057" s="455" t="n">
        <v>0</v>
      </c>
      <c r="AO1057" s="455" t="n">
        <v>0</v>
      </c>
      <c r="AP1057" s="455" t="n">
        <v>0</v>
      </c>
      <c r="AQ1057" s="455" t="n">
        <v>0</v>
      </c>
      <c r="AR1057" s="418" t="inlineStr"/>
      <c r="AS1057" s="418" t="inlineStr">
        <is>
          <t>Trucking Fee</t>
        </is>
      </c>
      <c r="AT1057" s="418" t="inlineStr">
        <is>
          <t>បានប្រកាសពន្ធ</t>
        </is>
      </c>
    </row>
    <row r="1058">
      <c r="A1058" s="417" t="n">
        <v>1049</v>
      </c>
      <c r="B1058" s="418" t="inlineStr">
        <is>
          <t>Terminal Handling Charge, EMF, 3 Party Trucking, Container Imbalance Charge, D/O Fee, Document Fee and Handling Charge</t>
        </is>
      </c>
      <c r="C1058" s="418" t="inlineStr">
        <is>
          <t>ជូយី (ខេមបូឌា)</t>
        </is>
      </c>
      <c r="D1058" s="418" t="inlineStr">
        <is>
          <t>B108-109007050</t>
        </is>
      </c>
      <c r="E1058" s="418" t="inlineStr">
        <is>
          <t>001749</t>
        </is>
      </c>
      <c r="F1058" s="419" t="n">
        <v>44788</v>
      </c>
      <c r="G1058" s="420" t="n">
        <v>184770</v>
      </c>
      <c r="H1058" s="418" t="n"/>
      <c r="I1058" s="455" t="n">
        <v>184770</v>
      </c>
      <c r="J1058" s="418">
        <f>IF(L1058&lt;&gt;"",L1058,K1058)</f>
        <v/>
      </c>
      <c r="K1058" s="418">
        <f>IF(AND(T1058=TRUE, U1058=TRUE, V1058=TRUE), IF(W1058&lt;-0.05, "អនុញ្ញាត (អ្នកផ្គត់ផ្គង់ប្រកាសខ្វះ)", "បានប្រកាស (អនុញ្ញាត)"), IF(AND(T1058=FALSE, U1058=FALSE, V1058=FALSE), "ព្យួរទុក (មិនមានទិន្នន័យ)", "ប្រកាសខុស (ព្យួរទុក)"))</f>
        <v/>
      </c>
      <c r="L1058" s="418" t="inlineStr"/>
      <c r="M1058" s="418" t="inlineStr"/>
      <c r="N1058" s="455" t="n"/>
      <c r="O1058" s="455">
        <f>IF(W1058&lt;0,AI1058,I1058)</f>
        <v/>
      </c>
      <c r="P1058" s="455">
        <f>I1058-O1058</f>
        <v/>
      </c>
      <c r="Q1058" s="418" t="n"/>
      <c r="R1058" s="418" t="inlineStr">
        <is>
          <t>001749</t>
        </is>
      </c>
      <c r="S1058" s="418" t="inlineStr">
        <is>
          <t>001749</t>
        </is>
      </c>
      <c r="T1058" s="418">
        <f>R1058=S1058</f>
        <v/>
      </c>
      <c r="U1058" s="418">
        <f>AND(MONTH(F1058)=MONTH(Y1058), YEAR(F1058)=YEAR(Y1058))</f>
        <v/>
      </c>
      <c r="V1058" s="418">
        <f>AND(AC1058&lt;&gt;"", 'Company information'!D$4&lt;&gt;"", RIGHT(SUBSTITUTE(AC1058,"-",""),9)=RIGHT(SUBSTITUTE('Company information'!D$4,"-",""),9))</f>
        <v/>
      </c>
      <c r="W1058" s="418">
        <f>AI1058-I1058</f>
        <v/>
      </c>
      <c r="X1058" s="455" t="n"/>
      <c r="Y1058" s="419" t="n">
        <v>44764</v>
      </c>
      <c r="Z1058" s="418" t="inlineStr">
        <is>
          <t>001749</t>
        </is>
      </c>
      <c r="AA1058" s="418" t="inlineStr"/>
      <c r="AB1058" s="418" t="inlineStr">
        <is>
          <t>បុគ្គលជាប់អាករ</t>
        </is>
      </c>
      <c r="AC1058" s="418" t="inlineStr">
        <is>
          <t>L001-100067123</t>
        </is>
      </c>
      <c r="AD1058" s="418" t="inlineStr">
        <is>
          <t>រីឡាយអេប៊ល សូស អ៊ិនដាសស្រ្ទៀល (ខេមបូឌា)</t>
        </is>
      </c>
      <c r="AE1058" s="455" t="n">
        <v>1412663</v>
      </c>
      <c r="AF1058" s="455" t="n">
        <v>1284239</v>
      </c>
      <c r="AG1058" s="455" t="n">
        <v>0</v>
      </c>
      <c r="AH1058" s="455" t="n">
        <v>0</v>
      </c>
      <c r="AI1058" s="455" t="n">
        <v>128424</v>
      </c>
      <c r="AJ1058" s="455" t="n">
        <v>0</v>
      </c>
      <c r="AK1058" s="455" t="n">
        <v>0</v>
      </c>
      <c r="AL1058" s="455" t="n">
        <v>0</v>
      </c>
      <c r="AM1058" s="455" t="n">
        <v>0</v>
      </c>
      <c r="AN1058" s="455" t="n">
        <v>0</v>
      </c>
      <c r="AO1058" s="455" t="n">
        <v>0</v>
      </c>
      <c r="AP1058" s="455" t="n">
        <v>0</v>
      </c>
      <c r="AQ1058" s="455" t="n">
        <v>0</v>
      </c>
      <c r="AR1058" s="418" t="inlineStr"/>
      <c r="AS1058" s="418" t="inlineStr">
        <is>
          <t>Trucking Fee</t>
        </is>
      </c>
      <c r="AT1058" s="418" t="inlineStr">
        <is>
          <t>បានប្រកាសពន្ធ</t>
        </is>
      </c>
    </row>
    <row r="1059">
      <c r="A1059" s="417" t="n">
        <v>1050</v>
      </c>
      <c r="B1059" s="418" t="inlineStr">
        <is>
          <t>Lift-On &amp; Lift-Off and Storage Charges</t>
        </is>
      </c>
      <c r="C1059" s="418" t="inlineStr">
        <is>
          <t>អាន រ៉ុង ហ្ស៊ី យី ឯ.ក</t>
        </is>
      </c>
      <c r="D1059" s="418" t="inlineStr">
        <is>
          <t>L001-902000739</t>
        </is>
      </c>
      <c r="E1059" s="418" t="inlineStr">
        <is>
          <t>202208021</t>
        </is>
      </c>
      <c r="F1059" s="419" t="n">
        <v>44795</v>
      </c>
      <c r="G1059" s="420" t="n">
        <v>2271929</v>
      </c>
      <c r="H1059" s="418" t="n"/>
      <c r="I1059" s="455" t="n">
        <v>2271929</v>
      </c>
      <c r="J1059" s="418">
        <f>IF(L1059&lt;&gt;"",L1059,K1059)</f>
        <v/>
      </c>
      <c r="K1059" s="418">
        <f>IF(AND(T1059=TRUE, U1059=TRUE, V1059=TRUE), IF(W1059&lt;-0.05, "អនុញ្ញាត (អ្នកផ្គត់ផ្គង់ប្រកាសខ្វះ)", "បានប្រកាស (អនុញ្ញាត)"), IF(AND(T1059=FALSE, U1059=FALSE, V1059=FALSE), "ព្យួរទុក (មិនមានទិន្នន័យ)", "ប្រកាសខុស (ព្យួរទុក)"))</f>
        <v/>
      </c>
      <c r="L1059" s="418" t="inlineStr"/>
      <c r="M1059" s="418" t="inlineStr"/>
      <c r="N1059" s="455" t="n"/>
      <c r="O1059" s="455">
        <f>IF(W1059&lt;0,AI1059,I1059)</f>
        <v/>
      </c>
      <c r="P1059" s="455">
        <f>I1059-O1059</f>
        <v/>
      </c>
      <c r="Q1059" s="418" t="n"/>
      <c r="R1059" s="418" t="inlineStr">
        <is>
          <t>202208021</t>
        </is>
      </c>
      <c r="S1059" s="418" t="inlineStr">
        <is>
          <t>202208021</t>
        </is>
      </c>
      <c r="T1059" s="418">
        <f>R1059=S1059</f>
        <v/>
      </c>
      <c r="U1059" s="418">
        <f>AND(MONTH(F1059)=MONTH(Y1059), YEAR(F1059)=YEAR(Y1059))</f>
        <v/>
      </c>
      <c r="V1059" s="418">
        <f>AND(AC1059&lt;&gt;"", 'Company information'!D$4&lt;&gt;"", RIGHT(SUBSTITUTE(AC1059,"-",""),9)=RIGHT(SUBSTITUTE('Company information'!D$4,"-",""),9))</f>
        <v/>
      </c>
      <c r="W1059" s="418">
        <f>AI1059-I1059</f>
        <v/>
      </c>
      <c r="X1059" s="455" t="n"/>
      <c r="Y1059" s="419" t="n">
        <v>44795</v>
      </c>
      <c r="Z1059" s="418" t="inlineStr">
        <is>
          <t>202208021</t>
        </is>
      </c>
      <c r="AA1059" s="418" t="inlineStr"/>
      <c r="AB1059" s="418" t="inlineStr">
        <is>
          <t>បុគ្គលជាប់អាករ</t>
        </is>
      </c>
      <c r="AC1059" s="418" t="inlineStr">
        <is>
          <t>L001-100067123</t>
        </is>
      </c>
      <c r="AD1059" s="418" t="inlineStr">
        <is>
          <t>រីឡាយអេប៊ល សូស អ៊ិនដាសស្រ្ទៀល (ខេមបូឌា)</t>
        </is>
      </c>
      <c r="AE1059" s="455" t="n">
        <v>24991223</v>
      </c>
      <c r="AF1059" s="455" t="n">
        <v>22719294</v>
      </c>
      <c r="AG1059" s="455" t="n">
        <v>0</v>
      </c>
      <c r="AH1059" s="455" t="n">
        <v>0</v>
      </c>
      <c r="AI1059" s="455" t="n">
        <v>2271929</v>
      </c>
      <c r="AJ1059" s="455" t="n">
        <v>0</v>
      </c>
      <c r="AK1059" s="455" t="n">
        <v>0</v>
      </c>
      <c r="AL1059" s="455" t="n">
        <v>0</v>
      </c>
      <c r="AM1059" s="455" t="n">
        <v>0</v>
      </c>
      <c r="AN1059" s="455" t="n">
        <v>0</v>
      </c>
      <c r="AO1059" s="455" t="n">
        <v>0</v>
      </c>
      <c r="AP1059" s="455" t="n">
        <v>0</v>
      </c>
      <c r="AQ1059" s="455" t="n">
        <v>0</v>
      </c>
      <c r="AR1059" s="418" t="inlineStr"/>
      <c r="AS1059" s="418" t="inlineStr">
        <is>
          <t>Plastic Paper, Hole Paper</t>
        </is>
      </c>
      <c r="AT1059" s="418" t="inlineStr">
        <is>
          <t>បានប្រកាសពន្ធ</t>
        </is>
      </c>
    </row>
    <row r="1060">
      <c r="A1060" s="417" t="n">
        <v>1051</v>
      </c>
      <c r="B1060" s="418" t="inlineStr">
        <is>
          <t>SCF Below 40F</t>
        </is>
      </c>
      <c r="C1060" s="418" t="inlineStr">
        <is>
          <t>អាន រ៉ុង ហ្ស៊ី យី ឯ.ក</t>
        </is>
      </c>
      <c r="D1060" s="418" t="inlineStr">
        <is>
          <t>L001-902000739</t>
        </is>
      </c>
      <c r="E1060" s="418" t="inlineStr">
        <is>
          <t>202208020</t>
        </is>
      </c>
      <c r="F1060" s="419" t="n">
        <v>44795</v>
      </c>
      <c r="G1060" s="420" t="n">
        <v>555566</v>
      </c>
      <c r="H1060" s="418" t="n"/>
      <c r="I1060" s="455" t="n">
        <v>555566</v>
      </c>
      <c r="J1060" s="418">
        <f>IF(L1060&lt;&gt;"",L1060,K1060)</f>
        <v/>
      </c>
      <c r="K1060" s="418">
        <f>IF(AND(T1060=TRUE, U1060=TRUE, V1060=TRUE), IF(W1060&lt;-0.05, "អនុញ្ញាត (អ្នកផ្គត់ផ្គង់ប្រកាសខ្វះ)", "បានប្រកាស (អនុញ្ញាត)"), IF(AND(T1060=FALSE, U1060=FALSE, V1060=FALSE), "ព្យួរទុក (មិនមានទិន្នន័យ)", "ប្រកាសខុស (ព្យួរទុក)"))</f>
        <v/>
      </c>
      <c r="L1060" s="418" t="inlineStr"/>
      <c r="M1060" s="418" t="inlineStr"/>
      <c r="N1060" s="455" t="n"/>
      <c r="O1060" s="455">
        <f>IF(W1060&lt;0,AI1060,I1060)</f>
        <v/>
      </c>
      <c r="P1060" s="455">
        <f>I1060-O1060</f>
        <v/>
      </c>
      <c r="Q1060" s="418" t="n"/>
      <c r="R1060" s="418" t="inlineStr">
        <is>
          <t>202208020</t>
        </is>
      </c>
      <c r="S1060" s="418" t="inlineStr">
        <is>
          <t>202208020</t>
        </is>
      </c>
      <c r="T1060" s="418">
        <f>R1060=S1060</f>
        <v/>
      </c>
      <c r="U1060" s="418">
        <f>AND(MONTH(F1060)=MONTH(Y1060), YEAR(F1060)=YEAR(Y1060))</f>
        <v/>
      </c>
      <c r="V1060" s="418">
        <f>AND(AC1060&lt;&gt;"", 'Company information'!D$4&lt;&gt;"", RIGHT(SUBSTITUTE(AC1060,"-",""),9)=RIGHT(SUBSTITUTE('Company information'!D$4,"-",""),9))</f>
        <v/>
      </c>
      <c r="W1060" s="418">
        <f>AI1060-I1060</f>
        <v/>
      </c>
      <c r="X1060" s="455" t="n"/>
      <c r="Y1060" s="419" t="n">
        <v>44795</v>
      </c>
      <c r="Z1060" s="418" t="inlineStr">
        <is>
          <t>202208020</t>
        </is>
      </c>
      <c r="AA1060" s="418" t="inlineStr"/>
      <c r="AB1060" s="418" t="inlineStr">
        <is>
          <t>បុគ្គលជាប់អាករ</t>
        </is>
      </c>
      <c r="AC1060" s="418" t="inlineStr">
        <is>
          <t>L001-100067123</t>
        </is>
      </c>
      <c r="AD1060" s="418" t="inlineStr">
        <is>
          <t>រីឡាយអេប៊ល សូស អ៊ិនដាសស្រ្ទៀល (ខេមបូឌា)</t>
        </is>
      </c>
      <c r="AE1060" s="455" t="n">
        <v>6111225</v>
      </c>
      <c r="AF1060" s="455" t="n">
        <v>5555659</v>
      </c>
      <c r="AG1060" s="455" t="n">
        <v>0</v>
      </c>
      <c r="AH1060" s="455" t="n">
        <v>0</v>
      </c>
      <c r="AI1060" s="455" t="n">
        <v>555566</v>
      </c>
      <c r="AJ1060" s="455" t="n">
        <v>0</v>
      </c>
      <c r="AK1060" s="455" t="n">
        <v>0</v>
      </c>
      <c r="AL1060" s="455" t="n">
        <v>0</v>
      </c>
      <c r="AM1060" s="455" t="n">
        <v>0</v>
      </c>
      <c r="AN1060" s="455" t="n">
        <v>0</v>
      </c>
      <c r="AO1060" s="455" t="n">
        <v>0</v>
      </c>
      <c r="AP1060" s="455" t="n">
        <v>0</v>
      </c>
      <c r="AQ1060" s="455" t="n">
        <v>0</v>
      </c>
      <c r="AR1060" s="418" t="inlineStr"/>
      <c r="AS1060" s="418" t="inlineStr">
        <is>
          <t>Maker Paper, Pattern Paper</t>
        </is>
      </c>
      <c r="AT1060" s="418" t="inlineStr">
        <is>
          <t>បានប្រកាសពន្ធ</t>
        </is>
      </c>
    </row>
    <row r="1061">
      <c r="A1061" s="417" t="n">
        <v>1052</v>
      </c>
      <c r="B1061" s="418" t="inlineStr">
        <is>
          <t>Customs Declaration and CPF Containerized</t>
        </is>
      </c>
      <c r="C1061" s="418" t="inlineStr">
        <is>
          <t>ចុង ជាន ហុង យី ព្រីនធីង</t>
        </is>
      </c>
      <c r="D1061" s="418" t="inlineStr">
        <is>
          <t>K010-901903383</t>
        </is>
      </c>
      <c r="E1061" s="418" t="inlineStr">
        <is>
          <t>000047</t>
        </is>
      </c>
      <c r="F1061" s="419" t="n">
        <v>44797</v>
      </c>
      <c r="G1061" s="420" t="n">
        <v>287700</v>
      </c>
      <c r="H1061" s="418" t="n"/>
      <c r="I1061" s="455" t="n">
        <v>287700</v>
      </c>
      <c r="J1061" s="418">
        <f>IF(L1061&lt;&gt;"",L1061,K1061)</f>
        <v/>
      </c>
      <c r="K1061" s="418">
        <f>IF(AND(T1061=TRUE, U1061=TRUE, V1061=TRUE), IF(W1061&lt;-0.05, "អនុញ្ញាត (អ្នកផ្គត់ផ្គង់ប្រកាសខ្វះ)", "បានប្រកាស (អនុញ្ញាត)"), IF(AND(T1061=FALSE, U1061=FALSE, V1061=FALSE), "ព្យួរទុក (មិនមានទិន្នន័យ)", "ប្រកាសខុស (ព្យួរទុក)"))</f>
        <v/>
      </c>
      <c r="L1061" s="418" t="inlineStr"/>
      <c r="M1061" s="418" t="inlineStr"/>
      <c r="N1061" s="455" t="n"/>
      <c r="O1061" s="455">
        <f>IF(W1061&lt;0,AI1061,I1061)</f>
        <v/>
      </c>
      <c r="P1061" s="455">
        <f>I1061-O1061</f>
        <v/>
      </c>
      <c r="Q1061" s="418" t="n"/>
      <c r="R1061" s="418" t="inlineStr">
        <is>
          <t>000047</t>
        </is>
      </c>
      <c r="S1061" s="418" t="inlineStr">
        <is>
          <t>000047</t>
        </is>
      </c>
      <c r="T1061" s="418">
        <f>R1061=S1061</f>
        <v/>
      </c>
      <c r="U1061" s="418">
        <f>AND(MONTH(F1061)=MONTH(Y1061), YEAR(F1061)=YEAR(Y1061))</f>
        <v/>
      </c>
      <c r="V1061" s="418">
        <f>AND(AC1061&lt;&gt;"", 'Company information'!D$4&lt;&gt;"", RIGHT(SUBSTITUTE(AC1061,"-",""),9)=RIGHT(SUBSTITUTE('Company information'!D$4,"-",""),9))</f>
        <v/>
      </c>
      <c r="W1061" s="418">
        <f>AI1061-I1061</f>
        <v/>
      </c>
      <c r="X1061" s="455" t="n"/>
      <c r="Y1061" s="419" t="n">
        <v>44797</v>
      </c>
      <c r="Z1061" s="418" t="inlineStr">
        <is>
          <t>000047</t>
        </is>
      </c>
      <c r="AA1061" s="418" t="inlineStr"/>
      <c r="AB1061" s="418" t="inlineStr">
        <is>
          <t>បុគ្គលជាប់អាករ</t>
        </is>
      </c>
      <c r="AC1061" s="418" t="inlineStr">
        <is>
          <t>L001-100067123</t>
        </is>
      </c>
      <c r="AD1061" s="418" t="inlineStr">
        <is>
          <t>រីឡាយអេប៊ល សូស អ៊ិនដាសស្រ្ទៀល (ខេមបូឌា)</t>
        </is>
      </c>
      <c r="AE1061" s="455" t="n">
        <v>3164700</v>
      </c>
      <c r="AF1061" s="455" t="n">
        <v>2877000</v>
      </c>
      <c r="AG1061" s="455" t="n">
        <v>0</v>
      </c>
      <c r="AH1061" s="455" t="n">
        <v>0</v>
      </c>
      <c r="AI1061" s="455" t="n">
        <v>287700</v>
      </c>
      <c r="AJ1061" s="455" t="n">
        <v>0</v>
      </c>
      <c r="AK1061" s="455" t="n">
        <v>0</v>
      </c>
      <c r="AL1061" s="455" t="n">
        <v>0</v>
      </c>
      <c r="AM1061" s="455" t="n">
        <v>0</v>
      </c>
      <c r="AN1061" s="455" t="n">
        <v>0</v>
      </c>
      <c r="AO1061" s="455" t="n">
        <v>0</v>
      </c>
      <c r="AP1061" s="455" t="n">
        <v>0</v>
      </c>
      <c r="AQ1061" s="455" t="n">
        <v>0</v>
      </c>
      <c r="AR1061" s="418" t="inlineStr"/>
      <c r="AS1061" s="418" t="inlineStr">
        <is>
          <t>ស្ទីកគ័រ​​</t>
        </is>
      </c>
      <c r="AT1061" s="418" t="inlineStr">
        <is>
          <t>បានប្រកាសពន្ធ</t>
        </is>
      </c>
    </row>
    <row r="1062">
      <c r="A1062" s="417" t="n">
        <v>1053</v>
      </c>
      <c r="B1062" s="418" t="inlineStr">
        <is>
          <t>Customs Clearance Fee and Trucking Fee</t>
        </is>
      </c>
      <c r="C1062" s="418" t="inlineStr">
        <is>
          <t>ស៊ូ ចេង សូវីង ម៉ាស៊ីន ឯ.ក</t>
        </is>
      </c>
      <c r="D1062" s="418" t="inlineStr">
        <is>
          <t>K010-901702798</t>
        </is>
      </c>
      <c r="E1062" s="418" t="inlineStr">
        <is>
          <t>2022-000893</t>
        </is>
      </c>
      <c r="F1062" s="419" t="n">
        <v>44798</v>
      </c>
      <c r="G1062" s="420" t="n">
        <v>312436</v>
      </c>
      <c r="H1062" s="418" t="n"/>
      <c r="I1062" s="455" t="n">
        <v>312436</v>
      </c>
      <c r="J1062" s="418">
        <f>IF(L1062&lt;&gt;"",L1062,K1062)</f>
        <v/>
      </c>
      <c r="K1062" s="418">
        <f>IF(AND(T1062=TRUE, U1062=TRUE, V1062=TRUE), IF(W1062&lt;-0.05, "អនុញ្ញាត (អ្នកផ្គត់ផ្គង់ប្រកាសខ្វះ)", "បានប្រកាស (អនុញ្ញាត)"), IF(AND(T1062=FALSE, U1062=FALSE, V1062=FALSE), "ព្យួរទុក (មិនមានទិន្នន័យ)", "ប្រកាសខុស (ព្យួរទុក)"))</f>
        <v/>
      </c>
      <c r="L1062" s="418" t="inlineStr"/>
      <c r="M1062" s="418" t="inlineStr"/>
      <c r="N1062" s="455" t="n"/>
      <c r="O1062" s="455">
        <f>IF(W1062&lt;0,AI1062,I1062)</f>
        <v/>
      </c>
      <c r="P1062" s="455">
        <f>I1062-O1062</f>
        <v/>
      </c>
      <c r="Q1062" s="418" t="n"/>
      <c r="R1062" s="418" t="inlineStr">
        <is>
          <t>2022-000893</t>
        </is>
      </c>
      <c r="S1062" s="418" t="inlineStr">
        <is>
          <t>2022-000893</t>
        </is>
      </c>
      <c r="T1062" s="418">
        <f>R1062=S1062</f>
        <v/>
      </c>
      <c r="U1062" s="418">
        <f>AND(MONTH(F1062)=MONTH(Y1062), YEAR(F1062)=YEAR(Y1062))</f>
        <v/>
      </c>
      <c r="V1062" s="418">
        <f>AND(AC1062&lt;&gt;"", 'Company information'!D$4&lt;&gt;"", RIGHT(SUBSTITUTE(AC1062,"-",""),9)=RIGHT(SUBSTITUTE('Company information'!D$4,"-",""),9))</f>
        <v/>
      </c>
      <c r="W1062" s="418">
        <f>AI1062-I1062</f>
        <v/>
      </c>
      <c r="X1062" s="455" t="n"/>
      <c r="Y1062" s="419" t="n">
        <v>44798</v>
      </c>
      <c r="Z1062" s="418" t="inlineStr">
        <is>
          <t>2022-000893</t>
        </is>
      </c>
      <c r="AA1062" s="418" t="inlineStr"/>
      <c r="AB1062" s="418" t="inlineStr">
        <is>
          <t>បុគ្គលជាប់អាករ</t>
        </is>
      </c>
      <c r="AC1062" s="418" t="inlineStr">
        <is>
          <t>L001-100067123</t>
        </is>
      </c>
      <c r="AD1062" s="418" t="inlineStr">
        <is>
          <t>រីឡាយអេប៊ល សូស អ៊ិនដាសស្រ្ទៀល (ខេមបូឌា)</t>
        </is>
      </c>
      <c r="AE1062" s="455" t="n">
        <v>3436796</v>
      </c>
      <c r="AF1062" s="455" t="n">
        <v>3124360</v>
      </c>
      <c r="AG1062" s="455" t="n">
        <v>0</v>
      </c>
      <c r="AH1062" s="455" t="n">
        <v>0</v>
      </c>
      <c r="AI1062" s="455" t="n">
        <v>312436</v>
      </c>
      <c r="AJ1062" s="455" t="n">
        <v>0</v>
      </c>
      <c r="AK1062" s="455" t="n">
        <v>0</v>
      </c>
      <c r="AL1062" s="455" t="n">
        <v>0</v>
      </c>
      <c r="AM1062" s="455" t="n">
        <v>0</v>
      </c>
      <c r="AN1062" s="455" t="n">
        <v>0</v>
      </c>
      <c r="AO1062" s="455" t="n">
        <v>0</v>
      </c>
      <c r="AP1062" s="455" t="n">
        <v>0</v>
      </c>
      <c r="AQ1062" s="455" t="n">
        <v>0</v>
      </c>
      <c r="AR1062" s="418" t="inlineStr"/>
      <c r="AS1062" s="418" t="inlineStr">
        <is>
          <t>ជួលម៉ាស៊ីនផុងអំបោះ៤</t>
        </is>
      </c>
      <c r="AT1062" s="418" t="inlineStr">
        <is>
          <t>បានប្រកាសពន្ធ</t>
        </is>
      </c>
    </row>
    <row r="1063">
      <c r="A1063" s="417" t="n">
        <v>1054</v>
      </c>
      <c r="B1063" s="418" t="inlineStr">
        <is>
          <t>Customs Clearance Fee, Non-Original Insurance, Permit Fee, Express Permit, Service Charge, Red in Asycuda System and Customs Handling Fee wrong Bill</t>
        </is>
      </c>
      <c r="C1063" s="418" t="inlineStr">
        <is>
          <t>ស៊ូ ចេង សូវីង ម៉ាស៊ីន ឯ.ក</t>
        </is>
      </c>
      <c r="D1063" s="418" t="inlineStr">
        <is>
          <t>K010-901702798</t>
        </is>
      </c>
      <c r="E1063" s="418" t="inlineStr">
        <is>
          <t>2022-000886</t>
        </is>
      </c>
      <c r="F1063" s="419" t="n">
        <v>44797</v>
      </c>
      <c r="G1063" s="420" t="n">
        <v>281124</v>
      </c>
      <c r="H1063" s="418" t="n"/>
      <c r="I1063" s="455" t="n">
        <v>281124</v>
      </c>
      <c r="J1063" s="418">
        <f>IF(L1063&lt;&gt;"",L1063,K1063)</f>
        <v/>
      </c>
      <c r="K1063" s="418">
        <f>IF(AND(T1063=TRUE, U1063=TRUE, V1063=TRUE), IF(W1063&lt;-0.05, "អនុញ្ញាត (អ្នកផ្គត់ផ្គង់ប្រកាសខ្វះ)", "បានប្រកាស (អនុញ្ញាត)"), IF(AND(T1063=FALSE, U1063=FALSE, V1063=FALSE), "ព្យួរទុក (មិនមានទិន្នន័យ)", "ប្រកាសខុស (ព្យួរទុក)"))</f>
        <v/>
      </c>
      <c r="L1063" s="418" t="inlineStr"/>
      <c r="M1063" s="418" t="inlineStr"/>
      <c r="N1063" s="455" t="n"/>
      <c r="O1063" s="455">
        <f>IF(W1063&lt;0,AI1063,I1063)</f>
        <v/>
      </c>
      <c r="P1063" s="455">
        <f>I1063-O1063</f>
        <v/>
      </c>
      <c r="Q1063" s="418" t="n"/>
      <c r="R1063" s="418" t="inlineStr">
        <is>
          <t>2022-000886</t>
        </is>
      </c>
      <c r="S1063" s="418" t="inlineStr">
        <is>
          <t>2022-000886</t>
        </is>
      </c>
      <c r="T1063" s="418">
        <f>R1063=S1063</f>
        <v/>
      </c>
      <c r="U1063" s="418">
        <f>AND(MONTH(F1063)=MONTH(Y1063), YEAR(F1063)=YEAR(Y1063))</f>
        <v/>
      </c>
      <c r="V1063" s="418">
        <f>AND(AC1063&lt;&gt;"", 'Company information'!D$4&lt;&gt;"", RIGHT(SUBSTITUTE(AC1063,"-",""),9)=RIGHT(SUBSTITUTE('Company information'!D$4,"-",""),9))</f>
        <v/>
      </c>
      <c r="W1063" s="418">
        <f>AI1063-I1063</f>
        <v/>
      </c>
      <c r="X1063" s="455" t="n"/>
      <c r="Y1063" s="419" t="n">
        <v>44797</v>
      </c>
      <c r="Z1063" s="418" t="inlineStr">
        <is>
          <t>2022-000886</t>
        </is>
      </c>
      <c r="AA1063" s="418" t="inlineStr"/>
      <c r="AB1063" s="418" t="inlineStr">
        <is>
          <t>បុគ្គលជាប់អាករ</t>
        </is>
      </c>
      <c r="AC1063" s="418" t="inlineStr">
        <is>
          <t>L001-100067123</t>
        </is>
      </c>
      <c r="AD1063" s="418" t="inlineStr">
        <is>
          <t>រីឡាយអេប៊ល សូស អ៊ិនដាសស្រ្ទៀល (ខេមបូឌា)</t>
        </is>
      </c>
      <c r="AE1063" s="455" t="n">
        <v>3092364</v>
      </c>
      <c r="AF1063" s="455" t="n">
        <v>2811240</v>
      </c>
      <c r="AG1063" s="455" t="n">
        <v>0</v>
      </c>
      <c r="AH1063" s="455" t="n">
        <v>0</v>
      </c>
      <c r="AI1063" s="455" t="n">
        <v>281124</v>
      </c>
      <c r="AJ1063" s="455" t="n">
        <v>0</v>
      </c>
      <c r="AK1063" s="455" t="n">
        <v>0</v>
      </c>
      <c r="AL1063" s="455" t="n">
        <v>0</v>
      </c>
      <c r="AM1063" s="455" t="n">
        <v>0</v>
      </c>
      <c r="AN1063" s="455" t="n">
        <v>0</v>
      </c>
      <c r="AO1063" s="455" t="n">
        <v>0</v>
      </c>
      <c r="AP1063" s="455" t="n">
        <v>0</v>
      </c>
      <c r="AQ1063" s="455" t="n">
        <v>0</v>
      </c>
      <c r="AR1063" s="418" t="inlineStr"/>
      <c r="AS1063" s="418" t="inlineStr">
        <is>
          <t>ជួលម៉ាស៊ីនផុងអំបោះ៤</t>
        </is>
      </c>
      <c r="AT1063" s="418" t="inlineStr">
        <is>
          <t>បានប្រកាសពន្ធ</t>
        </is>
      </c>
    </row>
    <row r="1064">
      <c r="A1064" s="417" t="n">
        <v>1055</v>
      </c>
      <c r="B1064" s="418" t="inlineStr">
        <is>
          <t>THC, EMF, 3 PARTY TRUCKING, CIC, R/O, DOC FEE and HANDLING FEE</t>
        </is>
      </c>
      <c r="C1064" s="418" t="inlineStr">
        <is>
          <t>ស៊ូ ចេង សូវីង ម៉ាស៊ីន ឯ.ក</t>
        </is>
      </c>
      <c r="D1064" s="418" t="inlineStr">
        <is>
          <t>K010-901702798</t>
        </is>
      </c>
      <c r="E1064" s="418" t="inlineStr">
        <is>
          <t>2022-000839</t>
        </is>
      </c>
      <c r="F1064" s="419" t="n">
        <v>44903</v>
      </c>
      <c r="G1064" s="420" t="n">
        <v>312132</v>
      </c>
      <c r="H1064" s="418" t="n"/>
      <c r="I1064" s="455" t="n">
        <v>312132</v>
      </c>
      <c r="J1064" s="418">
        <f>IF(L1064&lt;&gt;"",L1064,K1064)</f>
        <v/>
      </c>
      <c r="K1064" s="418">
        <f>IF(AND(T1064=TRUE, U1064=TRUE, V1064=TRUE), IF(W1064&lt;-0.05, "អនុញ្ញាត (អ្នកផ្គត់ផ្គង់ប្រកាសខ្វះ)", "បានប្រកាស (អនុញ្ញាត)"), IF(AND(T1064=FALSE, U1064=FALSE, V1064=FALSE), "ព្យួរទុក (មិនមានទិន្នន័យ)", "ប្រកាសខុស (ព្យួរទុក)"))</f>
        <v/>
      </c>
      <c r="L1064" s="418" t="inlineStr"/>
      <c r="M1064" s="418" t="inlineStr"/>
      <c r="N1064" s="455" t="n"/>
      <c r="O1064" s="455">
        <f>IF(W1064&lt;0,AI1064,I1064)</f>
        <v/>
      </c>
      <c r="P1064" s="455">
        <f>I1064-O1064</f>
        <v/>
      </c>
      <c r="Q1064" s="418" t="n"/>
      <c r="R1064" s="418" t="inlineStr">
        <is>
          <t>2022-000839</t>
        </is>
      </c>
      <c r="S1064" s="418" t="inlineStr">
        <is>
          <t>2022-000839</t>
        </is>
      </c>
      <c r="T1064" s="418">
        <f>R1064=S1064</f>
        <v/>
      </c>
      <c r="U1064" s="418">
        <f>AND(MONTH(F1064)=MONTH(Y1064), YEAR(F1064)=YEAR(Y1064))</f>
        <v/>
      </c>
      <c r="V1064" s="418">
        <f>AND(AC1064&lt;&gt;"", 'Company information'!D$4&lt;&gt;"", RIGHT(SUBSTITUTE(AC1064,"-",""),9)=RIGHT(SUBSTITUTE('Company information'!D$4,"-",""),9))</f>
        <v/>
      </c>
      <c r="W1064" s="418">
        <f>AI1064-I1064</f>
        <v/>
      </c>
      <c r="X1064" s="455" t="n"/>
      <c r="Y1064" s="419" t="n">
        <v>44785</v>
      </c>
      <c r="Z1064" s="418" t="inlineStr">
        <is>
          <t>2022-000839</t>
        </is>
      </c>
      <c r="AA1064" s="418" t="inlineStr"/>
      <c r="AB1064" s="418" t="inlineStr">
        <is>
          <t>បុគ្គលជាប់អាករ</t>
        </is>
      </c>
      <c r="AC1064" s="418" t="inlineStr">
        <is>
          <t>L001-100067123</t>
        </is>
      </c>
      <c r="AD1064" s="418" t="inlineStr">
        <is>
          <t>រីឡាយអេប៊ល សូស អ៊ិនដាសស្រ្ទៀល (ខេមបូឌា)</t>
        </is>
      </c>
      <c r="AE1064" s="455" t="n">
        <v>3433452</v>
      </c>
      <c r="AF1064" s="455" t="n">
        <v>3121320</v>
      </c>
      <c r="AG1064" s="455" t="n">
        <v>0</v>
      </c>
      <c r="AH1064" s="455" t="n">
        <v>0</v>
      </c>
      <c r="AI1064" s="455" t="n">
        <v>312132</v>
      </c>
      <c r="AJ1064" s="455" t="n">
        <v>0</v>
      </c>
      <c r="AK1064" s="455" t="n">
        <v>0</v>
      </c>
      <c r="AL1064" s="455" t="n">
        <v>0</v>
      </c>
      <c r="AM1064" s="455" t="n">
        <v>0</v>
      </c>
      <c r="AN1064" s="455" t="n">
        <v>0</v>
      </c>
      <c r="AO1064" s="455" t="n">
        <v>0</v>
      </c>
      <c r="AP1064" s="455" t="n">
        <v>0</v>
      </c>
      <c r="AQ1064" s="455" t="n">
        <v>0</v>
      </c>
      <c r="AR1064" s="418" t="inlineStr"/>
      <c r="AS1064" s="418" t="inlineStr">
        <is>
          <t>ជួលម៉ាស៊ីនផុងអំបោះ៤</t>
        </is>
      </c>
      <c r="AT1064" s="418" t="inlineStr">
        <is>
          <t>បានប្រកាសពន្ធ</t>
        </is>
      </c>
    </row>
    <row r="1065">
      <c r="A1065" s="417" t="n">
        <v>1056</v>
      </c>
      <c r="B1065" s="418" t="inlineStr">
        <is>
          <t>Customs Declaration</t>
        </is>
      </c>
      <c r="C1065" s="418" t="inlineStr">
        <is>
          <t>ជ័យហ្វា អ៊ិនធើណេសិនណល</t>
        </is>
      </c>
      <c r="D1065" s="418" t="inlineStr">
        <is>
          <t>K010-901636121</t>
        </is>
      </c>
      <c r="E1065" s="418" t="inlineStr">
        <is>
          <t>2022-0121</t>
        </is>
      </c>
      <c r="F1065" s="419" t="n">
        <v>44796</v>
      </c>
      <c r="G1065" s="420" t="n">
        <v>450757</v>
      </c>
      <c r="H1065" s="418" t="n"/>
      <c r="I1065" s="455" t="n">
        <v>450757</v>
      </c>
      <c r="J1065" s="418">
        <f>IF(L1065&lt;&gt;"",L1065,K1065)</f>
        <v/>
      </c>
      <c r="K1065" s="418">
        <f>IF(AND(T1065=TRUE, U1065=TRUE, V1065=TRUE), IF(W1065&lt;-0.05, "អនុញ្ញាត (អ្នកផ្គត់ផ្គង់ប្រកាសខ្វះ)", "បានប្រកាស (អនុញ្ញាត)"), IF(AND(T1065=FALSE, U1065=FALSE, V1065=FALSE), "ព្យួរទុក (មិនមានទិន្នន័យ)", "ប្រកាសខុស (ព្យួរទុក)"))</f>
        <v/>
      </c>
      <c r="L1065" s="418" t="inlineStr"/>
      <c r="M1065" s="418" t="inlineStr"/>
      <c r="N1065" s="455" t="n"/>
      <c r="O1065" s="455">
        <f>IF(W1065&lt;0,AI1065,I1065)</f>
        <v/>
      </c>
      <c r="P1065" s="455">
        <f>I1065-O1065</f>
        <v/>
      </c>
      <c r="Q1065" s="418" t="n"/>
      <c r="R1065" s="418" t="inlineStr">
        <is>
          <t>2022-0121</t>
        </is>
      </c>
      <c r="S1065" s="418" t="inlineStr">
        <is>
          <t>2022-0121</t>
        </is>
      </c>
      <c r="T1065" s="418">
        <f>R1065=S1065</f>
        <v/>
      </c>
      <c r="U1065" s="418">
        <f>AND(MONTH(F1065)=MONTH(Y1065), YEAR(F1065)=YEAR(Y1065))</f>
        <v/>
      </c>
      <c r="V1065" s="418">
        <f>AND(AC1065&lt;&gt;"", 'Company information'!D$4&lt;&gt;"", RIGHT(SUBSTITUTE(AC1065,"-",""),9)=RIGHT(SUBSTITUTE('Company information'!D$4,"-",""),9))</f>
        <v/>
      </c>
      <c r="W1065" s="418">
        <f>AI1065-I1065</f>
        <v/>
      </c>
      <c r="X1065" s="455" t="n"/>
      <c r="Y1065" s="419" t="n">
        <v>44796</v>
      </c>
      <c r="Z1065" s="418" t="inlineStr">
        <is>
          <t>2022-0121</t>
        </is>
      </c>
      <c r="AA1065" s="418" t="inlineStr"/>
      <c r="AB1065" s="418" t="inlineStr">
        <is>
          <t>បុគ្គលជាប់អាករ</t>
        </is>
      </c>
      <c r="AC1065" s="418" t="inlineStr">
        <is>
          <t>L001-100067123</t>
        </is>
      </c>
      <c r="AD1065" s="418" t="inlineStr">
        <is>
          <t>រីឡាយអេប៊ល សូស អ៊ិនដាសស្រ្ទៀល (ខេមបូឌា)</t>
        </is>
      </c>
      <c r="AE1065" s="455" t="n">
        <v>4958330</v>
      </c>
      <c r="AF1065" s="455" t="n">
        <v>4507573</v>
      </c>
      <c r="AG1065" s="455" t="n">
        <v>0</v>
      </c>
      <c r="AH1065" s="455" t="n">
        <v>0</v>
      </c>
      <c r="AI1065" s="455" t="n">
        <v>450757</v>
      </c>
      <c r="AJ1065" s="455" t="n">
        <v>0</v>
      </c>
      <c r="AK1065" s="455" t="n">
        <v>0</v>
      </c>
      <c r="AL1065" s="455" t="n">
        <v>0</v>
      </c>
      <c r="AM1065" s="455" t="n">
        <v>0</v>
      </c>
      <c r="AN1065" s="455" t="n">
        <v>0</v>
      </c>
      <c r="AO1065" s="455" t="n">
        <v>0</v>
      </c>
      <c r="AP1065" s="455" t="n">
        <v>0</v>
      </c>
      <c r="AQ1065" s="455" t="n">
        <v>0</v>
      </c>
      <c r="AR1065" s="418" t="inlineStr"/>
      <c r="AS1065" s="418" t="inlineStr">
        <is>
          <t>គំរូអាវ&amp;ក្រណាត់</t>
        </is>
      </c>
      <c r="AT1065" s="418" t="inlineStr">
        <is>
          <t>បានប្រកាសពន្ធ</t>
        </is>
      </c>
    </row>
    <row r="1066">
      <c r="A1066" s="417" t="n">
        <v>1057</v>
      </c>
      <c r="B1066" s="418" t="inlineStr">
        <is>
          <t>Customs Clearance Fee</t>
        </is>
      </c>
      <c r="C1066" s="418" t="inlineStr">
        <is>
          <t>អេសជីអេស (ខេមបូឌា) លីមីធីត</t>
        </is>
      </c>
      <c r="D1066" s="418" t="inlineStr">
        <is>
          <t>L001-107030519</t>
        </is>
      </c>
      <c r="E1066" s="418" t="inlineStr">
        <is>
          <t>10020990</t>
        </is>
      </c>
      <c r="F1066" s="419" t="n">
        <v>44792</v>
      </c>
      <c r="G1066" s="420" t="n">
        <v>30788</v>
      </c>
      <c r="H1066" s="418" t="n"/>
      <c r="I1066" s="455" t="n">
        <v>30788</v>
      </c>
      <c r="J1066" s="418">
        <f>IF(L1066&lt;&gt;"",L1066,K1066)</f>
        <v/>
      </c>
      <c r="K1066" s="418">
        <f>IF(AND(T1066=TRUE, U1066=TRUE, V1066=TRUE), IF(W1066&lt;-0.05, "អនុញ្ញាត (អ្នកផ្គត់ផ្គង់ប្រកាសខ្វះ)", "បានប្រកាស (អនុញ្ញាត)"), IF(AND(T1066=FALSE, U1066=FALSE, V1066=FALSE), "ព្យួរទុក (មិនមានទិន្នន័យ)", "ប្រកាសខុស (ព្យួរទុក)"))</f>
        <v/>
      </c>
      <c r="L1066" s="418" t="inlineStr"/>
      <c r="M1066" s="418" t="inlineStr"/>
      <c r="N1066" s="455" t="n"/>
      <c r="O1066" s="455">
        <f>IF(W1066&lt;0,AI1066,I1066)</f>
        <v/>
      </c>
      <c r="P1066" s="455">
        <f>I1066-O1066</f>
        <v/>
      </c>
      <c r="Q1066" s="418" t="n"/>
      <c r="R1066" s="418" t="inlineStr">
        <is>
          <t>10020990</t>
        </is>
      </c>
      <c r="S1066" s="418" t="inlineStr">
        <is>
          <t>10020990</t>
        </is>
      </c>
      <c r="T1066" s="418">
        <f>R1066=S1066</f>
        <v/>
      </c>
      <c r="U1066" s="418">
        <f>AND(MONTH(F1066)=MONTH(Y1066), YEAR(F1066)=YEAR(Y1066))</f>
        <v/>
      </c>
      <c r="V1066" s="418">
        <f>AND(AC1066&lt;&gt;"", 'Company information'!D$4&lt;&gt;"", RIGHT(SUBSTITUTE(AC1066,"-",""),9)=RIGHT(SUBSTITUTE('Company information'!D$4,"-",""),9))</f>
        <v/>
      </c>
      <c r="W1066" s="418">
        <f>AI1066-I1066</f>
        <v/>
      </c>
      <c r="X1066" s="455" t="n"/>
      <c r="Y1066" s="419" t="n">
        <v>44792</v>
      </c>
      <c r="Z1066" s="418" t="inlineStr">
        <is>
          <t>10020990</t>
        </is>
      </c>
      <c r="AA1066" s="418" t="inlineStr"/>
      <c r="AB1066" s="418" t="inlineStr">
        <is>
          <t>បុគ្គលជាប់អាករ</t>
        </is>
      </c>
      <c r="AC1066" s="418" t="inlineStr">
        <is>
          <t>L001-100067123</t>
        </is>
      </c>
      <c r="AD1066" s="418" t="inlineStr">
        <is>
          <t>រីឡាយអេប៊ល សូស អ៊ិនដាសស្រ្ទៀល (ខេមបូឌា)</t>
        </is>
      </c>
      <c r="AE1066" s="455" t="n">
        <v>338663</v>
      </c>
      <c r="AF1066" s="455" t="n">
        <v>307875</v>
      </c>
      <c r="AG1066" s="455" t="n">
        <v>0</v>
      </c>
      <c r="AH1066" s="455" t="n">
        <v>0</v>
      </c>
      <c r="AI1066" s="455" t="n">
        <v>30788</v>
      </c>
      <c r="AJ1066" s="455" t="n">
        <v>0</v>
      </c>
      <c r="AK1066" s="455" t="n">
        <v>0</v>
      </c>
      <c r="AL1066" s="455" t="n">
        <v>0</v>
      </c>
      <c r="AM1066" s="455" t="n">
        <v>0</v>
      </c>
      <c r="AN1066" s="455" t="n">
        <v>0</v>
      </c>
      <c r="AO1066" s="455" t="n">
        <v>0</v>
      </c>
      <c r="AP1066" s="455" t="n">
        <v>0</v>
      </c>
      <c r="AQ1066" s="455" t="n">
        <v>0</v>
      </c>
      <c r="AR1066" s="418" t="inlineStr"/>
      <c r="AS1066" s="418" t="inlineStr">
        <is>
          <t>Laboratory Testing - Ea - Trade - C&amp;P</t>
        </is>
      </c>
      <c r="AT1066" s="418" t="inlineStr">
        <is>
          <t>បានប្រកាសពន្ធ</t>
        </is>
      </c>
    </row>
    <row r="1067">
      <c r="A1067" s="417" t="n">
        <v>1058</v>
      </c>
      <c r="B1067" s="418" t="inlineStr">
        <is>
          <t>Air Freight, Customs Clearance Fee, Permit Fee, Import Deposit and Red in Asycuda System</t>
        </is>
      </c>
      <c r="C1067" s="418" t="inlineStr">
        <is>
          <t>អេសជីអេស (ខេមបូឌា) លីមីធីត</t>
        </is>
      </c>
      <c r="D1067" s="418" t="inlineStr">
        <is>
          <t>L001-107030519</t>
        </is>
      </c>
      <c r="E1067" s="418" t="inlineStr">
        <is>
          <t>10020989</t>
        </is>
      </c>
      <c r="F1067" s="419" t="n">
        <v>44792</v>
      </c>
      <c r="G1067" s="420" t="n">
        <v>33786</v>
      </c>
      <c r="H1067" s="418" t="n"/>
      <c r="I1067" s="455" t="n">
        <v>33786</v>
      </c>
      <c r="J1067" s="418">
        <f>IF(L1067&lt;&gt;"",L1067,K1067)</f>
        <v/>
      </c>
      <c r="K1067" s="418">
        <f>IF(AND(T1067=TRUE, U1067=TRUE, V1067=TRUE), IF(W1067&lt;-0.05, "អនុញ្ញាត (អ្នកផ្គត់ផ្គង់ប្រកាសខ្វះ)", "បានប្រកាស (អនុញ្ញាត)"), IF(AND(T1067=FALSE, U1067=FALSE, V1067=FALSE), "ព្យួរទុក (មិនមានទិន្នន័យ)", "ប្រកាសខុស (ព្យួរទុក)"))</f>
        <v/>
      </c>
      <c r="L1067" s="418" t="inlineStr"/>
      <c r="M1067" s="418" t="inlineStr"/>
      <c r="N1067" s="455" t="n"/>
      <c r="O1067" s="455">
        <f>IF(W1067&lt;0,AI1067,I1067)</f>
        <v/>
      </c>
      <c r="P1067" s="455">
        <f>I1067-O1067</f>
        <v/>
      </c>
      <c r="Q1067" s="418" t="n"/>
      <c r="R1067" s="418" t="inlineStr">
        <is>
          <t>10020989</t>
        </is>
      </c>
      <c r="S1067" s="418" t="inlineStr">
        <is>
          <t>10020989</t>
        </is>
      </c>
      <c r="T1067" s="418">
        <f>R1067=S1067</f>
        <v/>
      </c>
      <c r="U1067" s="418">
        <f>AND(MONTH(F1067)=MONTH(Y1067), YEAR(F1067)=YEAR(Y1067))</f>
        <v/>
      </c>
      <c r="V1067" s="418">
        <f>AND(AC1067&lt;&gt;"", 'Company information'!D$4&lt;&gt;"", RIGHT(SUBSTITUTE(AC1067,"-",""),9)=RIGHT(SUBSTITUTE('Company information'!D$4,"-",""),9))</f>
        <v/>
      </c>
      <c r="W1067" s="418">
        <f>AI1067-I1067</f>
        <v/>
      </c>
      <c r="X1067" s="455" t="n"/>
      <c r="Y1067" s="419" t="n">
        <v>44792</v>
      </c>
      <c r="Z1067" s="418" t="inlineStr">
        <is>
          <t>10020989</t>
        </is>
      </c>
      <c r="AA1067" s="418" t="inlineStr"/>
      <c r="AB1067" s="418" t="inlineStr">
        <is>
          <t>បុគ្គលជាប់អាករ</t>
        </is>
      </c>
      <c r="AC1067" s="418" t="inlineStr">
        <is>
          <t>L001-100067123</t>
        </is>
      </c>
      <c r="AD1067" s="418" t="inlineStr">
        <is>
          <t>រីឡាយអេប៊ល សូស អ៊ិនដាសស្រ្ទៀល (ខេមបូឌា)</t>
        </is>
      </c>
      <c r="AE1067" s="455" t="n">
        <v>371642</v>
      </c>
      <c r="AF1067" s="455" t="n">
        <v>337856</v>
      </c>
      <c r="AG1067" s="455" t="n">
        <v>0</v>
      </c>
      <c r="AH1067" s="455" t="n">
        <v>0</v>
      </c>
      <c r="AI1067" s="455" t="n">
        <v>33786</v>
      </c>
      <c r="AJ1067" s="455" t="n">
        <v>0</v>
      </c>
      <c r="AK1067" s="455" t="n">
        <v>0</v>
      </c>
      <c r="AL1067" s="455" t="n">
        <v>0</v>
      </c>
      <c r="AM1067" s="455" t="n">
        <v>0</v>
      </c>
      <c r="AN1067" s="455" t="n">
        <v>0</v>
      </c>
      <c r="AO1067" s="455" t="n">
        <v>0</v>
      </c>
      <c r="AP1067" s="455" t="n">
        <v>0</v>
      </c>
      <c r="AQ1067" s="455" t="n">
        <v>0</v>
      </c>
      <c r="AR1067" s="418" t="inlineStr"/>
      <c r="AS1067" s="418" t="inlineStr">
        <is>
          <t>Laboratory Testing - Ea - Trade - C&amp;P</t>
        </is>
      </c>
      <c r="AT1067" s="418" t="inlineStr">
        <is>
          <t>បានប្រកាសពន្ធ</t>
        </is>
      </c>
    </row>
    <row r="1068">
      <c r="A1068" s="417" t="n">
        <v>1059</v>
      </c>
      <c r="B1068" s="418" t="inlineStr">
        <is>
          <t>Air Freight, Document Fee, EDI Fee, Terminal Charge, Pick up Charge, C C Fee and E-Ray Charge</t>
        </is>
      </c>
      <c r="C1068" s="418" t="inlineStr">
        <is>
          <t>អេសជីអេស (ខេមបូឌា) លីមីធីត</t>
        </is>
      </c>
      <c r="D1068" s="418" t="inlineStr">
        <is>
          <t>L001-107030519</t>
        </is>
      </c>
      <c r="E1068" s="418" t="inlineStr">
        <is>
          <t>10020988</t>
        </is>
      </c>
      <c r="F1068" s="419" t="n">
        <v>44792</v>
      </c>
      <c r="G1068" s="420" t="n">
        <v>30788</v>
      </c>
      <c r="H1068" s="418" t="n"/>
      <c r="I1068" s="455" t="n">
        <v>30788</v>
      </c>
      <c r="J1068" s="418">
        <f>IF(L1068&lt;&gt;"",L1068,K1068)</f>
        <v/>
      </c>
      <c r="K1068" s="418">
        <f>IF(AND(T1068=TRUE, U1068=TRUE, V1068=TRUE), IF(W1068&lt;-0.05, "អនុញ្ញាត (អ្នកផ្គត់ផ្គង់ប្រកាសខ្វះ)", "បានប្រកាស (អនុញ្ញាត)"), IF(AND(T1068=FALSE, U1068=FALSE, V1068=FALSE), "ព្យួរទុក (មិនមានទិន្នន័យ)", "ប្រកាសខុស (ព្យួរទុក)"))</f>
        <v/>
      </c>
      <c r="L1068" s="418" t="inlineStr"/>
      <c r="M1068" s="418" t="inlineStr"/>
      <c r="N1068" s="455" t="n"/>
      <c r="O1068" s="455">
        <f>IF(W1068&lt;0,AI1068,I1068)</f>
        <v/>
      </c>
      <c r="P1068" s="455">
        <f>I1068-O1068</f>
        <v/>
      </c>
      <c r="Q1068" s="418" t="n"/>
      <c r="R1068" s="418" t="inlineStr">
        <is>
          <t>10020988</t>
        </is>
      </c>
      <c r="S1068" s="418" t="inlineStr">
        <is>
          <t>10020988</t>
        </is>
      </c>
      <c r="T1068" s="418">
        <f>R1068=S1068</f>
        <v/>
      </c>
      <c r="U1068" s="418">
        <f>AND(MONTH(F1068)=MONTH(Y1068), YEAR(F1068)=YEAR(Y1068))</f>
        <v/>
      </c>
      <c r="V1068" s="418">
        <f>AND(AC1068&lt;&gt;"", 'Company information'!D$4&lt;&gt;"", RIGHT(SUBSTITUTE(AC1068,"-",""),9)=RIGHT(SUBSTITUTE('Company information'!D$4,"-",""),9))</f>
        <v/>
      </c>
      <c r="W1068" s="418">
        <f>AI1068-I1068</f>
        <v/>
      </c>
      <c r="X1068" s="455" t="n"/>
      <c r="Y1068" s="419" t="n">
        <v>44792</v>
      </c>
      <c r="Z1068" s="418" t="inlineStr">
        <is>
          <t>10020988</t>
        </is>
      </c>
      <c r="AA1068" s="418" t="inlineStr"/>
      <c r="AB1068" s="418" t="inlineStr">
        <is>
          <t>បុគ្គលជាប់អាករ</t>
        </is>
      </c>
      <c r="AC1068" s="418" t="inlineStr">
        <is>
          <t>L001-100067123</t>
        </is>
      </c>
      <c r="AD1068" s="418" t="inlineStr">
        <is>
          <t>រីឡាយអេប៊ល សូស អ៊ិនដាសស្រ្ទៀល (ខេមបូឌា)</t>
        </is>
      </c>
      <c r="AE1068" s="455" t="n">
        <v>338663</v>
      </c>
      <c r="AF1068" s="455" t="n">
        <v>307875</v>
      </c>
      <c r="AG1068" s="455" t="n">
        <v>0</v>
      </c>
      <c r="AH1068" s="455" t="n">
        <v>0</v>
      </c>
      <c r="AI1068" s="455" t="n">
        <v>30788</v>
      </c>
      <c r="AJ1068" s="455" t="n">
        <v>0</v>
      </c>
      <c r="AK1068" s="455" t="n">
        <v>0</v>
      </c>
      <c r="AL1068" s="455" t="n">
        <v>0</v>
      </c>
      <c r="AM1068" s="455" t="n">
        <v>0</v>
      </c>
      <c r="AN1068" s="455" t="n">
        <v>0</v>
      </c>
      <c r="AO1068" s="455" t="n">
        <v>0</v>
      </c>
      <c r="AP1068" s="455" t="n">
        <v>0</v>
      </c>
      <c r="AQ1068" s="455" t="n">
        <v>0</v>
      </c>
      <c r="AR1068" s="418" t="inlineStr"/>
      <c r="AS1068" s="418" t="inlineStr">
        <is>
          <t>Laboratory Testing - Ea - Trade - C&amp;P</t>
        </is>
      </c>
      <c r="AT1068" s="418" t="inlineStr">
        <is>
          <t>បានប្រកាសពន្ធ</t>
        </is>
      </c>
    </row>
    <row r="1069">
      <c r="A1069" s="417" t="n">
        <v>1060</v>
      </c>
      <c r="B1069" s="418" t="inlineStr">
        <is>
          <t>Document Fee and Agency Fee</t>
        </is>
      </c>
      <c r="C1069" s="418" t="inlineStr">
        <is>
          <t>អេសជីអេស (ខេមបូឌា) លីមីធីត</t>
        </is>
      </c>
      <c r="D1069" s="418" t="inlineStr">
        <is>
          <t>L001-107030519</t>
        </is>
      </c>
      <c r="E1069" s="418" t="inlineStr">
        <is>
          <t>10020951</t>
        </is>
      </c>
      <c r="F1069" s="419" t="n">
        <v>44791</v>
      </c>
      <c r="G1069" s="420" t="n">
        <v>43822</v>
      </c>
      <c r="H1069" s="418" t="n"/>
      <c r="I1069" s="455" t="n">
        <v>43822</v>
      </c>
      <c r="J1069" s="418">
        <f>IF(L1069&lt;&gt;"",L1069,K1069)</f>
        <v/>
      </c>
      <c r="K1069" s="418">
        <f>IF(AND(T1069=TRUE, U1069=TRUE, V1069=TRUE), IF(W1069&lt;-0.05, "អនុញ្ញាត (អ្នកផ្គត់ផ្គង់ប្រកាសខ្វះ)", "បានប្រកាស (អនុញ្ញាត)"), IF(AND(T1069=FALSE, U1069=FALSE, V1069=FALSE), "ព្យួរទុក (មិនមានទិន្នន័យ)", "ប្រកាសខុស (ព្យួរទុក)"))</f>
        <v/>
      </c>
      <c r="L1069" s="418" t="inlineStr"/>
      <c r="M1069" s="418" t="inlineStr"/>
      <c r="N1069" s="455" t="n"/>
      <c r="O1069" s="455">
        <f>IF(W1069&lt;0,AI1069,I1069)</f>
        <v/>
      </c>
      <c r="P1069" s="455">
        <f>I1069-O1069</f>
        <v/>
      </c>
      <c r="Q1069" s="418" t="n"/>
      <c r="R1069" s="418" t="inlineStr">
        <is>
          <t>10020951</t>
        </is>
      </c>
      <c r="S1069" s="418" t="inlineStr">
        <is>
          <t>10020951</t>
        </is>
      </c>
      <c r="T1069" s="418">
        <f>R1069=S1069</f>
        <v/>
      </c>
      <c r="U1069" s="418">
        <f>AND(MONTH(F1069)=MONTH(Y1069), YEAR(F1069)=YEAR(Y1069))</f>
        <v/>
      </c>
      <c r="V1069" s="418">
        <f>AND(AC1069&lt;&gt;"", 'Company information'!D$4&lt;&gt;"", RIGHT(SUBSTITUTE(AC1069,"-",""),9)=RIGHT(SUBSTITUTE('Company information'!D$4,"-",""),9))</f>
        <v/>
      </c>
      <c r="W1069" s="418">
        <f>AI1069-I1069</f>
        <v/>
      </c>
      <c r="X1069" s="455" t="n"/>
      <c r="Y1069" s="419" t="n">
        <v>44791</v>
      </c>
      <c r="Z1069" s="418" t="inlineStr">
        <is>
          <t>10020951</t>
        </is>
      </c>
      <c r="AA1069" s="418" t="inlineStr"/>
      <c r="AB1069" s="418" t="inlineStr">
        <is>
          <t>បុគ្គលជាប់អាករ</t>
        </is>
      </c>
      <c r="AC1069" s="418" t="inlineStr">
        <is>
          <t>L001-100067123</t>
        </is>
      </c>
      <c r="AD1069" s="418" t="inlineStr">
        <is>
          <t>រីឡាយអេប៊ល សូស អ៊ិនដាសស្រ្ទៀល (ខេមបូឌា)</t>
        </is>
      </c>
      <c r="AE1069" s="455" t="n">
        <v>482039</v>
      </c>
      <c r="AF1069" s="455" t="n">
        <v>438217</v>
      </c>
      <c r="AG1069" s="455" t="n">
        <v>0</v>
      </c>
      <c r="AH1069" s="455" t="n">
        <v>0</v>
      </c>
      <c r="AI1069" s="455" t="n">
        <v>43822</v>
      </c>
      <c r="AJ1069" s="455" t="n">
        <v>0</v>
      </c>
      <c r="AK1069" s="455" t="n">
        <v>0</v>
      </c>
      <c r="AL1069" s="455" t="n">
        <v>0</v>
      </c>
      <c r="AM1069" s="455" t="n">
        <v>0</v>
      </c>
      <c r="AN1069" s="455" t="n">
        <v>0</v>
      </c>
      <c r="AO1069" s="455" t="n">
        <v>0</v>
      </c>
      <c r="AP1069" s="455" t="n">
        <v>0</v>
      </c>
      <c r="AQ1069" s="455" t="n">
        <v>0</v>
      </c>
      <c r="AR1069" s="418" t="inlineStr"/>
      <c r="AS1069" s="418" t="inlineStr">
        <is>
          <t>Laboratory Testing - Ea - Trade - C&amp;P</t>
        </is>
      </c>
      <c r="AT1069" s="418" t="inlineStr">
        <is>
          <t>បានប្រកាសពន្ធ</t>
        </is>
      </c>
    </row>
    <row r="1070">
      <c r="A1070" s="417" t="n">
        <v>1061</v>
      </c>
      <c r="B1070" s="418" t="inlineStr">
        <is>
          <t>Cargo Terminal</t>
        </is>
      </c>
      <c r="C1070" s="418" t="inlineStr">
        <is>
          <t>អេសជីអេស (ខេមបូឌា) លីមីធីត</t>
        </is>
      </c>
      <c r="D1070" s="418" t="inlineStr">
        <is>
          <t>L001-107030519</t>
        </is>
      </c>
      <c r="E1070" s="418" t="inlineStr">
        <is>
          <t>10020950</t>
        </is>
      </c>
      <c r="F1070" s="419" t="n">
        <v>44791</v>
      </c>
      <c r="G1070" s="420" t="n">
        <v>43822</v>
      </c>
      <c r="H1070" s="418" t="n"/>
      <c r="I1070" s="455" t="n">
        <v>43822</v>
      </c>
      <c r="J1070" s="418">
        <f>IF(L1070&lt;&gt;"",L1070,K1070)</f>
        <v/>
      </c>
      <c r="K1070" s="418">
        <f>IF(AND(T1070=TRUE, U1070=TRUE, V1070=TRUE), IF(W1070&lt;-0.05, "អនុញ្ញាត (អ្នកផ្គត់ផ្គង់ប្រកាសខ្វះ)", "បានប្រកាស (អនុញ្ញាត)"), IF(AND(T1070=FALSE, U1070=FALSE, V1070=FALSE), "ព្យួរទុក (មិនមានទិន្នន័យ)", "ប្រកាសខុស (ព្យួរទុក)"))</f>
        <v/>
      </c>
      <c r="L1070" s="418" t="inlineStr"/>
      <c r="M1070" s="418" t="inlineStr"/>
      <c r="N1070" s="455" t="n"/>
      <c r="O1070" s="455">
        <f>IF(W1070&lt;0,AI1070,I1070)</f>
        <v/>
      </c>
      <c r="P1070" s="455">
        <f>I1070-O1070</f>
        <v/>
      </c>
      <c r="Q1070" s="418" t="n"/>
      <c r="R1070" s="418" t="inlineStr">
        <is>
          <t>10020950</t>
        </is>
      </c>
      <c r="S1070" s="418" t="inlineStr">
        <is>
          <t>10020950</t>
        </is>
      </c>
      <c r="T1070" s="418">
        <f>R1070=S1070</f>
        <v/>
      </c>
      <c r="U1070" s="418">
        <f>AND(MONTH(F1070)=MONTH(Y1070), YEAR(F1070)=YEAR(Y1070))</f>
        <v/>
      </c>
      <c r="V1070" s="418">
        <f>AND(AC1070&lt;&gt;"", 'Company information'!D$4&lt;&gt;"", RIGHT(SUBSTITUTE(AC1070,"-",""),9)=RIGHT(SUBSTITUTE('Company information'!D$4,"-",""),9))</f>
        <v/>
      </c>
      <c r="W1070" s="418">
        <f>AI1070-I1070</f>
        <v/>
      </c>
      <c r="X1070" s="455" t="n"/>
      <c r="Y1070" s="419" t="n">
        <v>44791</v>
      </c>
      <c r="Z1070" s="418" t="inlineStr">
        <is>
          <t>10020950</t>
        </is>
      </c>
      <c r="AA1070" s="418" t="inlineStr"/>
      <c r="AB1070" s="418" t="inlineStr">
        <is>
          <t>បុគ្គលជាប់អាករ</t>
        </is>
      </c>
      <c r="AC1070" s="418" t="inlineStr">
        <is>
          <t>L001-100067123</t>
        </is>
      </c>
      <c r="AD1070" s="418" t="inlineStr">
        <is>
          <t>រីឡាយអេប៊ល សូស អ៊ិនដាសស្រ្ទៀល (ខេមបូឌា)</t>
        </is>
      </c>
      <c r="AE1070" s="455" t="n">
        <v>482039</v>
      </c>
      <c r="AF1070" s="455" t="n">
        <v>438217</v>
      </c>
      <c r="AG1070" s="455" t="n">
        <v>0</v>
      </c>
      <c r="AH1070" s="455" t="n">
        <v>0</v>
      </c>
      <c r="AI1070" s="455" t="n">
        <v>43822</v>
      </c>
      <c r="AJ1070" s="455" t="n">
        <v>0</v>
      </c>
      <c r="AK1070" s="455" t="n">
        <v>0</v>
      </c>
      <c r="AL1070" s="455" t="n">
        <v>0</v>
      </c>
      <c r="AM1070" s="455" t="n">
        <v>0</v>
      </c>
      <c r="AN1070" s="455" t="n">
        <v>0</v>
      </c>
      <c r="AO1070" s="455" t="n">
        <v>0</v>
      </c>
      <c r="AP1070" s="455" t="n">
        <v>0</v>
      </c>
      <c r="AQ1070" s="455" t="n">
        <v>0</v>
      </c>
      <c r="AR1070" s="418" t="inlineStr"/>
      <c r="AS1070" s="418" t="inlineStr">
        <is>
          <t>Laboratory Testing - Ea - Trade - C&amp;P</t>
        </is>
      </c>
      <c r="AT1070" s="418" t="inlineStr">
        <is>
          <t>បានប្រកាសពន្ធ</t>
        </is>
      </c>
    </row>
    <row r="1071">
      <c r="A1071" s="417" t="n">
        <v>1062</v>
      </c>
      <c r="B1071" s="418" t="inlineStr">
        <is>
          <t>Customs Declaration Fee, CPF Non Container</t>
        </is>
      </c>
      <c r="C1071" s="418" t="inlineStr">
        <is>
          <t>អេសជីអេស (ខេមបូឌា) លីមីធីត</t>
        </is>
      </c>
      <c r="D1071" s="418" t="inlineStr">
        <is>
          <t>L001-107030519</t>
        </is>
      </c>
      <c r="E1071" s="418" t="inlineStr">
        <is>
          <t>10020934</t>
        </is>
      </c>
      <c r="F1071" s="419" t="n">
        <v>44790</v>
      </c>
      <c r="G1071" s="420" t="n">
        <v>43576</v>
      </c>
      <c r="H1071" s="418" t="n"/>
      <c r="I1071" s="455" t="n">
        <v>43576</v>
      </c>
      <c r="J1071" s="418">
        <f>IF(L1071&lt;&gt;"",L1071,K1071)</f>
        <v/>
      </c>
      <c r="K1071" s="418">
        <f>IF(AND(T1071=TRUE, U1071=TRUE, V1071=TRUE), IF(W1071&lt;-0.05, "អនុញ្ញាត (អ្នកផ្គត់ផ្គង់ប្រកាសខ្វះ)", "បានប្រកាស (អនុញ្ញាត)"), IF(AND(T1071=FALSE, U1071=FALSE, V1071=FALSE), "ព្យួរទុក (មិនមានទិន្នន័យ)", "ប្រកាសខុស (ព្យួរទុក)"))</f>
        <v/>
      </c>
      <c r="L1071" s="418" t="inlineStr"/>
      <c r="M1071" s="418" t="inlineStr"/>
      <c r="N1071" s="455" t="n"/>
      <c r="O1071" s="455">
        <f>IF(W1071&lt;0,AI1071,I1071)</f>
        <v/>
      </c>
      <c r="P1071" s="455">
        <f>I1071-O1071</f>
        <v/>
      </c>
      <c r="Q1071" s="418" t="n"/>
      <c r="R1071" s="418" t="inlineStr">
        <is>
          <t>10020934</t>
        </is>
      </c>
      <c r="S1071" s="418" t="inlineStr">
        <is>
          <t>10020934</t>
        </is>
      </c>
      <c r="T1071" s="418">
        <f>R1071=S1071</f>
        <v/>
      </c>
      <c r="U1071" s="418">
        <f>AND(MONTH(F1071)=MONTH(Y1071), YEAR(F1071)=YEAR(Y1071))</f>
        <v/>
      </c>
      <c r="V1071" s="418">
        <f>AND(AC1071&lt;&gt;"", 'Company information'!D$4&lt;&gt;"", RIGHT(SUBSTITUTE(AC1071,"-",""),9)=RIGHT(SUBSTITUTE('Company information'!D$4,"-",""),9))</f>
        <v/>
      </c>
      <c r="W1071" s="418">
        <f>AI1071-I1071</f>
        <v/>
      </c>
      <c r="X1071" s="455" t="n"/>
      <c r="Y1071" s="419" t="n">
        <v>44790</v>
      </c>
      <c r="Z1071" s="418" t="inlineStr">
        <is>
          <t>10020934</t>
        </is>
      </c>
      <c r="AA1071" s="418" t="inlineStr"/>
      <c r="AB1071" s="418" t="inlineStr">
        <is>
          <t>បុគ្គលជាប់អាករ</t>
        </is>
      </c>
      <c r="AC1071" s="418" t="inlineStr">
        <is>
          <t>L001-100067123</t>
        </is>
      </c>
      <c r="AD1071" s="418" t="inlineStr">
        <is>
          <t>រីឡាយអេប៊ល សូស អ៊ិនដាសស្រ្ទៀល (ខេមបូឌា)</t>
        </is>
      </c>
      <c r="AE1071" s="455" t="n">
        <v>479334</v>
      </c>
      <c r="AF1071" s="455" t="n">
        <v>435758</v>
      </c>
      <c r="AG1071" s="455" t="n">
        <v>0</v>
      </c>
      <c r="AH1071" s="455" t="n">
        <v>0</v>
      </c>
      <c r="AI1071" s="455" t="n">
        <v>43576</v>
      </c>
      <c r="AJ1071" s="455" t="n">
        <v>0</v>
      </c>
      <c r="AK1071" s="455" t="n">
        <v>0</v>
      </c>
      <c r="AL1071" s="455" t="n">
        <v>0</v>
      </c>
      <c r="AM1071" s="455" t="n">
        <v>0</v>
      </c>
      <c r="AN1071" s="455" t="n">
        <v>0</v>
      </c>
      <c r="AO1071" s="455" t="n">
        <v>0</v>
      </c>
      <c r="AP1071" s="455" t="n">
        <v>0</v>
      </c>
      <c r="AQ1071" s="455" t="n">
        <v>0</v>
      </c>
      <c r="AR1071" s="418" t="inlineStr"/>
      <c r="AS1071" s="418" t="inlineStr">
        <is>
          <t>Laboratory Testing - Ea - Trade - C&amp;P</t>
        </is>
      </c>
      <c r="AT1071" s="418" t="inlineStr">
        <is>
          <t>បានប្រកាសពន្ធ</t>
        </is>
      </c>
    </row>
    <row r="1072">
      <c r="A1072" s="417" t="n">
        <v>1063</v>
      </c>
      <c r="B1072" s="418" t="inlineStr">
        <is>
          <t>Customs Clearance Fee and Trucking Fee</t>
        </is>
      </c>
      <c r="C1072" s="418" t="inlineStr">
        <is>
          <t>អេសជីអេស (ខេមបូឌា) លីមីធីត</t>
        </is>
      </c>
      <c r="D1072" s="418" t="inlineStr">
        <is>
          <t>L001-107030519</t>
        </is>
      </c>
      <c r="E1072" s="418" t="inlineStr">
        <is>
          <t>10020850</t>
        </is>
      </c>
      <c r="F1072" s="419" t="n">
        <v>44873</v>
      </c>
      <c r="G1072" s="420" t="n">
        <v>30795</v>
      </c>
      <c r="H1072" s="418" t="n"/>
      <c r="I1072" s="455" t="n">
        <v>30795</v>
      </c>
      <c r="J1072" s="418">
        <f>IF(L1072&lt;&gt;"",L1072,K1072)</f>
        <v/>
      </c>
      <c r="K1072" s="418">
        <f>IF(AND(T1072=TRUE, U1072=TRUE, V1072=TRUE), IF(W1072&lt;-0.05, "អនុញ្ញាត (អ្នកផ្គត់ផ្គង់ប្រកាសខ្វះ)", "បានប្រកាស (អនុញ្ញាត)"), IF(AND(T1072=FALSE, U1072=FALSE, V1072=FALSE), "ព្យួរទុក (មិនមានទិន្នន័យ)", "ប្រកាសខុស (ព្យួរទុក)"))</f>
        <v/>
      </c>
      <c r="L1072" s="418" t="inlineStr"/>
      <c r="M1072" s="418" t="inlineStr"/>
      <c r="N1072" s="455" t="n"/>
      <c r="O1072" s="455">
        <f>IF(W1072&lt;0,AI1072,I1072)</f>
        <v/>
      </c>
      <c r="P1072" s="455">
        <f>I1072-O1072</f>
        <v/>
      </c>
      <c r="Q1072" s="418" t="n"/>
      <c r="R1072" s="418" t="inlineStr">
        <is>
          <t>10020850</t>
        </is>
      </c>
      <c r="S1072" s="418" t="inlineStr">
        <is>
          <t>10020850</t>
        </is>
      </c>
      <c r="T1072" s="418">
        <f>R1072=S1072</f>
        <v/>
      </c>
      <c r="U1072" s="418">
        <f>AND(MONTH(F1072)=MONTH(Y1072), YEAR(F1072)=YEAR(Y1072))</f>
        <v/>
      </c>
      <c r="V1072" s="418">
        <f>AND(AC1072&lt;&gt;"", 'Company information'!D$4&lt;&gt;"", RIGHT(SUBSTITUTE(AC1072,"-",""),9)=RIGHT(SUBSTITUTE('Company information'!D$4,"-",""),9))</f>
        <v/>
      </c>
      <c r="W1072" s="418">
        <f>AI1072-I1072</f>
        <v/>
      </c>
      <c r="X1072" s="455" t="n"/>
      <c r="Y1072" s="419" t="n">
        <v>44784</v>
      </c>
      <c r="Z1072" s="418" t="inlineStr">
        <is>
          <t>10020850</t>
        </is>
      </c>
      <c r="AA1072" s="418" t="inlineStr"/>
      <c r="AB1072" s="418" t="inlineStr">
        <is>
          <t>បុគ្គលជាប់អាករ</t>
        </is>
      </c>
      <c r="AC1072" s="418" t="inlineStr">
        <is>
          <t>L001-100067123</t>
        </is>
      </c>
      <c r="AD1072" s="418" t="inlineStr">
        <is>
          <t>រីឡាយអេប៊ល សូស អ៊ិនដាសស្រ្ទៀល (ខេមបូឌា)</t>
        </is>
      </c>
      <c r="AE1072" s="455" t="n">
        <v>338746</v>
      </c>
      <c r="AF1072" s="455" t="n">
        <v>307951</v>
      </c>
      <c r="AG1072" s="455" t="n">
        <v>0</v>
      </c>
      <c r="AH1072" s="455" t="n">
        <v>0</v>
      </c>
      <c r="AI1072" s="455" t="n">
        <v>30795</v>
      </c>
      <c r="AJ1072" s="455" t="n">
        <v>0</v>
      </c>
      <c r="AK1072" s="455" t="n">
        <v>0</v>
      </c>
      <c r="AL1072" s="455" t="n">
        <v>0</v>
      </c>
      <c r="AM1072" s="455" t="n">
        <v>0</v>
      </c>
      <c r="AN1072" s="455" t="n">
        <v>0</v>
      </c>
      <c r="AO1072" s="455" t="n">
        <v>0</v>
      </c>
      <c r="AP1072" s="455" t="n">
        <v>0</v>
      </c>
      <c r="AQ1072" s="455" t="n">
        <v>0</v>
      </c>
      <c r="AR1072" s="418" t="inlineStr"/>
      <c r="AS1072" s="418" t="inlineStr">
        <is>
          <t>Laboratory Testing - Ea - Trade - C&amp;P</t>
        </is>
      </c>
      <c r="AT1072" s="418" t="inlineStr">
        <is>
          <t>បានប្រកាសពន្ធ</t>
        </is>
      </c>
    </row>
    <row r="1073">
      <c r="A1073" s="417" t="n">
        <v>1064</v>
      </c>
      <c r="B1073" s="418" t="inlineStr">
        <is>
          <t>Air Freight Charge, Customs Clearance Fee, Permit Fee, Import Deposit and Red in Asycuda System</t>
        </is>
      </c>
      <c r="C1073" s="418" t="inlineStr">
        <is>
          <t>អេសជីអេស (ខេមបូឌា) លីមីធីត</t>
        </is>
      </c>
      <c r="D1073" s="418" t="inlineStr">
        <is>
          <t>L001-107030519</t>
        </is>
      </c>
      <c r="E1073" s="418" t="inlineStr">
        <is>
          <t>10020849</t>
        </is>
      </c>
      <c r="F1073" s="419" t="n">
        <v>44873</v>
      </c>
      <c r="G1073" s="420" t="n">
        <v>47418</v>
      </c>
      <c r="H1073" s="418" t="n"/>
      <c r="I1073" s="455" t="n">
        <v>47418</v>
      </c>
      <c r="J1073" s="418">
        <f>IF(L1073&lt;&gt;"",L1073,K1073)</f>
        <v/>
      </c>
      <c r="K1073" s="418">
        <f>IF(AND(T1073=TRUE, U1073=TRUE, V1073=TRUE), IF(W1073&lt;-0.05, "អនុញ្ញាត (អ្នកផ្គត់ផ្គង់ប្រកាសខ្វះ)", "បានប្រកាស (អនុញ្ញាត)"), IF(AND(T1073=FALSE, U1073=FALSE, V1073=FALSE), "ព្យួរទុក (មិនមានទិន្នន័យ)", "ប្រកាសខុស (ព្យួរទុក)"))</f>
        <v/>
      </c>
      <c r="L1073" s="418" t="inlineStr"/>
      <c r="M1073" s="418" t="inlineStr"/>
      <c r="N1073" s="455" t="n"/>
      <c r="O1073" s="455">
        <f>IF(W1073&lt;0,AI1073,I1073)</f>
        <v/>
      </c>
      <c r="P1073" s="455">
        <f>I1073-O1073</f>
        <v/>
      </c>
      <c r="Q1073" s="418" t="n"/>
      <c r="R1073" s="418" t="inlineStr">
        <is>
          <t>10020849</t>
        </is>
      </c>
      <c r="S1073" s="418" t="inlineStr">
        <is>
          <t>10020849</t>
        </is>
      </c>
      <c r="T1073" s="418">
        <f>R1073=S1073</f>
        <v/>
      </c>
      <c r="U1073" s="418">
        <f>AND(MONTH(F1073)=MONTH(Y1073), YEAR(F1073)=YEAR(Y1073))</f>
        <v/>
      </c>
      <c r="V1073" s="418">
        <f>AND(AC1073&lt;&gt;"", 'Company information'!D$4&lt;&gt;"", RIGHT(SUBSTITUTE(AC1073,"-",""),9)=RIGHT(SUBSTITUTE('Company information'!D$4,"-",""),9))</f>
        <v/>
      </c>
      <c r="W1073" s="418">
        <f>AI1073-I1073</f>
        <v/>
      </c>
      <c r="X1073" s="455" t="n"/>
      <c r="Y1073" s="419" t="n">
        <v>44784</v>
      </c>
      <c r="Z1073" s="418" t="inlineStr">
        <is>
          <t>10020849</t>
        </is>
      </c>
      <c r="AA1073" s="418" t="inlineStr"/>
      <c r="AB1073" s="418" t="inlineStr">
        <is>
          <t>បុគ្គលជាប់អាករ</t>
        </is>
      </c>
      <c r="AC1073" s="418" t="inlineStr">
        <is>
          <t>L001-100067123</t>
        </is>
      </c>
      <c r="AD1073" s="418" t="inlineStr">
        <is>
          <t>រីឡាយអេប៊ល សូស អ៊ិនដាសស្រ្ទៀល (ខេមបូឌា)</t>
        </is>
      </c>
      <c r="AE1073" s="455" t="n">
        <v>521593</v>
      </c>
      <c r="AF1073" s="455" t="n">
        <v>474175</v>
      </c>
      <c r="AG1073" s="455" t="n">
        <v>0</v>
      </c>
      <c r="AH1073" s="455" t="n">
        <v>0</v>
      </c>
      <c r="AI1073" s="455" t="n">
        <v>47418</v>
      </c>
      <c r="AJ1073" s="455" t="n">
        <v>0</v>
      </c>
      <c r="AK1073" s="455" t="n">
        <v>0</v>
      </c>
      <c r="AL1073" s="455" t="n">
        <v>0</v>
      </c>
      <c r="AM1073" s="455" t="n">
        <v>0</v>
      </c>
      <c r="AN1073" s="455" t="n">
        <v>0</v>
      </c>
      <c r="AO1073" s="455" t="n">
        <v>0</v>
      </c>
      <c r="AP1073" s="455" t="n">
        <v>0</v>
      </c>
      <c r="AQ1073" s="455" t="n">
        <v>0</v>
      </c>
      <c r="AR1073" s="418" t="inlineStr"/>
      <c r="AS1073" s="418" t="inlineStr">
        <is>
          <t>Laboratory Testing - Ea - Trade - C&amp;P</t>
        </is>
      </c>
      <c r="AT1073" s="418" t="inlineStr">
        <is>
          <t>បានប្រកាសពន្ធ</t>
        </is>
      </c>
    </row>
    <row r="1074">
      <c r="A1074" s="417" t="n">
        <v>1065</v>
      </c>
      <c r="B1074" s="418" t="inlineStr">
        <is>
          <t>Air Freight, Document Fee, EDI Fee, Terminal Charge, Pick up Charge, C C Fee and E-Ray Charge</t>
        </is>
      </c>
      <c r="C1074" s="418" t="inlineStr">
        <is>
          <t>អេសជីអេស (ខេមបូឌា) លីមីធីត</t>
        </is>
      </c>
      <c r="D1074" s="418" t="inlineStr">
        <is>
          <t>L001-107030519</t>
        </is>
      </c>
      <c r="E1074" s="418" t="inlineStr">
        <is>
          <t>10020826</t>
        </is>
      </c>
      <c r="F1074" s="419" t="n">
        <v>44842</v>
      </c>
      <c r="G1074" s="420" t="n">
        <v>34862</v>
      </c>
      <c r="H1074" s="418" t="n"/>
      <c r="I1074" s="455" t="n">
        <v>34862</v>
      </c>
      <c r="J1074" s="418">
        <f>IF(L1074&lt;&gt;"",L1074,K1074)</f>
        <v/>
      </c>
      <c r="K1074" s="418">
        <f>IF(AND(T1074=TRUE, U1074=TRUE, V1074=TRUE), IF(W1074&lt;-0.05, "អនុញ្ញាត (អ្នកផ្គត់ផ្គង់ប្រកាសខ្វះ)", "បានប្រកាស (អនុញ្ញាត)"), IF(AND(T1074=FALSE, U1074=FALSE, V1074=FALSE), "ព្យួរទុក (មិនមានទិន្នន័យ)", "ប្រកាសខុស (ព្យួរទុក)"))</f>
        <v/>
      </c>
      <c r="L1074" s="418" t="inlineStr"/>
      <c r="M1074" s="418" t="inlineStr"/>
      <c r="N1074" s="455" t="n"/>
      <c r="O1074" s="455">
        <f>IF(W1074&lt;0,AI1074,I1074)</f>
        <v/>
      </c>
      <c r="P1074" s="455">
        <f>I1074-O1074</f>
        <v/>
      </c>
      <c r="Q1074" s="418" t="n"/>
      <c r="R1074" s="418" t="inlineStr">
        <is>
          <t>10020826</t>
        </is>
      </c>
      <c r="S1074" s="418" t="inlineStr">
        <is>
          <t>10020826</t>
        </is>
      </c>
      <c r="T1074" s="418">
        <f>R1074=S1074</f>
        <v/>
      </c>
      <c r="U1074" s="418">
        <f>AND(MONTH(F1074)=MONTH(Y1074), YEAR(F1074)=YEAR(Y1074))</f>
        <v/>
      </c>
      <c r="V1074" s="418">
        <f>AND(AC1074&lt;&gt;"", 'Company information'!D$4&lt;&gt;"", RIGHT(SUBSTITUTE(AC1074,"-",""),9)=RIGHT(SUBSTITUTE('Company information'!D$4,"-",""),9))</f>
        <v/>
      </c>
      <c r="W1074" s="418">
        <f>AI1074-I1074</f>
        <v/>
      </c>
      <c r="X1074" s="455" t="n"/>
      <c r="Y1074" s="419" t="n">
        <v>44783</v>
      </c>
      <c r="Z1074" s="418" t="inlineStr">
        <is>
          <t>10020826</t>
        </is>
      </c>
      <c r="AA1074" s="418" t="inlineStr"/>
      <c r="AB1074" s="418" t="inlineStr">
        <is>
          <t>បុគ្គលជាប់អាករ</t>
        </is>
      </c>
      <c r="AC1074" s="418" t="inlineStr">
        <is>
          <t>L001-100067123</t>
        </is>
      </c>
      <c r="AD1074" s="418" t="inlineStr">
        <is>
          <t>រីឡាយអេប៊ល សូស អ៊ិនដាសស្រ្ទៀល (ខេមបូឌា)</t>
        </is>
      </c>
      <c r="AE1074" s="455" t="n">
        <v>383482</v>
      </c>
      <c r="AF1074" s="455" t="n">
        <v>348620</v>
      </c>
      <c r="AG1074" s="455" t="n">
        <v>0</v>
      </c>
      <c r="AH1074" s="455" t="n">
        <v>0</v>
      </c>
      <c r="AI1074" s="455" t="n">
        <v>34862</v>
      </c>
      <c r="AJ1074" s="455" t="n">
        <v>0</v>
      </c>
      <c r="AK1074" s="455" t="n">
        <v>0</v>
      </c>
      <c r="AL1074" s="455" t="n">
        <v>0</v>
      </c>
      <c r="AM1074" s="455" t="n">
        <v>0</v>
      </c>
      <c r="AN1074" s="455" t="n">
        <v>0</v>
      </c>
      <c r="AO1074" s="455" t="n">
        <v>0</v>
      </c>
      <c r="AP1074" s="455" t="n">
        <v>0</v>
      </c>
      <c r="AQ1074" s="455" t="n">
        <v>0</v>
      </c>
      <c r="AR1074" s="418" t="inlineStr"/>
      <c r="AS1074" s="418" t="inlineStr">
        <is>
          <t>Laboratory Testing - Ea - Trade - C&amp;P</t>
        </is>
      </c>
      <c r="AT1074" s="418" t="inlineStr">
        <is>
          <t>បានប្រកាសពន្ធ</t>
        </is>
      </c>
    </row>
    <row r="1075">
      <c r="A1075" s="417" t="n">
        <v>1066</v>
      </c>
      <c r="B1075" s="418" t="inlineStr">
        <is>
          <t>Customs Clearance Fee and Agency Fee</t>
        </is>
      </c>
      <c r="C1075" s="418" t="inlineStr">
        <is>
          <t>អេសជីអេស (ខេមបូឌា) លីមីធីត</t>
        </is>
      </c>
      <c r="D1075" s="418" t="inlineStr">
        <is>
          <t>L001-107030519</t>
        </is>
      </c>
      <c r="E1075" s="418" t="inlineStr">
        <is>
          <t>10020825</t>
        </is>
      </c>
      <c r="F1075" s="419" t="n">
        <v>44842</v>
      </c>
      <c r="G1075" s="420" t="n">
        <v>30795</v>
      </c>
      <c r="H1075" s="418" t="n"/>
      <c r="I1075" s="455" t="n">
        <v>30795</v>
      </c>
      <c r="J1075" s="418">
        <f>IF(L1075&lt;&gt;"",L1075,K1075)</f>
        <v/>
      </c>
      <c r="K1075" s="418">
        <f>IF(AND(T1075=TRUE, U1075=TRUE, V1075=TRUE), IF(W1075&lt;-0.05, "អនុញ្ញាត (អ្នកផ្គត់ផ្គង់ប្រកាសខ្វះ)", "បានប្រកាស (អនុញ្ញាត)"), IF(AND(T1075=FALSE, U1075=FALSE, V1075=FALSE), "ព្យួរទុក (មិនមានទិន្នន័យ)", "ប្រកាសខុស (ព្យួរទុក)"))</f>
        <v/>
      </c>
      <c r="L1075" s="418" t="inlineStr"/>
      <c r="M1075" s="418" t="inlineStr"/>
      <c r="N1075" s="455" t="n"/>
      <c r="O1075" s="455">
        <f>IF(W1075&lt;0,AI1075,I1075)</f>
        <v/>
      </c>
      <c r="P1075" s="455">
        <f>I1075-O1075</f>
        <v/>
      </c>
      <c r="Q1075" s="418" t="n"/>
      <c r="R1075" s="418" t="inlineStr">
        <is>
          <t>10020825</t>
        </is>
      </c>
      <c r="S1075" s="418" t="inlineStr">
        <is>
          <t>10020825</t>
        </is>
      </c>
      <c r="T1075" s="418">
        <f>R1075=S1075</f>
        <v/>
      </c>
      <c r="U1075" s="418">
        <f>AND(MONTH(F1075)=MONTH(Y1075), YEAR(F1075)=YEAR(Y1075))</f>
        <v/>
      </c>
      <c r="V1075" s="418">
        <f>AND(AC1075&lt;&gt;"", 'Company information'!D$4&lt;&gt;"", RIGHT(SUBSTITUTE(AC1075,"-",""),9)=RIGHT(SUBSTITUTE('Company information'!D$4,"-",""),9))</f>
        <v/>
      </c>
      <c r="W1075" s="418">
        <f>AI1075-I1075</f>
        <v/>
      </c>
      <c r="X1075" s="455" t="n"/>
      <c r="Y1075" s="419" t="n">
        <v>44783</v>
      </c>
      <c r="Z1075" s="418" t="inlineStr">
        <is>
          <t>10020825</t>
        </is>
      </c>
      <c r="AA1075" s="418" t="inlineStr"/>
      <c r="AB1075" s="418" t="inlineStr">
        <is>
          <t>បុគ្គលជាប់អាករ</t>
        </is>
      </c>
      <c r="AC1075" s="418" t="inlineStr">
        <is>
          <t>L001-100067123</t>
        </is>
      </c>
      <c r="AD1075" s="418" t="inlineStr">
        <is>
          <t>រីឡាយអេប៊ល សូស អ៊ិនដាសស្រ្ទៀល (ខេមបូឌា)</t>
        </is>
      </c>
      <c r="AE1075" s="455" t="n">
        <v>338746</v>
      </c>
      <c r="AF1075" s="455" t="n">
        <v>307951</v>
      </c>
      <c r="AG1075" s="455" t="n">
        <v>0</v>
      </c>
      <c r="AH1075" s="455" t="n">
        <v>0</v>
      </c>
      <c r="AI1075" s="455" t="n">
        <v>30795</v>
      </c>
      <c r="AJ1075" s="455" t="n">
        <v>0</v>
      </c>
      <c r="AK1075" s="455" t="n">
        <v>0</v>
      </c>
      <c r="AL1075" s="455" t="n">
        <v>0</v>
      </c>
      <c r="AM1075" s="455" t="n">
        <v>0</v>
      </c>
      <c r="AN1075" s="455" t="n">
        <v>0</v>
      </c>
      <c r="AO1075" s="455" t="n">
        <v>0</v>
      </c>
      <c r="AP1075" s="455" t="n">
        <v>0</v>
      </c>
      <c r="AQ1075" s="455" t="n">
        <v>0</v>
      </c>
      <c r="AR1075" s="418" t="inlineStr"/>
      <c r="AS1075" s="418" t="inlineStr">
        <is>
          <t>Laboratory Testing - Ea - Trade - C&amp;P</t>
        </is>
      </c>
      <c r="AT1075" s="418" t="inlineStr">
        <is>
          <t>បានប្រកាសពន្ធ</t>
        </is>
      </c>
    </row>
    <row r="1076">
      <c r="A1076" s="417" t="n">
        <v>1067</v>
      </c>
      <c r="B1076" s="418" t="inlineStr">
        <is>
          <t>Cargo Terminal</t>
        </is>
      </c>
      <c r="C1076" s="418" t="inlineStr">
        <is>
          <t>អេសជីអេស (ខេមបូឌា) លីមីធីត</t>
        </is>
      </c>
      <c r="D1076" s="418" t="inlineStr">
        <is>
          <t>L001-107030519</t>
        </is>
      </c>
      <c r="E1076" s="418" t="inlineStr">
        <is>
          <t>10020696</t>
        </is>
      </c>
      <c r="F1076" s="419" t="n">
        <v>44689</v>
      </c>
      <c r="G1076" s="420" t="n">
        <v>50726</v>
      </c>
      <c r="H1076" s="418" t="n"/>
      <c r="I1076" s="455" t="n">
        <v>50726</v>
      </c>
      <c r="J1076" s="418">
        <f>IF(L1076&lt;&gt;"",L1076,K1076)</f>
        <v/>
      </c>
      <c r="K1076" s="418">
        <f>IF(AND(T1076=TRUE, U1076=TRUE, V1076=TRUE), IF(W1076&lt;-0.05, "អនុញ្ញាត (អ្នកផ្គត់ផ្គង់ប្រកាសខ្វះ)", "បានប្រកាស (អនុញ្ញាត)"), IF(AND(T1076=FALSE, U1076=FALSE, V1076=FALSE), "ព្យួរទុក (មិនមានទិន្នន័យ)", "ប្រកាសខុស (ព្យួរទុក)"))</f>
        <v/>
      </c>
      <c r="L1076" s="418" t="inlineStr"/>
      <c r="M1076" s="418" t="inlineStr"/>
      <c r="N1076" s="455" t="n"/>
      <c r="O1076" s="455">
        <f>IF(W1076&lt;0,AI1076,I1076)</f>
        <v/>
      </c>
      <c r="P1076" s="455">
        <f>I1076-O1076</f>
        <v/>
      </c>
      <c r="Q1076" s="418" t="n"/>
      <c r="R1076" s="418" t="inlineStr">
        <is>
          <t>10020696</t>
        </is>
      </c>
      <c r="S1076" s="418" t="inlineStr">
        <is>
          <t>10020696</t>
        </is>
      </c>
      <c r="T1076" s="418">
        <f>R1076=S1076</f>
        <v/>
      </c>
      <c r="U1076" s="418">
        <f>AND(MONTH(F1076)=MONTH(Y1076), YEAR(F1076)=YEAR(Y1076))</f>
        <v/>
      </c>
      <c r="V1076" s="418">
        <f>AND(AC1076&lt;&gt;"", 'Company information'!D$4&lt;&gt;"", RIGHT(SUBSTITUTE(AC1076,"-",""),9)=RIGHT(SUBSTITUTE('Company information'!D$4,"-",""),9))</f>
        <v/>
      </c>
      <c r="W1076" s="418">
        <f>AI1076-I1076</f>
        <v/>
      </c>
      <c r="X1076" s="455" t="n"/>
      <c r="Y1076" s="419" t="n">
        <v>44778</v>
      </c>
      <c r="Z1076" s="418" t="inlineStr">
        <is>
          <t>10020696</t>
        </is>
      </c>
      <c r="AA1076" s="418" t="inlineStr"/>
      <c r="AB1076" s="418" t="inlineStr">
        <is>
          <t>បុគ្គលជាប់អាករ</t>
        </is>
      </c>
      <c r="AC1076" s="418" t="inlineStr">
        <is>
          <t>L001-100067123</t>
        </is>
      </c>
      <c r="AD1076" s="418" t="inlineStr">
        <is>
          <t>រីឡាយអេប៊ល សូស អ៊ិនដាសស្រ្ទៀល (ខេមបូឌា)</t>
        </is>
      </c>
      <c r="AE1076" s="455" t="n">
        <v>557990</v>
      </c>
      <c r="AF1076" s="455" t="n">
        <v>507264</v>
      </c>
      <c r="AG1076" s="455" t="n">
        <v>0</v>
      </c>
      <c r="AH1076" s="455" t="n">
        <v>0</v>
      </c>
      <c r="AI1076" s="455" t="n">
        <v>50726</v>
      </c>
      <c r="AJ1076" s="455" t="n">
        <v>0</v>
      </c>
      <c r="AK1076" s="455" t="n">
        <v>0</v>
      </c>
      <c r="AL1076" s="455" t="n">
        <v>0</v>
      </c>
      <c r="AM1076" s="455" t="n">
        <v>0</v>
      </c>
      <c r="AN1076" s="455" t="n">
        <v>0</v>
      </c>
      <c r="AO1076" s="455" t="n">
        <v>0</v>
      </c>
      <c r="AP1076" s="455" t="n">
        <v>0</v>
      </c>
      <c r="AQ1076" s="455" t="n">
        <v>0</v>
      </c>
      <c r="AR1076" s="418" t="inlineStr"/>
      <c r="AS1076" s="418" t="inlineStr">
        <is>
          <t>Laboratory Testing - Ea - Trade - C&amp;P</t>
        </is>
      </c>
      <c r="AT1076" s="418" t="inlineStr">
        <is>
          <t>បានប្រកាសពន្ធ</t>
        </is>
      </c>
    </row>
    <row r="1077">
      <c r="A1077" s="417" t="n">
        <v>1068</v>
      </c>
      <c r="B1077" s="418" t="inlineStr">
        <is>
          <t>Customs Declaration Fee, CPF Non Container</t>
        </is>
      </c>
      <c r="C1077" s="418" t="inlineStr">
        <is>
          <t>អេសជីអេស (ខេមបូឌា) លីមីធីត</t>
        </is>
      </c>
      <c r="D1077" s="418" t="inlineStr">
        <is>
          <t>L001-107030519</t>
        </is>
      </c>
      <c r="E1077" s="418" t="inlineStr">
        <is>
          <t>10020695</t>
        </is>
      </c>
      <c r="F1077" s="419" t="n">
        <v>44689</v>
      </c>
      <c r="G1077" s="420" t="n">
        <v>59312</v>
      </c>
      <c r="H1077" s="418" t="n"/>
      <c r="I1077" s="455" t="n">
        <v>59312</v>
      </c>
      <c r="J1077" s="418">
        <f>IF(L1077&lt;&gt;"",L1077,K1077)</f>
        <v/>
      </c>
      <c r="K1077" s="418">
        <f>IF(AND(T1077=TRUE, U1077=TRUE, V1077=TRUE), IF(W1077&lt;-0.05, "អនុញ្ញាត (អ្នកផ្គត់ផ្គង់ប្រកាសខ្វះ)", "បានប្រកាស (អនុញ្ញាត)"), IF(AND(T1077=FALSE, U1077=FALSE, V1077=FALSE), "ព្យួរទុក (មិនមានទិន្នន័យ)", "ប្រកាសខុស (ព្យួរទុក)"))</f>
        <v/>
      </c>
      <c r="L1077" s="418" t="inlineStr"/>
      <c r="M1077" s="418" t="inlineStr"/>
      <c r="N1077" s="455" t="n"/>
      <c r="O1077" s="455">
        <f>IF(W1077&lt;0,AI1077,I1077)</f>
        <v/>
      </c>
      <c r="P1077" s="455">
        <f>I1077-O1077</f>
        <v/>
      </c>
      <c r="Q1077" s="418" t="n"/>
      <c r="R1077" s="418" t="inlineStr">
        <is>
          <t>10020695</t>
        </is>
      </c>
      <c r="S1077" s="418" t="inlineStr">
        <is>
          <t>10020695</t>
        </is>
      </c>
      <c r="T1077" s="418">
        <f>R1077=S1077</f>
        <v/>
      </c>
      <c r="U1077" s="418">
        <f>AND(MONTH(F1077)=MONTH(Y1077), YEAR(F1077)=YEAR(Y1077))</f>
        <v/>
      </c>
      <c r="V1077" s="418">
        <f>AND(AC1077&lt;&gt;"", 'Company information'!D$4&lt;&gt;"", RIGHT(SUBSTITUTE(AC1077,"-",""),9)=RIGHT(SUBSTITUTE('Company information'!D$4,"-",""),9))</f>
        <v/>
      </c>
      <c r="W1077" s="418">
        <f>AI1077-I1077</f>
        <v/>
      </c>
      <c r="X1077" s="455" t="n"/>
      <c r="Y1077" s="419" t="n">
        <v>44778</v>
      </c>
      <c r="Z1077" s="418" t="inlineStr">
        <is>
          <t>10020695</t>
        </is>
      </c>
      <c r="AA1077" s="418" t="inlineStr"/>
      <c r="AB1077" s="418" t="inlineStr">
        <is>
          <t>បុគ្គលជាប់អាករ</t>
        </is>
      </c>
      <c r="AC1077" s="418" t="inlineStr">
        <is>
          <t>L001-100067123</t>
        </is>
      </c>
      <c r="AD1077" s="418" t="inlineStr">
        <is>
          <t>រីឡាយអេប៊ល សូស អ៊ិនដាសស្រ្ទៀល (ខេមបូឌា)</t>
        </is>
      </c>
      <c r="AE1077" s="455" t="n">
        <v>652433</v>
      </c>
      <c r="AF1077" s="455" t="n">
        <v>593121</v>
      </c>
      <c r="AG1077" s="455" t="n">
        <v>0</v>
      </c>
      <c r="AH1077" s="455" t="n">
        <v>0</v>
      </c>
      <c r="AI1077" s="455" t="n">
        <v>59312</v>
      </c>
      <c r="AJ1077" s="455" t="n">
        <v>0</v>
      </c>
      <c r="AK1077" s="455" t="n">
        <v>0</v>
      </c>
      <c r="AL1077" s="455" t="n">
        <v>0</v>
      </c>
      <c r="AM1077" s="455" t="n">
        <v>0</v>
      </c>
      <c r="AN1077" s="455" t="n">
        <v>0</v>
      </c>
      <c r="AO1077" s="455" t="n">
        <v>0</v>
      </c>
      <c r="AP1077" s="455" t="n">
        <v>0</v>
      </c>
      <c r="AQ1077" s="455" t="n">
        <v>0</v>
      </c>
      <c r="AR1077" s="418" t="inlineStr"/>
      <c r="AS1077" s="418" t="inlineStr">
        <is>
          <t>Laboratory Testing - Ea - Trade - C&amp;P</t>
        </is>
      </c>
      <c r="AT1077" s="418" t="inlineStr">
        <is>
          <t>បានប្រកាសពន្ធ</t>
        </is>
      </c>
    </row>
    <row r="1078">
      <c r="A1078" s="417" t="n">
        <v>1069</v>
      </c>
      <c r="B1078" s="418" t="inlineStr">
        <is>
          <t>Customs Clearance Fee and Trucking Fee</t>
        </is>
      </c>
      <c r="C1078" s="418" t="inlineStr">
        <is>
          <t>អេសជីអេស (ខេមបូឌា) លីមីធីត</t>
        </is>
      </c>
      <c r="D1078" s="418" t="inlineStr">
        <is>
          <t>L001-107030519</t>
        </is>
      </c>
      <c r="E1078" s="418" t="inlineStr">
        <is>
          <t>10020663</t>
        </is>
      </c>
      <c r="F1078" s="419" t="n">
        <v>44689</v>
      </c>
      <c r="G1078" s="420" t="n">
        <v>30795</v>
      </c>
      <c r="H1078" s="418" t="n"/>
      <c r="I1078" s="455" t="n">
        <v>30795</v>
      </c>
      <c r="J1078" s="418">
        <f>IF(L1078&lt;&gt;"",L1078,K1078)</f>
        <v/>
      </c>
      <c r="K1078" s="418">
        <f>IF(AND(T1078=TRUE, U1078=TRUE, V1078=TRUE), IF(W1078&lt;-0.05, "អនុញ្ញាត (អ្នកផ្គត់ផ្គង់ប្រកាសខ្វះ)", "បានប្រកាស (អនុញ្ញាត)"), IF(AND(T1078=FALSE, U1078=FALSE, V1078=FALSE), "ព្យួរទុក (មិនមានទិន្នន័យ)", "ប្រកាសខុស (ព្យួរទុក)"))</f>
        <v/>
      </c>
      <c r="L1078" s="418" t="inlineStr"/>
      <c r="M1078" s="418" t="inlineStr"/>
      <c r="N1078" s="455" t="n"/>
      <c r="O1078" s="455">
        <f>IF(W1078&lt;0,AI1078,I1078)</f>
        <v/>
      </c>
      <c r="P1078" s="455">
        <f>I1078-O1078</f>
        <v/>
      </c>
      <c r="Q1078" s="418" t="n"/>
      <c r="R1078" s="418" t="inlineStr">
        <is>
          <t>10020663</t>
        </is>
      </c>
      <c r="S1078" s="418" t="inlineStr">
        <is>
          <t>10020663</t>
        </is>
      </c>
      <c r="T1078" s="418">
        <f>R1078=S1078</f>
        <v/>
      </c>
      <c r="U1078" s="418">
        <f>AND(MONTH(F1078)=MONTH(Y1078), YEAR(F1078)=YEAR(Y1078))</f>
        <v/>
      </c>
      <c r="V1078" s="418">
        <f>AND(AC1078&lt;&gt;"", 'Company information'!D$4&lt;&gt;"", RIGHT(SUBSTITUTE(AC1078,"-",""),9)=RIGHT(SUBSTITUTE('Company information'!D$4,"-",""),9))</f>
        <v/>
      </c>
      <c r="W1078" s="418">
        <f>AI1078-I1078</f>
        <v/>
      </c>
      <c r="X1078" s="455" t="n"/>
      <c r="Y1078" s="419" t="n">
        <v>44778</v>
      </c>
      <c r="Z1078" s="418" t="inlineStr">
        <is>
          <t>10020663</t>
        </is>
      </c>
      <c r="AA1078" s="418" t="inlineStr"/>
      <c r="AB1078" s="418" t="inlineStr">
        <is>
          <t>បុគ្គលជាប់អាករ</t>
        </is>
      </c>
      <c r="AC1078" s="418" t="inlineStr">
        <is>
          <t>L001-100067123</t>
        </is>
      </c>
      <c r="AD1078" s="418" t="inlineStr">
        <is>
          <t>រីឡាយអេប៊ល សូស អ៊ិនដាសស្រ្ទៀល (ខេមបូឌា)</t>
        </is>
      </c>
      <c r="AE1078" s="455" t="n">
        <v>338746</v>
      </c>
      <c r="AF1078" s="455" t="n">
        <v>307951</v>
      </c>
      <c r="AG1078" s="455" t="n">
        <v>0</v>
      </c>
      <c r="AH1078" s="455" t="n">
        <v>0</v>
      </c>
      <c r="AI1078" s="455" t="n">
        <v>30795</v>
      </c>
      <c r="AJ1078" s="455" t="n">
        <v>0</v>
      </c>
      <c r="AK1078" s="455" t="n">
        <v>0</v>
      </c>
      <c r="AL1078" s="455" t="n">
        <v>0</v>
      </c>
      <c r="AM1078" s="455" t="n">
        <v>0</v>
      </c>
      <c r="AN1078" s="455" t="n">
        <v>0</v>
      </c>
      <c r="AO1078" s="455" t="n">
        <v>0</v>
      </c>
      <c r="AP1078" s="455" t="n">
        <v>0</v>
      </c>
      <c r="AQ1078" s="455" t="n">
        <v>0</v>
      </c>
      <c r="AR1078" s="418" t="inlineStr"/>
      <c r="AS1078" s="418" t="inlineStr">
        <is>
          <t>Laboratory Testing - Ea - Trade - C&amp;P</t>
        </is>
      </c>
      <c r="AT1078" s="418" t="inlineStr">
        <is>
          <t>បានប្រកាសពន្ធ</t>
        </is>
      </c>
    </row>
    <row r="1079">
      <c r="A1079" s="417" t="n">
        <v>1070</v>
      </c>
      <c r="B1079" s="418" t="inlineStr">
        <is>
          <t>Customs Clearance Fee, Non-Original Insurance, Permit Fee, Red in Asycuda System and Service Charge</t>
        </is>
      </c>
      <c r="C1079" s="418" t="inlineStr">
        <is>
          <t>អេសជីអេស (ខេមបូឌា) លីមីធីត</t>
        </is>
      </c>
      <c r="D1079" s="418" t="inlineStr">
        <is>
          <t>L001-107030519</t>
        </is>
      </c>
      <c r="E1079" s="418" t="inlineStr">
        <is>
          <t>10020662</t>
        </is>
      </c>
      <c r="F1079" s="419" t="n">
        <v>44689</v>
      </c>
      <c r="G1079" s="420" t="n">
        <v>70900</v>
      </c>
      <c r="H1079" s="418" t="n"/>
      <c r="I1079" s="455" t="n">
        <v>70900</v>
      </c>
      <c r="J1079" s="418">
        <f>IF(L1079&lt;&gt;"",L1079,K1079)</f>
        <v/>
      </c>
      <c r="K1079" s="418">
        <f>IF(AND(T1079=TRUE, U1079=TRUE, V1079=TRUE), IF(W1079&lt;-0.05, "អនុញ្ញាត (អ្នកផ្គត់ផ្គង់ប្រកាសខ្វះ)", "បានប្រកាស (អនុញ្ញាត)"), IF(AND(T1079=FALSE, U1079=FALSE, V1079=FALSE), "ព្យួរទុក (មិនមានទិន្នន័យ)", "ប្រកាសខុស (ព្យួរទុក)"))</f>
        <v/>
      </c>
      <c r="L1079" s="418" t="inlineStr"/>
      <c r="M1079" s="418" t="inlineStr"/>
      <c r="N1079" s="455" t="n"/>
      <c r="O1079" s="455">
        <f>IF(W1079&lt;0,AI1079,I1079)</f>
        <v/>
      </c>
      <c r="P1079" s="455">
        <f>I1079-O1079</f>
        <v/>
      </c>
      <c r="Q1079" s="418" t="n"/>
      <c r="R1079" s="418" t="inlineStr">
        <is>
          <t>10020662</t>
        </is>
      </c>
      <c r="S1079" s="418" t="inlineStr">
        <is>
          <t>10020662</t>
        </is>
      </c>
      <c r="T1079" s="418">
        <f>R1079=S1079</f>
        <v/>
      </c>
      <c r="U1079" s="418">
        <f>AND(MONTH(F1079)=MONTH(Y1079), YEAR(F1079)=YEAR(Y1079))</f>
        <v/>
      </c>
      <c r="V1079" s="418">
        <f>AND(AC1079&lt;&gt;"", 'Company information'!D$4&lt;&gt;"", RIGHT(SUBSTITUTE(AC1079,"-",""),9)=RIGHT(SUBSTITUTE('Company information'!D$4,"-",""),9))</f>
        <v/>
      </c>
      <c r="W1079" s="418">
        <f>AI1079-I1079</f>
        <v/>
      </c>
      <c r="X1079" s="455" t="n"/>
      <c r="Y1079" s="419" t="n">
        <v>44778</v>
      </c>
      <c r="Z1079" s="418" t="inlineStr">
        <is>
          <t>10020662</t>
        </is>
      </c>
      <c r="AA1079" s="418" t="inlineStr"/>
      <c r="AB1079" s="418" t="inlineStr">
        <is>
          <t>បុគ្គលជាប់អាករ</t>
        </is>
      </c>
      <c r="AC1079" s="418" t="inlineStr">
        <is>
          <t>L001-100067123</t>
        </is>
      </c>
      <c r="AD1079" s="418" t="inlineStr">
        <is>
          <t>រីឡាយអេប៊ល សូស អ៊ិនដាសស្រ្ទៀល (ខេមបូឌា)</t>
        </is>
      </c>
      <c r="AE1079" s="455" t="n">
        <v>779904</v>
      </c>
      <c r="AF1079" s="455" t="n">
        <v>709004</v>
      </c>
      <c r="AG1079" s="455" t="n">
        <v>0</v>
      </c>
      <c r="AH1079" s="455" t="n">
        <v>0</v>
      </c>
      <c r="AI1079" s="455" t="n">
        <v>70900</v>
      </c>
      <c r="AJ1079" s="455" t="n">
        <v>0</v>
      </c>
      <c r="AK1079" s="455" t="n">
        <v>0</v>
      </c>
      <c r="AL1079" s="455" t="n">
        <v>0</v>
      </c>
      <c r="AM1079" s="455" t="n">
        <v>0</v>
      </c>
      <c r="AN1079" s="455" t="n">
        <v>0</v>
      </c>
      <c r="AO1079" s="455" t="n">
        <v>0</v>
      </c>
      <c r="AP1079" s="455" t="n">
        <v>0</v>
      </c>
      <c r="AQ1079" s="455" t="n">
        <v>0</v>
      </c>
      <c r="AR1079" s="418" t="inlineStr"/>
      <c r="AS1079" s="418" t="inlineStr">
        <is>
          <t>Laboratory Testing - Ea - Trade - C&amp;P</t>
        </is>
      </c>
      <c r="AT1079" s="418" t="inlineStr">
        <is>
          <t>បានប្រកាសពន្ធ</t>
        </is>
      </c>
    </row>
    <row r="1080">
      <c r="A1080" s="417" t="n">
        <v>1071</v>
      </c>
      <c r="B1080" s="418" t="inlineStr">
        <is>
          <t>Storage Charge</t>
        </is>
      </c>
      <c r="C1080" s="418" t="inlineStr">
        <is>
          <t>អេសជីអេស (ខេមបូឌា) លីមីធីត</t>
        </is>
      </c>
      <c r="D1080" s="418" t="inlineStr">
        <is>
          <t>L001-107030519</t>
        </is>
      </c>
      <c r="E1080" s="418" t="inlineStr">
        <is>
          <t>10020661</t>
        </is>
      </c>
      <c r="F1080" s="419" t="n">
        <v>44689</v>
      </c>
      <c r="G1080" s="420" t="n">
        <v>54005</v>
      </c>
      <c r="H1080" s="418" t="n"/>
      <c r="I1080" s="455" t="n">
        <v>54005</v>
      </c>
      <c r="J1080" s="418">
        <f>IF(L1080&lt;&gt;"",L1080,K1080)</f>
        <v/>
      </c>
      <c r="K1080" s="418">
        <f>IF(AND(T1080=TRUE, U1080=TRUE, V1080=TRUE), IF(W1080&lt;-0.05, "អនុញ្ញាត (អ្នកផ្គត់ផ្គង់ប្រកាសខ្វះ)", "បានប្រកាស (អនុញ្ញាត)"), IF(AND(T1080=FALSE, U1080=FALSE, V1080=FALSE), "ព្យួរទុក (មិនមានទិន្នន័យ)", "ប្រកាសខុស (ព្យួរទុក)"))</f>
        <v/>
      </c>
      <c r="L1080" s="418" t="inlineStr"/>
      <c r="M1080" s="418" t="inlineStr"/>
      <c r="N1080" s="455" t="n"/>
      <c r="O1080" s="455">
        <f>IF(W1080&lt;0,AI1080,I1080)</f>
        <v/>
      </c>
      <c r="P1080" s="455">
        <f>I1080-O1080</f>
        <v/>
      </c>
      <c r="Q1080" s="418" t="n"/>
      <c r="R1080" s="418" t="inlineStr">
        <is>
          <t>10020661</t>
        </is>
      </c>
      <c r="S1080" s="418" t="inlineStr">
        <is>
          <t>10020661</t>
        </is>
      </c>
      <c r="T1080" s="418">
        <f>R1080=S1080</f>
        <v/>
      </c>
      <c r="U1080" s="418">
        <f>AND(MONTH(F1080)=MONTH(Y1080), YEAR(F1080)=YEAR(Y1080))</f>
        <v/>
      </c>
      <c r="V1080" s="418">
        <f>AND(AC1080&lt;&gt;"", 'Company information'!D$4&lt;&gt;"", RIGHT(SUBSTITUTE(AC1080,"-",""),9)=RIGHT(SUBSTITUTE('Company information'!D$4,"-",""),9))</f>
        <v/>
      </c>
      <c r="W1080" s="418">
        <f>AI1080-I1080</f>
        <v/>
      </c>
      <c r="X1080" s="455" t="n"/>
      <c r="Y1080" s="419" t="n">
        <v>44778</v>
      </c>
      <c r="Z1080" s="418" t="inlineStr">
        <is>
          <t>10020661</t>
        </is>
      </c>
      <c r="AA1080" s="418" t="inlineStr"/>
      <c r="AB1080" s="418" t="inlineStr">
        <is>
          <t>បុគ្គលជាប់អាករ</t>
        </is>
      </c>
      <c r="AC1080" s="418" t="inlineStr">
        <is>
          <t>L001-100067123</t>
        </is>
      </c>
      <c r="AD1080" s="418" t="inlineStr">
        <is>
          <t>រីឡាយអេប៊ល សូស អ៊ិនដាសស្រ្ទៀល (ខេមបូឌា)</t>
        </is>
      </c>
      <c r="AE1080" s="455" t="n">
        <v>594058</v>
      </c>
      <c r="AF1080" s="455" t="n">
        <v>540053</v>
      </c>
      <c r="AG1080" s="455" t="n">
        <v>0</v>
      </c>
      <c r="AH1080" s="455" t="n">
        <v>0</v>
      </c>
      <c r="AI1080" s="455" t="n">
        <v>54005</v>
      </c>
      <c r="AJ1080" s="455" t="n">
        <v>0</v>
      </c>
      <c r="AK1080" s="455" t="n">
        <v>0</v>
      </c>
      <c r="AL1080" s="455" t="n">
        <v>0</v>
      </c>
      <c r="AM1080" s="455" t="n">
        <v>0</v>
      </c>
      <c r="AN1080" s="455" t="n">
        <v>0</v>
      </c>
      <c r="AO1080" s="455" t="n">
        <v>0</v>
      </c>
      <c r="AP1080" s="455" t="n">
        <v>0</v>
      </c>
      <c r="AQ1080" s="455" t="n">
        <v>0</v>
      </c>
      <c r="AR1080" s="418" t="inlineStr"/>
      <c r="AS1080" s="418" t="inlineStr">
        <is>
          <t>Laboratory Testing - Ea - Trade - C&amp;P</t>
        </is>
      </c>
      <c r="AT1080" s="418" t="inlineStr">
        <is>
          <t>បានប្រកាសពន្ធ</t>
        </is>
      </c>
    </row>
    <row r="1081">
      <c r="A1081" s="417" t="n">
        <v>1072</v>
      </c>
      <c r="B1081" s="418" t="inlineStr">
        <is>
          <t>Warehouse Fee</t>
        </is>
      </c>
      <c r="C1081" s="418" t="inlineStr">
        <is>
          <t>អេសជីអេស (ខេមបូឌា) លីមីធីត</t>
        </is>
      </c>
      <c r="D1081" s="418" t="inlineStr">
        <is>
          <t>L001-107030519</t>
        </is>
      </c>
      <c r="E1081" s="418" t="inlineStr">
        <is>
          <t>10020660</t>
        </is>
      </c>
      <c r="F1081" s="419" t="n">
        <v>44689</v>
      </c>
      <c r="G1081" s="420" t="n">
        <v>54005</v>
      </c>
      <c r="H1081" s="418" t="n"/>
      <c r="I1081" s="455" t="n">
        <v>54005</v>
      </c>
      <c r="J1081" s="418">
        <f>IF(L1081&lt;&gt;"",L1081,K1081)</f>
        <v/>
      </c>
      <c r="K1081" s="418">
        <f>IF(AND(T1081=TRUE, U1081=TRUE, V1081=TRUE), IF(W1081&lt;-0.05, "អនុញ្ញាត (អ្នកផ្គត់ផ្គង់ប្រកាសខ្វះ)", "បានប្រកាស (អនុញ្ញាត)"), IF(AND(T1081=FALSE, U1081=FALSE, V1081=FALSE), "ព្យួរទុក (មិនមានទិន្នន័យ)", "ប្រកាសខុស (ព្យួរទុក)"))</f>
        <v/>
      </c>
      <c r="L1081" s="418" t="inlineStr"/>
      <c r="M1081" s="418" t="inlineStr"/>
      <c r="N1081" s="455" t="n"/>
      <c r="O1081" s="455">
        <f>IF(W1081&lt;0,AI1081,I1081)</f>
        <v/>
      </c>
      <c r="P1081" s="455">
        <f>I1081-O1081</f>
        <v/>
      </c>
      <c r="Q1081" s="418" t="n"/>
      <c r="R1081" s="418" t="inlineStr">
        <is>
          <t>10020660</t>
        </is>
      </c>
      <c r="S1081" s="418" t="inlineStr">
        <is>
          <t>10020660</t>
        </is>
      </c>
      <c r="T1081" s="418">
        <f>R1081=S1081</f>
        <v/>
      </c>
      <c r="U1081" s="418">
        <f>AND(MONTH(F1081)=MONTH(Y1081), YEAR(F1081)=YEAR(Y1081))</f>
        <v/>
      </c>
      <c r="V1081" s="418">
        <f>AND(AC1081&lt;&gt;"", 'Company information'!D$4&lt;&gt;"", RIGHT(SUBSTITUTE(AC1081,"-",""),9)=RIGHT(SUBSTITUTE('Company information'!D$4,"-",""),9))</f>
        <v/>
      </c>
      <c r="W1081" s="418">
        <f>AI1081-I1081</f>
        <v/>
      </c>
      <c r="X1081" s="455" t="n"/>
      <c r="Y1081" s="419" t="n">
        <v>44778</v>
      </c>
      <c r="Z1081" s="418" t="inlineStr">
        <is>
          <t>10020660</t>
        </is>
      </c>
      <c r="AA1081" s="418" t="inlineStr"/>
      <c r="AB1081" s="418" t="inlineStr">
        <is>
          <t>បុគ្គលជាប់អាករ</t>
        </is>
      </c>
      <c r="AC1081" s="418" t="inlineStr">
        <is>
          <t>L001-100067123</t>
        </is>
      </c>
      <c r="AD1081" s="418" t="inlineStr">
        <is>
          <t>រីឡាយអេប៊ល សូស អ៊ិនដាសស្រ្ទៀល (ខេមបូឌា)</t>
        </is>
      </c>
      <c r="AE1081" s="455" t="n">
        <v>594058</v>
      </c>
      <c r="AF1081" s="455" t="n">
        <v>540053</v>
      </c>
      <c r="AG1081" s="455" t="n">
        <v>0</v>
      </c>
      <c r="AH1081" s="455" t="n">
        <v>0</v>
      </c>
      <c r="AI1081" s="455" t="n">
        <v>54005</v>
      </c>
      <c r="AJ1081" s="455" t="n">
        <v>0</v>
      </c>
      <c r="AK1081" s="455" t="n">
        <v>0</v>
      </c>
      <c r="AL1081" s="455" t="n">
        <v>0</v>
      </c>
      <c r="AM1081" s="455" t="n">
        <v>0</v>
      </c>
      <c r="AN1081" s="455" t="n">
        <v>0</v>
      </c>
      <c r="AO1081" s="455" t="n">
        <v>0</v>
      </c>
      <c r="AP1081" s="455" t="n">
        <v>0</v>
      </c>
      <c r="AQ1081" s="455" t="n">
        <v>0</v>
      </c>
      <c r="AR1081" s="418" t="inlineStr"/>
      <c r="AS1081" s="418" t="inlineStr">
        <is>
          <t>Laboratory Testing - Ea - Trade - C&amp;P</t>
        </is>
      </c>
      <c r="AT1081" s="418" t="inlineStr">
        <is>
          <t>បានប្រកាសពន្ធ</t>
        </is>
      </c>
    </row>
    <row r="1082">
      <c r="A1082" s="417" t="n">
        <v>1073</v>
      </c>
      <c r="B1082" s="418" t="inlineStr">
        <is>
          <t>Customs Declaration Fee, CPF and Transportation Doc Fee</t>
        </is>
      </c>
      <c r="C1082" s="418" t="inlineStr">
        <is>
          <t>អេសជីអេស (ខេមបូឌា) លីមីធីត</t>
        </is>
      </c>
      <c r="D1082" s="418" t="inlineStr">
        <is>
          <t>L001-107030519</t>
        </is>
      </c>
      <c r="E1082" s="418" t="inlineStr">
        <is>
          <t>10020659</t>
        </is>
      </c>
      <c r="F1082" s="419" t="n">
        <v>44689</v>
      </c>
      <c r="G1082" s="420" t="n">
        <v>29003</v>
      </c>
      <c r="H1082" s="418" t="n"/>
      <c r="I1082" s="455" t="n">
        <v>29003</v>
      </c>
      <c r="J1082" s="418">
        <f>IF(L1082&lt;&gt;"",L1082,K1082)</f>
        <v/>
      </c>
      <c r="K1082" s="418">
        <f>IF(AND(T1082=TRUE, U1082=TRUE, V1082=TRUE), IF(W1082&lt;-0.05, "អនុញ្ញាត (អ្នកផ្គត់ផ្គង់ប្រកាសខ្វះ)", "បានប្រកាស (អនុញ្ញាត)"), IF(AND(T1082=FALSE, U1082=FALSE, V1082=FALSE), "ព្យួរទុក (មិនមានទិន្នន័យ)", "ប្រកាសខុស (ព្យួរទុក)"))</f>
        <v/>
      </c>
      <c r="L1082" s="418" t="inlineStr"/>
      <c r="M1082" s="418" t="inlineStr"/>
      <c r="N1082" s="455" t="n"/>
      <c r="O1082" s="455">
        <f>IF(W1082&lt;0,AI1082,I1082)</f>
        <v/>
      </c>
      <c r="P1082" s="455">
        <f>I1082-O1082</f>
        <v/>
      </c>
      <c r="Q1082" s="418" t="n"/>
      <c r="R1082" s="418" t="inlineStr">
        <is>
          <t>10020659</t>
        </is>
      </c>
      <c r="S1082" s="418" t="inlineStr">
        <is>
          <t>10020659</t>
        </is>
      </c>
      <c r="T1082" s="418">
        <f>R1082=S1082</f>
        <v/>
      </c>
      <c r="U1082" s="418">
        <f>AND(MONTH(F1082)=MONTH(Y1082), YEAR(F1082)=YEAR(Y1082))</f>
        <v/>
      </c>
      <c r="V1082" s="418">
        <f>AND(AC1082&lt;&gt;"", 'Company information'!D$4&lt;&gt;"", RIGHT(SUBSTITUTE(AC1082,"-",""),9)=RIGHT(SUBSTITUTE('Company information'!D$4,"-",""),9))</f>
        <v/>
      </c>
      <c r="W1082" s="418">
        <f>AI1082-I1082</f>
        <v/>
      </c>
      <c r="X1082" s="455" t="n"/>
      <c r="Y1082" s="419" t="n">
        <v>44778</v>
      </c>
      <c r="Z1082" s="418" t="inlineStr">
        <is>
          <t>10020659</t>
        </is>
      </c>
      <c r="AA1082" s="418" t="inlineStr"/>
      <c r="AB1082" s="418" t="inlineStr">
        <is>
          <t>បុគ្គលជាប់អាករ</t>
        </is>
      </c>
      <c r="AC1082" s="418" t="inlineStr">
        <is>
          <t>L001-100067123</t>
        </is>
      </c>
      <c r="AD1082" s="418" t="inlineStr">
        <is>
          <t>រីឡាយអេប៊ល សូស អ៊ិនដាសស្រ្ទៀល (ខេមបូឌា)</t>
        </is>
      </c>
      <c r="AE1082" s="455" t="n">
        <v>319027</v>
      </c>
      <c r="AF1082" s="455" t="n">
        <v>290025</v>
      </c>
      <c r="AG1082" s="455" t="n">
        <v>0</v>
      </c>
      <c r="AH1082" s="455" t="n">
        <v>0</v>
      </c>
      <c r="AI1082" s="455" t="n">
        <v>29002</v>
      </c>
      <c r="AJ1082" s="455" t="n">
        <v>0</v>
      </c>
      <c r="AK1082" s="455" t="n">
        <v>0</v>
      </c>
      <c r="AL1082" s="455" t="n">
        <v>0</v>
      </c>
      <c r="AM1082" s="455" t="n">
        <v>0</v>
      </c>
      <c r="AN1082" s="455" t="n">
        <v>0</v>
      </c>
      <c r="AO1082" s="455" t="n">
        <v>0</v>
      </c>
      <c r="AP1082" s="455" t="n">
        <v>0</v>
      </c>
      <c r="AQ1082" s="455" t="n">
        <v>0</v>
      </c>
      <c r="AR1082" s="418" t="inlineStr"/>
      <c r="AS1082" s="418" t="inlineStr">
        <is>
          <t>Laboratory Testing - Ea - Trade - C&amp;P</t>
        </is>
      </c>
      <c r="AT1082" s="418" t="inlineStr">
        <is>
          <t>បានប្រកាសពន្ធ</t>
        </is>
      </c>
    </row>
    <row r="1083">
      <c r="A1083" s="417" t="n">
        <v>1074</v>
      </c>
      <c r="B1083" s="418" t="inlineStr">
        <is>
          <t>Customs Clearance Fee and Trucking Fee</t>
        </is>
      </c>
      <c r="C1083" s="418" t="inlineStr">
        <is>
          <t>អេសជីអេស (ខេមបូឌា) លីមីធីត</t>
        </is>
      </c>
      <c r="D1083" s="418" t="inlineStr">
        <is>
          <t>L001-107030519</t>
        </is>
      </c>
      <c r="E1083" s="418" t="inlineStr">
        <is>
          <t>10020658</t>
        </is>
      </c>
      <c r="F1083" s="419" t="n">
        <v>44689</v>
      </c>
      <c r="G1083" s="420" t="n">
        <v>43832</v>
      </c>
      <c r="H1083" s="418" t="n"/>
      <c r="I1083" s="455" t="n">
        <v>43832</v>
      </c>
      <c r="J1083" s="418">
        <f>IF(L1083&lt;&gt;"",L1083,K1083)</f>
        <v/>
      </c>
      <c r="K1083" s="418">
        <f>IF(AND(T1083=TRUE, U1083=TRUE, V1083=TRUE), IF(W1083&lt;-0.05, "អនុញ្ញាត (អ្នកផ្គត់ផ្គង់ប្រកាសខ្វះ)", "បានប្រកាស (អនុញ្ញាត)"), IF(AND(T1083=FALSE, U1083=FALSE, V1083=FALSE), "ព្យួរទុក (មិនមានទិន្នន័យ)", "ប្រកាសខុស (ព្យួរទុក)"))</f>
        <v/>
      </c>
      <c r="L1083" s="418" t="inlineStr"/>
      <c r="M1083" s="418" t="inlineStr"/>
      <c r="N1083" s="455" t="n"/>
      <c r="O1083" s="455">
        <f>IF(W1083&lt;0,AI1083,I1083)</f>
        <v/>
      </c>
      <c r="P1083" s="455">
        <f>I1083-O1083</f>
        <v/>
      </c>
      <c r="Q1083" s="418" t="n"/>
      <c r="R1083" s="418" t="inlineStr">
        <is>
          <t>10020658</t>
        </is>
      </c>
      <c r="S1083" s="418" t="inlineStr">
        <is>
          <t>10020658</t>
        </is>
      </c>
      <c r="T1083" s="418">
        <f>R1083=S1083</f>
        <v/>
      </c>
      <c r="U1083" s="418">
        <f>AND(MONTH(F1083)=MONTH(Y1083), YEAR(F1083)=YEAR(Y1083))</f>
        <v/>
      </c>
      <c r="V1083" s="418">
        <f>AND(AC1083&lt;&gt;"", 'Company information'!D$4&lt;&gt;"", RIGHT(SUBSTITUTE(AC1083,"-",""),9)=RIGHT(SUBSTITUTE('Company information'!D$4,"-",""),9))</f>
        <v/>
      </c>
      <c r="W1083" s="418">
        <f>AI1083-I1083</f>
        <v/>
      </c>
      <c r="X1083" s="455" t="n"/>
      <c r="Y1083" s="419" t="n">
        <v>44778</v>
      </c>
      <c r="Z1083" s="418" t="inlineStr">
        <is>
          <t>10020658</t>
        </is>
      </c>
      <c r="AA1083" s="418" t="inlineStr"/>
      <c r="AB1083" s="418" t="inlineStr">
        <is>
          <t>បុគ្គលជាប់អាករ</t>
        </is>
      </c>
      <c r="AC1083" s="418" t="inlineStr">
        <is>
          <t>L001-100067123</t>
        </is>
      </c>
      <c r="AD1083" s="418" t="inlineStr">
        <is>
          <t>រីឡាយអេប៊ល សូស អ៊ិនដាសស្រ្ទៀល (ខេមបូឌា)</t>
        </is>
      </c>
      <c r="AE1083" s="455" t="n">
        <v>482156</v>
      </c>
      <c r="AF1083" s="455" t="n">
        <v>438324</v>
      </c>
      <c r="AG1083" s="455" t="n">
        <v>0</v>
      </c>
      <c r="AH1083" s="455" t="n">
        <v>0</v>
      </c>
      <c r="AI1083" s="455" t="n">
        <v>43832</v>
      </c>
      <c r="AJ1083" s="455" t="n">
        <v>0</v>
      </c>
      <c r="AK1083" s="455" t="n">
        <v>0</v>
      </c>
      <c r="AL1083" s="455" t="n">
        <v>0</v>
      </c>
      <c r="AM1083" s="455" t="n">
        <v>0</v>
      </c>
      <c r="AN1083" s="455" t="n">
        <v>0</v>
      </c>
      <c r="AO1083" s="455" t="n">
        <v>0</v>
      </c>
      <c r="AP1083" s="455" t="n">
        <v>0</v>
      </c>
      <c r="AQ1083" s="455" t="n">
        <v>0</v>
      </c>
      <c r="AR1083" s="418" t="inlineStr"/>
      <c r="AS1083" s="418" t="inlineStr">
        <is>
          <t>Laboratory Testing - Ea - Trade - C&amp;P</t>
        </is>
      </c>
      <c r="AT1083" s="418" t="inlineStr">
        <is>
          <t>បានប្រកាសពន្ធ</t>
        </is>
      </c>
    </row>
    <row r="1084">
      <c r="A1084" s="417" t="n">
        <v>1075</v>
      </c>
      <c r="B1084" s="418" t="inlineStr">
        <is>
          <t>THC Fee, CFS Fee, Scan Fee, Border Gate Fee, Docs Fee, Agency Fee and D/O Fee</t>
        </is>
      </c>
      <c r="C1084" s="418" t="inlineStr">
        <is>
          <t>អេសជីអេស (ខេមបូឌា) លីមីធីត</t>
        </is>
      </c>
      <c r="D1084" s="418" t="inlineStr">
        <is>
          <t>L001-107030519</t>
        </is>
      </c>
      <c r="E1084" s="418" t="inlineStr">
        <is>
          <t>10020555</t>
        </is>
      </c>
      <c r="F1084" s="419" t="n">
        <v>44569</v>
      </c>
      <c r="G1084" s="420" t="n">
        <v>64860</v>
      </c>
      <c r="H1084" s="418" t="n"/>
      <c r="I1084" s="455" t="n">
        <v>64860</v>
      </c>
      <c r="J1084" s="418">
        <f>IF(L1084&lt;&gt;"",L1084,K1084)</f>
        <v/>
      </c>
      <c r="K1084" s="418">
        <f>IF(AND(T1084=TRUE, U1084=TRUE, V1084=TRUE), IF(W1084&lt;-0.05, "អនុញ្ញាត (អ្នកផ្គត់ផ្គង់ប្រកាសខ្វះ)", "បានប្រកាស (អនុញ្ញាត)"), IF(AND(T1084=FALSE, U1084=FALSE, V1084=FALSE), "ព្យួរទុក (មិនមានទិន្នន័យ)", "ប្រកាសខុស (ព្យួរទុក)"))</f>
        <v/>
      </c>
      <c r="L1084" s="418" t="inlineStr"/>
      <c r="M1084" s="418" t="inlineStr"/>
      <c r="N1084" s="455" t="n"/>
      <c r="O1084" s="455">
        <f>IF(W1084&lt;0,AI1084,I1084)</f>
        <v/>
      </c>
      <c r="P1084" s="455">
        <f>I1084-O1084</f>
        <v/>
      </c>
      <c r="Q1084" s="418" t="n"/>
      <c r="R1084" s="418" t="inlineStr">
        <is>
          <t>10020555</t>
        </is>
      </c>
      <c r="S1084" s="418" t="inlineStr">
        <is>
          <t>10020555</t>
        </is>
      </c>
      <c r="T1084" s="418">
        <f>R1084=S1084</f>
        <v/>
      </c>
      <c r="U1084" s="418">
        <f>AND(MONTH(F1084)=MONTH(Y1084), YEAR(F1084)=YEAR(Y1084))</f>
        <v/>
      </c>
      <c r="V1084" s="418">
        <f>AND(AC1084&lt;&gt;"", 'Company information'!D$4&lt;&gt;"", RIGHT(SUBSTITUTE(AC1084,"-",""),9)=RIGHT(SUBSTITUTE('Company information'!D$4,"-",""),9))</f>
        <v/>
      </c>
      <c r="W1084" s="418">
        <f>AI1084-I1084</f>
        <v/>
      </c>
      <c r="X1084" s="455" t="n"/>
      <c r="Y1084" s="419" t="n">
        <v>44774</v>
      </c>
      <c r="Z1084" s="418" t="inlineStr">
        <is>
          <t>10020555</t>
        </is>
      </c>
      <c r="AA1084" s="418" t="inlineStr"/>
      <c r="AB1084" s="418" t="inlineStr">
        <is>
          <t>បុគ្គលជាប់អាករ</t>
        </is>
      </c>
      <c r="AC1084" s="418" t="inlineStr">
        <is>
          <t>L001-100067123</t>
        </is>
      </c>
      <c r="AD1084" s="418" t="inlineStr">
        <is>
          <t>រីឡាយអេប៊ល សូស អ៊ិនដាសស្រ្ទៀល (ខេមបូឌា)</t>
        </is>
      </c>
      <c r="AE1084" s="455" t="n">
        <v>713459</v>
      </c>
      <c r="AF1084" s="455" t="n">
        <v>648599</v>
      </c>
      <c r="AG1084" s="455" t="n">
        <v>0</v>
      </c>
      <c r="AH1084" s="455" t="n">
        <v>0</v>
      </c>
      <c r="AI1084" s="455" t="n">
        <v>64860</v>
      </c>
      <c r="AJ1084" s="455" t="n">
        <v>0</v>
      </c>
      <c r="AK1084" s="455" t="n">
        <v>0</v>
      </c>
      <c r="AL1084" s="455" t="n">
        <v>0</v>
      </c>
      <c r="AM1084" s="455" t="n">
        <v>0</v>
      </c>
      <c r="AN1084" s="455" t="n">
        <v>0</v>
      </c>
      <c r="AO1084" s="455" t="n">
        <v>0</v>
      </c>
      <c r="AP1084" s="455" t="n">
        <v>0</v>
      </c>
      <c r="AQ1084" s="455" t="n">
        <v>0</v>
      </c>
      <c r="AR1084" s="418" t="inlineStr"/>
      <c r="AS1084" s="418" t="inlineStr">
        <is>
          <t>Laboratory Testing - Ea - Trade - C&amp;P</t>
        </is>
      </c>
      <c r="AT1084" s="418" t="inlineStr">
        <is>
          <t>បានប្រកាសពន្ធ</t>
        </is>
      </c>
    </row>
    <row r="1085">
      <c r="A1085" s="417" t="n">
        <v>1076</v>
      </c>
      <c r="B1085" s="418" t="inlineStr">
        <is>
          <t>Customs Clearance Fee, Extra Trucking Fee, Non-Original Insurance, Permit Fee, Service Charge and Red in Asycuda System</t>
        </is>
      </c>
      <c r="C1085" s="418" t="inlineStr">
        <is>
          <t>ស៊ូ ចេង សូវីង ម៉ាស៊ីន ឯ.ក</t>
        </is>
      </c>
      <c r="D1085" s="418" t="inlineStr">
        <is>
          <t>K010-901702798</t>
        </is>
      </c>
      <c r="E1085" s="418" t="inlineStr">
        <is>
          <t>2022-000838</t>
        </is>
      </c>
      <c r="F1085" s="419" t="n">
        <v>44903</v>
      </c>
      <c r="G1085" s="420" t="n">
        <v>250527</v>
      </c>
      <c r="H1085" s="418" t="n"/>
      <c r="I1085" s="455" t="n">
        <v>250527</v>
      </c>
      <c r="J1085" s="418">
        <f>IF(L1085&lt;&gt;"",L1085,K1085)</f>
        <v/>
      </c>
      <c r="K1085" s="418">
        <f>IF(AND(T1085=TRUE, U1085=TRUE, V1085=TRUE), IF(W1085&lt;-0.05, "អនុញ្ញាត (អ្នកផ្គត់ផ្គង់ប្រកាសខ្វះ)", "បានប្រកាស (អនុញ្ញាត)"), IF(AND(T1085=FALSE, U1085=FALSE, V1085=FALSE), "ព្យួរទុក (មិនមានទិន្នន័យ)", "ប្រកាសខុស (ព្យួរទុក)"))</f>
        <v/>
      </c>
      <c r="L1085" s="418" t="inlineStr"/>
      <c r="M1085" s="418" t="inlineStr"/>
      <c r="N1085" s="455" t="n"/>
      <c r="O1085" s="455">
        <f>IF(W1085&lt;0,AI1085,I1085)</f>
        <v/>
      </c>
      <c r="P1085" s="455">
        <f>I1085-O1085</f>
        <v/>
      </c>
      <c r="Q1085" s="418" t="n"/>
      <c r="R1085" s="418" t="inlineStr">
        <is>
          <t>2022-000838</t>
        </is>
      </c>
      <c r="S1085" s="418" t="inlineStr">
        <is>
          <t>2022-000838</t>
        </is>
      </c>
      <c r="T1085" s="418">
        <f>R1085=S1085</f>
        <v/>
      </c>
      <c r="U1085" s="418">
        <f>AND(MONTH(F1085)=MONTH(Y1085), YEAR(F1085)=YEAR(Y1085))</f>
        <v/>
      </c>
      <c r="V1085" s="418">
        <f>AND(AC1085&lt;&gt;"", 'Company information'!D$4&lt;&gt;"", RIGHT(SUBSTITUTE(AC1085,"-",""),9)=RIGHT(SUBSTITUTE('Company information'!D$4,"-",""),9))</f>
        <v/>
      </c>
      <c r="W1085" s="418">
        <f>AI1085-I1085</f>
        <v/>
      </c>
      <c r="X1085" s="455" t="n"/>
      <c r="Y1085" s="419" t="n">
        <v>44785</v>
      </c>
      <c r="Z1085" s="418" t="inlineStr">
        <is>
          <t>2022-000838</t>
        </is>
      </c>
      <c r="AA1085" s="418" t="inlineStr"/>
      <c r="AB1085" s="418" t="inlineStr">
        <is>
          <t>បុគ្គលជាប់អាករ</t>
        </is>
      </c>
      <c r="AC1085" s="418" t="inlineStr">
        <is>
          <t>L001-100067123</t>
        </is>
      </c>
      <c r="AD1085" s="418" t="inlineStr">
        <is>
          <t>រីឡាយអេប៊ល សូស អ៊ិនដាសស្រ្ទៀល (ខេមបូឌា)</t>
        </is>
      </c>
      <c r="AE1085" s="455" t="n">
        <v>2755797</v>
      </c>
      <c r="AF1085" s="455" t="n">
        <v>2505270</v>
      </c>
      <c r="AG1085" s="455" t="n">
        <v>0</v>
      </c>
      <c r="AH1085" s="455" t="n">
        <v>0</v>
      </c>
      <c r="AI1085" s="455" t="n">
        <v>250527</v>
      </c>
      <c r="AJ1085" s="455" t="n">
        <v>0</v>
      </c>
      <c r="AK1085" s="455" t="n">
        <v>0</v>
      </c>
      <c r="AL1085" s="455" t="n">
        <v>0</v>
      </c>
      <c r="AM1085" s="455" t="n">
        <v>0</v>
      </c>
      <c r="AN1085" s="455" t="n">
        <v>0</v>
      </c>
      <c r="AO1085" s="455" t="n">
        <v>0</v>
      </c>
      <c r="AP1085" s="455" t="n">
        <v>0</v>
      </c>
      <c r="AQ1085" s="455" t="n">
        <v>0</v>
      </c>
      <c r="AR1085" s="418" t="inlineStr"/>
      <c r="AS1085" s="418" t="inlineStr">
        <is>
          <t>ក្តារជ័រ២លី ក្តារជ័រ១លី ក្តារជ័រ១លីកន្លះ</t>
        </is>
      </c>
      <c r="AT1085" s="418" t="inlineStr">
        <is>
          <t>បានប្រកាសពន្ធ</t>
        </is>
      </c>
    </row>
    <row r="1086">
      <c r="A1086" s="417" t="n">
        <v>1077</v>
      </c>
      <c r="B1086" s="418" t="inlineStr">
        <is>
          <t>THC, EMC. EIB, Doc Fee and HANDLING CHARGE</t>
        </is>
      </c>
      <c r="C1086" s="418" t="inlineStr">
        <is>
          <t>វ៉ុលត្រេន ឡូជីស្ទីក (ខេមបូឌា) ឯ.ក</t>
        </is>
      </c>
      <c r="D1086" s="418" t="inlineStr">
        <is>
          <t>K010-901800934</t>
        </is>
      </c>
      <c r="E1086" s="418" t="inlineStr">
        <is>
          <t>VOL221082</t>
        </is>
      </c>
      <c r="F1086" s="419" t="n">
        <v>44799</v>
      </c>
      <c r="G1086" s="420" t="n">
        <v>299158</v>
      </c>
      <c r="H1086" s="418" t="n"/>
      <c r="I1086" s="455" t="n">
        <v>299158</v>
      </c>
      <c r="J1086" s="418">
        <f>IF(L1086&lt;&gt;"",L1086,K1086)</f>
        <v/>
      </c>
      <c r="K1086" s="418">
        <f>IF(AND(T1086=TRUE, U1086=TRUE, V1086=TRUE), IF(W1086&lt;-0.05, "អនុញ្ញាត (អ្នកផ្គត់ផ្គង់ប្រកាសខ្វះ)", "បានប្រកាស (អនុញ្ញាត)"), IF(AND(T1086=FALSE, U1086=FALSE, V1086=FALSE), "ព្យួរទុក (មិនមានទិន្នន័យ)", "ប្រកាសខុស (ព្យួរទុក)"))</f>
        <v/>
      </c>
      <c r="L1086" s="418" t="inlineStr"/>
      <c r="M1086" s="418" t="inlineStr"/>
      <c r="N1086" s="455" t="n"/>
      <c r="O1086" s="455">
        <f>IF(W1086&lt;0,AI1086,I1086)</f>
        <v/>
      </c>
      <c r="P1086" s="455">
        <f>I1086-O1086</f>
        <v/>
      </c>
      <c r="Q1086" s="418" t="n"/>
      <c r="R1086" s="418" t="inlineStr">
        <is>
          <t>VOL221082</t>
        </is>
      </c>
      <c r="S1086" s="418" t="inlineStr">
        <is>
          <t>VOL221082</t>
        </is>
      </c>
      <c r="T1086" s="418">
        <f>R1086=S1086</f>
        <v/>
      </c>
      <c r="U1086" s="418">
        <f>AND(MONTH(F1086)=MONTH(Y1086), YEAR(F1086)=YEAR(Y1086))</f>
        <v/>
      </c>
      <c r="V1086" s="418">
        <f>AND(AC1086&lt;&gt;"", 'Company information'!D$4&lt;&gt;"", RIGHT(SUBSTITUTE(AC1086,"-",""),9)=RIGHT(SUBSTITUTE('Company information'!D$4,"-",""),9))</f>
        <v/>
      </c>
      <c r="W1086" s="418">
        <f>AI1086-I1086</f>
        <v/>
      </c>
      <c r="X1086" s="455" t="n"/>
      <c r="Y1086" s="419" t="n">
        <v>44799</v>
      </c>
      <c r="Z1086" s="418" t="inlineStr">
        <is>
          <t>VOL221082</t>
        </is>
      </c>
      <c r="AA1086" s="418" t="inlineStr"/>
      <c r="AB1086" s="418" t="inlineStr">
        <is>
          <t>បុគ្គលជាប់អាករ</t>
        </is>
      </c>
      <c r="AC1086" s="418" t="inlineStr">
        <is>
          <t>L001-100067123</t>
        </is>
      </c>
      <c r="AD1086" s="418" t="inlineStr">
        <is>
          <t>រីឡាយអេប៊ល សូស អ៊ិនដាសស្រ្ទៀល (ខេមបូឌា)</t>
        </is>
      </c>
      <c r="AE1086" s="455" t="n">
        <v>3290732</v>
      </c>
      <c r="AF1086" s="455" t="n">
        <v>2991575</v>
      </c>
      <c r="AG1086" s="455" t="n">
        <v>0</v>
      </c>
      <c r="AH1086" s="455" t="n">
        <v>0</v>
      </c>
      <c r="AI1086" s="455" t="n">
        <v>299157</v>
      </c>
      <c r="AJ1086" s="455" t="n">
        <v>0</v>
      </c>
      <c r="AK1086" s="455" t="n">
        <v>0</v>
      </c>
      <c r="AL1086" s="455" t="n">
        <v>0</v>
      </c>
      <c r="AM1086" s="455" t="n">
        <v>0</v>
      </c>
      <c r="AN1086" s="455" t="n">
        <v>0</v>
      </c>
      <c r="AO1086" s="455" t="n">
        <v>0</v>
      </c>
      <c r="AP1086" s="455" t="n">
        <v>0</v>
      </c>
      <c r="AQ1086" s="455" t="n">
        <v>0</v>
      </c>
      <c r="AR1086" s="418" t="inlineStr"/>
      <c r="AS1086" s="418" t="inlineStr">
        <is>
          <t>Commission service on goods transportation</t>
        </is>
      </c>
      <c r="AT1086" s="418" t="inlineStr">
        <is>
          <t>បានប្រកាសពន្ធ</t>
        </is>
      </c>
    </row>
    <row r="1087">
      <c r="A1087" s="417" t="n">
        <v>1078</v>
      </c>
      <c r="B1087" s="418" t="inlineStr">
        <is>
          <t>Lift-On &amp; Lift-Off</t>
        </is>
      </c>
      <c r="C1087" s="418" t="inlineStr">
        <is>
          <t>វ៉ុលត្រេន ឡូជីស្ទីក (ខេមបូឌា) ឯ.ក</t>
        </is>
      </c>
      <c r="D1087" s="418" t="inlineStr">
        <is>
          <t>K010-901800934</t>
        </is>
      </c>
      <c r="E1087" s="418" t="inlineStr">
        <is>
          <t>VOL221081</t>
        </is>
      </c>
      <c r="F1087" s="419" t="n">
        <v>44799</v>
      </c>
      <c r="G1087" s="420" t="n">
        <v>228844</v>
      </c>
      <c r="H1087" s="418" t="n"/>
      <c r="I1087" s="455" t="n">
        <v>228844</v>
      </c>
      <c r="J1087" s="418">
        <f>IF(L1087&lt;&gt;"",L1087,K1087)</f>
        <v/>
      </c>
      <c r="K1087" s="418">
        <f>IF(AND(T1087=TRUE, U1087=TRUE, V1087=TRUE), IF(W1087&lt;-0.05, "អនុញ្ញាត (អ្នកផ្គត់ផ្គង់ប្រកាសខ្វះ)", "បានប្រកាស (អនុញ្ញាត)"), IF(AND(T1087=FALSE, U1087=FALSE, V1087=FALSE), "ព្យួរទុក (មិនមានទិន្នន័យ)", "ប្រកាសខុស (ព្យួរទុក)"))</f>
        <v/>
      </c>
      <c r="L1087" s="418" t="inlineStr"/>
      <c r="M1087" s="418" t="inlineStr"/>
      <c r="N1087" s="455" t="n"/>
      <c r="O1087" s="455">
        <f>IF(W1087&lt;0,AI1087,I1087)</f>
        <v/>
      </c>
      <c r="P1087" s="455">
        <f>I1087-O1087</f>
        <v/>
      </c>
      <c r="Q1087" s="418" t="n"/>
      <c r="R1087" s="418" t="inlineStr">
        <is>
          <t>VOL221081</t>
        </is>
      </c>
      <c r="S1087" s="418" t="inlineStr">
        <is>
          <t>VOL221081</t>
        </is>
      </c>
      <c r="T1087" s="418">
        <f>R1087=S1087</f>
        <v/>
      </c>
      <c r="U1087" s="418">
        <f>AND(MONTH(F1087)=MONTH(Y1087), YEAR(F1087)=YEAR(Y1087))</f>
        <v/>
      </c>
      <c r="V1087" s="418">
        <f>AND(AC1087&lt;&gt;"", 'Company information'!D$4&lt;&gt;"", RIGHT(SUBSTITUTE(AC1087,"-",""),9)=RIGHT(SUBSTITUTE('Company information'!D$4,"-",""),9))</f>
        <v/>
      </c>
      <c r="W1087" s="418">
        <f>AI1087-I1087</f>
        <v/>
      </c>
      <c r="X1087" s="455" t="n"/>
      <c r="Y1087" s="419" t="n">
        <v>44799</v>
      </c>
      <c r="Z1087" s="418" t="inlineStr">
        <is>
          <t>VOL221081</t>
        </is>
      </c>
      <c r="AA1087" s="418" t="inlineStr"/>
      <c r="AB1087" s="418" t="inlineStr">
        <is>
          <t>បុគ្គលជាប់អាករ</t>
        </is>
      </c>
      <c r="AC1087" s="418" t="inlineStr">
        <is>
          <t>L001-100067123</t>
        </is>
      </c>
      <c r="AD1087" s="418" t="inlineStr">
        <is>
          <t>រីឡាយអេប៊ល សូស អ៊ិនដាសស្រ្ទៀល (ខេមបូឌា)</t>
        </is>
      </c>
      <c r="AE1087" s="455" t="n">
        <v>2517272</v>
      </c>
      <c r="AF1087" s="455" t="n">
        <v>2288429</v>
      </c>
      <c r="AG1087" s="455" t="n">
        <v>0</v>
      </c>
      <c r="AH1087" s="455" t="n">
        <v>0</v>
      </c>
      <c r="AI1087" s="455" t="n">
        <v>228843</v>
      </c>
      <c r="AJ1087" s="455" t="n">
        <v>0</v>
      </c>
      <c r="AK1087" s="455" t="n">
        <v>0</v>
      </c>
      <c r="AL1087" s="455" t="n">
        <v>0</v>
      </c>
      <c r="AM1087" s="455" t="n">
        <v>0</v>
      </c>
      <c r="AN1087" s="455" t="n">
        <v>0</v>
      </c>
      <c r="AO1087" s="455" t="n">
        <v>0</v>
      </c>
      <c r="AP1087" s="455" t="n">
        <v>0</v>
      </c>
      <c r="AQ1087" s="455" t="n">
        <v>0</v>
      </c>
      <c r="AR1087" s="418" t="inlineStr"/>
      <c r="AS1087" s="418" t="inlineStr">
        <is>
          <t>Commission service on goods transportation</t>
        </is>
      </c>
      <c r="AT1087" s="418" t="inlineStr">
        <is>
          <t>បានប្រកាសពន្ធ</t>
        </is>
      </c>
    </row>
    <row r="1088">
      <c r="A1088" s="417" t="n">
        <v>1079</v>
      </c>
      <c r="B1088" s="418" t="inlineStr">
        <is>
          <t>SCF 40F or Above</t>
        </is>
      </c>
      <c r="C1088" s="418" t="inlineStr">
        <is>
          <t>វ៉ុលត្រេន ឡូជីស្ទីក (ខេមបូឌា) ឯ.ក</t>
        </is>
      </c>
      <c r="D1088" s="418" t="inlineStr">
        <is>
          <t>K010-901800934</t>
        </is>
      </c>
      <c r="E1088" s="418" t="inlineStr">
        <is>
          <t>VOL221080</t>
        </is>
      </c>
      <c r="F1088" s="419" t="n">
        <v>44799</v>
      </c>
      <c r="G1088" s="420" t="n">
        <v>140877</v>
      </c>
      <c r="H1088" s="418" t="n"/>
      <c r="I1088" s="455" t="n">
        <v>140877</v>
      </c>
      <c r="J1088" s="418">
        <f>IF(L1088&lt;&gt;"",L1088,K1088)</f>
        <v/>
      </c>
      <c r="K1088" s="418">
        <f>IF(AND(T1088=TRUE, U1088=TRUE, V1088=TRUE), IF(W1088&lt;-0.05, "អនុញ្ញាត (អ្នកផ្គត់ផ្គង់ប្រកាសខ្វះ)", "បានប្រកាស (អនុញ្ញាត)"), IF(AND(T1088=FALSE, U1088=FALSE, V1088=FALSE), "ព្យួរទុក (មិនមានទិន្នន័យ)", "ប្រកាសខុស (ព្យួរទុក)"))</f>
        <v/>
      </c>
      <c r="L1088" s="418" t="inlineStr"/>
      <c r="M1088" s="418" t="inlineStr"/>
      <c r="N1088" s="455" t="n"/>
      <c r="O1088" s="455">
        <f>IF(W1088&lt;0,AI1088,I1088)</f>
        <v/>
      </c>
      <c r="P1088" s="455">
        <f>I1088-O1088</f>
        <v/>
      </c>
      <c r="Q1088" s="418" t="n"/>
      <c r="R1088" s="418" t="inlineStr">
        <is>
          <t>VOL221080</t>
        </is>
      </c>
      <c r="S1088" s="418" t="inlineStr">
        <is>
          <t>VOL221080</t>
        </is>
      </c>
      <c r="T1088" s="418">
        <f>R1088=S1088</f>
        <v/>
      </c>
      <c r="U1088" s="418">
        <f>AND(MONTH(F1088)=MONTH(Y1088), YEAR(F1088)=YEAR(Y1088))</f>
        <v/>
      </c>
      <c r="V1088" s="418">
        <f>AND(AC1088&lt;&gt;"", 'Company information'!D$4&lt;&gt;"", RIGHT(SUBSTITUTE(AC1088,"-",""),9)=RIGHT(SUBSTITUTE('Company information'!D$4,"-",""),9))</f>
        <v/>
      </c>
      <c r="W1088" s="418">
        <f>AI1088-I1088</f>
        <v/>
      </c>
      <c r="X1088" s="455" t="n"/>
      <c r="Y1088" s="419" t="n">
        <v>44799</v>
      </c>
      <c r="Z1088" s="418" t="inlineStr">
        <is>
          <t>VOL221080</t>
        </is>
      </c>
      <c r="AA1088" s="418" t="inlineStr"/>
      <c r="AB1088" s="418" t="inlineStr">
        <is>
          <t>បុគ្គលជាប់អាករ</t>
        </is>
      </c>
      <c r="AC1088" s="418" t="inlineStr">
        <is>
          <t>L001-100067123</t>
        </is>
      </c>
      <c r="AD1088" s="418" t="inlineStr">
        <is>
          <t>រីឡាយអេប៊ល សូស អ៊ិនដាសស្រ្ទៀល (ខេមបូឌា)</t>
        </is>
      </c>
      <c r="AE1088" s="455" t="n">
        <v>1549642</v>
      </c>
      <c r="AF1088" s="455" t="n">
        <v>1408765</v>
      </c>
      <c r="AG1088" s="455" t="n">
        <v>0</v>
      </c>
      <c r="AH1088" s="455" t="n">
        <v>0</v>
      </c>
      <c r="AI1088" s="455" t="n">
        <v>140877</v>
      </c>
      <c r="AJ1088" s="455" t="n">
        <v>0</v>
      </c>
      <c r="AK1088" s="455" t="n">
        <v>0</v>
      </c>
      <c r="AL1088" s="455" t="n">
        <v>0</v>
      </c>
      <c r="AM1088" s="455" t="n">
        <v>0</v>
      </c>
      <c r="AN1088" s="455" t="n">
        <v>0</v>
      </c>
      <c r="AO1088" s="455" t="n">
        <v>0</v>
      </c>
      <c r="AP1088" s="455" t="n">
        <v>0</v>
      </c>
      <c r="AQ1088" s="455" t="n">
        <v>0</v>
      </c>
      <c r="AR1088" s="418" t="inlineStr"/>
      <c r="AS1088" s="418" t="inlineStr">
        <is>
          <t>Commission service on goods transportation</t>
        </is>
      </c>
      <c r="AT1088" s="418" t="inlineStr">
        <is>
          <t>បានប្រកាសពន្ធ</t>
        </is>
      </c>
    </row>
    <row r="1089">
      <c r="A1089" s="417" t="n">
        <v>1080</v>
      </c>
      <c r="B1089" s="418" t="inlineStr">
        <is>
          <t>Customs Declaration and CPF Containerized</t>
        </is>
      </c>
      <c r="C1089" s="418" t="inlineStr">
        <is>
          <t>ឥណ្ឌូ-ត្រេនស៍ ឡូជីស្ទីក (ខេមបូឌា)</t>
        </is>
      </c>
      <c r="D1089" s="418" t="inlineStr">
        <is>
          <t>L001-104004797</t>
        </is>
      </c>
      <c r="E1089" s="418" t="inlineStr">
        <is>
          <t>01913</t>
        </is>
      </c>
      <c r="F1089" s="419" t="n">
        <v>44800</v>
      </c>
      <c r="G1089" s="420" t="n">
        <v>30833</v>
      </c>
      <c r="H1089" s="418" t="n"/>
      <c r="I1089" s="455" t="n">
        <v>30833</v>
      </c>
      <c r="J1089" s="418">
        <f>IF(L1089&lt;&gt;"",L1089,K1089)</f>
        <v/>
      </c>
      <c r="K1089" s="418">
        <f>IF(AND(T1089=TRUE, U1089=TRUE, V1089=TRUE), IF(W1089&lt;-0.05, "អនុញ្ញាត (អ្នកផ្គត់ផ្គង់ប្រកាសខ្វះ)", "បានប្រកាស (អនុញ្ញាត)"), IF(AND(T1089=FALSE, U1089=FALSE, V1089=FALSE), "ព្យួរទុក (មិនមានទិន្នន័យ)", "ប្រកាសខុស (ព្យួរទុក)"))</f>
        <v/>
      </c>
      <c r="L1089" s="418" t="inlineStr"/>
      <c r="M1089" s="418" t="inlineStr"/>
      <c r="N1089" s="455" t="n"/>
      <c r="O1089" s="455">
        <f>IF(W1089&lt;0,AI1089,I1089)</f>
        <v/>
      </c>
      <c r="P1089" s="455">
        <f>I1089-O1089</f>
        <v/>
      </c>
      <c r="Q1089" s="418" t="n"/>
      <c r="R1089" s="418" t="inlineStr">
        <is>
          <t>01913</t>
        </is>
      </c>
      <c r="S1089" s="418" t="inlineStr">
        <is>
          <t>01913</t>
        </is>
      </c>
      <c r="T1089" s="418">
        <f>R1089=S1089</f>
        <v/>
      </c>
      <c r="U1089" s="418">
        <f>AND(MONTH(F1089)=MONTH(Y1089), YEAR(F1089)=YEAR(Y1089))</f>
        <v/>
      </c>
      <c r="V1089" s="418">
        <f>AND(AC1089&lt;&gt;"", 'Company information'!D$4&lt;&gt;"", RIGHT(SUBSTITUTE(AC1089,"-",""),9)=RIGHT(SUBSTITUTE('Company information'!D$4,"-",""),9))</f>
        <v/>
      </c>
      <c r="W1089" s="418">
        <f>AI1089-I1089</f>
        <v/>
      </c>
      <c r="X1089" s="455" t="n"/>
      <c r="Y1089" s="419" t="n">
        <v>44800</v>
      </c>
      <c r="Z1089" s="418" t="inlineStr">
        <is>
          <t>01913</t>
        </is>
      </c>
      <c r="AA1089" s="418" t="inlineStr"/>
      <c r="AB1089" s="418" t="inlineStr">
        <is>
          <t>បុគ្គលជាប់អាករ</t>
        </is>
      </c>
      <c r="AC1089" s="418" t="inlineStr">
        <is>
          <t>L001-100067123</t>
        </is>
      </c>
      <c r="AD1089" s="418" t="inlineStr">
        <is>
          <t>រីឡាយអេប៊ល សូស អ៊ិនដាសស្រ្ទៀល (ខេមបូឌា)</t>
        </is>
      </c>
      <c r="AE1089" s="455" t="n">
        <v>339159</v>
      </c>
      <c r="AF1089" s="455" t="n">
        <v>308326</v>
      </c>
      <c r="AG1089" s="455" t="n">
        <v>0</v>
      </c>
      <c r="AH1089" s="455" t="n">
        <v>0</v>
      </c>
      <c r="AI1089" s="455" t="n">
        <v>30833</v>
      </c>
      <c r="AJ1089" s="455" t="n">
        <v>0</v>
      </c>
      <c r="AK1089" s="455" t="n">
        <v>0</v>
      </c>
      <c r="AL1089" s="455" t="n">
        <v>0</v>
      </c>
      <c r="AM1089" s="455" t="n">
        <v>0</v>
      </c>
      <c r="AN1089" s="455" t="n">
        <v>0</v>
      </c>
      <c r="AO1089" s="455" t="n">
        <v>0</v>
      </c>
      <c r="AP1089" s="455" t="n">
        <v>0</v>
      </c>
      <c r="AQ1089" s="455" t="n">
        <v>0</v>
      </c>
      <c r="AR1089" s="418" t="inlineStr"/>
      <c r="AS1089" s="418" t="inlineStr">
        <is>
          <t>ថ្លៃ Handing / Handing fee</t>
        </is>
      </c>
      <c r="AT1089" s="418" t="inlineStr">
        <is>
          <t>បានប្រកាសពន្ធ</t>
        </is>
      </c>
    </row>
    <row r="1090">
      <c r="A1090" s="417" t="n">
        <v>1081</v>
      </c>
      <c r="B1090" s="418" t="inlineStr">
        <is>
          <t>Customs Clearance Fee and Trucking Fee</t>
        </is>
      </c>
      <c r="C1090" s="418" t="inlineStr">
        <is>
          <t>ឃឺន + ណាហ្គែល</t>
        </is>
      </c>
      <c r="D1090" s="418" t="inlineStr">
        <is>
          <t>L001-100045189</t>
        </is>
      </c>
      <c r="E1090" s="418" t="inlineStr">
        <is>
          <t>PTI2217517</t>
        </is>
      </c>
      <c r="F1090" s="419" t="n">
        <v>44795</v>
      </c>
      <c r="G1090" s="420" t="n">
        <v>38925</v>
      </c>
      <c r="H1090" s="418" t="n"/>
      <c r="I1090" s="455" t="n">
        <v>38925</v>
      </c>
      <c r="J1090" s="418">
        <f>IF(L1090&lt;&gt;"",L1090,K1090)</f>
        <v/>
      </c>
      <c r="K1090" s="418">
        <f>IF(AND(T1090=TRUE, U1090=TRUE, V1090=TRUE), IF(W1090&lt;-0.05, "អនុញ្ញាត (អ្នកផ្គត់ផ្គង់ប្រកាសខ្វះ)", "បានប្រកាស (អនុញ្ញាត)"), IF(AND(T1090=FALSE, U1090=FALSE, V1090=FALSE), "ព្យួរទុក (មិនមានទិន្នន័យ)", "ប្រកាសខុស (ព្យួរទុក)"))</f>
        <v/>
      </c>
      <c r="L1090" s="418" t="inlineStr"/>
      <c r="M1090" s="418" t="inlineStr"/>
      <c r="N1090" s="455" t="n"/>
      <c r="O1090" s="455">
        <f>IF(W1090&lt;0,AI1090,I1090)</f>
        <v/>
      </c>
      <c r="P1090" s="455">
        <f>I1090-O1090</f>
        <v/>
      </c>
      <c r="Q1090" s="418" t="n"/>
      <c r="R1090" s="418" t="inlineStr">
        <is>
          <t>PTI2217517</t>
        </is>
      </c>
      <c r="S1090" s="418" t="inlineStr">
        <is>
          <t>PTI2217517</t>
        </is>
      </c>
      <c r="T1090" s="418">
        <f>R1090=S1090</f>
        <v/>
      </c>
      <c r="U1090" s="418">
        <f>AND(MONTH(F1090)=MONTH(Y1090), YEAR(F1090)=YEAR(Y1090))</f>
        <v/>
      </c>
      <c r="V1090" s="418">
        <f>AND(AC1090&lt;&gt;"", 'Company information'!D$4&lt;&gt;"", RIGHT(SUBSTITUTE(AC1090,"-",""),9)=RIGHT(SUBSTITUTE('Company information'!D$4,"-",""),9))</f>
        <v/>
      </c>
      <c r="W1090" s="418">
        <f>AI1090-I1090</f>
        <v/>
      </c>
      <c r="X1090" s="455" t="n"/>
      <c r="Y1090" s="419" t="n">
        <v>44795</v>
      </c>
      <c r="Z1090" s="418" t="inlineStr">
        <is>
          <t>PTI2217517</t>
        </is>
      </c>
      <c r="AA1090" s="418" t="inlineStr"/>
      <c r="AB1090" s="418" t="inlineStr">
        <is>
          <t>បុគ្គលជាប់អាករ</t>
        </is>
      </c>
      <c r="AC1090" s="418" t="inlineStr">
        <is>
          <t>L001-100067123</t>
        </is>
      </c>
      <c r="AD1090" s="418" t="inlineStr">
        <is>
          <t>រីឡាយអេប៊ល សូស អ៊ិនដាសស្រ្ទៀល (ខេមបូឌា)</t>
        </is>
      </c>
      <c r="AE1090" s="455" t="n">
        <v>428177</v>
      </c>
      <c r="AF1090" s="455" t="n">
        <v>389252</v>
      </c>
      <c r="AG1090" s="455" t="n">
        <v>0</v>
      </c>
      <c r="AH1090" s="455" t="n">
        <v>0</v>
      </c>
      <c r="AI1090" s="455" t="n">
        <v>38925</v>
      </c>
      <c r="AJ1090" s="455" t="n">
        <v>0</v>
      </c>
      <c r="AK1090" s="455" t="n">
        <v>0</v>
      </c>
      <c r="AL1090" s="455" t="n">
        <v>0</v>
      </c>
      <c r="AM1090" s="455" t="n">
        <v>0</v>
      </c>
      <c r="AN1090" s="455" t="n">
        <v>0</v>
      </c>
      <c r="AO1090" s="455" t="n">
        <v>0</v>
      </c>
      <c r="AP1090" s="455" t="n">
        <v>0</v>
      </c>
      <c r="AQ1090" s="455" t="n">
        <v>0</v>
      </c>
      <c r="AR1090" s="418" t="inlineStr"/>
      <c r="AS1090" s="418" t="inlineStr">
        <is>
          <t>ថ្លៃដឹកជញ្ជូន និងសេវា</t>
        </is>
      </c>
      <c r="AT1090" s="418" t="inlineStr">
        <is>
          <t>បានប្រកាសពន្ធ</t>
        </is>
      </c>
    </row>
    <row r="1091">
      <c r="A1091" s="417" t="n">
        <v>1082</v>
      </c>
      <c r="B1091" s="418" t="inlineStr">
        <is>
          <t>Customs Clearance Fee, Permit Fee, Express Fee, Express Permit and Service Charge</t>
        </is>
      </c>
      <c r="C1091" s="418" t="inlineStr">
        <is>
          <t>ឃឺន + ណាហ្គែល</t>
        </is>
      </c>
      <c r="D1091" s="418" t="inlineStr">
        <is>
          <t>L001-100045189</t>
        </is>
      </c>
      <c r="E1091" s="418" t="inlineStr">
        <is>
          <t>PTI2217512</t>
        </is>
      </c>
      <c r="F1091" s="419" t="n">
        <v>44795</v>
      </c>
      <c r="G1091" s="420" t="n">
        <v>26601</v>
      </c>
      <c r="H1091" s="418" t="n"/>
      <c r="I1091" s="455" t="n">
        <v>26601</v>
      </c>
      <c r="J1091" s="418">
        <f>IF(L1091&lt;&gt;"",L1091,K1091)</f>
        <v/>
      </c>
      <c r="K1091" s="418">
        <f>IF(AND(T1091=TRUE, U1091=TRUE, V1091=TRUE), IF(W1091&lt;-0.05, "អនុញ្ញាត (អ្នកផ្គត់ផ្គង់ប្រកាសខ្វះ)", "បានប្រកាស (អនុញ្ញាត)"), IF(AND(T1091=FALSE, U1091=FALSE, V1091=FALSE), "ព្យួរទុក (មិនមានទិន្នន័យ)", "ប្រកាសខុស (ព្យួរទុក)"))</f>
        <v/>
      </c>
      <c r="L1091" s="418" t="inlineStr"/>
      <c r="M1091" s="418" t="inlineStr"/>
      <c r="N1091" s="455" t="n"/>
      <c r="O1091" s="455">
        <f>IF(W1091&lt;0,AI1091,I1091)</f>
        <v/>
      </c>
      <c r="P1091" s="455">
        <f>I1091-O1091</f>
        <v/>
      </c>
      <c r="Q1091" s="418" t="n"/>
      <c r="R1091" s="418" t="inlineStr">
        <is>
          <t>PTI2217512</t>
        </is>
      </c>
      <c r="S1091" s="418" t="inlineStr">
        <is>
          <t>PTI2217512</t>
        </is>
      </c>
      <c r="T1091" s="418">
        <f>R1091=S1091</f>
        <v/>
      </c>
      <c r="U1091" s="418">
        <f>AND(MONTH(F1091)=MONTH(Y1091), YEAR(F1091)=YEAR(Y1091))</f>
        <v/>
      </c>
      <c r="V1091" s="418">
        <f>AND(AC1091&lt;&gt;"", 'Company information'!D$4&lt;&gt;"", RIGHT(SUBSTITUTE(AC1091,"-",""),9)=RIGHT(SUBSTITUTE('Company information'!D$4,"-",""),9))</f>
        <v/>
      </c>
      <c r="W1091" s="418">
        <f>AI1091-I1091</f>
        <v/>
      </c>
      <c r="X1091" s="455" t="n"/>
      <c r="Y1091" s="419" t="n">
        <v>44795</v>
      </c>
      <c r="Z1091" s="418" t="inlineStr">
        <is>
          <t>PTI2217512</t>
        </is>
      </c>
      <c r="AA1091" s="418" t="inlineStr"/>
      <c r="AB1091" s="418" t="inlineStr">
        <is>
          <t>បុគ្គលជាប់អាករ</t>
        </is>
      </c>
      <c r="AC1091" s="418" t="inlineStr">
        <is>
          <t>L001-100067123</t>
        </is>
      </c>
      <c r="AD1091" s="418" t="inlineStr">
        <is>
          <t>រីឡាយអេប៊ល សូស អ៊ិនដាសស្រ្ទៀល (ខេមបូឌា)</t>
        </is>
      </c>
      <c r="AE1091" s="455" t="n">
        <v>292613</v>
      </c>
      <c r="AF1091" s="455" t="n">
        <v>266012</v>
      </c>
      <c r="AG1091" s="455" t="n">
        <v>0</v>
      </c>
      <c r="AH1091" s="455" t="n">
        <v>0</v>
      </c>
      <c r="AI1091" s="455" t="n">
        <v>26601</v>
      </c>
      <c r="AJ1091" s="455" t="n">
        <v>0</v>
      </c>
      <c r="AK1091" s="455" t="n">
        <v>0</v>
      </c>
      <c r="AL1091" s="455" t="n">
        <v>0</v>
      </c>
      <c r="AM1091" s="455" t="n">
        <v>0</v>
      </c>
      <c r="AN1091" s="455" t="n">
        <v>0</v>
      </c>
      <c r="AO1091" s="455" t="n">
        <v>0</v>
      </c>
      <c r="AP1091" s="455" t="n">
        <v>0</v>
      </c>
      <c r="AQ1091" s="455" t="n">
        <v>0</v>
      </c>
      <c r="AR1091" s="418" t="inlineStr"/>
      <c r="AS1091" s="418" t="inlineStr">
        <is>
          <t>ថ្លៃដឹកជញ្ជូន និងសេវា</t>
        </is>
      </c>
      <c r="AT1091" s="418" t="inlineStr">
        <is>
          <t>បានប្រកាសពន្ធ</t>
        </is>
      </c>
    </row>
    <row r="1092">
      <c r="A1092" s="417" t="n">
        <v>1083</v>
      </c>
      <c r="B1092" s="418" t="inlineStr">
        <is>
          <t>Customs Clearance Fee</t>
        </is>
      </c>
      <c r="C1092" s="418" t="inlineStr">
        <is>
          <t>ឃឺន + ណាហ្គែល</t>
        </is>
      </c>
      <c r="D1092" s="418" t="inlineStr">
        <is>
          <t>L001-100045189</t>
        </is>
      </c>
      <c r="E1092" s="418" t="inlineStr">
        <is>
          <t>PTI2217543</t>
        </is>
      </c>
      <c r="F1092" s="419" t="n">
        <v>44795</v>
      </c>
      <c r="G1092" s="420" t="n">
        <v>92329</v>
      </c>
      <c r="H1092" s="418" t="n"/>
      <c r="I1092" s="455" t="n">
        <v>92329</v>
      </c>
      <c r="J1092" s="418">
        <f>IF(L1092&lt;&gt;"",L1092,K1092)</f>
        <v/>
      </c>
      <c r="K1092" s="418">
        <f>IF(AND(T1092=TRUE, U1092=TRUE, V1092=TRUE), IF(W1092&lt;-0.05, "អនុញ្ញាត (អ្នកផ្គត់ផ្គង់ប្រកាសខ្វះ)", "បានប្រកាស (អនុញ្ញាត)"), IF(AND(T1092=FALSE, U1092=FALSE, V1092=FALSE), "ព្យួរទុក (មិនមានទិន្នន័យ)", "ប្រកាសខុស (ព្យួរទុក)"))</f>
        <v/>
      </c>
      <c r="L1092" s="418" t="inlineStr"/>
      <c r="M1092" s="418" t="inlineStr"/>
      <c r="N1092" s="455" t="n"/>
      <c r="O1092" s="455">
        <f>IF(W1092&lt;0,AI1092,I1092)</f>
        <v/>
      </c>
      <c r="P1092" s="455">
        <f>I1092-O1092</f>
        <v/>
      </c>
      <c r="Q1092" s="418" t="n"/>
      <c r="R1092" s="418" t="inlineStr">
        <is>
          <t>PTI2217543</t>
        </is>
      </c>
      <c r="S1092" s="418" t="inlineStr">
        <is>
          <t>PTI2217543</t>
        </is>
      </c>
      <c r="T1092" s="418">
        <f>R1092=S1092</f>
        <v/>
      </c>
      <c r="U1092" s="418">
        <f>AND(MONTH(F1092)=MONTH(Y1092), YEAR(F1092)=YEAR(Y1092))</f>
        <v/>
      </c>
      <c r="V1092" s="418">
        <f>AND(AC1092&lt;&gt;"", 'Company information'!D$4&lt;&gt;"", RIGHT(SUBSTITUTE(AC1092,"-",""),9)=RIGHT(SUBSTITUTE('Company information'!D$4,"-",""),9))</f>
        <v/>
      </c>
      <c r="W1092" s="418">
        <f>AI1092-I1092</f>
        <v/>
      </c>
      <c r="X1092" s="455" t="n"/>
      <c r="Y1092" s="419" t="n">
        <v>44795</v>
      </c>
      <c r="Z1092" s="418" t="inlineStr">
        <is>
          <t>PTI2217543</t>
        </is>
      </c>
      <c r="AA1092" s="418" t="inlineStr"/>
      <c r="AB1092" s="418" t="inlineStr">
        <is>
          <t>បុគ្គលជាប់អាករ</t>
        </is>
      </c>
      <c r="AC1092" s="418" t="inlineStr">
        <is>
          <t>L001-100067123</t>
        </is>
      </c>
      <c r="AD1092" s="418" t="inlineStr">
        <is>
          <t>រីឡាយអេប៊ល សូស អ៊ិនដាសស្រ្ទៀល (ខេមបូឌា)</t>
        </is>
      </c>
      <c r="AE1092" s="455" t="n">
        <v>1077241</v>
      </c>
      <c r="AF1092" s="455" t="n">
        <v>923292</v>
      </c>
      <c r="AG1092" s="455" t="n">
        <v>61620</v>
      </c>
      <c r="AH1092" s="455" t="n">
        <v>0</v>
      </c>
      <c r="AI1092" s="455" t="n">
        <v>92329</v>
      </c>
      <c r="AJ1092" s="455" t="n">
        <v>0</v>
      </c>
      <c r="AK1092" s="455" t="n">
        <v>0</v>
      </c>
      <c r="AL1092" s="455" t="n">
        <v>0</v>
      </c>
      <c r="AM1092" s="455" t="n">
        <v>0</v>
      </c>
      <c r="AN1092" s="455" t="n">
        <v>0</v>
      </c>
      <c r="AO1092" s="455" t="n">
        <v>0</v>
      </c>
      <c r="AP1092" s="455" t="n">
        <v>0</v>
      </c>
      <c r="AQ1092" s="455" t="n">
        <v>0</v>
      </c>
      <c r="AR1092" s="418" t="inlineStr"/>
      <c r="AS1092" s="418" t="inlineStr">
        <is>
          <t>ថ្លៃដឹកជញ្ជូន និងសេវា</t>
        </is>
      </c>
      <c r="AT1092" s="418" t="inlineStr">
        <is>
          <t>បានប្រកាសពន្ធ</t>
        </is>
      </c>
    </row>
    <row r="1093">
      <c r="A1093" s="417" t="n">
        <v>1084</v>
      </c>
      <c r="B1093" s="418" t="inlineStr">
        <is>
          <t>Customs Declaration, CPF​ and Transport Doc Fee</t>
        </is>
      </c>
      <c r="C1093" s="418" t="inlineStr">
        <is>
          <t>ឃឺន + ណាហ្គែល</t>
        </is>
      </c>
      <c r="D1093" s="418" t="inlineStr">
        <is>
          <t>L001-100045189</t>
        </is>
      </c>
      <c r="E1093" s="418" t="inlineStr">
        <is>
          <t>PTI2217544</t>
        </is>
      </c>
      <c r="F1093" s="419" t="n">
        <v>44795</v>
      </c>
      <c r="G1093" s="420" t="n">
        <v>92329</v>
      </c>
      <c r="H1093" s="418" t="n"/>
      <c r="I1093" s="455" t="n">
        <v>92329</v>
      </c>
      <c r="J1093" s="418">
        <f>IF(L1093&lt;&gt;"",L1093,K1093)</f>
        <v/>
      </c>
      <c r="K1093" s="418">
        <f>IF(AND(T1093=TRUE, U1093=TRUE, V1093=TRUE), IF(W1093&lt;-0.05, "អនុញ្ញាត (អ្នកផ្គត់ផ្គង់ប្រកាសខ្វះ)", "បានប្រកាស (អនុញ្ញាត)"), IF(AND(T1093=FALSE, U1093=FALSE, V1093=FALSE), "ព្យួរទុក (មិនមានទិន្នន័យ)", "ប្រកាសខុស (ព្យួរទុក)"))</f>
        <v/>
      </c>
      <c r="L1093" s="418" t="inlineStr"/>
      <c r="M1093" s="418" t="inlineStr"/>
      <c r="N1093" s="455" t="n"/>
      <c r="O1093" s="455">
        <f>IF(W1093&lt;0,AI1093,I1093)</f>
        <v/>
      </c>
      <c r="P1093" s="455">
        <f>I1093-O1093</f>
        <v/>
      </c>
      <c r="Q1093" s="418" t="n"/>
      <c r="R1093" s="418" t="inlineStr">
        <is>
          <t>PTI2217544</t>
        </is>
      </c>
      <c r="S1093" s="418" t="inlineStr">
        <is>
          <t>PTI2217544</t>
        </is>
      </c>
      <c r="T1093" s="418">
        <f>R1093=S1093</f>
        <v/>
      </c>
      <c r="U1093" s="418">
        <f>AND(MONTH(F1093)=MONTH(Y1093), YEAR(F1093)=YEAR(Y1093))</f>
        <v/>
      </c>
      <c r="V1093" s="418">
        <f>AND(AC1093&lt;&gt;"", 'Company information'!D$4&lt;&gt;"", RIGHT(SUBSTITUTE(AC1093,"-",""),9)=RIGHT(SUBSTITUTE('Company information'!D$4,"-",""),9))</f>
        <v/>
      </c>
      <c r="W1093" s="418">
        <f>AI1093-I1093</f>
        <v/>
      </c>
      <c r="X1093" s="455" t="n"/>
      <c r="Y1093" s="419" t="n">
        <v>44795</v>
      </c>
      <c r="Z1093" s="418" t="inlineStr">
        <is>
          <t>PTI2217544</t>
        </is>
      </c>
      <c r="AA1093" s="418" t="inlineStr"/>
      <c r="AB1093" s="418" t="inlineStr">
        <is>
          <t>បុគ្គលជាប់អាករ</t>
        </is>
      </c>
      <c r="AC1093" s="418" t="inlineStr">
        <is>
          <t>L001-100067123</t>
        </is>
      </c>
      <c r="AD1093" s="418" t="inlineStr">
        <is>
          <t>រីឡាយអេប៊ល សូស អ៊ិនដាសស្រ្ទៀល (ខេមបូឌា)</t>
        </is>
      </c>
      <c r="AE1093" s="455" t="n">
        <v>1077241</v>
      </c>
      <c r="AF1093" s="455" t="n">
        <v>923292</v>
      </c>
      <c r="AG1093" s="455" t="n">
        <v>61620</v>
      </c>
      <c r="AH1093" s="455" t="n">
        <v>0</v>
      </c>
      <c r="AI1093" s="455" t="n">
        <v>92329</v>
      </c>
      <c r="AJ1093" s="455" t="n">
        <v>0</v>
      </c>
      <c r="AK1093" s="455" t="n">
        <v>0</v>
      </c>
      <c r="AL1093" s="455" t="n">
        <v>0</v>
      </c>
      <c r="AM1093" s="455" t="n">
        <v>0</v>
      </c>
      <c r="AN1093" s="455" t="n">
        <v>0</v>
      </c>
      <c r="AO1093" s="455" t="n">
        <v>0</v>
      </c>
      <c r="AP1093" s="455" t="n">
        <v>0</v>
      </c>
      <c r="AQ1093" s="455" t="n">
        <v>0</v>
      </c>
      <c r="AR1093" s="418" t="inlineStr"/>
      <c r="AS1093" s="418" t="inlineStr">
        <is>
          <t>ថ្លៃដឹកជញ្ជូន និងសេវា</t>
        </is>
      </c>
      <c r="AT1093" s="418" t="inlineStr">
        <is>
          <t>បានប្រកាសពន្ធ</t>
        </is>
      </c>
    </row>
    <row r="1094">
      <c r="A1094" s="417" t="n">
        <v>1085</v>
      </c>
      <c r="B1094" s="418" t="inlineStr">
        <is>
          <t>Customs Clearance Fee, Extra Trucking Fee, Non-Original Insurance, Permit Fee, Service Charge and Red in Asycuda System</t>
        </is>
      </c>
      <c r="C1094" s="418" t="inlineStr">
        <is>
          <t>ឃឺន + ណាហ្គែល</t>
        </is>
      </c>
      <c r="D1094" s="418" t="inlineStr">
        <is>
          <t>L001-100045189</t>
        </is>
      </c>
      <c r="E1094" s="418" t="inlineStr">
        <is>
          <t>PTI2217559</t>
        </is>
      </c>
      <c r="F1094" s="419" t="n">
        <v>44795</v>
      </c>
      <c r="G1094" s="420" t="n">
        <v>253527</v>
      </c>
      <c r="H1094" s="418" t="n"/>
      <c r="I1094" s="455" t="n">
        <v>253527</v>
      </c>
      <c r="J1094" s="418">
        <f>IF(L1094&lt;&gt;"",L1094,K1094)</f>
        <v/>
      </c>
      <c r="K1094" s="418">
        <f>IF(AND(T1094=TRUE, U1094=TRUE, V1094=TRUE), IF(W1094&lt;-0.05, "អនុញ្ញាត (អ្នកផ្គត់ផ្គង់ប្រកាសខ្វះ)", "បានប្រកាស (អនុញ្ញាត)"), IF(AND(T1094=FALSE, U1094=FALSE, V1094=FALSE), "ព្យួរទុក (មិនមានទិន្នន័យ)", "ប្រកាសខុស (ព្យួរទុក)"))</f>
        <v/>
      </c>
      <c r="L1094" s="418" t="inlineStr"/>
      <c r="M1094" s="418" t="inlineStr"/>
      <c r="N1094" s="455" t="n"/>
      <c r="O1094" s="455">
        <f>IF(W1094&lt;0,AI1094,I1094)</f>
        <v/>
      </c>
      <c r="P1094" s="455">
        <f>I1094-O1094</f>
        <v/>
      </c>
      <c r="Q1094" s="418" t="n"/>
      <c r="R1094" s="418" t="inlineStr">
        <is>
          <t>PTI2217559</t>
        </is>
      </c>
      <c r="S1094" s="418" t="inlineStr">
        <is>
          <t>PTI2217559</t>
        </is>
      </c>
      <c r="T1094" s="418">
        <f>R1094=S1094</f>
        <v/>
      </c>
      <c r="U1094" s="418">
        <f>AND(MONTH(F1094)=MONTH(Y1094), YEAR(F1094)=YEAR(Y1094))</f>
        <v/>
      </c>
      <c r="V1094" s="418">
        <f>AND(AC1094&lt;&gt;"", 'Company information'!D$4&lt;&gt;"", RIGHT(SUBSTITUTE(AC1094,"-",""),9)=RIGHT(SUBSTITUTE('Company information'!D$4,"-",""),9))</f>
        <v/>
      </c>
      <c r="W1094" s="418">
        <f>AI1094-I1094</f>
        <v/>
      </c>
      <c r="X1094" s="455" t="n"/>
      <c r="Y1094" s="419" t="n">
        <v>44795</v>
      </c>
      <c r="Z1094" s="418" t="inlineStr">
        <is>
          <t>PTI2217559</t>
        </is>
      </c>
      <c r="AA1094" s="418" t="inlineStr"/>
      <c r="AB1094" s="418" t="inlineStr">
        <is>
          <t>បុគ្គលជាប់អាករ</t>
        </is>
      </c>
      <c r="AC1094" s="418" t="inlineStr">
        <is>
          <t>L001-100067123</t>
        </is>
      </c>
      <c r="AD1094" s="418" t="inlineStr">
        <is>
          <t>រីឡាយអេប៊ល សូស អ៊ិនដាសស្រ្ទៀល (ខេមបូឌា)</t>
        </is>
      </c>
      <c r="AE1094" s="455" t="n">
        <v>2850418</v>
      </c>
      <c r="AF1094" s="455" t="n">
        <v>2535271</v>
      </c>
      <c r="AG1094" s="455" t="n">
        <v>61620</v>
      </c>
      <c r="AH1094" s="455" t="n">
        <v>0</v>
      </c>
      <c r="AI1094" s="455" t="n">
        <v>253527</v>
      </c>
      <c r="AJ1094" s="455" t="n">
        <v>0</v>
      </c>
      <c r="AK1094" s="455" t="n">
        <v>0</v>
      </c>
      <c r="AL1094" s="455" t="n">
        <v>0</v>
      </c>
      <c r="AM1094" s="455" t="n">
        <v>0</v>
      </c>
      <c r="AN1094" s="455" t="n">
        <v>0</v>
      </c>
      <c r="AO1094" s="455" t="n">
        <v>0</v>
      </c>
      <c r="AP1094" s="455" t="n">
        <v>0</v>
      </c>
      <c r="AQ1094" s="455" t="n">
        <v>0</v>
      </c>
      <c r="AR1094" s="418" t="inlineStr"/>
      <c r="AS1094" s="418" t="inlineStr">
        <is>
          <t>ថ្លៃដឹកជញ្ជូន និងសេវា</t>
        </is>
      </c>
      <c r="AT1094" s="418" t="inlineStr">
        <is>
          <t>បានប្រកាសពន្ធ</t>
        </is>
      </c>
    </row>
    <row r="1095">
      <c r="A1095" s="417" t="n">
        <v>1086</v>
      </c>
      <c r="B1095" s="418" t="inlineStr">
        <is>
          <t>THC, SCAN FEE, LCL CHARGES, TOLL FEE, CONTAINER IMBALANCE CHARGE, LOW SULPHUR FUEL SURCHARGE, DOCUMENTATION, DELIVERY ORDER FEE, AGENCY FEE and CLEAN CONTAINER FEE</t>
        </is>
      </c>
      <c r="C1095" s="418" t="inlineStr">
        <is>
          <t>ឃឺន + ណាហ្គែល</t>
        </is>
      </c>
      <c r="D1095" s="418" t="inlineStr">
        <is>
          <t>L001-100045189</t>
        </is>
      </c>
      <c r="E1095" s="418" t="inlineStr">
        <is>
          <t>PTI2217557</t>
        </is>
      </c>
      <c r="F1095" s="419" t="n">
        <v>44795</v>
      </c>
      <c r="G1095" s="420" t="n">
        <v>340370</v>
      </c>
      <c r="H1095" s="418" t="n"/>
      <c r="I1095" s="455" t="n">
        <v>340370</v>
      </c>
      <c r="J1095" s="418">
        <f>IF(L1095&lt;&gt;"",L1095,K1095)</f>
        <v/>
      </c>
      <c r="K1095" s="418">
        <f>IF(AND(T1095=TRUE, U1095=TRUE, V1095=TRUE), IF(W1095&lt;-0.05, "អនុញ្ញាត (អ្នកផ្គត់ផ្គង់ប្រកាសខ្វះ)", "បានប្រកាស (អនុញ្ញាត)"), IF(AND(T1095=FALSE, U1095=FALSE, V1095=FALSE), "ព្យួរទុក (មិនមានទិន្នន័យ)", "ប្រកាសខុស (ព្យួរទុក)"))</f>
        <v/>
      </c>
      <c r="L1095" s="418" t="inlineStr"/>
      <c r="M1095" s="418" t="inlineStr"/>
      <c r="N1095" s="455" t="n"/>
      <c r="O1095" s="455">
        <f>IF(W1095&lt;0,AI1095,I1095)</f>
        <v/>
      </c>
      <c r="P1095" s="455">
        <f>I1095-O1095</f>
        <v/>
      </c>
      <c r="Q1095" s="418" t="n"/>
      <c r="R1095" s="418" t="inlineStr">
        <is>
          <t>PTI2217557</t>
        </is>
      </c>
      <c r="S1095" s="418" t="inlineStr">
        <is>
          <t>PTI2217557</t>
        </is>
      </c>
      <c r="T1095" s="418">
        <f>R1095=S1095</f>
        <v/>
      </c>
      <c r="U1095" s="418">
        <f>AND(MONTH(F1095)=MONTH(Y1095), YEAR(F1095)=YEAR(Y1095))</f>
        <v/>
      </c>
      <c r="V1095" s="418">
        <f>AND(AC1095&lt;&gt;"", 'Company information'!D$4&lt;&gt;"", RIGHT(SUBSTITUTE(AC1095,"-",""),9)=RIGHT(SUBSTITUTE('Company information'!D$4,"-",""),9))</f>
        <v/>
      </c>
      <c r="W1095" s="418">
        <f>AI1095-I1095</f>
        <v/>
      </c>
      <c r="X1095" s="455" t="n"/>
      <c r="Y1095" s="419" t="n">
        <v>44795</v>
      </c>
      <c r="Z1095" s="418" t="inlineStr">
        <is>
          <t>PTI2217557</t>
        </is>
      </c>
      <c r="AA1095" s="418" t="inlineStr"/>
      <c r="AB1095" s="418" t="inlineStr">
        <is>
          <t>បុគ្គលជាប់អាករ</t>
        </is>
      </c>
      <c r="AC1095" s="418" t="inlineStr">
        <is>
          <t>L001-100067123</t>
        </is>
      </c>
      <c r="AD1095" s="418" t="inlineStr">
        <is>
          <t>រីឡាយអេប៊ល សូស អ៊ិនដាសស្រ្ទៀល (ខេមបូឌា)</t>
        </is>
      </c>
      <c r="AE1095" s="455" t="n">
        <v>3805692</v>
      </c>
      <c r="AF1095" s="455" t="n">
        <v>3403702</v>
      </c>
      <c r="AG1095" s="455" t="n">
        <v>61620</v>
      </c>
      <c r="AH1095" s="455" t="n">
        <v>0</v>
      </c>
      <c r="AI1095" s="455" t="n">
        <v>340370</v>
      </c>
      <c r="AJ1095" s="455" t="n">
        <v>0</v>
      </c>
      <c r="AK1095" s="455" t="n">
        <v>0</v>
      </c>
      <c r="AL1095" s="455" t="n">
        <v>0</v>
      </c>
      <c r="AM1095" s="455" t="n">
        <v>0</v>
      </c>
      <c r="AN1095" s="455" t="n">
        <v>0</v>
      </c>
      <c r="AO1095" s="455" t="n">
        <v>0</v>
      </c>
      <c r="AP1095" s="455" t="n">
        <v>0</v>
      </c>
      <c r="AQ1095" s="455" t="n">
        <v>0</v>
      </c>
      <c r="AR1095" s="418" t="inlineStr"/>
      <c r="AS1095" s="418" t="inlineStr">
        <is>
          <t>ថ្លៃដឹកជញ្ជូន និងសេវា</t>
        </is>
      </c>
      <c r="AT1095" s="418" t="inlineStr">
        <is>
          <t>បានប្រកាសពន្ធ</t>
        </is>
      </c>
    </row>
    <row r="1096">
      <c r="A1096" s="417" t="n">
        <v>1087</v>
      </c>
      <c r="B1096" s="418" t="inlineStr">
        <is>
          <t>Charge from Warehouse/cy to trucks</t>
        </is>
      </c>
      <c r="C1096" s="418" t="inlineStr">
        <is>
          <t>ឃឺន + ណាហ្គែល</t>
        </is>
      </c>
      <c r="D1096" s="418" t="inlineStr">
        <is>
          <t>L001-100045189</t>
        </is>
      </c>
      <c r="E1096" s="418" t="inlineStr">
        <is>
          <t>PTI2217558</t>
        </is>
      </c>
      <c r="F1096" s="419" t="n">
        <v>44795</v>
      </c>
      <c r="G1096" s="420" t="n">
        <v>291567</v>
      </c>
      <c r="H1096" s="418" t="n"/>
      <c r="I1096" s="455" t="n">
        <v>291567</v>
      </c>
      <c r="J1096" s="418">
        <f>IF(L1096&lt;&gt;"",L1096,K1096)</f>
        <v/>
      </c>
      <c r="K1096" s="418">
        <f>IF(AND(T1096=TRUE, U1096=TRUE, V1096=TRUE), IF(W1096&lt;-0.05, "អនុញ្ញាត (អ្នកផ្គត់ផ្គង់ប្រកាសខ្វះ)", "បានប្រកាស (អនុញ្ញាត)"), IF(AND(T1096=FALSE, U1096=FALSE, V1096=FALSE), "ព្យួរទុក (មិនមានទិន្នន័យ)", "ប្រកាសខុស (ព្យួរទុក)"))</f>
        <v/>
      </c>
      <c r="L1096" s="418" t="inlineStr"/>
      <c r="M1096" s="418" t="inlineStr"/>
      <c r="N1096" s="455" t="n"/>
      <c r="O1096" s="455">
        <f>IF(W1096&lt;0,AI1096,I1096)</f>
        <v/>
      </c>
      <c r="P1096" s="455">
        <f>I1096-O1096</f>
        <v/>
      </c>
      <c r="Q1096" s="418" t="n"/>
      <c r="R1096" s="418" t="inlineStr">
        <is>
          <t>PTI2217558</t>
        </is>
      </c>
      <c r="S1096" s="418" t="inlineStr">
        <is>
          <t>PTI2217558</t>
        </is>
      </c>
      <c r="T1096" s="418">
        <f>R1096=S1096</f>
        <v/>
      </c>
      <c r="U1096" s="418">
        <f>AND(MONTH(F1096)=MONTH(Y1096), YEAR(F1096)=YEAR(Y1096))</f>
        <v/>
      </c>
      <c r="V1096" s="418">
        <f>AND(AC1096&lt;&gt;"", 'Company information'!D$4&lt;&gt;"", RIGHT(SUBSTITUTE(AC1096,"-",""),9)=RIGHT(SUBSTITUTE('Company information'!D$4,"-",""),9))</f>
        <v/>
      </c>
      <c r="W1096" s="418">
        <f>AI1096-I1096</f>
        <v/>
      </c>
      <c r="X1096" s="455" t="n"/>
      <c r="Y1096" s="419" t="n">
        <v>44795</v>
      </c>
      <c r="Z1096" s="418" t="inlineStr">
        <is>
          <t>PTI2217558</t>
        </is>
      </c>
      <c r="AA1096" s="418" t="inlineStr"/>
      <c r="AB1096" s="418" t="inlineStr">
        <is>
          <t>បុគ្គលជាប់អាករ</t>
        </is>
      </c>
      <c r="AC1096" s="418" t="inlineStr">
        <is>
          <t>L001-100067123</t>
        </is>
      </c>
      <c r="AD1096" s="418" t="inlineStr">
        <is>
          <t>រីឡាយអេប៊ល សូស អ៊ិនដាសស្រ្ទៀល (ខេមបូឌា)</t>
        </is>
      </c>
      <c r="AE1096" s="455" t="n">
        <v>3268859</v>
      </c>
      <c r="AF1096" s="455" t="n">
        <v>2915672</v>
      </c>
      <c r="AG1096" s="455" t="n">
        <v>61620</v>
      </c>
      <c r="AH1096" s="455" t="n">
        <v>0</v>
      </c>
      <c r="AI1096" s="455" t="n">
        <v>291567</v>
      </c>
      <c r="AJ1096" s="455" t="n">
        <v>0</v>
      </c>
      <c r="AK1096" s="455" t="n">
        <v>0</v>
      </c>
      <c r="AL1096" s="455" t="n">
        <v>0</v>
      </c>
      <c r="AM1096" s="455" t="n">
        <v>0</v>
      </c>
      <c r="AN1096" s="455" t="n">
        <v>0</v>
      </c>
      <c r="AO1096" s="455" t="n">
        <v>0</v>
      </c>
      <c r="AP1096" s="455" t="n">
        <v>0</v>
      </c>
      <c r="AQ1096" s="455" t="n">
        <v>0</v>
      </c>
      <c r="AR1096" s="418" t="inlineStr"/>
      <c r="AS1096" s="418" t="inlineStr">
        <is>
          <t>ថ្លៃដឹកជញ្ជូន និងសេវា</t>
        </is>
      </c>
      <c r="AT1096" s="418" t="inlineStr">
        <is>
          <t>បានប្រកាសពន្ធ</t>
        </is>
      </c>
    </row>
    <row r="1097">
      <c r="A1097" s="417" t="n">
        <v>1088</v>
      </c>
      <c r="B1097" s="418" t="inlineStr">
        <is>
          <t>Customs Declaration and CPF</t>
        </is>
      </c>
      <c r="C1097" s="418" t="inlineStr">
        <is>
          <t>ឃឺន + ណាហ្គែល</t>
        </is>
      </c>
      <c r="D1097" s="418" t="inlineStr">
        <is>
          <t>L001-100045189</t>
        </is>
      </c>
      <c r="E1097" s="418" t="inlineStr">
        <is>
          <t>PTI2217740</t>
        </is>
      </c>
      <c r="F1097" s="419" t="n">
        <v>44799</v>
      </c>
      <c r="G1097" s="420" t="n">
        <v>146871</v>
      </c>
      <c r="H1097" s="418" t="n"/>
      <c r="I1097" s="455" t="n">
        <v>146871</v>
      </c>
      <c r="J1097" s="418">
        <f>IF(L1097&lt;&gt;"",L1097,K1097)</f>
        <v/>
      </c>
      <c r="K1097" s="418">
        <f>IF(AND(T1097=TRUE, U1097=TRUE, V1097=TRUE), IF(W1097&lt;-0.05, "អនុញ្ញាត (អ្នកផ្គត់ផ្គង់ប្រកាសខ្វះ)", "បានប្រកាស (អនុញ្ញាត)"), IF(AND(T1097=FALSE, U1097=FALSE, V1097=FALSE), "ព្យួរទុក (មិនមានទិន្នន័យ)", "ប្រកាសខុស (ព្យួរទុក)"))</f>
        <v/>
      </c>
      <c r="L1097" s="418" t="inlineStr"/>
      <c r="M1097" s="418" t="inlineStr"/>
      <c r="N1097" s="455" t="n"/>
      <c r="O1097" s="455">
        <f>IF(W1097&lt;0,AI1097,I1097)</f>
        <v/>
      </c>
      <c r="P1097" s="455">
        <f>I1097-O1097</f>
        <v/>
      </c>
      <c r="Q1097" s="418" t="n"/>
      <c r="R1097" s="418" t="inlineStr">
        <is>
          <t>PTI2217740</t>
        </is>
      </c>
      <c r="S1097" s="418" t="inlineStr">
        <is>
          <t>PTI2217740</t>
        </is>
      </c>
      <c r="T1097" s="418">
        <f>R1097=S1097</f>
        <v/>
      </c>
      <c r="U1097" s="418">
        <f>AND(MONTH(F1097)=MONTH(Y1097), YEAR(F1097)=YEAR(Y1097))</f>
        <v/>
      </c>
      <c r="V1097" s="418">
        <f>AND(AC1097&lt;&gt;"", 'Company information'!D$4&lt;&gt;"", RIGHT(SUBSTITUTE(AC1097,"-",""),9)=RIGHT(SUBSTITUTE('Company information'!D$4,"-",""),9))</f>
        <v/>
      </c>
      <c r="W1097" s="418">
        <f>AI1097-I1097</f>
        <v/>
      </c>
      <c r="X1097" s="455" t="n"/>
      <c r="Y1097" s="419" t="n">
        <v>44799</v>
      </c>
      <c r="Z1097" s="418" t="inlineStr">
        <is>
          <t>PTI2217740</t>
        </is>
      </c>
      <c r="AA1097" s="418" t="inlineStr"/>
      <c r="AB1097" s="418" t="inlineStr">
        <is>
          <t>បុគ្គលជាប់អាករ</t>
        </is>
      </c>
      <c r="AC1097" s="418" t="inlineStr">
        <is>
          <t>L001-100067123</t>
        </is>
      </c>
      <c r="AD1097" s="418" t="inlineStr">
        <is>
          <t>រីឡាយអេប៊ល សូស អ៊ិនដាសស្រ្ទៀល (ខេមបូឌា)</t>
        </is>
      </c>
      <c r="AE1097" s="455" t="n">
        <v>1672108</v>
      </c>
      <c r="AF1097" s="455" t="n">
        <v>1468711</v>
      </c>
      <c r="AG1097" s="455" t="n">
        <v>56526</v>
      </c>
      <c r="AH1097" s="455" t="n">
        <v>0</v>
      </c>
      <c r="AI1097" s="455" t="n">
        <v>146871</v>
      </c>
      <c r="AJ1097" s="455" t="n">
        <v>0</v>
      </c>
      <c r="AK1097" s="455" t="n">
        <v>0</v>
      </c>
      <c r="AL1097" s="455" t="n">
        <v>0</v>
      </c>
      <c r="AM1097" s="455" t="n">
        <v>0</v>
      </c>
      <c r="AN1097" s="455" t="n">
        <v>0</v>
      </c>
      <c r="AO1097" s="455" t="n">
        <v>0</v>
      </c>
      <c r="AP1097" s="455" t="n">
        <v>0</v>
      </c>
      <c r="AQ1097" s="455" t="n">
        <v>0</v>
      </c>
      <c r="AR1097" s="418" t="inlineStr"/>
      <c r="AS1097" s="418" t="inlineStr">
        <is>
          <t>ថ្លៃដឹកជញ្ជូន និងសេវា</t>
        </is>
      </c>
      <c r="AT1097" s="418" t="inlineStr">
        <is>
          <t>បានប្រកាសពន្ធ</t>
        </is>
      </c>
    </row>
    <row r="1098">
      <c r="A1098" s="417" t="n">
        <v>1089</v>
      </c>
      <c r="B1098" s="418" t="inlineStr">
        <is>
          <t>Customs Clearance Fee and Trucking Fee</t>
        </is>
      </c>
      <c r="C1098" s="418" t="inlineStr">
        <is>
          <t>ឃឺន + ណាហ្គែល</t>
        </is>
      </c>
      <c r="D1098" s="418" t="inlineStr">
        <is>
          <t>L001-100045189</t>
        </is>
      </c>
      <c r="E1098" s="418" t="inlineStr">
        <is>
          <t>PTI2217744</t>
        </is>
      </c>
      <c r="F1098" s="419" t="n">
        <v>44799</v>
      </c>
      <c r="G1098" s="420" t="n">
        <v>133828</v>
      </c>
      <c r="H1098" s="418" t="n"/>
      <c r="I1098" s="455" t="n">
        <v>133828</v>
      </c>
      <c r="J1098" s="418">
        <f>IF(L1098&lt;&gt;"",L1098,K1098)</f>
        <v/>
      </c>
      <c r="K1098" s="418">
        <f>IF(AND(T1098=TRUE, U1098=TRUE, V1098=TRUE), IF(W1098&lt;-0.05, "អនុញ្ញាត (អ្នកផ្គត់ផ្គង់ប្រកាសខ្វះ)", "បានប្រកាស (អនុញ្ញាត)"), IF(AND(T1098=FALSE, U1098=FALSE, V1098=FALSE), "ព្យួរទុក (មិនមានទិន្នន័យ)", "ប្រកាសខុស (ព្យួរទុក)"))</f>
        <v/>
      </c>
      <c r="L1098" s="418" t="inlineStr"/>
      <c r="M1098" s="418" t="inlineStr"/>
      <c r="N1098" s="455" t="n"/>
      <c r="O1098" s="455">
        <f>IF(W1098&lt;0,AI1098,I1098)</f>
        <v/>
      </c>
      <c r="P1098" s="455">
        <f>I1098-O1098</f>
        <v/>
      </c>
      <c r="Q1098" s="418" t="n"/>
      <c r="R1098" s="418" t="inlineStr">
        <is>
          <t>PTI2217744</t>
        </is>
      </c>
      <c r="S1098" s="418" t="inlineStr">
        <is>
          <t>PTI2217744</t>
        </is>
      </c>
      <c r="T1098" s="418">
        <f>R1098=S1098</f>
        <v/>
      </c>
      <c r="U1098" s="418">
        <f>AND(MONTH(F1098)=MONTH(Y1098), YEAR(F1098)=YEAR(Y1098))</f>
        <v/>
      </c>
      <c r="V1098" s="418">
        <f>AND(AC1098&lt;&gt;"", 'Company information'!D$4&lt;&gt;"", RIGHT(SUBSTITUTE(AC1098,"-",""),9)=RIGHT(SUBSTITUTE('Company information'!D$4,"-",""),9))</f>
        <v/>
      </c>
      <c r="W1098" s="418">
        <f>AI1098-I1098</f>
        <v/>
      </c>
      <c r="X1098" s="455" t="n"/>
      <c r="Y1098" s="419" t="n">
        <v>44799</v>
      </c>
      <c r="Z1098" s="418" t="inlineStr">
        <is>
          <t>PTI2217744</t>
        </is>
      </c>
      <c r="AA1098" s="418" t="inlineStr"/>
      <c r="AB1098" s="418" t="inlineStr">
        <is>
          <t>បុគ្គលជាប់អាករ</t>
        </is>
      </c>
      <c r="AC1098" s="418" t="inlineStr">
        <is>
          <t>L001-100067123</t>
        </is>
      </c>
      <c r="AD1098" s="418" t="inlineStr">
        <is>
          <t>រីឡាយអេប៊ល សូស អ៊ិនដាសស្រ្ទៀល (ខេមបូឌា)</t>
        </is>
      </c>
      <c r="AE1098" s="455" t="n">
        <v>1528634</v>
      </c>
      <c r="AF1098" s="455" t="n">
        <v>1338280</v>
      </c>
      <c r="AG1098" s="455" t="n">
        <v>56526</v>
      </c>
      <c r="AH1098" s="455" t="n">
        <v>0</v>
      </c>
      <c r="AI1098" s="455" t="n">
        <v>133828</v>
      </c>
      <c r="AJ1098" s="455" t="n">
        <v>0</v>
      </c>
      <c r="AK1098" s="455" t="n">
        <v>0</v>
      </c>
      <c r="AL1098" s="455" t="n">
        <v>0</v>
      </c>
      <c r="AM1098" s="455" t="n">
        <v>0</v>
      </c>
      <c r="AN1098" s="455" t="n">
        <v>0</v>
      </c>
      <c r="AO1098" s="455" t="n">
        <v>0</v>
      </c>
      <c r="AP1098" s="455" t="n">
        <v>0</v>
      </c>
      <c r="AQ1098" s="455" t="n">
        <v>0</v>
      </c>
      <c r="AR1098" s="418" t="inlineStr"/>
      <c r="AS1098" s="418" t="inlineStr">
        <is>
          <t>ថ្លៃដឹកជញ្ជូន និងសេវា</t>
        </is>
      </c>
      <c r="AT1098" s="418" t="inlineStr">
        <is>
          <t>បានប្រកាសពន្ធ</t>
        </is>
      </c>
    </row>
    <row r="1099">
      <c r="A1099" s="417" t="n">
        <v>1090</v>
      </c>
      <c r="B1099" s="418" t="inlineStr">
        <is>
          <t>Customs Clearance Fee, Extra Trucking Fee, Non-Original Insurance, Permit Fee, Service Charge and Red in Asycuda System</t>
        </is>
      </c>
      <c r="C1099" s="418" t="inlineStr">
        <is>
          <t>ឃឺន + ណាហ្គែល</t>
        </is>
      </c>
      <c r="D1099" s="418" t="inlineStr">
        <is>
          <t>L001-100045189</t>
        </is>
      </c>
      <c r="E1099" s="418" t="inlineStr">
        <is>
          <t>PTI2217747</t>
        </is>
      </c>
      <c r="F1099" s="419" t="n">
        <v>44799</v>
      </c>
      <c r="G1099" s="420" t="n">
        <v>124735</v>
      </c>
      <c r="H1099" s="418" t="n"/>
      <c r="I1099" s="455" t="n">
        <v>124735</v>
      </c>
      <c r="J1099" s="418">
        <f>IF(L1099&lt;&gt;"",L1099,K1099)</f>
        <v/>
      </c>
      <c r="K1099" s="418">
        <f>IF(AND(T1099=TRUE, U1099=TRUE, V1099=TRUE), IF(W1099&lt;-0.05, "អនុញ្ញាត (អ្នកផ្គត់ផ្គង់ប្រកាសខ្វះ)", "បានប្រកាស (អនុញ្ញាត)"), IF(AND(T1099=FALSE, U1099=FALSE, V1099=FALSE), "ព្យួរទុក (មិនមានទិន្នន័យ)", "ប្រកាសខុស (ព្យួរទុក)"))</f>
        <v/>
      </c>
      <c r="L1099" s="418" t="inlineStr"/>
      <c r="M1099" s="418" t="inlineStr"/>
      <c r="N1099" s="455" t="n"/>
      <c r="O1099" s="455">
        <f>IF(W1099&lt;0,AI1099,I1099)</f>
        <v/>
      </c>
      <c r="P1099" s="455">
        <f>I1099-O1099</f>
        <v/>
      </c>
      <c r="Q1099" s="418" t="n"/>
      <c r="R1099" s="418" t="inlineStr">
        <is>
          <t>PTI2217747</t>
        </is>
      </c>
      <c r="S1099" s="418" t="inlineStr">
        <is>
          <t>PTI2217747</t>
        </is>
      </c>
      <c r="T1099" s="418">
        <f>R1099=S1099</f>
        <v/>
      </c>
      <c r="U1099" s="418">
        <f>AND(MONTH(F1099)=MONTH(Y1099), YEAR(F1099)=YEAR(Y1099))</f>
        <v/>
      </c>
      <c r="V1099" s="418">
        <f>AND(AC1099&lt;&gt;"", 'Company information'!D$4&lt;&gt;"", RIGHT(SUBSTITUTE(AC1099,"-",""),9)=RIGHT(SUBSTITUTE('Company information'!D$4,"-",""),9))</f>
        <v/>
      </c>
      <c r="W1099" s="418">
        <f>AI1099-I1099</f>
        <v/>
      </c>
      <c r="X1099" s="455" t="n"/>
      <c r="Y1099" s="419" t="n">
        <v>44799</v>
      </c>
      <c r="Z1099" s="418" t="inlineStr">
        <is>
          <t>PTI2217747</t>
        </is>
      </c>
      <c r="AA1099" s="418" t="inlineStr"/>
      <c r="AB1099" s="418" t="inlineStr">
        <is>
          <t>បុគ្គលជាប់អាករ</t>
        </is>
      </c>
      <c r="AC1099" s="418" t="inlineStr">
        <is>
          <t>L001-100067123</t>
        </is>
      </c>
      <c r="AD1099" s="418" t="inlineStr">
        <is>
          <t>រីឡាយអេប៊ល សូស អ៊ិនដាសស្រ្ទៀល (ខេមបូឌា)</t>
        </is>
      </c>
      <c r="AE1099" s="455" t="n">
        <v>1372087</v>
      </c>
      <c r="AF1099" s="455" t="n">
        <v>1247352</v>
      </c>
      <c r="AG1099" s="455" t="n">
        <v>0</v>
      </c>
      <c r="AH1099" s="455" t="n">
        <v>0</v>
      </c>
      <c r="AI1099" s="455" t="n">
        <v>124735</v>
      </c>
      <c r="AJ1099" s="455" t="n">
        <v>0</v>
      </c>
      <c r="AK1099" s="455" t="n">
        <v>0</v>
      </c>
      <c r="AL1099" s="455" t="n">
        <v>0</v>
      </c>
      <c r="AM1099" s="455" t="n">
        <v>0</v>
      </c>
      <c r="AN1099" s="455" t="n">
        <v>0</v>
      </c>
      <c r="AO1099" s="455" t="n">
        <v>0</v>
      </c>
      <c r="AP1099" s="455" t="n">
        <v>0</v>
      </c>
      <c r="AQ1099" s="455" t="n">
        <v>0</v>
      </c>
      <c r="AR1099" s="418" t="inlineStr"/>
      <c r="AS1099" s="418" t="inlineStr">
        <is>
          <t>ថ្លៃដឹកជញ្ជូន និងសេវា</t>
        </is>
      </c>
      <c r="AT1099" s="418" t="inlineStr">
        <is>
          <t>បានប្រកាសពន្ធ</t>
        </is>
      </c>
    </row>
    <row r="1100">
      <c r="A1100" s="417" t="n">
        <v>1091</v>
      </c>
      <c r="B1100" s="418" t="inlineStr">
        <is>
          <t>Admin Fee</t>
        </is>
      </c>
      <c r="C1100" s="418" t="inlineStr">
        <is>
          <t>ឃឺន + ណាហ្គែល</t>
        </is>
      </c>
      <c r="D1100" s="418" t="inlineStr">
        <is>
          <t>L001-100045189</t>
        </is>
      </c>
      <c r="E1100" s="418" t="inlineStr">
        <is>
          <t>PTI2217746</t>
        </is>
      </c>
      <c r="F1100" s="419" t="n">
        <v>44799</v>
      </c>
      <c r="G1100" s="420" t="n">
        <v>248398</v>
      </c>
      <c r="H1100" s="418" t="n"/>
      <c r="I1100" s="455" t="n">
        <v>248398</v>
      </c>
      <c r="J1100" s="418">
        <f>IF(L1100&lt;&gt;"",L1100,K1100)</f>
        <v/>
      </c>
      <c r="K1100" s="418">
        <f>IF(AND(T1100=TRUE, U1100=TRUE, V1100=TRUE), IF(W1100&lt;-0.05, "អនុញ្ញាត (អ្នកផ្គត់ផ្គង់ប្រកាសខ្វះ)", "បានប្រកាស (អនុញ្ញាត)"), IF(AND(T1100=FALSE, U1100=FALSE, V1100=FALSE), "ព្យួរទុក (មិនមានទិន្នន័យ)", "ប្រកាសខុស (ព្យួរទុក)"))</f>
        <v/>
      </c>
      <c r="L1100" s="418" t="inlineStr"/>
      <c r="M1100" s="418" t="inlineStr"/>
      <c r="N1100" s="455" t="n"/>
      <c r="O1100" s="455">
        <f>IF(W1100&lt;0,AI1100,I1100)</f>
        <v/>
      </c>
      <c r="P1100" s="455">
        <f>I1100-O1100</f>
        <v/>
      </c>
      <c r="Q1100" s="418" t="n"/>
      <c r="R1100" s="418" t="inlineStr">
        <is>
          <t>PTI2217746</t>
        </is>
      </c>
      <c r="S1100" s="418" t="inlineStr">
        <is>
          <t>PTI2217746</t>
        </is>
      </c>
      <c r="T1100" s="418">
        <f>R1100=S1100</f>
        <v/>
      </c>
      <c r="U1100" s="418">
        <f>AND(MONTH(F1100)=MONTH(Y1100), YEAR(F1100)=YEAR(Y1100))</f>
        <v/>
      </c>
      <c r="V1100" s="418">
        <f>AND(AC1100&lt;&gt;"", 'Company information'!D$4&lt;&gt;"", RIGHT(SUBSTITUTE(AC1100,"-",""),9)=RIGHT(SUBSTITUTE('Company information'!D$4,"-",""),9))</f>
        <v/>
      </c>
      <c r="W1100" s="418">
        <f>AI1100-I1100</f>
        <v/>
      </c>
      <c r="X1100" s="455" t="n"/>
      <c r="Y1100" s="419" t="n">
        <v>44799</v>
      </c>
      <c r="Z1100" s="418" t="inlineStr">
        <is>
          <t>PTI2217746</t>
        </is>
      </c>
      <c r="AA1100" s="418" t="inlineStr"/>
      <c r="AB1100" s="418" t="inlineStr">
        <is>
          <t>បុគ្គលជាប់អាករ</t>
        </is>
      </c>
      <c r="AC1100" s="418" t="inlineStr">
        <is>
          <t>L001-100067123</t>
        </is>
      </c>
      <c r="AD1100" s="418" t="inlineStr">
        <is>
          <t>រីឡាយអេប៊ល សូស អ៊ិនដាសស្រ្ទៀល (ខេមបូឌា)</t>
        </is>
      </c>
      <c r="AE1100" s="455" t="n">
        <v>2732376</v>
      </c>
      <c r="AF1100" s="455" t="n">
        <v>2483978</v>
      </c>
      <c r="AG1100" s="455" t="n">
        <v>0</v>
      </c>
      <c r="AH1100" s="455" t="n">
        <v>0</v>
      </c>
      <c r="AI1100" s="455" t="n">
        <v>248398</v>
      </c>
      <c r="AJ1100" s="455" t="n">
        <v>0</v>
      </c>
      <c r="AK1100" s="455" t="n">
        <v>0</v>
      </c>
      <c r="AL1100" s="455" t="n">
        <v>0</v>
      </c>
      <c r="AM1100" s="455" t="n">
        <v>0</v>
      </c>
      <c r="AN1100" s="455" t="n">
        <v>0</v>
      </c>
      <c r="AO1100" s="455" t="n">
        <v>0</v>
      </c>
      <c r="AP1100" s="455" t="n">
        <v>0</v>
      </c>
      <c r="AQ1100" s="455" t="n">
        <v>0</v>
      </c>
      <c r="AR1100" s="418" t="inlineStr"/>
      <c r="AS1100" s="418" t="inlineStr">
        <is>
          <t>ថ្លៃដឹកជញ្ជូន និងសេវា</t>
        </is>
      </c>
      <c r="AT1100" s="418" t="inlineStr">
        <is>
          <t>បានប្រកាសពន្ធ</t>
        </is>
      </c>
    </row>
    <row r="1101">
      <c r="A1101" s="417" t="n">
        <v>1092</v>
      </c>
      <c r="B1101" s="418" t="inlineStr">
        <is>
          <t>Terminal Handling Charge, Documentation Fee, Agency Fee. Container Protect Essential and Equipment Positioning Service</t>
        </is>
      </c>
      <c r="C1101" s="418" t="inlineStr">
        <is>
          <t>ឃឺន + ណាហ្គែល</t>
        </is>
      </c>
      <c r="D1101" s="418" t="inlineStr">
        <is>
          <t>L001-100045189</t>
        </is>
      </c>
      <c r="E1101" s="418" t="inlineStr">
        <is>
          <t>PTI2217745</t>
        </is>
      </c>
      <c r="F1101" s="419" t="n">
        <v>44799</v>
      </c>
      <c r="G1101" s="420" t="n">
        <v>237747</v>
      </c>
      <c r="H1101" s="418" t="n"/>
      <c r="I1101" s="455" t="n">
        <v>237747</v>
      </c>
      <c r="J1101" s="418">
        <f>IF(L1101&lt;&gt;"",L1101,K1101)</f>
        <v/>
      </c>
      <c r="K1101" s="418">
        <f>IF(AND(T1101=TRUE, U1101=TRUE, V1101=TRUE), IF(W1101&lt;-0.05, "អនុញ្ញាត (អ្នកផ្គត់ផ្គង់ប្រកាសខ្វះ)", "បានប្រកាស (អនុញ្ញាត)"), IF(AND(T1101=FALSE, U1101=FALSE, V1101=FALSE), "ព្យួរទុក (មិនមានទិន្នន័យ)", "ប្រកាសខុស (ព្យួរទុក)"))</f>
        <v/>
      </c>
      <c r="L1101" s="418" t="inlineStr"/>
      <c r="M1101" s="418" t="inlineStr"/>
      <c r="N1101" s="455" t="n"/>
      <c r="O1101" s="455">
        <f>IF(W1101&lt;0,AI1101,I1101)</f>
        <v/>
      </c>
      <c r="P1101" s="455">
        <f>I1101-O1101</f>
        <v/>
      </c>
      <c r="Q1101" s="418" t="n"/>
      <c r="R1101" s="418" t="inlineStr">
        <is>
          <t>PTI2217745</t>
        </is>
      </c>
      <c r="S1101" s="418" t="inlineStr">
        <is>
          <t>PTI2217745</t>
        </is>
      </c>
      <c r="T1101" s="418">
        <f>R1101=S1101</f>
        <v/>
      </c>
      <c r="U1101" s="418">
        <f>AND(MONTH(F1101)=MONTH(Y1101), YEAR(F1101)=YEAR(Y1101))</f>
        <v/>
      </c>
      <c r="V1101" s="418">
        <f>AND(AC1101&lt;&gt;"", 'Company information'!D$4&lt;&gt;"", RIGHT(SUBSTITUTE(AC1101,"-",""),9)=RIGHT(SUBSTITUTE('Company information'!D$4,"-",""),9))</f>
        <v/>
      </c>
      <c r="W1101" s="418">
        <f>AI1101-I1101</f>
        <v/>
      </c>
      <c r="X1101" s="455" t="n"/>
      <c r="Y1101" s="419" t="n">
        <v>44799</v>
      </c>
      <c r="Z1101" s="418" t="inlineStr">
        <is>
          <t>PTI2217745</t>
        </is>
      </c>
      <c r="AA1101" s="418" t="inlineStr"/>
      <c r="AB1101" s="418" t="inlineStr">
        <is>
          <t>បុគ្គលជាប់អាករ</t>
        </is>
      </c>
      <c r="AC1101" s="418" t="inlineStr">
        <is>
          <t>L001-100067123</t>
        </is>
      </c>
      <c r="AD1101" s="418" t="inlineStr">
        <is>
          <t>រីឡាយអេប៊ល សូស អ៊ិនដាសស្រ្ទៀល (ខេមបូឌា)</t>
        </is>
      </c>
      <c r="AE1101" s="455" t="n">
        <v>2671739</v>
      </c>
      <c r="AF1101" s="455" t="n">
        <v>2377466</v>
      </c>
      <c r="AG1101" s="455" t="n">
        <v>56526</v>
      </c>
      <c r="AH1101" s="455" t="n">
        <v>0</v>
      </c>
      <c r="AI1101" s="455" t="n">
        <v>237747</v>
      </c>
      <c r="AJ1101" s="455" t="n">
        <v>0</v>
      </c>
      <c r="AK1101" s="455" t="n">
        <v>0</v>
      </c>
      <c r="AL1101" s="455" t="n">
        <v>0</v>
      </c>
      <c r="AM1101" s="455" t="n">
        <v>0</v>
      </c>
      <c r="AN1101" s="455" t="n">
        <v>0</v>
      </c>
      <c r="AO1101" s="455" t="n">
        <v>0</v>
      </c>
      <c r="AP1101" s="455" t="n">
        <v>0</v>
      </c>
      <c r="AQ1101" s="455" t="n">
        <v>0</v>
      </c>
      <c r="AR1101" s="418" t="inlineStr"/>
      <c r="AS1101" s="418" t="inlineStr">
        <is>
          <t>ថ្លៃដឹកជញ្ជូន និងសេវា</t>
        </is>
      </c>
      <c r="AT1101" s="418" t="inlineStr">
        <is>
          <t>បានប្រកាសពន្ធ</t>
        </is>
      </c>
    </row>
    <row r="1102">
      <c r="A1102" s="417" t="n">
        <v>1093</v>
      </c>
      <c r="B1102" s="418" t="inlineStr">
        <is>
          <t>Lift-On &amp; Lift-Off</t>
        </is>
      </c>
      <c r="C1102" s="418" t="inlineStr">
        <is>
          <t>ឃឺន + ណាហ្គែល</t>
        </is>
      </c>
      <c r="D1102" s="418" t="inlineStr">
        <is>
          <t>L001-100045189</t>
        </is>
      </c>
      <c r="E1102" s="418" t="inlineStr">
        <is>
          <t>PTI2217738</t>
        </is>
      </c>
      <c r="F1102" s="419" t="n">
        <v>44799</v>
      </c>
      <c r="G1102" s="420" t="n">
        <v>244616</v>
      </c>
      <c r="H1102" s="418" t="n"/>
      <c r="I1102" s="455" t="n">
        <v>244616</v>
      </c>
      <c r="J1102" s="418">
        <f>IF(L1102&lt;&gt;"",L1102,K1102)</f>
        <v/>
      </c>
      <c r="K1102" s="418">
        <f>IF(AND(T1102=TRUE, U1102=TRUE, V1102=TRUE), IF(W1102&lt;-0.05, "អនុញ្ញាត (អ្នកផ្គត់ផ្គង់ប្រកាសខ្វះ)", "បានប្រកាស (អនុញ្ញាត)"), IF(AND(T1102=FALSE, U1102=FALSE, V1102=FALSE), "ព្យួរទុក (មិនមានទិន្នន័យ)", "ប្រកាសខុស (ព្យួរទុក)"))</f>
        <v/>
      </c>
      <c r="L1102" s="418" t="inlineStr"/>
      <c r="M1102" s="418" t="inlineStr"/>
      <c r="N1102" s="455" t="n"/>
      <c r="O1102" s="455">
        <f>IF(W1102&lt;0,AI1102,I1102)</f>
        <v/>
      </c>
      <c r="P1102" s="455">
        <f>I1102-O1102</f>
        <v/>
      </c>
      <c r="Q1102" s="418" t="n"/>
      <c r="R1102" s="418" t="inlineStr">
        <is>
          <t>PTI2217738</t>
        </is>
      </c>
      <c r="S1102" s="418" t="inlineStr">
        <is>
          <t>PTI2217738</t>
        </is>
      </c>
      <c r="T1102" s="418">
        <f>R1102=S1102</f>
        <v/>
      </c>
      <c r="U1102" s="418">
        <f>AND(MONTH(F1102)=MONTH(Y1102), YEAR(F1102)=YEAR(Y1102))</f>
        <v/>
      </c>
      <c r="V1102" s="418">
        <f>AND(AC1102&lt;&gt;"", 'Company information'!D$4&lt;&gt;"", RIGHT(SUBSTITUTE(AC1102,"-",""),9)=RIGHT(SUBSTITUTE('Company information'!D$4,"-",""),9))</f>
        <v/>
      </c>
      <c r="W1102" s="418">
        <f>AI1102-I1102</f>
        <v/>
      </c>
      <c r="X1102" s="455" t="n"/>
      <c r="Y1102" s="419" t="n">
        <v>44799</v>
      </c>
      <c r="Z1102" s="418" t="inlineStr">
        <is>
          <t>PTI2217738</t>
        </is>
      </c>
      <c r="AA1102" s="418" t="inlineStr"/>
      <c r="AB1102" s="418" t="inlineStr">
        <is>
          <t>បុគ្គលជាប់អាករ</t>
        </is>
      </c>
      <c r="AC1102" s="418" t="inlineStr">
        <is>
          <t>L001-100067123</t>
        </is>
      </c>
      <c r="AD1102" s="418" t="inlineStr">
        <is>
          <t>រីឡាយអេប៊ល សូស អ៊ិនដាសស្រ្ទៀល (ខេមបូឌា)</t>
        </is>
      </c>
      <c r="AE1102" s="455" t="n">
        <v>2690773</v>
      </c>
      <c r="AF1102" s="455" t="n">
        <v>2446157</v>
      </c>
      <c r="AG1102" s="455" t="n">
        <v>0</v>
      </c>
      <c r="AH1102" s="455" t="n">
        <v>0</v>
      </c>
      <c r="AI1102" s="455" t="n">
        <v>244616</v>
      </c>
      <c r="AJ1102" s="455" t="n">
        <v>0</v>
      </c>
      <c r="AK1102" s="455" t="n">
        <v>0</v>
      </c>
      <c r="AL1102" s="455" t="n">
        <v>0</v>
      </c>
      <c r="AM1102" s="455" t="n">
        <v>0</v>
      </c>
      <c r="AN1102" s="455" t="n">
        <v>0</v>
      </c>
      <c r="AO1102" s="455" t="n">
        <v>0</v>
      </c>
      <c r="AP1102" s="455" t="n">
        <v>0</v>
      </c>
      <c r="AQ1102" s="455" t="n">
        <v>0</v>
      </c>
      <c r="AR1102" s="418" t="inlineStr"/>
      <c r="AS1102" s="418" t="inlineStr">
        <is>
          <t>ថ្លៃដឹកជញ្ជូន និងសេវា</t>
        </is>
      </c>
      <c r="AT1102" s="418" t="inlineStr">
        <is>
          <t>បានប្រកាសពន្ធ</t>
        </is>
      </c>
    </row>
    <row r="1103">
      <c r="A1103" s="417" t="n">
        <v>1094</v>
      </c>
      <c r="B1103" s="418" t="inlineStr">
        <is>
          <t>SCF Below 40F</t>
        </is>
      </c>
      <c r="C1103" s="418" t="inlineStr">
        <is>
          <t>ឃឺន + ណាហ្គែល</t>
        </is>
      </c>
      <c r="D1103" s="418" t="inlineStr">
        <is>
          <t>L001-100045189</t>
        </is>
      </c>
      <c r="E1103" s="418" t="inlineStr">
        <is>
          <t>PTI2217737</t>
        </is>
      </c>
      <c r="F1103" s="419" t="n">
        <v>44799</v>
      </c>
      <c r="G1103" s="420" t="n">
        <v>252942</v>
      </c>
      <c r="H1103" s="418" t="n"/>
      <c r="I1103" s="455" t="n">
        <v>252942</v>
      </c>
      <c r="J1103" s="418">
        <f>IF(L1103&lt;&gt;"",L1103,K1103)</f>
        <v/>
      </c>
      <c r="K1103" s="418">
        <f>IF(AND(T1103=TRUE, U1103=TRUE, V1103=TRUE), IF(W1103&lt;-0.05, "អនុញ្ញាត (អ្នកផ្គត់ផ្គង់ប្រកាសខ្វះ)", "បានប្រកាស (អនុញ្ញាត)"), IF(AND(T1103=FALSE, U1103=FALSE, V1103=FALSE), "ព្យួរទុក (មិនមានទិន្នន័យ)", "ប្រកាសខុស (ព្យួរទុក)"))</f>
        <v/>
      </c>
      <c r="L1103" s="418" t="inlineStr"/>
      <c r="M1103" s="418" t="inlineStr"/>
      <c r="N1103" s="455" t="n"/>
      <c r="O1103" s="455">
        <f>IF(W1103&lt;0,AI1103,I1103)</f>
        <v/>
      </c>
      <c r="P1103" s="455">
        <f>I1103-O1103</f>
        <v/>
      </c>
      <c r="Q1103" s="418" t="n"/>
      <c r="R1103" s="418" t="inlineStr">
        <is>
          <t>PTI2217737</t>
        </is>
      </c>
      <c r="S1103" s="418" t="inlineStr">
        <is>
          <t>PTI2217737</t>
        </is>
      </c>
      <c r="T1103" s="418">
        <f>R1103=S1103</f>
        <v/>
      </c>
      <c r="U1103" s="418">
        <f>AND(MONTH(F1103)=MONTH(Y1103), YEAR(F1103)=YEAR(Y1103))</f>
        <v/>
      </c>
      <c r="V1103" s="418">
        <f>AND(AC1103&lt;&gt;"", 'Company information'!D$4&lt;&gt;"", RIGHT(SUBSTITUTE(AC1103,"-",""),9)=RIGHT(SUBSTITUTE('Company information'!D$4,"-",""),9))</f>
        <v/>
      </c>
      <c r="W1103" s="418">
        <f>AI1103-I1103</f>
        <v/>
      </c>
      <c r="X1103" s="455" t="n"/>
      <c r="Y1103" s="419" t="n">
        <v>44799</v>
      </c>
      <c r="Z1103" s="418" t="inlineStr">
        <is>
          <t>PTI2217737</t>
        </is>
      </c>
      <c r="AA1103" s="418" t="inlineStr"/>
      <c r="AB1103" s="418" t="inlineStr">
        <is>
          <t>បុគ្គលជាប់អាករ</t>
        </is>
      </c>
      <c r="AC1103" s="418" t="inlineStr">
        <is>
          <t>L001-100067123</t>
        </is>
      </c>
      <c r="AD1103" s="418" t="inlineStr">
        <is>
          <t>រីឡាយអេប៊ល សូស អ៊ិនដាសស្រ្ទៀល (ខេមបូឌា)</t>
        </is>
      </c>
      <c r="AE1103" s="455" t="n">
        <v>2838892</v>
      </c>
      <c r="AF1103" s="455" t="n">
        <v>2529424</v>
      </c>
      <c r="AG1103" s="455" t="n">
        <v>56526</v>
      </c>
      <c r="AH1103" s="455" t="n">
        <v>0</v>
      </c>
      <c r="AI1103" s="455" t="n">
        <v>252942</v>
      </c>
      <c r="AJ1103" s="455" t="n">
        <v>0</v>
      </c>
      <c r="AK1103" s="455" t="n">
        <v>0</v>
      </c>
      <c r="AL1103" s="455" t="n">
        <v>0</v>
      </c>
      <c r="AM1103" s="455" t="n">
        <v>0</v>
      </c>
      <c r="AN1103" s="455" t="n">
        <v>0</v>
      </c>
      <c r="AO1103" s="455" t="n">
        <v>0</v>
      </c>
      <c r="AP1103" s="455" t="n">
        <v>0</v>
      </c>
      <c r="AQ1103" s="455" t="n">
        <v>0</v>
      </c>
      <c r="AR1103" s="418" t="inlineStr"/>
      <c r="AS1103" s="418" t="inlineStr">
        <is>
          <t>ថ្លៃដឹកជញ្ជូន និងសេវា</t>
        </is>
      </c>
      <c r="AT1103" s="418" t="inlineStr">
        <is>
          <t>បានប្រកាសពន្ធ</t>
        </is>
      </c>
    </row>
    <row r="1104">
      <c r="A1104" s="417" t="n">
        <v>1095</v>
      </c>
      <c r="B1104" s="418" t="inlineStr">
        <is>
          <t>Customs Declaration and CPF​ Containerized</t>
        </is>
      </c>
      <c r="C1104" s="418" t="inlineStr">
        <is>
          <t>ឃឺន + ណាហ្គែល</t>
        </is>
      </c>
      <c r="D1104" s="418" t="inlineStr">
        <is>
          <t>L001-100045189</t>
        </is>
      </c>
      <c r="E1104" s="418" t="inlineStr">
        <is>
          <t>PTI2217735</t>
        </is>
      </c>
      <c r="F1104" s="419" t="n">
        <v>44799</v>
      </c>
      <c r="G1104" s="420" t="n">
        <v>236558</v>
      </c>
      <c r="H1104" s="418" t="n"/>
      <c r="I1104" s="455" t="n">
        <v>236558</v>
      </c>
      <c r="J1104" s="418">
        <f>IF(L1104&lt;&gt;"",L1104,K1104)</f>
        <v/>
      </c>
      <c r="K1104" s="418">
        <f>IF(AND(T1104=TRUE, U1104=TRUE, V1104=TRUE), IF(W1104&lt;-0.05, "អនុញ្ញាត (អ្នកផ្គត់ផ្គង់ប្រកាសខ្វះ)", "បានប្រកាស (អនុញ្ញាត)"), IF(AND(T1104=FALSE, U1104=FALSE, V1104=FALSE), "ព្យួរទុក (មិនមានទិន្នន័យ)", "ប្រកាសខុស (ព្យួរទុក)"))</f>
        <v/>
      </c>
      <c r="L1104" s="418" t="inlineStr"/>
      <c r="M1104" s="418" t="inlineStr"/>
      <c r="N1104" s="455" t="n"/>
      <c r="O1104" s="455">
        <f>IF(W1104&lt;0,AI1104,I1104)</f>
        <v/>
      </c>
      <c r="P1104" s="455">
        <f>I1104-O1104</f>
        <v/>
      </c>
      <c r="Q1104" s="418" t="n"/>
      <c r="R1104" s="418" t="inlineStr">
        <is>
          <t>PTI2217735</t>
        </is>
      </c>
      <c r="S1104" s="418" t="inlineStr">
        <is>
          <t>PTI2217735</t>
        </is>
      </c>
      <c r="T1104" s="418">
        <f>R1104=S1104</f>
        <v/>
      </c>
      <c r="U1104" s="418">
        <f>AND(MONTH(F1104)=MONTH(Y1104), YEAR(F1104)=YEAR(Y1104))</f>
        <v/>
      </c>
      <c r="V1104" s="418">
        <f>AND(AC1104&lt;&gt;"", 'Company information'!D$4&lt;&gt;"", RIGHT(SUBSTITUTE(AC1104,"-",""),9)=RIGHT(SUBSTITUTE('Company information'!D$4,"-",""),9))</f>
        <v/>
      </c>
      <c r="W1104" s="418">
        <f>AI1104-I1104</f>
        <v/>
      </c>
      <c r="X1104" s="455" t="n"/>
      <c r="Y1104" s="419" t="n">
        <v>44799</v>
      </c>
      <c r="Z1104" s="418" t="inlineStr">
        <is>
          <t>PTI2217735</t>
        </is>
      </c>
      <c r="AA1104" s="418" t="inlineStr"/>
      <c r="AB1104" s="418" t="inlineStr">
        <is>
          <t>បុគ្គលជាប់អាករ</t>
        </is>
      </c>
      <c r="AC1104" s="418" t="inlineStr">
        <is>
          <t>L001-100067123</t>
        </is>
      </c>
      <c r="AD1104" s="418" t="inlineStr">
        <is>
          <t>រីឡាយអេប៊ល សូស អ៊ិនដាសស្រ្ទៀល (ខេមបូឌា)</t>
        </is>
      </c>
      <c r="AE1104" s="455" t="n">
        <v>2602140</v>
      </c>
      <c r="AF1104" s="455" t="n">
        <v>2365582</v>
      </c>
      <c r="AG1104" s="455" t="n">
        <v>0</v>
      </c>
      <c r="AH1104" s="455" t="n">
        <v>0</v>
      </c>
      <c r="AI1104" s="455" t="n">
        <v>236558</v>
      </c>
      <c r="AJ1104" s="455" t="n">
        <v>0</v>
      </c>
      <c r="AK1104" s="455" t="n">
        <v>0</v>
      </c>
      <c r="AL1104" s="455" t="n">
        <v>0</v>
      </c>
      <c r="AM1104" s="455" t="n">
        <v>0</v>
      </c>
      <c r="AN1104" s="455" t="n">
        <v>0</v>
      </c>
      <c r="AO1104" s="455" t="n">
        <v>0</v>
      </c>
      <c r="AP1104" s="455" t="n">
        <v>0</v>
      </c>
      <c r="AQ1104" s="455" t="n">
        <v>0</v>
      </c>
      <c r="AR1104" s="418" t="inlineStr"/>
      <c r="AS1104" s="418" t="inlineStr">
        <is>
          <t>ថ្លៃដឹកជញ្ជូន និងសេវា</t>
        </is>
      </c>
      <c r="AT1104" s="418" t="inlineStr">
        <is>
          <t>បានប្រកាសពន្ធ</t>
        </is>
      </c>
    </row>
    <row r="1105">
      <c r="A1105" s="417" t="n">
        <v>1096</v>
      </c>
      <c r="B1105" s="418" t="inlineStr">
        <is>
          <t>Customs Clearance Fee and Trucking Fee</t>
        </is>
      </c>
      <c r="C1105" s="418" t="inlineStr">
        <is>
          <t>ឃឺន + ណាហ្គែល</t>
        </is>
      </c>
      <c r="D1105" s="418" t="inlineStr">
        <is>
          <t>L001-100045189</t>
        </is>
      </c>
      <c r="E1105" s="418" t="inlineStr">
        <is>
          <t>PTI2217734</t>
        </is>
      </c>
      <c r="F1105" s="419" t="n">
        <v>44799</v>
      </c>
      <c r="G1105" s="420" t="n">
        <v>227585</v>
      </c>
      <c r="H1105" s="418" t="n"/>
      <c r="I1105" s="455" t="n">
        <v>227585</v>
      </c>
      <c r="J1105" s="418">
        <f>IF(L1105&lt;&gt;"",L1105,K1105)</f>
        <v/>
      </c>
      <c r="K1105" s="418">
        <f>IF(AND(T1105=TRUE, U1105=TRUE, V1105=TRUE), IF(W1105&lt;-0.05, "អនុញ្ញាត (អ្នកផ្គត់ផ្គង់ប្រកាសខ្វះ)", "បានប្រកាស (អនុញ្ញាត)"), IF(AND(T1105=FALSE, U1105=FALSE, V1105=FALSE), "ព្យួរទុក (មិនមានទិន្នន័យ)", "ប្រកាសខុស (ព្យួរទុក)"))</f>
        <v/>
      </c>
      <c r="L1105" s="418" t="inlineStr"/>
      <c r="M1105" s="418" t="inlineStr"/>
      <c r="N1105" s="455" t="n"/>
      <c r="O1105" s="455">
        <f>IF(W1105&lt;0,AI1105,I1105)</f>
        <v/>
      </c>
      <c r="P1105" s="455">
        <f>I1105-O1105</f>
        <v/>
      </c>
      <c r="Q1105" s="418" t="n"/>
      <c r="R1105" s="418" t="inlineStr">
        <is>
          <t>PTI2217734</t>
        </is>
      </c>
      <c r="S1105" s="418" t="inlineStr">
        <is>
          <t>PTI2217734</t>
        </is>
      </c>
      <c r="T1105" s="418">
        <f>R1105=S1105</f>
        <v/>
      </c>
      <c r="U1105" s="418">
        <f>AND(MONTH(F1105)=MONTH(Y1105), YEAR(F1105)=YEAR(Y1105))</f>
        <v/>
      </c>
      <c r="V1105" s="418">
        <f>AND(AC1105&lt;&gt;"", 'Company information'!D$4&lt;&gt;"", RIGHT(SUBSTITUTE(AC1105,"-",""),9)=RIGHT(SUBSTITUTE('Company information'!D$4,"-",""),9))</f>
        <v/>
      </c>
      <c r="W1105" s="418">
        <f>AI1105-I1105</f>
        <v/>
      </c>
      <c r="X1105" s="455" t="n"/>
      <c r="Y1105" s="419" t="n">
        <v>44799</v>
      </c>
      <c r="Z1105" s="418" t="inlineStr">
        <is>
          <t>PTI2217734</t>
        </is>
      </c>
      <c r="AA1105" s="418" t="inlineStr"/>
      <c r="AB1105" s="418" t="inlineStr">
        <is>
          <t>បុគ្គលជាប់អាករ</t>
        </is>
      </c>
      <c r="AC1105" s="418" t="inlineStr">
        <is>
          <t>L001-100067123</t>
        </is>
      </c>
      <c r="AD1105" s="418" t="inlineStr">
        <is>
          <t>រីឡាយអេប៊ល សូស អ៊ិនដាសស្រ្ទៀល (ខេមបូឌា)</t>
        </is>
      </c>
      <c r="AE1105" s="455" t="n">
        <v>2503435</v>
      </c>
      <c r="AF1105" s="455" t="n">
        <v>2275850</v>
      </c>
      <c r="AG1105" s="455" t="n">
        <v>0</v>
      </c>
      <c r="AH1105" s="455" t="n">
        <v>0</v>
      </c>
      <c r="AI1105" s="455" t="n">
        <v>227585</v>
      </c>
      <c r="AJ1105" s="455" t="n">
        <v>0</v>
      </c>
      <c r="AK1105" s="455" t="n">
        <v>0</v>
      </c>
      <c r="AL1105" s="455" t="n">
        <v>0</v>
      </c>
      <c r="AM1105" s="455" t="n">
        <v>0</v>
      </c>
      <c r="AN1105" s="455" t="n">
        <v>0</v>
      </c>
      <c r="AO1105" s="455" t="n">
        <v>0</v>
      </c>
      <c r="AP1105" s="455" t="n">
        <v>0</v>
      </c>
      <c r="AQ1105" s="455" t="n">
        <v>0</v>
      </c>
      <c r="AR1105" s="418" t="inlineStr"/>
      <c r="AS1105" s="418" t="inlineStr">
        <is>
          <t>ថ្លៃដឹកជញ្ជូន និងសេវា</t>
        </is>
      </c>
      <c r="AT1105" s="418" t="inlineStr">
        <is>
          <t>បានប្រកាសពន្ធ</t>
        </is>
      </c>
    </row>
    <row r="1106">
      <c r="A1106" s="417" t="n">
        <v>1097</v>
      </c>
      <c r="B1106" s="418" t="inlineStr">
        <is>
          <t>Layer Pad</t>
        </is>
      </c>
      <c r="C1106" s="418" t="inlineStr">
        <is>
          <t>ឃឺន + ណាហ្គែល</t>
        </is>
      </c>
      <c r="D1106" s="418" t="inlineStr">
        <is>
          <t>L001-100045189</t>
        </is>
      </c>
      <c r="E1106" s="418" t="inlineStr">
        <is>
          <t>PTI2217733</t>
        </is>
      </c>
      <c r="F1106" s="419" t="n">
        <v>44799</v>
      </c>
      <c r="G1106" s="420" t="n">
        <v>242530</v>
      </c>
      <c r="H1106" s="418" t="n"/>
      <c r="I1106" s="455" t="n">
        <v>242530</v>
      </c>
      <c r="J1106" s="418">
        <f>IF(L1106&lt;&gt;"",L1106,K1106)</f>
        <v/>
      </c>
      <c r="K1106" s="418">
        <f>IF(AND(T1106=TRUE, U1106=TRUE, V1106=TRUE), IF(W1106&lt;-0.05, "អនុញ្ញាត (អ្នកផ្គត់ផ្គង់ប្រកាសខ្វះ)", "បានប្រកាស (អនុញ្ញាត)"), IF(AND(T1106=FALSE, U1106=FALSE, V1106=FALSE), "ព្យួរទុក (មិនមានទិន្នន័យ)", "ប្រកាសខុស (ព្យួរទុក)"))</f>
        <v/>
      </c>
      <c r="L1106" s="418" t="inlineStr"/>
      <c r="M1106" s="418" t="inlineStr"/>
      <c r="N1106" s="455" t="n"/>
      <c r="O1106" s="455">
        <f>IF(W1106&lt;0,AI1106,I1106)</f>
        <v/>
      </c>
      <c r="P1106" s="455">
        <f>I1106-O1106</f>
        <v/>
      </c>
      <c r="Q1106" s="418" t="n"/>
      <c r="R1106" s="418" t="inlineStr">
        <is>
          <t>PTI2217733</t>
        </is>
      </c>
      <c r="S1106" s="418" t="inlineStr">
        <is>
          <t>PTI2217733</t>
        </is>
      </c>
      <c r="T1106" s="418">
        <f>R1106=S1106</f>
        <v/>
      </c>
      <c r="U1106" s="418">
        <f>AND(MONTH(F1106)=MONTH(Y1106), YEAR(F1106)=YEAR(Y1106))</f>
        <v/>
      </c>
      <c r="V1106" s="418">
        <f>AND(AC1106&lt;&gt;"", 'Company information'!D$4&lt;&gt;"", RIGHT(SUBSTITUTE(AC1106,"-",""),9)=RIGHT(SUBSTITUTE('Company information'!D$4,"-",""),9))</f>
        <v/>
      </c>
      <c r="W1106" s="418">
        <f>AI1106-I1106</f>
        <v/>
      </c>
      <c r="X1106" s="455" t="n"/>
      <c r="Y1106" s="419" t="n">
        <v>44799</v>
      </c>
      <c r="Z1106" s="418" t="inlineStr">
        <is>
          <t>PTI2217733</t>
        </is>
      </c>
      <c r="AA1106" s="418" t="inlineStr"/>
      <c r="AB1106" s="418" t="inlineStr">
        <is>
          <t>បុគ្គលជាប់អាករ</t>
        </is>
      </c>
      <c r="AC1106" s="418" t="inlineStr">
        <is>
          <t>L001-100067123</t>
        </is>
      </c>
      <c r="AD1106" s="418" t="inlineStr">
        <is>
          <t>រីឡាយអេប៊ល សូស អ៊ិនដាសស្រ្ទៀល (ខេមបូឌា)</t>
        </is>
      </c>
      <c r="AE1106" s="455" t="n">
        <v>2724360</v>
      </c>
      <c r="AF1106" s="455" t="n">
        <v>2425304</v>
      </c>
      <c r="AG1106" s="455" t="n">
        <v>56526</v>
      </c>
      <c r="AH1106" s="455" t="n">
        <v>0</v>
      </c>
      <c r="AI1106" s="455" t="n">
        <v>242530</v>
      </c>
      <c r="AJ1106" s="455" t="n">
        <v>0</v>
      </c>
      <c r="AK1106" s="455" t="n">
        <v>0</v>
      </c>
      <c r="AL1106" s="455" t="n">
        <v>0</v>
      </c>
      <c r="AM1106" s="455" t="n">
        <v>0</v>
      </c>
      <c r="AN1106" s="455" t="n">
        <v>0</v>
      </c>
      <c r="AO1106" s="455" t="n">
        <v>0</v>
      </c>
      <c r="AP1106" s="455" t="n">
        <v>0</v>
      </c>
      <c r="AQ1106" s="455" t="n">
        <v>0</v>
      </c>
      <c r="AR1106" s="418" t="inlineStr"/>
      <c r="AS1106" s="418" t="inlineStr">
        <is>
          <t>ថ្លៃដឹកជញ្ជូន និងសេវា</t>
        </is>
      </c>
      <c r="AT1106" s="418" t="inlineStr">
        <is>
          <t>បានប្រកាសពន្ធ</t>
        </is>
      </c>
    </row>
    <row r="1107">
      <c r="A1107" s="417" t="n">
        <v>1098</v>
      </c>
      <c r="B1107" s="418" t="inlineStr">
        <is>
          <t>Layer Pad</t>
        </is>
      </c>
      <c r="C1107" s="418" t="inlineStr">
        <is>
          <t>ឃឺន + ណាហ្គែល</t>
        </is>
      </c>
      <c r="D1107" s="418" t="inlineStr">
        <is>
          <t>L001-100045189</t>
        </is>
      </c>
      <c r="E1107" s="418" t="inlineStr">
        <is>
          <t>PTI2217730</t>
        </is>
      </c>
      <c r="F1107" s="419" t="n">
        <v>44799</v>
      </c>
      <c r="G1107" s="420" t="n">
        <v>132692</v>
      </c>
      <c r="H1107" s="418" t="n"/>
      <c r="I1107" s="455" t="n">
        <v>132692</v>
      </c>
      <c r="J1107" s="418">
        <f>IF(L1107&lt;&gt;"",L1107,K1107)</f>
        <v/>
      </c>
      <c r="K1107" s="418">
        <f>IF(AND(T1107=TRUE, U1107=TRUE, V1107=TRUE), IF(W1107&lt;-0.05, "អនុញ្ញាត (អ្នកផ្គត់ផ្គង់ប្រកាសខ្វះ)", "បានប្រកាស (អនុញ្ញាត)"), IF(AND(T1107=FALSE, U1107=FALSE, V1107=FALSE), "ព្យួរទុក (មិនមានទិន្នន័យ)", "ប្រកាសខុស (ព្យួរទុក)"))</f>
        <v/>
      </c>
      <c r="L1107" s="418" t="inlineStr"/>
      <c r="M1107" s="418" t="inlineStr"/>
      <c r="N1107" s="455" t="n"/>
      <c r="O1107" s="455">
        <f>IF(W1107&lt;0,AI1107,I1107)</f>
        <v/>
      </c>
      <c r="P1107" s="455">
        <f>I1107-O1107</f>
        <v/>
      </c>
      <c r="Q1107" s="418" t="n"/>
      <c r="R1107" s="418" t="inlineStr">
        <is>
          <t>PTI2217730</t>
        </is>
      </c>
      <c r="S1107" s="418" t="inlineStr">
        <is>
          <t>PTI2217730</t>
        </is>
      </c>
      <c r="T1107" s="418">
        <f>R1107=S1107</f>
        <v/>
      </c>
      <c r="U1107" s="418">
        <f>AND(MONTH(F1107)=MONTH(Y1107), YEAR(F1107)=YEAR(Y1107))</f>
        <v/>
      </c>
      <c r="V1107" s="418">
        <f>AND(AC1107&lt;&gt;"", 'Company information'!D$4&lt;&gt;"", RIGHT(SUBSTITUTE(AC1107,"-",""),9)=RIGHT(SUBSTITUTE('Company information'!D$4,"-",""),9))</f>
        <v/>
      </c>
      <c r="W1107" s="418">
        <f>AI1107-I1107</f>
        <v/>
      </c>
      <c r="X1107" s="455" t="n"/>
      <c r="Y1107" s="419" t="n">
        <v>44799</v>
      </c>
      <c r="Z1107" s="418" t="inlineStr">
        <is>
          <t>PTI2217730</t>
        </is>
      </c>
      <c r="AA1107" s="418" t="inlineStr"/>
      <c r="AB1107" s="418" t="inlineStr">
        <is>
          <t>បុគ្គលជាប់អាករ</t>
        </is>
      </c>
      <c r="AC1107" s="418" t="inlineStr">
        <is>
          <t>L001-100067123</t>
        </is>
      </c>
      <c r="AD1107" s="418" t="inlineStr">
        <is>
          <t>រីឡាយអេប៊ល សូស អ៊ិនដាសស្រ្ទៀល (ខេមបូឌា)</t>
        </is>
      </c>
      <c r="AE1107" s="455" t="n">
        <v>1516137</v>
      </c>
      <c r="AF1107" s="455" t="n">
        <v>1326919</v>
      </c>
      <c r="AG1107" s="455" t="n">
        <v>56526</v>
      </c>
      <c r="AH1107" s="455" t="n">
        <v>0</v>
      </c>
      <c r="AI1107" s="455" t="n">
        <v>132692</v>
      </c>
      <c r="AJ1107" s="455" t="n">
        <v>0</v>
      </c>
      <c r="AK1107" s="455" t="n">
        <v>0</v>
      </c>
      <c r="AL1107" s="455" t="n">
        <v>0</v>
      </c>
      <c r="AM1107" s="455" t="n">
        <v>0</v>
      </c>
      <c r="AN1107" s="455" t="n">
        <v>0</v>
      </c>
      <c r="AO1107" s="455" t="n">
        <v>0</v>
      </c>
      <c r="AP1107" s="455" t="n">
        <v>0</v>
      </c>
      <c r="AQ1107" s="455" t="n">
        <v>0</v>
      </c>
      <c r="AR1107" s="418" t="inlineStr"/>
      <c r="AS1107" s="418" t="inlineStr">
        <is>
          <t>ថ្លៃដឹកជញ្ជូន និងសេវា</t>
        </is>
      </c>
      <c r="AT1107" s="418" t="inlineStr">
        <is>
          <t>បានប្រកាសពន្ធ</t>
        </is>
      </c>
    </row>
    <row r="1108">
      <c r="A1108" s="417" t="n">
        <v>1099</v>
      </c>
      <c r="B1108" s="418" t="inlineStr">
        <is>
          <t>Raw Material</t>
        </is>
      </c>
      <c r="C1108" s="418" t="inlineStr">
        <is>
          <t>ឃឺន + ណាហ្គែល</t>
        </is>
      </c>
      <c r="D1108" s="418" t="inlineStr">
        <is>
          <t>L001-100045189</t>
        </is>
      </c>
      <c r="E1108" s="418" t="inlineStr">
        <is>
          <t>PTI2217723</t>
        </is>
      </c>
      <c r="F1108" s="419" t="n">
        <v>44799</v>
      </c>
      <c r="G1108" s="420" t="n">
        <v>26722</v>
      </c>
      <c r="H1108" s="418" t="n"/>
      <c r="I1108" s="455" t="n">
        <v>26722</v>
      </c>
      <c r="J1108" s="418">
        <f>IF(L1108&lt;&gt;"",L1108,K1108)</f>
        <v/>
      </c>
      <c r="K1108" s="418">
        <f>IF(AND(T1108=TRUE, U1108=TRUE, V1108=TRUE), IF(W1108&lt;-0.05, "អនុញ្ញាត (អ្នកផ្គត់ផ្គង់ប្រកាសខ្វះ)", "បានប្រកាស (អនុញ្ញាត)"), IF(AND(T1108=FALSE, U1108=FALSE, V1108=FALSE), "ព្យួរទុក (មិនមានទិន្នន័យ)", "ប្រកាសខុស (ព្យួរទុក)"))</f>
        <v/>
      </c>
      <c r="L1108" s="418" t="inlineStr"/>
      <c r="M1108" s="418" t="inlineStr"/>
      <c r="N1108" s="455" t="n"/>
      <c r="O1108" s="455">
        <f>IF(W1108&lt;0,AI1108,I1108)</f>
        <v/>
      </c>
      <c r="P1108" s="455">
        <f>I1108-O1108</f>
        <v/>
      </c>
      <c r="Q1108" s="418" t="n"/>
      <c r="R1108" s="418" t="inlineStr">
        <is>
          <t>PTI2217723</t>
        </is>
      </c>
      <c r="S1108" s="418" t="inlineStr">
        <is>
          <t>PTI2217723</t>
        </is>
      </c>
      <c r="T1108" s="418">
        <f>R1108=S1108</f>
        <v/>
      </c>
      <c r="U1108" s="418">
        <f>AND(MONTH(F1108)=MONTH(Y1108), YEAR(F1108)=YEAR(Y1108))</f>
        <v/>
      </c>
      <c r="V1108" s="418">
        <f>AND(AC1108&lt;&gt;"", 'Company information'!D$4&lt;&gt;"", RIGHT(SUBSTITUTE(AC1108,"-",""),9)=RIGHT(SUBSTITUTE('Company information'!D$4,"-",""),9))</f>
        <v/>
      </c>
      <c r="W1108" s="418">
        <f>AI1108-I1108</f>
        <v/>
      </c>
      <c r="X1108" s="455" t="n"/>
      <c r="Y1108" s="419" t="n">
        <v>44799</v>
      </c>
      <c r="Z1108" s="418" t="inlineStr">
        <is>
          <t>PTI2217723</t>
        </is>
      </c>
      <c r="AA1108" s="418" t="inlineStr"/>
      <c r="AB1108" s="418" t="inlineStr">
        <is>
          <t>បុគ្គលជាប់អាករ</t>
        </is>
      </c>
      <c r="AC1108" s="418" t="inlineStr">
        <is>
          <t>L001-100067123</t>
        </is>
      </c>
      <c r="AD1108" s="418" t="inlineStr">
        <is>
          <t>រីឡាយអេប៊ល សូស អ៊ិនដាសស្រ្ទៀល (ខេមបូឌា)</t>
        </is>
      </c>
      <c r="AE1108" s="455" t="n">
        <v>293937</v>
      </c>
      <c r="AF1108" s="455" t="n">
        <v>267215</v>
      </c>
      <c r="AG1108" s="455" t="n">
        <v>0</v>
      </c>
      <c r="AH1108" s="455" t="n">
        <v>0</v>
      </c>
      <c r="AI1108" s="455" t="n">
        <v>26722</v>
      </c>
      <c r="AJ1108" s="455" t="n">
        <v>0</v>
      </c>
      <c r="AK1108" s="455" t="n">
        <v>0</v>
      </c>
      <c r="AL1108" s="455" t="n">
        <v>0</v>
      </c>
      <c r="AM1108" s="455" t="n">
        <v>0</v>
      </c>
      <c r="AN1108" s="455" t="n">
        <v>0</v>
      </c>
      <c r="AO1108" s="455" t="n">
        <v>0</v>
      </c>
      <c r="AP1108" s="455" t="n">
        <v>0</v>
      </c>
      <c r="AQ1108" s="455" t="n">
        <v>0</v>
      </c>
      <c r="AR1108" s="418" t="inlineStr"/>
      <c r="AS1108" s="418" t="inlineStr">
        <is>
          <t>ថ្លៃដឹកជញ្ជូន និងសេវា</t>
        </is>
      </c>
      <c r="AT1108" s="418" t="inlineStr">
        <is>
          <t>បានប្រកាសពន្ធ</t>
        </is>
      </c>
    </row>
    <row r="1109">
      <c r="A1109" s="417" t="n">
        <v>1100</v>
      </c>
      <c r="B1109" s="418" t="inlineStr">
        <is>
          <t>PVC</t>
        </is>
      </c>
      <c r="C1109" s="418" t="inlineStr">
        <is>
          <t>ឃឺន + ណាហ្គែល</t>
        </is>
      </c>
      <c r="D1109" s="418" t="inlineStr">
        <is>
          <t>L001-100045189</t>
        </is>
      </c>
      <c r="E1109" s="418" t="inlineStr">
        <is>
          <t>PTI2217732</t>
        </is>
      </c>
      <c r="F1109" s="419" t="n">
        <v>44799</v>
      </c>
      <c r="G1109" s="420" t="n">
        <v>26722</v>
      </c>
      <c r="H1109" s="418" t="n"/>
      <c r="I1109" s="455" t="n">
        <v>26722</v>
      </c>
      <c r="J1109" s="418">
        <f>IF(L1109&lt;&gt;"",L1109,K1109)</f>
        <v/>
      </c>
      <c r="K1109" s="418">
        <f>IF(AND(T1109=TRUE, U1109=TRUE, V1109=TRUE), IF(W1109&lt;-0.05, "អនុញ្ញាត (អ្នកផ្គត់ផ្គង់ប្រកាសខ្វះ)", "បានប្រកាស (អនុញ្ញាត)"), IF(AND(T1109=FALSE, U1109=FALSE, V1109=FALSE), "ព្យួរទុក (មិនមានទិន្នន័យ)", "ប្រកាសខុស (ព្យួរទុក)"))</f>
        <v/>
      </c>
      <c r="L1109" s="418" t="inlineStr"/>
      <c r="M1109" s="418" t="inlineStr"/>
      <c r="N1109" s="455" t="n"/>
      <c r="O1109" s="455">
        <f>IF(W1109&lt;0,AI1109,I1109)</f>
        <v/>
      </c>
      <c r="P1109" s="455">
        <f>I1109-O1109</f>
        <v/>
      </c>
      <c r="Q1109" s="418" t="n"/>
      <c r="R1109" s="418" t="inlineStr">
        <is>
          <t>PTI2217732</t>
        </is>
      </c>
      <c r="S1109" s="418" t="inlineStr">
        <is>
          <t>PTI2217732</t>
        </is>
      </c>
      <c r="T1109" s="418">
        <f>R1109=S1109</f>
        <v/>
      </c>
      <c r="U1109" s="418">
        <f>AND(MONTH(F1109)=MONTH(Y1109), YEAR(F1109)=YEAR(Y1109))</f>
        <v/>
      </c>
      <c r="V1109" s="418">
        <f>AND(AC1109&lt;&gt;"", 'Company information'!D$4&lt;&gt;"", RIGHT(SUBSTITUTE(AC1109,"-",""),9)=RIGHT(SUBSTITUTE('Company information'!D$4,"-",""),9))</f>
        <v/>
      </c>
      <c r="W1109" s="418">
        <f>AI1109-I1109</f>
        <v/>
      </c>
      <c r="X1109" s="455" t="n"/>
      <c r="Y1109" s="419" t="n">
        <v>44799</v>
      </c>
      <c r="Z1109" s="418" t="inlineStr">
        <is>
          <t>PTI2217732</t>
        </is>
      </c>
      <c r="AA1109" s="418" t="inlineStr"/>
      <c r="AB1109" s="418" t="inlineStr">
        <is>
          <t>បុគ្គលជាប់អាករ</t>
        </is>
      </c>
      <c r="AC1109" s="418" t="inlineStr">
        <is>
          <t>L001-100067123</t>
        </is>
      </c>
      <c r="AD1109" s="418" t="inlineStr">
        <is>
          <t>រីឡាយអេប៊ល សូស អ៊ិនដាសស្រ្ទៀល (ខេមបូឌា)</t>
        </is>
      </c>
      <c r="AE1109" s="455" t="n">
        <v>293937</v>
      </c>
      <c r="AF1109" s="455" t="n">
        <v>267215</v>
      </c>
      <c r="AG1109" s="455" t="n">
        <v>0</v>
      </c>
      <c r="AH1109" s="455" t="n">
        <v>0</v>
      </c>
      <c r="AI1109" s="455" t="n">
        <v>26722</v>
      </c>
      <c r="AJ1109" s="455" t="n">
        <v>0</v>
      </c>
      <c r="AK1109" s="455" t="n">
        <v>0</v>
      </c>
      <c r="AL1109" s="455" t="n">
        <v>0</v>
      </c>
      <c r="AM1109" s="455" t="n">
        <v>0</v>
      </c>
      <c r="AN1109" s="455" t="n">
        <v>0</v>
      </c>
      <c r="AO1109" s="455" t="n">
        <v>0</v>
      </c>
      <c r="AP1109" s="455" t="n">
        <v>0</v>
      </c>
      <c r="AQ1109" s="455" t="n">
        <v>0</v>
      </c>
      <c r="AR1109" s="418" t="inlineStr"/>
      <c r="AS1109" s="418" t="inlineStr">
        <is>
          <t>ថ្លៃដឹកជញ្ជូន និងសេវា</t>
        </is>
      </c>
      <c r="AT1109" s="418" t="inlineStr">
        <is>
          <t>បានប្រកាសពន្ធ</t>
        </is>
      </c>
    </row>
    <row r="1110">
      <c r="A1110" s="417" t="n">
        <v>1101</v>
      </c>
      <c r="B1110" s="418" t="inlineStr">
        <is>
          <t>Machinery Rental for Mar 2024</t>
        </is>
      </c>
      <c r="C1110" s="418" t="inlineStr">
        <is>
          <t>ឃឺន + ណាហ្គែល</t>
        </is>
      </c>
      <c r="D1110" s="418" t="inlineStr">
        <is>
          <t>L001-100045189</t>
        </is>
      </c>
      <c r="E1110" s="418" t="inlineStr">
        <is>
          <t>PTU2217497</t>
        </is>
      </c>
      <c r="F1110" s="419" t="n">
        <v>44795</v>
      </c>
      <c r="G1110" s="420" t="n">
        <v>26702</v>
      </c>
      <c r="H1110" s="418" t="n"/>
      <c r="I1110" s="455" t="n">
        <v>26702</v>
      </c>
      <c r="J1110" s="418">
        <f>IF(L1110&lt;&gt;"",L1110,K1110)</f>
        <v/>
      </c>
      <c r="K1110" s="418">
        <f>IF(AND(T1110=TRUE, U1110=TRUE, V1110=TRUE), IF(W1110&lt;-0.05, "អនុញ្ញាត (អ្នកផ្គត់ផ្គង់ប្រកាសខ្វះ)", "បានប្រកាស (អនុញ្ញាត)"), IF(AND(T1110=FALSE, U1110=FALSE, V1110=FALSE), "ព្យួរទុក (មិនមានទិន្នន័យ)", "ប្រកាសខុស (ព្យួរទុក)"))</f>
        <v/>
      </c>
      <c r="L1110" s="418" t="inlineStr"/>
      <c r="M1110" s="418" t="inlineStr"/>
      <c r="N1110" s="455" t="n"/>
      <c r="O1110" s="455">
        <f>IF(W1110&lt;0,AI1110,I1110)</f>
        <v/>
      </c>
      <c r="P1110" s="455">
        <f>I1110-O1110</f>
        <v/>
      </c>
      <c r="Q1110" s="418" t="n"/>
      <c r="R1110" s="418" t="inlineStr">
        <is>
          <t>PTU2217497</t>
        </is>
      </c>
      <c r="S1110" s="418" t="inlineStr"/>
      <c r="T1110" s="418">
        <f>R1110=S1110</f>
        <v/>
      </c>
      <c r="U1110" s="418">
        <f>AND(MONTH(F1110)=MONTH(Y1110), YEAR(F1110)=YEAR(Y1110))</f>
        <v/>
      </c>
      <c r="V1110" s="418">
        <f>AND(AC1110&lt;&gt;"", 'Company information'!D$4&lt;&gt;"", RIGHT(SUBSTITUTE(AC1110,"-",""),9)=RIGHT(SUBSTITUTE('Company information'!D$4,"-",""),9))</f>
        <v/>
      </c>
      <c r="W1110" s="418">
        <f>AI1110-I1110</f>
        <v/>
      </c>
      <c r="X1110" s="455" t="n"/>
      <c r="Y1110" s="417" t="n"/>
      <c r="Z1110" s="418" t="n"/>
      <c r="AA1110" s="418" t="n"/>
      <c r="AB1110" s="418" t="n"/>
      <c r="AC1110" s="418" t="n"/>
      <c r="AD1110" s="418" t="n"/>
      <c r="AE1110" s="455" t="n"/>
      <c r="AF1110" s="455" t="n"/>
      <c r="AG1110" s="455" t="n"/>
      <c r="AH1110" s="455" t="n"/>
      <c r="AI1110" s="455" t="n"/>
      <c r="AJ1110" s="455" t="n"/>
      <c r="AK1110" s="455" t="n"/>
      <c r="AL1110" s="455" t="n"/>
      <c r="AM1110" s="455" t="n"/>
      <c r="AN1110" s="455" t="n"/>
      <c r="AO1110" s="455" t="n"/>
      <c r="AP1110" s="455" t="n"/>
      <c r="AQ1110" s="455" t="n"/>
      <c r="AR1110" s="418" t="n"/>
      <c r="AS1110" s="418" t="n"/>
      <c r="AT1110" s="418" t="n"/>
    </row>
    <row r="1111">
      <c r="A1111" s="417" t="n">
        <v>1102</v>
      </c>
      <c r="B1111" s="418" t="inlineStr">
        <is>
          <t>Raw Material</t>
        </is>
      </c>
      <c r="C1111" s="418" t="inlineStr">
        <is>
          <t>ឃឺន + ណាហ្គែល</t>
        </is>
      </c>
      <c r="D1111" s="418" t="inlineStr">
        <is>
          <t>L001-100045189</t>
        </is>
      </c>
      <c r="E1111" s="418" t="inlineStr">
        <is>
          <t>PTI2217498</t>
        </is>
      </c>
      <c r="F1111" s="419" t="n">
        <v>44795</v>
      </c>
      <c r="G1111" s="420" t="n">
        <v>26702</v>
      </c>
      <c r="H1111" s="418" t="n"/>
      <c r="I1111" s="455" t="n">
        <v>26702</v>
      </c>
      <c r="J1111" s="418">
        <f>IF(L1111&lt;&gt;"",L1111,K1111)</f>
        <v/>
      </c>
      <c r="K1111" s="418">
        <f>IF(AND(T1111=TRUE, U1111=TRUE, V1111=TRUE), IF(W1111&lt;-0.05, "អនុញ្ញាត (អ្នកផ្គត់ផ្គង់ប្រកាសខ្វះ)", "បានប្រកាស (អនុញ្ញាត)"), IF(AND(T1111=FALSE, U1111=FALSE, V1111=FALSE), "ព្យួរទុក (មិនមានទិន្នន័យ)", "ប្រកាសខុស (ព្យួរទុក)"))</f>
        <v/>
      </c>
      <c r="L1111" s="418" t="inlineStr"/>
      <c r="M1111" s="418" t="inlineStr"/>
      <c r="N1111" s="455" t="n"/>
      <c r="O1111" s="455">
        <f>IF(W1111&lt;0,AI1111,I1111)</f>
        <v/>
      </c>
      <c r="P1111" s="455">
        <f>I1111-O1111</f>
        <v/>
      </c>
      <c r="Q1111" s="418" t="n"/>
      <c r="R1111" s="418" t="inlineStr">
        <is>
          <t>PTI2217498</t>
        </is>
      </c>
      <c r="S1111" s="418" t="inlineStr">
        <is>
          <t>PTI2217498</t>
        </is>
      </c>
      <c r="T1111" s="418">
        <f>R1111=S1111</f>
        <v/>
      </c>
      <c r="U1111" s="418">
        <f>AND(MONTH(F1111)=MONTH(Y1111), YEAR(F1111)=YEAR(Y1111))</f>
        <v/>
      </c>
      <c r="V1111" s="418">
        <f>AND(AC1111&lt;&gt;"", 'Company information'!D$4&lt;&gt;"", RIGHT(SUBSTITUTE(AC1111,"-",""),9)=RIGHT(SUBSTITUTE('Company information'!D$4,"-",""),9))</f>
        <v/>
      </c>
      <c r="W1111" s="418">
        <f>AI1111-I1111</f>
        <v/>
      </c>
      <c r="X1111" s="455" t="n"/>
      <c r="Y1111" s="419" t="n">
        <v>44795</v>
      </c>
      <c r="Z1111" s="418" t="inlineStr">
        <is>
          <t>PTI2217498</t>
        </is>
      </c>
      <c r="AA1111" s="418" t="inlineStr"/>
      <c r="AB1111" s="418" t="inlineStr">
        <is>
          <t>បុគ្គលជាប់អាករ</t>
        </is>
      </c>
      <c r="AC1111" s="418" t="inlineStr">
        <is>
          <t>L001-100067123</t>
        </is>
      </c>
      <c r="AD1111" s="418" t="inlineStr">
        <is>
          <t>រីឡាយអេប៊ល សូស អ៊ិនដាសស្រ្ទៀល (ខេមបូឌា)</t>
        </is>
      </c>
      <c r="AE1111" s="455" t="n">
        <v>293722</v>
      </c>
      <c r="AF1111" s="455" t="n">
        <v>267020</v>
      </c>
      <c r="AG1111" s="455" t="n">
        <v>0</v>
      </c>
      <c r="AH1111" s="455" t="n">
        <v>0</v>
      </c>
      <c r="AI1111" s="455" t="n">
        <v>26702</v>
      </c>
      <c r="AJ1111" s="455" t="n">
        <v>0</v>
      </c>
      <c r="AK1111" s="455" t="n">
        <v>0</v>
      </c>
      <c r="AL1111" s="455" t="n">
        <v>0</v>
      </c>
      <c r="AM1111" s="455" t="n">
        <v>0</v>
      </c>
      <c r="AN1111" s="455" t="n">
        <v>0</v>
      </c>
      <c r="AO1111" s="455" t="n">
        <v>0</v>
      </c>
      <c r="AP1111" s="455" t="n">
        <v>0</v>
      </c>
      <c r="AQ1111" s="455" t="n">
        <v>0</v>
      </c>
      <c r="AR1111" s="418" t="inlineStr"/>
      <c r="AS1111" s="418" t="inlineStr">
        <is>
          <t>ថ្លៃដឹកជញ្ជូន និងសេវា</t>
        </is>
      </c>
      <c r="AT1111" s="418" t="inlineStr">
        <is>
          <t>បានប្រកាសពន្ធ</t>
        </is>
      </c>
    </row>
    <row r="1112">
      <c r="A1112" s="417" t="n">
        <v>1103</v>
      </c>
      <c r="B1112" s="418" t="inlineStr">
        <is>
          <t>Stationary</t>
        </is>
      </c>
      <c r="C1112" s="418" t="inlineStr">
        <is>
          <t>ឃឺន + ណាហ្គែល</t>
        </is>
      </c>
      <c r="D1112" s="418" t="inlineStr">
        <is>
          <t>L001-100045189</t>
        </is>
      </c>
      <c r="E1112" s="418" t="inlineStr">
        <is>
          <t>PTI2217499</t>
        </is>
      </c>
      <c r="F1112" s="419" t="n">
        <v>44795</v>
      </c>
      <c r="G1112" s="420" t="n">
        <v>26702</v>
      </c>
      <c r="H1112" s="418" t="n"/>
      <c r="I1112" s="455" t="n">
        <v>26702</v>
      </c>
      <c r="J1112" s="418">
        <f>IF(L1112&lt;&gt;"",L1112,K1112)</f>
        <v/>
      </c>
      <c r="K1112" s="418">
        <f>IF(AND(T1112=TRUE, U1112=TRUE, V1112=TRUE), IF(W1112&lt;-0.05, "អនុញ្ញាត (អ្នកផ្គត់ផ្គង់ប្រកាសខ្វះ)", "បានប្រកាស (អនុញ្ញាត)"), IF(AND(T1112=FALSE, U1112=FALSE, V1112=FALSE), "ព្យួរទុក (មិនមានទិន្នន័យ)", "ប្រកាសខុស (ព្យួរទុក)"))</f>
        <v/>
      </c>
      <c r="L1112" s="418" t="inlineStr"/>
      <c r="M1112" s="418" t="inlineStr"/>
      <c r="N1112" s="455" t="n"/>
      <c r="O1112" s="455">
        <f>IF(W1112&lt;0,AI1112,I1112)</f>
        <v/>
      </c>
      <c r="P1112" s="455">
        <f>I1112-O1112</f>
        <v/>
      </c>
      <c r="Q1112" s="418" t="n"/>
      <c r="R1112" s="418" t="inlineStr">
        <is>
          <t>PTI2217499</t>
        </is>
      </c>
      <c r="S1112" s="418" t="inlineStr">
        <is>
          <t>PTI2217499</t>
        </is>
      </c>
      <c r="T1112" s="418">
        <f>R1112=S1112</f>
        <v/>
      </c>
      <c r="U1112" s="418">
        <f>AND(MONTH(F1112)=MONTH(Y1112), YEAR(F1112)=YEAR(Y1112))</f>
        <v/>
      </c>
      <c r="V1112" s="418">
        <f>AND(AC1112&lt;&gt;"", 'Company information'!D$4&lt;&gt;"", RIGHT(SUBSTITUTE(AC1112,"-",""),9)=RIGHT(SUBSTITUTE('Company information'!D$4,"-",""),9))</f>
        <v/>
      </c>
      <c r="W1112" s="418">
        <f>AI1112-I1112</f>
        <v/>
      </c>
      <c r="X1112" s="455" t="n"/>
      <c r="Y1112" s="419" t="n">
        <v>44795</v>
      </c>
      <c r="Z1112" s="418" t="inlineStr">
        <is>
          <t>PTI2217499</t>
        </is>
      </c>
      <c r="AA1112" s="418" t="inlineStr"/>
      <c r="AB1112" s="418" t="inlineStr">
        <is>
          <t>បុគ្គលជាប់អាករ</t>
        </is>
      </c>
      <c r="AC1112" s="418" t="inlineStr">
        <is>
          <t>L001-100067123</t>
        </is>
      </c>
      <c r="AD1112" s="418" t="inlineStr">
        <is>
          <t>រីឡាយអេប៊ល សូស អ៊ិនដាសស្រ្ទៀល (ខេមបូឌា)</t>
        </is>
      </c>
      <c r="AE1112" s="455" t="n">
        <v>293722</v>
      </c>
      <c r="AF1112" s="455" t="n">
        <v>267020</v>
      </c>
      <c r="AG1112" s="455" t="n">
        <v>0</v>
      </c>
      <c r="AH1112" s="455" t="n">
        <v>0</v>
      </c>
      <c r="AI1112" s="455" t="n">
        <v>26702</v>
      </c>
      <c r="AJ1112" s="455" t="n">
        <v>0</v>
      </c>
      <c r="AK1112" s="455" t="n">
        <v>0</v>
      </c>
      <c r="AL1112" s="455" t="n">
        <v>0</v>
      </c>
      <c r="AM1112" s="455" t="n">
        <v>0</v>
      </c>
      <c r="AN1112" s="455" t="n">
        <v>0</v>
      </c>
      <c r="AO1112" s="455" t="n">
        <v>0</v>
      </c>
      <c r="AP1112" s="455" t="n">
        <v>0</v>
      </c>
      <c r="AQ1112" s="455" t="n">
        <v>0</v>
      </c>
      <c r="AR1112" s="418" t="inlineStr"/>
      <c r="AS1112" s="418" t="inlineStr">
        <is>
          <t>ថ្លៃដឹកជញ្ជូន និងសេវា</t>
        </is>
      </c>
      <c r="AT1112" s="418" t="inlineStr">
        <is>
          <t>បានប្រកាសពន្ធ</t>
        </is>
      </c>
    </row>
    <row r="1113">
      <c r="A1113" s="417" t="n">
        <v>1104</v>
      </c>
      <c r="B1113" s="418" t="inlineStr">
        <is>
          <t>Adhesive Tape, Kraft Paper, Hole Paper, Under paper, Marker paper and Plastic</t>
        </is>
      </c>
      <c r="C1113" s="418" t="inlineStr">
        <is>
          <t>ឥណ្ឌូ-ត្រេនស៍ ឡូជីស្ទីក (ខេមបូឌា)</t>
        </is>
      </c>
      <c r="D1113" s="418" t="inlineStr">
        <is>
          <t>L001-104004797</t>
        </is>
      </c>
      <c r="E1113" s="418" t="inlineStr">
        <is>
          <t>01883</t>
        </is>
      </c>
      <c r="F1113" s="419" t="n">
        <v>44796</v>
      </c>
      <c r="G1113" s="420" t="n">
        <v>30818</v>
      </c>
      <c r="H1113" s="418" t="n"/>
      <c r="I1113" s="455" t="n">
        <v>30818</v>
      </c>
      <c r="J1113" s="418">
        <f>IF(L1113&lt;&gt;"",L1113,K1113)</f>
        <v/>
      </c>
      <c r="K1113" s="418">
        <f>IF(AND(T1113=TRUE, U1113=TRUE, V1113=TRUE), IF(W1113&lt;-0.05, "អនុញ្ញាត (អ្នកផ្គត់ផ្គង់ប្រកាសខ្វះ)", "បានប្រកាស (អនុញ្ញាត)"), IF(AND(T1113=FALSE, U1113=FALSE, V1113=FALSE), "ព្យួរទុក (មិនមានទិន្នន័យ)", "ប្រកាសខុស (ព្យួរទុក)"))</f>
        <v/>
      </c>
      <c r="L1113" s="418" t="inlineStr"/>
      <c r="M1113" s="418" t="inlineStr"/>
      <c r="N1113" s="455" t="n"/>
      <c r="O1113" s="455">
        <f>IF(W1113&lt;0,AI1113,I1113)</f>
        <v/>
      </c>
      <c r="P1113" s="455">
        <f>I1113-O1113</f>
        <v/>
      </c>
      <c r="Q1113" s="418" t="n"/>
      <c r="R1113" s="418" t="inlineStr">
        <is>
          <t>01883</t>
        </is>
      </c>
      <c r="S1113" s="418" t="inlineStr">
        <is>
          <t>01883</t>
        </is>
      </c>
      <c r="T1113" s="418">
        <f>R1113=S1113</f>
        <v/>
      </c>
      <c r="U1113" s="418">
        <f>AND(MONTH(F1113)=MONTH(Y1113), YEAR(F1113)=YEAR(Y1113))</f>
        <v/>
      </c>
      <c r="V1113" s="418">
        <f>AND(AC1113&lt;&gt;"", 'Company information'!D$4&lt;&gt;"", RIGHT(SUBSTITUTE(AC1113,"-",""),9)=RIGHT(SUBSTITUTE('Company information'!D$4,"-",""),9))</f>
        <v/>
      </c>
      <c r="W1113" s="418">
        <f>AI1113-I1113</f>
        <v/>
      </c>
      <c r="X1113" s="455" t="n"/>
      <c r="Y1113" s="419" t="n">
        <v>44796</v>
      </c>
      <c r="Z1113" s="418" t="inlineStr">
        <is>
          <t>01883</t>
        </is>
      </c>
      <c r="AA1113" s="418" t="inlineStr"/>
      <c r="AB1113" s="418" t="inlineStr">
        <is>
          <t>បុគ្គលជាប់អាករ</t>
        </is>
      </c>
      <c r="AC1113" s="418" t="inlineStr">
        <is>
          <t>L001-100067123</t>
        </is>
      </c>
      <c r="AD1113" s="418" t="inlineStr">
        <is>
          <t>រីឡាយអេប៊ល សូស អ៊ិនដាសស្រ្ទៀល (ខេមបូឌា)</t>
        </is>
      </c>
      <c r="AE1113" s="455" t="n">
        <v>338994</v>
      </c>
      <c r="AF1113" s="455" t="n">
        <v>308176</v>
      </c>
      <c r="AG1113" s="455" t="n">
        <v>0</v>
      </c>
      <c r="AH1113" s="455" t="n">
        <v>0</v>
      </c>
      <c r="AI1113" s="455" t="n">
        <v>30818</v>
      </c>
      <c r="AJ1113" s="455" t="n">
        <v>0</v>
      </c>
      <c r="AK1113" s="455" t="n">
        <v>0</v>
      </c>
      <c r="AL1113" s="455" t="n">
        <v>0</v>
      </c>
      <c r="AM1113" s="455" t="n">
        <v>0</v>
      </c>
      <c r="AN1113" s="455" t="n">
        <v>0</v>
      </c>
      <c r="AO1113" s="455" t="n">
        <v>0</v>
      </c>
      <c r="AP1113" s="455" t="n">
        <v>0</v>
      </c>
      <c r="AQ1113" s="455" t="n">
        <v>0</v>
      </c>
      <c r="AR1113" s="418" t="inlineStr"/>
      <c r="AS1113" s="418" t="inlineStr">
        <is>
          <t>ថ្លៃ Handing / Handing fee</t>
        </is>
      </c>
      <c r="AT1113" s="418" t="inlineStr">
        <is>
          <t>បានប្រកាសពន្ធ</t>
        </is>
      </c>
    </row>
    <row r="1114">
      <c r="A1114" s="417" t="n">
        <v>1105</v>
      </c>
      <c r="B1114" s="418" t="inlineStr">
        <is>
          <t>Non Woven Interlining</t>
        </is>
      </c>
      <c r="C1114" s="418" t="inlineStr">
        <is>
          <t>ឥណ្ឌូ-ត្រេនស៍ ឡូជីស្ទីក (ខេមបូឌា)</t>
        </is>
      </c>
      <c r="D1114" s="418" t="inlineStr">
        <is>
          <t>L001-104004797</t>
        </is>
      </c>
      <c r="E1114" s="418" t="inlineStr">
        <is>
          <t>01876</t>
        </is>
      </c>
      <c r="F1114" s="419" t="n">
        <v>44796</v>
      </c>
      <c r="G1114" s="420" t="n">
        <v>30818</v>
      </c>
      <c r="H1114" s="418" t="n"/>
      <c r="I1114" s="455" t="n">
        <v>30818</v>
      </c>
      <c r="J1114" s="418">
        <f>IF(L1114&lt;&gt;"",L1114,K1114)</f>
        <v/>
      </c>
      <c r="K1114" s="418">
        <f>IF(AND(T1114=TRUE, U1114=TRUE, V1114=TRUE), IF(W1114&lt;-0.05, "អនុញ្ញាត (អ្នកផ្គត់ផ្គង់ប្រកាសខ្វះ)", "បានប្រកាស (អនុញ្ញាត)"), IF(AND(T1114=FALSE, U1114=FALSE, V1114=FALSE), "ព្យួរទុក (មិនមានទិន្នន័យ)", "ប្រកាសខុស (ព្យួរទុក)"))</f>
        <v/>
      </c>
      <c r="L1114" s="418" t="inlineStr"/>
      <c r="M1114" s="418" t="inlineStr"/>
      <c r="N1114" s="455" t="n"/>
      <c r="O1114" s="455">
        <f>IF(W1114&lt;0,AI1114,I1114)</f>
        <v/>
      </c>
      <c r="P1114" s="455">
        <f>I1114-O1114</f>
        <v/>
      </c>
      <c r="Q1114" s="418" t="n"/>
      <c r="R1114" s="418" t="inlineStr">
        <is>
          <t>01876</t>
        </is>
      </c>
      <c r="S1114" s="418" t="inlineStr">
        <is>
          <t>01876</t>
        </is>
      </c>
      <c r="T1114" s="418">
        <f>R1114=S1114</f>
        <v/>
      </c>
      <c r="U1114" s="418">
        <f>AND(MONTH(F1114)=MONTH(Y1114), YEAR(F1114)=YEAR(Y1114))</f>
        <v/>
      </c>
      <c r="V1114" s="418">
        <f>AND(AC1114&lt;&gt;"", 'Company information'!D$4&lt;&gt;"", RIGHT(SUBSTITUTE(AC1114,"-",""),9)=RIGHT(SUBSTITUTE('Company information'!D$4,"-",""),9))</f>
        <v/>
      </c>
      <c r="W1114" s="418">
        <f>AI1114-I1114</f>
        <v/>
      </c>
      <c r="X1114" s="455" t="n"/>
      <c r="Y1114" s="419" t="n">
        <v>44796</v>
      </c>
      <c r="Z1114" s="418" t="inlineStr">
        <is>
          <t>01876</t>
        </is>
      </c>
      <c r="AA1114" s="418" t="inlineStr"/>
      <c r="AB1114" s="418" t="inlineStr">
        <is>
          <t>បុគ្គលជាប់អាករ</t>
        </is>
      </c>
      <c r="AC1114" s="418" t="inlineStr">
        <is>
          <t>L001-100067123</t>
        </is>
      </c>
      <c r="AD1114" s="418" t="inlineStr">
        <is>
          <t>រីឡាយអេប៊ល សូស អ៊ិនដាសស្រ្ទៀល (ខេមបូឌា)</t>
        </is>
      </c>
      <c r="AE1114" s="455" t="n">
        <v>338994</v>
      </c>
      <c r="AF1114" s="455" t="n">
        <v>308176</v>
      </c>
      <c r="AG1114" s="455" t="n">
        <v>0</v>
      </c>
      <c r="AH1114" s="455" t="n">
        <v>0</v>
      </c>
      <c r="AI1114" s="455" t="n">
        <v>30818</v>
      </c>
      <c r="AJ1114" s="455" t="n">
        <v>0</v>
      </c>
      <c r="AK1114" s="455" t="n">
        <v>0</v>
      </c>
      <c r="AL1114" s="455" t="n">
        <v>0</v>
      </c>
      <c r="AM1114" s="455" t="n">
        <v>0</v>
      </c>
      <c r="AN1114" s="455" t="n">
        <v>0</v>
      </c>
      <c r="AO1114" s="455" t="n">
        <v>0</v>
      </c>
      <c r="AP1114" s="455" t="n">
        <v>0</v>
      </c>
      <c r="AQ1114" s="455" t="n">
        <v>0</v>
      </c>
      <c r="AR1114" s="418" t="inlineStr"/>
      <c r="AS1114" s="418" t="inlineStr">
        <is>
          <t>ថ្លៃ Handing / Handing fee</t>
        </is>
      </c>
      <c r="AT1114" s="418" t="inlineStr">
        <is>
          <t>បានប្រកាសពន្ធ</t>
        </is>
      </c>
    </row>
    <row r="1115">
      <c r="A1115" s="417" t="n">
        <v>1106</v>
      </c>
      <c r="B1115" s="418" t="inlineStr">
        <is>
          <t>PVC, Sponge strips, Automatic Cutting blade and Grinding wheel</t>
        </is>
      </c>
      <c r="C1115" s="418" t="inlineStr">
        <is>
          <t>ឥណ្ឌូ-ត្រេនស៍ ឡូជីស្ទីក (ខេមបូឌា)</t>
        </is>
      </c>
      <c r="D1115" s="418" t="inlineStr">
        <is>
          <t>L001-104004797</t>
        </is>
      </c>
      <c r="E1115" s="418" t="inlineStr">
        <is>
          <t>01867</t>
        </is>
      </c>
      <c r="F1115" s="419" t="n">
        <v>44795</v>
      </c>
      <c r="G1115" s="420" t="n">
        <v>30810</v>
      </c>
      <c r="H1115" s="418" t="n"/>
      <c r="I1115" s="455" t="n">
        <v>30810</v>
      </c>
      <c r="J1115" s="418">
        <f>IF(L1115&lt;&gt;"",L1115,K1115)</f>
        <v/>
      </c>
      <c r="K1115" s="418">
        <f>IF(AND(T1115=TRUE, U1115=TRUE, V1115=TRUE), IF(W1115&lt;-0.05, "អនុញ្ញាត (អ្នកផ្គត់ផ្គង់ប្រកាសខ្វះ)", "បានប្រកាស (អនុញ្ញាត)"), IF(AND(T1115=FALSE, U1115=FALSE, V1115=FALSE), "ព្យួរទុក (មិនមានទិន្នន័យ)", "ប្រកាសខុស (ព្យួរទុក)"))</f>
        <v/>
      </c>
      <c r="L1115" s="418" t="inlineStr"/>
      <c r="M1115" s="418" t="inlineStr"/>
      <c r="N1115" s="455" t="n"/>
      <c r="O1115" s="455">
        <f>IF(W1115&lt;0,AI1115,I1115)</f>
        <v/>
      </c>
      <c r="P1115" s="455">
        <f>I1115-O1115</f>
        <v/>
      </c>
      <c r="Q1115" s="418" t="n"/>
      <c r="R1115" s="418" t="inlineStr">
        <is>
          <t>01867</t>
        </is>
      </c>
      <c r="S1115" s="418" t="inlineStr">
        <is>
          <t>01867</t>
        </is>
      </c>
      <c r="T1115" s="418">
        <f>R1115=S1115</f>
        <v/>
      </c>
      <c r="U1115" s="418">
        <f>AND(MONTH(F1115)=MONTH(Y1115), YEAR(F1115)=YEAR(Y1115))</f>
        <v/>
      </c>
      <c r="V1115" s="418">
        <f>AND(AC1115&lt;&gt;"", 'Company information'!D$4&lt;&gt;"", RIGHT(SUBSTITUTE(AC1115,"-",""),9)=RIGHT(SUBSTITUTE('Company information'!D$4,"-",""),9))</f>
        <v/>
      </c>
      <c r="W1115" s="418">
        <f>AI1115-I1115</f>
        <v/>
      </c>
      <c r="X1115" s="455" t="n"/>
      <c r="Y1115" s="419" t="n">
        <v>44795</v>
      </c>
      <c r="Z1115" s="418" t="inlineStr">
        <is>
          <t>01867</t>
        </is>
      </c>
      <c r="AA1115" s="418" t="inlineStr"/>
      <c r="AB1115" s="418" t="inlineStr">
        <is>
          <t>បុគ្គលជាប់អាករ</t>
        </is>
      </c>
      <c r="AC1115" s="418" t="inlineStr">
        <is>
          <t>L001-100067123</t>
        </is>
      </c>
      <c r="AD1115" s="418" t="inlineStr">
        <is>
          <t>រីឡាយអេប៊ល សូស អ៊ិនដាសស្រ្ទៀល (ខេមបូឌា)</t>
        </is>
      </c>
      <c r="AE1115" s="455" t="n">
        <v>338910</v>
      </c>
      <c r="AF1115" s="455" t="n">
        <v>308100</v>
      </c>
      <c r="AG1115" s="455" t="n">
        <v>0</v>
      </c>
      <c r="AH1115" s="455" t="n">
        <v>0</v>
      </c>
      <c r="AI1115" s="455" t="n">
        <v>30810</v>
      </c>
      <c r="AJ1115" s="455" t="n">
        <v>0</v>
      </c>
      <c r="AK1115" s="455" t="n">
        <v>0</v>
      </c>
      <c r="AL1115" s="455" t="n">
        <v>0</v>
      </c>
      <c r="AM1115" s="455" t="n">
        <v>0</v>
      </c>
      <c r="AN1115" s="455" t="n">
        <v>0</v>
      </c>
      <c r="AO1115" s="455" t="n">
        <v>0</v>
      </c>
      <c r="AP1115" s="455" t="n">
        <v>0</v>
      </c>
      <c r="AQ1115" s="455" t="n">
        <v>0</v>
      </c>
      <c r="AR1115" s="418" t="inlineStr"/>
      <c r="AS1115" s="418" t="inlineStr">
        <is>
          <t>ថ្លៃ Handing / Handing fee</t>
        </is>
      </c>
      <c r="AT1115" s="418" t="inlineStr">
        <is>
          <t>បានប្រកាសពន្ធ</t>
        </is>
      </c>
    </row>
    <row r="1116">
      <c r="A1116" s="417" t="n">
        <v>1107</v>
      </c>
      <c r="B1116" s="418" t="inlineStr">
        <is>
          <t>Coated paper and Thermal Transfer Ribbons</t>
        </is>
      </c>
      <c r="C1116" s="418" t="inlineStr">
        <is>
          <t>ឥណ្ឌូ-ត្រេនស៍ ឡូជីស្ទីក (ខេមបូឌា)</t>
        </is>
      </c>
      <c r="D1116" s="418" t="inlineStr">
        <is>
          <t>L001-104004797</t>
        </is>
      </c>
      <c r="E1116" s="418" t="inlineStr">
        <is>
          <t>01863</t>
        </is>
      </c>
      <c r="F1116" s="419" t="n">
        <v>44795</v>
      </c>
      <c r="G1116" s="420" t="n">
        <v>30810</v>
      </c>
      <c r="H1116" s="418" t="n"/>
      <c r="I1116" s="455" t="n">
        <v>30810</v>
      </c>
      <c r="J1116" s="418">
        <f>IF(L1116&lt;&gt;"",L1116,K1116)</f>
        <v/>
      </c>
      <c r="K1116" s="418">
        <f>IF(AND(T1116=TRUE, U1116=TRUE, V1116=TRUE), IF(W1116&lt;-0.05, "អនុញ្ញាត (អ្នកផ្គត់ផ្គង់ប្រកាសខ្វះ)", "បានប្រកាស (អនុញ្ញាត)"), IF(AND(T1116=FALSE, U1116=FALSE, V1116=FALSE), "ព្យួរទុក (មិនមានទិន្នន័យ)", "ប្រកាសខុស (ព្យួរទុក)"))</f>
        <v/>
      </c>
      <c r="L1116" s="418" t="inlineStr"/>
      <c r="M1116" s="418" t="inlineStr"/>
      <c r="N1116" s="455" t="n"/>
      <c r="O1116" s="455">
        <f>IF(W1116&lt;0,AI1116,I1116)</f>
        <v/>
      </c>
      <c r="P1116" s="455">
        <f>I1116-O1116</f>
        <v/>
      </c>
      <c r="Q1116" s="418" t="n"/>
      <c r="R1116" s="418" t="inlineStr">
        <is>
          <t>01863</t>
        </is>
      </c>
      <c r="S1116" s="418" t="inlineStr">
        <is>
          <t>01863</t>
        </is>
      </c>
      <c r="T1116" s="418">
        <f>R1116=S1116</f>
        <v/>
      </c>
      <c r="U1116" s="418">
        <f>AND(MONTH(F1116)=MONTH(Y1116), YEAR(F1116)=YEAR(Y1116))</f>
        <v/>
      </c>
      <c r="V1116" s="418">
        <f>AND(AC1116&lt;&gt;"", 'Company information'!D$4&lt;&gt;"", RIGHT(SUBSTITUTE(AC1116,"-",""),9)=RIGHT(SUBSTITUTE('Company information'!D$4,"-",""),9))</f>
        <v/>
      </c>
      <c r="W1116" s="418">
        <f>AI1116-I1116</f>
        <v/>
      </c>
      <c r="X1116" s="455" t="n"/>
      <c r="Y1116" s="419" t="n">
        <v>44795</v>
      </c>
      <c r="Z1116" s="418" t="inlineStr">
        <is>
          <t>01863</t>
        </is>
      </c>
      <c r="AA1116" s="418" t="inlineStr"/>
      <c r="AB1116" s="418" t="inlineStr">
        <is>
          <t>បុគ្គលជាប់អាករ</t>
        </is>
      </c>
      <c r="AC1116" s="418" t="inlineStr">
        <is>
          <t>L001-100067123</t>
        </is>
      </c>
      <c r="AD1116" s="418" t="inlineStr">
        <is>
          <t>រីឡាយអេប៊ល សូស អ៊ិនដាសស្រ្ទៀល (ខេមបូឌា)</t>
        </is>
      </c>
      <c r="AE1116" s="455" t="n">
        <v>338910</v>
      </c>
      <c r="AF1116" s="455" t="n">
        <v>308100</v>
      </c>
      <c r="AG1116" s="455" t="n">
        <v>0</v>
      </c>
      <c r="AH1116" s="455" t="n">
        <v>0</v>
      </c>
      <c r="AI1116" s="455" t="n">
        <v>30810</v>
      </c>
      <c r="AJ1116" s="455" t="n">
        <v>0</v>
      </c>
      <c r="AK1116" s="455" t="n">
        <v>0</v>
      </c>
      <c r="AL1116" s="455" t="n">
        <v>0</v>
      </c>
      <c r="AM1116" s="455" t="n">
        <v>0</v>
      </c>
      <c r="AN1116" s="455" t="n">
        <v>0</v>
      </c>
      <c r="AO1116" s="455" t="n">
        <v>0</v>
      </c>
      <c r="AP1116" s="455" t="n">
        <v>0</v>
      </c>
      <c r="AQ1116" s="455" t="n">
        <v>0</v>
      </c>
      <c r="AR1116" s="418" t="inlineStr"/>
      <c r="AS1116" s="418" t="inlineStr">
        <is>
          <t>ថ្លៃ Handing / Handing fee</t>
        </is>
      </c>
      <c r="AT1116" s="418" t="inlineStr">
        <is>
          <t>បានប្រកាសពន្ធ</t>
        </is>
      </c>
    </row>
    <row r="1117">
      <c r="A1117" s="417" t="n">
        <v>1108</v>
      </c>
      <c r="B1117" s="418" t="inlineStr">
        <is>
          <t>Coated paper and Thermal Transfer Ribbons</t>
        </is>
      </c>
      <c r="C1117" s="418" t="inlineStr">
        <is>
          <t>អិចស្ពោលាំងកា ហ្រ្វេត (ខេមបូឌា) លីមីធីត</t>
        </is>
      </c>
      <c r="D1117" s="418" t="inlineStr">
        <is>
          <t>L001-107000385</t>
        </is>
      </c>
      <c r="E1117" s="418" t="inlineStr">
        <is>
          <t>EFL-PNH-00045158</t>
        </is>
      </c>
      <c r="F1117" s="419" t="n">
        <v>44795</v>
      </c>
      <c r="G1117" s="420" t="n">
        <v>26702</v>
      </c>
      <c r="H1117" s="418" t="n"/>
      <c r="I1117" s="455" t="n">
        <v>26702</v>
      </c>
      <c r="J1117" s="418">
        <f>IF(L1117&lt;&gt;"",L1117,K1117)</f>
        <v/>
      </c>
      <c r="K1117" s="418">
        <f>IF(AND(T1117=TRUE, U1117=TRUE, V1117=TRUE), IF(W1117&lt;-0.05, "អនុញ្ញាត (អ្នកផ្គត់ផ្គង់ប្រកាសខ្វះ)", "បានប្រកាស (អនុញ្ញាត)"), IF(AND(T1117=FALSE, U1117=FALSE, V1117=FALSE), "ព្យួរទុក (មិនមានទិន្នន័យ)", "ប្រកាសខុស (ព្យួរទុក)"))</f>
        <v/>
      </c>
      <c r="L1117" s="418" t="inlineStr"/>
      <c r="M1117" s="418" t="inlineStr"/>
      <c r="N1117" s="455" t="n"/>
      <c r="O1117" s="455">
        <f>IF(W1117&lt;0,AI1117,I1117)</f>
        <v/>
      </c>
      <c r="P1117" s="455">
        <f>I1117-O1117</f>
        <v/>
      </c>
      <c r="Q1117" s="418" t="n"/>
      <c r="R1117" s="418" t="inlineStr">
        <is>
          <t>EFL-PNH-00045158</t>
        </is>
      </c>
      <c r="S1117" s="418" t="inlineStr">
        <is>
          <t>EFL-PNH-00045158</t>
        </is>
      </c>
      <c r="T1117" s="418">
        <f>R1117=S1117</f>
        <v/>
      </c>
      <c r="U1117" s="418">
        <f>AND(MONTH(F1117)=MONTH(Y1117), YEAR(F1117)=YEAR(Y1117))</f>
        <v/>
      </c>
      <c r="V1117" s="418">
        <f>AND(AC1117&lt;&gt;"", 'Company information'!D$4&lt;&gt;"", RIGHT(SUBSTITUTE(AC1117,"-",""),9)=RIGHT(SUBSTITUTE('Company information'!D$4,"-",""),9))</f>
        <v/>
      </c>
      <c r="W1117" s="418">
        <f>AI1117-I1117</f>
        <v/>
      </c>
      <c r="X1117" s="455" t="n"/>
      <c r="Y1117" s="419" t="n">
        <v>44795</v>
      </c>
      <c r="Z1117" s="418" t="inlineStr">
        <is>
          <t>EFL-PNH-00045158</t>
        </is>
      </c>
      <c r="AA1117" s="418" t="inlineStr"/>
      <c r="AB1117" s="418" t="inlineStr">
        <is>
          <t>បុគ្គលជាប់អាករ</t>
        </is>
      </c>
      <c r="AC1117" s="418" t="inlineStr">
        <is>
          <t>L001-100067123</t>
        </is>
      </c>
      <c r="AD1117" s="418" t="inlineStr">
        <is>
          <t>រីឡាយអេប៊ល សូស អ៊ិនដាសស្រ្ទៀល (ខេមបូឌា)</t>
        </is>
      </c>
      <c r="AE1117" s="455" t="n">
        <v>293722</v>
      </c>
      <c r="AF1117" s="455" t="n">
        <v>267020</v>
      </c>
      <c r="AG1117" s="455" t="n">
        <v>0</v>
      </c>
      <c r="AH1117" s="455" t="n">
        <v>0</v>
      </c>
      <c r="AI1117" s="455" t="n">
        <v>26702</v>
      </c>
      <c r="AJ1117" s="455" t="n">
        <v>0</v>
      </c>
      <c r="AK1117" s="455" t="n">
        <v>0</v>
      </c>
      <c r="AL1117" s="455" t="n">
        <v>0</v>
      </c>
      <c r="AM1117" s="455" t="n">
        <v>0</v>
      </c>
      <c r="AN1117" s="455" t="n">
        <v>0</v>
      </c>
      <c r="AO1117" s="455" t="n">
        <v>0</v>
      </c>
      <c r="AP1117" s="455" t="n">
        <v>0</v>
      </c>
      <c r="AQ1117" s="455" t="n">
        <v>0</v>
      </c>
      <c r="AR1117" s="418" t="inlineStr"/>
      <c r="AS1117" s="418" t="inlineStr">
        <is>
          <t>AMS,HAWBF,OHANDL</t>
        </is>
      </c>
      <c r="AT1117" s="418" t="inlineStr">
        <is>
          <t>បានប្រកាសពន្ធ</t>
        </is>
      </c>
    </row>
    <row r="1118">
      <c r="A1118" s="417" t="n">
        <v>1109</v>
      </c>
      <c r="B1118" s="418" t="inlineStr">
        <is>
          <t>Care Label</t>
        </is>
      </c>
      <c r="C1118" s="418" t="inlineStr">
        <is>
          <t>ស៊ីបកូ ត្រេនស្ព័ត (ខេមបូឌា) ឯ.ក</t>
        </is>
      </c>
      <c r="D1118" s="418" t="inlineStr">
        <is>
          <t>K009-902004007</t>
        </is>
      </c>
      <c r="E1118" s="418" t="inlineStr">
        <is>
          <t>74220406</t>
        </is>
      </c>
      <c r="F1118" s="419" t="n">
        <v>44795</v>
      </c>
      <c r="G1118" s="420" t="n">
        <v>65728</v>
      </c>
      <c r="H1118" s="418" t="n"/>
      <c r="I1118" s="455" t="n">
        <v>65728</v>
      </c>
      <c r="J1118" s="418">
        <f>IF(L1118&lt;&gt;"",L1118,K1118)</f>
        <v/>
      </c>
      <c r="K1118" s="418">
        <f>IF(AND(T1118=TRUE, U1118=TRUE, V1118=TRUE), IF(W1118&lt;-0.05, "អនុញ្ញាត (អ្នកផ្គត់ផ្គង់ប្រកាសខ្វះ)", "បានប្រកាស (អនុញ្ញាត)"), IF(AND(T1118=FALSE, U1118=FALSE, V1118=FALSE), "ព្យួរទុក (មិនមានទិន្នន័យ)", "ប្រកាសខុស (ព្យួរទុក)"))</f>
        <v/>
      </c>
      <c r="L1118" s="418" t="inlineStr"/>
      <c r="M1118" s="418" t="inlineStr"/>
      <c r="N1118" s="455" t="n"/>
      <c r="O1118" s="455">
        <f>IF(W1118&lt;0,AI1118,I1118)</f>
        <v/>
      </c>
      <c r="P1118" s="455">
        <f>I1118-O1118</f>
        <v/>
      </c>
      <c r="Q1118" s="418" t="n"/>
      <c r="R1118" s="418" t="inlineStr">
        <is>
          <t>74220406</t>
        </is>
      </c>
      <c r="S1118" s="418" t="inlineStr">
        <is>
          <t>74220406</t>
        </is>
      </c>
      <c r="T1118" s="418">
        <f>R1118=S1118</f>
        <v/>
      </c>
      <c r="U1118" s="418">
        <f>AND(MONTH(F1118)=MONTH(Y1118), YEAR(F1118)=YEAR(Y1118))</f>
        <v/>
      </c>
      <c r="V1118" s="418">
        <f>AND(AC1118&lt;&gt;"", 'Company information'!D$4&lt;&gt;"", RIGHT(SUBSTITUTE(AC1118,"-",""),9)=RIGHT(SUBSTITUTE('Company information'!D$4,"-",""),9))</f>
        <v/>
      </c>
      <c r="W1118" s="418">
        <f>AI1118-I1118</f>
        <v/>
      </c>
      <c r="X1118" s="455" t="n"/>
      <c r="Y1118" s="419" t="n">
        <v>44795</v>
      </c>
      <c r="Z1118" s="418" t="inlineStr">
        <is>
          <t>74220406</t>
        </is>
      </c>
      <c r="AA1118" s="418" t="inlineStr"/>
      <c r="AB1118" s="418" t="inlineStr">
        <is>
          <t>បុគ្គលជាប់អាករ</t>
        </is>
      </c>
      <c r="AC1118" s="418" t="inlineStr">
        <is>
          <t>L001-100067123</t>
        </is>
      </c>
      <c r="AD1118" s="418" t="inlineStr">
        <is>
          <t>រីឡាយអេប៊ល សូស អ៊ិនដាសស្រ្ទៀល (ខេមបូឌា)</t>
        </is>
      </c>
      <c r="AE1118" s="455" t="n">
        <v>723008</v>
      </c>
      <c r="AF1118" s="455" t="n">
        <v>657280</v>
      </c>
      <c r="AG1118" s="455" t="n">
        <v>0</v>
      </c>
      <c r="AH1118" s="455" t="n">
        <v>0</v>
      </c>
      <c r="AI1118" s="455" t="n">
        <v>65728</v>
      </c>
      <c r="AJ1118" s="455" t="n">
        <v>0</v>
      </c>
      <c r="AK1118" s="455" t="n">
        <v>0</v>
      </c>
      <c r="AL1118" s="455" t="n">
        <v>0</v>
      </c>
      <c r="AM1118" s="455" t="n">
        <v>0</v>
      </c>
      <c r="AN1118" s="455" t="n">
        <v>0</v>
      </c>
      <c r="AO1118" s="455" t="n">
        <v>0</v>
      </c>
      <c r="AP1118" s="455" t="n">
        <v>0</v>
      </c>
      <c r="AQ1118" s="455" t="n">
        <v>0</v>
      </c>
      <c r="AR1118" s="418" t="inlineStr"/>
      <c r="AS1118" s="418" t="inlineStr">
        <is>
          <t>CUSTOMS CLEARANCE</t>
        </is>
      </c>
      <c r="AT1118" s="418" t="inlineStr">
        <is>
          <t>បានប្រកាសពន្ធ</t>
        </is>
      </c>
    </row>
    <row r="1119">
      <c r="A1119" s="417" t="n">
        <v>1110</v>
      </c>
      <c r="B1119" s="418" t="inlineStr">
        <is>
          <t>Diesel</t>
        </is>
      </c>
      <c r="C1119" s="418" t="inlineStr">
        <is>
          <t>ស៊ីបកូ ត្រេនស្ព័ត (ខេមបូឌា) ឯ.ក</t>
        </is>
      </c>
      <c r="D1119" s="418" t="inlineStr">
        <is>
          <t>K009-902004007</t>
        </is>
      </c>
      <c r="E1119" s="418" t="inlineStr">
        <is>
          <t>74220412</t>
        </is>
      </c>
      <c r="F1119" s="419" t="n">
        <v>44795</v>
      </c>
      <c r="G1119" s="420" t="n">
        <v>65728</v>
      </c>
      <c r="H1119" s="418" t="n"/>
      <c r="I1119" s="455" t="n">
        <v>65728</v>
      </c>
      <c r="J1119" s="418">
        <f>IF(L1119&lt;&gt;"",L1119,K1119)</f>
        <v/>
      </c>
      <c r="K1119" s="418">
        <f>IF(AND(T1119=TRUE, U1119=TRUE, V1119=TRUE), IF(W1119&lt;-0.05, "អនុញ្ញាត (អ្នកផ្គត់ផ្គង់ប្រកាសខ្វះ)", "បានប្រកាស (អនុញ្ញាត)"), IF(AND(T1119=FALSE, U1119=FALSE, V1119=FALSE), "ព្យួរទុក (មិនមានទិន្នន័យ)", "ប្រកាសខុស (ព្យួរទុក)"))</f>
        <v/>
      </c>
      <c r="L1119" s="418" t="inlineStr"/>
      <c r="M1119" s="418" t="inlineStr"/>
      <c r="N1119" s="455" t="n"/>
      <c r="O1119" s="455">
        <f>IF(W1119&lt;0,AI1119,I1119)</f>
        <v/>
      </c>
      <c r="P1119" s="455">
        <f>I1119-O1119</f>
        <v/>
      </c>
      <c r="Q1119" s="418" t="n"/>
      <c r="R1119" s="418" t="inlineStr">
        <is>
          <t>74220412</t>
        </is>
      </c>
      <c r="S1119" s="418" t="inlineStr">
        <is>
          <t>74220412</t>
        </is>
      </c>
      <c r="T1119" s="418">
        <f>R1119=S1119</f>
        <v/>
      </c>
      <c r="U1119" s="418">
        <f>AND(MONTH(F1119)=MONTH(Y1119), YEAR(F1119)=YEAR(Y1119))</f>
        <v/>
      </c>
      <c r="V1119" s="418">
        <f>AND(AC1119&lt;&gt;"", 'Company information'!D$4&lt;&gt;"", RIGHT(SUBSTITUTE(AC1119,"-",""),9)=RIGHT(SUBSTITUTE('Company information'!D$4,"-",""),9))</f>
        <v/>
      </c>
      <c r="W1119" s="418">
        <f>AI1119-I1119</f>
        <v/>
      </c>
      <c r="X1119" s="455" t="n"/>
      <c r="Y1119" s="419" t="n">
        <v>44795</v>
      </c>
      <c r="Z1119" s="418" t="inlineStr">
        <is>
          <t>74220412</t>
        </is>
      </c>
      <c r="AA1119" s="418" t="inlineStr"/>
      <c r="AB1119" s="418" t="inlineStr">
        <is>
          <t>បុគ្គលជាប់អាករ</t>
        </is>
      </c>
      <c r="AC1119" s="418" t="inlineStr">
        <is>
          <t>L001-100067123</t>
        </is>
      </c>
      <c r="AD1119" s="418" t="inlineStr">
        <is>
          <t>រីឡាយអេប៊ល សូស អ៊ិនដាសស្រ្ទៀល (ខេមបូឌា)</t>
        </is>
      </c>
      <c r="AE1119" s="455" t="n">
        <v>723008</v>
      </c>
      <c r="AF1119" s="455" t="n">
        <v>657280</v>
      </c>
      <c r="AG1119" s="455" t="n">
        <v>0</v>
      </c>
      <c r="AH1119" s="455" t="n">
        <v>0</v>
      </c>
      <c r="AI1119" s="455" t="n">
        <v>65728</v>
      </c>
      <c r="AJ1119" s="455" t="n">
        <v>0</v>
      </c>
      <c r="AK1119" s="455" t="n">
        <v>0</v>
      </c>
      <c r="AL1119" s="455" t="n">
        <v>0</v>
      </c>
      <c r="AM1119" s="455" t="n">
        <v>0</v>
      </c>
      <c r="AN1119" s="455" t="n">
        <v>0</v>
      </c>
      <c r="AO1119" s="455" t="n">
        <v>0</v>
      </c>
      <c r="AP1119" s="455" t="n">
        <v>0</v>
      </c>
      <c r="AQ1119" s="455" t="n">
        <v>0</v>
      </c>
      <c r="AR1119" s="418" t="inlineStr"/>
      <c r="AS1119" s="418" t="inlineStr">
        <is>
          <t>CUSTOMS CLEARANCE</t>
        </is>
      </c>
      <c r="AT1119" s="418" t="inlineStr">
        <is>
          <t>បានប្រកាសពន្ធ</t>
        </is>
      </c>
    </row>
    <row r="1120">
      <c r="A1120" s="417" t="n">
        <v>1111</v>
      </c>
      <c r="B1120" s="418" t="inlineStr">
        <is>
          <t>Wood for Boiler</t>
        </is>
      </c>
      <c r="C1120" s="418" t="inlineStr">
        <is>
          <t>អេភីអិល ឡូយីស្ទីក (ខេមបូឌា) ភីធីអ៊ី អិលធីឌី</t>
        </is>
      </c>
      <c r="D1120" s="418" t="inlineStr">
        <is>
          <t>L001-100046460</t>
        </is>
      </c>
      <c r="E1120" s="418" t="inlineStr">
        <is>
          <t>KOEL821880</t>
        </is>
      </c>
      <c r="F1120" s="419" t="n">
        <v>44799</v>
      </c>
      <c r="G1120" s="420" t="n">
        <v>184894</v>
      </c>
      <c r="H1120" s="418" t="n"/>
      <c r="I1120" s="455" t="n">
        <v>184894</v>
      </c>
      <c r="J1120" s="418">
        <f>IF(L1120&lt;&gt;"",L1120,K1120)</f>
        <v/>
      </c>
      <c r="K1120" s="418">
        <f>IF(AND(T1120=TRUE, U1120=TRUE, V1120=TRUE), IF(W1120&lt;-0.05, "អនុញ្ញាត (អ្នកផ្គត់ផ្គង់ប្រកាសខ្វះ)", "បានប្រកាស (អនុញ្ញាត)"), IF(AND(T1120=FALSE, U1120=FALSE, V1120=FALSE), "ព្យួរទុក (មិនមានទិន្នន័យ)", "ប្រកាសខុស (ព្យួរទុក)"))</f>
        <v/>
      </c>
      <c r="L1120" s="418" t="inlineStr"/>
      <c r="M1120" s="418" t="inlineStr"/>
      <c r="N1120" s="455" t="n"/>
      <c r="O1120" s="455">
        <f>IF(W1120&lt;0,AI1120,I1120)</f>
        <v/>
      </c>
      <c r="P1120" s="455">
        <f>I1120-O1120</f>
        <v/>
      </c>
      <c r="Q1120" s="418" t="n"/>
      <c r="R1120" s="418" t="inlineStr">
        <is>
          <t>KOEL821880</t>
        </is>
      </c>
      <c r="S1120" s="418" t="inlineStr">
        <is>
          <t>KOEL821880</t>
        </is>
      </c>
      <c r="T1120" s="418">
        <f>R1120=S1120</f>
        <v/>
      </c>
      <c r="U1120" s="418">
        <f>AND(MONTH(F1120)=MONTH(Y1120), YEAR(F1120)=YEAR(Y1120))</f>
        <v/>
      </c>
      <c r="V1120" s="418">
        <f>AND(AC1120&lt;&gt;"", 'Company information'!D$4&lt;&gt;"", RIGHT(SUBSTITUTE(AC1120,"-",""),9)=RIGHT(SUBSTITUTE('Company information'!D$4,"-",""),9))</f>
        <v/>
      </c>
      <c r="W1120" s="418">
        <f>AI1120-I1120</f>
        <v/>
      </c>
      <c r="X1120" s="455" t="n"/>
      <c r="Y1120" s="419" t="n">
        <v>44799</v>
      </c>
      <c r="Z1120" s="418" t="inlineStr">
        <is>
          <t>KOEL821880</t>
        </is>
      </c>
      <c r="AA1120" s="418" t="inlineStr"/>
      <c r="AB1120" s="418" t="inlineStr">
        <is>
          <t>បុគ្គលជាប់អាករ</t>
        </is>
      </c>
      <c r="AC1120" s="418" t="inlineStr">
        <is>
          <t>L001-100067123</t>
        </is>
      </c>
      <c r="AD1120" s="418" t="inlineStr">
        <is>
          <t>រីឡាយអេប៊ល សូស អ៊ិនដាសស្រ្ទៀល (ខេមបូឌា)</t>
        </is>
      </c>
      <c r="AE1120" s="455" t="n">
        <v>2033835</v>
      </c>
      <c r="AF1120" s="455" t="n">
        <v>1848941</v>
      </c>
      <c r="AG1120" s="455" t="n">
        <v>0</v>
      </c>
      <c r="AH1120" s="455" t="n">
        <v>0</v>
      </c>
      <c r="AI1120" s="455" t="n">
        <v>184894</v>
      </c>
      <c r="AJ1120" s="455" t="n">
        <v>0</v>
      </c>
      <c r="AK1120" s="455" t="n">
        <v>0</v>
      </c>
      <c r="AL1120" s="455" t="n">
        <v>0</v>
      </c>
      <c r="AM1120" s="455" t="n">
        <v>0</v>
      </c>
      <c r="AN1120" s="455" t="n">
        <v>0</v>
      </c>
      <c r="AO1120" s="455" t="n">
        <v>0</v>
      </c>
      <c r="AP1120" s="455" t="n">
        <v>0</v>
      </c>
      <c r="AQ1120" s="455" t="n">
        <v>0</v>
      </c>
      <c r="AR1120" s="418" t="inlineStr"/>
      <c r="AS1120" s="418" t="inlineStr">
        <is>
          <t>LOCAL CHARGE &amp; OTHER</t>
        </is>
      </c>
      <c r="AT1120" s="418" t="inlineStr">
        <is>
          <t>បានប្រកាសពន្ធ</t>
        </is>
      </c>
    </row>
    <row r="1121">
      <c r="A1121" s="417" t="n">
        <v>1112</v>
      </c>
      <c r="B1121" s="418" t="inlineStr">
        <is>
          <t>Wood for Boiler</t>
        </is>
      </c>
      <c r="C1121" s="418" t="inlineStr">
        <is>
          <t>ដាប់បែលយូភីអិល (ខេមបូឌា) ឯ.ក</t>
        </is>
      </c>
      <c r="D1121" s="418" t="inlineStr">
        <is>
          <t>K005-901800929</t>
        </is>
      </c>
      <c r="E1121" s="418" t="inlineStr">
        <is>
          <t>22-2376</t>
        </is>
      </c>
      <c r="F1121" s="419" t="n">
        <v>44799</v>
      </c>
      <c r="G1121" s="420" t="n">
        <v>109558</v>
      </c>
      <c r="H1121" s="418" t="n"/>
      <c r="I1121" s="455" t="n">
        <v>109558</v>
      </c>
      <c r="J1121" s="418">
        <f>IF(L1121&lt;&gt;"",L1121,K1121)</f>
        <v/>
      </c>
      <c r="K1121" s="418">
        <f>IF(AND(T1121=TRUE, U1121=TRUE, V1121=TRUE), IF(W1121&lt;-0.05, "អនុញ្ញាត (អ្នកផ្គត់ផ្គង់ប្រកាសខ្វះ)", "បានប្រកាស (អនុញ្ញាត)"), IF(AND(T1121=FALSE, U1121=FALSE, V1121=FALSE), "ព្យួរទុក (មិនមានទិន្នន័យ)", "ប្រកាសខុស (ព្យួរទុក)"))</f>
        <v/>
      </c>
      <c r="L1121" s="418" t="inlineStr"/>
      <c r="M1121" s="418" t="inlineStr"/>
      <c r="N1121" s="455" t="n"/>
      <c r="O1121" s="455">
        <f>IF(W1121&lt;0,AI1121,I1121)</f>
        <v/>
      </c>
      <c r="P1121" s="455">
        <f>I1121-O1121</f>
        <v/>
      </c>
      <c r="Q1121" s="418" t="n"/>
      <c r="R1121" s="418" t="inlineStr">
        <is>
          <t>22-2376</t>
        </is>
      </c>
      <c r="S1121" s="418" t="inlineStr">
        <is>
          <t>22-2376</t>
        </is>
      </c>
      <c r="T1121" s="418">
        <f>R1121=S1121</f>
        <v/>
      </c>
      <c r="U1121" s="418">
        <f>AND(MONTH(F1121)=MONTH(Y1121), YEAR(F1121)=YEAR(Y1121))</f>
        <v/>
      </c>
      <c r="V1121" s="418">
        <f>AND(AC1121&lt;&gt;"", 'Company information'!D$4&lt;&gt;"", RIGHT(SUBSTITUTE(AC1121,"-",""),9)=RIGHT(SUBSTITUTE('Company information'!D$4,"-",""),9))</f>
        <v/>
      </c>
      <c r="W1121" s="418">
        <f>AI1121-I1121</f>
        <v/>
      </c>
      <c r="X1121" s="455" t="n"/>
      <c r="Y1121" s="419" t="n">
        <v>44799</v>
      </c>
      <c r="Z1121" s="418" t="inlineStr">
        <is>
          <t>22-2376</t>
        </is>
      </c>
      <c r="AA1121" s="418" t="inlineStr"/>
      <c r="AB1121" s="418" t="inlineStr">
        <is>
          <t>បុគ្គលជាប់អាករ</t>
        </is>
      </c>
      <c r="AC1121" s="418" t="inlineStr">
        <is>
          <t>L001-100067123</t>
        </is>
      </c>
      <c r="AD1121" s="418" t="inlineStr">
        <is>
          <t>រីឡាយអេប៊ល សូស អ៊ិនដាសស្រ្ទៀល (ខេមបូឌា)</t>
        </is>
      </c>
      <c r="AE1121" s="455" t="n">
        <v>1205140</v>
      </c>
      <c r="AF1121" s="455" t="n">
        <v>1095582</v>
      </c>
      <c r="AG1121" s="455" t="n">
        <v>0</v>
      </c>
      <c r="AH1121" s="455" t="n">
        <v>0</v>
      </c>
      <c r="AI1121" s="455" t="n">
        <v>109558</v>
      </c>
      <c r="AJ1121" s="455" t="n">
        <v>0</v>
      </c>
      <c r="AK1121" s="455" t="n">
        <v>0</v>
      </c>
      <c r="AL1121" s="455" t="n">
        <v>0</v>
      </c>
      <c r="AM1121" s="455" t="n">
        <v>0</v>
      </c>
      <c r="AN1121" s="455" t="n">
        <v>0</v>
      </c>
      <c r="AO1121" s="455" t="n">
        <v>0</v>
      </c>
      <c r="AP1121" s="455" t="n">
        <v>0</v>
      </c>
      <c r="AQ1121" s="455" t="n">
        <v>0</v>
      </c>
      <c r="AR1121" s="418" t="inlineStr"/>
      <c r="AS1121" s="418" t="inlineStr">
        <is>
          <t>TRADE REVENUE</t>
        </is>
      </c>
      <c r="AT1121" s="418" t="inlineStr">
        <is>
          <t>បានប្រកាសពន្ធ</t>
        </is>
      </c>
    </row>
    <row r="1122">
      <c r="A1122" s="417" t="n">
        <v>1113</v>
      </c>
      <c r="B1122" s="418" t="inlineStr">
        <is>
          <t>Wood for Boiler</t>
        </is>
      </c>
      <c r="C1122" s="418" t="inlineStr">
        <is>
          <t>ដាប់បែលយូភីអិល (ខេមបូឌា) ឯ.ក</t>
        </is>
      </c>
      <c r="D1122" s="418" t="inlineStr">
        <is>
          <t>K005-901800929</t>
        </is>
      </c>
      <c r="E1122" s="418" t="inlineStr">
        <is>
          <t>22-2375</t>
        </is>
      </c>
      <c r="F1122" s="419" t="n">
        <v>44799</v>
      </c>
      <c r="G1122" s="420" t="n">
        <v>366701</v>
      </c>
      <c r="H1122" s="418" t="n"/>
      <c r="I1122" s="455" t="n">
        <v>366701</v>
      </c>
      <c r="J1122" s="418">
        <f>IF(L1122&lt;&gt;"",L1122,K1122)</f>
        <v/>
      </c>
      <c r="K1122" s="418">
        <f>IF(AND(T1122=TRUE, U1122=TRUE, V1122=TRUE), IF(W1122&lt;-0.05, "អនុញ្ញាត (អ្នកផ្គត់ផ្គង់ប្រកាសខ្វះ)", "បានប្រកាស (អនុញ្ញាត)"), IF(AND(T1122=FALSE, U1122=FALSE, V1122=FALSE), "ព្យួរទុក (មិនមានទិន្នន័យ)", "ប្រកាសខុស (ព្យួរទុក)"))</f>
        <v/>
      </c>
      <c r="L1122" s="418" t="inlineStr"/>
      <c r="M1122" s="418" t="inlineStr"/>
      <c r="N1122" s="455" t="n"/>
      <c r="O1122" s="455">
        <f>IF(W1122&lt;0,AI1122,I1122)</f>
        <v/>
      </c>
      <c r="P1122" s="455">
        <f>I1122-O1122</f>
        <v/>
      </c>
      <c r="Q1122" s="418" t="n"/>
      <c r="R1122" s="418" t="inlineStr">
        <is>
          <t>22-2375</t>
        </is>
      </c>
      <c r="S1122" s="418" t="inlineStr">
        <is>
          <t>22-2375</t>
        </is>
      </c>
      <c r="T1122" s="418">
        <f>R1122=S1122</f>
        <v/>
      </c>
      <c r="U1122" s="418">
        <f>AND(MONTH(F1122)=MONTH(Y1122), YEAR(F1122)=YEAR(Y1122))</f>
        <v/>
      </c>
      <c r="V1122" s="418">
        <f>AND(AC1122&lt;&gt;"", 'Company information'!D$4&lt;&gt;"", RIGHT(SUBSTITUTE(AC1122,"-",""),9)=RIGHT(SUBSTITUTE('Company information'!D$4,"-",""),9))</f>
        <v/>
      </c>
      <c r="W1122" s="418">
        <f>AI1122-I1122</f>
        <v/>
      </c>
      <c r="X1122" s="455" t="n"/>
      <c r="Y1122" s="419" t="n">
        <v>44799</v>
      </c>
      <c r="Z1122" s="418" t="inlineStr">
        <is>
          <t>22-2375</t>
        </is>
      </c>
      <c r="AA1122" s="418" t="inlineStr"/>
      <c r="AB1122" s="418" t="inlineStr">
        <is>
          <t>បុគ្គលជាប់អាករ</t>
        </is>
      </c>
      <c r="AC1122" s="418" t="inlineStr">
        <is>
          <t>L001-100067123</t>
        </is>
      </c>
      <c r="AD1122" s="418" t="inlineStr">
        <is>
          <t>រីឡាយអេប៊ល សូស អ៊ិនដាសស្រ្ទៀល (ខេមបូឌា)</t>
        </is>
      </c>
      <c r="AE1122" s="455" t="n">
        <v>4033713</v>
      </c>
      <c r="AF1122" s="455" t="n">
        <v>3667012</v>
      </c>
      <c r="AG1122" s="455" t="n">
        <v>0</v>
      </c>
      <c r="AH1122" s="455" t="n">
        <v>0</v>
      </c>
      <c r="AI1122" s="455" t="n">
        <v>366701</v>
      </c>
      <c r="AJ1122" s="455" t="n">
        <v>0</v>
      </c>
      <c r="AK1122" s="455" t="n">
        <v>0</v>
      </c>
      <c r="AL1122" s="455" t="n">
        <v>0</v>
      </c>
      <c r="AM1122" s="455" t="n">
        <v>0</v>
      </c>
      <c r="AN1122" s="455" t="n">
        <v>0</v>
      </c>
      <c r="AO1122" s="455" t="n">
        <v>0</v>
      </c>
      <c r="AP1122" s="455" t="n">
        <v>0</v>
      </c>
      <c r="AQ1122" s="455" t="n">
        <v>0</v>
      </c>
      <c r="AR1122" s="418" t="inlineStr"/>
      <c r="AS1122" s="418" t="inlineStr">
        <is>
          <t>TRADE REVENUE</t>
        </is>
      </c>
      <c r="AT1122" s="418" t="inlineStr">
        <is>
          <t>បានប្រកាសពន្ធ</t>
        </is>
      </c>
    </row>
    <row r="1123">
      <c r="A1123" s="417" t="n">
        <v>1114</v>
      </c>
      <c r="B1123" s="418" t="inlineStr">
        <is>
          <t>Wood for Boiler</t>
        </is>
      </c>
      <c r="C1123" s="418" t="inlineStr">
        <is>
          <t>ហុង អ៊ី ត្រាវែល ស៊ែវីស</t>
        </is>
      </c>
      <c r="D1123" s="418" t="inlineStr">
        <is>
          <t>K002-100102573</t>
        </is>
      </c>
      <c r="E1123" s="418" t="inlineStr">
        <is>
          <t>000167</t>
        </is>
      </c>
      <c r="F1123" s="419" t="n">
        <v>44796</v>
      </c>
      <c r="G1123" s="420" t="n">
        <v>359538</v>
      </c>
      <c r="H1123" s="418" t="n"/>
      <c r="I1123" s="455" t="n">
        <v>359538</v>
      </c>
      <c r="J1123" s="418">
        <f>IF(L1123&lt;&gt;"",L1123,K1123)</f>
        <v/>
      </c>
      <c r="K1123" s="418">
        <f>IF(AND(T1123=TRUE, U1123=TRUE, V1123=TRUE), IF(W1123&lt;-0.05, "អនុញ្ញាត (អ្នកផ្គត់ផ្គង់ប្រកាសខ្វះ)", "បានប្រកាស (អនុញ្ញាត)"), IF(AND(T1123=FALSE, U1123=FALSE, V1123=FALSE), "ព្យួរទុក (មិនមានទិន្នន័យ)", "ប្រកាសខុស (ព្យួរទុក)"))</f>
        <v/>
      </c>
      <c r="L1123" s="418" t="inlineStr"/>
      <c r="M1123" s="418" t="inlineStr"/>
      <c r="N1123" s="455" t="n"/>
      <c r="O1123" s="455">
        <f>IF(W1123&lt;0,AI1123,I1123)</f>
        <v/>
      </c>
      <c r="P1123" s="455">
        <f>I1123-O1123</f>
        <v/>
      </c>
      <c r="Q1123" s="418" t="n"/>
      <c r="R1123" s="418" t="inlineStr">
        <is>
          <t>000167</t>
        </is>
      </c>
      <c r="S1123" s="418" t="inlineStr">
        <is>
          <t>000167</t>
        </is>
      </c>
      <c r="T1123" s="418">
        <f>R1123=S1123</f>
        <v/>
      </c>
      <c r="U1123" s="418">
        <f>AND(MONTH(F1123)=MONTH(Y1123), YEAR(F1123)=YEAR(Y1123))</f>
        <v/>
      </c>
      <c r="V1123" s="418">
        <f>AND(AC1123&lt;&gt;"", 'Company information'!D$4&lt;&gt;"", RIGHT(SUBSTITUTE(AC1123,"-",""),9)=RIGHT(SUBSTITUTE('Company information'!D$4,"-",""),9))</f>
        <v/>
      </c>
      <c r="W1123" s="418">
        <f>AI1123-I1123</f>
        <v/>
      </c>
      <c r="X1123" s="455" t="n"/>
      <c r="Y1123" s="419" t="n">
        <v>44796</v>
      </c>
      <c r="Z1123" s="418" t="inlineStr">
        <is>
          <t>000167</t>
        </is>
      </c>
      <c r="AA1123" s="418" t="inlineStr"/>
      <c r="AB1123" s="418" t="inlineStr">
        <is>
          <t>បុគ្គលជាប់អាករ</t>
        </is>
      </c>
      <c r="AC1123" s="418" t="inlineStr">
        <is>
          <t>L001-100067123</t>
        </is>
      </c>
      <c r="AD1123" s="418" t="inlineStr">
        <is>
          <t>រីឡាយអេប៊ល សូស អ៊ិនដាសស្រ្ទៀល (ខេមបូឌា)</t>
        </is>
      </c>
      <c r="AE1123" s="455" t="n">
        <v>3954913</v>
      </c>
      <c r="AF1123" s="455" t="n">
        <v>3595375</v>
      </c>
      <c r="AG1123" s="455" t="n">
        <v>0</v>
      </c>
      <c r="AH1123" s="455" t="n">
        <v>0</v>
      </c>
      <c r="AI1123" s="455" t="n">
        <v>359538</v>
      </c>
      <c r="AJ1123" s="455" t="n">
        <v>0</v>
      </c>
      <c r="AK1123" s="455" t="n">
        <v>0</v>
      </c>
      <c r="AL1123" s="455" t="n">
        <v>0</v>
      </c>
      <c r="AM1123" s="455" t="n">
        <v>0</v>
      </c>
      <c r="AN1123" s="455" t="n">
        <v>0</v>
      </c>
      <c r="AO1123" s="455" t="n">
        <v>0</v>
      </c>
      <c r="AP1123" s="455" t="n">
        <v>0</v>
      </c>
      <c r="AQ1123" s="455" t="n">
        <v>0</v>
      </c>
      <c r="AR1123" s="418" t="inlineStr"/>
      <c r="AS1123" s="418" t="inlineStr">
        <is>
          <t>Ticket</t>
        </is>
      </c>
      <c r="AT1123" s="418" t="inlineStr">
        <is>
          <t>បានប្រកាសពន្ធ</t>
        </is>
      </c>
    </row>
    <row r="1124">
      <c r="A1124" s="417" t="n">
        <v>1115</v>
      </c>
      <c r="B1124" s="418" t="inlineStr">
        <is>
          <t>Wood for Boiler</t>
        </is>
      </c>
      <c r="C1124" s="418" t="inlineStr">
        <is>
          <t>ឃឺន + ណាហ្គែល</t>
        </is>
      </c>
      <c r="D1124" s="418" t="inlineStr">
        <is>
          <t>L001-100045189</t>
        </is>
      </c>
      <c r="E1124" s="418" t="inlineStr">
        <is>
          <t>PTI2217102</t>
        </is>
      </c>
      <c r="F1124" s="419" t="n">
        <v>44788</v>
      </c>
      <c r="G1124" s="420" t="n">
        <v>38906</v>
      </c>
      <c r="H1124" s="418" t="n"/>
      <c r="I1124" s="455" t="n">
        <v>38906</v>
      </c>
      <c r="J1124" s="418">
        <f>IF(L1124&lt;&gt;"",L1124,K1124)</f>
        <v/>
      </c>
      <c r="K1124" s="418">
        <f>IF(AND(T1124=TRUE, U1124=TRUE, V1124=TRUE), IF(W1124&lt;-0.05, "អនុញ្ញាត (អ្នកផ្គត់ផ្គង់ប្រកាសខ្វះ)", "បានប្រកាស (អនុញ្ញាត)"), IF(AND(T1124=FALSE, U1124=FALSE, V1124=FALSE), "ព្យួរទុក (មិនមានទិន្នន័យ)", "ប្រកាសខុស (ព្យួរទុក)"))</f>
        <v/>
      </c>
      <c r="L1124" s="418" t="inlineStr"/>
      <c r="M1124" s="418" t="inlineStr"/>
      <c r="N1124" s="455" t="n"/>
      <c r="O1124" s="455">
        <f>IF(W1124&lt;0,AI1124,I1124)</f>
        <v/>
      </c>
      <c r="P1124" s="455">
        <f>I1124-O1124</f>
        <v/>
      </c>
      <c r="Q1124" s="418" t="n"/>
      <c r="R1124" s="418" t="inlineStr">
        <is>
          <t>PTI2217102</t>
        </is>
      </c>
      <c r="S1124" s="418" t="inlineStr">
        <is>
          <t>PTI2217102</t>
        </is>
      </c>
      <c r="T1124" s="418">
        <f>R1124=S1124</f>
        <v/>
      </c>
      <c r="U1124" s="418">
        <f>AND(MONTH(F1124)=MONTH(Y1124), YEAR(F1124)=YEAR(Y1124))</f>
        <v/>
      </c>
      <c r="V1124" s="418">
        <f>AND(AC1124&lt;&gt;"", 'Company information'!D$4&lt;&gt;"", RIGHT(SUBSTITUTE(AC1124,"-",""),9)=RIGHT(SUBSTITUTE('Company information'!D$4,"-",""),9))</f>
        <v/>
      </c>
      <c r="W1124" s="418">
        <f>AI1124-I1124</f>
        <v/>
      </c>
      <c r="X1124" s="455" t="n"/>
      <c r="Y1124" s="419" t="n">
        <v>44788</v>
      </c>
      <c r="Z1124" s="418" t="inlineStr">
        <is>
          <t>PTI2217102</t>
        </is>
      </c>
      <c r="AA1124" s="418" t="inlineStr"/>
      <c r="AB1124" s="418" t="inlineStr">
        <is>
          <t>បុគ្គលជាប់អាករ</t>
        </is>
      </c>
      <c r="AC1124" s="418" t="inlineStr">
        <is>
          <t>L001-100067123</t>
        </is>
      </c>
      <c r="AD1124" s="418" t="inlineStr">
        <is>
          <t>រីឡាយអេប៊ល សូស អ៊ិនដាសស្រ្ទៀល (ខេមបូឌា)</t>
        </is>
      </c>
      <c r="AE1124" s="455" t="n">
        <v>427968</v>
      </c>
      <c r="AF1124" s="455" t="n">
        <v>389062</v>
      </c>
      <c r="AG1124" s="455" t="n">
        <v>0</v>
      </c>
      <c r="AH1124" s="455" t="n">
        <v>0</v>
      </c>
      <c r="AI1124" s="455" t="n">
        <v>38906</v>
      </c>
      <c r="AJ1124" s="455" t="n">
        <v>0</v>
      </c>
      <c r="AK1124" s="455" t="n">
        <v>0</v>
      </c>
      <c r="AL1124" s="455" t="n">
        <v>0</v>
      </c>
      <c r="AM1124" s="455" t="n">
        <v>0</v>
      </c>
      <c r="AN1124" s="455" t="n">
        <v>0</v>
      </c>
      <c r="AO1124" s="455" t="n">
        <v>0</v>
      </c>
      <c r="AP1124" s="455" t="n">
        <v>0</v>
      </c>
      <c r="AQ1124" s="455" t="n">
        <v>0</v>
      </c>
      <c r="AR1124" s="418" t="inlineStr"/>
      <c r="AS1124" s="418" t="inlineStr">
        <is>
          <t>ថ្លៃដឹកជញ្ជូន និងសេវា</t>
        </is>
      </c>
      <c r="AT1124" s="418" t="inlineStr">
        <is>
          <t>បានប្រកាសពន្ធ</t>
        </is>
      </c>
    </row>
    <row r="1125">
      <c r="A1125" s="417" t="n">
        <v>1116</v>
      </c>
      <c r="B1125" s="418" t="inlineStr">
        <is>
          <t>Wood for Boiler</t>
        </is>
      </c>
      <c r="C1125" s="418" t="inlineStr">
        <is>
          <t>ឃឺន + ណាហ្គែល</t>
        </is>
      </c>
      <c r="D1125" s="418" t="inlineStr">
        <is>
          <t>L001-100045189</t>
        </is>
      </c>
      <c r="E1125" s="418" t="inlineStr">
        <is>
          <t>PTI2217101</t>
        </is>
      </c>
      <c r="F1125" s="419" t="n">
        <v>44788</v>
      </c>
      <c r="G1125" s="420" t="n">
        <v>38906</v>
      </c>
      <c r="H1125" s="418" t="n"/>
      <c r="I1125" s="455" t="n">
        <v>38906</v>
      </c>
      <c r="J1125" s="418">
        <f>IF(L1125&lt;&gt;"",L1125,K1125)</f>
        <v/>
      </c>
      <c r="K1125" s="418">
        <f>IF(AND(T1125=TRUE, U1125=TRUE, V1125=TRUE), IF(W1125&lt;-0.05, "អនុញ្ញាត (អ្នកផ្គត់ផ្គង់ប្រកាសខ្វះ)", "បានប្រកាស (អនុញ្ញាត)"), IF(AND(T1125=FALSE, U1125=FALSE, V1125=FALSE), "ព្យួរទុក (មិនមានទិន្នន័យ)", "ប្រកាសខុស (ព្យួរទុក)"))</f>
        <v/>
      </c>
      <c r="L1125" s="418" t="inlineStr"/>
      <c r="M1125" s="418" t="inlineStr"/>
      <c r="N1125" s="455" t="n"/>
      <c r="O1125" s="455">
        <f>IF(W1125&lt;0,AI1125,I1125)</f>
        <v/>
      </c>
      <c r="P1125" s="455">
        <f>I1125-O1125</f>
        <v/>
      </c>
      <c r="Q1125" s="418" t="n"/>
      <c r="R1125" s="418" t="inlineStr">
        <is>
          <t>PTI2217101</t>
        </is>
      </c>
      <c r="S1125" s="418" t="inlineStr">
        <is>
          <t>PTI2217101</t>
        </is>
      </c>
      <c r="T1125" s="418">
        <f>R1125=S1125</f>
        <v/>
      </c>
      <c r="U1125" s="418">
        <f>AND(MONTH(F1125)=MONTH(Y1125), YEAR(F1125)=YEAR(Y1125))</f>
        <v/>
      </c>
      <c r="V1125" s="418">
        <f>AND(AC1125&lt;&gt;"", 'Company information'!D$4&lt;&gt;"", RIGHT(SUBSTITUTE(AC1125,"-",""),9)=RIGHT(SUBSTITUTE('Company information'!D$4,"-",""),9))</f>
        <v/>
      </c>
      <c r="W1125" s="418">
        <f>AI1125-I1125</f>
        <v/>
      </c>
      <c r="X1125" s="455" t="n"/>
      <c r="Y1125" s="419" t="n">
        <v>44788</v>
      </c>
      <c r="Z1125" s="418" t="inlineStr">
        <is>
          <t>PTI2217101</t>
        </is>
      </c>
      <c r="AA1125" s="418" t="inlineStr"/>
      <c r="AB1125" s="418" t="inlineStr">
        <is>
          <t>បុគ្គលជាប់អាករ</t>
        </is>
      </c>
      <c r="AC1125" s="418" t="inlineStr">
        <is>
          <t>L001-100067123</t>
        </is>
      </c>
      <c r="AD1125" s="418" t="inlineStr">
        <is>
          <t>រីឡាយអេប៊ល សូស អ៊ិនដាសស្រ្ទៀល (ខេមបូឌា)</t>
        </is>
      </c>
      <c r="AE1125" s="455" t="n">
        <v>427968</v>
      </c>
      <c r="AF1125" s="455" t="n">
        <v>389062</v>
      </c>
      <c r="AG1125" s="455" t="n">
        <v>0</v>
      </c>
      <c r="AH1125" s="455" t="n">
        <v>0</v>
      </c>
      <c r="AI1125" s="455" t="n">
        <v>38906</v>
      </c>
      <c r="AJ1125" s="455" t="n">
        <v>0</v>
      </c>
      <c r="AK1125" s="455" t="n">
        <v>0</v>
      </c>
      <c r="AL1125" s="455" t="n">
        <v>0</v>
      </c>
      <c r="AM1125" s="455" t="n">
        <v>0</v>
      </c>
      <c r="AN1125" s="455" t="n">
        <v>0</v>
      </c>
      <c r="AO1125" s="455" t="n">
        <v>0</v>
      </c>
      <c r="AP1125" s="455" t="n">
        <v>0</v>
      </c>
      <c r="AQ1125" s="455" t="n">
        <v>0</v>
      </c>
      <c r="AR1125" s="418" t="inlineStr"/>
      <c r="AS1125" s="418" t="inlineStr">
        <is>
          <t>ថ្លៃដឹកជញ្ជូន និងសេវា</t>
        </is>
      </c>
      <c r="AT1125" s="418" t="inlineStr">
        <is>
          <t>បានប្រកាសពន្ធ</t>
        </is>
      </c>
    </row>
    <row r="1126">
      <c r="A1126" s="417" t="n">
        <v>1117</v>
      </c>
      <c r="B1126" s="418" t="inlineStr">
        <is>
          <t>Wood for Boiler</t>
        </is>
      </c>
      <c r="C1126" s="418" t="inlineStr">
        <is>
          <t>ឃឺន + ណាហ្គែល</t>
        </is>
      </c>
      <c r="D1126" s="418" t="inlineStr">
        <is>
          <t>L001-100045189</t>
        </is>
      </c>
      <c r="E1126" s="418" t="inlineStr">
        <is>
          <t>PTI2217100</t>
        </is>
      </c>
      <c r="F1126" s="419" t="n">
        <v>44788</v>
      </c>
      <c r="G1126" s="420" t="n">
        <v>38906</v>
      </c>
      <c r="H1126" s="418" t="n"/>
      <c r="I1126" s="455" t="n">
        <v>38906</v>
      </c>
      <c r="J1126" s="418">
        <f>IF(L1126&lt;&gt;"",L1126,K1126)</f>
        <v/>
      </c>
      <c r="K1126" s="418">
        <f>IF(AND(T1126=TRUE, U1126=TRUE, V1126=TRUE), IF(W1126&lt;-0.05, "អនុញ្ញាត (អ្នកផ្គត់ផ្គង់ប្រកាសខ្វះ)", "បានប្រកាស (អនុញ្ញាត)"), IF(AND(T1126=FALSE, U1126=FALSE, V1126=FALSE), "ព្យួរទុក (មិនមានទិន្នន័យ)", "ប្រកាសខុស (ព្យួរទុក)"))</f>
        <v/>
      </c>
      <c r="L1126" s="418" t="inlineStr"/>
      <c r="M1126" s="418" t="inlineStr"/>
      <c r="N1126" s="455" t="n"/>
      <c r="O1126" s="455">
        <f>IF(W1126&lt;0,AI1126,I1126)</f>
        <v/>
      </c>
      <c r="P1126" s="455">
        <f>I1126-O1126</f>
        <v/>
      </c>
      <c r="Q1126" s="418" t="n"/>
      <c r="R1126" s="418" t="inlineStr">
        <is>
          <t>PTI2217100</t>
        </is>
      </c>
      <c r="S1126" s="418" t="inlineStr">
        <is>
          <t>PTI2217100</t>
        </is>
      </c>
      <c r="T1126" s="418">
        <f>R1126=S1126</f>
        <v/>
      </c>
      <c r="U1126" s="418">
        <f>AND(MONTH(F1126)=MONTH(Y1126), YEAR(F1126)=YEAR(Y1126))</f>
        <v/>
      </c>
      <c r="V1126" s="418">
        <f>AND(AC1126&lt;&gt;"", 'Company information'!D$4&lt;&gt;"", RIGHT(SUBSTITUTE(AC1126,"-",""),9)=RIGHT(SUBSTITUTE('Company information'!D$4,"-",""),9))</f>
        <v/>
      </c>
      <c r="W1126" s="418">
        <f>AI1126-I1126</f>
        <v/>
      </c>
      <c r="X1126" s="455" t="n"/>
      <c r="Y1126" s="419" t="n">
        <v>44788</v>
      </c>
      <c r="Z1126" s="418" t="inlineStr">
        <is>
          <t>PTI2217100</t>
        </is>
      </c>
      <c r="AA1126" s="418" t="inlineStr"/>
      <c r="AB1126" s="418" t="inlineStr">
        <is>
          <t>បុគ្គលជាប់អាករ</t>
        </is>
      </c>
      <c r="AC1126" s="418" t="inlineStr">
        <is>
          <t>L001-100067123</t>
        </is>
      </c>
      <c r="AD1126" s="418" t="inlineStr">
        <is>
          <t>រីឡាយអេប៊ល សូស អ៊ិនដាសស្រ្ទៀល (ខេមបូឌា)</t>
        </is>
      </c>
      <c r="AE1126" s="455" t="n">
        <v>427968</v>
      </c>
      <c r="AF1126" s="455" t="n">
        <v>389062</v>
      </c>
      <c r="AG1126" s="455" t="n">
        <v>0</v>
      </c>
      <c r="AH1126" s="455" t="n">
        <v>0</v>
      </c>
      <c r="AI1126" s="455" t="n">
        <v>38906</v>
      </c>
      <c r="AJ1126" s="455" t="n">
        <v>0</v>
      </c>
      <c r="AK1126" s="455" t="n">
        <v>0</v>
      </c>
      <c r="AL1126" s="455" t="n">
        <v>0</v>
      </c>
      <c r="AM1126" s="455" t="n">
        <v>0</v>
      </c>
      <c r="AN1126" s="455" t="n">
        <v>0</v>
      </c>
      <c r="AO1126" s="455" t="n">
        <v>0</v>
      </c>
      <c r="AP1126" s="455" t="n">
        <v>0</v>
      </c>
      <c r="AQ1126" s="455" t="n">
        <v>0</v>
      </c>
      <c r="AR1126" s="418" t="inlineStr"/>
      <c r="AS1126" s="418" t="inlineStr">
        <is>
          <t>ថ្លៃដឹកជញ្ជូន និងសេវា</t>
        </is>
      </c>
      <c r="AT1126" s="418" t="inlineStr">
        <is>
          <t>បានប្រកាសពន្ធ</t>
        </is>
      </c>
    </row>
    <row r="1127">
      <c r="A1127" s="417" t="n">
        <v>1118</v>
      </c>
      <c r="B1127" s="418" t="inlineStr">
        <is>
          <t>Wood for Boiler</t>
        </is>
      </c>
      <c r="C1127" s="418" t="inlineStr">
        <is>
          <t>ឃឺន + ណាហ្គែល</t>
        </is>
      </c>
      <c r="D1127" s="418" t="inlineStr">
        <is>
          <t>L001-100045189</t>
        </is>
      </c>
      <c r="E1127" s="418" t="inlineStr">
        <is>
          <t>PTI2217113</t>
        </is>
      </c>
      <c r="F1127" s="419" t="n">
        <v>44788</v>
      </c>
      <c r="G1127" s="420" t="n">
        <v>38906</v>
      </c>
      <c r="H1127" s="418" t="n"/>
      <c r="I1127" s="455" t="n">
        <v>38906</v>
      </c>
      <c r="J1127" s="418">
        <f>IF(L1127&lt;&gt;"",L1127,K1127)</f>
        <v/>
      </c>
      <c r="K1127" s="418">
        <f>IF(AND(T1127=TRUE, U1127=TRUE, V1127=TRUE), IF(W1127&lt;-0.05, "អនុញ្ញាត (អ្នកផ្គត់ផ្គង់ប្រកាសខ្វះ)", "បានប្រកាស (អនុញ្ញាត)"), IF(AND(T1127=FALSE, U1127=FALSE, V1127=FALSE), "ព្យួរទុក (មិនមានទិន្នន័យ)", "ប្រកាសខុស (ព្យួរទុក)"))</f>
        <v/>
      </c>
      <c r="L1127" s="418" t="inlineStr"/>
      <c r="M1127" s="418" t="inlineStr"/>
      <c r="N1127" s="455" t="n"/>
      <c r="O1127" s="455">
        <f>IF(W1127&lt;0,AI1127,I1127)</f>
        <v/>
      </c>
      <c r="P1127" s="455">
        <f>I1127-O1127</f>
        <v/>
      </c>
      <c r="Q1127" s="418" t="n"/>
      <c r="R1127" s="418" t="inlineStr">
        <is>
          <t>PTI2217113</t>
        </is>
      </c>
      <c r="S1127" s="418" t="inlineStr">
        <is>
          <t>PTI2217113</t>
        </is>
      </c>
      <c r="T1127" s="418">
        <f>R1127=S1127</f>
        <v/>
      </c>
      <c r="U1127" s="418">
        <f>AND(MONTH(F1127)=MONTH(Y1127), YEAR(F1127)=YEAR(Y1127))</f>
        <v/>
      </c>
      <c r="V1127" s="418">
        <f>AND(AC1127&lt;&gt;"", 'Company information'!D$4&lt;&gt;"", RIGHT(SUBSTITUTE(AC1127,"-",""),9)=RIGHT(SUBSTITUTE('Company information'!D$4,"-",""),9))</f>
        <v/>
      </c>
      <c r="W1127" s="418">
        <f>AI1127-I1127</f>
        <v/>
      </c>
      <c r="X1127" s="455" t="n"/>
      <c r="Y1127" s="419" t="n">
        <v>44788</v>
      </c>
      <c r="Z1127" s="418" t="inlineStr">
        <is>
          <t>PTI2217113</t>
        </is>
      </c>
      <c r="AA1127" s="418" t="inlineStr"/>
      <c r="AB1127" s="418" t="inlineStr">
        <is>
          <t>បុគ្គលជាប់អាករ</t>
        </is>
      </c>
      <c r="AC1127" s="418" t="inlineStr">
        <is>
          <t>L001-100067123</t>
        </is>
      </c>
      <c r="AD1127" s="418" t="inlineStr">
        <is>
          <t>រីឡាយអេប៊ល សូស អ៊ិនដាសស្រ្ទៀល (ខេមបូឌា)</t>
        </is>
      </c>
      <c r="AE1127" s="455" t="n">
        <v>427968</v>
      </c>
      <c r="AF1127" s="455" t="n">
        <v>389062</v>
      </c>
      <c r="AG1127" s="455" t="n">
        <v>0</v>
      </c>
      <c r="AH1127" s="455" t="n">
        <v>0</v>
      </c>
      <c r="AI1127" s="455" t="n">
        <v>38906</v>
      </c>
      <c r="AJ1127" s="455" t="n">
        <v>0</v>
      </c>
      <c r="AK1127" s="455" t="n">
        <v>0</v>
      </c>
      <c r="AL1127" s="455" t="n">
        <v>0</v>
      </c>
      <c r="AM1127" s="455" t="n">
        <v>0</v>
      </c>
      <c r="AN1127" s="455" t="n">
        <v>0</v>
      </c>
      <c r="AO1127" s="455" t="n">
        <v>0</v>
      </c>
      <c r="AP1127" s="455" t="n">
        <v>0</v>
      </c>
      <c r="AQ1127" s="455" t="n">
        <v>0</v>
      </c>
      <c r="AR1127" s="418" t="inlineStr"/>
      <c r="AS1127" s="418" t="inlineStr">
        <is>
          <t>ថ្លៃដឹកជញ្ជូន និងសេវា</t>
        </is>
      </c>
      <c r="AT1127" s="418" t="inlineStr">
        <is>
          <t>បានប្រកាសពន្ធ</t>
        </is>
      </c>
    </row>
    <row r="1128">
      <c r="A1128" s="417" t="n">
        <v>1119</v>
      </c>
      <c r="B1128" s="418" t="inlineStr">
        <is>
          <t>Transfer charge</t>
        </is>
      </c>
      <c r="C1128" s="418" t="inlineStr">
        <is>
          <t>ឃឺន + ណាហ្គែល</t>
        </is>
      </c>
      <c r="D1128" s="418" t="inlineStr">
        <is>
          <t>L001-100045189</t>
        </is>
      </c>
      <c r="E1128" s="418" t="inlineStr">
        <is>
          <t>PTI2217109</t>
        </is>
      </c>
      <c r="F1128" s="419" t="n">
        <v>44788</v>
      </c>
      <c r="G1128" s="420" t="n">
        <v>27984</v>
      </c>
      <c r="H1128" s="418" t="n"/>
      <c r="I1128" s="455" t="n">
        <v>27984</v>
      </c>
      <c r="J1128" s="418">
        <f>IF(L1128&lt;&gt;"",L1128,K1128)</f>
        <v/>
      </c>
      <c r="K1128" s="418">
        <f>IF(AND(T1128=TRUE, U1128=TRUE, V1128=TRUE), IF(W1128&lt;-0.05, "អនុញ្ញាត (អ្នកផ្គត់ផ្គង់ប្រកាសខ្វះ)", "បានប្រកាស (អនុញ្ញាត)"), IF(AND(T1128=FALSE, U1128=FALSE, V1128=FALSE), "ព្យួរទុក (មិនមានទិន្នន័យ)", "ប្រកាសខុស (ព្យួរទុក)"))</f>
        <v/>
      </c>
      <c r="L1128" s="418" t="inlineStr"/>
      <c r="M1128" s="418" t="inlineStr"/>
      <c r="N1128" s="455" t="n"/>
      <c r="O1128" s="455">
        <f>IF(W1128&lt;0,AI1128,I1128)</f>
        <v/>
      </c>
      <c r="P1128" s="455">
        <f>I1128-O1128</f>
        <v/>
      </c>
      <c r="Q1128" s="418" t="n"/>
      <c r="R1128" s="418" t="inlineStr">
        <is>
          <t>PTI2217109</t>
        </is>
      </c>
      <c r="S1128" s="418" t="inlineStr">
        <is>
          <t>PTI2217109</t>
        </is>
      </c>
      <c r="T1128" s="418">
        <f>R1128=S1128</f>
        <v/>
      </c>
      <c r="U1128" s="418">
        <f>AND(MONTH(F1128)=MONTH(Y1128), YEAR(F1128)=YEAR(Y1128))</f>
        <v/>
      </c>
      <c r="V1128" s="418">
        <f>AND(AC1128&lt;&gt;"", 'Company information'!D$4&lt;&gt;"", RIGHT(SUBSTITUTE(AC1128,"-",""),9)=RIGHT(SUBSTITUTE('Company information'!D$4,"-",""),9))</f>
        <v/>
      </c>
      <c r="W1128" s="418">
        <f>AI1128-I1128</f>
        <v/>
      </c>
      <c r="X1128" s="455" t="n"/>
      <c r="Y1128" s="419" t="n">
        <v>44788</v>
      </c>
      <c r="Z1128" s="418" t="inlineStr">
        <is>
          <t>PTI2217109</t>
        </is>
      </c>
      <c r="AA1128" s="418" t="inlineStr"/>
      <c r="AB1128" s="418" t="inlineStr">
        <is>
          <t>បុគ្គលជាប់អាករ</t>
        </is>
      </c>
      <c r="AC1128" s="418" t="inlineStr">
        <is>
          <t>L001-100067123</t>
        </is>
      </c>
      <c r="AD1128" s="418" t="inlineStr">
        <is>
          <t>រីឡាយអេប៊ល សូស អ៊ិនដាសស្រ្ទៀល (ខេមបូឌា)</t>
        </is>
      </c>
      <c r="AE1128" s="455" t="n">
        <v>307827</v>
      </c>
      <c r="AF1128" s="455" t="n">
        <v>279843</v>
      </c>
      <c r="AG1128" s="455" t="n">
        <v>0</v>
      </c>
      <c r="AH1128" s="455" t="n">
        <v>0</v>
      </c>
      <c r="AI1128" s="455" t="n">
        <v>27984</v>
      </c>
      <c r="AJ1128" s="455" t="n">
        <v>0</v>
      </c>
      <c r="AK1128" s="455" t="n">
        <v>0</v>
      </c>
      <c r="AL1128" s="455" t="n">
        <v>0</v>
      </c>
      <c r="AM1128" s="455" t="n">
        <v>0</v>
      </c>
      <c r="AN1128" s="455" t="n">
        <v>0</v>
      </c>
      <c r="AO1128" s="455" t="n">
        <v>0</v>
      </c>
      <c r="AP1128" s="455" t="n">
        <v>0</v>
      </c>
      <c r="AQ1128" s="455" t="n">
        <v>0</v>
      </c>
      <c r="AR1128" s="418" t="inlineStr"/>
      <c r="AS1128" s="418" t="inlineStr">
        <is>
          <t>ថ្លៃដឹកជញ្ជូន និងសេវា</t>
        </is>
      </c>
      <c r="AT1128" s="418" t="inlineStr">
        <is>
          <t>បានប្រកាសពន្ធ</t>
        </is>
      </c>
    </row>
    <row r="1129">
      <c r="A1129" s="417" t="n">
        <v>1120</v>
      </c>
      <c r="B1129" s="418" t="inlineStr">
        <is>
          <t>Decoration</t>
        </is>
      </c>
      <c r="C1129" s="418" t="inlineStr">
        <is>
          <t>ឃឺន + ណាហ្គែល</t>
        </is>
      </c>
      <c r="D1129" s="418" t="inlineStr">
        <is>
          <t>L001-100045189</t>
        </is>
      </c>
      <c r="E1129" s="418" t="inlineStr">
        <is>
          <t>PTI2217089</t>
        </is>
      </c>
      <c r="F1129" s="419" t="n">
        <v>44788</v>
      </c>
      <c r="G1129" s="420" t="n">
        <v>92284</v>
      </c>
      <c r="H1129" s="418" t="n"/>
      <c r="I1129" s="455" t="n">
        <v>92284</v>
      </c>
      <c r="J1129" s="418">
        <f>IF(L1129&lt;&gt;"",L1129,K1129)</f>
        <v/>
      </c>
      <c r="K1129" s="418">
        <f>IF(AND(T1129=TRUE, U1129=TRUE, V1129=TRUE), IF(W1129&lt;-0.05, "អនុញ្ញាត (អ្នកផ្គត់ផ្គង់ប្រកាសខ្វះ)", "បានប្រកាស (អនុញ្ញាត)"), IF(AND(T1129=FALSE, U1129=FALSE, V1129=FALSE), "ព្យួរទុក (មិនមានទិន្នន័យ)", "ប្រកាសខុស (ព្យួរទុក)"))</f>
        <v/>
      </c>
      <c r="L1129" s="418" t="inlineStr"/>
      <c r="M1129" s="418" t="inlineStr"/>
      <c r="N1129" s="455" t="n"/>
      <c r="O1129" s="455">
        <f>IF(W1129&lt;0,AI1129,I1129)</f>
        <v/>
      </c>
      <c r="P1129" s="455">
        <f>I1129-O1129</f>
        <v/>
      </c>
      <c r="Q1129" s="418" t="n"/>
      <c r="R1129" s="418" t="inlineStr">
        <is>
          <t>PTI2217089</t>
        </is>
      </c>
      <c r="S1129" s="418" t="inlineStr">
        <is>
          <t>PTI2217089</t>
        </is>
      </c>
      <c r="T1129" s="418">
        <f>R1129=S1129</f>
        <v/>
      </c>
      <c r="U1129" s="418">
        <f>AND(MONTH(F1129)=MONTH(Y1129), YEAR(F1129)=YEAR(Y1129))</f>
        <v/>
      </c>
      <c r="V1129" s="418">
        <f>AND(AC1129&lt;&gt;"", 'Company information'!D$4&lt;&gt;"", RIGHT(SUBSTITUTE(AC1129,"-",""),9)=RIGHT(SUBSTITUTE('Company information'!D$4,"-",""),9))</f>
        <v/>
      </c>
      <c r="W1129" s="418">
        <f>AI1129-I1129</f>
        <v/>
      </c>
      <c r="X1129" s="455" t="n"/>
      <c r="Y1129" s="419" t="n">
        <v>44788</v>
      </c>
      <c r="Z1129" s="418" t="inlineStr">
        <is>
          <t>PTI2217089</t>
        </is>
      </c>
      <c r="AA1129" s="418" t="inlineStr"/>
      <c r="AB1129" s="418" t="inlineStr">
        <is>
          <t>បុគ្គលជាប់អាករ</t>
        </is>
      </c>
      <c r="AC1129" s="418" t="inlineStr">
        <is>
          <t>L001-100067123</t>
        </is>
      </c>
      <c r="AD1129" s="418" t="inlineStr">
        <is>
          <t>រីឡាយអេប៊ល សូស អ៊ិនដាសស្រ្ទៀល (ខេមបូឌា)</t>
        </is>
      </c>
      <c r="AE1129" s="455" t="n">
        <v>1076716</v>
      </c>
      <c r="AF1129" s="455" t="n">
        <v>922842</v>
      </c>
      <c r="AG1129" s="455" t="n">
        <v>61590</v>
      </c>
      <c r="AH1129" s="455" t="n">
        <v>0</v>
      </c>
      <c r="AI1129" s="455" t="n">
        <v>92284</v>
      </c>
      <c r="AJ1129" s="455" t="n">
        <v>0</v>
      </c>
      <c r="AK1129" s="455" t="n">
        <v>0</v>
      </c>
      <c r="AL1129" s="455" t="n">
        <v>0</v>
      </c>
      <c r="AM1129" s="455" t="n">
        <v>0</v>
      </c>
      <c r="AN1129" s="455" t="n">
        <v>0</v>
      </c>
      <c r="AO1129" s="455" t="n">
        <v>0</v>
      </c>
      <c r="AP1129" s="455" t="n">
        <v>0</v>
      </c>
      <c r="AQ1129" s="455" t="n">
        <v>0</v>
      </c>
      <c r="AR1129" s="418" t="inlineStr"/>
      <c r="AS1129" s="418" t="inlineStr">
        <is>
          <t>ថ្លៃដឹកជញ្ជូន និងសេវា</t>
        </is>
      </c>
      <c r="AT1129" s="418" t="inlineStr">
        <is>
          <t>បានប្រកាសពន្ធ</t>
        </is>
      </c>
    </row>
    <row r="1130">
      <c r="A1130" s="417" t="n">
        <v>1121</v>
      </c>
      <c r="B1130" s="418" t="inlineStr">
        <is>
          <t>Transfer charge</t>
        </is>
      </c>
      <c r="C1130" s="418" t="inlineStr">
        <is>
          <t>ឃឺន + ណាហ្គែល</t>
        </is>
      </c>
      <c r="D1130" s="418" t="inlineStr">
        <is>
          <t>L001-100045189</t>
        </is>
      </c>
      <c r="E1130" s="418" t="inlineStr">
        <is>
          <t>PTI2217088</t>
        </is>
      </c>
      <c r="F1130" s="419" t="n">
        <v>44788</v>
      </c>
      <c r="G1130" s="420" t="n">
        <v>92284</v>
      </c>
      <c r="H1130" s="418" t="n"/>
      <c r="I1130" s="455" t="n">
        <v>92284</v>
      </c>
      <c r="J1130" s="418">
        <f>IF(L1130&lt;&gt;"",L1130,K1130)</f>
        <v/>
      </c>
      <c r="K1130" s="418">
        <f>IF(AND(T1130=TRUE, U1130=TRUE, V1130=TRUE), IF(W1130&lt;-0.05, "អនុញ្ញាត (អ្នកផ្គត់ផ្គង់ប្រកាសខ្វះ)", "បានប្រកាស (អនុញ្ញាត)"), IF(AND(T1130=FALSE, U1130=FALSE, V1130=FALSE), "ព្យួរទុក (មិនមានទិន្នន័យ)", "ប្រកាសខុស (ព្យួរទុក)"))</f>
        <v/>
      </c>
      <c r="L1130" s="418" t="inlineStr"/>
      <c r="M1130" s="418" t="inlineStr"/>
      <c r="N1130" s="455" t="n"/>
      <c r="O1130" s="455">
        <f>IF(W1130&lt;0,AI1130,I1130)</f>
        <v/>
      </c>
      <c r="P1130" s="455">
        <f>I1130-O1130</f>
        <v/>
      </c>
      <c r="Q1130" s="418" t="n"/>
      <c r="R1130" s="418" t="inlineStr">
        <is>
          <t>PTI2217088</t>
        </is>
      </c>
      <c r="S1130" s="418" t="inlineStr">
        <is>
          <t>PTI2217088</t>
        </is>
      </c>
      <c r="T1130" s="418">
        <f>R1130=S1130</f>
        <v/>
      </c>
      <c r="U1130" s="418">
        <f>AND(MONTH(F1130)=MONTH(Y1130), YEAR(F1130)=YEAR(Y1130))</f>
        <v/>
      </c>
      <c r="V1130" s="418">
        <f>AND(AC1130&lt;&gt;"", 'Company information'!D$4&lt;&gt;"", RIGHT(SUBSTITUTE(AC1130,"-",""),9)=RIGHT(SUBSTITUTE('Company information'!D$4,"-",""),9))</f>
        <v/>
      </c>
      <c r="W1130" s="418">
        <f>AI1130-I1130</f>
        <v/>
      </c>
      <c r="X1130" s="455" t="n"/>
      <c r="Y1130" s="419" t="n">
        <v>44788</v>
      </c>
      <c r="Z1130" s="418" t="inlineStr">
        <is>
          <t>PTI2217088</t>
        </is>
      </c>
      <c r="AA1130" s="418" t="inlineStr"/>
      <c r="AB1130" s="418" t="inlineStr">
        <is>
          <t>បុគ្គលជាប់អាករ</t>
        </is>
      </c>
      <c r="AC1130" s="418" t="inlineStr">
        <is>
          <t>L001-100067123</t>
        </is>
      </c>
      <c r="AD1130" s="418" t="inlineStr">
        <is>
          <t>រីឡាយអេប៊ល សូស អ៊ិនដាសស្រ្ទៀល (ខេមបូឌា)</t>
        </is>
      </c>
      <c r="AE1130" s="455" t="n">
        <v>1076716</v>
      </c>
      <c r="AF1130" s="455" t="n">
        <v>922842</v>
      </c>
      <c r="AG1130" s="455" t="n">
        <v>61590</v>
      </c>
      <c r="AH1130" s="455" t="n">
        <v>0</v>
      </c>
      <c r="AI1130" s="455" t="n">
        <v>92284</v>
      </c>
      <c r="AJ1130" s="455" t="n">
        <v>0</v>
      </c>
      <c r="AK1130" s="455" t="n">
        <v>0</v>
      </c>
      <c r="AL1130" s="455" t="n">
        <v>0</v>
      </c>
      <c r="AM1130" s="455" t="n">
        <v>0</v>
      </c>
      <c r="AN1130" s="455" t="n">
        <v>0</v>
      </c>
      <c r="AO1130" s="455" t="n">
        <v>0</v>
      </c>
      <c r="AP1130" s="455" t="n">
        <v>0</v>
      </c>
      <c r="AQ1130" s="455" t="n">
        <v>0</v>
      </c>
      <c r="AR1130" s="418" t="inlineStr"/>
      <c r="AS1130" s="418" t="inlineStr">
        <is>
          <t>ថ្លៃដឹកជញ្ជូន និងសេវា</t>
        </is>
      </c>
      <c r="AT1130" s="418" t="inlineStr">
        <is>
          <t>បានប្រកាសពន្ធ</t>
        </is>
      </c>
    </row>
    <row r="1131">
      <c r="A1131" s="417" t="n">
        <v>1122</v>
      </c>
      <c r="B1131" s="418" t="inlineStr">
        <is>
          <t>Coated paper and Thermal Transfer Ribbons</t>
        </is>
      </c>
      <c r="C1131" s="418" t="inlineStr">
        <is>
          <t>ឃឺន + ណាហ្គែល</t>
        </is>
      </c>
      <c r="D1131" s="418" t="inlineStr">
        <is>
          <t>L001-100045189</t>
        </is>
      </c>
      <c r="E1131" s="418" t="inlineStr">
        <is>
          <t>PTI2217074</t>
        </is>
      </c>
      <c r="F1131" s="419" t="n">
        <v>44788</v>
      </c>
      <c r="G1131" s="420" t="n">
        <v>104602</v>
      </c>
      <c r="H1131" s="418" t="n"/>
      <c r="I1131" s="455" t="n">
        <v>104602</v>
      </c>
      <c r="J1131" s="418">
        <f>IF(L1131&lt;&gt;"",L1131,K1131)</f>
        <v/>
      </c>
      <c r="K1131" s="418">
        <f>IF(AND(T1131=TRUE, U1131=TRUE, V1131=TRUE), IF(W1131&lt;-0.05, "អនុញ្ញាត (អ្នកផ្គត់ផ្គង់ប្រកាសខ្វះ)", "បានប្រកាស (អនុញ្ញាត)"), IF(AND(T1131=FALSE, U1131=FALSE, V1131=FALSE), "ព្យួរទុក (មិនមានទិន្នន័យ)", "ប្រកាសខុស (ព្យួរទុក)"))</f>
        <v/>
      </c>
      <c r="L1131" s="418" t="inlineStr"/>
      <c r="M1131" s="418" t="inlineStr"/>
      <c r="N1131" s="455" t="n"/>
      <c r="O1131" s="455">
        <f>IF(W1131&lt;0,AI1131,I1131)</f>
        <v/>
      </c>
      <c r="P1131" s="455">
        <f>I1131-O1131</f>
        <v/>
      </c>
      <c r="Q1131" s="418" t="n"/>
      <c r="R1131" s="418" t="inlineStr">
        <is>
          <t>PTI2217074</t>
        </is>
      </c>
      <c r="S1131" s="418" t="inlineStr">
        <is>
          <t>PTI2217074</t>
        </is>
      </c>
      <c r="T1131" s="418">
        <f>R1131=S1131</f>
        <v/>
      </c>
      <c r="U1131" s="418">
        <f>AND(MONTH(F1131)=MONTH(Y1131), YEAR(F1131)=YEAR(Y1131))</f>
        <v/>
      </c>
      <c r="V1131" s="418">
        <f>AND(AC1131&lt;&gt;"", 'Company information'!D$4&lt;&gt;"", RIGHT(SUBSTITUTE(AC1131,"-",""),9)=RIGHT(SUBSTITUTE('Company information'!D$4,"-",""),9))</f>
        <v/>
      </c>
      <c r="W1131" s="418">
        <f>AI1131-I1131</f>
        <v/>
      </c>
      <c r="X1131" s="455" t="n"/>
      <c r="Y1131" s="419" t="n">
        <v>44788</v>
      </c>
      <c r="Z1131" s="418" t="inlineStr">
        <is>
          <t>PTI2217074</t>
        </is>
      </c>
      <c r="AA1131" s="418" t="inlineStr"/>
      <c r="AB1131" s="418" t="inlineStr">
        <is>
          <t>បុគ្គលជាប់អាករ</t>
        </is>
      </c>
      <c r="AC1131" s="418" t="inlineStr">
        <is>
          <t>L001-100067123</t>
        </is>
      </c>
      <c r="AD1131" s="418" t="inlineStr">
        <is>
          <t>រីឡាយអេប៊ល សូស អ៊ិនដាសស្រ្ទៀល (ខេមបូឌា)</t>
        </is>
      </c>
      <c r="AE1131" s="455" t="n">
        <v>1212214</v>
      </c>
      <c r="AF1131" s="455" t="n">
        <v>1046022</v>
      </c>
      <c r="AG1131" s="455" t="n">
        <v>61590</v>
      </c>
      <c r="AH1131" s="455" t="n">
        <v>0</v>
      </c>
      <c r="AI1131" s="455" t="n">
        <v>104602</v>
      </c>
      <c r="AJ1131" s="455" t="n">
        <v>0</v>
      </c>
      <c r="AK1131" s="455" t="n">
        <v>0</v>
      </c>
      <c r="AL1131" s="455" t="n">
        <v>0</v>
      </c>
      <c r="AM1131" s="455" t="n">
        <v>0</v>
      </c>
      <c r="AN1131" s="455" t="n">
        <v>0</v>
      </c>
      <c r="AO1131" s="455" t="n">
        <v>0</v>
      </c>
      <c r="AP1131" s="455" t="n">
        <v>0</v>
      </c>
      <c r="AQ1131" s="455" t="n">
        <v>0</v>
      </c>
      <c r="AR1131" s="418" t="inlineStr"/>
      <c r="AS1131" s="418" t="inlineStr">
        <is>
          <t>ថ្លៃដឹកជញ្ជូន និងសេវា</t>
        </is>
      </c>
      <c r="AT1131" s="418" t="inlineStr">
        <is>
          <t>បានប្រកាសពន្ធ</t>
        </is>
      </c>
    </row>
    <row r="1132">
      <c r="A1132" s="417" t="n">
        <v>1123</v>
      </c>
      <c r="B1132" s="418" t="inlineStr">
        <is>
          <t>Transfer charge</t>
        </is>
      </c>
      <c r="C1132" s="418" t="inlineStr">
        <is>
          <t>ឃឺន + ណាហ្គែល</t>
        </is>
      </c>
      <c r="D1132" s="418" t="inlineStr">
        <is>
          <t>L001-100045189</t>
        </is>
      </c>
      <c r="E1132" s="418" t="inlineStr">
        <is>
          <t>PTI2217073</t>
        </is>
      </c>
      <c r="F1132" s="419" t="n">
        <v>44788</v>
      </c>
      <c r="G1132" s="420" t="n">
        <v>104602</v>
      </c>
      <c r="H1132" s="418" t="n"/>
      <c r="I1132" s="455" t="n">
        <v>104602</v>
      </c>
      <c r="J1132" s="418">
        <f>IF(L1132&lt;&gt;"",L1132,K1132)</f>
        <v/>
      </c>
      <c r="K1132" s="418">
        <f>IF(AND(T1132=TRUE, U1132=TRUE, V1132=TRUE), IF(W1132&lt;-0.05, "អនុញ្ញាត (អ្នកផ្គត់ផ្គង់ប្រកាសខ្វះ)", "បានប្រកាស (អនុញ្ញាត)"), IF(AND(T1132=FALSE, U1132=FALSE, V1132=FALSE), "ព្យួរទុក (មិនមានទិន្នន័យ)", "ប្រកាសខុស (ព្យួរទុក)"))</f>
        <v/>
      </c>
      <c r="L1132" s="418" t="inlineStr"/>
      <c r="M1132" s="418" t="inlineStr"/>
      <c r="N1132" s="455" t="n"/>
      <c r="O1132" s="455">
        <f>IF(W1132&lt;0,AI1132,I1132)</f>
        <v/>
      </c>
      <c r="P1132" s="455">
        <f>I1132-O1132</f>
        <v/>
      </c>
      <c r="Q1132" s="418" t="n"/>
      <c r="R1132" s="418" t="inlineStr">
        <is>
          <t>PTI2217073</t>
        </is>
      </c>
      <c r="S1132" s="418" t="inlineStr">
        <is>
          <t>PTI2217073</t>
        </is>
      </c>
      <c r="T1132" s="418">
        <f>R1132=S1132</f>
        <v/>
      </c>
      <c r="U1132" s="418">
        <f>AND(MONTH(F1132)=MONTH(Y1132), YEAR(F1132)=YEAR(Y1132))</f>
        <v/>
      </c>
      <c r="V1132" s="418">
        <f>AND(AC1132&lt;&gt;"", 'Company information'!D$4&lt;&gt;"", RIGHT(SUBSTITUTE(AC1132,"-",""),9)=RIGHT(SUBSTITUTE('Company information'!D$4,"-",""),9))</f>
        <v/>
      </c>
      <c r="W1132" s="418">
        <f>AI1132-I1132</f>
        <v/>
      </c>
      <c r="X1132" s="455" t="n"/>
      <c r="Y1132" s="419" t="n">
        <v>44788</v>
      </c>
      <c r="Z1132" s="418" t="inlineStr">
        <is>
          <t>PTI2217073</t>
        </is>
      </c>
      <c r="AA1132" s="418" t="inlineStr"/>
      <c r="AB1132" s="418" t="inlineStr">
        <is>
          <t>បុគ្គលជាប់អាករ</t>
        </is>
      </c>
      <c r="AC1132" s="418" t="inlineStr">
        <is>
          <t>L001-100067123</t>
        </is>
      </c>
      <c r="AD1132" s="418" t="inlineStr">
        <is>
          <t>រីឡាយអេប៊ល សូស អ៊ិនដាសស្រ្ទៀល (ខេមបូឌា)</t>
        </is>
      </c>
      <c r="AE1132" s="455" t="n">
        <v>1212214</v>
      </c>
      <c r="AF1132" s="455" t="n">
        <v>1046022</v>
      </c>
      <c r="AG1132" s="455" t="n">
        <v>61590</v>
      </c>
      <c r="AH1132" s="455" t="n">
        <v>0</v>
      </c>
      <c r="AI1132" s="455" t="n">
        <v>104602</v>
      </c>
      <c r="AJ1132" s="455" t="n">
        <v>0</v>
      </c>
      <c r="AK1132" s="455" t="n">
        <v>0</v>
      </c>
      <c r="AL1132" s="455" t="n">
        <v>0</v>
      </c>
      <c r="AM1132" s="455" t="n">
        <v>0</v>
      </c>
      <c r="AN1132" s="455" t="n">
        <v>0</v>
      </c>
      <c r="AO1132" s="455" t="n">
        <v>0</v>
      </c>
      <c r="AP1132" s="455" t="n">
        <v>0</v>
      </c>
      <c r="AQ1132" s="455" t="n">
        <v>0</v>
      </c>
      <c r="AR1132" s="418" t="inlineStr"/>
      <c r="AS1132" s="418" t="inlineStr">
        <is>
          <t>ថ្លៃដឹកជញ្ជូន និងសេវា</t>
        </is>
      </c>
      <c r="AT1132" s="418" t="inlineStr">
        <is>
          <t>បានប្រកាសពន្ធ</t>
        </is>
      </c>
    </row>
    <row r="1133">
      <c r="A1133" s="417" t="n">
        <v>1124</v>
      </c>
      <c r="B1133" s="418" t="inlineStr">
        <is>
          <t>Cost of Installing new steam pipe</t>
        </is>
      </c>
      <c r="C1133" s="418" t="inlineStr">
        <is>
          <t>ឃឺន + ណាហ្គែល</t>
        </is>
      </c>
      <c r="D1133" s="418" t="inlineStr">
        <is>
          <t>L001-100045189</t>
        </is>
      </c>
      <c r="E1133" s="418" t="inlineStr">
        <is>
          <t>PTI2217068</t>
        </is>
      </c>
      <c r="F1133" s="419" t="n">
        <v>44788</v>
      </c>
      <c r="G1133" s="420" t="n">
        <v>104602</v>
      </c>
      <c r="H1133" s="418" t="n"/>
      <c r="I1133" s="455" t="n">
        <v>104602</v>
      </c>
      <c r="J1133" s="418">
        <f>IF(L1133&lt;&gt;"",L1133,K1133)</f>
        <v/>
      </c>
      <c r="K1133" s="418">
        <f>IF(AND(T1133=TRUE, U1133=TRUE, V1133=TRUE), IF(W1133&lt;-0.05, "អនុញ្ញាត (អ្នកផ្គត់ផ្គង់ប្រកាសខ្វះ)", "បានប្រកាស (អនុញ្ញាត)"), IF(AND(T1133=FALSE, U1133=FALSE, V1133=FALSE), "ព្យួរទុក (មិនមានទិន្នន័យ)", "ប្រកាសខុស (ព្យួរទុក)"))</f>
        <v/>
      </c>
      <c r="L1133" s="418" t="inlineStr"/>
      <c r="M1133" s="418" t="inlineStr"/>
      <c r="N1133" s="455" t="n"/>
      <c r="O1133" s="455">
        <f>IF(W1133&lt;0,AI1133,I1133)</f>
        <v/>
      </c>
      <c r="P1133" s="455">
        <f>I1133-O1133</f>
        <v/>
      </c>
      <c r="Q1133" s="418" t="n"/>
      <c r="R1133" s="418" t="inlineStr">
        <is>
          <t>PTI2217068</t>
        </is>
      </c>
      <c r="S1133" s="418" t="inlineStr">
        <is>
          <t>PTI2217068</t>
        </is>
      </c>
      <c r="T1133" s="418">
        <f>R1133=S1133</f>
        <v/>
      </c>
      <c r="U1133" s="418">
        <f>AND(MONTH(F1133)=MONTH(Y1133), YEAR(F1133)=YEAR(Y1133))</f>
        <v/>
      </c>
      <c r="V1133" s="418">
        <f>AND(AC1133&lt;&gt;"", 'Company information'!D$4&lt;&gt;"", RIGHT(SUBSTITUTE(AC1133,"-",""),9)=RIGHT(SUBSTITUTE('Company information'!D$4,"-",""),9))</f>
        <v/>
      </c>
      <c r="W1133" s="418">
        <f>AI1133-I1133</f>
        <v/>
      </c>
      <c r="X1133" s="455" t="n"/>
      <c r="Y1133" s="419" t="n">
        <v>44788</v>
      </c>
      <c r="Z1133" s="418" t="inlineStr">
        <is>
          <t>PTI2217068</t>
        </is>
      </c>
      <c r="AA1133" s="418" t="inlineStr"/>
      <c r="AB1133" s="418" t="inlineStr">
        <is>
          <t>បុគ្គលជាប់អាករ</t>
        </is>
      </c>
      <c r="AC1133" s="418" t="inlineStr">
        <is>
          <t>L001-100067123</t>
        </is>
      </c>
      <c r="AD1133" s="418" t="inlineStr">
        <is>
          <t>រីឡាយអេប៊ល សូស អ៊ិនដាសស្រ្ទៀល (ខេមបូឌា)</t>
        </is>
      </c>
      <c r="AE1133" s="455" t="n">
        <v>1212214</v>
      </c>
      <c r="AF1133" s="455" t="n">
        <v>1046022</v>
      </c>
      <c r="AG1133" s="455" t="n">
        <v>61590</v>
      </c>
      <c r="AH1133" s="455" t="n">
        <v>0</v>
      </c>
      <c r="AI1133" s="455" t="n">
        <v>104602</v>
      </c>
      <c r="AJ1133" s="455" t="n">
        <v>0</v>
      </c>
      <c r="AK1133" s="455" t="n">
        <v>0</v>
      </c>
      <c r="AL1133" s="455" t="n">
        <v>0</v>
      </c>
      <c r="AM1133" s="455" t="n">
        <v>0</v>
      </c>
      <c r="AN1133" s="455" t="n">
        <v>0</v>
      </c>
      <c r="AO1133" s="455" t="n">
        <v>0</v>
      </c>
      <c r="AP1133" s="455" t="n">
        <v>0</v>
      </c>
      <c r="AQ1133" s="455" t="n">
        <v>0</v>
      </c>
      <c r="AR1133" s="418" t="inlineStr"/>
      <c r="AS1133" s="418" t="inlineStr">
        <is>
          <t>ថ្លៃដឹកជញ្ជូន និងសេវា</t>
        </is>
      </c>
      <c r="AT1133" s="418" t="inlineStr">
        <is>
          <t>បានប្រកាសពន្ធ</t>
        </is>
      </c>
    </row>
    <row r="1134">
      <c r="A1134" s="417" t="n">
        <v>1125</v>
      </c>
      <c r="B1134" s="418" t="inlineStr">
        <is>
          <t>Bank Charge</t>
        </is>
      </c>
      <c r="C1134" s="418" t="inlineStr">
        <is>
          <t>ឃឺន + ណាហ្គែល</t>
        </is>
      </c>
      <c r="D1134" s="418" t="inlineStr">
        <is>
          <t>L001-100045189</t>
        </is>
      </c>
      <c r="E1134" s="418" t="inlineStr">
        <is>
          <t>PTI2217166</t>
        </is>
      </c>
      <c r="F1134" s="419" t="n">
        <v>44790</v>
      </c>
      <c r="G1134" s="420" t="n">
        <v>204232</v>
      </c>
      <c r="H1134" s="418" t="n"/>
      <c r="I1134" s="455" t="n">
        <v>204232</v>
      </c>
      <c r="J1134" s="418">
        <f>IF(L1134&lt;&gt;"",L1134,K1134)</f>
        <v/>
      </c>
      <c r="K1134" s="418">
        <f>IF(AND(T1134=TRUE, U1134=TRUE, V1134=TRUE), IF(W1134&lt;-0.05, "អនុញ្ញាត (អ្នកផ្គត់ផ្គង់ប្រកាសខ្វះ)", "បានប្រកាស (អនុញ្ញាត)"), IF(AND(T1134=FALSE, U1134=FALSE, V1134=FALSE), "ព្យួរទុក (មិនមានទិន្នន័យ)", "ប្រកាសខុស (ព្យួរទុក)"))</f>
        <v/>
      </c>
      <c r="L1134" s="418" t="inlineStr"/>
      <c r="M1134" s="418" t="inlineStr"/>
      <c r="N1134" s="455" t="n"/>
      <c r="O1134" s="455">
        <f>IF(W1134&lt;0,AI1134,I1134)</f>
        <v/>
      </c>
      <c r="P1134" s="455">
        <f>I1134-O1134</f>
        <v/>
      </c>
      <c r="Q1134" s="418" t="n"/>
      <c r="R1134" s="418" t="inlineStr">
        <is>
          <t>PTI2217166</t>
        </is>
      </c>
      <c r="S1134" s="418" t="inlineStr">
        <is>
          <t>PTI2217166</t>
        </is>
      </c>
      <c r="T1134" s="418">
        <f>R1134=S1134</f>
        <v/>
      </c>
      <c r="U1134" s="418">
        <f>AND(MONTH(F1134)=MONTH(Y1134), YEAR(F1134)=YEAR(Y1134))</f>
        <v/>
      </c>
      <c r="V1134" s="418">
        <f>AND(AC1134&lt;&gt;"", 'Company information'!D$4&lt;&gt;"", RIGHT(SUBSTITUTE(AC1134,"-",""),9)=RIGHT(SUBSTITUTE('Company information'!D$4,"-",""),9))</f>
        <v/>
      </c>
      <c r="W1134" s="418">
        <f>AI1134-I1134</f>
        <v/>
      </c>
      <c r="X1134" s="455" t="n"/>
      <c r="Y1134" s="419" t="n">
        <v>44790</v>
      </c>
      <c r="Z1134" s="418" t="inlineStr">
        <is>
          <t>PTI2217166</t>
        </is>
      </c>
      <c r="AA1134" s="418" t="inlineStr"/>
      <c r="AB1134" s="418" t="inlineStr">
        <is>
          <t>បុគ្គលជាប់អាករ</t>
        </is>
      </c>
      <c r="AC1134" s="418" t="inlineStr">
        <is>
          <t>L001-100067123</t>
        </is>
      </c>
      <c r="AD1134" s="418" t="inlineStr">
        <is>
          <t>រីឡាយអេប៊ល សូស អ៊ិនដាសស្រ្ទៀល (ខេមបូឌា)</t>
        </is>
      </c>
      <c r="AE1134" s="455" t="n">
        <v>2303014</v>
      </c>
      <c r="AF1134" s="455" t="n">
        <v>2042324</v>
      </c>
      <c r="AG1134" s="455" t="n">
        <v>56458</v>
      </c>
      <c r="AH1134" s="455" t="n">
        <v>0</v>
      </c>
      <c r="AI1134" s="455" t="n">
        <v>204232</v>
      </c>
      <c r="AJ1134" s="455" t="n">
        <v>0</v>
      </c>
      <c r="AK1134" s="455" t="n">
        <v>0</v>
      </c>
      <c r="AL1134" s="455" t="n">
        <v>0</v>
      </c>
      <c r="AM1134" s="455" t="n">
        <v>0</v>
      </c>
      <c r="AN1134" s="455" t="n">
        <v>0</v>
      </c>
      <c r="AO1134" s="455" t="n">
        <v>0</v>
      </c>
      <c r="AP1134" s="455" t="n">
        <v>0</v>
      </c>
      <c r="AQ1134" s="455" t="n">
        <v>0</v>
      </c>
      <c r="AR1134" s="418" t="inlineStr"/>
      <c r="AS1134" s="418" t="inlineStr">
        <is>
          <t>ថ្លៃដឹកជញ្ជូន និងសេវា</t>
        </is>
      </c>
      <c r="AT1134" s="418" t="inlineStr">
        <is>
          <t>បានប្រកាសពន្ធ</t>
        </is>
      </c>
    </row>
    <row r="1135">
      <c r="A1135" s="417" t="n">
        <v>1126</v>
      </c>
      <c r="B1135" s="418" t="inlineStr">
        <is>
          <t>Water fee from 02/02/2024-02/03/2024</t>
        </is>
      </c>
      <c r="C1135" s="418" t="inlineStr">
        <is>
          <t>ឃឺន + ណាហ្គែល</t>
        </is>
      </c>
      <c r="D1135" s="418" t="inlineStr">
        <is>
          <t>L001-100045189</t>
        </is>
      </c>
      <c r="E1135" s="418" t="inlineStr">
        <is>
          <t>PTI2217162</t>
        </is>
      </c>
      <c r="F1135" s="419" t="n">
        <v>44790</v>
      </c>
      <c r="G1135" s="420" t="n">
        <v>131392</v>
      </c>
      <c r="H1135" s="418" t="n"/>
      <c r="I1135" s="455" t="n">
        <v>131392</v>
      </c>
      <c r="J1135" s="418">
        <f>IF(L1135&lt;&gt;"",L1135,K1135)</f>
        <v/>
      </c>
      <c r="K1135" s="418">
        <f>IF(AND(T1135=TRUE, U1135=TRUE, V1135=TRUE), IF(W1135&lt;-0.05, "អនុញ្ញាត (អ្នកផ្គត់ផ្គង់ប្រកាសខ្វះ)", "បានប្រកាស (អនុញ្ញាត)"), IF(AND(T1135=FALSE, U1135=FALSE, V1135=FALSE), "ព្យួរទុក (មិនមានទិន្នន័យ)", "ប្រកាសខុស (ព្យួរទុក)"))</f>
        <v/>
      </c>
      <c r="L1135" s="418" t="inlineStr"/>
      <c r="M1135" s="418" t="inlineStr"/>
      <c r="N1135" s="455" t="n"/>
      <c r="O1135" s="455">
        <f>IF(W1135&lt;0,AI1135,I1135)</f>
        <v/>
      </c>
      <c r="P1135" s="455">
        <f>I1135-O1135</f>
        <v/>
      </c>
      <c r="Q1135" s="418" t="n"/>
      <c r="R1135" s="418" t="inlineStr">
        <is>
          <t>PTI2217162</t>
        </is>
      </c>
      <c r="S1135" s="418" t="inlineStr">
        <is>
          <t>PTI2217162</t>
        </is>
      </c>
      <c r="T1135" s="418">
        <f>R1135=S1135</f>
        <v/>
      </c>
      <c r="U1135" s="418">
        <f>AND(MONTH(F1135)=MONTH(Y1135), YEAR(F1135)=YEAR(Y1135))</f>
        <v/>
      </c>
      <c r="V1135" s="418">
        <f>AND(AC1135&lt;&gt;"", 'Company information'!D$4&lt;&gt;"", RIGHT(SUBSTITUTE(AC1135,"-",""),9)=RIGHT(SUBSTITUTE('Company information'!D$4,"-",""),9))</f>
        <v/>
      </c>
      <c r="W1135" s="418">
        <f>AI1135-I1135</f>
        <v/>
      </c>
      <c r="X1135" s="455" t="n"/>
      <c r="Y1135" s="419" t="n">
        <v>44790</v>
      </c>
      <c r="Z1135" s="418" t="inlineStr">
        <is>
          <t>PTI2217162</t>
        </is>
      </c>
      <c r="AA1135" s="418" t="inlineStr"/>
      <c r="AB1135" s="418" t="inlineStr">
        <is>
          <t>បុគ្គលជាប់អាករ</t>
        </is>
      </c>
      <c r="AC1135" s="418" t="inlineStr">
        <is>
          <t>L001-100067123</t>
        </is>
      </c>
      <c r="AD1135" s="418" t="inlineStr">
        <is>
          <t>រីឡាយអេប៊ល សូស អ៊ិនដាសស្រ្ទៀល (ខេមបូឌា)</t>
        </is>
      </c>
      <c r="AE1135" s="455" t="n">
        <v>1501770</v>
      </c>
      <c r="AF1135" s="455" t="n">
        <v>1313920</v>
      </c>
      <c r="AG1135" s="455" t="n">
        <v>56458</v>
      </c>
      <c r="AH1135" s="455" t="n">
        <v>0</v>
      </c>
      <c r="AI1135" s="455" t="n">
        <v>131392</v>
      </c>
      <c r="AJ1135" s="455" t="n">
        <v>0</v>
      </c>
      <c r="AK1135" s="455" t="n">
        <v>0</v>
      </c>
      <c r="AL1135" s="455" t="n">
        <v>0</v>
      </c>
      <c r="AM1135" s="455" t="n">
        <v>0</v>
      </c>
      <c r="AN1135" s="455" t="n">
        <v>0</v>
      </c>
      <c r="AO1135" s="455" t="n">
        <v>0</v>
      </c>
      <c r="AP1135" s="455" t="n">
        <v>0</v>
      </c>
      <c r="AQ1135" s="455" t="n">
        <v>0</v>
      </c>
      <c r="AR1135" s="418" t="inlineStr"/>
      <c r="AS1135" s="418" t="inlineStr">
        <is>
          <t>ថ្លៃដឹកជញ្ជូន និងសេវា</t>
        </is>
      </c>
      <c r="AT1135" s="418" t="inlineStr">
        <is>
          <t>បានប្រកាសពន្ធ</t>
        </is>
      </c>
    </row>
    <row r="1136">
      <c r="A1136" s="417" t="n">
        <v>1127</v>
      </c>
      <c r="B1136" s="418" t="inlineStr">
        <is>
          <t>Drinking water</t>
        </is>
      </c>
      <c r="C1136" s="418" t="inlineStr">
        <is>
          <t>ឃឺន + ណាហ្គែល</t>
        </is>
      </c>
      <c r="D1136" s="418" t="inlineStr">
        <is>
          <t>L001-100045189</t>
        </is>
      </c>
      <c r="E1136" s="418" t="inlineStr">
        <is>
          <t>PTI2217151</t>
        </is>
      </c>
      <c r="F1136" s="419" t="n">
        <v>44790</v>
      </c>
      <c r="G1136" s="420" t="n">
        <v>134102</v>
      </c>
      <c r="H1136" s="418" t="n"/>
      <c r="I1136" s="455" t="n">
        <v>134102</v>
      </c>
      <c r="J1136" s="418">
        <f>IF(L1136&lt;&gt;"",L1136,K1136)</f>
        <v/>
      </c>
      <c r="K1136" s="418">
        <f>IF(AND(T1136=TRUE, U1136=TRUE, V1136=TRUE), IF(W1136&lt;-0.05, "អនុញ្ញាត (អ្នកផ្គត់ផ្គង់ប្រកាសខ្វះ)", "បានប្រកាស (អនុញ្ញាត)"), IF(AND(T1136=FALSE, U1136=FALSE, V1136=FALSE), "ព្យួរទុក (មិនមានទិន្នន័យ)", "ប្រកាសខុស (ព្យួរទុក)"))</f>
        <v/>
      </c>
      <c r="L1136" s="418" t="inlineStr"/>
      <c r="M1136" s="418" t="inlineStr"/>
      <c r="N1136" s="455" t="n"/>
      <c r="O1136" s="455">
        <f>IF(W1136&lt;0,AI1136,I1136)</f>
        <v/>
      </c>
      <c r="P1136" s="455">
        <f>I1136-O1136</f>
        <v/>
      </c>
      <c r="Q1136" s="418" t="n"/>
      <c r="R1136" s="418" t="inlineStr">
        <is>
          <t>PTI2217151</t>
        </is>
      </c>
      <c r="S1136" s="418" t="inlineStr">
        <is>
          <t>PTI2217151</t>
        </is>
      </c>
      <c r="T1136" s="418">
        <f>R1136=S1136</f>
        <v/>
      </c>
      <c r="U1136" s="418">
        <f>AND(MONTH(F1136)=MONTH(Y1136), YEAR(F1136)=YEAR(Y1136))</f>
        <v/>
      </c>
      <c r="V1136" s="418">
        <f>AND(AC1136&lt;&gt;"", 'Company information'!D$4&lt;&gt;"", RIGHT(SUBSTITUTE(AC1136,"-",""),9)=RIGHT(SUBSTITUTE('Company information'!D$4,"-",""),9))</f>
        <v/>
      </c>
      <c r="W1136" s="418">
        <f>AI1136-I1136</f>
        <v/>
      </c>
      <c r="X1136" s="455" t="n"/>
      <c r="Y1136" s="419" t="n">
        <v>44790</v>
      </c>
      <c r="Z1136" s="418" t="inlineStr">
        <is>
          <t>PTI2217151</t>
        </is>
      </c>
      <c r="AA1136" s="418" t="inlineStr"/>
      <c r="AB1136" s="418" t="inlineStr">
        <is>
          <t>បុគ្គលជាប់អាករ</t>
        </is>
      </c>
      <c r="AC1136" s="418" t="inlineStr">
        <is>
          <t>L001-100067123</t>
        </is>
      </c>
      <c r="AD1136" s="418" t="inlineStr">
        <is>
          <t>រីឡាយអេប៊ល សូស អ៊ិនដាសស្រ្ទៀល (ខេមបូឌា)</t>
        </is>
      </c>
      <c r="AE1136" s="455" t="n">
        <v>1531579</v>
      </c>
      <c r="AF1136" s="455" t="n">
        <v>1341019</v>
      </c>
      <c r="AG1136" s="455" t="n">
        <v>56458</v>
      </c>
      <c r="AH1136" s="455" t="n">
        <v>0</v>
      </c>
      <c r="AI1136" s="455" t="n">
        <v>134102</v>
      </c>
      <c r="AJ1136" s="455" t="n">
        <v>0</v>
      </c>
      <c r="AK1136" s="455" t="n">
        <v>0</v>
      </c>
      <c r="AL1136" s="455" t="n">
        <v>0</v>
      </c>
      <c r="AM1136" s="455" t="n">
        <v>0</v>
      </c>
      <c r="AN1136" s="455" t="n">
        <v>0</v>
      </c>
      <c r="AO1136" s="455" t="n">
        <v>0</v>
      </c>
      <c r="AP1136" s="455" t="n">
        <v>0</v>
      </c>
      <c r="AQ1136" s="455" t="n">
        <v>0</v>
      </c>
      <c r="AR1136" s="418" t="inlineStr"/>
      <c r="AS1136" s="418" t="inlineStr">
        <is>
          <t>ថ្លៃដឹកជញ្ជូន និងសេវា</t>
        </is>
      </c>
      <c r="AT1136" s="418" t="inlineStr">
        <is>
          <t>បានប្រកាសពន្ធ</t>
        </is>
      </c>
    </row>
    <row r="1137">
      <c r="A1137" s="417" t="n">
        <v>1128</v>
      </c>
      <c r="B1137" s="418" t="inlineStr">
        <is>
          <t>Water Expense 03/02/2024-04/03/2024</t>
        </is>
      </c>
      <c r="C1137" s="418" t="inlineStr">
        <is>
          <t>ឃឺន + ណាហ្គែល</t>
        </is>
      </c>
      <c r="D1137" s="418" t="inlineStr">
        <is>
          <t>L001-100045189</t>
        </is>
      </c>
      <c r="E1137" s="418" t="inlineStr">
        <is>
          <t>PTI2216844</t>
        </is>
      </c>
      <c r="F1137" s="419" t="n">
        <v>44788</v>
      </c>
      <c r="G1137" s="420" t="n">
        <v>26689</v>
      </c>
      <c r="H1137" s="418" t="n"/>
      <c r="I1137" s="455" t="n">
        <v>26689</v>
      </c>
      <c r="J1137" s="418">
        <f>IF(L1137&lt;&gt;"",L1137,K1137)</f>
        <v/>
      </c>
      <c r="K1137" s="418">
        <f>IF(AND(T1137=TRUE, U1137=TRUE, V1137=TRUE), IF(W1137&lt;-0.05, "អនុញ្ញាត (អ្នកផ្គត់ផ្គង់ប្រកាសខ្វះ)", "បានប្រកាស (អនុញ្ញាត)"), IF(AND(T1137=FALSE, U1137=FALSE, V1137=FALSE), "ព្យួរទុក (មិនមានទិន្នន័យ)", "ប្រកាសខុស (ព្យួរទុក)"))</f>
        <v/>
      </c>
      <c r="L1137" s="418" t="inlineStr"/>
      <c r="M1137" s="418" t="inlineStr"/>
      <c r="N1137" s="455" t="n"/>
      <c r="O1137" s="455">
        <f>IF(W1137&lt;0,AI1137,I1137)</f>
        <v/>
      </c>
      <c r="P1137" s="455">
        <f>I1137-O1137</f>
        <v/>
      </c>
      <c r="Q1137" s="418" t="n"/>
      <c r="R1137" s="418" t="inlineStr">
        <is>
          <t>PTI2216844</t>
        </is>
      </c>
      <c r="S1137" s="418" t="inlineStr">
        <is>
          <t>PTI2216844</t>
        </is>
      </c>
      <c r="T1137" s="418">
        <f>R1137=S1137</f>
        <v/>
      </c>
      <c r="U1137" s="418">
        <f>AND(MONTH(F1137)=MONTH(Y1137), YEAR(F1137)=YEAR(Y1137))</f>
        <v/>
      </c>
      <c r="V1137" s="418">
        <f>AND(AC1137&lt;&gt;"", 'Company information'!D$4&lt;&gt;"", RIGHT(SUBSTITUTE(AC1137,"-",""),9)=RIGHT(SUBSTITUTE('Company information'!D$4,"-",""),9))</f>
        <v/>
      </c>
      <c r="W1137" s="418">
        <f>AI1137-I1137</f>
        <v/>
      </c>
      <c r="X1137" s="455" t="n"/>
      <c r="Y1137" s="419" t="n">
        <v>44788</v>
      </c>
      <c r="Z1137" s="418" t="inlineStr">
        <is>
          <t>PTI2216844</t>
        </is>
      </c>
      <c r="AA1137" s="418" t="inlineStr"/>
      <c r="AB1137" s="418" t="inlineStr">
        <is>
          <t>បុគ្គលជាប់អាករ</t>
        </is>
      </c>
      <c r="AC1137" s="418" t="inlineStr">
        <is>
          <t>L001-100067123</t>
        </is>
      </c>
      <c r="AD1137" s="418" t="inlineStr">
        <is>
          <t>រីឡាយអេប៊ល សូស អ៊ិនដាសស្រ្ទៀល (ខេមបូឌា)</t>
        </is>
      </c>
      <c r="AE1137" s="455" t="n">
        <v>293579</v>
      </c>
      <c r="AF1137" s="455" t="n">
        <v>266890</v>
      </c>
      <c r="AG1137" s="455" t="n">
        <v>0</v>
      </c>
      <c r="AH1137" s="455" t="n">
        <v>0</v>
      </c>
      <c r="AI1137" s="455" t="n">
        <v>26689</v>
      </c>
      <c r="AJ1137" s="455" t="n">
        <v>0</v>
      </c>
      <c r="AK1137" s="455" t="n">
        <v>0</v>
      </c>
      <c r="AL1137" s="455" t="n">
        <v>0</v>
      </c>
      <c r="AM1137" s="455" t="n">
        <v>0</v>
      </c>
      <c r="AN1137" s="455" t="n">
        <v>0</v>
      </c>
      <c r="AO1137" s="455" t="n">
        <v>0</v>
      </c>
      <c r="AP1137" s="455" t="n">
        <v>0</v>
      </c>
      <c r="AQ1137" s="455" t="n">
        <v>0</v>
      </c>
      <c r="AR1137" s="418" t="inlineStr"/>
      <c r="AS1137" s="418" t="inlineStr">
        <is>
          <t>ថ្លៃដឹកជញ្ជូន និងសេវា</t>
        </is>
      </c>
      <c r="AT1137" s="418" t="inlineStr">
        <is>
          <t>បានប្រកាសពន្ធ</t>
        </is>
      </c>
    </row>
    <row r="1138">
      <c r="A1138" s="417" t="n">
        <v>1129</v>
      </c>
      <c r="B1138" s="418" t="inlineStr">
        <is>
          <t>Transfer charge</t>
        </is>
      </c>
      <c r="C1138" s="418" t="inlineStr">
        <is>
          <t>ឃឺន + ណាហ្គែល</t>
        </is>
      </c>
      <c r="D1138" s="418" t="inlineStr">
        <is>
          <t>L001-100045189</t>
        </is>
      </c>
      <c r="E1138" s="418" t="inlineStr">
        <is>
          <t>PTI2216856</t>
        </is>
      </c>
      <c r="F1138" s="419" t="n">
        <v>44788</v>
      </c>
      <c r="G1138" s="420" t="n">
        <v>26689</v>
      </c>
      <c r="H1138" s="418" t="n"/>
      <c r="I1138" s="455" t="n">
        <v>26689</v>
      </c>
      <c r="J1138" s="418">
        <f>IF(L1138&lt;&gt;"",L1138,K1138)</f>
        <v/>
      </c>
      <c r="K1138" s="418">
        <f>IF(AND(T1138=TRUE, U1138=TRUE, V1138=TRUE), IF(W1138&lt;-0.05, "អនុញ្ញាត (អ្នកផ្គត់ផ្គង់ប្រកាសខ្វះ)", "បានប្រកាស (អនុញ្ញាត)"), IF(AND(T1138=FALSE, U1138=FALSE, V1138=FALSE), "ព្យួរទុក (មិនមានទិន្នន័យ)", "ប្រកាសខុស (ព្យួរទុក)"))</f>
        <v/>
      </c>
      <c r="L1138" s="418" t="inlineStr"/>
      <c r="M1138" s="418" t="inlineStr"/>
      <c r="N1138" s="455" t="n"/>
      <c r="O1138" s="455">
        <f>IF(W1138&lt;0,AI1138,I1138)</f>
        <v/>
      </c>
      <c r="P1138" s="455">
        <f>I1138-O1138</f>
        <v/>
      </c>
      <c r="Q1138" s="418" t="n"/>
      <c r="R1138" s="418" t="inlineStr">
        <is>
          <t>PTI2216856</t>
        </is>
      </c>
      <c r="S1138" s="418" t="inlineStr">
        <is>
          <t>PTI2216856</t>
        </is>
      </c>
      <c r="T1138" s="418">
        <f>R1138=S1138</f>
        <v/>
      </c>
      <c r="U1138" s="418">
        <f>AND(MONTH(F1138)=MONTH(Y1138), YEAR(F1138)=YEAR(Y1138))</f>
        <v/>
      </c>
      <c r="V1138" s="418">
        <f>AND(AC1138&lt;&gt;"", 'Company information'!D$4&lt;&gt;"", RIGHT(SUBSTITUTE(AC1138,"-",""),9)=RIGHT(SUBSTITUTE('Company information'!D$4,"-",""),9))</f>
        <v/>
      </c>
      <c r="W1138" s="418">
        <f>AI1138-I1138</f>
        <v/>
      </c>
      <c r="X1138" s="455" t="n"/>
      <c r="Y1138" s="419" t="n">
        <v>44788</v>
      </c>
      <c r="Z1138" s="418" t="inlineStr">
        <is>
          <t>PTI2216856</t>
        </is>
      </c>
      <c r="AA1138" s="418" t="inlineStr"/>
      <c r="AB1138" s="418" t="inlineStr">
        <is>
          <t>បុគ្គលជាប់អាករ</t>
        </is>
      </c>
      <c r="AC1138" s="418" t="inlineStr">
        <is>
          <t>L001-100067123</t>
        </is>
      </c>
      <c r="AD1138" s="418" t="inlineStr">
        <is>
          <t>រីឡាយអេប៊ល សូស អ៊ិនដាសស្រ្ទៀល (ខេមបូឌា)</t>
        </is>
      </c>
      <c r="AE1138" s="455" t="n">
        <v>293579</v>
      </c>
      <c r="AF1138" s="455" t="n">
        <v>266890</v>
      </c>
      <c r="AG1138" s="455" t="n">
        <v>0</v>
      </c>
      <c r="AH1138" s="455" t="n">
        <v>0</v>
      </c>
      <c r="AI1138" s="455" t="n">
        <v>26689</v>
      </c>
      <c r="AJ1138" s="455" t="n">
        <v>0</v>
      </c>
      <c r="AK1138" s="455" t="n">
        <v>0</v>
      </c>
      <c r="AL1138" s="455" t="n">
        <v>0</v>
      </c>
      <c r="AM1138" s="455" t="n">
        <v>0</v>
      </c>
      <c r="AN1138" s="455" t="n">
        <v>0</v>
      </c>
      <c r="AO1138" s="455" t="n">
        <v>0</v>
      </c>
      <c r="AP1138" s="455" t="n">
        <v>0</v>
      </c>
      <c r="AQ1138" s="455" t="n">
        <v>0</v>
      </c>
      <c r="AR1138" s="418" t="inlineStr"/>
      <c r="AS1138" s="418" t="inlineStr">
        <is>
          <t>ថ្លៃដឹកជញ្ជូន និងសេវា</t>
        </is>
      </c>
      <c r="AT1138" s="418" t="inlineStr">
        <is>
          <t>បានប្រកាសពន្ធ</t>
        </is>
      </c>
    </row>
    <row r="1139">
      <c r="A1139" s="417" t="n">
        <v>1130</v>
      </c>
      <c r="B1139" s="418" t="inlineStr">
        <is>
          <t>Yellow tape</t>
        </is>
      </c>
      <c r="C1139" s="418" t="inlineStr">
        <is>
          <t>ឃឺន + ណាហ្គែល</t>
        </is>
      </c>
      <c r="D1139" s="418" t="inlineStr">
        <is>
          <t>L001-100045189</t>
        </is>
      </c>
      <c r="E1139" s="418" t="inlineStr">
        <is>
          <t>PTI2216857</t>
        </is>
      </c>
      <c r="F1139" s="419" t="n">
        <v>44788</v>
      </c>
      <c r="G1139" s="420" t="n">
        <v>26689</v>
      </c>
      <c r="H1139" s="418" t="n"/>
      <c r="I1139" s="455" t="n">
        <v>26689</v>
      </c>
      <c r="J1139" s="418">
        <f>IF(L1139&lt;&gt;"",L1139,K1139)</f>
        <v/>
      </c>
      <c r="K1139" s="418">
        <f>IF(AND(T1139=TRUE, U1139=TRUE, V1139=TRUE), IF(W1139&lt;-0.05, "អនុញ្ញាត (អ្នកផ្គត់ផ្គង់ប្រកាសខ្វះ)", "បានប្រកាស (អនុញ្ញាត)"), IF(AND(T1139=FALSE, U1139=FALSE, V1139=FALSE), "ព្យួរទុក (មិនមានទិន្នន័យ)", "ប្រកាសខុស (ព្យួរទុក)"))</f>
        <v/>
      </c>
      <c r="L1139" s="418" t="inlineStr"/>
      <c r="M1139" s="418" t="inlineStr"/>
      <c r="N1139" s="455" t="n"/>
      <c r="O1139" s="455">
        <f>IF(W1139&lt;0,AI1139,I1139)</f>
        <v/>
      </c>
      <c r="P1139" s="455">
        <f>I1139-O1139</f>
        <v/>
      </c>
      <c r="Q1139" s="418" t="n"/>
      <c r="R1139" s="418" t="inlineStr">
        <is>
          <t>PTI2216857</t>
        </is>
      </c>
      <c r="S1139" s="418" t="inlineStr">
        <is>
          <t>PTI2216857</t>
        </is>
      </c>
      <c r="T1139" s="418">
        <f>R1139=S1139</f>
        <v/>
      </c>
      <c r="U1139" s="418">
        <f>AND(MONTH(F1139)=MONTH(Y1139), YEAR(F1139)=YEAR(Y1139))</f>
        <v/>
      </c>
      <c r="V1139" s="418">
        <f>AND(AC1139&lt;&gt;"", 'Company information'!D$4&lt;&gt;"", RIGHT(SUBSTITUTE(AC1139,"-",""),9)=RIGHT(SUBSTITUTE('Company information'!D$4,"-",""),9))</f>
        <v/>
      </c>
      <c r="W1139" s="418">
        <f>AI1139-I1139</f>
        <v/>
      </c>
      <c r="X1139" s="455" t="n"/>
      <c r="Y1139" s="419" t="n">
        <v>44788</v>
      </c>
      <c r="Z1139" s="418" t="inlineStr">
        <is>
          <t>PTI2216857</t>
        </is>
      </c>
      <c r="AA1139" s="418" t="inlineStr"/>
      <c r="AB1139" s="418" t="inlineStr">
        <is>
          <t>បុគ្គលជាប់អាករ</t>
        </is>
      </c>
      <c r="AC1139" s="418" t="inlineStr">
        <is>
          <t>L001-100067123</t>
        </is>
      </c>
      <c r="AD1139" s="418" t="inlineStr">
        <is>
          <t>រីឡាយអេប៊ល សូស អ៊ិនដាសស្រ្ទៀល (ខេមបូឌា)</t>
        </is>
      </c>
      <c r="AE1139" s="455" t="n">
        <v>293579</v>
      </c>
      <c r="AF1139" s="455" t="n">
        <v>266890</v>
      </c>
      <c r="AG1139" s="455" t="n">
        <v>0</v>
      </c>
      <c r="AH1139" s="455" t="n">
        <v>0</v>
      </c>
      <c r="AI1139" s="455" t="n">
        <v>26689</v>
      </c>
      <c r="AJ1139" s="455" t="n">
        <v>0</v>
      </c>
      <c r="AK1139" s="455" t="n">
        <v>0</v>
      </c>
      <c r="AL1139" s="455" t="n">
        <v>0</v>
      </c>
      <c r="AM1139" s="455" t="n">
        <v>0</v>
      </c>
      <c r="AN1139" s="455" t="n">
        <v>0</v>
      </c>
      <c r="AO1139" s="455" t="n">
        <v>0</v>
      </c>
      <c r="AP1139" s="455" t="n">
        <v>0</v>
      </c>
      <c r="AQ1139" s="455" t="n">
        <v>0</v>
      </c>
      <c r="AR1139" s="418" t="inlineStr"/>
      <c r="AS1139" s="418" t="inlineStr">
        <is>
          <t>ថ្លៃដឹកជញ្ជូន និងសេវា</t>
        </is>
      </c>
      <c r="AT1139" s="418" t="inlineStr">
        <is>
          <t>បានប្រកាសពន្ធ</t>
        </is>
      </c>
    </row>
    <row r="1140">
      <c r="A1140" s="417" t="n">
        <v>1131</v>
      </c>
      <c r="B1140" s="418" t="inlineStr">
        <is>
          <t>CRS3226, Unifi AC Pro, Rack 42U-800x1100x2000 and Delivery</t>
        </is>
      </c>
      <c r="C1140" s="418" t="inlineStr">
        <is>
          <t>ឃឺន + ណាហ្គែល</t>
        </is>
      </c>
      <c r="D1140" s="418" t="inlineStr">
        <is>
          <t>L001-100045189</t>
        </is>
      </c>
      <c r="E1140" s="418" t="inlineStr">
        <is>
          <t>PTI2216876</t>
        </is>
      </c>
      <c r="F1140" s="419" t="n">
        <v>44788</v>
      </c>
      <c r="G1140" s="420" t="n">
        <v>26689</v>
      </c>
      <c r="H1140" s="418" t="n"/>
      <c r="I1140" s="455" t="n">
        <v>26689</v>
      </c>
      <c r="J1140" s="418">
        <f>IF(L1140&lt;&gt;"",L1140,K1140)</f>
        <v/>
      </c>
      <c r="K1140" s="418">
        <f>IF(AND(T1140=TRUE, U1140=TRUE, V1140=TRUE), IF(W1140&lt;-0.05, "អនុញ្ញាត (អ្នកផ្គត់ផ្គង់ប្រកាសខ្វះ)", "បានប្រកាស (អនុញ្ញាត)"), IF(AND(T1140=FALSE, U1140=FALSE, V1140=FALSE), "ព្យួរទុក (មិនមានទិន្នន័យ)", "ប្រកាសខុស (ព្យួរទុក)"))</f>
        <v/>
      </c>
      <c r="L1140" s="418" t="inlineStr"/>
      <c r="M1140" s="418" t="inlineStr"/>
      <c r="N1140" s="455" t="n"/>
      <c r="O1140" s="455">
        <f>IF(W1140&lt;0,AI1140,I1140)</f>
        <v/>
      </c>
      <c r="P1140" s="455">
        <f>I1140-O1140</f>
        <v/>
      </c>
      <c r="Q1140" s="418" t="n"/>
      <c r="R1140" s="418" t="inlineStr">
        <is>
          <t>PTI2216876</t>
        </is>
      </c>
      <c r="S1140" s="418" t="inlineStr">
        <is>
          <t>PTI2216876</t>
        </is>
      </c>
      <c r="T1140" s="418">
        <f>R1140=S1140</f>
        <v/>
      </c>
      <c r="U1140" s="418">
        <f>AND(MONTH(F1140)=MONTH(Y1140), YEAR(F1140)=YEAR(Y1140))</f>
        <v/>
      </c>
      <c r="V1140" s="418">
        <f>AND(AC1140&lt;&gt;"", 'Company information'!D$4&lt;&gt;"", RIGHT(SUBSTITUTE(AC1140,"-",""),9)=RIGHT(SUBSTITUTE('Company information'!D$4,"-",""),9))</f>
        <v/>
      </c>
      <c r="W1140" s="418">
        <f>AI1140-I1140</f>
        <v/>
      </c>
      <c r="X1140" s="455" t="n"/>
      <c r="Y1140" s="419" t="n">
        <v>44788</v>
      </c>
      <c r="Z1140" s="418" t="inlineStr">
        <is>
          <t>PTI2216876</t>
        </is>
      </c>
      <c r="AA1140" s="418" t="inlineStr"/>
      <c r="AB1140" s="418" t="inlineStr">
        <is>
          <t>បុគ្គលជាប់អាករ</t>
        </is>
      </c>
      <c r="AC1140" s="418" t="inlineStr">
        <is>
          <t>L001-100067123</t>
        </is>
      </c>
      <c r="AD1140" s="418" t="inlineStr">
        <is>
          <t>រីឡាយអេប៊ល សូស អ៊ិនដាសស្រ្ទៀល (ខេមបូឌា)</t>
        </is>
      </c>
      <c r="AE1140" s="455" t="n">
        <v>293579</v>
      </c>
      <c r="AF1140" s="455" t="n">
        <v>266890</v>
      </c>
      <c r="AG1140" s="455" t="n">
        <v>0</v>
      </c>
      <c r="AH1140" s="455" t="n">
        <v>0</v>
      </c>
      <c r="AI1140" s="455" t="n">
        <v>26689</v>
      </c>
      <c r="AJ1140" s="455" t="n">
        <v>0</v>
      </c>
      <c r="AK1140" s="455" t="n">
        <v>0</v>
      </c>
      <c r="AL1140" s="455" t="n">
        <v>0</v>
      </c>
      <c r="AM1140" s="455" t="n">
        <v>0</v>
      </c>
      <c r="AN1140" s="455" t="n">
        <v>0</v>
      </c>
      <c r="AO1140" s="455" t="n">
        <v>0</v>
      </c>
      <c r="AP1140" s="455" t="n">
        <v>0</v>
      </c>
      <c r="AQ1140" s="455" t="n">
        <v>0</v>
      </c>
      <c r="AR1140" s="418" t="inlineStr"/>
      <c r="AS1140" s="418" t="inlineStr">
        <is>
          <t>ថ្លៃដឹកជញ្ជូន និងសេវា</t>
        </is>
      </c>
      <c r="AT1140" s="418" t="inlineStr">
        <is>
          <t>បានប្រកាសពន្ធ</t>
        </is>
      </c>
    </row>
    <row r="1141">
      <c r="A1141" s="417" t="n">
        <v>1132</v>
      </c>
      <c r="B1141" s="418" t="inlineStr">
        <is>
          <t>Transfer charge</t>
        </is>
      </c>
      <c r="C1141" s="418" t="inlineStr">
        <is>
          <t>ឃឺន + ណាហ្គែល</t>
        </is>
      </c>
      <c r="D1141" s="418" t="inlineStr">
        <is>
          <t>L001-100045189</t>
        </is>
      </c>
      <c r="E1141" s="418" t="inlineStr">
        <is>
          <t>PTI2216886</t>
        </is>
      </c>
      <c r="F1141" s="419" t="n">
        <v>44788</v>
      </c>
      <c r="G1141" s="420" t="n">
        <v>26689</v>
      </c>
      <c r="H1141" s="418" t="n"/>
      <c r="I1141" s="455" t="n">
        <v>26689</v>
      </c>
      <c r="J1141" s="418">
        <f>IF(L1141&lt;&gt;"",L1141,K1141)</f>
        <v/>
      </c>
      <c r="K1141" s="418">
        <f>IF(AND(T1141=TRUE, U1141=TRUE, V1141=TRUE), IF(W1141&lt;-0.05, "អនុញ្ញាត (អ្នកផ្គត់ផ្គង់ប្រកាសខ្វះ)", "បានប្រកាស (អនុញ្ញាត)"), IF(AND(T1141=FALSE, U1141=FALSE, V1141=FALSE), "ព្យួរទុក (មិនមានទិន្នន័យ)", "ប្រកាសខុស (ព្យួរទុក)"))</f>
        <v/>
      </c>
      <c r="L1141" s="418" t="inlineStr"/>
      <c r="M1141" s="418" t="inlineStr"/>
      <c r="N1141" s="455" t="n"/>
      <c r="O1141" s="455">
        <f>IF(W1141&lt;0,AI1141,I1141)</f>
        <v/>
      </c>
      <c r="P1141" s="455">
        <f>I1141-O1141</f>
        <v/>
      </c>
      <c r="Q1141" s="418" t="n"/>
      <c r="R1141" s="418" t="inlineStr">
        <is>
          <t>PTI2216886</t>
        </is>
      </c>
      <c r="S1141" s="418" t="inlineStr">
        <is>
          <t>PTI2216886</t>
        </is>
      </c>
      <c r="T1141" s="418">
        <f>R1141=S1141</f>
        <v/>
      </c>
      <c r="U1141" s="418">
        <f>AND(MONTH(F1141)=MONTH(Y1141), YEAR(F1141)=YEAR(Y1141))</f>
        <v/>
      </c>
      <c r="V1141" s="418">
        <f>AND(AC1141&lt;&gt;"", 'Company information'!D$4&lt;&gt;"", RIGHT(SUBSTITUTE(AC1141,"-",""),9)=RIGHT(SUBSTITUTE('Company information'!D$4,"-",""),9))</f>
        <v/>
      </c>
      <c r="W1141" s="418">
        <f>AI1141-I1141</f>
        <v/>
      </c>
      <c r="X1141" s="455" t="n"/>
      <c r="Y1141" s="419" t="n">
        <v>44788</v>
      </c>
      <c r="Z1141" s="418" t="inlineStr">
        <is>
          <t>PTI2216886</t>
        </is>
      </c>
      <c r="AA1141" s="418" t="inlineStr"/>
      <c r="AB1141" s="418" t="inlineStr">
        <is>
          <t>បុគ្គលជាប់អាករ</t>
        </is>
      </c>
      <c r="AC1141" s="418" t="inlineStr">
        <is>
          <t>L001-100067123</t>
        </is>
      </c>
      <c r="AD1141" s="418" t="inlineStr">
        <is>
          <t>រីឡាយអេប៊ល សូស អ៊ិនដាសស្រ្ទៀល (ខេមបូឌា)</t>
        </is>
      </c>
      <c r="AE1141" s="455" t="n">
        <v>293579</v>
      </c>
      <c r="AF1141" s="455" t="n">
        <v>266890</v>
      </c>
      <c r="AG1141" s="455" t="n">
        <v>0</v>
      </c>
      <c r="AH1141" s="455" t="n">
        <v>0</v>
      </c>
      <c r="AI1141" s="455" t="n">
        <v>26689</v>
      </c>
      <c r="AJ1141" s="455" t="n">
        <v>0</v>
      </c>
      <c r="AK1141" s="455" t="n">
        <v>0</v>
      </c>
      <c r="AL1141" s="455" t="n">
        <v>0</v>
      </c>
      <c r="AM1141" s="455" t="n">
        <v>0</v>
      </c>
      <c r="AN1141" s="455" t="n">
        <v>0</v>
      </c>
      <c r="AO1141" s="455" t="n">
        <v>0</v>
      </c>
      <c r="AP1141" s="455" t="n">
        <v>0</v>
      </c>
      <c r="AQ1141" s="455" t="n">
        <v>0</v>
      </c>
      <c r="AR1141" s="418" t="inlineStr"/>
      <c r="AS1141" s="418" t="inlineStr">
        <is>
          <t>ថ្លៃដឹកជញ្ជូន និងសេវា</t>
        </is>
      </c>
      <c r="AT1141" s="418" t="inlineStr">
        <is>
          <t>បានប្រកាសពន្ធ</t>
        </is>
      </c>
    </row>
    <row r="1142">
      <c r="A1142" s="417" t="n">
        <v>1133</v>
      </c>
      <c r="B1142" s="418" t="inlineStr">
        <is>
          <t>Lenovo Thinkpad T14 Gen 4</t>
        </is>
      </c>
      <c r="C1142" s="418" t="inlineStr">
        <is>
          <t>ឃឺន + ណាហ្គែល</t>
        </is>
      </c>
      <c r="D1142" s="418" t="inlineStr">
        <is>
          <t>L001-100045189</t>
        </is>
      </c>
      <c r="E1142" s="418" t="inlineStr">
        <is>
          <t>PTI2216867</t>
        </is>
      </c>
      <c r="F1142" s="419" t="n">
        <v>44788</v>
      </c>
      <c r="G1142" s="420" t="n">
        <v>26689</v>
      </c>
      <c r="H1142" s="418" t="n"/>
      <c r="I1142" s="455" t="n">
        <v>26689</v>
      </c>
      <c r="J1142" s="418">
        <f>IF(L1142&lt;&gt;"",L1142,K1142)</f>
        <v/>
      </c>
      <c r="K1142" s="418">
        <f>IF(AND(T1142=TRUE, U1142=TRUE, V1142=TRUE), IF(W1142&lt;-0.05, "អនុញ្ញាត (អ្នកផ្គត់ផ្គង់ប្រកាសខ្វះ)", "បានប្រកាស (អនុញ្ញាត)"), IF(AND(T1142=FALSE, U1142=FALSE, V1142=FALSE), "ព្យួរទុក (មិនមានទិន្នន័យ)", "ប្រកាសខុស (ព្យួរទុក)"))</f>
        <v/>
      </c>
      <c r="L1142" s="418" t="inlineStr"/>
      <c r="M1142" s="418" t="inlineStr"/>
      <c r="N1142" s="455" t="n"/>
      <c r="O1142" s="455">
        <f>IF(W1142&lt;0,AI1142,I1142)</f>
        <v/>
      </c>
      <c r="P1142" s="455">
        <f>I1142-O1142</f>
        <v/>
      </c>
      <c r="Q1142" s="418" t="n"/>
      <c r="R1142" s="418" t="inlineStr">
        <is>
          <t>PTI2216867</t>
        </is>
      </c>
      <c r="S1142" s="418" t="inlineStr">
        <is>
          <t>PTI2216867</t>
        </is>
      </c>
      <c r="T1142" s="418">
        <f>R1142=S1142</f>
        <v/>
      </c>
      <c r="U1142" s="418">
        <f>AND(MONTH(F1142)=MONTH(Y1142), YEAR(F1142)=YEAR(Y1142))</f>
        <v/>
      </c>
      <c r="V1142" s="418">
        <f>AND(AC1142&lt;&gt;"", 'Company information'!D$4&lt;&gt;"", RIGHT(SUBSTITUTE(AC1142,"-",""),9)=RIGHT(SUBSTITUTE('Company information'!D$4,"-",""),9))</f>
        <v/>
      </c>
      <c r="W1142" s="418">
        <f>AI1142-I1142</f>
        <v/>
      </c>
      <c r="X1142" s="455" t="n"/>
      <c r="Y1142" s="419" t="n">
        <v>44788</v>
      </c>
      <c r="Z1142" s="418" t="inlineStr">
        <is>
          <t>PTI2216867</t>
        </is>
      </c>
      <c r="AA1142" s="418" t="inlineStr"/>
      <c r="AB1142" s="418" t="inlineStr">
        <is>
          <t>បុគ្គលជាប់អាករ</t>
        </is>
      </c>
      <c r="AC1142" s="418" t="inlineStr">
        <is>
          <t>L001-100067123</t>
        </is>
      </c>
      <c r="AD1142" s="418" t="inlineStr">
        <is>
          <t>រីឡាយអេប៊ល សូស អ៊ិនដាសស្រ្ទៀល (ខេមបូឌា)</t>
        </is>
      </c>
      <c r="AE1142" s="455" t="n">
        <v>293579</v>
      </c>
      <c r="AF1142" s="455" t="n">
        <v>266890</v>
      </c>
      <c r="AG1142" s="455" t="n">
        <v>0</v>
      </c>
      <c r="AH1142" s="455" t="n">
        <v>0</v>
      </c>
      <c r="AI1142" s="455" t="n">
        <v>26689</v>
      </c>
      <c r="AJ1142" s="455" t="n">
        <v>0</v>
      </c>
      <c r="AK1142" s="455" t="n">
        <v>0</v>
      </c>
      <c r="AL1142" s="455" t="n">
        <v>0</v>
      </c>
      <c r="AM1142" s="455" t="n">
        <v>0</v>
      </c>
      <c r="AN1142" s="455" t="n">
        <v>0</v>
      </c>
      <c r="AO1142" s="455" t="n">
        <v>0</v>
      </c>
      <c r="AP1142" s="455" t="n">
        <v>0</v>
      </c>
      <c r="AQ1142" s="455" t="n">
        <v>0</v>
      </c>
      <c r="AR1142" s="418" t="inlineStr"/>
      <c r="AS1142" s="418" t="inlineStr">
        <is>
          <t>ថ្លៃដឹកជញ្ជូន និងសេវា</t>
        </is>
      </c>
      <c r="AT1142" s="418" t="inlineStr">
        <is>
          <t>បានប្រកាសពន្ធ</t>
        </is>
      </c>
    </row>
    <row r="1143">
      <c r="A1143" s="417" t="n">
        <v>1134</v>
      </c>
      <c r="B1143" s="418" t="inlineStr">
        <is>
          <t>Transfer charge</t>
        </is>
      </c>
      <c r="C1143" s="418" t="inlineStr">
        <is>
          <t>ឃឺន + ណាហ្គែល</t>
        </is>
      </c>
      <c r="D1143" s="418" t="inlineStr">
        <is>
          <t>L001-100045189</t>
        </is>
      </c>
      <c r="E1143" s="418" t="inlineStr">
        <is>
          <t>PTI2216685</t>
        </is>
      </c>
      <c r="F1143" s="419" t="n">
        <v>44842</v>
      </c>
      <c r="G1143" s="420" t="n">
        <v>60798</v>
      </c>
      <c r="H1143" s="418" t="n"/>
      <c r="I1143" s="455" t="n">
        <v>60798</v>
      </c>
      <c r="J1143" s="418">
        <f>IF(L1143&lt;&gt;"",L1143,K1143)</f>
        <v/>
      </c>
      <c r="K1143" s="418">
        <f>IF(AND(T1143=TRUE, U1143=TRUE, V1143=TRUE), IF(W1143&lt;-0.05, "អនុញ្ញាត (អ្នកផ្គត់ផ្គង់ប្រកាសខ្វះ)", "បានប្រកាស (អនុញ្ញាត)"), IF(AND(T1143=FALSE, U1143=FALSE, V1143=FALSE), "ព្យួរទុក (មិនមានទិន្នន័យ)", "ប្រកាសខុស (ព្យួរទុក)"))</f>
        <v/>
      </c>
      <c r="L1143" s="418" t="inlineStr"/>
      <c r="M1143" s="418" t="inlineStr"/>
      <c r="N1143" s="455" t="n"/>
      <c r="O1143" s="455">
        <f>IF(W1143&lt;0,AI1143,I1143)</f>
        <v/>
      </c>
      <c r="P1143" s="455">
        <f>I1143-O1143</f>
        <v/>
      </c>
      <c r="Q1143" s="418" t="n"/>
      <c r="R1143" s="418" t="inlineStr">
        <is>
          <t>PTI2216685</t>
        </is>
      </c>
      <c r="S1143" s="418" t="inlineStr">
        <is>
          <t>PTI2216685</t>
        </is>
      </c>
      <c r="T1143" s="418">
        <f>R1143=S1143</f>
        <v/>
      </c>
      <c r="U1143" s="418">
        <f>AND(MONTH(F1143)=MONTH(Y1143), YEAR(F1143)=YEAR(Y1143))</f>
        <v/>
      </c>
      <c r="V1143" s="418">
        <f>AND(AC1143&lt;&gt;"", 'Company information'!D$4&lt;&gt;"", RIGHT(SUBSTITUTE(AC1143,"-",""),9)=RIGHT(SUBSTITUTE('Company information'!D$4,"-",""),9))</f>
        <v/>
      </c>
      <c r="W1143" s="418">
        <f>AI1143-I1143</f>
        <v/>
      </c>
      <c r="X1143" s="455" t="n"/>
      <c r="Y1143" s="419" t="n">
        <v>44783</v>
      </c>
      <c r="Z1143" s="418" t="inlineStr">
        <is>
          <t>PTI2216685</t>
        </is>
      </c>
      <c r="AA1143" s="418" t="inlineStr"/>
      <c r="AB1143" s="418" t="inlineStr">
        <is>
          <t>បុគ្គលជាប់អាករ</t>
        </is>
      </c>
      <c r="AC1143" s="418" t="inlineStr">
        <is>
          <t>L001-100067123</t>
        </is>
      </c>
      <c r="AD1143" s="418" t="inlineStr">
        <is>
          <t>រីឡាយអេប៊ល សូស អ៊ិនដាសស្រ្ទៀល (ខេមបូឌា)</t>
        </is>
      </c>
      <c r="AE1143" s="455" t="n">
        <v>699592</v>
      </c>
      <c r="AF1143" s="455" t="n">
        <v>607984</v>
      </c>
      <c r="AG1143" s="455" t="n">
        <v>30810</v>
      </c>
      <c r="AH1143" s="455" t="n">
        <v>0</v>
      </c>
      <c r="AI1143" s="455" t="n">
        <v>60798</v>
      </c>
      <c r="AJ1143" s="455" t="n">
        <v>0</v>
      </c>
      <c r="AK1143" s="455" t="n">
        <v>0</v>
      </c>
      <c r="AL1143" s="455" t="n">
        <v>0</v>
      </c>
      <c r="AM1143" s="455" t="n">
        <v>0</v>
      </c>
      <c r="AN1143" s="455" t="n">
        <v>0</v>
      </c>
      <c r="AO1143" s="455" t="n">
        <v>0</v>
      </c>
      <c r="AP1143" s="455" t="n">
        <v>0</v>
      </c>
      <c r="AQ1143" s="455" t="n">
        <v>0</v>
      </c>
      <c r="AR1143" s="418" t="inlineStr"/>
      <c r="AS1143" s="418" t="inlineStr">
        <is>
          <t>ថ្លៃដឹកជញ្ជូន និងសេវា</t>
        </is>
      </c>
      <c r="AT1143" s="418" t="inlineStr">
        <is>
          <t>បានប្រកាសពន្ធ</t>
        </is>
      </c>
    </row>
    <row r="1144">
      <c r="A1144" s="417" t="n">
        <v>1135</v>
      </c>
      <c r="B1144" s="418" t="inlineStr">
        <is>
          <t>Monthly Charge of Photo Copies Rental from 06/02/2024 to 06/03/2024</t>
        </is>
      </c>
      <c r="C1144" s="418" t="inlineStr">
        <is>
          <t>ឃឺន + ណាហ្គែល</t>
        </is>
      </c>
      <c r="D1144" s="418" t="inlineStr">
        <is>
          <t>L001-100045189</t>
        </is>
      </c>
      <c r="E1144" s="418" t="inlineStr">
        <is>
          <t>PTI2216684</t>
        </is>
      </c>
      <c r="F1144" s="419" t="n">
        <v>44842</v>
      </c>
      <c r="G1144" s="420" t="n">
        <v>136860</v>
      </c>
      <c r="H1144" s="418" t="n"/>
      <c r="I1144" s="455" t="n">
        <v>136860</v>
      </c>
      <c r="J1144" s="418">
        <f>IF(L1144&lt;&gt;"",L1144,K1144)</f>
        <v/>
      </c>
      <c r="K1144" s="418">
        <f>IF(AND(T1144=TRUE, U1144=TRUE, V1144=TRUE), IF(W1144&lt;-0.05, "អនុញ្ញាត (អ្នកផ្គត់ផ្គង់ប្រកាសខ្វះ)", "បានប្រកាស (អនុញ្ញាត)"), IF(AND(T1144=FALSE, U1144=FALSE, V1144=FALSE), "ព្យួរទុក (មិនមានទិន្នន័យ)", "ប្រកាសខុស (ព្យួរទុក)"))</f>
        <v/>
      </c>
      <c r="L1144" s="418" t="inlineStr"/>
      <c r="M1144" s="418" t="inlineStr"/>
      <c r="N1144" s="455" t="n"/>
      <c r="O1144" s="455">
        <f>IF(W1144&lt;0,AI1144,I1144)</f>
        <v/>
      </c>
      <c r="P1144" s="455">
        <f>I1144-O1144</f>
        <v/>
      </c>
      <c r="Q1144" s="418" t="n"/>
      <c r="R1144" s="418" t="inlineStr">
        <is>
          <t>PTI2216684</t>
        </is>
      </c>
      <c r="S1144" s="418" t="inlineStr">
        <is>
          <t>PTI2216684</t>
        </is>
      </c>
      <c r="T1144" s="418">
        <f>R1144=S1144</f>
        <v/>
      </c>
      <c r="U1144" s="418">
        <f>AND(MONTH(F1144)=MONTH(Y1144), YEAR(F1144)=YEAR(Y1144))</f>
        <v/>
      </c>
      <c r="V1144" s="418">
        <f>AND(AC1144&lt;&gt;"", 'Company information'!D$4&lt;&gt;"", RIGHT(SUBSTITUTE(AC1144,"-",""),9)=RIGHT(SUBSTITUTE('Company information'!D$4,"-",""),9))</f>
        <v/>
      </c>
      <c r="W1144" s="418">
        <f>AI1144-I1144</f>
        <v/>
      </c>
      <c r="X1144" s="455" t="n"/>
      <c r="Y1144" s="419" t="n">
        <v>44783</v>
      </c>
      <c r="Z1144" s="418" t="inlineStr">
        <is>
          <t>PTI2216684</t>
        </is>
      </c>
      <c r="AA1144" s="418" t="inlineStr"/>
      <c r="AB1144" s="418" t="inlineStr">
        <is>
          <t>បុគ្គលជាប់អាករ</t>
        </is>
      </c>
      <c r="AC1144" s="418" t="inlineStr">
        <is>
          <t>L001-100067123</t>
        </is>
      </c>
      <c r="AD1144" s="418" t="inlineStr">
        <is>
          <t>រីឡាយអេប៊ល សូស អ៊ិនដាសស្រ្ទៀល (ខេមបូឌា)</t>
        </is>
      </c>
      <c r="AE1144" s="455" t="n">
        <v>1536269</v>
      </c>
      <c r="AF1144" s="455" t="n">
        <v>1368599</v>
      </c>
      <c r="AG1144" s="455" t="n">
        <v>30810</v>
      </c>
      <c r="AH1144" s="455" t="n">
        <v>0</v>
      </c>
      <c r="AI1144" s="455" t="n">
        <v>136860</v>
      </c>
      <c r="AJ1144" s="455" t="n">
        <v>0</v>
      </c>
      <c r="AK1144" s="455" t="n">
        <v>0</v>
      </c>
      <c r="AL1144" s="455" t="n">
        <v>0</v>
      </c>
      <c r="AM1144" s="455" t="n">
        <v>0</v>
      </c>
      <c r="AN1144" s="455" t="n">
        <v>0</v>
      </c>
      <c r="AO1144" s="455" t="n">
        <v>0</v>
      </c>
      <c r="AP1144" s="455" t="n">
        <v>0</v>
      </c>
      <c r="AQ1144" s="455" t="n">
        <v>0</v>
      </c>
      <c r="AR1144" s="418" t="inlineStr"/>
      <c r="AS1144" s="418" t="inlineStr">
        <is>
          <t>ថ្លៃដឹកជញ្ជូន និងសេវា</t>
        </is>
      </c>
      <c r="AT1144" s="418" t="inlineStr">
        <is>
          <t>បានប្រកាសពន្ធ</t>
        </is>
      </c>
    </row>
    <row r="1145">
      <c r="A1145" s="417" t="n">
        <v>1136</v>
      </c>
      <c r="B1145" s="418" t="inlineStr">
        <is>
          <t>Monthly Charge of Photo Copies Rental from 06/02/2024 to 06/03/2024</t>
        </is>
      </c>
      <c r="C1145" s="418" t="inlineStr">
        <is>
          <t>អេភីអិល ឡូយីស្ទីក (ខេមបូឌា) ភីធីអ៊ី អិលធីឌី</t>
        </is>
      </c>
      <c r="D1145" s="418" t="inlineStr">
        <is>
          <t>L001-100046460</t>
        </is>
      </c>
      <c r="E1145" s="418" t="inlineStr">
        <is>
          <t>PNHL489422</t>
        </is>
      </c>
      <c r="F1145" s="419" t="n">
        <v>44790</v>
      </c>
      <c r="G1145" s="420" t="n">
        <v>143994</v>
      </c>
      <c r="H1145" s="418" t="n"/>
      <c r="I1145" s="455" t="n">
        <v>143994</v>
      </c>
      <c r="J1145" s="418">
        <f>IF(L1145&lt;&gt;"",L1145,K1145)</f>
        <v/>
      </c>
      <c r="K1145" s="418">
        <f>IF(AND(T1145=TRUE, U1145=TRUE, V1145=TRUE), IF(W1145&lt;-0.05, "អនុញ្ញាត (អ្នកផ្គត់ផ្គង់ប្រកាសខ្វះ)", "បានប្រកាស (អនុញ្ញាត)"), IF(AND(T1145=FALSE, U1145=FALSE, V1145=FALSE), "ព្យួរទុក (មិនមានទិន្នន័យ)", "ប្រកាសខុស (ព្យួរទុក)"))</f>
        <v/>
      </c>
      <c r="L1145" s="418" t="inlineStr"/>
      <c r="M1145" s="418" t="inlineStr"/>
      <c r="N1145" s="455" t="n"/>
      <c r="O1145" s="455">
        <f>IF(W1145&lt;0,AI1145,I1145)</f>
        <v/>
      </c>
      <c r="P1145" s="455">
        <f>I1145-O1145</f>
        <v/>
      </c>
      <c r="Q1145" s="418" t="n"/>
      <c r="R1145" s="418" t="inlineStr">
        <is>
          <t>PNHL489422</t>
        </is>
      </c>
      <c r="S1145" s="418" t="inlineStr">
        <is>
          <t>PNHL489422</t>
        </is>
      </c>
      <c r="T1145" s="418">
        <f>R1145=S1145</f>
        <v/>
      </c>
      <c r="U1145" s="418">
        <f>AND(MONTH(F1145)=MONTH(Y1145), YEAR(F1145)=YEAR(Y1145))</f>
        <v/>
      </c>
      <c r="V1145" s="418">
        <f>AND(AC1145&lt;&gt;"", 'Company information'!D$4&lt;&gt;"", RIGHT(SUBSTITUTE(AC1145,"-",""),9)=RIGHT(SUBSTITUTE('Company information'!D$4,"-",""),9))</f>
        <v/>
      </c>
      <c r="W1145" s="418">
        <f>AI1145-I1145</f>
        <v/>
      </c>
      <c r="X1145" s="455" t="n"/>
      <c r="Y1145" s="419" t="n">
        <v>44790</v>
      </c>
      <c r="Z1145" s="418" t="inlineStr">
        <is>
          <t>PNHL489422</t>
        </is>
      </c>
      <c r="AA1145" s="418" t="inlineStr"/>
      <c r="AB1145" s="418" t="inlineStr">
        <is>
          <t>បុគ្គលជាប់អាករ</t>
        </is>
      </c>
      <c r="AC1145" s="418" t="inlineStr">
        <is>
          <t>L001-100067123</t>
        </is>
      </c>
      <c r="AD1145" s="418" t="inlineStr">
        <is>
          <t>រីឡាយអេប៊ល សូស អ៊ិនដាសស្រ្ទៀល (ខេមបូឌា)</t>
        </is>
      </c>
      <c r="AE1145" s="455" t="n">
        <v>1583931</v>
      </c>
      <c r="AF1145" s="455" t="n">
        <v>1439937</v>
      </c>
      <c r="AG1145" s="455" t="n">
        <v>0</v>
      </c>
      <c r="AH1145" s="455" t="n">
        <v>0</v>
      </c>
      <c r="AI1145" s="455" t="n">
        <v>143994</v>
      </c>
      <c r="AJ1145" s="455" t="n">
        <v>0</v>
      </c>
      <c r="AK1145" s="455" t="n">
        <v>0</v>
      </c>
      <c r="AL1145" s="455" t="n">
        <v>0</v>
      </c>
      <c r="AM1145" s="455" t="n">
        <v>0</v>
      </c>
      <c r="AN1145" s="455" t="n">
        <v>0</v>
      </c>
      <c r="AO1145" s="455" t="n">
        <v>0</v>
      </c>
      <c r="AP1145" s="455" t="n">
        <v>0</v>
      </c>
      <c r="AQ1145" s="455" t="n">
        <v>0</v>
      </c>
      <c r="AR1145" s="418" t="inlineStr"/>
      <c r="AS1145" s="418" t="inlineStr">
        <is>
          <t>LOCAL CHARGE &amp; OTHER</t>
        </is>
      </c>
      <c r="AT1145" s="418" t="inlineStr">
        <is>
          <t>បានប្រកាសពន្ធ</t>
        </is>
      </c>
    </row>
    <row r="1146">
      <c r="A1146" s="417" t="n">
        <v>1137</v>
      </c>
      <c r="B1146" s="418" t="inlineStr">
        <is>
          <t>Monthly Charge of Photo Copies Rental from 06/02/2024 to 06/03/2024</t>
        </is>
      </c>
      <c r="C1146" s="418" t="inlineStr">
        <is>
          <t>អេភីអិល ឡូយីស្ទីក (ខេមបូឌា) ភីធីអ៊ី អិលធីឌី</t>
        </is>
      </c>
      <c r="D1146" s="418" t="inlineStr">
        <is>
          <t>L001-100046460</t>
        </is>
      </c>
      <c r="E1146" s="418" t="inlineStr">
        <is>
          <t>PNHL489397</t>
        </is>
      </c>
      <c r="F1146" s="419" t="n">
        <v>44792</v>
      </c>
      <c r="G1146" s="420" t="n">
        <v>379323</v>
      </c>
      <c r="H1146" s="418" t="n"/>
      <c r="I1146" s="455" t="n">
        <v>379323</v>
      </c>
      <c r="J1146" s="418">
        <f>IF(L1146&lt;&gt;"",L1146,K1146)</f>
        <v/>
      </c>
      <c r="K1146" s="418">
        <f>IF(AND(T1146=TRUE, U1146=TRUE, V1146=TRUE), IF(W1146&lt;-0.05, "អនុញ្ញាត (អ្នកផ្គត់ផ្គង់ប្រកាសខ្វះ)", "បានប្រកាស (អនុញ្ញាត)"), IF(AND(T1146=FALSE, U1146=FALSE, V1146=FALSE), "ព្យួរទុក (មិនមានទិន្នន័យ)", "ប្រកាសខុស (ព្យួរទុក)"))</f>
        <v/>
      </c>
      <c r="L1146" s="418" t="inlineStr"/>
      <c r="M1146" s="418" t="inlineStr"/>
      <c r="N1146" s="455" t="n"/>
      <c r="O1146" s="455">
        <f>IF(W1146&lt;0,AI1146,I1146)</f>
        <v/>
      </c>
      <c r="P1146" s="455">
        <f>I1146-O1146</f>
        <v/>
      </c>
      <c r="Q1146" s="418" t="n"/>
      <c r="R1146" s="418" t="inlineStr">
        <is>
          <t>PNHL489397</t>
        </is>
      </c>
      <c r="S1146" s="418" t="inlineStr">
        <is>
          <t>PNHL489397</t>
        </is>
      </c>
      <c r="T1146" s="418">
        <f>R1146=S1146</f>
        <v/>
      </c>
      <c r="U1146" s="418">
        <f>AND(MONTH(F1146)=MONTH(Y1146), YEAR(F1146)=YEAR(Y1146))</f>
        <v/>
      </c>
      <c r="V1146" s="418">
        <f>AND(AC1146&lt;&gt;"", 'Company information'!D$4&lt;&gt;"", RIGHT(SUBSTITUTE(AC1146,"-",""),9)=RIGHT(SUBSTITUTE('Company information'!D$4,"-",""),9))</f>
        <v/>
      </c>
      <c r="W1146" s="418">
        <f>AI1146-I1146</f>
        <v/>
      </c>
      <c r="X1146" s="455" t="n"/>
      <c r="Y1146" s="419" t="n">
        <v>44792</v>
      </c>
      <c r="Z1146" s="418" t="inlineStr">
        <is>
          <t>PNHL489397</t>
        </is>
      </c>
      <c r="AA1146" s="418" t="inlineStr"/>
      <c r="AB1146" s="418" t="inlineStr">
        <is>
          <t>បុគ្គលជាប់អាករ</t>
        </is>
      </c>
      <c r="AC1146" s="418" t="inlineStr">
        <is>
          <t>L001-100067123</t>
        </is>
      </c>
      <c r="AD1146" s="418" t="inlineStr">
        <is>
          <t>រីឡាយអេប៊ល សូស អ៊ិនដាសស្រ្ទៀល (ខេមបូឌា)</t>
        </is>
      </c>
      <c r="AE1146" s="455" t="n">
        <v>4172548</v>
      </c>
      <c r="AF1146" s="455" t="n">
        <v>3793225</v>
      </c>
      <c r="AG1146" s="455" t="n">
        <v>0</v>
      </c>
      <c r="AH1146" s="455" t="n">
        <v>0</v>
      </c>
      <c r="AI1146" s="455" t="n">
        <v>379323</v>
      </c>
      <c r="AJ1146" s="455" t="n">
        <v>0</v>
      </c>
      <c r="AK1146" s="455" t="n">
        <v>0</v>
      </c>
      <c r="AL1146" s="455" t="n">
        <v>0</v>
      </c>
      <c r="AM1146" s="455" t="n">
        <v>0</v>
      </c>
      <c r="AN1146" s="455" t="n">
        <v>0</v>
      </c>
      <c r="AO1146" s="455" t="n">
        <v>0</v>
      </c>
      <c r="AP1146" s="455" t="n">
        <v>0</v>
      </c>
      <c r="AQ1146" s="455" t="n">
        <v>0</v>
      </c>
      <c r="AR1146" s="418" t="inlineStr"/>
      <c r="AS1146" s="418" t="inlineStr">
        <is>
          <t>LOCAL CHARGE &amp; OTHER</t>
        </is>
      </c>
      <c r="AT1146" s="418" t="inlineStr">
        <is>
          <t>បានប្រកាសពន្ធ</t>
        </is>
      </c>
    </row>
    <row r="1147">
      <c r="A1147" s="417" t="n">
        <v>1138</v>
      </c>
      <c r="B1147" s="418" t="inlineStr">
        <is>
          <t>Monthly Charge of Photo Copies Rental from 06/02/2024 to 06/03/2024</t>
        </is>
      </c>
      <c r="C1147" s="418" t="inlineStr">
        <is>
          <t>អេភីអិល ឡូយីស្ទីក (ខេមបូឌា) ភីធីអ៊ី អិលធីឌី</t>
        </is>
      </c>
      <c r="D1147" s="418" t="inlineStr">
        <is>
          <t>L001-100046460</t>
        </is>
      </c>
      <c r="E1147" s="418" t="inlineStr">
        <is>
          <t>PNHL489396</t>
        </is>
      </c>
      <c r="F1147" s="419" t="n">
        <v>44792</v>
      </c>
      <c r="G1147" s="420" t="n">
        <v>138675</v>
      </c>
      <c r="H1147" s="418" t="n"/>
      <c r="I1147" s="455" t="n">
        <v>138675</v>
      </c>
      <c r="J1147" s="418">
        <f>IF(L1147&lt;&gt;"",L1147,K1147)</f>
        <v/>
      </c>
      <c r="K1147" s="418">
        <f>IF(AND(T1147=TRUE, U1147=TRUE, V1147=TRUE), IF(W1147&lt;-0.05, "អនុញ្ញាត (អ្នកផ្គត់ផ្គង់ប្រកាសខ្វះ)", "បានប្រកាស (អនុញ្ញាត)"), IF(AND(T1147=FALSE, U1147=FALSE, V1147=FALSE), "ព្យួរទុក (មិនមានទិន្នន័យ)", "ប្រកាសខុស (ព្យួរទុក)"))</f>
        <v/>
      </c>
      <c r="L1147" s="418" t="inlineStr"/>
      <c r="M1147" s="418" t="inlineStr"/>
      <c r="N1147" s="455" t="n"/>
      <c r="O1147" s="455">
        <f>IF(W1147&lt;0,AI1147,I1147)</f>
        <v/>
      </c>
      <c r="P1147" s="455">
        <f>I1147-O1147</f>
        <v/>
      </c>
      <c r="Q1147" s="418" t="n"/>
      <c r="R1147" s="418" t="inlineStr">
        <is>
          <t>PNHL489396</t>
        </is>
      </c>
      <c r="S1147" s="418" t="inlineStr">
        <is>
          <t>PNHL489396</t>
        </is>
      </c>
      <c r="T1147" s="418">
        <f>R1147=S1147</f>
        <v/>
      </c>
      <c r="U1147" s="418">
        <f>AND(MONTH(F1147)=MONTH(Y1147), YEAR(F1147)=YEAR(Y1147))</f>
        <v/>
      </c>
      <c r="V1147" s="418">
        <f>AND(AC1147&lt;&gt;"", 'Company information'!D$4&lt;&gt;"", RIGHT(SUBSTITUTE(AC1147,"-",""),9)=RIGHT(SUBSTITUTE('Company information'!D$4,"-",""),9))</f>
        <v/>
      </c>
      <c r="W1147" s="418">
        <f>AI1147-I1147</f>
        <v/>
      </c>
      <c r="X1147" s="455" t="n"/>
      <c r="Y1147" s="419" t="n">
        <v>44792</v>
      </c>
      <c r="Z1147" s="418" t="inlineStr">
        <is>
          <t>PNHL489396</t>
        </is>
      </c>
      <c r="AA1147" s="418" t="inlineStr"/>
      <c r="AB1147" s="418" t="inlineStr">
        <is>
          <t>បុគ្គលជាប់អាករ</t>
        </is>
      </c>
      <c r="AC1147" s="418" t="inlineStr">
        <is>
          <t>L001-100067123</t>
        </is>
      </c>
      <c r="AD1147" s="418" t="inlineStr">
        <is>
          <t>រីឡាយអេប៊ល សូស អ៊ិនដាសស្រ្ទៀល (ខេមបូឌា)</t>
        </is>
      </c>
      <c r="AE1147" s="455" t="n">
        <v>1525422</v>
      </c>
      <c r="AF1147" s="455" t="n">
        <v>1386747</v>
      </c>
      <c r="AG1147" s="455" t="n">
        <v>0</v>
      </c>
      <c r="AH1147" s="455" t="n">
        <v>0</v>
      </c>
      <c r="AI1147" s="455" t="n">
        <v>138675</v>
      </c>
      <c r="AJ1147" s="455" t="n">
        <v>0</v>
      </c>
      <c r="AK1147" s="455" t="n">
        <v>0</v>
      </c>
      <c r="AL1147" s="455" t="n">
        <v>0</v>
      </c>
      <c r="AM1147" s="455" t="n">
        <v>0</v>
      </c>
      <c r="AN1147" s="455" t="n">
        <v>0</v>
      </c>
      <c r="AO1147" s="455" t="n">
        <v>0</v>
      </c>
      <c r="AP1147" s="455" t="n">
        <v>0</v>
      </c>
      <c r="AQ1147" s="455" t="n">
        <v>0</v>
      </c>
      <c r="AR1147" s="418" t="inlineStr"/>
      <c r="AS1147" s="418" t="inlineStr">
        <is>
          <t>LOCAL CHARGE &amp; OTHER</t>
        </is>
      </c>
      <c r="AT1147" s="418" t="inlineStr">
        <is>
          <t>បានប្រកាសពន្ធ</t>
        </is>
      </c>
    </row>
    <row r="1148">
      <c r="A1148" s="417" t="n">
        <v>1139</v>
      </c>
      <c r="B1148" s="418" t="inlineStr">
        <is>
          <t>Waste Collection service for February 2024</t>
        </is>
      </c>
      <c r="C1148" s="418" t="inlineStr">
        <is>
          <t>អេភីអិល ឡូយីស្ទីក (ខេមបូឌា) ភីធីអ៊ី អិលធីឌី</t>
        </is>
      </c>
      <c r="D1148" s="418" t="inlineStr">
        <is>
          <t>L001-100046460</t>
        </is>
      </c>
      <c r="E1148" s="418" t="inlineStr">
        <is>
          <t>PNHL489395</t>
        </is>
      </c>
      <c r="F1148" s="419" t="n">
        <v>44792</v>
      </c>
      <c r="G1148" s="420" t="n">
        <v>608564</v>
      </c>
      <c r="H1148" s="418" t="n"/>
      <c r="I1148" s="455" t="n">
        <v>608564</v>
      </c>
      <c r="J1148" s="418">
        <f>IF(L1148&lt;&gt;"",L1148,K1148)</f>
        <v/>
      </c>
      <c r="K1148" s="418">
        <f>IF(AND(T1148=TRUE, U1148=TRUE, V1148=TRUE), IF(W1148&lt;-0.05, "អនុញ្ញាត (អ្នកផ្គត់ផ្គង់ប្រកាសខ្វះ)", "បានប្រកាស (អនុញ្ញាត)"), IF(AND(T1148=FALSE, U1148=FALSE, V1148=FALSE), "ព្យួរទុក (មិនមានទិន្នន័យ)", "ប្រកាសខុស (ព្យួរទុក)"))</f>
        <v/>
      </c>
      <c r="L1148" s="418" t="inlineStr"/>
      <c r="M1148" s="418" t="inlineStr"/>
      <c r="N1148" s="455" t="n"/>
      <c r="O1148" s="455">
        <f>IF(W1148&lt;0,AI1148,I1148)</f>
        <v/>
      </c>
      <c r="P1148" s="455">
        <f>I1148-O1148</f>
        <v/>
      </c>
      <c r="Q1148" s="418" t="n"/>
      <c r="R1148" s="418" t="inlineStr">
        <is>
          <t>PNHL489395</t>
        </is>
      </c>
      <c r="S1148" s="418" t="inlineStr">
        <is>
          <t>PNHL489395</t>
        </is>
      </c>
      <c r="T1148" s="418">
        <f>R1148=S1148</f>
        <v/>
      </c>
      <c r="U1148" s="418">
        <f>AND(MONTH(F1148)=MONTH(Y1148), YEAR(F1148)=YEAR(Y1148))</f>
        <v/>
      </c>
      <c r="V1148" s="418">
        <f>AND(AC1148&lt;&gt;"", 'Company information'!D$4&lt;&gt;"", RIGHT(SUBSTITUTE(AC1148,"-",""),9)=RIGHT(SUBSTITUTE('Company information'!D$4,"-",""),9))</f>
        <v/>
      </c>
      <c r="W1148" s="418">
        <f>AI1148-I1148</f>
        <v/>
      </c>
      <c r="X1148" s="455" t="n"/>
      <c r="Y1148" s="419" t="n">
        <v>44792</v>
      </c>
      <c r="Z1148" s="418" t="inlineStr">
        <is>
          <t>PNHL489395</t>
        </is>
      </c>
      <c r="AA1148" s="418" t="inlineStr"/>
      <c r="AB1148" s="418" t="inlineStr">
        <is>
          <t>បុគ្គលជាប់អាករ</t>
        </is>
      </c>
      <c r="AC1148" s="418" t="inlineStr">
        <is>
          <t>L001-100067123</t>
        </is>
      </c>
      <c r="AD1148" s="418" t="inlineStr">
        <is>
          <t>រីឡាយអេប៊ល សូស អ៊ិនដាសស្រ្ទៀល (ខេមបូឌា)</t>
        </is>
      </c>
      <c r="AE1148" s="455" t="n">
        <v>6694205</v>
      </c>
      <c r="AF1148" s="455" t="n">
        <v>6085641</v>
      </c>
      <c r="AG1148" s="455" t="n">
        <v>0</v>
      </c>
      <c r="AH1148" s="455" t="n">
        <v>0</v>
      </c>
      <c r="AI1148" s="455" t="n">
        <v>608564</v>
      </c>
      <c r="AJ1148" s="455" t="n">
        <v>0</v>
      </c>
      <c r="AK1148" s="455" t="n">
        <v>0</v>
      </c>
      <c r="AL1148" s="455" t="n">
        <v>0</v>
      </c>
      <c r="AM1148" s="455" t="n">
        <v>0</v>
      </c>
      <c r="AN1148" s="455" t="n">
        <v>0</v>
      </c>
      <c r="AO1148" s="455" t="n">
        <v>0</v>
      </c>
      <c r="AP1148" s="455" t="n">
        <v>0</v>
      </c>
      <c r="AQ1148" s="455" t="n">
        <v>0</v>
      </c>
      <c r="AR1148" s="418" t="inlineStr"/>
      <c r="AS1148" s="418" t="inlineStr">
        <is>
          <t>LOCAL CHARGE &amp; OTHER</t>
        </is>
      </c>
      <c r="AT1148" s="418" t="inlineStr">
        <is>
          <t>បានប្រកាសពន្ធ</t>
        </is>
      </c>
    </row>
    <row r="1149">
      <c r="A1149" s="417" t="n">
        <v>1140</v>
      </c>
      <c r="B1149" s="418" t="inlineStr">
        <is>
          <t>50% for Assisting in Preparation CMT Contract and Submission to GDT</t>
        </is>
      </c>
      <c r="C1149" s="418" t="inlineStr">
        <is>
          <t>អេភីអិល ឡូយីស្ទីក (ខេមបូឌា) ភីធីអ៊ី អិលធីឌី</t>
        </is>
      </c>
      <c r="D1149" s="418" t="inlineStr">
        <is>
          <t>L001-100046460</t>
        </is>
      </c>
      <c r="E1149" s="418" t="inlineStr">
        <is>
          <t>KOEL821810</t>
        </is>
      </c>
      <c r="F1149" s="419" t="n">
        <v>44792</v>
      </c>
      <c r="G1149" s="420" t="n">
        <v>570279</v>
      </c>
      <c r="H1149" s="418" t="n"/>
      <c r="I1149" s="455" t="n">
        <v>570279</v>
      </c>
      <c r="J1149" s="418">
        <f>IF(L1149&lt;&gt;"",L1149,K1149)</f>
        <v/>
      </c>
      <c r="K1149" s="418">
        <f>IF(AND(T1149=TRUE, U1149=TRUE, V1149=TRUE), IF(W1149&lt;-0.05, "អនុញ្ញាត (អ្នកផ្គត់ផ្គង់ប្រកាសខ្វះ)", "បានប្រកាស (អនុញ្ញាត)"), IF(AND(T1149=FALSE, U1149=FALSE, V1149=FALSE), "ព្យួរទុក (មិនមានទិន្នន័យ)", "ប្រកាសខុស (ព្យួរទុក)"))</f>
        <v/>
      </c>
      <c r="L1149" s="418" t="inlineStr"/>
      <c r="M1149" s="418" t="inlineStr"/>
      <c r="N1149" s="455" t="n"/>
      <c r="O1149" s="455">
        <f>IF(W1149&lt;0,AI1149,I1149)</f>
        <v/>
      </c>
      <c r="P1149" s="455">
        <f>I1149-O1149</f>
        <v/>
      </c>
      <c r="Q1149" s="418" t="n"/>
      <c r="R1149" s="418" t="inlineStr">
        <is>
          <t>KOEL821810</t>
        </is>
      </c>
      <c r="S1149" s="418" t="inlineStr">
        <is>
          <t>KOEL821810</t>
        </is>
      </c>
      <c r="T1149" s="418">
        <f>R1149=S1149</f>
        <v/>
      </c>
      <c r="U1149" s="418">
        <f>AND(MONTH(F1149)=MONTH(Y1149), YEAR(F1149)=YEAR(Y1149))</f>
        <v/>
      </c>
      <c r="V1149" s="418">
        <f>AND(AC1149&lt;&gt;"", 'Company information'!D$4&lt;&gt;"", RIGHT(SUBSTITUTE(AC1149,"-",""),9)=RIGHT(SUBSTITUTE('Company information'!D$4,"-",""),9))</f>
        <v/>
      </c>
      <c r="W1149" s="418">
        <f>AI1149-I1149</f>
        <v/>
      </c>
      <c r="X1149" s="455" t="n"/>
      <c r="Y1149" s="419" t="n">
        <v>44792</v>
      </c>
      <c r="Z1149" s="418" t="inlineStr">
        <is>
          <t>KOEL821810</t>
        </is>
      </c>
      <c r="AA1149" s="418" t="inlineStr"/>
      <c r="AB1149" s="418" t="inlineStr">
        <is>
          <t>បុគ្គលជាប់អាករ</t>
        </is>
      </c>
      <c r="AC1149" s="418" t="inlineStr">
        <is>
          <t>L001-100067123</t>
        </is>
      </c>
      <c r="AD1149" s="418" t="inlineStr">
        <is>
          <t>រីឡាយអេប៊ល សូស អ៊ិនដាសស្រ្ទៀល (ខេមបូឌា)</t>
        </is>
      </c>
      <c r="AE1149" s="455" t="n">
        <v>6273073</v>
      </c>
      <c r="AF1149" s="455" t="n">
        <v>5702794</v>
      </c>
      <c r="AG1149" s="455" t="n">
        <v>0</v>
      </c>
      <c r="AH1149" s="455" t="n">
        <v>0</v>
      </c>
      <c r="AI1149" s="455" t="n">
        <v>570279</v>
      </c>
      <c r="AJ1149" s="455" t="n">
        <v>0</v>
      </c>
      <c r="AK1149" s="455" t="n">
        <v>0</v>
      </c>
      <c r="AL1149" s="455" t="n">
        <v>0</v>
      </c>
      <c r="AM1149" s="455" t="n">
        <v>0</v>
      </c>
      <c r="AN1149" s="455" t="n">
        <v>0</v>
      </c>
      <c r="AO1149" s="455" t="n">
        <v>0</v>
      </c>
      <c r="AP1149" s="455" t="n">
        <v>0</v>
      </c>
      <c r="AQ1149" s="455" t="n">
        <v>0</v>
      </c>
      <c r="AR1149" s="418" t="inlineStr"/>
      <c r="AS1149" s="418" t="inlineStr">
        <is>
          <t>LOCAL CHARGE &amp; OTHER</t>
        </is>
      </c>
      <c r="AT1149" s="418" t="inlineStr">
        <is>
          <t>បានប្រកាសពន្ធ</t>
        </is>
      </c>
    </row>
    <row r="1150">
      <c r="A1150" s="417" t="n">
        <v>1141</v>
      </c>
      <c r="B1150" s="418" t="inlineStr">
        <is>
          <t>Transfer charge</t>
        </is>
      </c>
      <c r="C1150" s="418" t="inlineStr">
        <is>
          <t>វ៉ុលត្រេន ឡូជីស្ទីក (ខេមបូឌា) ឯ.ក</t>
        </is>
      </c>
      <c r="D1150" s="418" t="inlineStr">
        <is>
          <t>K010-901800934</t>
        </is>
      </c>
      <c r="E1150" s="418" t="inlineStr">
        <is>
          <t>VOL221024</t>
        </is>
      </c>
      <c r="F1150" s="419" t="n">
        <v>44791</v>
      </c>
      <c r="G1150" s="420" t="n">
        <v>613422</v>
      </c>
      <c r="H1150" s="418" t="n"/>
      <c r="I1150" s="455" t="n">
        <v>613422</v>
      </c>
      <c r="J1150" s="418">
        <f>IF(L1150&lt;&gt;"",L1150,K1150)</f>
        <v/>
      </c>
      <c r="K1150" s="418">
        <f>IF(AND(T1150=TRUE, U1150=TRUE, V1150=TRUE), IF(W1150&lt;-0.05, "អនុញ្ញាត (អ្នកផ្គត់ផ្គង់ប្រកាសខ្វះ)", "បានប្រកាស (អនុញ្ញាត)"), IF(AND(T1150=FALSE, U1150=FALSE, V1150=FALSE), "ព្យួរទុក (មិនមានទិន្នន័យ)", "ប្រកាសខុស (ព្យួរទុក)"))</f>
        <v/>
      </c>
      <c r="L1150" s="418" t="inlineStr"/>
      <c r="M1150" s="418" t="inlineStr"/>
      <c r="N1150" s="455" t="n"/>
      <c r="O1150" s="455">
        <f>IF(W1150&lt;0,AI1150,I1150)</f>
        <v/>
      </c>
      <c r="P1150" s="455">
        <f>I1150-O1150</f>
        <v/>
      </c>
      <c r="Q1150" s="418" t="n"/>
      <c r="R1150" s="418" t="inlineStr">
        <is>
          <t>VOL221024</t>
        </is>
      </c>
      <c r="S1150" s="418" t="inlineStr">
        <is>
          <t>VOL221024</t>
        </is>
      </c>
      <c r="T1150" s="418">
        <f>R1150=S1150</f>
        <v/>
      </c>
      <c r="U1150" s="418">
        <f>AND(MONTH(F1150)=MONTH(Y1150), YEAR(F1150)=YEAR(Y1150))</f>
        <v/>
      </c>
      <c r="V1150" s="418">
        <f>AND(AC1150&lt;&gt;"", 'Company information'!D$4&lt;&gt;"", RIGHT(SUBSTITUTE(AC1150,"-",""),9)=RIGHT(SUBSTITUTE('Company information'!D$4,"-",""),9))</f>
        <v/>
      </c>
      <c r="W1150" s="418">
        <f>AI1150-I1150</f>
        <v/>
      </c>
      <c r="X1150" s="455" t="n"/>
      <c r="Y1150" s="419" t="n">
        <v>44791</v>
      </c>
      <c r="Z1150" s="418" t="inlineStr">
        <is>
          <t>VOL221024</t>
        </is>
      </c>
      <c r="AA1150" s="418" t="inlineStr"/>
      <c r="AB1150" s="418" t="inlineStr">
        <is>
          <t>បុគ្គលជាប់អាករ</t>
        </is>
      </c>
      <c r="AC1150" s="418" t="inlineStr">
        <is>
          <t>L001-100067123</t>
        </is>
      </c>
      <c r="AD1150" s="418" t="inlineStr">
        <is>
          <t>រីឡាយអេប៊ល សូស អ៊ិនដាសស្រ្ទៀល (ខេមបូឌា)</t>
        </is>
      </c>
      <c r="AE1150" s="455" t="n">
        <v>6747637</v>
      </c>
      <c r="AF1150" s="455" t="n">
        <v>6134215</v>
      </c>
      <c r="AG1150" s="455" t="n">
        <v>0</v>
      </c>
      <c r="AH1150" s="455" t="n">
        <v>0</v>
      </c>
      <c r="AI1150" s="455" t="n">
        <v>613422</v>
      </c>
      <c r="AJ1150" s="455" t="n">
        <v>0</v>
      </c>
      <c r="AK1150" s="455" t="n">
        <v>0</v>
      </c>
      <c r="AL1150" s="455" t="n">
        <v>0</v>
      </c>
      <c r="AM1150" s="455" t="n">
        <v>0</v>
      </c>
      <c r="AN1150" s="455" t="n">
        <v>0</v>
      </c>
      <c r="AO1150" s="455" t="n">
        <v>0</v>
      </c>
      <c r="AP1150" s="455" t="n">
        <v>0</v>
      </c>
      <c r="AQ1150" s="455" t="n">
        <v>0</v>
      </c>
      <c r="AR1150" s="418" t="inlineStr"/>
      <c r="AS1150" s="418" t="inlineStr">
        <is>
          <t>Commission service on goods transportation</t>
        </is>
      </c>
      <c r="AT1150" s="418" t="inlineStr">
        <is>
          <t>បានប្រកាសពន្ធ</t>
        </is>
      </c>
    </row>
    <row r="1151">
      <c r="A1151" s="417" t="n">
        <v>1142</v>
      </c>
      <c r="B1151" s="418" t="inlineStr">
        <is>
          <t>Transfer charge</t>
        </is>
      </c>
      <c r="C1151" s="418" t="inlineStr">
        <is>
          <t>វ៉ុលត្រេន ឡូជីស្ទីក (ខេមបូឌា) ឯ.ក</t>
        </is>
      </c>
      <c r="D1151" s="418" t="inlineStr">
        <is>
          <t>K010-901800934</t>
        </is>
      </c>
      <c r="E1151" s="418" t="inlineStr">
        <is>
          <t>VOL221021</t>
        </is>
      </c>
      <c r="F1151" s="419" t="n">
        <v>44791</v>
      </c>
      <c r="G1151" s="420" t="n">
        <v>134978</v>
      </c>
      <c r="H1151" s="418" t="n"/>
      <c r="I1151" s="455" t="n">
        <v>134978</v>
      </c>
      <c r="J1151" s="418">
        <f>IF(L1151&lt;&gt;"",L1151,K1151)</f>
        <v/>
      </c>
      <c r="K1151" s="418">
        <f>IF(AND(T1151=TRUE, U1151=TRUE, V1151=TRUE), IF(W1151&lt;-0.05, "អនុញ្ញាត (អ្នកផ្គត់ផ្គង់ប្រកាសខ្វះ)", "បានប្រកាស (អនុញ្ញាត)"), IF(AND(T1151=FALSE, U1151=FALSE, V1151=FALSE), "ព្យួរទុក (មិនមានទិន្នន័យ)", "ប្រកាសខុស (ព្យួរទុក)"))</f>
        <v/>
      </c>
      <c r="L1151" s="418" t="inlineStr"/>
      <c r="M1151" s="418" t="inlineStr"/>
      <c r="N1151" s="455" t="n"/>
      <c r="O1151" s="455">
        <f>IF(W1151&lt;0,AI1151,I1151)</f>
        <v/>
      </c>
      <c r="P1151" s="455">
        <f>I1151-O1151</f>
        <v/>
      </c>
      <c r="Q1151" s="418" t="n"/>
      <c r="R1151" s="418" t="inlineStr">
        <is>
          <t>VOL221021</t>
        </is>
      </c>
      <c r="S1151" s="418" t="inlineStr">
        <is>
          <t>VOL221021</t>
        </is>
      </c>
      <c r="T1151" s="418">
        <f>R1151=S1151</f>
        <v/>
      </c>
      <c r="U1151" s="418">
        <f>AND(MONTH(F1151)=MONTH(Y1151), YEAR(F1151)=YEAR(Y1151))</f>
        <v/>
      </c>
      <c r="V1151" s="418">
        <f>AND(AC1151&lt;&gt;"", 'Company information'!D$4&lt;&gt;"", RIGHT(SUBSTITUTE(AC1151,"-",""),9)=RIGHT(SUBSTITUTE('Company information'!D$4,"-",""),9))</f>
        <v/>
      </c>
      <c r="W1151" s="418">
        <f>AI1151-I1151</f>
        <v/>
      </c>
      <c r="X1151" s="455" t="n"/>
      <c r="Y1151" s="419" t="n">
        <v>44791</v>
      </c>
      <c r="Z1151" s="418" t="inlineStr">
        <is>
          <t>VOL221021</t>
        </is>
      </c>
      <c r="AA1151" s="418" t="inlineStr"/>
      <c r="AB1151" s="418" t="inlineStr">
        <is>
          <t>បុគ្គលជាប់អាករ</t>
        </is>
      </c>
      <c r="AC1151" s="418" t="inlineStr">
        <is>
          <t>L001-100067123</t>
        </is>
      </c>
      <c r="AD1151" s="418" t="inlineStr">
        <is>
          <t>រីឡាយអេប៊ល សូស អ៊ិនដាសស្រ្ទៀល (ខេមបូឌា)</t>
        </is>
      </c>
      <c r="AE1151" s="455" t="n">
        <v>1484742</v>
      </c>
      <c r="AF1151" s="455" t="n">
        <v>1349765</v>
      </c>
      <c r="AG1151" s="455" t="n">
        <v>0</v>
      </c>
      <c r="AH1151" s="455" t="n">
        <v>0</v>
      </c>
      <c r="AI1151" s="455" t="n">
        <v>134977</v>
      </c>
      <c r="AJ1151" s="455" t="n">
        <v>0</v>
      </c>
      <c r="AK1151" s="455" t="n">
        <v>0</v>
      </c>
      <c r="AL1151" s="455" t="n">
        <v>0</v>
      </c>
      <c r="AM1151" s="455" t="n">
        <v>0</v>
      </c>
      <c r="AN1151" s="455" t="n">
        <v>0</v>
      </c>
      <c r="AO1151" s="455" t="n">
        <v>0</v>
      </c>
      <c r="AP1151" s="455" t="n">
        <v>0</v>
      </c>
      <c r="AQ1151" s="455" t="n">
        <v>0</v>
      </c>
      <c r="AR1151" s="418" t="inlineStr"/>
      <c r="AS1151" s="418" t="inlineStr">
        <is>
          <t>Commission service on goods transportation</t>
        </is>
      </c>
      <c r="AT1151" s="418" t="inlineStr">
        <is>
          <t>បានប្រកាសពន្ធ</t>
        </is>
      </c>
    </row>
    <row r="1152">
      <c r="A1152" s="417" t="n">
        <v>1143</v>
      </c>
      <c r="B1152" s="418" t="inlineStr">
        <is>
          <t>Non Woven Interlining</t>
        </is>
      </c>
      <c r="C1152" s="418" t="inlineStr">
        <is>
          <t>ស៊ីបកូ ត្រេនស្ព័ត (ខេមបូឌា) ឯ.ក</t>
        </is>
      </c>
      <c r="D1152" s="418" t="inlineStr">
        <is>
          <t>K009-902004007</t>
        </is>
      </c>
      <c r="E1152" s="418" t="inlineStr">
        <is>
          <t>74220208</t>
        </is>
      </c>
      <c r="F1152" s="419" t="n">
        <v>44788</v>
      </c>
      <c r="G1152" s="420" t="n">
        <v>65696</v>
      </c>
      <c r="H1152" s="418" t="n"/>
      <c r="I1152" s="455" t="n">
        <v>65696</v>
      </c>
      <c r="J1152" s="418">
        <f>IF(L1152&lt;&gt;"",L1152,K1152)</f>
        <v/>
      </c>
      <c r="K1152" s="418">
        <f>IF(AND(T1152=TRUE, U1152=TRUE, V1152=TRUE), IF(W1152&lt;-0.05, "អនុញ្ញាត (អ្នកផ្គត់ផ្គង់ប្រកាសខ្វះ)", "បានប្រកាស (អនុញ្ញាត)"), IF(AND(T1152=FALSE, U1152=FALSE, V1152=FALSE), "ព្យួរទុក (មិនមានទិន្នន័យ)", "ប្រកាសខុស (ព្យួរទុក)"))</f>
        <v/>
      </c>
      <c r="L1152" s="418" t="inlineStr"/>
      <c r="M1152" s="418" t="inlineStr"/>
      <c r="N1152" s="455" t="n"/>
      <c r="O1152" s="455">
        <f>IF(W1152&lt;0,AI1152,I1152)</f>
        <v/>
      </c>
      <c r="P1152" s="455">
        <f>I1152-O1152</f>
        <v/>
      </c>
      <c r="Q1152" s="418" t="n"/>
      <c r="R1152" s="418" t="inlineStr">
        <is>
          <t>74220208</t>
        </is>
      </c>
      <c r="S1152" s="418" t="inlineStr">
        <is>
          <t>74220208</t>
        </is>
      </c>
      <c r="T1152" s="418">
        <f>R1152=S1152</f>
        <v/>
      </c>
      <c r="U1152" s="418">
        <f>AND(MONTH(F1152)=MONTH(Y1152), YEAR(F1152)=YEAR(Y1152))</f>
        <v/>
      </c>
      <c r="V1152" s="418">
        <f>AND(AC1152&lt;&gt;"", 'Company information'!D$4&lt;&gt;"", RIGHT(SUBSTITUTE(AC1152,"-",""),9)=RIGHT(SUBSTITUTE('Company information'!D$4,"-",""),9))</f>
        <v/>
      </c>
      <c r="W1152" s="418">
        <f>AI1152-I1152</f>
        <v/>
      </c>
      <c r="X1152" s="455" t="n"/>
      <c r="Y1152" s="419" t="n">
        <v>44788</v>
      </c>
      <c r="Z1152" s="418" t="inlineStr">
        <is>
          <t>74220208</t>
        </is>
      </c>
      <c r="AA1152" s="418" t="inlineStr"/>
      <c r="AB1152" s="418" t="inlineStr">
        <is>
          <t>បុគ្គលជាប់អាករ</t>
        </is>
      </c>
      <c r="AC1152" s="418" t="inlineStr">
        <is>
          <t>L001-100067123</t>
        </is>
      </c>
      <c r="AD1152" s="418" t="inlineStr">
        <is>
          <t>រីឡាយអេប៊ល សូស អ៊ិនដាសស្រ្ទៀល (ខេមបូឌា)</t>
        </is>
      </c>
      <c r="AE1152" s="455" t="n">
        <v>722656</v>
      </c>
      <c r="AF1152" s="455" t="n">
        <v>656960</v>
      </c>
      <c r="AG1152" s="455" t="n">
        <v>0</v>
      </c>
      <c r="AH1152" s="455" t="n">
        <v>0</v>
      </c>
      <c r="AI1152" s="455" t="n">
        <v>65696</v>
      </c>
      <c r="AJ1152" s="455" t="n">
        <v>0</v>
      </c>
      <c r="AK1152" s="455" t="n">
        <v>0</v>
      </c>
      <c r="AL1152" s="455" t="n">
        <v>0</v>
      </c>
      <c r="AM1152" s="455" t="n">
        <v>0</v>
      </c>
      <c r="AN1152" s="455" t="n">
        <v>0</v>
      </c>
      <c r="AO1152" s="455" t="n">
        <v>0</v>
      </c>
      <c r="AP1152" s="455" t="n">
        <v>0</v>
      </c>
      <c r="AQ1152" s="455" t="n">
        <v>0</v>
      </c>
      <c r="AR1152" s="418" t="inlineStr"/>
      <c r="AS1152" s="418" t="inlineStr">
        <is>
          <t>CUSTOMS CLEARANCE</t>
        </is>
      </c>
      <c r="AT1152" s="418" t="inlineStr">
        <is>
          <t>បានប្រកាសពន្ធ</t>
        </is>
      </c>
    </row>
    <row r="1153">
      <c r="A1153" s="417" t="n">
        <v>1144</v>
      </c>
      <c r="B1153" s="418" t="inlineStr">
        <is>
          <t>Water fee from 02/02/2024-02-03-2024</t>
        </is>
      </c>
      <c r="C1153" s="418" t="inlineStr">
        <is>
          <t>ស៊ីបកូ ត្រេនស្ព័ត (ខេមបូឌា) ឯ.ក</t>
        </is>
      </c>
      <c r="D1153" s="418" t="inlineStr">
        <is>
          <t>K009-902004007</t>
        </is>
      </c>
      <c r="E1153" s="418" t="inlineStr">
        <is>
          <t>74220205</t>
        </is>
      </c>
      <c r="F1153" s="419" t="n">
        <v>44788</v>
      </c>
      <c r="G1153" s="420" t="n">
        <v>65696</v>
      </c>
      <c r="H1153" s="418" t="n"/>
      <c r="I1153" s="455" t="n">
        <v>65696</v>
      </c>
      <c r="J1153" s="418">
        <f>IF(L1153&lt;&gt;"",L1153,K1153)</f>
        <v/>
      </c>
      <c r="K1153" s="418">
        <f>IF(AND(T1153=TRUE, U1153=TRUE, V1153=TRUE), IF(W1153&lt;-0.05, "អនុញ្ញាត (អ្នកផ្គត់ផ្គង់ប្រកាសខ្វះ)", "បានប្រកាស (អនុញ្ញាត)"), IF(AND(T1153=FALSE, U1153=FALSE, V1153=FALSE), "ព្យួរទុក (មិនមានទិន្នន័យ)", "ប្រកាសខុស (ព្យួរទុក)"))</f>
        <v/>
      </c>
      <c r="L1153" s="418" t="inlineStr"/>
      <c r="M1153" s="418" t="inlineStr"/>
      <c r="N1153" s="455" t="n"/>
      <c r="O1153" s="455">
        <f>IF(W1153&lt;0,AI1153,I1153)</f>
        <v/>
      </c>
      <c r="P1153" s="455">
        <f>I1153-O1153</f>
        <v/>
      </c>
      <c r="Q1153" s="418" t="n"/>
      <c r="R1153" s="418" t="inlineStr">
        <is>
          <t>74220205</t>
        </is>
      </c>
      <c r="S1153" s="418" t="inlineStr">
        <is>
          <t>74220205</t>
        </is>
      </c>
      <c r="T1153" s="418">
        <f>R1153=S1153</f>
        <v/>
      </c>
      <c r="U1153" s="418">
        <f>AND(MONTH(F1153)=MONTH(Y1153), YEAR(F1153)=YEAR(Y1153))</f>
        <v/>
      </c>
      <c r="V1153" s="418">
        <f>AND(AC1153&lt;&gt;"", 'Company information'!D$4&lt;&gt;"", RIGHT(SUBSTITUTE(AC1153,"-",""),9)=RIGHT(SUBSTITUTE('Company information'!D$4,"-",""),9))</f>
        <v/>
      </c>
      <c r="W1153" s="418">
        <f>AI1153-I1153</f>
        <v/>
      </c>
      <c r="X1153" s="455" t="n"/>
      <c r="Y1153" s="419" t="n">
        <v>44788</v>
      </c>
      <c r="Z1153" s="418" t="inlineStr">
        <is>
          <t>74220205</t>
        </is>
      </c>
      <c r="AA1153" s="418" t="inlineStr"/>
      <c r="AB1153" s="418" t="inlineStr">
        <is>
          <t>បុគ្គលជាប់អាករ</t>
        </is>
      </c>
      <c r="AC1153" s="418" t="inlineStr">
        <is>
          <t>L001-100067123</t>
        </is>
      </c>
      <c r="AD1153" s="418" t="inlineStr">
        <is>
          <t>រីឡាយអេប៊ល សូស អ៊ិនដាសស្រ្ទៀល (ខេមបូឌា)</t>
        </is>
      </c>
      <c r="AE1153" s="455" t="n">
        <v>722656</v>
      </c>
      <c r="AF1153" s="455" t="n">
        <v>656960</v>
      </c>
      <c r="AG1153" s="455" t="n">
        <v>0</v>
      </c>
      <c r="AH1153" s="455" t="n">
        <v>0</v>
      </c>
      <c r="AI1153" s="455" t="n">
        <v>65696</v>
      </c>
      <c r="AJ1153" s="455" t="n">
        <v>0</v>
      </c>
      <c r="AK1153" s="455" t="n">
        <v>0</v>
      </c>
      <c r="AL1153" s="455" t="n">
        <v>0</v>
      </c>
      <c r="AM1153" s="455" t="n">
        <v>0</v>
      </c>
      <c r="AN1153" s="455" t="n">
        <v>0</v>
      </c>
      <c r="AO1153" s="455" t="n">
        <v>0</v>
      </c>
      <c r="AP1153" s="455" t="n">
        <v>0</v>
      </c>
      <c r="AQ1153" s="455" t="n">
        <v>0</v>
      </c>
      <c r="AR1153" s="418" t="inlineStr"/>
      <c r="AS1153" s="418" t="inlineStr">
        <is>
          <t>CUSTOMS CLEARANCE</t>
        </is>
      </c>
      <c r="AT1153" s="418" t="inlineStr">
        <is>
          <t>បានប្រកាសពន្ធ</t>
        </is>
      </c>
    </row>
    <row r="1154">
      <c r="A1154" s="417" t="n">
        <v>1145</v>
      </c>
      <c r="B1154" s="418" t="inlineStr">
        <is>
          <t>Rental car</t>
        </is>
      </c>
      <c r="C1154" s="418" t="inlineStr">
        <is>
          <t>ស៊ីបកូ ត្រេនស្ព័ត (ខេមបូឌា) ឯ.ក</t>
        </is>
      </c>
      <c r="D1154" s="418" t="inlineStr">
        <is>
          <t>K009-902004007</t>
        </is>
      </c>
      <c r="E1154" s="418" t="inlineStr">
        <is>
          <t>74220203</t>
        </is>
      </c>
      <c r="F1154" s="419" t="n">
        <v>44788</v>
      </c>
      <c r="G1154" s="420" t="n">
        <v>65696</v>
      </c>
      <c r="H1154" s="418" t="n"/>
      <c r="I1154" s="455" t="n">
        <v>65696</v>
      </c>
      <c r="J1154" s="418">
        <f>IF(L1154&lt;&gt;"",L1154,K1154)</f>
        <v/>
      </c>
      <c r="K1154" s="418">
        <f>IF(AND(T1154=TRUE, U1154=TRUE, V1154=TRUE), IF(W1154&lt;-0.05, "អនុញ្ញាត (អ្នកផ្គត់ផ្គង់ប្រកាសខ្វះ)", "បានប្រកាស (អនុញ្ញាត)"), IF(AND(T1154=FALSE, U1154=FALSE, V1154=FALSE), "ព្យួរទុក (មិនមានទិន្នន័យ)", "ប្រកាសខុស (ព្យួរទុក)"))</f>
        <v/>
      </c>
      <c r="L1154" s="418" t="inlineStr"/>
      <c r="M1154" s="418" t="inlineStr"/>
      <c r="N1154" s="455" t="n"/>
      <c r="O1154" s="455">
        <f>IF(W1154&lt;0,AI1154,I1154)</f>
        <v/>
      </c>
      <c r="P1154" s="455">
        <f>I1154-O1154</f>
        <v/>
      </c>
      <c r="Q1154" s="418" t="n"/>
      <c r="R1154" s="418" t="inlineStr">
        <is>
          <t>74220203</t>
        </is>
      </c>
      <c r="S1154" s="418" t="inlineStr">
        <is>
          <t>74220203</t>
        </is>
      </c>
      <c r="T1154" s="418">
        <f>R1154=S1154</f>
        <v/>
      </c>
      <c r="U1154" s="418">
        <f>AND(MONTH(F1154)=MONTH(Y1154), YEAR(F1154)=YEAR(Y1154))</f>
        <v/>
      </c>
      <c r="V1154" s="418">
        <f>AND(AC1154&lt;&gt;"", 'Company information'!D$4&lt;&gt;"", RIGHT(SUBSTITUTE(AC1154,"-",""),9)=RIGHT(SUBSTITUTE('Company information'!D$4,"-",""),9))</f>
        <v/>
      </c>
      <c r="W1154" s="418">
        <f>AI1154-I1154</f>
        <v/>
      </c>
      <c r="X1154" s="455" t="n"/>
      <c r="Y1154" s="419" t="n">
        <v>44788</v>
      </c>
      <c r="Z1154" s="418" t="inlineStr">
        <is>
          <t>74220203</t>
        </is>
      </c>
      <c r="AA1154" s="418" t="inlineStr"/>
      <c r="AB1154" s="418" t="inlineStr">
        <is>
          <t>បុគ្គលជាប់អាករ</t>
        </is>
      </c>
      <c r="AC1154" s="418" t="inlineStr">
        <is>
          <t>L001-100067123</t>
        </is>
      </c>
      <c r="AD1154" s="418" t="inlineStr">
        <is>
          <t>រីឡាយអេប៊ល សូស អ៊ិនដាសស្រ្ទៀល (ខេមបូឌា)</t>
        </is>
      </c>
      <c r="AE1154" s="455" t="n">
        <v>722656</v>
      </c>
      <c r="AF1154" s="455" t="n">
        <v>656960</v>
      </c>
      <c r="AG1154" s="455" t="n">
        <v>0</v>
      </c>
      <c r="AH1154" s="455" t="n">
        <v>0</v>
      </c>
      <c r="AI1154" s="455" t="n">
        <v>65696</v>
      </c>
      <c r="AJ1154" s="455" t="n">
        <v>0</v>
      </c>
      <c r="AK1154" s="455" t="n">
        <v>0</v>
      </c>
      <c r="AL1154" s="455" t="n">
        <v>0</v>
      </c>
      <c r="AM1154" s="455" t="n">
        <v>0</v>
      </c>
      <c r="AN1154" s="455" t="n">
        <v>0</v>
      </c>
      <c r="AO1154" s="455" t="n">
        <v>0</v>
      </c>
      <c r="AP1154" s="455" t="n">
        <v>0</v>
      </c>
      <c r="AQ1154" s="455" t="n">
        <v>0</v>
      </c>
      <c r="AR1154" s="418" t="inlineStr"/>
      <c r="AS1154" s="418" t="inlineStr">
        <is>
          <t>CUSTOMS CLEARANCE</t>
        </is>
      </c>
      <c r="AT1154" s="418" t="inlineStr">
        <is>
          <t>បានប្រកាសពន្ធ</t>
        </is>
      </c>
    </row>
    <row r="1155">
      <c r="A1155" s="417" t="n">
        <v>1146</v>
      </c>
      <c r="B1155" s="418" t="inlineStr">
        <is>
          <t>Transfer charge</t>
        </is>
      </c>
      <c r="C1155" s="418" t="inlineStr">
        <is>
          <t>ស៊ីបកូ ត្រេនស្ព័ត (ខេមបូឌា) ឯ.ក</t>
        </is>
      </c>
      <c r="D1155" s="418" t="inlineStr">
        <is>
          <t>K009-902004007</t>
        </is>
      </c>
      <c r="E1155" s="418" t="inlineStr">
        <is>
          <t>74220239</t>
        </is>
      </c>
      <c r="F1155" s="419" t="n">
        <v>44788</v>
      </c>
      <c r="G1155" s="420" t="n">
        <v>65696</v>
      </c>
      <c r="H1155" s="418" t="n"/>
      <c r="I1155" s="455" t="n">
        <v>65696</v>
      </c>
      <c r="J1155" s="418">
        <f>IF(L1155&lt;&gt;"",L1155,K1155)</f>
        <v/>
      </c>
      <c r="K1155" s="418">
        <f>IF(AND(T1155=TRUE, U1155=TRUE, V1155=TRUE), IF(W1155&lt;-0.05, "អនុញ្ញាត (អ្នកផ្គត់ផ្គង់ប្រកាសខ្វះ)", "បានប្រកាស (អនុញ្ញាត)"), IF(AND(T1155=FALSE, U1155=FALSE, V1155=FALSE), "ព្យួរទុក (មិនមានទិន្នន័យ)", "ប្រកាសខុស (ព្យួរទុក)"))</f>
        <v/>
      </c>
      <c r="L1155" s="418" t="inlineStr"/>
      <c r="M1155" s="418" t="inlineStr"/>
      <c r="N1155" s="455" t="n"/>
      <c r="O1155" s="455">
        <f>IF(W1155&lt;0,AI1155,I1155)</f>
        <v/>
      </c>
      <c r="P1155" s="455">
        <f>I1155-O1155</f>
        <v/>
      </c>
      <c r="Q1155" s="418" t="n"/>
      <c r="R1155" s="418" t="inlineStr">
        <is>
          <t>74220239</t>
        </is>
      </c>
      <c r="S1155" s="418" t="inlineStr">
        <is>
          <t>74220239</t>
        </is>
      </c>
      <c r="T1155" s="418">
        <f>R1155=S1155</f>
        <v/>
      </c>
      <c r="U1155" s="418">
        <f>AND(MONTH(F1155)=MONTH(Y1155), YEAR(F1155)=YEAR(Y1155))</f>
        <v/>
      </c>
      <c r="V1155" s="418">
        <f>AND(AC1155&lt;&gt;"", 'Company information'!D$4&lt;&gt;"", RIGHT(SUBSTITUTE(AC1155,"-",""),9)=RIGHT(SUBSTITUTE('Company information'!D$4,"-",""),9))</f>
        <v/>
      </c>
      <c r="W1155" s="418">
        <f>AI1155-I1155</f>
        <v/>
      </c>
      <c r="X1155" s="455" t="n"/>
      <c r="Y1155" s="419" t="n">
        <v>44788</v>
      </c>
      <c r="Z1155" s="418" t="inlineStr">
        <is>
          <t>74220239</t>
        </is>
      </c>
      <c r="AA1155" s="418" t="inlineStr"/>
      <c r="AB1155" s="418" t="inlineStr">
        <is>
          <t>បុគ្គលជាប់អាករ</t>
        </is>
      </c>
      <c r="AC1155" s="418" t="inlineStr">
        <is>
          <t>L001-100067123</t>
        </is>
      </c>
      <c r="AD1155" s="418" t="inlineStr">
        <is>
          <t>រីឡាយអេប៊ល សូស អ៊ិនដាសស្រ្ទៀល (ខេមបូឌា)</t>
        </is>
      </c>
      <c r="AE1155" s="455" t="n">
        <v>722656</v>
      </c>
      <c r="AF1155" s="455" t="n">
        <v>656960</v>
      </c>
      <c r="AG1155" s="455" t="n">
        <v>0</v>
      </c>
      <c r="AH1155" s="455" t="n">
        <v>0</v>
      </c>
      <c r="AI1155" s="455" t="n">
        <v>65696</v>
      </c>
      <c r="AJ1155" s="455" t="n">
        <v>0</v>
      </c>
      <c r="AK1155" s="455" t="n">
        <v>0</v>
      </c>
      <c r="AL1155" s="455" t="n">
        <v>0</v>
      </c>
      <c r="AM1155" s="455" t="n">
        <v>0</v>
      </c>
      <c r="AN1155" s="455" t="n">
        <v>0</v>
      </c>
      <c r="AO1155" s="455" t="n">
        <v>0</v>
      </c>
      <c r="AP1155" s="455" t="n">
        <v>0</v>
      </c>
      <c r="AQ1155" s="455" t="n">
        <v>0</v>
      </c>
      <c r="AR1155" s="418" t="inlineStr"/>
      <c r="AS1155" s="418" t="inlineStr">
        <is>
          <t>CUSTOMS CLEARANCE</t>
        </is>
      </c>
      <c r="AT1155" s="418" t="inlineStr">
        <is>
          <t>បានប្រកាសពន្ធ</t>
        </is>
      </c>
    </row>
    <row r="1156">
      <c r="A1156" s="417" t="n">
        <v>1147</v>
      </c>
      <c r="B1156" s="418" t="inlineStr">
        <is>
          <t>Decoration</t>
        </is>
      </c>
      <c r="C1156" s="418" t="inlineStr">
        <is>
          <t>ស៊ីបកូ ត្រេនស្ព័ត (ខេមបូឌា) ឯ.ក</t>
        </is>
      </c>
      <c r="D1156" s="418" t="inlineStr">
        <is>
          <t>K009-902004007</t>
        </is>
      </c>
      <c r="E1156" s="418" t="inlineStr">
        <is>
          <t>74220191</t>
        </is>
      </c>
      <c r="F1156" s="419" t="n">
        <v>44788</v>
      </c>
      <c r="G1156" s="420" t="n">
        <v>65696</v>
      </c>
      <c r="H1156" s="418" t="n"/>
      <c r="I1156" s="455" t="n">
        <v>65696</v>
      </c>
      <c r="J1156" s="418">
        <f>IF(L1156&lt;&gt;"",L1156,K1156)</f>
        <v/>
      </c>
      <c r="K1156" s="418">
        <f>IF(AND(T1156=TRUE, U1156=TRUE, V1156=TRUE), IF(W1156&lt;-0.05, "អនុញ្ញាត (អ្នកផ្គត់ផ្គង់ប្រកាសខ្វះ)", "បានប្រកាស (អនុញ្ញាត)"), IF(AND(T1156=FALSE, U1156=FALSE, V1156=FALSE), "ព្យួរទុក (មិនមានទិន្នន័យ)", "ប្រកាសខុស (ព្យួរទុក)"))</f>
        <v/>
      </c>
      <c r="L1156" s="418" t="inlineStr"/>
      <c r="M1156" s="418" t="inlineStr"/>
      <c r="N1156" s="455" t="n"/>
      <c r="O1156" s="455">
        <f>IF(W1156&lt;0,AI1156,I1156)</f>
        <v/>
      </c>
      <c r="P1156" s="455">
        <f>I1156-O1156</f>
        <v/>
      </c>
      <c r="Q1156" s="418" t="n"/>
      <c r="R1156" s="418" t="inlineStr">
        <is>
          <t>74220191</t>
        </is>
      </c>
      <c r="S1156" s="418" t="inlineStr">
        <is>
          <t>74220191</t>
        </is>
      </c>
      <c r="T1156" s="418">
        <f>R1156=S1156</f>
        <v/>
      </c>
      <c r="U1156" s="418">
        <f>AND(MONTH(F1156)=MONTH(Y1156), YEAR(F1156)=YEAR(Y1156))</f>
        <v/>
      </c>
      <c r="V1156" s="418">
        <f>AND(AC1156&lt;&gt;"", 'Company information'!D$4&lt;&gt;"", RIGHT(SUBSTITUTE(AC1156,"-",""),9)=RIGHT(SUBSTITUTE('Company information'!D$4,"-",""),9))</f>
        <v/>
      </c>
      <c r="W1156" s="418">
        <f>AI1156-I1156</f>
        <v/>
      </c>
      <c r="X1156" s="455" t="n"/>
      <c r="Y1156" s="419" t="n">
        <v>44788</v>
      </c>
      <c r="Z1156" s="418" t="inlineStr">
        <is>
          <t>74220191</t>
        </is>
      </c>
      <c r="AA1156" s="418" t="inlineStr"/>
      <c r="AB1156" s="418" t="inlineStr">
        <is>
          <t>បុគ្គលជាប់អាករ</t>
        </is>
      </c>
      <c r="AC1156" s="418" t="inlineStr">
        <is>
          <t>L001-100067123</t>
        </is>
      </c>
      <c r="AD1156" s="418" t="inlineStr">
        <is>
          <t>រីឡាយអេប៊ល សូស អ៊ិនដាសស្រ្ទៀល (ខេមបូឌា)</t>
        </is>
      </c>
      <c r="AE1156" s="455" t="n">
        <v>722656</v>
      </c>
      <c r="AF1156" s="455" t="n">
        <v>656960</v>
      </c>
      <c r="AG1156" s="455" t="n">
        <v>0</v>
      </c>
      <c r="AH1156" s="455" t="n">
        <v>0</v>
      </c>
      <c r="AI1156" s="455" t="n">
        <v>65696</v>
      </c>
      <c r="AJ1156" s="455" t="n">
        <v>0</v>
      </c>
      <c r="AK1156" s="455" t="n">
        <v>0</v>
      </c>
      <c r="AL1156" s="455" t="n">
        <v>0</v>
      </c>
      <c r="AM1156" s="455" t="n">
        <v>0</v>
      </c>
      <c r="AN1156" s="455" t="n">
        <v>0</v>
      </c>
      <c r="AO1156" s="455" t="n">
        <v>0</v>
      </c>
      <c r="AP1156" s="455" t="n">
        <v>0</v>
      </c>
      <c r="AQ1156" s="455" t="n">
        <v>0</v>
      </c>
      <c r="AR1156" s="418" t="inlineStr"/>
      <c r="AS1156" s="418" t="inlineStr">
        <is>
          <t>CUSTOMS CLEARANCE</t>
        </is>
      </c>
      <c r="AT1156" s="418" t="inlineStr">
        <is>
          <t>បានប្រកាសពន្ធ</t>
        </is>
      </c>
    </row>
    <row r="1157">
      <c r="A1157" s="417" t="n">
        <v>1148</v>
      </c>
      <c r="B1157" s="418" t="inlineStr">
        <is>
          <t>PVC Thin Film</t>
        </is>
      </c>
      <c r="C1157" s="418" t="inlineStr">
        <is>
          <t>អិចស្ពោលាំងកា ហ្រ្វេត (ខេមបូឌា) លីមីធីត</t>
        </is>
      </c>
      <c r="D1157" s="418" t="inlineStr">
        <is>
          <t>L001-107000385</t>
        </is>
      </c>
      <c r="E1157" s="418" t="inlineStr">
        <is>
          <t>EFL-PNH-00045116</t>
        </is>
      </c>
      <c r="F1157" s="419" t="n">
        <v>44791</v>
      </c>
      <c r="G1157" s="420" t="n">
        <v>137995</v>
      </c>
      <c r="H1157" s="418" t="n"/>
      <c r="I1157" s="455" t="n">
        <v>137995</v>
      </c>
      <c r="J1157" s="418">
        <f>IF(L1157&lt;&gt;"",L1157,K1157)</f>
        <v/>
      </c>
      <c r="K1157" s="418">
        <f>IF(AND(T1157=TRUE, U1157=TRUE, V1157=TRUE), IF(W1157&lt;-0.05, "អនុញ្ញាត (អ្នកផ្គត់ផ្គង់ប្រកាសខ្វះ)", "បានប្រកាស (អនុញ្ញាត)"), IF(AND(T1157=FALSE, U1157=FALSE, V1157=FALSE), "ព្យួរទុក (មិនមានទិន្នន័យ)", "ប្រកាសខុស (ព្យួរទុក)"))</f>
        <v/>
      </c>
      <c r="L1157" s="418" t="inlineStr"/>
      <c r="M1157" s="418" t="inlineStr"/>
      <c r="N1157" s="455" t="n"/>
      <c r="O1157" s="455">
        <f>IF(W1157&lt;0,AI1157,I1157)</f>
        <v/>
      </c>
      <c r="P1157" s="455">
        <f>I1157-O1157</f>
        <v/>
      </c>
      <c r="Q1157" s="418" t="n"/>
      <c r="R1157" s="418" t="inlineStr">
        <is>
          <t>EFL-PNH-00045116</t>
        </is>
      </c>
      <c r="S1157" s="418" t="inlineStr">
        <is>
          <t>EFL-PNH-00045116</t>
        </is>
      </c>
      <c r="T1157" s="418">
        <f>R1157=S1157</f>
        <v/>
      </c>
      <c r="U1157" s="418">
        <f>AND(MONTH(F1157)=MONTH(Y1157), YEAR(F1157)=YEAR(Y1157))</f>
        <v/>
      </c>
      <c r="V1157" s="418">
        <f>AND(AC1157&lt;&gt;"", 'Company information'!D$4&lt;&gt;"", RIGHT(SUBSTITUTE(AC1157,"-",""),9)=RIGHT(SUBSTITUTE('Company information'!D$4,"-",""),9))</f>
        <v/>
      </c>
      <c r="W1157" s="418">
        <f>AI1157-I1157</f>
        <v/>
      </c>
      <c r="X1157" s="455" t="n"/>
      <c r="Y1157" s="419" t="n">
        <v>44791</v>
      </c>
      <c r="Z1157" s="418" t="inlineStr">
        <is>
          <t>EFL-PNH-00045116</t>
        </is>
      </c>
      <c r="AA1157" s="418" t="inlineStr"/>
      <c r="AB1157" s="418" t="inlineStr">
        <is>
          <t>បុគ្គលជាប់អាករ</t>
        </is>
      </c>
      <c r="AC1157" s="418" t="inlineStr">
        <is>
          <t>L001-100067123</t>
        </is>
      </c>
      <c r="AD1157" s="418" t="inlineStr">
        <is>
          <t>រីឡាយអេប៊ល សូស អ៊ិនដាសស្រ្ទៀល (ខេមបូឌា)</t>
        </is>
      </c>
      <c r="AE1157" s="455" t="n">
        <v>1517947</v>
      </c>
      <c r="AF1157" s="455" t="n">
        <v>1379952</v>
      </c>
      <c r="AG1157" s="455" t="n">
        <v>0</v>
      </c>
      <c r="AH1157" s="455" t="n">
        <v>0</v>
      </c>
      <c r="AI1157" s="455" t="n">
        <v>137995</v>
      </c>
      <c r="AJ1157" s="455" t="n">
        <v>0</v>
      </c>
      <c r="AK1157" s="455" t="n">
        <v>0</v>
      </c>
      <c r="AL1157" s="455" t="n">
        <v>0</v>
      </c>
      <c r="AM1157" s="455" t="n">
        <v>0</v>
      </c>
      <c r="AN1157" s="455" t="n">
        <v>0</v>
      </c>
      <c r="AO1157" s="455" t="n">
        <v>0</v>
      </c>
      <c r="AP1157" s="455" t="n">
        <v>0</v>
      </c>
      <c r="AQ1157" s="455" t="n">
        <v>0</v>
      </c>
      <c r="AR1157" s="418" t="inlineStr"/>
      <c r="AS1157" s="418" t="inlineStr">
        <is>
          <t>AMS,HAWBF,OCFS,OCUSDEC,OHANDL,OTHC</t>
        </is>
      </c>
      <c r="AT1157" s="418" t="inlineStr">
        <is>
          <t>បានប្រកាសពន្ធ</t>
        </is>
      </c>
    </row>
    <row r="1158">
      <c r="A1158" s="417" t="n">
        <v>1149</v>
      </c>
      <c r="B1158" s="418" t="inlineStr">
        <is>
          <t>Electricity fee from 27/01/2024-27/02/2024</t>
        </is>
      </c>
      <c r="C1158" s="418" t="inlineStr">
        <is>
          <t>បេកឃើរ ធីលលី (ខេមបូឌា)​ ឯ.ក</t>
        </is>
      </c>
      <c r="D1158" s="418" t="inlineStr">
        <is>
          <t>K002-100122302</t>
        </is>
      </c>
      <c r="E1158" s="418" t="inlineStr">
        <is>
          <t>2022/1123</t>
        </is>
      </c>
      <c r="F1158" s="419" t="n">
        <v>44569</v>
      </c>
      <c r="G1158" s="420" t="n">
        <v>164240</v>
      </c>
      <c r="H1158" s="418" t="n"/>
      <c r="I1158" s="455" t="n">
        <v>164240</v>
      </c>
      <c r="J1158" s="418">
        <f>IF(L1158&lt;&gt;"",L1158,K1158)</f>
        <v/>
      </c>
      <c r="K1158" s="418">
        <f>IF(AND(T1158=TRUE, U1158=TRUE, V1158=TRUE), IF(W1158&lt;-0.05, "អនុញ្ញាត (អ្នកផ្គត់ផ្គង់ប្រកាសខ្វះ)", "បានប្រកាស (អនុញ្ញាត)"), IF(AND(T1158=FALSE, U1158=FALSE, V1158=FALSE), "ព្យួរទុក (មិនមានទិន្នន័យ)", "ប្រកាសខុស (ព្យួរទុក)"))</f>
        <v/>
      </c>
      <c r="L1158" s="418" t="inlineStr"/>
      <c r="M1158" s="418" t="inlineStr"/>
      <c r="N1158" s="455" t="n"/>
      <c r="O1158" s="455">
        <f>IF(W1158&lt;0,AI1158,I1158)</f>
        <v/>
      </c>
      <c r="P1158" s="455">
        <f>I1158-O1158</f>
        <v/>
      </c>
      <c r="Q1158" s="418" t="n"/>
      <c r="R1158" s="418" t="inlineStr">
        <is>
          <t>2022/1123</t>
        </is>
      </c>
      <c r="S1158" s="418" t="inlineStr">
        <is>
          <t>2022/1123</t>
        </is>
      </c>
      <c r="T1158" s="418">
        <f>R1158=S1158</f>
        <v/>
      </c>
      <c r="U1158" s="418">
        <f>AND(MONTH(F1158)=MONTH(Y1158), YEAR(F1158)=YEAR(Y1158))</f>
        <v/>
      </c>
      <c r="V1158" s="418">
        <f>AND(AC1158&lt;&gt;"", 'Company information'!D$4&lt;&gt;"", RIGHT(SUBSTITUTE(AC1158,"-",""),9)=RIGHT(SUBSTITUTE('Company information'!D$4,"-",""),9))</f>
        <v/>
      </c>
      <c r="W1158" s="418">
        <f>AI1158-I1158</f>
        <v/>
      </c>
      <c r="X1158" s="455" t="n"/>
      <c r="Y1158" s="419" t="n">
        <v>44774</v>
      </c>
      <c r="Z1158" s="418" t="inlineStr">
        <is>
          <t>2022/1123</t>
        </is>
      </c>
      <c r="AA1158" s="418" t="inlineStr"/>
      <c r="AB1158" s="418" t="inlineStr">
        <is>
          <t>បុគ្គលជាប់អាករ</t>
        </is>
      </c>
      <c r="AC1158" s="418" t="inlineStr">
        <is>
          <t>L001-100067123</t>
        </is>
      </c>
      <c r="AD1158" s="418" t="inlineStr">
        <is>
          <t>រីឡាយអេប៊ល សូស អ៊ិនដាសស្រ្ទៀល (ខេមបូឌា)</t>
        </is>
      </c>
      <c r="AE1158" s="455" t="n">
        <v>1806640</v>
      </c>
      <c r="AF1158" s="455" t="n">
        <v>1642400</v>
      </c>
      <c r="AG1158" s="455" t="n">
        <v>0</v>
      </c>
      <c r="AH1158" s="455" t="n">
        <v>0</v>
      </c>
      <c r="AI1158" s="455" t="n">
        <v>164240</v>
      </c>
      <c r="AJ1158" s="455" t="n">
        <v>0</v>
      </c>
      <c r="AK1158" s="455" t="n">
        <v>0</v>
      </c>
      <c r="AL1158" s="455" t="n">
        <v>0</v>
      </c>
      <c r="AM1158" s="455" t="n">
        <v>0</v>
      </c>
      <c r="AN1158" s="455" t="n">
        <v>0</v>
      </c>
      <c r="AO1158" s="455" t="n">
        <v>0</v>
      </c>
      <c r="AP1158" s="455" t="n">
        <v>0</v>
      </c>
      <c r="AQ1158" s="455" t="n">
        <v>0</v>
      </c>
      <c r="AR1158" s="418" t="inlineStr"/>
      <c r="AS1158" s="418" t="inlineStr">
        <is>
          <t>Being Professional Fee for Monthly Tax Advisory Services for August 2022</t>
        </is>
      </c>
      <c r="AT1158" s="418" t="inlineStr">
        <is>
          <t>បានប្រកាសពន្ធ</t>
        </is>
      </c>
    </row>
    <row r="1159">
      <c r="A1159" s="417" t="n">
        <v>1150</v>
      </c>
      <c r="B1159" s="418" t="inlineStr">
        <is>
          <t>Wood for Boiler</t>
        </is>
      </c>
      <c r="C1159" s="418" t="inlineStr">
        <is>
          <t>ហុង អ៊ី ត្រាវែល ស៊ែវីស</t>
        </is>
      </c>
      <c r="D1159" s="418" t="inlineStr">
        <is>
          <t>K002-100102573</t>
        </is>
      </c>
      <c r="E1159" s="418" t="inlineStr">
        <is>
          <t>000164</t>
        </is>
      </c>
      <c r="F1159" s="419" t="n">
        <v>44791</v>
      </c>
      <c r="G1159" s="420" t="n">
        <v>183172</v>
      </c>
      <c r="H1159" s="418" t="n"/>
      <c r="I1159" s="455" t="n">
        <v>183172</v>
      </c>
      <c r="J1159" s="418">
        <f>IF(L1159&lt;&gt;"",L1159,K1159)</f>
        <v/>
      </c>
      <c r="K1159" s="418">
        <f>IF(AND(T1159=TRUE, U1159=TRUE, V1159=TRUE), IF(W1159&lt;-0.05, "អនុញ្ញាត (អ្នកផ្គត់ផ្គង់ប្រកាសខ្វះ)", "បានប្រកាស (អនុញ្ញាត)"), IF(AND(T1159=FALSE, U1159=FALSE, V1159=FALSE), "ព្យួរទុក (មិនមានទិន្នន័យ)", "ប្រកាសខុស (ព្យួរទុក)"))</f>
        <v/>
      </c>
      <c r="L1159" s="418" t="inlineStr"/>
      <c r="M1159" s="418" t="inlineStr"/>
      <c r="N1159" s="455" t="n"/>
      <c r="O1159" s="455">
        <f>IF(W1159&lt;0,AI1159,I1159)</f>
        <v/>
      </c>
      <c r="P1159" s="455">
        <f>I1159-O1159</f>
        <v/>
      </c>
      <c r="Q1159" s="418" t="n"/>
      <c r="R1159" s="418" t="inlineStr">
        <is>
          <t>000164</t>
        </is>
      </c>
      <c r="S1159" s="418" t="inlineStr">
        <is>
          <t>000164</t>
        </is>
      </c>
      <c r="T1159" s="418">
        <f>R1159=S1159</f>
        <v/>
      </c>
      <c r="U1159" s="418">
        <f>AND(MONTH(F1159)=MONTH(Y1159), YEAR(F1159)=YEAR(Y1159))</f>
        <v/>
      </c>
      <c r="V1159" s="418">
        <f>AND(AC1159&lt;&gt;"", 'Company information'!D$4&lt;&gt;"", RIGHT(SUBSTITUTE(AC1159,"-",""),9)=RIGHT(SUBSTITUTE('Company information'!D$4,"-",""),9))</f>
        <v/>
      </c>
      <c r="W1159" s="418">
        <f>AI1159-I1159</f>
        <v/>
      </c>
      <c r="X1159" s="455" t="n"/>
      <c r="Y1159" s="419" t="n">
        <v>44791</v>
      </c>
      <c r="Z1159" s="418" t="inlineStr">
        <is>
          <t>000164</t>
        </is>
      </c>
      <c r="AA1159" s="418" t="inlineStr"/>
      <c r="AB1159" s="418" t="inlineStr">
        <is>
          <t>បុគ្គលជាប់អាករ</t>
        </is>
      </c>
      <c r="AC1159" s="418" t="inlineStr">
        <is>
          <t>L001-100067123</t>
        </is>
      </c>
      <c r="AD1159" s="418" t="inlineStr">
        <is>
          <t>រីឡាយអេប៊ល សូស អ៊ិនដាសស្រ្ទៀល (ខេមបូឌា)</t>
        </is>
      </c>
      <c r="AE1159" s="455" t="n">
        <v>2014894</v>
      </c>
      <c r="AF1159" s="455" t="n">
        <v>1831722</v>
      </c>
      <c r="AG1159" s="455" t="n">
        <v>0</v>
      </c>
      <c r="AH1159" s="455" t="n">
        <v>0</v>
      </c>
      <c r="AI1159" s="455" t="n">
        <v>183172</v>
      </c>
      <c r="AJ1159" s="455" t="n">
        <v>0</v>
      </c>
      <c r="AK1159" s="455" t="n">
        <v>0</v>
      </c>
      <c r="AL1159" s="455" t="n">
        <v>0</v>
      </c>
      <c r="AM1159" s="455" t="n">
        <v>0</v>
      </c>
      <c r="AN1159" s="455" t="n">
        <v>0</v>
      </c>
      <c r="AO1159" s="455" t="n">
        <v>0</v>
      </c>
      <c r="AP1159" s="455" t="n">
        <v>0</v>
      </c>
      <c r="AQ1159" s="455" t="n">
        <v>0</v>
      </c>
      <c r="AR1159" s="418" t="inlineStr"/>
      <c r="AS1159" s="418" t="inlineStr">
        <is>
          <t>Visa</t>
        </is>
      </c>
      <c r="AT1159" s="418" t="inlineStr">
        <is>
          <t>បានប្រកាសពន្ធ</t>
        </is>
      </c>
    </row>
    <row r="1160">
      <c r="A1160" s="417" t="n">
        <v>1151</v>
      </c>
      <c r="B1160" s="418" t="inlineStr">
        <is>
          <t>Wood for Boiler</t>
        </is>
      </c>
      <c r="C1160" s="418" t="inlineStr">
        <is>
          <t>អ៊ី ខេម សឹលូសិន</t>
        </is>
      </c>
      <c r="D1160" s="418" t="inlineStr">
        <is>
          <t>K005-901500360</t>
        </is>
      </c>
      <c r="E1160" s="418" t="inlineStr">
        <is>
          <t>22-0607</t>
        </is>
      </c>
      <c r="F1160" s="419" t="n">
        <v>44812</v>
      </c>
      <c r="G1160" s="420" t="n">
        <v>195130</v>
      </c>
      <c r="H1160" s="418" t="n"/>
      <c r="I1160" s="455" t="n">
        <v>195130</v>
      </c>
      <c r="J1160" s="418">
        <f>IF(L1160&lt;&gt;"",L1160,K1160)</f>
        <v/>
      </c>
      <c r="K1160" s="418">
        <f>IF(AND(T1160=TRUE, U1160=TRUE, V1160=TRUE), IF(W1160&lt;-0.05, "អនុញ្ញាត (អ្នកផ្គត់ផ្គង់ប្រកាសខ្វះ)", "បានប្រកាស (អនុញ្ញាត)"), IF(AND(T1160=FALSE, U1160=FALSE, V1160=FALSE), "ព្យួរទុក (មិនមានទិន្នន័យ)", "ប្រកាសខុស (ព្យួរទុក)"))</f>
        <v/>
      </c>
      <c r="L1160" s="418" t="inlineStr"/>
      <c r="M1160" s="418" t="inlineStr"/>
      <c r="N1160" s="455" t="n"/>
      <c r="O1160" s="455">
        <f>IF(W1160&lt;0,AI1160,I1160)</f>
        <v/>
      </c>
      <c r="P1160" s="455">
        <f>I1160-O1160</f>
        <v/>
      </c>
      <c r="Q1160" s="418" t="n"/>
      <c r="R1160" s="418" t="inlineStr">
        <is>
          <t>22-0607</t>
        </is>
      </c>
      <c r="S1160" s="418" t="inlineStr">
        <is>
          <t>22-0607</t>
        </is>
      </c>
      <c r="T1160" s="418">
        <f>R1160=S1160</f>
        <v/>
      </c>
      <c r="U1160" s="418">
        <f>AND(MONTH(F1160)=MONTH(Y1160), YEAR(F1160)=YEAR(Y1160))</f>
        <v/>
      </c>
      <c r="V1160" s="418">
        <f>AND(AC1160&lt;&gt;"", 'Company information'!D$4&lt;&gt;"", RIGHT(SUBSTITUTE(AC1160,"-",""),9)=RIGHT(SUBSTITUTE('Company information'!D$4,"-",""),9))</f>
        <v/>
      </c>
      <c r="W1160" s="418">
        <f>AI1160-I1160</f>
        <v/>
      </c>
      <c r="X1160" s="455" t="n"/>
      <c r="Y1160" s="419" t="n">
        <v>44922</v>
      </c>
      <c r="Z1160" s="418" t="inlineStr">
        <is>
          <t>22-0607</t>
        </is>
      </c>
      <c r="AA1160" s="418" t="inlineStr"/>
      <c r="AB1160" s="418" t="inlineStr">
        <is>
          <t>ក្រុមហ៊ុនក្រៅប្រទេស</t>
        </is>
      </c>
      <c r="AC1160" s="418" t="inlineStr">
        <is>
          <t>91110105062770668X</t>
        </is>
      </c>
      <c r="AD1160" s="418" t="inlineStr">
        <is>
          <t>ឡូទូស ហ្វេត</t>
        </is>
      </c>
      <c r="AE1160" s="455" t="n">
        <v>1341781</v>
      </c>
      <c r="AF1160" s="455" t="n">
        <v>1219801</v>
      </c>
      <c r="AG1160" s="455" t="n">
        <v>0</v>
      </c>
      <c r="AH1160" s="455" t="n">
        <v>0</v>
      </c>
      <c r="AI1160" s="455" t="n">
        <v>0</v>
      </c>
      <c r="AJ1160" s="455" t="n">
        <v>121980</v>
      </c>
      <c r="AK1160" s="455" t="n">
        <v>0</v>
      </c>
      <c r="AL1160" s="455" t="n">
        <v>0</v>
      </c>
      <c r="AM1160" s="455" t="n">
        <v>0</v>
      </c>
      <c r="AN1160" s="455" t="n">
        <v>0</v>
      </c>
      <c r="AO1160" s="455" t="n">
        <v>0</v>
      </c>
      <c r="AP1160" s="455" t="n">
        <v>0</v>
      </c>
      <c r="AQ1160" s="455" t="n">
        <v>0</v>
      </c>
      <c r="AR1160" s="418" t="inlineStr"/>
      <c r="AS1160" s="418" t="inlineStr">
        <is>
          <t>ថ្លៃឯកសារ</t>
        </is>
      </c>
      <c r="AT1160" s="418" t="inlineStr">
        <is>
          <t>បានប្រកាសពន្ធ</t>
        </is>
      </c>
    </row>
    <row r="1161">
      <c r="A1161" s="417" t="n">
        <v>1152</v>
      </c>
      <c r="B1161" s="418" t="inlineStr">
        <is>
          <t>Wood for Boiler</t>
        </is>
      </c>
      <c r="C1161" s="418" t="inlineStr">
        <is>
          <t>ឥណ្ឌូ-ត្រេនស៍ ឡូជីស្ទីក (ខេមបូឌា)</t>
        </is>
      </c>
      <c r="D1161" s="418" t="inlineStr">
        <is>
          <t>L001-104004797</t>
        </is>
      </c>
      <c r="E1161" s="418" t="inlineStr">
        <is>
          <t>01794</t>
        </is>
      </c>
      <c r="F1161" s="419" t="n">
        <v>44786</v>
      </c>
      <c r="G1161" s="420" t="n">
        <v>30803</v>
      </c>
      <c r="H1161" s="418" t="n"/>
      <c r="I1161" s="455" t="n">
        <v>30803</v>
      </c>
      <c r="J1161" s="418">
        <f>IF(L1161&lt;&gt;"",L1161,K1161)</f>
        <v/>
      </c>
      <c r="K1161" s="418">
        <f>IF(AND(T1161=TRUE, U1161=TRUE, V1161=TRUE), IF(W1161&lt;-0.05, "អនុញ្ញាត (អ្នកផ្គត់ផ្គង់ប្រកាសខ្វះ)", "បានប្រកាស (អនុញ្ញាត)"), IF(AND(T1161=FALSE, U1161=FALSE, V1161=FALSE), "ព្យួរទុក (មិនមានទិន្នន័យ)", "ប្រកាសខុស (ព្យួរទុក)"))</f>
        <v/>
      </c>
      <c r="L1161" s="418" t="inlineStr"/>
      <c r="M1161" s="418" t="inlineStr"/>
      <c r="N1161" s="455" t="n"/>
      <c r="O1161" s="455">
        <f>IF(W1161&lt;0,AI1161,I1161)</f>
        <v/>
      </c>
      <c r="P1161" s="455">
        <f>I1161-O1161</f>
        <v/>
      </c>
      <c r="Q1161" s="418" t="n"/>
      <c r="R1161" s="418" t="inlineStr">
        <is>
          <t>01794</t>
        </is>
      </c>
      <c r="S1161" s="418" t="inlineStr">
        <is>
          <t>01794</t>
        </is>
      </c>
      <c r="T1161" s="418">
        <f>R1161=S1161</f>
        <v/>
      </c>
      <c r="U1161" s="418">
        <f>AND(MONTH(F1161)=MONTH(Y1161), YEAR(F1161)=YEAR(Y1161))</f>
        <v/>
      </c>
      <c r="V1161" s="418">
        <f>AND(AC1161&lt;&gt;"", 'Company information'!D$4&lt;&gt;"", RIGHT(SUBSTITUTE(AC1161,"-",""),9)=RIGHT(SUBSTITUTE('Company information'!D$4,"-",""),9))</f>
        <v/>
      </c>
      <c r="W1161" s="418">
        <f>AI1161-I1161</f>
        <v/>
      </c>
      <c r="X1161" s="455" t="n"/>
      <c r="Y1161" s="419" t="n">
        <v>44786</v>
      </c>
      <c r="Z1161" s="418" t="inlineStr">
        <is>
          <t>01794</t>
        </is>
      </c>
      <c r="AA1161" s="418" t="inlineStr"/>
      <c r="AB1161" s="418" t="inlineStr">
        <is>
          <t>បុគ្គលជាប់អាករ</t>
        </is>
      </c>
      <c r="AC1161" s="418" t="inlineStr">
        <is>
          <t>L001-100067123</t>
        </is>
      </c>
      <c r="AD1161" s="418" t="inlineStr">
        <is>
          <t>រីឡាយអេប៊ល សូស អ៊ិនដាសស្រ្ទៀល (ខេមបូឌា)</t>
        </is>
      </c>
      <c r="AE1161" s="455" t="n">
        <v>338829</v>
      </c>
      <c r="AF1161" s="455" t="n">
        <v>308026</v>
      </c>
      <c r="AG1161" s="455" t="n">
        <v>0</v>
      </c>
      <c r="AH1161" s="455" t="n">
        <v>0</v>
      </c>
      <c r="AI1161" s="455" t="n">
        <v>30803</v>
      </c>
      <c r="AJ1161" s="455" t="n">
        <v>0</v>
      </c>
      <c r="AK1161" s="455" t="n">
        <v>0</v>
      </c>
      <c r="AL1161" s="455" t="n">
        <v>0</v>
      </c>
      <c r="AM1161" s="455" t="n">
        <v>0</v>
      </c>
      <c r="AN1161" s="455" t="n">
        <v>0</v>
      </c>
      <c r="AO1161" s="455" t="n">
        <v>0</v>
      </c>
      <c r="AP1161" s="455" t="n">
        <v>0</v>
      </c>
      <c r="AQ1161" s="455" t="n">
        <v>0</v>
      </c>
      <c r="AR1161" s="418" t="inlineStr"/>
      <c r="AS1161" s="418" t="inlineStr">
        <is>
          <t>ថ្លៃ Handing / Handing fee</t>
        </is>
      </c>
      <c r="AT1161" s="418" t="inlineStr">
        <is>
          <t>បានប្រកាសពន្ធ</t>
        </is>
      </c>
    </row>
    <row r="1162">
      <c r="A1162" s="417" t="n">
        <v>1153</v>
      </c>
      <c r="B1162" s="418" t="inlineStr">
        <is>
          <t>Wood for Boiler</t>
        </is>
      </c>
      <c r="C1162" s="418" t="inlineStr">
        <is>
          <t>ឥណ្ឌូ-ត្រេនស៍ ឡូជីស្ទីក (ខេមបូឌា)</t>
        </is>
      </c>
      <c r="D1162" s="418" t="inlineStr">
        <is>
          <t>L001-104004797</t>
        </is>
      </c>
      <c r="E1162" s="418" t="inlineStr">
        <is>
          <t>01795</t>
        </is>
      </c>
      <c r="F1162" s="419" t="n">
        <v>44786</v>
      </c>
      <c r="G1162" s="420" t="n">
        <v>30803</v>
      </c>
      <c r="H1162" s="418" t="n"/>
      <c r="I1162" s="455" t="n">
        <v>30803</v>
      </c>
      <c r="J1162" s="418">
        <f>IF(L1162&lt;&gt;"",L1162,K1162)</f>
        <v/>
      </c>
      <c r="K1162" s="418">
        <f>IF(AND(T1162=TRUE, U1162=TRUE, V1162=TRUE), IF(W1162&lt;-0.05, "អនុញ្ញាត (អ្នកផ្គត់ផ្គង់ប្រកាសខ្វះ)", "បានប្រកាស (អនុញ្ញាត)"), IF(AND(T1162=FALSE, U1162=FALSE, V1162=FALSE), "ព្យួរទុក (មិនមានទិន្នន័យ)", "ប្រកាសខុស (ព្យួរទុក)"))</f>
        <v/>
      </c>
      <c r="L1162" s="418" t="inlineStr"/>
      <c r="M1162" s="418" t="inlineStr"/>
      <c r="N1162" s="455" t="n"/>
      <c r="O1162" s="455">
        <f>IF(W1162&lt;0,AI1162,I1162)</f>
        <v/>
      </c>
      <c r="P1162" s="455">
        <f>I1162-O1162</f>
        <v/>
      </c>
      <c r="Q1162" s="418" t="n"/>
      <c r="R1162" s="418" t="inlineStr">
        <is>
          <t>01795</t>
        </is>
      </c>
      <c r="S1162" s="418" t="inlineStr">
        <is>
          <t>01795</t>
        </is>
      </c>
      <c r="T1162" s="418">
        <f>R1162=S1162</f>
        <v/>
      </c>
      <c r="U1162" s="418">
        <f>AND(MONTH(F1162)=MONTH(Y1162), YEAR(F1162)=YEAR(Y1162))</f>
        <v/>
      </c>
      <c r="V1162" s="418">
        <f>AND(AC1162&lt;&gt;"", 'Company information'!D$4&lt;&gt;"", RIGHT(SUBSTITUTE(AC1162,"-",""),9)=RIGHT(SUBSTITUTE('Company information'!D$4,"-",""),9))</f>
        <v/>
      </c>
      <c r="W1162" s="418">
        <f>AI1162-I1162</f>
        <v/>
      </c>
      <c r="X1162" s="455" t="n"/>
      <c r="Y1162" s="419" t="n">
        <v>44786</v>
      </c>
      <c r="Z1162" s="418" t="inlineStr">
        <is>
          <t>01795</t>
        </is>
      </c>
      <c r="AA1162" s="418" t="inlineStr"/>
      <c r="AB1162" s="418" t="inlineStr">
        <is>
          <t>បុគ្គលជាប់អាករ</t>
        </is>
      </c>
      <c r="AC1162" s="418" t="inlineStr">
        <is>
          <t>L001-100067123</t>
        </is>
      </c>
      <c r="AD1162" s="418" t="inlineStr">
        <is>
          <t>រីឡាយអេប៊ល សូស អ៊ិនដាសស្រ្ទៀល (ខេមបូឌា)</t>
        </is>
      </c>
      <c r="AE1162" s="455" t="n">
        <v>338829</v>
      </c>
      <c r="AF1162" s="455" t="n">
        <v>308026</v>
      </c>
      <c r="AG1162" s="455" t="n">
        <v>0</v>
      </c>
      <c r="AH1162" s="455" t="n">
        <v>0</v>
      </c>
      <c r="AI1162" s="455" t="n">
        <v>30803</v>
      </c>
      <c r="AJ1162" s="455" t="n">
        <v>0</v>
      </c>
      <c r="AK1162" s="455" t="n">
        <v>0</v>
      </c>
      <c r="AL1162" s="455" t="n">
        <v>0</v>
      </c>
      <c r="AM1162" s="455" t="n">
        <v>0</v>
      </c>
      <c r="AN1162" s="455" t="n">
        <v>0</v>
      </c>
      <c r="AO1162" s="455" t="n">
        <v>0</v>
      </c>
      <c r="AP1162" s="455" t="n">
        <v>0</v>
      </c>
      <c r="AQ1162" s="455" t="n">
        <v>0</v>
      </c>
      <c r="AR1162" s="418" t="inlineStr"/>
      <c r="AS1162" s="418" t="inlineStr">
        <is>
          <t>ថ្លៃ Handing / Handing fee</t>
        </is>
      </c>
      <c r="AT1162" s="418" t="inlineStr">
        <is>
          <t>បានប្រកាសពន្ធ</t>
        </is>
      </c>
    </row>
    <row r="1163">
      <c r="A1163" s="417" t="n">
        <v>1154</v>
      </c>
      <c r="B1163" s="418" t="inlineStr">
        <is>
          <t>Wood for Boiler</t>
        </is>
      </c>
      <c r="C1163" s="418" t="inlineStr">
        <is>
          <t>ឥណ្ឌូ-ត្រេនស៍ ឡូជីស្ទីក (ខេមបូឌា)</t>
        </is>
      </c>
      <c r="D1163" s="418" t="inlineStr">
        <is>
          <t>L001-104004797</t>
        </is>
      </c>
      <c r="E1163" s="418" t="inlineStr">
        <is>
          <t>01796</t>
        </is>
      </c>
      <c r="F1163" s="419" t="n">
        <v>44786</v>
      </c>
      <c r="G1163" s="420" t="n">
        <v>30803</v>
      </c>
      <c r="H1163" s="418" t="n"/>
      <c r="I1163" s="455" t="n">
        <v>30803</v>
      </c>
      <c r="J1163" s="418">
        <f>IF(L1163&lt;&gt;"",L1163,K1163)</f>
        <v/>
      </c>
      <c r="K1163" s="418">
        <f>IF(AND(T1163=TRUE, U1163=TRUE, V1163=TRUE), IF(W1163&lt;-0.05, "អនុញ្ញាត (អ្នកផ្គត់ផ្គង់ប្រកាសខ្វះ)", "បានប្រកាស (អនុញ្ញាត)"), IF(AND(T1163=FALSE, U1163=FALSE, V1163=FALSE), "ព្យួរទុក (មិនមានទិន្នន័យ)", "ប្រកាសខុស (ព្យួរទុក)"))</f>
        <v/>
      </c>
      <c r="L1163" s="418" t="inlineStr"/>
      <c r="M1163" s="418" t="inlineStr"/>
      <c r="N1163" s="455" t="n"/>
      <c r="O1163" s="455">
        <f>IF(W1163&lt;0,AI1163,I1163)</f>
        <v/>
      </c>
      <c r="P1163" s="455">
        <f>I1163-O1163</f>
        <v/>
      </c>
      <c r="Q1163" s="418" t="n"/>
      <c r="R1163" s="418" t="inlineStr">
        <is>
          <t>01796</t>
        </is>
      </c>
      <c r="S1163" s="418" t="inlineStr">
        <is>
          <t>01796</t>
        </is>
      </c>
      <c r="T1163" s="418">
        <f>R1163=S1163</f>
        <v/>
      </c>
      <c r="U1163" s="418">
        <f>AND(MONTH(F1163)=MONTH(Y1163), YEAR(F1163)=YEAR(Y1163))</f>
        <v/>
      </c>
      <c r="V1163" s="418">
        <f>AND(AC1163&lt;&gt;"", 'Company information'!D$4&lt;&gt;"", RIGHT(SUBSTITUTE(AC1163,"-",""),9)=RIGHT(SUBSTITUTE('Company information'!D$4,"-",""),9))</f>
        <v/>
      </c>
      <c r="W1163" s="418">
        <f>AI1163-I1163</f>
        <v/>
      </c>
      <c r="X1163" s="455" t="n"/>
      <c r="Y1163" s="419" t="n">
        <v>44786</v>
      </c>
      <c r="Z1163" s="418" t="inlineStr">
        <is>
          <t>01796</t>
        </is>
      </c>
      <c r="AA1163" s="418" t="inlineStr"/>
      <c r="AB1163" s="418" t="inlineStr">
        <is>
          <t>បុគ្គលជាប់អាករ</t>
        </is>
      </c>
      <c r="AC1163" s="418" t="inlineStr">
        <is>
          <t>L001-100067123</t>
        </is>
      </c>
      <c r="AD1163" s="418" t="inlineStr">
        <is>
          <t>រីឡាយអេប៊ល សូស អ៊ិនដាសស្រ្ទៀល (ខេមបូឌា)</t>
        </is>
      </c>
      <c r="AE1163" s="455" t="n">
        <v>338829</v>
      </c>
      <c r="AF1163" s="455" t="n">
        <v>308026</v>
      </c>
      <c r="AG1163" s="455" t="n">
        <v>0</v>
      </c>
      <c r="AH1163" s="455" t="n">
        <v>0</v>
      </c>
      <c r="AI1163" s="455" t="n">
        <v>30803</v>
      </c>
      <c r="AJ1163" s="455" t="n">
        <v>0</v>
      </c>
      <c r="AK1163" s="455" t="n">
        <v>0</v>
      </c>
      <c r="AL1163" s="455" t="n">
        <v>0</v>
      </c>
      <c r="AM1163" s="455" t="n">
        <v>0</v>
      </c>
      <c r="AN1163" s="455" t="n">
        <v>0</v>
      </c>
      <c r="AO1163" s="455" t="n">
        <v>0</v>
      </c>
      <c r="AP1163" s="455" t="n">
        <v>0</v>
      </c>
      <c r="AQ1163" s="455" t="n">
        <v>0</v>
      </c>
      <c r="AR1163" s="418" t="inlineStr"/>
      <c r="AS1163" s="418" t="inlineStr">
        <is>
          <t>ថ្លៃ Handing / Handing fee</t>
        </is>
      </c>
      <c r="AT1163" s="418" t="inlineStr">
        <is>
          <t>បានប្រកាសពន្ធ</t>
        </is>
      </c>
    </row>
    <row r="1164">
      <c r="A1164" s="417" t="n">
        <v>1155</v>
      </c>
      <c r="B1164" s="418" t="inlineStr">
        <is>
          <t>Wood for Boiler</t>
        </is>
      </c>
      <c r="C1164" s="418" t="inlineStr">
        <is>
          <t>ឃឺន + ណាហ្គែល</t>
        </is>
      </c>
      <c r="D1164" s="418" t="inlineStr">
        <is>
          <t>L001-100045189</t>
        </is>
      </c>
      <c r="E1164" s="418" t="inlineStr">
        <is>
          <t>PTI2216720</t>
        </is>
      </c>
      <c r="F1164" s="419" t="n">
        <v>44903</v>
      </c>
      <c r="G1164" s="420" t="n">
        <v>26696</v>
      </c>
      <c r="H1164" s="418" t="n"/>
      <c r="I1164" s="455" t="n">
        <v>26696</v>
      </c>
      <c r="J1164" s="418">
        <f>IF(L1164&lt;&gt;"",L1164,K1164)</f>
        <v/>
      </c>
      <c r="K1164" s="418">
        <f>IF(AND(T1164=TRUE, U1164=TRUE, V1164=TRUE), IF(W1164&lt;-0.05, "អនុញ្ញាត (អ្នកផ្គត់ផ្គង់ប្រកាសខ្វះ)", "បានប្រកាស (អនុញ្ញាត)"), IF(AND(T1164=FALSE, U1164=FALSE, V1164=FALSE), "ព្យួរទុក (មិនមានទិន្នន័យ)", "ប្រកាសខុស (ព្យួរទុក)"))</f>
        <v/>
      </c>
      <c r="L1164" s="418" t="inlineStr"/>
      <c r="M1164" s="418" t="inlineStr"/>
      <c r="N1164" s="455" t="n"/>
      <c r="O1164" s="455">
        <f>IF(W1164&lt;0,AI1164,I1164)</f>
        <v/>
      </c>
      <c r="P1164" s="455">
        <f>I1164-O1164</f>
        <v/>
      </c>
      <c r="Q1164" s="418" t="n"/>
      <c r="R1164" s="418" t="inlineStr">
        <is>
          <t>PTI2216720</t>
        </is>
      </c>
      <c r="S1164" s="418" t="inlineStr">
        <is>
          <t>PTI2216720</t>
        </is>
      </c>
      <c r="T1164" s="418">
        <f>R1164=S1164</f>
        <v/>
      </c>
      <c r="U1164" s="418">
        <f>AND(MONTH(F1164)=MONTH(Y1164), YEAR(F1164)=YEAR(Y1164))</f>
        <v/>
      </c>
      <c r="V1164" s="418">
        <f>AND(AC1164&lt;&gt;"", 'Company information'!D$4&lt;&gt;"", RIGHT(SUBSTITUTE(AC1164,"-",""),9)=RIGHT(SUBSTITUTE('Company information'!D$4,"-",""),9))</f>
        <v/>
      </c>
      <c r="W1164" s="418">
        <f>AI1164-I1164</f>
        <v/>
      </c>
      <c r="X1164" s="455" t="n"/>
      <c r="Y1164" s="419" t="n">
        <v>44785</v>
      </c>
      <c r="Z1164" s="418" t="inlineStr">
        <is>
          <t>PTI2216720</t>
        </is>
      </c>
      <c r="AA1164" s="418" t="inlineStr"/>
      <c r="AB1164" s="418" t="inlineStr">
        <is>
          <t>បុគ្គលជាប់អាករ</t>
        </is>
      </c>
      <c r="AC1164" s="418" t="inlineStr">
        <is>
          <t>L001-100067123</t>
        </is>
      </c>
      <c r="AD1164" s="418" t="inlineStr">
        <is>
          <t>រីឡាយអេប៊ល សូស អ៊ិនដាសស្រ្ទៀល (ខេមបូឌា)</t>
        </is>
      </c>
      <c r="AE1164" s="455" t="n">
        <v>293651</v>
      </c>
      <c r="AF1164" s="455" t="n">
        <v>266955</v>
      </c>
      <c r="AG1164" s="455" t="n">
        <v>0</v>
      </c>
      <c r="AH1164" s="455" t="n">
        <v>0</v>
      </c>
      <c r="AI1164" s="455" t="n">
        <v>26696</v>
      </c>
      <c r="AJ1164" s="455" t="n">
        <v>0</v>
      </c>
      <c r="AK1164" s="455" t="n">
        <v>0</v>
      </c>
      <c r="AL1164" s="455" t="n">
        <v>0</v>
      </c>
      <c r="AM1164" s="455" t="n">
        <v>0</v>
      </c>
      <c r="AN1164" s="455" t="n">
        <v>0</v>
      </c>
      <c r="AO1164" s="455" t="n">
        <v>0</v>
      </c>
      <c r="AP1164" s="455" t="n">
        <v>0</v>
      </c>
      <c r="AQ1164" s="455" t="n">
        <v>0</v>
      </c>
      <c r="AR1164" s="418" t="inlineStr"/>
      <c r="AS1164" s="418" t="inlineStr">
        <is>
          <t>ថ្លៃដឹកជញ្ជូន និងសេវា</t>
        </is>
      </c>
      <c r="AT1164" s="418" t="inlineStr">
        <is>
          <t>បានប្រកាសពន្ធ</t>
        </is>
      </c>
    </row>
    <row r="1165">
      <c r="A1165" s="417" t="n">
        <v>1156</v>
      </c>
      <c r="B1165" s="418" t="inlineStr">
        <is>
          <t>Wood for Boiler</t>
        </is>
      </c>
      <c r="C1165" s="418" t="inlineStr">
        <is>
          <t>ឃឺន + ណាហ្គែល</t>
        </is>
      </c>
      <c r="D1165" s="418" t="inlineStr">
        <is>
          <t>L001-100045189</t>
        </is>
      </c>
      <c r="E1165" s="418" t="inlineStr">
        <is>
          <t>PTI2216772</t>
        </is>
      </c>
      <c r="F1165" s="419" t="n">
        <v>44903</v>
      </c>
      <c r="G1165" s="420" t="n">
        <v>134262</v>
      </c>
      <c r="H1165" s="418" t="n"/>
      <c r="I1165" s="455" t="n">
        <v>134262</v>
      </c>
      <c r="J1165" s="418">
        <f>IF(L1165&lt;&gt;"",L1165,K1165)</f>
        <v/>
      </c>
      <c r="K1165" s="418">
        <f>IF(AND(T1165=TRUE, U1165=TRUE, V1165=TRUE), IF(W1165&lt;-0.05, "អនុញ្ញាត (អ្នកផ្គត់ផ្គង់ប្រកាសខ្វះ)", "បានប្រកាស (អនុញ្ញាត)"), IF(AND(T1165=FALSE, U1165=FALSE, V1165=FALSE), "ព្យួរទុក (មិនមានទិន្នន័យ)", "ប្រកាសខុស (ព្យួរទុក)"))</f>
        <v/>
      </c>
      <c r="L1165" s="418" t="inlineStr"/>
      <c r="M1165" s="418" t="inlineStr"/>
      <c r="N1165" s="455" t="n"/>
      <c r="O1165" s="455">
        <f>IF(W1165&lt;0,AI1165,I1165)</f>
        <v/>
      </c>
      <c r="P1165" s="455">
        <f>I1165-O1165</f>
        <v/>
      </c>
      <c r="Q1165" s="418" t="n"/>
      <c r="R1165" s="418" t="inlineStr">
        <is>
          <t>PTI2216772</t>
        </is>
      </c>
      <c r="S1165" s="418" t="inlineStr">
        <is>
          <t>PTI2216772</t>
        </is>
      </c>
      <c r="T1165" s="418">
        <f>R1165=S1165</f>
        <v/>
      </c>
      <c r="U1165" s="418">
        <f>AND(MONTH(F1165)=MONTH(Y1165), YEAR(F1165)=YEAR(Y1165))</f>
        <v/>
      </c>
      <c r="V1165" s="418">
        <f>AND(AC1165&lt;&gt;"", 'Company information'!D$4&lt;&gt;"", RIGHT(SUBSTITUTE(AC1165,"-",""),9)=RIGHT(SUBSTITUTE('Company information'!D$4,"-",""),9))</f>
        <v/>
      </c>
      <c r="W1165" s="418">
        <f>AI1165-I1165</f>
        <v/>
      </c>
      <c r="X1165" s="455" t="n"/>
      <c r="Y1165" s="419" t="n">
        <v>44785</v>
      </c>
      <c r="Z1165" s="418" t="inlineStr">
        <is>
          <t>PTI2216772</t>
        </is>
      </c>
      <c r="AA1165" s="418" t="inlineStr"/>
      <c r="AB1165" s="418" t="inlineStr">
        <is>
          <t>បុគ្គលជាប់អាករ</t>
        </is>
      </c>
      <c r="AC1165" s="418" t="inlineStr">
        <is>
          <t>L001-100067123</t>
        </is>
      </c>
      <c r="AD1165" s="418" t="inlineStr">
        <is>
          <t>រីឡាយអេប៊ល សូស អ៊ិនដាសស្រ្ទៀល (ខេមបូឌា)</t>
        </is>
      </c>
      <c r="AE1165" s="455" t="n">
        <v>1533348</v>
      </c>
      <c r="AF1165" s="455" t="n">
        <v>1342615</v>
      </c>
      <c r="AG1165" s="455" t="n">
        <v>56471</v>
      </c>
      <c r="AH1165" s="455" t="n">
        <v>0</v>
      </c>
      <c r="AI1165" s="455" t="n">
        <v>134262</v>
      </c>
      <c r="AJ1165" s="455" t="n">
        <v>0</v>
      </c>
      <c r="AK1165" s="455" t="n">
        <v>0</v>
      </c>
      <c r="AL1165" s="455" t="n">
        <v>0</v>
      </c>
      <c r="AM1165" s="455" t="n">
        <v>0</v>
      </c>
      <c r="AN1165" s="455" t="n">
        <v>0</v>
      </c>
      <c r="AO1165" s="455" t="n">
        <v>0</v>
      </c>
      <c r="AP1165" s="455" t="n">
        <v>0</v>
      </c>
      <c r="AQ1165" s="455" t="n">
        <v>0</v>
      </c>
      <c r="AR1165" s="418" t="inlineStr"/>
      <c r="AS1165" s="418" t="inlineStr">
        <is>
          <t>ថ្លៃដឹកជញ្ជូន និងសេវា</t>
        </is>
      </c>
      <c r="AT1165" s="418" t="inlineStr">
        <is>
          <t>បានប្រកាសពន្ធ</t>
        </is>
      </c>
    </row>
    <row r="1166">
      <c r="A1166" s="417" t="n">
        <v>1157</v>
      </c>
      <c r="B1166" s="418" t="inlineStr">
        <is>
          <t>Wood for Boiler</t>
        </is>
      </c>
      <c r="C1166" s="418" t="inlineStr">
        <is>
          <t>ឃឺន + ណាហ្គែល</t>
        </is>
      </c>
      <c r="D1166" s="418" t="inlineStr">
        <is>
          <t>L001-100045189</t>
        </is>
      </c>
      <c r="E1166" s="418" t="inlineStr">
        <is>
          <t>PTI2216746</t>
        </is>
      </c>
      <c r="F1166" s="419" t="n">
        <v>44903</v>
      </c>
      <c r="G1166" s="420" t="n">
        <v>148382</v>
      </c>
      <c r="H1166" s="418" t="n"/>
      <c r="I1166" s="455" t="n">
        <v>148382</v>
      </c>
      <c r="J1166" s="418">
        <f>IF(L1166&lt;&gt;"",L1166,K1166)</f>
        <v/>
      </c>
      <c r="K1166" s="418">
        <f>IF(AND(T1166=TRUE, U1166=TRUE, V1166=TRUE), IF(W1166&lt;-0.05, "អនុញ្ញាត (អ្នកផ្គត់ផ្គង់ប្រកាសខ្វះ)", "បានប្រកាស (អនុញ្ញាត)"), IF(AND(T1166=FALSE, U1166=FALSE, V1166=FALSE), "ព្យួរទុក (មិនមានទិន្នន័យ)", "ប្រកាសខុស (ព្យួរទុក)"))</f>
        <v/>
      </c>
      <c r="L1166" s="418" t="inlineStr"/>
      <c r="M1166" s="418" t="inlineStr"/>
      <c r="N1166" s="455" t="n"/>
      <c r="O1166" s="455">
        <f>IF(W1166&lt;0,AI1166,I1166)</f>
        <v/>
      </c>
      <c r="P1166" s="455">
        <f>I1166-O1166</f>
        <v/>
      </c>
      <c r="Q1166" s="418" t="n"/>
      <c r="R1166" s="418" t="inlineStr">
        <is>
          <t>PTI2216746</t>
        </is>
      </c>
      <c r="S1166" s="418" t="inlineStr">
        <is>
          <t>PTI2216746</t>
        </is>
      </c>
      <c r="T1166" s="418">
        <f>R1166=S1166</f>
        <v/>
      </c>
      <c r="U1166" s="418">
        <f>AND(MONTH(F1166)=MONTH(Y1166), YEAR(F1166)=YEAR(Y1166))</f>
        <v/>
      </c>
      <c r="V1166" s="418">
        <f>AND(AC1166&lt;&gt;"", 'Company information'!D$4&lt;&gt;"", RIGHT(SUBSTITUTE(AC1166,"-",""),9)=RIGHT(SUBSTITUTE('Company information'!D$4,"-",""),9))</f>
        <v/>
      </c>
      <c r="W1166" s="418">
        <f>AI1166-I1166</f>
        <v/>
      </c>
      <c r="X1166" s="455" t="n"/>
      <c r="Y1166" s="419" t="n">
        <v>44785</v>
      </c>
      <c r="Z1166" s="418" t="inlineStr">
        <is>
          <t>PTI2216746</t>
        </is>
      </c>
      <c r="AA1166" s="418" t="inlineStr"/>
      <c r="AB1166" s="418" t="inlineStr">
        <is>
          <t>បុគ្គលជាប់អាករ</t>
        </is>
      </c>
      <c r="AC1166" s="418" t="inlineStr">
        <is>
          <t>L001-100067123</t>
        </is>
      </c>
      <c r="AD1166" s="418" t="inlineStr">
        <is>
          <t>រីឡាយអេប៊ល សូស អ៊ិនដាសស្រ្ទៀល (ខេមបូឌា)</t>
        </is>
      </c>
      <c r="AE1166" s="455" t="n">
        <v>1688675</v>
      </c>
      <c r="AF1166" s="455" t="n">
        <v>1483822</v>
      </c>
      <c r="AG1166" s="455" t="n">
        <v>56471</v>
      </c>
      <c r="AH1166" s="455" t="n">
        <v>0</v>
      </c>
      <c r="AI1166" s="455" t="n">
        <v>148382</v>
      </c>
      <c r="AJ1166" s="455" t="n">
        <v>0</v>
      </c>
      <c r="AK1166" s="455" t="n">
        <v>0</v>
      </c>
      <c r="AL1166" s="455" t="n">
        <v>0</v>
      </c>
      <c r="AM1166" s="455" t="n">
        <v>0</v>
      </c>
      <c r="AN1166" s="455" t="n">
        <v>0</v>
      </c>
      <c r="AO1166" s="455" t="n">
        <v>0</v>
      </c>
      <c r="AP1166" s="455" t="n">
        <v>0</v>
      </c>
      <c r="AQ1166" s="455" t="n">
        <v>0</v>
      </c>
      <c r="AR1166" s="418" t="inlineStr"/>
      <c r="AS1166" s="418" t="inlineStr">
        <is>
          <t>ថ្លៃដឹកជញ្ជូន និងសេវា</t>
        </is>
      </c>
      <c r="AT1166" s="418" t="inlineStr">
        <is>
          <t>បានប្រកាសពន្ធ</t>
        </is>
      </c>
    </row>
    <row r="1167">
      <c r="A1167" s="417" t="n">
        <v>1158</v>
      </c>
      <c r="B1167" s="418" t="inlineStr">
        <is>
          <t>Diesel</t>
        </is>
      </c>
      <c r="C1167" s="418" t="inlineStr">
        <is>
          <t>ឃឺន + ណាហ្គែល</t>
        </is>
      </c>
      <c r="D1167" s="418" t="inlineStr">
        <is>
          <t>L001-100045189</t>
        </is>
      </c>
      <c r="E1167" s="418" t="inlineStr">
        <is>
          <t>PTI2216762</t>
        </is>
      </c>
      <c r="F1167" s="419" t="n">
        <v>44903</v>
      </c>
      <c r="G1167" s="420" t="n">
        <v>206993</v>
      </c>
      <c r="H1167" s="418" t="n"/>
      <c r="I1167" s="455" t="n">
        <v>206993</v>
      </c>
      <c r="J1167" s="418">
        <f>IF(L1167&lt;&gt;"",L1167,K1167)</f>
        <v/>
      </c>
      <c r="K1167" s="418">
        <f>IF(AND(T1167=TRUE, U1167=TRUE, V1167=TRUE), IF(W1167&lt;-0.05, "អនុញ្ញាត (អ្នកផ្គត់ផ្គង់ប្រកាសខ្វះ)", "បានប្រកាស (អនុញ្ញាត)"), IF(AND(T1167=FALSE, U1167=FALSE, V1167=FALSE), "ព្យួរទុក (មិនមានទិន្នន័យ)", "ប្រកាសខុស (ព្យួរទុក)"))</f>
        <v/>
      </c>
      <c r="L1167" s="418" t="inlineStr"/>
      <c r="M1167" s="418" t="inlineStr"/>
      <c r="N1167" s="455" t="n"/>
      <c r="O1167" s="455">
        <f>IF(W1167&lt;0,AI1167,I1167)</f>
        <v/>
      </c>
      <c r="P1167" s="455">
        <f>I1167-O1167</f>
        <v/>
      </c>
      <c r="Q1167" s="418" t="n"/>
      <c r="R1167" s="418" t="inlineStr">
        <is>
          <t>PTI2216762</t>
        </is>
      </c>
      <c r="S1167" s="418" t="inlineStr">
        <is>
          <t>PTI2216762</t>
        </is>
      </c>
      <c r="T1167" s="418">
        <f>R1167=S1167</f>
        <v/>
      </c>
      <c r="U1167" s="418">
        <f>AND(MONTH(F1167)=MONTH(Y1167), YEAR(F1167)=YEAR(Y1167))</f>
        <v/>
      </c>
      <c r="V1167" s="418">
        <f>AND(AC1167&lt;&gt;"", 'Company information'!D$4&lt;&gt;"", RIGHT(SUBSTITUTE(AC1167,"-",""),9)=RIGHT(SUBSTITUTE('Company information'!D$4,"-",""),9))</f>
        <v/>
      </c>
      <c r="W1167" s="418">
        <f>AI1167-I1167</f>
        <v/>
      </c>
      <c r="X1167" s="455" t="n"/>
      <c r="Y1167" s="419" t="n">
        <v>44785</v>
      </c>
      <c r="Z1167" s="418" t="inlineStr">
        <is>
          <t>PTI2216762</t>
        </is>
      </c>
      <c r="AA1167" s="418" t="inlineStr"/>
      <c r="AB1167" s="418" t="inlineStr">
        <is>
          <t>បុគ្គលជាប់អាករ</t>
        </is>
      </c>
      <c r="AC1167" s="418" t="inlineStr">
        <is>
          <t>L001-100067123</t>
        </is>
      </c>
      <c r="AD1167" s="418" t="inlineStr">
        <is>
          <t>រីឡាយអេប៊ល សូស អ៊ិនដាសស្រ្ទៀល (ខេមបូឌា)</t>
        </is>
      </c>
      <c r="AE1167" s="455" t="n">
        <v>2333392</v>
      </c>
      <c r="AF1167" s="455" t="n">
        <v>2069928</v>
      </c>
      <c r="AG1167" s="455" t="n">
        <v>56471</v>
      </c>
      <c r="AH1167" s="455" t="n">
        <v>0</v>
      </c>
      <c r="AI1167" s="455" t="n">
        <v>206993</v>
      </c>
      <c r="AJ1167" s="455" t="n">
        <v>0</v>
      </c>
      <c r="AK1167" s="455" t="n">
        <v>0</v>
      </c>
      <c r="AL1167" s="455" t="n">
        <v>0</v>
      </c>
      <c r="AM1167" s="455" t="n">
        <v>0</v>
      </c>
      <c r="AN1167" s="455" t="n">
        <v>0</v>
      </c>
      <c r="AO1167" s="455" t="n">
        <v>0</v>
      </c>
      <c r="AP1167" s="455" t="n">
        <v>0</v>
      </c>
      <c r="AQ1167" s="455" t="n">
        <v>0</v>
      </c>
      <c r="AR1167" s="418" t="inlineStr"/>
      <c r="AS1167" s="418" t="inlineStr">
        <is>
          <t>ថ្លៃដឹកជញ្ជូន និងសេវា</t>
        </is>
      </c>
      <c r="AT1167" s="418" t="inlineStr">
        <is>
          <t>បានប្រកាសពន្ធ</t>
        </is>
      </c>
    </row>
    <row r="1168">
      <c r="A1168" s="417" t="n">
        <v>1159</v>
      </c>
      <c r="B1168" s="418" t="inlineStr">
        <is>
          <t>Diesel</t>
        </is>
      </c>
      <c r="C1168" s="418" t="inlineStr">
        <is>
          <t>ឃឺន + ណាហ្គែល</t>
        </is>
      </c>
      <c r="D1168" s="418" t="inlineStr">
        <is>
          <t>L001-100045189</t>
        </is>
      </c>
      <c r="E1168" s="418" t="inlineStr">
        <is>
          <t>PTI2216737</t>
        </is>
      </c>
      <c r="F1168" s="419" t="n">
        <v>44903</v>
      </c>
      <c r="G1168" s="420" t="n">
        <v>286657</v>
      </c>
      <c r="H1168" s="418" t="n"/>
      <c r="I1168" s="455" t="n">
        <v>286657</v>
      </c>
      <c r="J1168" s="418">
        <f>IF(L1168&lt;&gt;"",L1168,K1168)</f>
        <v/>
      </c>
      <c r="K1168" s="418">
        <f>IF(AND(T1168=TRUE, U1168=TRUE, V1168=TRUE), IF(W1168&lt;-0.05, "អនុញ្ញាត (អ្នកផ្គត់ផ្គង់ប្រកាសខ្វះ)", "បានប្រកាស (អនុញ្ញាត)"), IF(AND(T1168=FALSE, U1168=FALSE, V1168=FALSE), "ព្យួរទុក (មិនមានទិន្នន័យ)", "ប្រកាសខុស (ព្យួរទុក)"))</f>
        <v/>
      </c>
      <c r="L1168" s="418" t="inlineStr"/>
      <c r="M1168" s="418" t="inlineStr"/>
      <c r="N1168" s="455" t="n"/>
      <c r="O1168" s="455">
        <f>IF(W1168&lt;0,AI1168,I1168)</f>
        <v/>
      </c>
      <c r="P1168" s="455">
        <f>I1168-O1168</f>
        <v/>
      </c>
      <c r="Q1168" s="418" t="n"/>
      <c r="R1168" s="418" t="inlineStr">
        <is>
          <t>PTI2216737</t>
        </is>
      </c>
      <c r="S1168" s="418" t="inlineStr">
        <is>
          <t>PTI2216737</t>
        </is>
      </c>
      <c r="T1168" s="418">
        <f>R1168=S1168</f>
        <v/>
      </c>
      <c r="U1168" s="418">
        <f>AND(MONTH(F1168)=MONTH(Y1168), YEAR(F1168)=YEAR(Y1168))</f>
        <v/>
      </c>
      <c r="V1168" s="418">
        <f>AND(AC1168&lt;&gt;"", 'Company information'!D$4&lt;&gt;"", RIGHT(SUBSTITUTE(AC1168,"-",""),9)=RIGHT(SUBSTITUTE('Company information'!D$4,"-",""),9))</f>
        <v/>
      </c>
      <c r="W1168" s="418">
        <f>AI1168-I1168</f>
        <v/>
      </c>
      <c r="X1168" s="455" t="n"/>
      <c r="Y1168" s="419" t="n">
        <v>44785</v>
      </c>
      <c r="Z1168" s="418" t="inlineStr">
        <is>
          <t>PTI2216737</t>
        </is>
      </c>
      <c r="AA1168" s="418" t="inlineStr"/>
      <c r="AB1168" s="418" t="inlineStr">
        <is>
          <t>បុគ្គលជាប់អាករ</t>
        </is>
      </c>
      <c r="AC1168" s="418" t="inlineStr">
        <is>
          <t>L001-100067123</t>
        </is>
      </c>
      <c r="AD1168" s="418" t="inlineStr">
        <is>
          <t>រីឡាយអេប៊ល សូស អ៊ិនដាសស្រ្ទៀល (ខេមបូឌា)</t>
        </is>
      </c>
      <c r="AE1168" s="455" t="n">
        <v>3209703</v>
      </c>
      <c r="AF1168" s="455" t="n">
        <v>2866575</v>
      </c>
      <c r="AG1168" s="455" t="n">
        <v>56471</v>
      </c>
      <c r="AH1168" s="455" t="n">
        <v>0</v>
      </c>
      <c r="AI1168" s="455" t="n">
        <v>286657</v>
      </c>
      <c r="AJ1168" s="455" t="n">
        <v>0</v>
      </c>
      <c r="AK1168" s="455" t="n">
        <v>0</v>
      </c>
      <c r="AL1168" s="455" t="n">
        <v>0</v>
      </c>
      <c r="AM1168" s="455" t="n">
        <v>0</v>
      </c>
      <c r="AN1168" s="455" t="n">
        <v>0</v>
      </c>
      <c r="AO1168" s="455" t="n">
        <v>0</v>
      </c>
      <c r="AP1168" s="455" t="n">
        <v>0</v>
      </c>
      <c r="AQ1168" s="455" t="n">
        <v>0</v>
      </c>
      <c r="AR1168" s="418" t="inlineStr"/>
      <c r="AS1168" s="418" t="inlineStr">
        <is>
          <t>ថ្លៃដឹកជញ្ជូន និងសេវា</t>
        </is>
      </c>
      <c r="AT1168" s="418" t="inlineStr">
        <is>
          <t>បានប្រកាសពន្ធ</t>
        </is>
      </c>
    </row>
    <row r="1169">
      <c r="A1169" s="417" t="n">
        <v>1160</v>
      </c>
      <c r="B1169" s="418" t="inlineStr">
        <is>
          <t>Diesel</t>
        </is>
      </c>
      <c r="C1169" s="418" t="inlineStr">
        <is>
          <t>ឃឺន + ណាហ្គែល</t>
        </is>
      </c>
      <c r="D1169" s="418" t="inlineStr">
        <is>
          <t>L001-100045189</t>
        </is>
      </c>
      <c r="E1169" s="418" t="inlineStr">
        <is>
          <t>PTI2216736</t>
        </is>
      </c>
      <c r="F1169" s="419" t="n">
        <v>44903</v>
      </c>
      <c r="G1169" s="420" t="n">
        <v>141527</v>
      </c>
      <c r="H1169" s="418" t="n"/>
      <c r="I1169" s="455" t="n">
        <v>141527</v>
      </c>
      <c r="J1169" s="418">
        <f>IF(L1169&lt;&gt;"",L1169,K1169)</f>
        <v/>
      </c>
      <c r="K1169" s="418">
        <f>IF(AND(T1169=TRUE, U1169=TRUE, V1169=TRUE), IF(W1169&lt;-0.05, "អនុញ្ញាត (អ្នកផ្គត់ផ្គង់ប្រកាសខ្វះ)", "បានប្រកាស (អនុញ្ញាត)"), IF(AND(T1169=FALSE, U1169=FALSE, V1169=FALSE), "ព្យួរទុក (មិនមានទិន្នន័យ)", "ប្រកាសខុស (ព្យួរទុក)"))</f>
        <v/>
      </c>
      <c r="L1169" s="418" t="inlineStr"/>
      <c r="M1169" s="418" t="inlineStr"/>
      <c r="N1169" s="455" t="n"/>
      <c r="O1169" s="455">
        <f>IF(W1169&lt;0,AI1169,I1169)</f>
        <v/>
      </c>
      <c r="P1169" s="455">
        <f>I1169-O1169</f>
        <v/>
      </c>
      <c r="Q1169" s="418" t="n"/>
      <c r="R1169" s="418" t="inlineStr">
        <is>
          <t>PTI2216736</t>
        </is>
      </c>
      <c r="S1169" s="418" t="inlineStr">
        <is>
          <t>PTI2216736</t>
        </is>
      </c>
      <c r="T1169" s="418">
        <f>R1169=S1169</f>
        <v/>
      </c>
      <c r="U1169" s="418">
        <f>AND(MONTH(F1169)=MONTH(Y1169), YEAR(F1169)=YEAR(Y1169))</f>
        <v/>
      </c>
      <c r="V1169" s="418">
        <f>AND(AC1169&lt;&gt;"", 'Company information'!D$4&lt;&gt;"", RIGHT(SUBSTITUTE(AC1169,"-",""),9)=RIGHT(SUBSTITUTE('Company information'!D$4,"-",""),9))</f>
        <v/>
      </c>
      <c r="W1169" s="418">
        <f>AI1169-I1169</f>
        <v/>
      </c>
      <c r="X1169" s="455" t="n"/>
      <c r="Y1169" s="419" t="n">
        <v>44785</v>
      </c>
      <c r="Z1169" s="418" t="inlineStr">
        <is>
          <t>PTI2216736</t>
        </is>
      </c>
      <c r="AA1169" s="418" t="inlineStr"/>
      <c r="AB1169" s="418" t="inlineStr">
        <is>
          <t>បុគ្គលជាប់អាករ</t>
        </is>
      </c>
      <c r="AC1169" s="418" t="inlineStr">
        <is>
          <t>L001-100067123</t>
        </is>
      </c>
      <c r="AD1169" s="418" t="inlineStr">
        <is>
          <t>រីឡាយអេប៊ល សូស អ៊ិនដាសស្រ្ទៀល (ខេមបូឌា)</t>
        </is>
      </c>
      <c r="AE1169" s="455" t="n">
        <v>1613271</v>
      </c>
      <c r="AF1169" s="455" t="n">
        <v>1415273</v>
      </c>
      <c r="AG1169" s="455" t="n">
        <v>56471</v>
      </c>
      <c r="AH1169" s="455" t="n">
        <v>0</v>
      </c>
      <c r="AI1169" s="455" t="n">
        <v>141527</v>
      </c>
      <c r="AJ1169" s="455" t="n">
        <v>0</v>
      </c>
      <c r="AK1169" s="455" t="n">
        <v>0</v>
      </c>
      <c r="AL1169" s="455" t="n">
        <v>0</v>
      </c>
      <c r="AM1169" s="455" t="n">
        <v>0</v>
      </c>
      <c r="AN1169" s="455" t="n">
        <v>0</v>
      </c>
      <c r="AO1169" s="455" t="n">
        <v>0</v>
      </c>
      <c r="AP1169" s="455" t="n">
        <v>0</v>
      </c>
      <c r="AQ1169" s="455" t="n">
        <v>0</v>
      </c>
      <c r="AR1169" s="418" t="inlineStr"/>
      <c r="AS1169" s="418" t="inlineStr">
        <is>
          <t>ថ្លៃដឹកជញ្ជូន និងសេវា</t>
        </is>
      </c>
      <c r="AT1169" s="418" t="inlineStr">
        <is>
          <t>បានប្រកាសពន្ធ</t>
        </is>
      </c>
    </row>
    <row r="1170">
      <c r="A1170" s="417" t="n">
        <v>1161</v>
      </c>
      <c r="B1170" s="418" t="inlineStr">
        <is>
          <t>Diesel</t>
        </is>
      </c>
      <c r="C1170" s="418" t="inlineStr">
        <is>
          <t>ឃឺន + ណាហ្គែល</t>
        </is>
      </c>
      <c r="D1170" s="418" t="inlineStr">
        <is>
          <t>L001-100045189</t>
        </is>
      </c>
      <c r="E1170" s="418" t="inlineStr">
        <is>
          <t>PTI2216617</t>
        </is>
      </c>
      <c r="F1170" s="419" t="n">
        <v>44812</v>
      </c>
      <c r="G1170" s="420" t="n">
        <v>53509</v>
      </c>
      <c r="H1170" s="418" t="n"/>
      <c r="I1170" s="455" t="n">
        <v>53509</v>
      </c>
      <c r="J1170" s="418">
        <f>IF(L1170&lt;&gt;"",L1170,K1170)</f>
        <v/>
      </c>
      <c r="K1170" s="418">
        <f>IF(AND(T1170=TRUE, U1170=TRUE, V1170=TRUE), IF(W1170&lt;-0.05, "អនុញ្ញាត (អ្នកផ្គត់ផ្គង់ប្រកាសខ្វះ)", "បានប្រកាស (អនុញ្ញាត)"), IF(AND(T1170=FALSE, U1170=FALSE, V1170=FALSE), "ព្យួរទុក (មិនមានទិន្នន័យ)", "ប្រកាសខុស (ព្យួរទុក)"))</f>
        <v/>
      </c>
      <c r="L1170" s="418" t="inlineStr"/>
      <c r="M1170" s="418" t="inlineStr"/>
      <c r="N1170" s="455" t="n"/>
      <c r="O1170" s="455">
        <f>IF(W1170&lt;0,AI1170,I1170)</f>
        <v/>
      </c>
      <c r="P1170" s="455">
        <f>I1170-O1170</f>
        <v/>
      </c>
      <c r="Q1170" s="418" t="n"/>
      <c r="R1170" s="418" t="inlineStr">
        <is>
          <t>PTI2216617</t>
        </is>
      </c>
      <c r="S1170" s="418" t="inlineStr">
        <is>
          <t>PTI2216617</t>
        </is>
      </c>
      <c r="T1170" s="418">
        <f>R1170=S1170</f>
        <v/>
      </c>
      <c r="U1170" s="418">
        <f>AND(MONTH(F1170)=MONTH(Y1170), YEAR(F1170)=YEAR(Y1170))</f>
        <v/>
      </c>
      <c r="V1170" s="418">
        <f>AND(AC1170&lt;&gt;"", 'Company information'!D$4&lt;&gt;"", RIGHT(SUBSTITUTE(AC1170,"-",""),9)=RIGHT(SUBSTITUTE('Company information'!D$4,"-",""),9))</f>
        <v/>
      </c>
      <c r="W1170" s="418">
        <f>AI1170-I1170</f>
        <v/>
      </c>
      <c r="X1170" s="455" t="n"/>
      <c r="Y1170" s="419" t="n">
        <v>44782</v>
      </c>
      <c r="Z1170" s="418" t="inlineStr">
        <is>
          <t>PTI2216617</t>
        </is>
      </c>
      <c r="AA1170" s="418" t="inlineStr"/>
      <c r="AB1170" s="418" t="inlineStr">
        <is>
          <t>បុគ្គលជាប់អាករ</t>
        </is>
      </c>
      <c r="AC1170" s="418" t="inlineStr">
        <is>
          <t>L001-100067123</t>
        </is>
      </c>
      <c r="AD1170" s="418" t="inlineStr">
        <is>
          <t>រីឡាយអេប៊ល សូស អ៊ិនដាសស្រ្ទៀល (ខេមបូឌា)</t>
        </is>
      </c>
      <c r="AE1170" s="455" t="n">
        <v>602151</v>
      </c>
      <c r="AF1170" s="455" t="n">
        <v>535086</v>
      </c>
      <c r="AG1170" s="455" t="n">
        <v>13556</v>
      </c>
      <c r="AH1170" s="455" t="n">
        <v>0</v>
      </c>
      <c r="AI1170" s="455" t="n">
        <v>53509</v>
      </c>
      <c r="AJ1170" s="455" t="n">
        <v>0</v>
      </c>
      <c r="AK1170" s="455" t="n">
        <v>0</v>
      </c>
      <c r="AL1170" s="455" t="n">
        <v>0</v>
      </c>
      <c r="AM1170" s="455" t="n">
        <v>0</v>
      </c>
      <c r="AN1170" s="455" t="n">
        <v>0</v>
      </c>
      <c r="AO1170" s="455" t="n">
        <v>0</v>
      </c>
      <c r="AP1170" s="455" t="n">
        <v>0</v>
      </c>
      <c r="AQ1170" s="455" t="n">
        <v>0</v>
      </c>
      <c r="AR1170" s="418" t="inlineStr"/>
      <c r="AS1170" s="418" t="inlineStr">
        <is>
          <t>ថ្លៃដឹកជញ្ជូន និងសេវា</t>
        </is>
      </c>
      <c r="AT1170" s="418" t="inlineStr">
        <is>
          <t>បានប្រកាសពន្ធ</t>
        </is>
      </c>
    </row>
    <row r="1171">
      <c r="A1171" s="417" t="n">
        <v>1162</v>
      </c>
      <c r="B1171" s="418" t="inlineStr">
        <is>
          <t>Diesel</t>
        </is>
      </c>
      <c r="C1171" s="418" t="inlineStr">
        <is>
          <t>ឃឺន + ណាហ្គែល</t>
        </is>
      </c>
      <c r="D1171" s="418" t="inlineStr">
        <is>
          <t>L001-100045189</t>
        </is>
      </c>
      <c r="E1171" s="418" t="inlineStr">
        <is>
          <t>PTI2216618</t>
        </is>
      </c>
      <c r="F1171" s="419" t="n">
        <v>44812</v>
      </c>
      <c r="G1171" s="420" t="n">
        <v>84812</v>
      </c>
      <c r="H1171" s="418" t="n"/>
      <c r="I1171" s="455" t="n">
        <v>84812</v>
      </c>
      <c r="J1171" s="418">
        <f>IF(L1171&lt;&gt;"",L1171,K1171)</f>
        <v/>
      </c>
      <c r="K1171" s="418">
        <f>IF(AND(T1171=TRUE, U1171=TRUE, V1171=TRUE), IF(W1171&lt;-0.05, "អនុញ្ញាត (អ្នកផ្គត់ផ្គង់ប្រកាសខ្វះ)", "បានប្រកាស (អនុញ្ញាត)"), IF(AND(T1171=FALSE, U1171=FALSE, V1171=FALSE), "ព្យួរទុក (មិនមានទិន្នន័យ)", "ប្រកាសខុស (ព្យួរទុក)"))</f>
        <v/>
      </c>
      <c r="L1171" s="418" t="inlineStr"/>
      <c r="M1171" s="418" t="inlineStr"/>
      <c r="N1171" s="455" t="n"/>
      <c r="O1171" s="455">
        <f>IF(W1171&lt;0,AI1171,I1171)</f>
        <v/>
      </c>
      <c r="P1171" s="455">
        <f>I1171-O1171</f>
        <v/>
      </c>
      <c r="Q1171" s="418" t="n"/>
      <c r="R1171" s="418" t="inlineStr">
        <is>
          <t>PTI2216618</t>
        </is>
      </c>
      <c r="S1171" s="418" t="inlineStr">
        <is>
          <t>PTI2216618</t>
        </is>
      </c>
      <c r="T1171" s="418">
        <f>R1171=S1171</f>
        <v/>
      </c>
      <c r="U1171" s="418">
        <f>AND(MONTH(F1171)=MONTH(Y1171), YEAR(F1171)=YEAR(Y1171))</f>
        <v/>
      </c>
      <c r="V1171" s="418">
        <f>AND(AC1171&lt;&gt;"", 'Company information'!D$4&lt;&gt;"", RIGHT(SUBSTITUTE(AC1171,"-",""),9)=RIGHT(SUBSTITUTE('Company information'!D$4,"-",""),9))</f>
        <v/>
      </c>
      <c r="W1171" s="418">
        <f>AI1171-I1171</f>
        <v/>
      </c>
      <c r="X1171" s="455" t="n"/>
      <c r="Y1171" s="419" t="n">
        <v>44782</v>
      </c>
      <c r="Z1171" s="418" t="inlineStr">
        <is>
          <t>PTI2216618</t>
        </is>
      </c>
      <c r="AA1171" s="418" t="inlineStr"/>
      <c r="AB1171" s="418" t="inlineStr">
        <is>
          <t>បុគ្គលជាប់អាករ</t>
        </is>
      </c>
      <c r="AC1171" s="418" t="inlineStr">
        <is>
          <t>L001-100067123</t>
        </is>
      </c>
      <c r="AD1171" s="418" t="inlineStr">
        <is>
          <t>រីឡាយអេប៊ល សូស អ៊ិនដាសស្រ្ទៀល (ខេមបូឌា)</t>
        </is>
      </c>
      <c r="AE1171" s="455" t="n">
        <v>946483</v>
      </c>
      <c r="AF1171" s="455" t="n">
        <v>848115</v>
      </c>
      <c r="AG1171" s="455" t="n">
        <v>13556</v>
      </c>
      <c r="AH1171" s="455" t="n">
        <v>0</v>
      </c>
      <c r="AI1171" s="455" t="n">
        <v>84812</v>
      </c>
      <c r="AJ1171" s="455" t="n">
        <v>0</v>
      </c>
      <c r="AK1171" s="455" t="n">
        <v>0</v>
      </c>
      <c r="AL1171" s="455" t="n">
        <v>0</v>
      </c>
      <c r="AM1171" s="455" t="n">
        <v>0</v>
      </c>
      <c r="AN1171" s="455" t="n">
        <v>0</v>
      </c>
      <c r="AO1171" s="455" t="n">
        <v>0</v>
      </c>
      <c r="AP1171" s="455" t="n">
        <v>0</v>
      </c>
      <c r="AQ1171" s="455" t="n">
        <v>0</v>
      </c>
      <c r="AR1171" s="418" t="inlineStr"/>
      <c r="AS1171" s="418" t="inlineStr">
        <is>
          <t>ថ្លៃដឹកជញ្ជូន និងសេវា</t>
        </is>
      </c>
      <c r="AT1171" s="418" t="inlineStr">
        <is>
          <t>បានប្រកាសពន្ធ</t>
        </is>
      </c>
    </row>
    <row r="1172">
      <c r="A1172" s="417" t="n">
        <v>1163</v>
      </c>
      <c r="B1172" s="418" t="inlineStr">
        <is>
          <t>Diesel</t>
        </is>
      </c>
      <c r="C1172" s="418" t="inlineStr">
        <is>
          <t>ឃឺន + ណាហ្គែល</t>
        </is>
      </c>
      <c r="D1172" s="418" t="inlineStr">
        <is>
          <t>L001-100045189</t>
        </is>
      </c>
      <c r="E1172" s="418" t="inlineStr">
        <is>
          <t>PTI2216616</t>
        </is>
      </c>
      <c r="F1172" s="419" t="n">
        <v>44812</v>
      </c>
      <c r="G1172" s="420" t="n">
        <v>72981</v>
      </c>
      <c r="H1172" s="418" t="n"/>
      <c r="I1172" s="455" t="n">
        <v>72981</v>
      </c>
      <c r="J1172" s="418">
        <f>IF(L1172&lt;&gt;"",L1172,K1172)</f>
        <v/>
      </c>
      <c r="K1172" s="418">
        <f>IF(AND(T1172=TRUE, U1172=TRUE, V1172=TRUE), IF(W1172&lt;-0.05, "អនុញ្ញាត (អ្នកផ្គត់ផ្គង់ប្រកាសខ្វះ)", "បានប្រកាស (អនុញ្ញាត)"), IF(AND(T1172=FALSE, U1172=FALSE, V1172=FALSE), "ព្យួរទុក (មិនមានទិន្នន័យ)", "ប្រកាសខុស (ព្យួរទុក)"))</f>
        <v/>
      </c>
      <c r="L1172" s="418" t="inlineStr"/>
      <c r="M1172" s="418" t="inlineStr"/>
      <c r="N1172" s="455" t="n"/>
      <c r="O1172" s="455">
        <f>IF(W1172&lt;0,AI1172,I1172)</f>
        <v/>
      </c>
      <c r="P1172" s="455">
        <f>I1172-O1172</f>
        <v/>
      </c>
      <c r="Q1172" s="418" t="n"/>
      <c r="R1172" s="418" t="inlineStr">
        <is>
          <t>PTI2216616</t>
        </is>
      </c>
      <c r="S1172" s="418" t="inlineStr">
        <is>
          <t>PTI2216616</t>
        </is>
      </c>
      <c r="T1172" s="418">
        <f>R1172=S1172</f>
        <v/>
      </c>
      <c r="U1172" s="418">
        <f>AND(MONTH(F1172)=MONTH(Y1172), YEAR(F1172)=YEAR(Y1172))</f>
        <v/>
      </c>
      <c r="V1172" s="418">
        <f>AND(AC1172&lt;&gt;"", 'Company information'!D$4&lt;&gt;"", RIGHT(SUBSTITUTE(AC1172,"-",""),9)=RIGHT(SUBSTITUTE('Company information'!D$4,"-",""),9))</f>
        <v/>
      </c>
      <c r="W1172" s="418">
        <f>AI1172-I1172</f>
        <v/>
      </c>
      <c r="X1172" s="455" t="n"/>
      <c r="Y1172" s="419" t="n">
        <v>44782</v>
      </c>
      <c r="Z1172" s="418" t="inlineStr">
        <is>
          <t>PTI2216616</t>
        </is>
      </c>
      <c r="AA1172" s="418" t="inlineStr"/>
      <c r="AB1172" s="418" t="inlineStr">
        <is>
          <t>បុគ្គលជាប់អាករ</t>
        </is>
      </c>
      <c r="AC1172" s="418" t="inlineStr">
        <is>
          <t>L001-100067123</t>
        </is>
      </c>
      <c r="AD1172" s="418" t="inlineStr">
        <is>
          <t>រីឡាយអេប៊ល សូស អ៊ិនដាសស្រ្ទៀល (ខេមបូឌា)</t>
        </is>
      </c>
      <c r="AE1172" s="455" t="n">
        <v>816342</v>
      </c>
      <c r="AF1172" s="455" t="n">
        <v>729805</v>
      </c>
      <c r="AG1172" s="455" t="n">
        <v>13556</v>
      </c>
      <c r="AH1172" s="455" t="n">
        <v>0</v>
      </c>
      <c r="AI1172" s="455" t="n">
        <v>72981</v>
      </c>
      <c r="AJ1172" s="455" t="n">
        <v>0</v>
      </c>
      <c r="AK1172" s="455" t="n">
        <v>0</v>
      </c>
      <c r="AL1172" s="455" t="n">
        <v>0</v>
      </c>
      <c r="AM1172" s="455" t="n">
        <v>0</v>
      </c>
      <c r="AN1172" s="455" t="n">
        <v>0</v>
      </c>
      <c r="AO1172" s="455" t="n">
        <v>0</v>
      </c>
      <c r="AP1172" s="455" t="n">
        <v>0</v>
      </c>
      <c r="AQ1172" s="455" t="n">
        <v>0</v>
      </c>
      <c r="AR1172" s="418" t="inlineStr"/>
      <c r="AS1172" s="418" t="inlineStr">
        <is>
          <t>ថ្លៃដឹកជញ្ជូន និងសេវា</t>
        </is>
      </c>
      <c r="AT1172" s="418" t="inlineStr">
        <is>
          <t>បានប្រកាសពន្ធ</t>
        </is>
      </c>
    </row>
    <row r="1173">
      <c r="A1173" s="417" t="n">
        <v>1164</v>
      </c>
      <c r="B1173" s="418" t="inlineStr">
        <is>
          <t>Diesel</t>
        </is>
      </c>
      <c r="C1173" s="418" t="inlineStr">
        <is>
          <t>ឃឺន + ណាហ្គែល</t>
        </is>
      </c>
      <c r="D1173" s="418" t="inlineStr">
        <is>
          <t>L001-100045189</t>
        </is>
      </c>
      <c r="E1173" s="418" t="inlineStr">
        <is>
          <t>PTI2216615</t>
        </is>
      </c>
      <c r="F1173" s="419" t="n">
        <v>44812</v>
      </c>
      <c r="G1173" s="420" t="n">
        <v>59424</v>
      </c>
      <c r="H1173" s="418" t="n"/>
      <c r="I1173" s="455" t="n">
        <v>59424</v>
      </c>
      <c r="J1173" s="418">
        <f>IF(L1173&lt;&gt;"",L1173,K1173)</f>
        <v/>
      </c>
      <c r="K1173" s="418">
        <f>IF(AND(T1173=TRUE, U1173=TRUE, V1173=TRUE), IF(W1173&lt;-0.05, "អនុញ្ញាត (អ្នកផ្គត់ផ្គង់ប្រកាសខ្វះ)", "បានប្រកាស (អនុញ្ញាត)"), IF(AND(T1173=FALSE, U1173=FALSE, V1173=FALSE), "ព្យួរទុក (មិនមានទិន្នន័យ)", "ប្រកាសខុស (ព្យួរទុក)"))</f>
        <v/>
      </c>
      <c r="L1173" s="418" t="inlineStr"/>
      <c r="M1173" s="418" t="inlineStr"/>
      <c r="N1173" s="455" t="n"/>
      <c r="O1173" s="455">
        <f>IF(W1173&lt;0,AI1173,I1173)</f>
        <v/>
      </c>
      <c r="P1173" s="455">
        <f>I1173-O1173</f>
        <v/>
      </c>
      <c r="Q1173" s="418" t="n"/>
      <c r="R1173" s="418" t="inlineStr">
        <is>
          <t>PTI2216615</t>
        </is>
      </c>
      <c r="S1173" s="418" t="inlineStr">
        <is>
          <t>PTI2216615</t>
        </is>
      </c>
      <c r="T1173" s="418">
        <f>R1173=S1173</f>
        <v/>
      </c>
      <c r="U1173" s="418">
        <f>AND(MONTH(F1173)=MONTH(Y1173), YEAR(F1173)=YEAR(Y1173))</f>
        <v/>
      </c>
      <c r="V1173" s="418">
        <f>AND(AC1173&lt;&gt;"", 'Company information'!D$4&lt;&gt;"", RIGHT(SUBSTITUTE(AC1173,"-",""),9)=RIGHT(SUBSTITUTE('Company information'!D$4,"-",""),9))</f>
        <v/>
      </c>
      <c r="W1173" s="418">
        <f>AI1173-I1173</f>
        <v/>
      </c>
      <c r="X1173" s="455" t="n"/>
      <c r="Y1173" s="419" t="n">
        <v>44782</v>
      </c>
      <c r="Z1173" s="418" t="inlineStr">
        <is>
          <t>PTI2216615</t>
        </is>
      </c>
      <c r="AA1173" s="418" t="inlineStr"/>
      <c r="AB1173" s="418" t="inlineStr">
        <is>
          <t>បុគ្គលជាប់អាករ</t>
        </is>
      </c>
      <c r="AC1173" s="418" t="inlineStr">
        <is>
          <t>L001-100067123</t>
        </is>
      </c>
      <c r="AD1173" s="418" t="inlineStr">
        <is>
          <t>រីឡាយអេប៊ល សូស អ៊ិនដាសស្រ្ទៀល (ខេមបូឌា)</t>
        </is>
      </c>
      <c r="AE1173" s="455" t="n">
        <v>667221</v>
      </c>
      <c r="AF1173" s="455" t="n">
        <v>594241</v>
      </c>
      <c r="AG1173" s="455" t="n">
        <v>13556</v>
      </c>
      <c r="AH1173" s="455" t="n">
        <v>0</v>
      </c>
      <c r="AI1173" s="455" t="n">
        <v>59424</v>
      </c>
      <c r="AJ1173" s="455" t="n">
        <v>0</v>
      </c>
      <c r="AK1173" s="455" t="n">
        <v>0</v>
      </c>
      <c r="AL1173" s="455" t="n">
        <v>0</v>
      </c>
      <c r="AM1173" s="455" t="n">
        <v>0</v>
      </c>
      <c r="AN1173" s="455" t="n">
        <v>0</v>
      </c>
      <c r="AO1173" s="455" t="n">
        <v>0</v>
      </c>
      <c r="AP1173" s="455" t="n">
        <v>0</v>
      </c>
      <c r="AQ1173" s="455" t="n">
        <v>0</v>
      </c>
      <c r="AR1173" s="418" t="inlineStr"/>
      <c r="AS1173" s="418" t="inlineStr">
        <is>
          <t>ថ្លៃដឹកជញ្ជូន និងសេវា</t>
        </is>
      </c>
      <c r="AT1173" s="418" t="inlineStr">
        <is>
          <t>បានប្រកាសពន្ធ</t>
        </is>
      </c>
    </row>
    <row r="1174">
      <c r="A1174" s="417" t="n">
        <v>1165</v>
      </c>
      <c r="B1174" s="418" t="inlineStr">
        <is>
          <t>Diesel</t>
        </is>
      </c>
      <c r="C1174" s="418" t="inlineStr">
        <is>
          <t>ឃឺន + ណាហ្គែល</t>
        </is>
      </c>
      <c r="D1174" s="418" t="inlineStr">
        <is>
          <t>L001-100045189</t>
        </is>
      </c>
      <c r="E1174" s="418" t="inlineStr">
        <is>
          <t>PTI2216619</t>
        </is>
      </c>
      <c r="F1174" s="419" t="n">
        <v>44812</v>
      </c>
      <c r="G1174" s="420" t="n">
        <v>53714</v>
      </c>
      <c r="H1174" s="418" t="n"/>
      <c r="I1174" s="455" t="n">
        <v>53714</v>
      </c>
      <c r="J1174" s="418">
        <f>IF(L1174&lt;&gt;"",L1174,K1174)</f>
        <v/>
      </c>
      <c r="K1174" s="418">
        <f>IF(AND(T1174=TRUE, U1174=TRUE, V1174=TRUE), IF(W1174&lt;-0.05, "អនុញ្ញាត (អ្នកផ្គត់ផ្គង់ប្រកាសខ្វះ)", "បានប្រកាស (អនុញ្ញាត)"), IF(AND(T1174=FALSE, U1174=FALSE, V1174=FALSE), "ព្យួរទុក (មិនមានទិន្នន័យ)", "ប្រកាសខុស (ព្យួរទុក)"))</f>
        <v/>
      </c>
      <c r="L1174" s="418" t="inlineStr"/>
      <c r="M1174" s="418" t="inlineStr"/>
      <c r="N1174" s="455" t="n"/>
      <c r="O1174" s="455">
        <f>IF(W1174&lt;0,AI1174,I1174)</f>
        <v/>
      </c>
      <c r="P1174" s="455">
        <f>I1174-O1174</f>
        <v/>
      </c>
      <c r="Q1174" s="418" t="n"/>
      <c r="R1174" s="418" t="inlineStr">
        <is>
          <t>PTI2216619</t>
        </is>
      </c>
      <c r="S1174" s="418" t="inlineStr">
        <is>
          <t>PTI2216619</t>
        </is>
      </c>
      <c r="T1174" s="418">
        <f>R1174=S1174</f>
        <v/>
      </c>
      <c r="U1174" s="418">
        <f>AND(MONTH(F1174)=MONTH(Y1174), YEAR(F1174)=YEAR(Y1174))</f>
        <v/>
      </c>
      <c r="V1174" s="418">
        <f>AND(AC1174&lt;&gt;"", 'Company information'!D$4&lt;&gt;"", RIGHT(SUBSTITUTE(AC1174,"-",""),9)=RIGHT(SUBSTITUTE('Company information'!D$4,"-",""),9))</f>
        <v/>
      </c>
      <c r="W1174" s="418">
        <f>AI1174-I1174</f>
        <v/>
      </c>
      <c r="X1174" s="455" t="n"/>
      <c r="Y1174" s="419" t="n">
        <v>44782</v>
      </c>
      <c r="Z1174" s="418" t="inlineStr">
        <is>
          <t>PTI2216619</t>
        </is>
      </c>
      <c r="AA1174" s="418" t="inlineStr"/>
      <c r="AB1174" s="418" t="inlineStr">
        <is>
          <t>បុគ្គលជាប់អាករ</t>
        </is>
      </c>
      <c r="AC1174" s="418" t="inlineStr">
        <is>
          <t>L001-100067123</t>
        </is>
      </c>
      <c r="AD1174" s="418" t="inlineStr">
        <is>
          <t>រីឡាយអេប៊ល សូស អ៊ិនដាសស្រ្ទៀល (ខេមបូឌា)</t>
        </is>
      </c>
      <c r="AE1174" s="455" t="n">
        <v>605642</v>
      </c>
      <c r="AF1174" s="455" t="n">
        <v>537139</v>
      </c>
      <c r="AG1174" s="455" t="n">
        <v>14789</v>
      </c>
      <c r="AH1174" s="455" t="n">
        <v>0</v>
      </c>
      <c r="AI1174" s="455" t="n">
        <v>53714</v>
      </c>
      <c r="AJ1174" s="455" t="n">
        <v>0</v>
      </c>
      <c r="AK1174" s="455" t="n">
        <v>0</v>
      </c>
      <c r="AL1174" s="455" t="n">
        <v>0</v>
      </c>
      <c r="AM1174" s="455" t="n">
        <v>0</v>
      </c>
      <c r="AN1174" s="455" t="n">
        <v>0</v>
      </c>
      <c r="AO1174" s="455" t="n">
        <v>0</v>
      </c>
      <c r="AP1174" s="455" t="n">
        <v>0</v>
      </c>
      <c r="AQ1174" s="455" t="n">
        <v>0</v>
      </c>
      <c r="AR1174" s="418" t="inlineStr"/>
      <c r="AS1174" s="418" t="inlineStr">
        <is>
          <t>ថ្លៃដឹកជញ្ជូន និងសេវា</t>
        </is>
      </c>
      <c r="AT1174" s="418" t="inlineStr">
        <is>
          <t>បានប្រកាសពន្ធ</t>
        </is>
      </c>
    </row>
    <row r="1175">
      <c r="A1175" s="417" t="n">
        <v>1166</v>
      </c>
      <c r="B1175" s="418" t="inlineStr">
        <is>
          <t>Diesel</t>
        </is>
      </c>
      <c r="C1175" s="418" t="inlineStr">
        <is>
          <t>ឃឺន + ណាហ្គែល</t>
        </is>
      </c>
      <c r="D1175" s="418" t="inlineStr">
        <is>
          <t>L001-100045189</t>
        </is>
      </c>
      <c r="E1175" s="418" t="inlineStr">
        <is>
          <t>PTI2216614</t>
        </is>
      </c>
      <c r="F1175" s="419" t="n">
        <v>44812</v>
      </c>
      <c r="G1175" s="420" t="n">
        <v>53509</v>
      </c>
      <c r="H1175" s="418" t="n"/>
      <c r="I1175" s="455" t="n">
        <v>53509</v>
      </c>
      <c r="J1175" s="418">
        <f>IF(L1175&lt;&gt;"",L1175,K1175)</f>
        <v/>
      </c>
      <c r="K1175" s="418">
        <f>IF(AND(T1175=TRUE, U1175=TRUE, V1175=TRUE), IF(W1175&lt;-0.05, "អនុញ្ញាត (អ្នកផ្គត់ផ្គង់ប្រកាសខ្វះ)", "បានប្រកាស (អនុញ្ញាត)"), IF(AND(T1175=FALSE, U1175=FALSE, V1175=FALSE), "ព្យួរទុក (មិនមានទិន្នន័យ)", "ប្រកាសខុស (ព្យួរទុក)"))</f>
        <v/>
      </c>
      <c r="L1175" s="418" t="inlineStr"/>
      <c r="M1175" s="418" t="inlineStr"/>
      <c r="N1175" s="455" t="n"/>
      <c r="O1175" s="455">
        <f>IF(W1175&lt;0,AI1175,I1175)</f>
        <v/>
      </c>
      <c r="P1175" s="455">
        <f>I1175-O1175</f>
        <v/>
      </c>
      <c r="Q1175" s="418" t="n"/>
      <c r="R1175" s="418" t="inlineStr">
        <is>
          <t>PTI2216614</t>
        </is>
      </c>
      <c r="S1175" s="418" t="inlineStr">
        <is>
          <t>PTI2216614</t>
        </is>
      </c>
      <c r="T1175" s="418">
        <f>R1175=S1175</f>
        <v/>
      </c>
      <c r="U1175" s="418">
        <f>AND(MONTH(F1175)=MONTH(Y1175), YEAR(F1175)=YEAR(Y1175))</f>
        <v/>
      </c>
      <c r="V1175" s="418">
        <f>AND(AC1175&lt;&gt;"", 'Company information'!D$4&lt;&gt;"", RIGHT(SUBSTITUTE(AC1175,"-",""),9)=RIGHT(SUBSTITUTE('Company information'!D$4,"-",""),9))</f>
        <v/>
      </c>
      <c r="W1175" s="418">
        <f>AI1175-I1175</f>
        <v/>
      </c>
      <c r="X1175" s="455" t="n"/>
      <c r="Y1175" s="419" t="n">
        <v>44782</v>
      </c>
      <c r="Z1175" s="418" t="inlineStr">
        <is>
          <t>PTI2216614</t>
        </is>
      </c>
      <c r="AA1175" s="418" t="inlineStr"/>
      <c r="AB1175" s="418" t="inlineStr">
        <is>
          <t>បុគ្គលជាប់អាករ</t>
        </is>
      </c>
      <c r="AC1175" s="418" t="inlineStr">
        <is>
          <t>L001-100067123</t>
        </is>
      </c>
      <c r="AD1175" s="418" t="inlineStr">
        <is>
          <t>រីឡាយអេប៊ល សូស អ៊ិនដាសស្រ្ទៀល (ខេមបូឌា)</t>
        </is>
      </c>
      <c r="AE1175" s="455" t="n">
        <v>602151</v>
      </c>
      <c r="AF1175" s="455" t="n">
        <v>535086</v>
      </c>
      <c r="AG1175" s="455" t="n">
        <v>13556</v>
      </c>
      <c r="AH1175" s="455" t="n">
        <v>0</v>
      </c>
      <c r="AI1175" s="455" t="n">
        <v>53509</v>
      </c>
      <c r="AJ1175" s="455" t="n">
        <v>0</v>
      </c>
      <c r="AK1175" s="455" t="n">
        <v>0</v>
      </c>
      <c r="AL1175" s="455" t="n">
        <v>0</v>
      </c>
      <c r="AM1175" s="455" t="n">
        <v>0</v>
      </c>
      <c r="AN1175" s="455" t="n">
        <v>0</v>
      </c>
      <c r="AO1175" s="455" t="n">
        <v>0</v>
      </c>
      <c r="AP1175" s="455" t="n">
        <v>0</v>
      </c>
      <c r="AQ1175" s="455" t="n">
        <v>0</v>
      </c>
      <c r="AR1175" s="418" t="inlineStr"/>
      <c r="AS1175" s="418" t="inlineStr">
        <is>
          <t>ថ្លៃដឹកជញ្ជូន និងសេវា</t>
        </is>
      </c>
      <c r="AT1175" s="418" t="inlineStr">
        <is>
          <t>បានប្រកាសពន្ធ</t>
        </is>
      </c>
    </row>
    <row r="1176">
      <c r="A1176" s="417" t="n">
        <v>1167</v>
      </c>
      <c r="B1176" s="418" t="inlineStr">
        <is>
          <t>Signboard and Sticker</t>
        </is>
      </c>
      <c r="C1176" s="418" t="inlineStr">
        <is>
          <t>ឃឺន + ណាហ្គែល</t>
        </is>
      </c>
      <c r="D1176" s="418" t="inlineStr">
        <is>
          <t>L001-100045189</t>
        </is>
      </c>
      <c r="E1176" s="418" t="inlineStr">
        <is>
          <t>PTI2216613</t>
        </is>
      </c>
      <c r="F1176" s="419" t="n">
        <v>44812</v>
      </c>
      <c r="G1176" s="420" t="n">
        <v>56765</v>
      </c>
      <c r="H1176" s="418" t="n"/>
      <c r="I1176" s="455" t="n">
        <v>56765</v>
      </c>
      <c r="J1176" s="418">
        <f>IF(L1176&lt;&gt;"",L1176,K1176)</f>
        <v/>
      </c>
      <c r="K1176" s="418">
        <f>IF(AND(T1176=TRUE, U1176=TRUE, V1176=TRUE), IF(W1176&lt;-0.05, "អនុញ្ញាត (អ្នកផ្គត់ផ្គង់ប្រកាសខ្វះ)", "បានប្រកាស (អនុញ្ញាត)"), IF(AND(T1176=FALSE, U1176=FALSE, V1176=FALSE), "ព្យួរទុក (មិនមានទិន្នន័យ)", "ប្រកាសខុស (ព្យួរទុក)"))</f>
        <v/>
      </c>
      <c r="L1176" s="418" t="inlineStr"/>
      <c r="M1176" s="418" t="inlineStr"/>
      <c r="N1176" s="455" t="n"/>
      <c r="O1176" s="455">
        <f>IF(W1176&lt;0,AI1176,I1176)</f>
        <v/>
      </c>
      <c r="P1176" s="455">
        <f>I1176-O1176</f>
        <v/>
      </c>
      <c r="Q1176" s="418" t="n"/>
      <c r="R1176" s="418" t="inlineStr">
        <is>
          <t>PTI2216613</t>
        </is>
      </c>
      <c r="S1176" s="418" t="inlineStr">
        <is>
          <t>PTI2216613</t>
        </is>
      </c>
      <c r="T1176" s="418">
        <f>R1176=S1176</f>
        <v/>
      </c>
      <c r="U1176" s="418">
        <f>AND(MONTH(F1176)=MONTH(Y1176), YEAR(F1176)=YEAR(Y1176))</f>
        <v/>
      </c>
      <c r="V1176" s="418">
        <f>AND(AC1176&lt;&gt;"", 'Company information'!D$4&lt;&gt;"", RIGHT(SUBSTITUTE(AC1176,"-",""),9)=RIGHT(SUBSTITUTE('Company information'!D$4,"-",""),9))</f>
        <v/>
      </c>
      <c r="W1176" s="418">
        <f>AI1176-I1176</f>
        <v/>
      </c>
      <c r="X1176" s="455" t="n"/>
      <c r="Y1176" s="419" t="n">
        <v>44782</v>
      </c>
      <c r="Z1176" s="418" t="inlineStr">
        <is>
          <t>PTI2216613</t>
        </is>
      </c>
      <c r="AA1176" s="418" t="inlineStr"/>
      <c r="AB1176" s="418" t="inlineStr">
        <is>
          <t>បុគ្គលជាប់អាករ</t>
        </is>
      </c>
      <c r="AC1176" s="418" t="inlineStr">
        <is>
          <t>L001-100067123</t>
        </is>
      </c>
      <c r="AD1176" s="418" t="inlineStr">
        <is>
          <t>រីឡាយអេប៊ល សូស អ៊ិនដាសស្រ្ទៀល (ខេមបូឌា)</t>
        </is>
      </c>
      <c r="AE1176" s="455" t="n">
        <v>637972</v>
      </c>
      <c r="AF1176" s="455" t="n">
        <v>567651</v>
      </c>
      <c r="AG1176" s="455" t="n">
        <v>13556</v>
      </c>
      <c r="AH1176" s="455" t="n">
        <v>0</v>
      </c>
      <c r="AI1176" s="455" t="n">
        <v>56765</v>
      </c>
      <c r="AJ1176" s="455" t="n">
        <v>0</v>
      </c>
      <c r="AK1176" s="455" t="n">
        <v>0</v>
      </c>
      <c r="AL1176" s="455" t="n">
        <v>0</v>
      </c>
      <c r="AM1176" s="455" t="n">
        <v>0</v>
      </c>
      <c r="AN1176" s="455" t="n">
        <v>0</v>
      </c>
      <c r="AO1176" s="455" t="n">
        <v>0</v>
      </c>
      <c r="AP1176" s="455" t="n">
        <v>0</v>
      </c>
      <c r="AQ1176" s="455" t="n">
        <v>0</v>
      </c>
      <c r="AR1176" s="418" t="inlineStr"/>
      <c r="AS1176" s="418" t="inlineStr">
        <is>
          <t>ថ្លៃដឹកជញ្ជូន និងសេវា</t>
        </is>
      </c>
      <c r="AT1176" s="418" t="inlineStr">
        <is>
          <t>បានប្រកាសពន្ធ</t>
        </is>
      </c>
    </row>
    <row r="1177">
      <c r="A1177" s="417" t="n">
        <v>1168</v>
      </c>
      <c r="B1177" s="418" t="inlineStr">
        <is>
          <t>Lunch for Buyer LC</t>
        </is>
      </c>
      <c r="C1177" s="418" t="inlineStr">
        <is>
          <t>ឃឺន + ណាហ្គែល</t>
        </is>
      </c>
      <c r="D1177" s="418" t="inlineStr">
        <is>
          <t>L001-100045189</t>
        </is>
      </c>
      <c r="E1177" s="418" t="inlineStr">
        <is>
          <t>PTI2216612</t>
        </is>
      </c>
      <c r="F1177" s="419" t="n">
        <v>44812</v>
      </c>
      <c r="G1177" s="420" t="n">
        <v>55962</v>
      </c>
      <c r="H1177" s="418" t="n"/>
      <c r="I1177" s="455" t="n">
        <v>55962</v>
      </c>
      <c r="J1177" s="418">
        <f>IF(L1177&lt;&gt;"",L1177,K1177)</f>
        <v/>
      </c>
      <c r="K1177" s="418">
        <f>IF(AND(T1177=TRUE, U1177=TRUE, V1177=TRUE), IF(W1177&lt;-0.05, "អនុញ្ញាត (អ្នកផ្គត់ផ្គង់ប្រកាសខ្វះ)", "បានប្រកាស (អនុញ្ញាត)"), IF(AND(T1177=FALSE, U1177=FALSE, V1177=FALSE), "ព្យួរទុក (មិនមានទិន្នន័យ)", "ប្រកាសខុស (ព្យួរទុក)"))</f>
        <v/>
      </c>
      <c r="L1177" s="418" t="inlineStr"/>
      <c r="M1177" s="418" t="inlineStr"/>
      <c r="N1177" s="455" t="n"/>
      <c r="O1177" s="455">
        <f>IF(W1177&lt;0,AI1177,I1177)</f>
        <v/>
      </c>
      <c r="P1177" s="455">
        <f>I1177-O1177</f>
        <v/>
      </c>
      <c r="Q1177" s="418" t="n"/>
      <c r="R1177" s="418" t="inlineStr">
        <is>
          <t>PTI2216612</t>
        </is>
      </c>
      <c r="S1177" s="418" t="inlineStr">
        <is>
          <t>PTI2216612</t>
        </is>
      </c>
      <c r="T1177" s="418">
        <f>R1177=S1177</f>
        <v/>
      </c>
      <c r="U1177" s="418">
        <f>AND(MONTH(F1177)=MONTH(Y1177), YEAR(F1177)=YEAR(Y1177))</f>
        <v/>
      </c>
      <c r="V1177" s="418">
        <f>AND(AC1177&lt;&gt;"", 'Company information'!D$4&lt;&gt;"", RIGHT(SUBSTITUTE(AC1177,"-",""),9)=RIGHT(SUBSTITUTE('Company information'!D$4,"-",""),9))</f>
        <v/>
      </c>
      <c r="W1177" s="418">
        <f>AI1177-I1177</f>
        <v/>
      </c>
      <c r="X1177" s="455" t="n"/>
      <c r="Y1177" s="419" t="n">
        <v>44782</v>
      </c>
      <c r="Z1177" s="418" t="inlineStr">
        <is>
          <t>PTI2216612</t>
        </is>
      </c>
      <c r="AA1177" s="418" t="inlineStr"/>
      <c r="AB1177" s="418" t="inlineStr">
        <is>
          <t>បុគ្គលជាប់អាករ</t>
        </is>
      </c>
      <c r="AC1177" s="418" t="inlineStr">
        <is>
          <t>L001-100067123</t>
        </is>
      </c>
      <c r="AD1177" s="418" t="inlineStr">
        <is>
          <t>រីឡាយអេប៊ល សូស អ៊ិនដាសស្រ្ទៀល (ខេមបូឌា)</t>
        </is>
      </c>
      <c r="AE1177" s="455" t="n">
        <v>629140</v>
      </c>
      <c r="AF1177" s="455" t="n">
        <v>559622</v>
      </c>
      <c r="AG1177" s="455" t="n">
        <v>13556</v>
      </c>
      <c r="AH1177" s="455" t="n">
        <v>0</v>
      </c>
      <c r="AI1177" s="455" t="n">
        <v>55962</v>
      </c>
      <c r="AJ1177" s="455" t="n">
        <v>0</v>
      </c>
      <c r="AK1177" s="455" t="n">
        <v>0</v>
      </c>
      <c r="AL1177" s="455" t="n">
        <v>0</v>
      </c>
      <c r="AM1177" s="455" t="n">
        <v>0</v>
      </c>
      <c r="AN1177" s="455" t="n">
        <v>0</v>
      </c>
      <c r="AO1177" s="455" t="n">
        <v>0</v>
      </c>
      <c r="AP1177" s="455" t="n">
        <v>0</v>
      </c>
      <c r="AQ1177" s="455" t="n">
        <v>0</v>
      </c>
      <c r="AR1177" s="418" t="inlineStr"/>
      <c r="AS1177" s="418" t="inlineStr">
        <is>
          <t>ថ្លៃដឹកជញ្ជូន និងសេវា</t>
        </is>
      </c>
      <c r="AT1177" s="418" t="inlineStr">
        <is>
          <t>បានប្រកាសពន្ធ</t>
        </is>
      </c>
    </row>
    <row r="1178">
      <c r="A1178" s="417" t="n">
        <v>1169</v>
      </c>
      <c r="B1178" s="418" t="inlineStr">
        <is>
          <t>Lunch for Buyer LC</t>
        </is>
      </c>
      <c r="C1178" s="418" t="inlineStr">
        <is>
          <t>ឃឺន + ណាហ្គែល</t>
        </is>
      </c>
      <c r="D1178" s="418" t="inlineStr">
        <is>
          <t>L001-100045189</t>
        </is>
      </c>
      <c r="E1178" s="418" t="inlineStr">
        <is>
          <t>PTI2216611</t>
        </is>
      </c>
      <c r="F1178" s="419" t="n">
        <v>44812</v>
      </c>
      <c r="G1178" s="420" t="n">
        <v>139612</v>
      </c>
      <c r="H1178" s="418" t="n"/>
      <c r="I1178" s="455" t="n">
        <v>139612</v>
      </c>
      <c r="J1178" s="418">
        <f>IF(L1178&lt;&gt;"",L1178,K1178)</f>
        <v/>
      </c>
      <c r="K1178" s="418">
        <f>IF(AND(T1178=TRUE, U1178=TRUE, V1178=TRUE), IF(W1178&lt;-0.05, "អនុញ្ញាត (អ្នកផ្គត់ផ្គង់ប្រកាសខ្វះ)", "បានប្រកាស (អនុញ្ញាត)"), IF(AND(T1178=FALSE, U1178=FALSE, V1178=FALSE), "ព្យួរទុក (មិនមានទិន្នន័យ)", "ប្រកាសខុស (ព្យួរទុក)"))</f>
        <v/>
      </c>
      <c r="L1178" s="418" t="inlineStr"/>
      <c r="M1178" s="418" t="inlineStr"/>
      <c r="N1178" s="455" t="n"/>
      <c r="O1178" s="455">
        <f>IF(W1178&lt;0,AI1178,I1178)</f>
        <v/>
      </c>
      <c r="P1178" s="455">
        <f>I1178-O1178</f>
        <v/>
      </c>
      <c r="Q1178" s="418" t="n"/>
      <c r="R1178" s="418" t="inlineStr">
        <is>
          <t>PTI2216611</t>
        </is>
      </c>
      <c r="S1178" s="418" t="inlineStr">
        <is>
          <t>PTI2216611</t>
        </is>
      </c>
      <c r="T1178" s="418">
        <f>R1178=S1178</f>
        <v/>
      </c>
      <c r="U1178" s="418">
        <f>AND(MONTH(F1178)=MONTH(Y1178), YEAR(F1178)=YEAR(Y1178))</f>
        <v/>
      </c>
      <c r="V1178" s="418">
        <f>AND(AC1178&lt;&gt;"", 'Company information'!D$4&lt;&gt;"", RIGHT(SUBSTITUTE(AC1178,"-",""),9)=RIGHT(SUBSTITUTE('Company information'!D$4,"-",""),9))</f>
        <v/>
      </c>
      <c r="W1178" s="418">
        <f>AI1178-I1178</f>
        <v/>
      </c>
      <c r="X1178" s="455" t="n"/>
      <c r="Y1178" s="419" t="n">
        <v>44782</v>
      </c>
      <c r="Z1178" s="418" t="inlineStr">
        <is>
          <t>PTI2216611</t>
        </is>
      </c>
      <c r="AA1178" s="418" t="inlineStr"/>
      <c r="AB1178" s="418" t="inlineStr">
        <is>
          <t>បុគ្គលជាប់អាករ</t>
        </is>
      </c>
      <c r="AC1178" s="418" t="inlineStr">
        <is>
          <t>L001-100067123</t>
        </is>
      </c>
      <c r="AD1178" s="418" t="inlineStr">
        <is>
          <t>រីឡាយអេប៊ល សូស អ៊ិនដាសស្រ្ទៀល (ខេមបូឌា)</t>
        </is>
      </c>
      <c r="AE1178" s="455" t="n">
        <v>1549291</v>
      </c>
      <c r="AF1178" s="455" t="n">
        <v>1396123</v>
      </c>
      <c r="AG1178" s="455" t="n">
        <v>13556</v>
      </c>
      <c r="AH1178" s="455" t="n">
        <v>0</v>
      </c>
      <c r="AI1178" s="455" t="n">
        <v>139612</v>
      </c>
      <c r="AJ1178" s="455" t="n">
        <v>0</v>
      </c>
      <c r="AK1178" s="455" t="n">
        <v>0</v>
      </c>
      <c r="AL1178" s="455" t="n">
        <v>0</v>
      </c>
      <c r="AM1178" s="455" t="n">
        <v>0</v>
      </c>
      <c r="AN1178" s="455" t="n">
        <v>0</v>
      </c>
      <c r="AO1178" s="455" t="n">
        <v>0</v>
      </c>
      <c r="AP1178" s="455" t="n">
        <v>0</v>
      </c>
      <c r="AQ1178" s="455" t="n">
        <v>0</v>
      </c>
      <c r="AR1178" s="418" t="inlineStr"/>
      <c r="AS1178" s="418" t="inlineStr">
        <is>
          <t>ថ្លៃដឹកជញ្ជូន និងសេវា</t>
        </is>
      </c>
      <c r="AT1178" s="418" t="inlineStr">
        <is>
          <t>បានប្រកាសពន្ធ</t>
        </is>
      </c>
    </row>
    <row r="1179">
      <c r="A1179" s="417" t="n">
        <v>1170</v>
      </c>
      <c r="B1179" s="418" t="inlineStr">
        <is>
          <t>Lunch for Buyer LC</t>
        </is>
      </c>
      <c r="C1179" s="418" t="inlineStr">
        <is>
          <t>ឃឺន + ណាហ្គែល</t>
        </is>
      </c>
      <c r="D1179" s="418" t="inlineStr">
        <is>
          <t>L001-100045189</t>
        </is>
      </c>
      <c r="E1179" s="418" t="inlineStr">
        <is>
          <t>PTI2216672</t>
        </is>
      </c>
      <c r="F1179" s="419" t="n">
        <v>44842</v>
      </c>
      <c r="G1179" s="420" t="n">
        <v>114923</v>
      </c>
      <c r="H1179" s="418" t="n"/>
      <c r="I1179" s="455" t="n">
        <v>114923</v>
      </c>
      <c r="J1179" s="418">
        <f>IF(L1179&lt;&gt;"",L1179,K1179)</f>
        <v/>
      </c>
      <c r="K1179" s="418">
        <f>IF(AND(T1179=TRUE, U1179=TRUE, V1179=TRUE), IF(W1179&lt;-0.05, "អនុញ្ញាត (អ្នកផ្គត់ផ្គង់ប្រកាសខ្វះ)", "បានប្រកាស (អនុញ្ញាត)"), IF(AND(T1179=FALSE, U1179=FALSE, V1179=FALSE), "ព្យួរទុក (មិនមានទិន្នន័យ)", "ប្រកាសខុស (ព្យួរទុក)"))</f>
        <v/>
      </c>
      <c r="L1179" s="418" t="inlineStr"/>
      <c r="M1179" s="418" t="inlineStr"/>
      <c r="N1179" s="455" t="n"/>
      <c r="O1179" s="455">
        <f>IF(W1179&lt;0,AI1179,I1179)</f>
        <v/>
      </c>
      <c r="P1179" s="455">
        <f>I1179-O1179</f>
        <v/>
      </c>
      <c r="Q1179" s="418" t="n"/>
      <c r="R1179" s="418" t="inlineStr">
        <is>
          <t>PTI2216672</t>
        </is>
      </c>
      <c r="S1179" s="418" t="inlineStr">
        <is>
          <t>PTI2216672</t>
        </is>
      </c>
      <c r="T1179" s="418">
        <f>R1179=S1179</f>
        <v/>
      </c>
      <c r="U1179" s="418">
        <f>AND(MONTH(F1179)=MONTH(Y1179), YEAR(F1179)=YEAR(Y1179))</f>
        <v/>
      </c>
      <c r="V1179" s="418">
        <f>AND(AC1179&lt;&gt;"", 'Company information'!D$4&lt;&gt;"", RIGHT(SUBSTITUTE(AC1179,"-",""),9)=RIGHT(SUBSTITUTE('Company information'!D$4,"-",""),9))</f>
        <v/>
      </c>
      <c r="W1179" s="418">
        <f>AI1179-I1179</f>
        <v/>
      </c>
      <c r="X1179" s="455" t="n"/>
      <c r="Y1179" s="419" t="n">
        <v>44783</v>
      </c>
      <c r="Z1179" s="418" t="inlineStr">
        <is>
          <t>PTI2216672</t>
        </is>
      </c>
      <c r="AA1179" s="418" t="inlineStr"/>
      <c r="AB1179" s="418" t="inlineStr">
        <is>
          <t>បុគ្គលជាប់អាករ</t>
        </is>
      </c>
      <c r="AC1179" s="418" t="inlineStr">
        <is>
          <t>L001-100067123</t>
        </is>
      </c>
      <c r="AD1179" s="418" t="inlineStr">
        <is>
          <t>រីឡាយអេប៊ល សូស អ៊ិនដាសស្រ្ទៀល (ខេមបូឌា)</t>
        </is>
      </c>
      <c r="AE1179" s="455" t="n">
        <v>1305235</v>
      </c>
      <c r="AF1179" s="455" t="n">
        <v>1149232</v>
      </c>
      <c r="AG1179" s="455" t="n">
        <v>41080</v>
      </c>
      <c r="AH1179" s="455" t="n">
        <v>0</v>
      </c>
      <c r="AI1179" s="455" t="n">
        <v>114923</v>
      </c>
      <c r="AJ1179" s="455" t="n">
        <v>0</v>
      </c>
      <c r="AK1179" s="455" t="n">
        <v>0</v>
      </c>
      <c r="AL1179" s="455" t="n">
        <v>0</v>
      </c>
      <c r="AM1179" s="455" t="n">
        <v>0</v>
      </c>
      <c r="AN1179" s="455" t="n">
        <v>0</v>
      </c>
      <c r="AO1179" s="455" t="n">
        <v>0</v>
      </c>
      <c r="AP1179" s="455" t="n">
        <v>0</v>
      </c>
      <c r="AQ1179" s="455" t="n">
        <v>0</v>
      </c>
      <c r="AR1179" s="418" t="inlineStr"/>
      <c r="AS1179" s="418" t="inlineStr">
        <is>
          <t>ថ្លៃដឹកជញ្ជូន និងសេវា</t>
        </is>
      </c>
      <c r="AT1179" s="418" t="inlineStr">
        <is>
          <t>បានប្រកាសពន្ធ</t>
        </is>
      </c>
    </row>
    <row r="1180">
      <c r="A1180" s="417" t="n">
        <v>1171</v>
      </c>
      <c r="B1180" s="418" t="inlineStr">
        <is>
          <t>Lunch for Buyer LC</t>
        </is>
      </c>
      <c r="C1180" s="418" t="inlineStr">
        <is>
          <t>ឃឺន + ណាហ្គែល</t>
        </is>
      </c>
      <c r="D1180" s="418" t="inlineStr">
        <is>
          <t>L001-100045189</t>
        </is>
      </c>
      <c r="E1180" s="418" t="inlineStr">
        <is>
          <t>PTI2216671</t>
        </is>
      </c>
      <c r="F1180" s="419" t="n">
        <v>44842</v>
      </c>
      <c r="G1180" s="420" t="n">
        <v>193304</v>
      </c>
      <c r="H1180" s="418" t="n"/>
      <c r="I1180" s="455" t="n">
        <v>193304</v>
      </c>
      <c r="J1180" s="418">
        <f>IF(L1180&lt;&gt;"",L1180,K1180)</f>
        <v/>
      </c>
      <c r="K1180" s="418">
        <f>IF(AND(T1180=TRUE, U1180=TRUE, V1180=TRUE), IF(W1180&lt;-0.05, "អនុញ្ញាត (អ្នកផ្គត់ផ្គង់ប្រកាសខ្វះ)", "បានប្រកាស (អនុញ្ញាត)"), IF(AND(T1180=FALSE, U1180=FALSE, V1180=FALSE), "ព្យួរទុក (មិនមានទិន្នន័យ)", "ប្រកាសខុស (ព្យួរទុក)"))</f>
        <v/>
      </c>
      <c r="L1180" s="418" t="inlineStr"/>
      <c r="M1180" s="418" t="inlineStr"/>
      <c r="N1180" s="455" t="n"/>
      <c r="O1180" s="455">
        <f>IF(W1180&lt;0,AI1180,I1180)</f>
        <v/>
      </c>
      <c r="P1180" s="455">
        <f>I1180-O1180</f>
        <v/>
      </c>
      <c r="Q1180" s="418" t="n"/>
      <c r="R1180" s="418" t="inlineStr">
        <is>
          <t>PTI2216671</t>
        </is>
      </c>
      <c r="S1180" s="418" t="inlineStr">
        <is>
          <t>PTI2216671</t>
        </is>
      </c>
      <c r="T1180" s="418">
        <f>R1180=S1180</f>
        <v/>
      </c>
      <c r="U1180" s="418">
        <f>AND(MONTH(F1180)=MONTH(Y1180), YEAR(F1180)=YEAR(Y1180))</f>
        <v/>
      </c>
      <c r="V1180" s="418">
        <f>AND(AC1180&lt;&gt;"", 'Company information'!D$4&lt;&gt;"", RIGHT(SUBSTITUTE(AC1180,"-",""),9)=RIGHT(SUBSTITUTE('Company information'!D$4,"-",""),9))</f>
        <v/>
      </c>
      <c r="W1180" s="418">
        <f>AI1180-I1180</f>
        <v/>
      </c>
      <c r="X1180" s="455" t="n"/>
      <c r="Y1180" s="419" t="n">
        <v>44783</v>
      </c>
      <c r="Z1180" s="418" t="inlineStr">
        <is>
          <t>PTI2216671</t>
        </is>
      </c>
      <c r="AA1180" s="418" t="inlineStr"/>
      <c r="AB1180" s="418" t="inlineStr">
        <is>
          <t>បុគ្គលជាប់អាករ</t>
        </is>
      </c>
      <c r="AC1180" s="418" t="inlineStr">
        <is>
          <t>L001-100067123</t>
        </is>
      </c>
      <c r="AD1180" s="418" t="inlineStr">
        <is>
          <t>រីឡាយអេប៊ល សូស អ៊ិនដាសស្រ្ទៀល (ខេមបូឌា)</t>
        </is>
      </c>
      <c r="AE1180" s="455" t="n">
        <v>2167422</v>
      </c>
      <c r="AF1180" s="455" t="n">
        <v>1933038</v>
      </c>
      <c r="AG1180" s="455" t="n">
        <v>41080</v>
      </c>
      <c r="AH1180" s="455" t="n">
        <v>0</v>
      </c>
      <c r="AI1180" s="455" t="n">
        <v>193304</v>
      </c>
      <c r="AJ1180" s="455" t="n">
        <v>0</v>
      </c>
      <c r="AK1180" s="455" t="n">
        <v>0</v>
      </c>
      <c r="AL1180" s="455" t="n">
        <v>0</v>
      </c>
      <c r="AM1180" s="455" t="n">
        <v>0</v>
      </c>
      <c r="AN1180" s="455" t="n">
        <v>0</v>
      </c>
      <c r="AO1180" s="455" t="n">
        <v>0</v>
      </c>
      <c r="AP1180" s="455" t="n">
        <v>0</v>
      </c>
      <c r="AQ1180" s="455" t="n">
        <v>0</v>
      </c>
      <c r="AR1180" s="418" t="inlineStr"/>
      <c r="AS1180" s="418" t="inlineStr">
        <is>
          <t>ថ្លៃដឹកជញ្ជូន និងសេវា</t>
        </is>
      </c>
      <c r="AT1180" s="418" t="inlineStr">
        <is>
          <t>បានប្រកាសពន្ធ</t>
        </is>
      </c>
    </row>
    <row r="1181">
      <c r="A1181" s="417" t="n">
        <v>1172</v>
      </c>
      <c r="B1181" s="418" t="inlineStr">
        <is>
          <t>Mask</t>
        </is>
      </c>
      <c r="C1181" s="418" t="inlineStr">
        <is>
          <t>ឃឺន + ណាហ្គែល</t>
        </is>
      </c>
      <c r="D1181" s="418" t="inlineStr">
        <is>
          <t>L001-100045189</t>
        </is>
      </c>
      <c r="E1181" s="418" t="inlineStr">
        <is>
          <t>PTI2216669</t>
        </is>
      </c>
      <c r="F1181" s="419" t="n">
        <v>44842</v>
      </c>
      <c r="G1181" s="420" t="n">
        <v>181391</v>
      </c>
      <c r="H1181" s="418" t="n"/>
      <c r="I1181" s="455" t="n">
        <v>181391</v>
      </c>
      <c r="J1181" s="418">
        <f>IF(L1181&lt;&gt;"",L1181,K1181)</f>
        <v/>
      </c>
      <c r="K1181" s="418">
        <f>IF(AND(T1181=TRUE, U1181=TRUE, V1181=TRUE), IF(W1181&lt;-0.05, "អនុញ្ញាត (អ្នកផ្គត់ផ្គង់ប្រកាសខ្វះ)", "បានប្រកាស (អនុញ្ញាត)"), IF(AND(T1181=FALSE, U1181=FALSE, V1181=FALSE), "ព្យួរទុក (មិនមានទិន្នន័យ)", "ប្រកាសខុស (ព្យួរទុក)"))</f>
        <v/>
      </c>
      <c r="L1181" s="418" t="inlineStr"/>
      <c r="M1181" s="418" t="inlineStr"/>
      <c r="N1181" s="455" t="n"/>
      <c r="O1181" s="455">
        <f>IF(W1181&lt;0,AI1181,I1181)</f>
        <v/>
      </c>
      <c r="P1181" s="455">
        <f>I1181-O1181</f>
        <v/>
      </c>
      <c r="Q1181" s="418" t="n"/>
      <c r="R1181" s="418" t="inlineStr">
        <is>
          <t>PTI2216669</t>
        </is>
      </c>
      <c r="S1181" s="418" t="inlineStr">
        <is>
          <t>PTI2216669</t>
        </is>
      </c>
      <c r="T1181" s="418">
        <f>R1181=S1181</f>
        <v/>
      </c>
      <c r="U1181" s="418">
        <f>AND(MONTH(F1181)=MONTH(Y1181), YEAR(F1181)=YEAR(Y1181))</f>
        <v/>
      </c>
      <c r="V1181" s="418">
        <f>AND(AC1181&lt;&gt;"", 'Company information'!D$4&lt;&gt;"", RIGHT(SUBSTITUTE(AC1181,"-",""),9)=RIGHT(SUBSTITUTE('Company information'!D$4,"-",""),9))</f>
        <v/>
      </c>
      <c r="W1181" s="418">
        <f>AI1181-I1181</f>
        <v/>
      </c>
      <c r="X1181" s="455" t="n"/>
      <c r="Y1181" s="419" t="n">
        <v>44783</v>
      </c>
      <c r="Z1181" s="418" t="inlineStr">
        <is>
          <t>PTI2216669</t>
        </is>
      </c>
      <c r="AA1181" s="418" t="inlineStr"/>
      <c r="AB1181" s="418" t="inlineStr">
        <is>
          <t>បុគ្គលជាប់អាករ</t>
        </is>
      </c>
      <c r="AC1181" s="418" t="inlineStr">
        <is>
          <t>L001-100067123</t>
        </is>
      </c>
      <c r="AD1181" s="418" t="inlineStr">
        <is>
          <t>រីឡាយអេប៊ល សូស អ៊ិនដាសស្រ្ទៀល (ខេមបូឌា)</t>
        </is>
      </c>
      <c r="AE1181" s="455" t="n">
        <v>2036377</v>
      </c>
      <c r="AF1181" s="455" t="n">
        <v>1813906</v>
      </c>
      <c r="AG1181" s="455" t="n">
        <v>41080</v>
      </c>
      <c r="AH1181" s="455" t="n">
        <v>0</v>
      </c>
      <c r="AI1181" s="455" t="n">
        <v>181391</v>
      </c>
      <c r="AJ1181" s="455" t="n">
        <v>0</v>
      </c>
      <c r="AK1181" s="455" t="n">
        <v>0</v>
      </c>
      <c r="AL1181" s="455" t="n">
        <v>0</v>
      </c>
      <c r="AM1181" s="455" t="n">
        <v>0</v>
      </c>
      <c r="AN1181" s="455" t="n">
        <v>0</v>
      </c>
      <c r="AO1181" s="455" t="n">
        <v>0</v>
      </c>
      <c r="AP1181" s="455" t="n">
        <v>0</v>
      </c>
      <c r="AQ1181" s="455" t="n">
        <v>0</v>
      </c>
      <c r="AR1181" s="418" t="inlineStr"/>
      <c r="AS1181" s="418" t="inlineStr">
        <is>
          <t>ថ្លៃដឹកជញ្ជូន និងសេវា</t>
        </is>
      </c>
      <c r="AT1181" s="418" t="inlineStr">
        <is>
          <t>បានប្រកាសពន្ធ</t>
        </is>
      </c>
    </row>
    <row r="1182">
      <c r="A1182" s="417" t="n">
        <v>1173</v>
      </c>
      <c r="B1182" s="418" t="inlineStr">
        <is>
          <t>Construction Meterail</t>
        </is>
      </c>
      <c r="C1182" s="418" t="inlineStr">
        <is>
          <t>ឃឺន + ណាហ្គែល</t>
        </is>
      </c>
      <c r="D1182" s="418" t="inlineStr">
        <is>
          <t>L001-100045189</t>
        </is>
      </c>
      <c r="E1182" s="418" t="inlineStr">
        <is>
          <t>PTI2216587</t>
        </is>
      </c>
      <c r="F1182" s="419" t="n">
        <v>44812</v>
      </c>
      <c r="G1182" s="420" t="n">
        <v>208914</v>
      </c>
      <c r="H1182" s="418" t="n"/>
      <c r="I1182" s="455" t="n">
        <v>208914</v>
      </c>
      <c r="J1182" s="418">
        <f>IF(L1182&lt;&gt;"",L1182,K1182)</f>
        <v/>
      </c>
      <c r="K1182" s="418">
        <f>IF(AND(T1182=TRUE, U1182=TRUE, V1182=TRUE), IF(W1182&lt;-0.05, "អនុញ្ញាត (អ្នកផ្គត់ផ្គង់ប្រកាសខ្វះ)", "បានប្រកាស (អនុញ្ញាត)"), IF(AND(T1182=FALSE, U1182=FALSE, V1182=FALSE), "ព្យួរទុក (មិនមានទិន្នន័យ)", "ប្រកាសខុស (ព្យួរទុក)"))</f>
        <v/>
      </c>
      <c r="L1182" s="418" t="inlineStr"/>
      <c r="M1182" s="418" t="inlineStr"/>
      <c r="N1182" s="455" t="n"/>
      <c r="O1182" s="455">
        <f>IF(W1182&lt;0,AI1182,I1182)</f>
        <v/>
      </c>
      <c r="P1182" s="455">
        <f>I1182-O1182</f>
        <v/>
      </c>
      <c r="Q1182" s="418" t="n"/>
      <c r="R1182" s="418" t="inlineStr">
        <is>
          <t>PTI2216587</t>
        </is>
      </c>
      <c r="S1182" s="418" t="inlineStr">
        <is>
          <t>PTI2216587</t>
        </is>
      </c>
      <c r="T1182" s="418">
        <f>R1182=S1182</f>
        <v/>
      </c>
      <c r="U1182" s="418">
        <f>AND(MONTH(F1182)=MONTH(Y1182), YEAR(F1182)=YEAR(Y1182))</f>
        <v/>
      </c>
      <c r="V1182" s="418">
        <f>AND(AC1182&lt;&gt;"", 'Company information'!D$4&lt;&gt;"", RIGHT(SUBSTITUTE(AC1182,"-",""),9)=RIGHT(SUBSTITUTE('Company information'!D$4,"-",""),9))</f>
        <v/>
      </c>
      <c r="W1182" s="418">
        <f>AI1182-I1182</f>
        <v/>
      </c>
      <c r="X1182" s="455" t="n"/>
      <c r="Y1182" s="419" t="n">
        <v>44782</v>
      </c>
      <c r="Z1182" s="418" t="inlineStr">
        <is>
          <t>PTI2216587</t>
        </is>
      </c>
      <c r="AA1182" s="418" t="inlineStr"/>
      <c r="AB1182" s="418" t="inlineStr">
        <is>
          <t>បុគ្គលជាប់អាករ</t>
        </is>
      </c>
      <c r="AC1182" s="418" t="inlineStr">
        <is>
          <t>L001-100067123</t>
        </is>
      </c>
      <c r="AD1182" s="418" t="inlineStr">
        <is>
          <t>រីឡាយអេប៊ល សូស អ៊ិនដាសស្រ្ទៀល (ខេមបូឌា)</t>
        </is>
      </c>
      <c r="AE1182" s="455" t="n">
        <v>2359676</v>
      </c>
      <c r="AF1182" s="455" t="n">
        <v>2089142</v>
      </c>
      <c r="AG1182" s="455" t="n">
        <v>61620</v>
      </c>
      <c r="AH1182" s="455" t="n">
        <v>0</v>
      </c>
      <c r="AI1182" s="455" t="n">
        <v>208914</v>
      </c>
      <c r="AJ1182" s="455" t="n">
        <v>0</v>
      </c>
      <c r="AK1182" s="455" t="n">
        <v>0</v>
      </c>
      <c r="AL1182" s="455" t="n">
        <v>0</v>
      </c>
      <c r="AM1182" s="455" t="n">
        <v>0</v>
      </c>
      <c r="AN1182" s="455" t="n">
        <v>0</v>
      </c>
      <c r="AO1182" s="455" t="n">
        <v>0</v>
      </c>
      <c r="AP1182" s="455" t="n">
        <v>0</v>
      </c>
      <c r="AQ1182" s="455" t="n">
        <v>0</v>
      </c>
      <c r="AR1182" s="418" t="inlineStr"/>
      <c r="AS1182" s="418" t="inlineStr">
        <is>
          <t>ថ្លៃដឹកជញ្ជូន និងសេវា</t>
        </is>
      </c>
      <c r="AT1182" s="418" t="inlineStr">
        <is>
          <t>បានប្រកាសពន្ធ</t>
        </is>
      </c>
    </row>
    <row r="1183">
      <c r="A1183" s="417" t="n">
        <v>1174</v>
      </c>
      <c r="B1183" s="418" t="inlineStr">
        <is>
          <t>Lunch for Buyer LC</t>
        </is>
      </c>
      <c r="C1183" s="418" t="inlineStr">
        <is>
          <t>ឃឺន + ណាហ្គែល</t>
        </is>
      </c>
      <c r="D1183" s="418" t="inlineStr">
        <is>
          <t>L001-100045189</t>
        </is>
      </c>
      <c r="E1183" s="418" t="inlineStr">
        <is>
          <t>PTI2216585</t>
        </is>
      </c>
      <c r="F1183" s="419" t="n">
        <v>44812</v>
      </c>
      <c r="G1183" s="420" t="n">
        <v>264044</v>
      </c>
      <c r="H1183" s="418" t="n"/>
      <c r="I1183" s="455" t="n">
        <v>264044</v>
      </c>
      <c r="J1183" s="418">
        <f>IF(L1183&lt;&gt;"",L1183,K1183)</f>
        <v/>
      </c>
      <c r="K1183" s="418">
        <f>IF(AND(T1183=TRUE, U1183=TRUE, V1183=TRUE), IF(W1183&lt;-0.05, "អនុញ្ញាត (អ្នកផ្គត់ផ្គង់ប្រកាសខ្វះ)", "បានប្រកាស (អនុញ្ញាត)"), IF(AND(T1183=FALSE, U1183=FALSE, V1183=FALSE), "ព្យួរទុក (មិនមានទិន្នន័យ)", "ប្រកាសខុស (ព្យួរទុក)"))</f>
        <v/>
      </c>
      <c r="L1183" s="418" t="inlineStr"/>
      <c r="M1183" s="418" t="inlineStr"/>
      <c r="N1183" s="455" t="n"/>
      <c r="O1183" s="455">
        <f>IF(W1183&lt;0,AI1183,I1183)</f>
        <v/>
      </c>
      <c r="P1183" s="455">
        <f>I1183-O1183</f>
        <v/>
      </c>
      <c r="Q1183" s="418" t="n"/>
      <c r="R1183" s="418" t="inlineStr">
        <is>
          <t>PTI2216585</t>
        </is>
      </c>
      <c r="S1183" s="418" t="inlineStr">
        <is>
          <t>PTI2216585</t>
        </is>
      </c>
      <c r="T1183" s="418">
        <f>R1183=S1183</f>
        <v/>
      </c>
      <c r="U1183" s="418">
        <f>AND(MONTH(F1183)=MONTH(Y1183), YEAR(F1183)=YEAR(Y1183))</f>
        <v/>
      </c>
      <c r="V1183" s="418">
        <f>AND(AC1183&lt;&gt;"", 'Company information'!D$4&lt;&gt;"", RIGHT(SUBSTITUTE(AC1183,"-",""),9)=RIGHT(SUBSTITUTE('Company information'!D$4,"-",""),9))</f>
        <v/>
      </c>
      <c r="W1183" s="418">
        <f>AI1183-I1183</f>
        <v/>
      </c>
      <c r="X1183" s="455" t="n"/>
      <c r="Y1183" s="419" t="n">
        <v>44782</v>
      </c>
      <c r="Z1183" s="418" t="inlineStr">
        <is>
          <t>PTI2216585</t>
        </is>
      </c>
      <c r="AA1183" s="418" t="inlineStr"/>
      <c r="AB1183" s="418" t="inlineStr">
        <is>
          <t>បុគ្គលជាប់អាករ</t>
        </is>
      </c>
      <c r="AC1183" s="418" t="inlineStr">
        <is>
          <t>L001-100067123</t>
        </is>
      </c>
      <c r="AD1183" s="418" t="inlineStr">
        <is>
          <t>រីឡាយអេប៊ល សូស អ៊ិនដាសស្រ្ទៀល (ខេមបូឌា)</t>
        </is>
      </c>
      <c r="AE1183" s="455" t="n">
        <v>2966099</v>
      </c>
      <c r="AF1183" s="455" t="n">
        <v>2640435</v>
      </c>
      <c r="AG1183" s="455" t="n">
        <v>61620</v>
      </c>
      <c r="AH1183" s="455" t="n">
        <v>0</v>
      </c>
      <c r="AI1183" s="455" t="n">
        <v>264044</v>
      </c>
      <c r="AJ1183" s="455" t="n">
        <v>0</v>
      </c>
      <c r="AK1183" s="455" t="n">
        <v>0</v>
      </c>
      <c r="AL1183" s="455" t="n">
        <v>0</v>
      </c>
      <c r="AM1183" s="455" t="n">
        <v>0</v>
      </c>
      <c r="AN1183" s="455" t="n">
        <v>0</v>
      </c>
      <c r="AO1183" s="455" t="n">
        <v>0</v>
      </c>
      <c r="AP1183" s="455" t="n">
        <v>0</v>
      </c>
      <c r="AQ1183" s="455" t="n">
        <v>0</v>
      </c>
      <c r="AR1183" s="418" t="inlineStr"/>
      <c r="AS1183" s="418" t="inlineStr">
        <is>
          <t>ថ្លៃដឹកជញ្ជូន និងសេវា</t>
        </is>
      </c>
      <c r="AT1183" s="418" t="inlineStr">
        <is>
          <t>បានប្រកាសពន្ធ</t>
        </is>
      </c>
    </row>
    <row r="1184">
      <c r="A1184" s="417" t="n">
        <v>1175</v>
      </c>
      <c r="B1184" s="418" t="inlineStr">
        <is>
          <t>Lunch for Buyer LC</t>
        </is>
      </c>
      <c r="C1184" s="418" t="inlineStr">
        <is>
          <t>ឃឺន + ណាហ្គែល</t>
        </is>
      </c>
      <c r="D1184" s="418" t="inlineStr">
        <is>
          <t>L001-100045189</t>
        </is>
      </c>
      <c r="E1184" s="418" t="inlineStr">
        <is>
          <t>PTI2216583</t>
        </is>
      </c>
      <c r="F1184" s="419" t="n">
        <v>44812</v>
      </c>
      <c r="G1184" s="420" t="n">
        <v>120921</v>
      </c>
      <c r="H1184" s="418" t="n"/>
      <c r="I1184" s="455" t="n">
        <v>120921</v>
      </c>
      <c r="J1184" s="418">
        <f>IF(L1184&lt;&gt;"",L1184,K1184)</f>
        <v/>
      </c>
      <c r="K1184" s="418">
        <f>IF(AND(T1184=TRUE, U1184=TRUE, V1184=TRUE), IF(W1184&lt;-0.05, "អនុញ្ញាត (អ្នកផ្គត់ផ្គង់ប្រកាសខ្វះ)", "បានប្រកាស (អនុញ្ញាត)"), IF(AND(T1184=FALSE, U1184=FALSE, V1184=FALSE), "ព្យួរទុក (មិនមានទិន្នន័យ)", "ប្រកាសខុស (ព្យួរទុក)"))</f>
        <v/>
      </c>
      <c r="L1184" s="418" t="inlineStr"/>
      <c r="M1184" s="418" t="inlineStr"/>
      <c r="N1184" s="455" t="n"/>
      <c r="O1184" s="455">
        <f>IF(W1184&lt;0,AI1184,I1184)</f>
        <v/>
      </c>
      <c r="P1184" s="455">
        <f>I1184-O1184</f>
        <v/>
      </c>
      <c r="Q1184" s="418" t="n"/>
      <c r="R1184" s="418" t="inlineStr">
        <is>
          <t>PTI2216583</t>
        </is>
      </c>
      <c r="S1184" s="418" t="inlineStr">
        <is>
          <t>PTI2216583</t>
        </is>
      </c>
      <c r="T1184" s="418">
        <f>R1184=S1184</f>
        <v/>
      </c>
      <c r="U1184" s="418">
        <f>AND(MONTH(F1184)=MONTH(Y1184), YEAR(F1184)=YEAR(Y1184))</f>
        <v/>
      </c>
      <c r="V1184" s="418">
        <f>AND(AC1184&lt;&gt;"", 'Company information'!D$4&lt;&gt;"", RIGHT(SUBSTITUTE(AC1184,"-",""),9)=RIGHT(SUBSTITUTE('Company information'!D$4,"-",""),9))</f>
        <v/>
      </c>
      <c r="W1184" s="418">
        <f>AI1184-I1184</f>
        <v/>
      </c>
      <c r="X1184" s="455" t="n"/>
      <c r="Y1184" s="419" t="n">
        <v>44782</v>
      </c>
      <c r="Z1184" s="418" t="inlineStr">
        <is>
          <t>PTI2216583</t>
        </is>
      </c>
      <c r="AA1184" s="418" t="inlineStr"/>
      <c r="AB1184" s="418" t="inlineStr">
        <is>
          <t>បុគ្គលជាប់អាករ</t>
        </is>
      </c>
      <c r="AC1184" s="418" t="inlineStr">
        <is>
          <t>L001-100067123</t>
        </is>
      </c>
      <c r="AD1184" s="418" t="inlineStr">
        <is>
          <t>រីឡាយអេប៊ល សូស អ៊ិនដាសស្រ្ទៀល (ខេមបូឌា)</t>
        </is>
      </c>
      <c r="AE1184" s="455" t="n">
        <v>1391749</v>
      </c>
      <c r="AF1184" s="455" t="n">
        <v>1209208</v>
      </c>
      <c r="AG1184" s="455" t="n">
        <v>61620</v>
      </c>
      <c r="AH1184" s="455" t="n">
        <v>0</v>
      </c>
      <c r="AI1184" s="455" t="n">
        <v>120921</v>
      </c>
      <c r="AJ1184" s="455" t="n">
        <v>0</v>
      </c>
      <c r="AK1184" s="455" t="n">
        <v>0</v>
      </c>
      <c r="AL1184" s="455" t="n">
        <v>0</v>
      </c>
      <c r="AM1184" s="455" t="n">
        <v>0</v>
      </c>
      <c r="AN1184" s="455" t="n">
        <v>0</v>
      </c>
      <c r="AO1184" s="455" t="n">
        <v>0</v>
      </c>
      <c r="AP1184" s="455" t="n">
        <v>0</v>
      </c>
      <c r="AQ1184" s="455" t="n">
        <v>0</v>
      </c>
      <c r="AR1184" s="418" t="inlineStr"/>
      <c r="AS1184" s="418" t="inlineStr">
        <is>
          <t>ថ្លៃដឹកជញ្ជូន និងសេវា</t>
        </is>
      </c>
      <c r="AT1184" s="418" t="inlineStr">
        <is>
          <t>បានប្រកាសពន្ធ</t>
        </is>
      </c>
    </row>
    <row r="1185">
      <c r="A1185" s="417" t="n">
        <v>1176</v>
      </c>
      <c r="B1185" s="418" t="inlineStr">
        <is>
          <t>Lunch for Buyer LC</t>
        </is>
      </c>
      <c r="C1185" s="418" t="inlineStr">
        <is>
          <t>ឃឺន + ណាហ្គែល</t>
        </is>
      </c>
      <c r="D1185" s="418" t="inlineStr">
        <is>
          <t>L001-100045189</t>
        </is>
      </c>
      <c r="E1185" s="418" t="inlineStr">
        <is>
          <t>PTI2216663</t>
        </is>
      </c>
      <c r="F1185" s="419" t="n">
        <v>44842</v>
      </c>
      <c r="G1185" s="420" t="n">
        <v>26702</v>
      </c>
      <c r="H1185" s="418" t="n"/>
      <c r="I1185" s="455" t="n">
        <v>26702</v>
      </c>
      <c r="J1185" s="418">
        <f>IF(L1185&lt;&gt;"",L1185,K1185)</f>
        <v/>
      </c>
      <c r="K1185" s="418">
        <f>IF(AND(T1185=TRUE, U1185=TRUE, V1185=TRUE), IF(W1185&lt;-0.05, "អនុញ្ញាត (អ្នកផ្គត់ផ្គង់ប្រកាសខ្វះ)", "បានប្រកាស (អនុញ្ញាត)"), IF(AND(T1185=FALSE, U1185=FALSE, V1185=FALSE), "ព្យួរទុក (មិនមានទិន្នន័យ)", "ប្រកាសខុស (ព្យួរទុក)"))</f>
        <v/>
      </c>
      <c r="L1185" s="418" t="inlineStr"/>
      <c r="M1185" s="418" t="inlineStr"/>
      <c r="N1185" s="455" t="n"/>
      <c r="O1185" s="455">
        <f>IF(W1185&lt;0,AI1185,I1185)</f>
        <v/>
      </c>
      <c r="P1185" s="455">
        <f>I1185-O1185</f>
        <v/>
      </c>
      <c r="Q1185" s="418" t="n"/>
      <c r="R1185" s="418" t="inlineStr">
        <is>
          <t>PTI2216663</t>
        </is>
      </c>
      <c r="S1185" s="418" t="inlineStr">
        <is>
          <t>PTI2216663</t>
        </is>
      </c>
      <c r="T1185" s="418">
        <f>R1185=S1185</f>
        <v/>
      </c>
      <c r="U1185" s="418">
        <f>AND(MONTH(F1185)=MONTH(Y1185), YEAR(F1185)=YEAR(Y1185))</f>
        <v/>
      </c>
      <c r="V1185" s="418">
        <f>AND(AC1185&lt;&gt;"", 'Company information'!D$4&lt;&gt;"", RIGHT(SUBSTITUTE(AC1185,"-",""),9)=RIGHT(SUBSTITUTE('Company information'!D$4,"-",""),9))</f>
        <v/>
      </c>
      <c r="W1185" s="418">
        <f>AI1185-I1185</f>
        <v/>
      </c>
      <c r="X1185" s="455" t="n"/>
      <c r="Y1185" s="419" t="n">
        <v>44783</v>
      </c>
      <c r="Z1185" s="418" t="inlineStr">
        <is>
          <t>PTI2216663</t>
        </is>
      </c>
      <c r="AA1185" s="418" t="inlineStr"/>
      <c r="AB1185" s="418" t="inlineStr">
        <is>
          <t>បុគ្គលជាប់អាករ</t>
        </is>
      </c>
      <c r="AC1185" s="418" t="inlineStr">
        <is>
          <t>L001-100067123</t>
        </is>
      </c>
      <c r="AD1185" s="418" t="inlineStr">
        <is>
          <t>រីឡាយអេប៊ល សូស អ៊ិនដាសស្រ្ទៀល (ខេមបូឌា)</t>
        </is>
      </c>
      <c r="AE1185" s="455" t="n">
        <v>293722</v>
      </c>
      <c r="AF1185" s="455" t="n">
        <v>267020</v>
      </c>
      <c r="AG1185" s="455" t="n">
        <v>0</v>
      </c>
      <c r="AH1185" s="455" t="n">
        <v>0</v>
      </c>
      <c r="AI1185" s="455" t="n">
        <v>26702</v>
      </c>
      <c r="AJ1185" s="455" t="n">
        <v>0</v>
      </c>
      <c r="AK1185" s="455" t="n">
        <v>0</v>
      </c>
      <c r="AL1185" s="455" t="n">
        <v>0</v>
      </c>
      <c r="AM1185" s="455" t="n">
        <v>0</v>
      </c>
      <c r="AN1185" s="455" t="n">
        <v>0</v>
      </c>
      <c r="AO1185" s="455" t="n">
        <v>0</v>
      </c>
      <c r="AP1185" s="455" t="n">
        <v>0</v>
      </c>
      <c r="AQ1185" s="455" t="n">
        <v>0</v>
      </c>
      <c r="AR1185" s="418" t="inlineStr"/>
      <c r="AS1185" s="418" t="inlineStr">
        <is>
          <t>ថ្លៃដឹកជញ្ជូន និងសេវា</t>
        </is>
      </c>
      <c r="AT1185" s="418" t="inlineStr">
        <is>
          <t>បានប្រកាសពន្ធ</t>
        </is>
      </c>
    </row>
    <row r="1186">
      <c r="A1186" s="417" t="n">
        <v>1177</v>
      </c>
      <c r="B1186" s="418" t="inlineStr">
        <is>
          <t>Lunch for Buyer LC</t>
        </is>
      </c>
      <c r="C1186" s="418" t="inlineStr">
        <is>
          <t>ឃឺន + ណាហ្គែល</t>
        </is>
      </c>
      <c r="D1186" s="418" t="inlineStr">
        <is>
          <t>L001-100045189</t>
        </is>
      </c>
      <c r="E1186" s="418" t="inlineStr">
        <is>
          <t>PTI2216586</t>
        </is>
      </c>
      <c r="F1186" s="419" t="n">
        <v>44812</v>
      </c>
      <c r="G1186" s="420" t="n">
        <v>104653</v>
      </c>
      <c r="H1186" s="418" t="n"/>
      <c r="I1186" s="455" t="n">
        <v>104653</v>
      </c>
      <c r="J1186" s="418">
        <f>IF(L1186&lt;&gt;"",L1186,K1186)</f>
        <v/>
      </c>
      <c r="K1186" s="418">
        <f>IF(AND(T1186=TRUE, U1186=TRUE, V1186=TRUE), IF(W1186&lt;-0.05, "អនុញ្ញាត (អ្នកផ្គត់ផ្គង់ប្រកាសខ្វះ)", "បានប្រកាស (អនុញ្ញាត)"), IF(AND(T1186=FALSE, U1186=FALSE, V1186=FALSE), "ព្យួរទុក (មិនមានទិន្នន័យ)", "ប្រកាសខុស (ព្យួរទុក)"))</f>
        <v/>
      </c>
      <c r="L1186" s="418" t="inlineStr"/>
      <c r="M1186" s="418" t="inlineStr"/>
      <c r="N1186" s="455" t="n"/>
      <c r="O1186" s="455">
        <f>IF(W1186&lt;0,AI1186,I1186)</f>
        <v/>
      </c>
      <c r="P1186" s="455">
        <f>I1186-O1186</f>
        <v/>
      </c>
      <c r="Q1186" s="418" t="n"/>
      <c r="R1186" s="418" t="inlineStr">
        <is>
          <t>PTI2216586</t>
        </is>
      </c>
      <c r="S1186" s="418" t="inlineStr">
        <is>
          <t>PTI2216586</t>
        </is>
      </c>
      <c r="T1186" s="418">
        <f>R1186=S1186</f>
        <v/>
      </c>
      <c r="U1186" s="418">
        <f>AND(MONTH(F1186)=MONTH(Y1186), YEAR(F1186)=YEAR(Y1186))</f>
        <v/>
      </c>
      <c r="V1186" s="418">
        <f>AND(AC1186&lt;&gt;"", 'Company information'!D$4&lt;&gt;"", RIGHT(SUBSTITUTE(AC1186,"-",""),9)=RIGHT(SUBSTITUTE('Company information'!D$4,"-",""),9))</f>
        <v/>
      </c>
      <c r="W1186" s="418">
        <f>AI1186-I1186</f>
        <v/>
      </c>
      <c r="X1186" s="455" t="n"/>
      <c r="Y1186" s="419" t="n">
        <v>44782</v>
      </c>
      <c r="Z1186" s="418" t="inlineStr">
        <is>
          <t>PTI2216586</t>
        </is>
      </c>
      <c r="AA1186" s="418" t="inlineStr"/>
      <c r="AB1186" s="418" t="inlineStr">
        <is>
          <t>បុគ្គលជាប់អាករ</t>
        </is>
      </c>
      <c r="AC1186" s="418" t="inlineStr">
        <is>
          <t>L001-100067123</t>
        </is>
      </c>
      <c r="AD1186" s="418" t="inlineStr">
        <is>
          <t>រីឡាយអេប៊ល សូស អ៊ិនដាសស្រ្ទៀល (ខេមបូឌា)</t>
        </is>
      </c>
      <c r="AE1186" s="455" t="n">
        <v>1212805</v>
      </c>
      <c r="AF1186" s="455" t="n">
        <v>1046532</v>
      </c>
      <c r="AG1186" s="455" t="n">
        <v>61620</v>
      </c>
      <c r="AH1186" s="455" t="n">
        <v>0</v>
      </c>
      <c r="AI1186" s="455" t="n">
        <v>104653</v>
      </c>
      <c r="AJ1186" s="455" t="n">
        <v>0</v>
      </c>
      <c r="AK1186" s="455" t="n">
        <v>0</v>
      </c>
      <c r="AL1186" s="455" t="n">
        <v>0</v>
      </c>
      <c r="AM1186" s="455" t="n">
        <v>0</v>
      </c>
      <c r="AN1186" s="455" t="n">
        <v>0</v>
      </c>
      <c r="AO1186" s="455" t="n">
        <v>0</v>
      </c>
      <c r="AP1186" s="455" t="n">
        <v>0</v>
      </c>
      <c r="AQ1186" s="455" t="n">
        <v>0</v>
      </c>
      <c r="AR1186" s="418" t="inlineStr"/>
      <c r="AS1186" s="418" t="inlineStr">
        <is>
          <t>ថ្លៃដឹកជញ្ជូន និងសេវា</t>
        </is>
      </c>
      <c r="AT1186" s="418" t="inlineStr">
        <is>
          <t>បានប្រកាសពន្ធ</t>
        </is>
      </c>
    </row>
    <row r="1187">
      <c r="A1187" s="417" t="n">
        <v>1178</v>
      </c>
      <c r="B1187" s="418" t="inlineStr">
        <is>
          <t>Lunch for Buyer LC</t>
        </is>
      </c>
      <c r="C1187" s="418" t="inlineStr">
        <is>
          <t>ឃឺន + ណាហ្គែល</t>
        </is>
      </c>
      <c r="D1187" s="418" t="inlineStr">
        <is>
          <t>L001-100045189</t>
        </is>
      </c>
      <c r="E1187" s="418" t="inlineStr">
        <is>
          <t>PTI2216584</t>
        </is>
      </c>
      <c r="F1187" s="419" t="n">
        <v>44812</v>
      </c>
      <c r="G1187" s="420" t="n">
        <v>108548</v>
      </c>
      <c r="H1187" s="418" t="n"/>
      <c r="I1187" s="455" t="n">
        <v>108548</v>
      </c>
      <c r="J1187" s="418">
        <f>IF(L1187&lt;&gt;"",L1187,K1187)</f>
        <v/>
      </c>
      <c r="K1187" s="418">
        <f>IF(AND(T1187=TRUE, U1187=TRUE, V1187=TRUE), IF(W1187&lt;-0.05, "អនុញ្ញាត (អ្នកផ្គត់ផ្គង់ប្រកាសខ្វះ)", "បានប្រកាស (អនុញ្ញាត)"), IF(AND(T1187=FALSE, U1187=FALSE, V1187=FALSE), "ព្យួរទុក (មិនមានទិន្នន័យ)", "ប្រកាសខុស (ព្យួរទុក)"))</f>
        <v/>
      </c>
      <c r="L1187" s="418" t="inlineStr"/>
      <c r="M1187" s="418" t="inlineStr"/>
      <c r="N1187" s="455" t="n"/>
      <c r="O1187" s="455">
        <f>IF(W1187&lt;0,AI1187,I1187)</f>
        <v/>
      </c>
      <c r="P1187" s="455">
        <f>I1187-O1187</f>
        <v/>
      </c>
      <c r="Q1187" s="418" t="n"/>
      <c r="R1187" s="418" t="inlineStr">
        <is>
          <t>PTI2216584</t>
        </is>
      </c>
      <c r="S1187" s="418" t="inlineStr">
        <is>
          <t>PTI2216584</t>
        </is>
      </c>
      <c r="T1187" s="418">
        <f>R1187=S1187</f>
        <v/>
      </c>
      <c r="U1187" s="418">
        <f>AND(MONTH(F1187)=MONTH(Y1187), YEAR(F1187)=YEAR(Y1187))</f>
        <v/>
      </c>
      <c r="V1187" s="418">
        <f>AND(AC1187&lt;&gt;"", 'Company information'!D$4&lt;&gt;"", RIGHT(SUBSTITUTE(AC1187,"-",""),9)=RIGHT(SUBSTITUTE('Company information'!D$4,"-",""),9))</f>
        <v/>
      </c>
      <c r="W1187" s="418">
        <f>AI1187-I1187</f>
        <v/>
      </c>
      <c r="X1187" s="455" t="n"/>
      <c r="Y1187" s="419" t="n">
        <v>44782</v>
      </c>
      <c r="Z1187" s="418" t="inlineStr">
        <is>
          <t>PTI2216584</t>
        </is>
      </c>
      <c r="AA1187" s="418" t="inlineStr"/>
      <c r="AB1187" s="418" t="inlineStr">
        <is>
          <t>បុគ្គលជាប់អាករ</t>
        </is>
      </c>
      <c r="AC1187" s="418" t="inlineStr">
        <is>
          <t>L001-100067123</t>
        </is>
      </c>
      <c r="AD1187" s="418" t="inlineStr">
        <is>
          <t>រីឡាយអេប៊ល សូស អ៊ិនដាសស្រ្ទៀល (ខេមបូឌា)</t>
        </is>
      </c>
      <c r="AE1187" s="455" t="n">
        <v>1255651</v>
      </c>
      <c r="AF1187" s="455" t="n">
        <v>1085483</v>
      </c>
      <c r="AG1187" s="455" t="n">
        <v>61620</v>
      </c>
      <c r="AH1187" s="455" t="n">
        <v>0</v>
      </c>
      <c r="AI1187" s="455" t="n">
        <v>108548</v>
      </c>
      <c r="AJ1187" s="455" t="n">
        <v>0</v>
      </c>
      <c r="AK1187" s="455" t="n">
        <v>0</v>
      </c>
      <c r="AL1187" s="455" t="n">
        <v>0</v>
      </c>
      <c r="AM1187" s="455" t="n">
        <v>0</v>
      </c>
      <c r="AN1187" s="455" t="n">
        <v>0</v>
      </c>
      <c r="AO1187" s="455" t="n">
        <v>0</v>
      </c>
      <c r="AP1187" s="455" t="n">
        <v>0</v>
      </c>
      <c r="AQ1187" s="455" t="n">
        <v>0</v>
      </c>
      <c r="AR1187" s="418" t="inlineStr"/>
      <c r="AS1187" s="418" t="inlineStr">
        <is>
          <t>ថ្លៃដឹកជញ្ជូន និងសេវា</t>
        </is>
      </c>
      <c r="AT1187" s="418" t="inlineStr">
        <is>
          <t>បានប្រកាសពន្ធ</t>
        </is>
      </c>
    </row>
    <row r="1188">
      <c r="A1188" s="417" t="n">
        <v>1179</v>
      </c>
      <c r="B1188" s="418" t="inlineStr">
        <is>
          <t>Lunch for Buyer LC</t>
        </is>
      </c>
      <c r="C1188" s="418" t="inlineStr">
        <is>
          <t>ឃឺន + ណាហ្គែល</t>
        </is>
      </c>
      <c r="D1188" s="418" t="inlineStr">
        <is>
          <t>L001-100045189</t>
        </is>
      </c>
      <c r="E1188" s="418" t="inlineStr">
        <is>
          <t>PTI2216581</t>
        </is>
      </c>
      <c r="F1188" s="419" t="n">
        <v>44812</v>
      </c>
      <c r="G1188" s="420" t="n">
        <v>104653</v>
      </c>
      <c r="H1188" s="418" t="n"/>
      <c r="I1188" s="455" t="n">
        <v>104653</v>
      </c>
      <c r="J1188" s="418">
        <f>IF(L1188&lt;&gt;"",L1188,K1188)</f>
        <v/>
      </c>
      <c r="K1188" s="418">
        <f>IF(AND(T1188=TRUE, U1188=TRUE, V1188=TRUE), IF(W1188&lt;-0.05, "អនុញ្ញាត (អ្នកផ្គត់ផ្គង់ប្រកាសខ្វះ)", "បានប្រកាស (អនុញ្ញាត)"), IF(AND(T1188=FALSE, U1188=FALSE, V1188=FALSE), "ព្យួរទុក (មិនមានទិន្នន័យ)", "ប្រកាសខុស (ព្យួរទុក)"))</f>
        <v/>
      </c>
      <c r="L1188" s="418" t="inlineStr"/>
      <c r="M1188" s="418" t="inlineStr"/>
      <c r="N1188" s="455" t="n"/>
      <c r="O1188" s="455">
        <f>IF(W1188&lt;0,AI1188,I1188)</f>
        <v/>
      </c>
      <c r="P1188" s="455">
        <f>I1188-O1188</f>
        <v/>
      </c>
      <c r="Q1188" s="418" t="n"/>
      <c r="R1188" s="418" t="inlineStr">
        <is>
          <t>PTI2216581</t>
        </is>
      </c>
      <c r="S1188" s="418" t="inlineStr">
        <is>
          <t>PTI2216581</t>
        </is>
      </c>
      <c r="T1188" s="418">
        <f>R1188=S1188</f>
        <v/>
      </c>
      <c r="U1188" s="418">
        <f>AND(MONTH(F1188)=MONTH(Y1188), YEAR(F1188)=YEAR(Y1188))</f>
        <v/>
      </c>
      <c r="V1188" s="418">
        <f>AND(AC1188&lt;&gt;"", 'Company information'!D$4&lt;&gt;"", RIGHT(SUBSTITUTE(AC1188,"-",""),9)=RIGHT(SUBSTITUTE('Company information'!D$4,"-",""),9))</f>
        <v/>
      </c>
      <c r="W1188" s="418">
        <f>AI1188-I1188</f>
        <v/>
      </c>
      <c r="X1188" s="455" t="n"/>
      <c r="Y1188" s="419" t="n">
        <v>44782</v>
      </c>
      <c r="Z1188" s="418" t="inlineStr">
        <is>
          <t>PTI2216581</t>
        </is>
      </c>
      <c r="AA1188" s="418" t="inlineStr"/>
      <c r="AB1188" s="418" t="inlineStr">
        <is>
          <t>បុគ្គលជាប់អាករ</t>
        </is>
      </c>
      <c r="AC1188" s="418" t="inlineStr">
        <is>
          <t>L001-100067123</t>
        </is>
      </c>
      <c r="AD1188" s="418" t="inlineStr">
        <is>
          <t>រីឡាយអេប៊ល សូស អ៊ិនដាសស្រ្ទៀល (ខេមបូឌា)</t>
        </is>
      </c>
      <c r="AE1188" s="455" t="n">
        <v>1212805</v>
      </c>
      <c r="AF1188" s="455" t="n">
        <v>1046532</v>
      </c>
      <c r="AG1188" s="455" t="n">
        <v>61620</v>
      </c>
      <c r="AH1188" s="455" t="n">
        <v>0</v>
      </c>
      <c r="AI1188" s="455" t="n">
        <v>104653</v>
      </c>
      <c r="AJ1188" s="455" t="n">
        <v>0</v>
      </c>
      <c r="AK1188" s="455" t="n">
        <v>0</v>
      </c>
      <c r="AL1188" s="455" t="n">
        <v>0</v>
      </c>
      <c r="AM1188" s="455" t="n">
        <v>0</v>
      </c>
      <c r="AN1188" s="455" t="n">
        <v>0</v>
      </c>
      <c r="AO1188" s="455" t="n">
        <v>0</v>
      </c>
      <c r="AP1188" s="455" t="n">
        <v>0</v>
      </c>
      <c r="AQ1188" s="455" t="n">
        <v>0</v>
      </c>
      <c r="AR1188" s="418" t="inlineStr"/>
      <c r="AS1188" s="418" t="inlineStr">
        <is>
          <t>ថ្លៃដឹកជញ្ជូន និងសេវា</t>
        </is>
      </c>
      <c r="AT1188" s="418" t="inlineStr">
        <is>
          <t>បានប្រកាសពន្ធ</t>
        </is>
      </c>
    </row>
    <row r="1189">
      <c r="A1189" s="417" t="n">
        <v>1180</v>
      </c>
      <c r="B1189" s="418" t="inlineStr">
        <is>
          <t>Long Island Ice Tea, Fresh Pineapple…</t>
        </is>
      </c>
      <c r="C1189" s="418" t="inlineStr">
        <is>
          <t>អេភីអិល ឡូយីស្ទីក (ខេមបូឌា) ភីធីអ៊ី អិលធីឌី</t>
        </is>
      </c>
      <c r="D1189" s="418" t="inlineStr">
        <is>
          <t>L001-100046460</t>
        </is>
      </c>
      <c r="E1189" s="418" t="inlineStr">
        <is>
          <t>PNHL489259</t>
        </is>
      </c>
      <c r="F1189" s="419" t="n">
        <v>44842</v>
      </c>
      <c r="G1189" s="420" t="n">
        <v>128170</v>
      </c>
      <c r="H1189" s="418" t="n"/>
      <c r="I1189" s="455" t="n">
        <v>128170</v>
      </c>
      <c r="J1189" s="418">
        <f>IF(L1189&lt;&gt;"",L1189,K1189)</f>
        <v/>
      </c>
      <c r="K1189" s="418">
        <f>IF(AND(T1189=TRUE, U1189=TRUE, V1189=TRUE), IF(W1189&lt;-0.05, "អនុញ្ញាត (អ្នកផ្គត់ផ្គង់ប្រកាសខ្វះ)", "បានប្រកាស (អនុញ្ញាត)"), IF(AND(T1189=FALSE, U1189=FALSE, V1189=FALSE), "ព្យួរទុក (មិនមានទិន្នន័យ)", "ប្រកាសខុស (ព្យួរទុក)"))</f>
        <v/>
      </c>
      <c r="L1189" s="418" t="inlineStr"/>
      <c r="M1189" s="418" t="inlineStr"/>
      <c r="N1189" s="455" t="n"/>
      <c r="O1189" s="455">
        <f>IF(W1189&lt;0,AI1189,I1189)</f>
        <v/>
      </c>
      <c r="P1189" s="455">
        <f>I1189-O1189</f>
        <v/>
      </c>
      <c r="Q1189" s="418" t="n"/>
      <c r="R1189" s="418" t="inlineStr">
        <is>
          <t>PNHL489259</t>
        </is>
      </c>
      <c r="S1189" s="418" t="inlineStr">
        <is>
          <t>PNHL489259</t>
        </is>
      </c>
      <c r="T1189" s="418">
        <f>R1189=S1189</f>
        <v/>
      </c>
      <c r="U1189" s="418">
        <f>AND(MONTH(F1189)=MONTH(Y1189), YEAR(F1189)=YEAR(Y1189))</f>
        <v/>
      </c>
      <c r="V1189" s="418">
        <f>AND(AC1189&lt;&gt;"", 'Company information'!D$4&lt;&gt;"", RIGHT(SUBSTITUTE(AC1189,"-",""),9)=RIGHT(SUBSTITUTE('Company information'!D$4,"-",""),9))</f>
        <v/>
      </c>
      <c r="W1189" s="418">
        <f>AI1189-I1189</f>
        <v/>
      </c>
      <c r="X1189" s="455" t="n"/>
      <c r="Y1189" s="419" t="n">
        <v>44783</v>
      </c>
      <c r="Z1189" s="418" t="inlineStr">
        <is>
          <t>PNHL489259</t>
        </is>
      </c>
      <c r="AA1189" s="418" t="inlineStr"/>
      <c r="AB1189" s="418" t="inlineStr">
        <is>
          <t>បុគ្គលជាប់អាករ</t>
        </is>
      </c>
      <c r="AC1189" s="418" t="inlineStr">
        <is>
          <t>L001-100067123</t>
        </is>
      </c>
      <c r="AD1189" s="418" t="inlineStr">
        <is>
          <t>រីឡាយអេប៊ល សូស អ៊ិនដាសស្រ្ទៀល (ខេមបូឌា)</t>
        </is>
      </c>
      <c r="AE1189" s="455" t="n">
        <v>1409866</v>
      </c>
      <c r="AF1189" s="455" t="n">
        <v>1281696</v>
      </c>
      <c r="AG1189" s="455" t="n">
        <v>0</v>
      </c>
      <c r="AH1189" s="455" t="n">
        <v>0</v>
      </c>
      <c r="AI1189" s="455" t="n">
        <v>128170</v>
      </c>
      <c r="AJ1189" s="455" t="n">
        <v>0</v>
      </c>
      <c r="AK1189" s="455" t="n">
        <v>0</v>
      </c>
      <c r="AL1189" s="455" t="n">
        <v>0</v>
      </c>
      <c r="AM1189" s="455" t="n">
        <v>0</v>
      </c>
      <c r="AN1189" s="455" t="n">
        <v>0</v>
      </c>
      <c r="AO1189" s="455" t="n">
        <v>0</v>
      </c>
      <c r="AP1189" s="455" t="n">
        <v>0</v>
      </c>
      <c r="AQ1189" s="455" t="n">
        <v>0</v>
      </c>
      <c r="AR1189" s="418" t="inlineStr"/>
      <c r="AS1189" s="418" t="inlineStr">
        <is>
          <t>LOCAL CHARGE &amp; OTHER</t>
        </is>
      </c>
      <c r="AT1189" s="418" t="inlineStr">
        <is>
          <t>បានប្រកាសពន្ធ</t>
        </is>
      </c>
    </row>
    <row r="1190">
      <c r="A1190" s="417" t="n">
        <v>1181</v>
      </c>
      <c r="B1190" s="418" t="inlineStr">
        <is>
          <t>Paint​ and Key</t>
        </is>
      </c>
      <c r="C1190" s="418" t="inlineStr">
        <is>
          <t>អេភីអិល ឡូយីស្ទីក (ខេមបូឌា) ភីធីអ៊ី អិលធីឌី</t>
        </is>
      </c>
      <c r="D1190" s="418" t="inlineStr">
        <is>
          <t>L001-100046460</t>
        </is>
      </c>
      <c r="E1190" s="418" t="inlineStr">
        <is>
          <t>PNHL489267</t>
        </is>
      </c>
      <c r="F1190" s="419" t="n">
        <v>44842</v>
      </c>
      <c r="G1190" s="420" t="n">
        <v>195130</v>
      </c>
      <c r="H1190" s="418" t="n"/>
      <c r="I1190" s="455" t="n">
        <v>195130</v>
      </c>
      <c r="J1190" s="418">
        <f>IF(L1190&lt;&gt;"",L1190,K1190)</f>
        <v/>
      </c>
      <c r="K1190" s="418">
        <f>IF(AND(T1190=TRUE, U1190=TRUE, V1190=TRUE), IF(W1190&lt;-0.05, "អនុញ្ញាត (អ្នកផ្គត់ផ្គង់ប្រកាសខ្វះ)", "បានប្រកាស (អនុញ្ញាត)"), IF(AND(T1190=FALSE, U1190=FALSE, V1190=FALSE), "ព្យួរទុក (មិនមានទិន្នន័យ)", "ប្រកាសខុស (ព្យួរទុក)"))</f>
        <v/>
      </c>
      <c r="L1190" s="418" t="inlineStr"/>
      <c r="M1190" s="418" t="inlineStr"/>
      <c r="N1190" s="455" t="n"/>
      <c r="O1190" s="455">
        <f>IF(W1190&lt;0,AI1190,I1190)</f>
        <v/>
      </c>
      <c r="P1190" s="455">
        <f>I1190-O1190</f>
        <v/>
      </c>
      <c r="Q1190" s="418" t="n"/>
      <c r="R1190" s="418" t="inlineStr">
        <is>
          <t>PNHL489267</t>
        </is>
      </c>
      <c r="S1190" s="418" t="inlineStr">
        <is>
          <t>PNHL489267</t>
        </is>
      </c>
      <c r="T1190" s="418">
        <f>R1190=S1190</f>
        <v/>
      </c>
      <c r="U1190" s="418">
        <f>AND(MONTH(F1190)=MONTH(Y1190), YEAR(F1190)=YEAR(Y1190))</f>
        <v/>
      </c>
      <c r="V1190" s="418">
        <f>AND(AC1190&lt;&gt;"", 'Company information'!D$4&lt;&gt;"", RIGHT(SUBSTITUTE(AC1190,"-",""),9)=RIGHT(SUBSTITUTE('Company information'!D$4,"-",""),9))</f>
        <v/>
      </c>
      <c r="W1190" s="418">
        <f>AI1190-I1190</f>
        <v/>
      </c>
      <c r="X1190" s="455" t="n"/>
      <c r="Y1190" s="419" t="n">
        <v>44783</v>
      </c>
      <c r="Z1190" s="418" t="inlineStr">
        <is>
          <t>PNHL489267</t>
        </is>
      </c>
      <c r="AA1190" s="418" t="inlineStr"/>
      <c r="AB1190" s="418" t="inlineStr">
        <is>
          <t>បុគ្គលជាប់អាករ</t>
        </is>
      </c>
      <c r="AC1190" s="418" t="inlineStr">
        <is>
          <t>L001-100067123</t>
        </is>
      </c>
      <c r="AD1190" s="418" t="inlineStr">
        <is>
          <t>រីឡាយអេប៊ល សូស អ៊ិនដាសស្រ្ទៀល (ខេមបូឌា)</t>
        </is>
      </c>
      <c r="AE1190" s="455" t="n">
        <v>2146430</v>
      </c>
      <c r="AF1190" s="455" t="n">
        <v>1951300</v>
      </c>
      <c r="AG1190" s="455" t="n">
        <v>0</v>
      </c>
      <c r="AH1190" s="455" t="n">
        <v>0</v>
      </c>
      <c r="AI1190" s="455" t="n">
        <v>195130</v>
      </c>
      <c r="AJ1190" s="455" t="n">
        <v>0</v>
      </c>
      <c r="AK1190" s="455" t="n">
        <v>0</v>
      </c>
      <c r="AL1190" s="455" t="n">
        <v>0</v>
      </c>
      <c r="AM1190" s="455" t="n">
        <v>0</v>
      </c>
      <c r="AN1190" s="455" t="n">
        <v>0</v>
      </c>
      <c r="AO1190" s="455" t="n">
        <v>0</v>
      </c>
      <c r="AP1190" s="455" t="n">
        <v>0</v>
      </c>
      <c r="AQ1190" s="455" t="n">
        <v>0</v>
      </c>
      <c r="AR1190" s="418" t="inlineStr"/>
      <c r="AS1190" s="418" t="inlineStr">
        <is>
          <t>LOCAL CHARGE &amp; OTHER</t>
        </is>
      </c>
      <c r="AT1190" s="418" t="inlineStr">
        <is>
          <t>បានប្រកាសពន្ធ</t>
        </is>
      </c>
    </row>
    <row r="1191">
      <c r="A1191" s="417" t="n">
        <v>1182</v>
      </c>
      <c r="B1191" s="418" t="inlineStr">
        <is>
          <t>Fruit for worship</t>
        </is>
      </c>
      <c r="C1191" s="418" t="inlineStr">
        <is>
          <t>អេភីអិល ឡូយីស្ទីក (ខេមបូឌា) ភីធីអ៊ី អិលធីឌី</t>
        </is>
      </c>
      <c r="D1191" s="418" t="inlineStr">
        <is>
          <t>L001-100046460</t>
        </is>
      </c>
      <c r="E1191" s="418" t="inlineStr">
        <is>
          <t>PNHL489227</t>
        </is>
      </c>
      <c r="F1191" s="419" t="n">
        <v>44903</v>
      </c>
      <c r="G1191" s="420" t="n">
        <v>618178</v>
      </c>
      <c r="H1191" s="418" t="n"/>
      <c r="I1191" s="455" t="n">
        <v>618178</v>
      </c>
      <c r="J1191" s="418">
        <f>IF(L1191&lt;&gt;"",L1191,K1191)</f>
        <v/>
      </c>
      <c r="K1191" s="418">
        <f>IF(AND(T1191=TRUE, U1191=TRUE, V1191=TRUE), IF(W1191&lt;-0.05, "អនុញ្ញាត (អ្នកផ្គត់ផ្គង់ប្រកាសខ្វះ)", "បានប្រកាស (អនុញ្ញាត)"), IF(AND(T1191=FALSE, U1191=FALSE, V1191=FALSE), "ព្យួរទុក (មិនមានទិន្នន័យ)", "ប្រកាសខុស (ព្យួរទុក)"))</f>
        <v/>
      </c>
      <c r="L1191" s="418" t="inlineStr"/>
      <c r="M1191" s="418" t="inlineStr"/>
      <c r="N1191" s="455" t="n"/>
      <c r="O1191" s="455">
        <f>IF(W1191&lt;0,AI1191,I1191)</f>
        <v/>
      </c>
      <c r="P1191" s="455">
        <f>I1191-O1191</f>
        <v/>
      </c>
      <c r="Q1191" s="418" t="n"/>
      <c r="R1191" s="418" t="inlineStr">
        <is>
          <t>PNHL489227</t>
        </is>
      </c>
      <c r="S1191" s="418" t="inlineStr">
        <is>
          <t>PNHL489227</t>
        </is>
      </c>
      <c r="T1191" s="418">
        <f>R1191=S1191</f>
        <v/>
      </c>
      <c r="U1191" s="418">
        <f>AND(MONTH(F1191)=MONTH(Y1191), YEAR(F1191)=YEAR(Y1191))</f>
        <v/>
      </c>
      <c r="V1191" s="418">
        <f>AND(AC1191&lt;&gt;"", 'Company information'!D$4&lt;&gt;"", RIGHT(SUBSTITUTE(AC1191,"-",""),9)=RIGHT(SUBSTITUTE('Company information'!D$4,"-",""),9))</f>
        <v/>
      </c>
      <c r="W1191" s="418">
        <f>AI1191-I1191</f>
        <v/>
      </c>
      <c r="X1191" s="455" t="n"/>
      <c r="Y1191" s="419" t="n">
        <v>44785</v>
      </c>
      <c r="Z1191" s="418" t="inlineStr">
        <is>
          <t>PNHL489227</t>
        </is>
      </c>
      <c r="AA1191" s="418" t="inlineStr"/>
      <c r="AB1191" s="418" t="inlineStr">
        <is>
          <t>បុគ្គលជាប់អាករ</t>
        </is>
      </c>
      <c r="AC1191" s="418" t="inlineStr">
        <is>
          <t>L001-100067123</t>
        </is>
      </c>
      <c r="AD1191" s="418" t="inlineStr">
        <is>
          <t>រីឡាយអេប៊ល សូស អ៊ិនដាសស្រ្ទៀល (ខេមបូឌា)</t>
        </is>
      </c>
      <c r="AE1191" s="455" t="n">
        <v>6799960</v>
      </c>
      <c r="AF1191" s="455" t="n">
        <v>6181782</v>
      </c>
      <c r="AG1191" s="455" t="n">
        <v>0</v>
      </c>
      <c r="AH1191" s="455" t="n">
        <v>0</v>
      </c>
      <c r="AI1191" s="455" t="n">
        <v>618178</v>
      </c>
      <c r="AJ1191" s="455" t="n">
        <v>0</v>
      </c>
      <c r="AK1191" s="455" t="n">
        <v>0</v>
      </c>
      <c r="AL1191" s="455" t="n">
        <v>0</v>
      </c>
      <c r="AM1191" s="455" t="n">
        <v>0</v>
      </c>
      <c r="AN1191" s="455" t="n">
        <v>0</v>
      </c>
      <c r="AO1191" s="455" t="n">
        <v>0</v>
      </c>
      <c r="AP1191" s="455" t="n">
        <v>0</v>
      </c>
      <c r="AQ1191" s="455" t="n">
        <v>0</v>
      </c>
      <c r="AR1191" s="418" t="inlineStr"/>
      <c r="AS1191" s="418" t="inlineStr">
        <is>
          <t>LOCAL CHARGE &amp; OTHER</t>
        </is>
      </c>
      <c r="AT1191" s="418" t="inlineStr">
        <is>
          <t>បានប្រកាសពន្ធ</t>
        </is>
      </c>
    </row>
    <row r="1192">
      <c r="A1192" s="417" t="n">
        <v>1183</v>
      </c>
      <c r="B1192" s="418" t="inlineStr">
        <is>
          <t>Diesel</t>
        </is>
      </c>
      <c r="C1192" s="418" t="inlineStr">
        <is>
          <t>អិចស្ពោលាំងកា ហ្រ្វេត (ខេមបូឌា) លីមីធីត</t>
        </is>
      </c>
      <c r="D1192" s="418" t="inlineStr">
        <is>
          <t>L001-107000385</t>
        </is>
      </c>
      <c r="E1192" s="418" t="inlineStr">
        <is>
          <t>EFL-PNH-00044814</t>
        </is>
      </c>
      <c r="F1192" s="419" t="n">
        <v>44812</v>
      </c>
      <c r="G1192" s="420" t="n">
        <v>53531</v>
      </c>
      <c r="H1192" s="418" t="n"/>
      <c r="I1192" s="455" t="n">
        <v>53531</v>
      </c>
      <c r="J1192" s="418">
        <f>IF(L1192&lt;&gt;"",L1192,K1192)</f>
        <v/>
      </c>
      <c r="K1192" s="418">
        <f>IF(AND(T1192=TRUE, U1192=TRUE, V1192=TRUE), IF(W1192&lt;-0.05, "អនុញ្ញាត (អ្នកផ្គត់ផ្គង់ប្រកាសខ្វះ)", "បានប្រកាស (អនុញ្ញាត)"), IF(AND(T1192=FALSE, U1192=FALSE, V1192=FALSE), "ព្យួរទុក (មិនមានទិន្នន័យ)", "ប្រកាសខុស (ព្យួរទុក)"))</f>
        <v/>
      </c>
      <c r="L1192" s="418" t="inlineStr"/>
      <c r="M1192" s="418" t="inlineStr"/>
      <c r="N1192" s="455" t="n"/>
      <c r="O1192" s="455">
        <f>IF(W1192&lt;0,AI1192,I1192)</f>
        <v/>
      </c>
      <c r="P1192" s="455">
        <f>I1192-O1192</f>
        <v/>
      </c>
      <c r="Q1192" s="418" t="n"/>
      <c r="R1192" s="418" t="inlineStr">
        <is>
          <t>EFL-PNH-00044814</t>
        </is>
      </c>
      <c r="S1192" s="418" t="inlineStr">
        <is>
          <t>EFL-PNH-00044814</t>
        </is>
      </c>
      <c r="T1192" s="418">
        <f>R1192=S1192</f>
        <v/>
      </c>
      <c r="U1192" s="418">
        <f>AND(MONTH(F1192)=MONTH(Y1192), YEAR(F1192)=YEAR(Y1192))</f>
        <v/>
      </c>
      <c r="V1192" s="418">
        <f>AND(AC1192&lt;&gt;"", 'Company information'!D$4&lt;&gt;"", RIGHT(SUBSTITUTE(AC1192,"-",""),9)=RIGHT(SUBSTITUTE('Company information'!D$4,"-",""),9))</f>
        <v/>
      </c>
      <c r="W1192" s="418">
        <f>AI1192-I1192</f>
        <v/>
      </c>
      <c r="X1192" s="455" t="n"/>
      <c r="Y1192" s="419" t="n">
        <v>44782</v>
      </c>
      <c r="Z1192" s="418" t="inlineStr">
        <is>
          <t>EFL-PNH-00044814</t>
        </is>
      </c>
      <c r="AA1192" s="418" t="inlineStr"/>
      <c r="AB1192" s="418" t="inlineStr">
        <is>
          <t>បុគ្គលជាប់អាករ</t>
        </is>
      </c>
      <c r="AC1192" s="418" t="inlineStr">
        <is>
          <t>L001-100067123</t>
        </is>
      </c>
      <c r="AD1192" s="418" t="inlineStr">
        <is>
          <t>រីឡាយអេប៊ល សូស អ៊ិនដាសស្រ្ទៀល (ខេមបូឌា)</t>
        </is>
      </c>
      <c r="AE1192" s="455" t="n">
        <v>588840</v>
      </c>
      <c r="AF1192" s="455" t="n">
        <v>535309</v>
      </c>
      <c r="AG1192" s="455" t="n">
        <v>0</v>
      </c>
      <c r="AH1192" s="455" t="n">
        <v>0</v>
      </c>
      <c r="AI1192" s="455" t="n">
        <v>53531</v>
      </c>
      <c r="AJ1192" s="455" t="n">
        <v>0</v>
      </c>
      <c r="AK1192" s="455" t="n">
        <v>0</v>
      </c>
      <c r="AL1192" s="455" t="n">
        <v>0</v>
      </c>
      <c r="AM1192" s="455" t="n">
        <v>0</v>
      </c>
      <c r="AN1192" s="455" t="n">
        <v>0</v>
      </c>
      <c r="AO1192" s="455" t="n">
        <v>0</v>
      </c>
      <c r="AP1192" s="455" t="n">
        <v>0</v>
      </c>
      <c r="AQ1192" s="455" t="n">
        <v>0</v>
      </c>
      <c r="AR1192" s="418" t="inlineStr"/>
      <c r="AS1192" s="418" t="inlineStr">
        <is>
          <t>AMS,HAWBF,OCFS,OHANDL,OTHC</t>
        </is>
      </c>
      <c r="AT1192" s="418" t="inlineStr">
        <is>
          <t>បានប្រកាសពន្ធ</t>
        </is>
      </c>
    </row>
    <row r="1193">
      <c r="A1193" s="417" t="n">
        <v>1184</v>
      </c>
      <c r="B1193" s="418" t="inlineStr">
        <is>
          <t>Diesel</t>
        </is>
      </c>
      <c r="C1193" s="418" t="inlineStr">
        <is>
          <t>អិចស្ពោលាំងកា ហ្រ្វេត (ខេមបូឌា) លីមីធីត</t>
        </is>
      </c>
      <c r="D1193" s="418" t="inlineStr">
        <is>
          <t>L001-107000385</t>
        </is>
      </c>
      <c r="E1193" s="418" t="inlineStr">
        <is>
          <t>EFL-PNH-00044807</t>
        </is>
      </c>
      <c r="F1193" s="419" t="n">
        <v>44812</v>
      </c>
      <c r="G1193" s="420" t="n">
        <v>261433</v>
      </c>
      <c r="H1193" s="418" t="n"/>
      <c r="I1193" s="455" t="n">
        <v>261433</v>
      </c>
      <c r="J1193" s="418">
        <f>IF(L1193&lt;&gt;"",L1193,K1193)</f>
        <v/>
      </c>
      <c r="K1193" s="418">
        <f>IF(AND(T1193=TRUE, U1193=TRUE, V1193=TRUE), IF(W1193&lt;-0.05, "អនុញ្ញាត (អ្នកផ្គត់ផ្គង់ប្រកាសខ្វះ)", "បានប្រកាស (អនុញ្ញាត)"), IF(AND(T1193=FALSE, U1193=FALSE, V1193=FALSE), "ព្យួរទុក (មិនមានទិន្នន័យ)", "ប្រកាសខុស (ព្យួរទុក)"))</f>
        <v/>
      </c>
      <c r="L1193" s="418" t="inlineStr"/>
      <c r="M1193" s="418" t="inlineStr"/>
      <c r="N1193" s="455" t="n"/>
      <c r="O1193" s="455">
        <f>IF(W1193&lt;0,AI1193,I1193)</f>
        <v/>
      </c>
      <c r="P1193" s="455">
        <f>I1193-O1193</f>
        <v/>
      </c>
      <c r="Q1193" s="418" t="n"/>
      <c r="R1193" s="418" t="inlineStr">
        <is>
          <t>EFL-PNH-00044807</t>
        </is>
      </c>
      <c r="S1193" s="418" t="inlineStr">
        <is>
          <t>EFL-PNH-00044807</t>
        </is>
      </c>
      <c r="T1193" s="418">
        <f>R1193=S1193</f>
        <v/>
      </c>
      <c r="U1193" s="418">
        <f>AND(MONTH(F1193)=MONTH(Y1193), YEAR(F1193)=YEAR(Y1193))</f>
        <v/>
      </c>
      <c r="V1193" s="418">
        <f>AND(AC1193&lt;&gt;"", 'Company information'!D$4&lt;&gt;"", RIGHT(SUBSTITUTE(AC1193,"-",""),9)=RIGHT(SUBSTITUTE('Company information'!D$4,"-",""),9))</f>
        <v/>
      </c>
      <c r="W1193" s="418">
        <f>AI1193-I1193</f>
        <v/>
      </c>
      <c r="X1193" s="455" t="n"/>
      <c r="Y1193" s="419" t="n">
        <v>44782</v>
      </c>
      <c r="Z1193" s="418" t="inlineStr">
        <is>
          <t>EFL-PNH-00044807</t>
        </is>
      </c>
      <c r="AA1193" s="418" t="inlineStr"/>
      <c r="AB1193" s="418" t="inlineStr">
        <is>
          <t>បុគ្គលជាប់អាករ</t>
        </is>
      </c>
      <c r="AC1193" s="418" t="inlineStr">
        <is>
          <t>L001-100067123</t>
        </is>
      </c>
      <c r="AD1193" s="418" t="inlineStr">
        <is>
          <t>រីឡាយអេប៊ល សូស អ៊ិនដាសស្រ្ទៀល (ខេមបូឌា)</t>
        </is>
      </c>
      <c r="AE1193" s="455" t="n">
        <v>2875764</v>
      </c>
      <c r="AF1193" s="455" t="n">
        <v>2614331</v>
      </c>
      <c r="AG1193" s="455" t="n">
        <v>0</v>
      </c>
      <c r="AH1193" s="455" t="n">
        <v>0</v>
      </c>
      <c r="AI1193" s="455" t="n">
        <v>261433</v>
      </c>
      <c r="AJ1193" s="455" t="n">
        <v>0</v>
      </c>
      <c r="AK1193" s="455" t="n">
        <v>0</v>
      </c>
      <c r="AL1193" s="455" t="n">
        <v>0</v>
      </c>
      <c r="AM1193" s="455" t="n">
        <v>0</v>
      </c>
      <c r="AN1193" s="455" t="n">
        <v>0</v>
      </c>
      <c r="AO1193" s="455" t="n">
        <v>0</v>
      </c>
      <c r="AP1193" s="455" t="n">
        <v>0</v>
      </c>
      <c r="AQ1193" s="455" t="n">
        <v>0</v>
      </c>
      <c r="AR1193" s="418" t="inlineStr"/>
      <c r="AS1193" s="418" t="inlineStr">
        <is>
          <t>AMS,HAWBF,OCFS,OCUSDEC,OHANDL,OTHC</t>
        </is>
      </c>
      <c r="AT1193" s="418" t="inlineStr">
        <is>
          <t>បានប្រកាសពន្ធ</t>
        </is>
      </c>
    </row>
    <row r="1194">
      <c r="A1194" s="417" t="n">
        <v>1185</v>
      </c>
      <c r="B1194" s="418" t="inlineStr">
        <is>
          <t>Diesel</t>
        </is>
      </c>
      <c r="C1194" s="418" t="inlineStr">
        <is>
          <t>ដាប់បែលយូភីអិល (ខេមបូឌា) ឯ.ក</t>
        </is>
      </c>
      <c r="D1194" s="418" t="inlineStr">
        <is>
          <t>K005-901800929</t>
        </is>
      </c>
      <c r="E1194" s="418" t="inlineStr">
        <is>
          <t>22-2278</t>
        </is>
      </c>
      <c r="F1194" s="419" t="n">
        <v>44903</v>
      </c>
      <c r="G1194" s="420" t="n">
        <v>106577</v>
      </c>
      <c r="H1194" s="418" t="n"/>
      <c r="I1194" s="455" t="n">
        <v>106577</v>
      </c>
      <c r="J1194" s="418">
        <f>IF(L1194&lt;&gt;"",L1194,K1194)</f>
        <v/>
      </c>
      <c r="K1194" s="418">
        <f>IF(AND(T1194=TRUE, U1194=TRUE, V1194=TRUE), IF(W1194&lt;-0.05, "អនុញ្ញាត (អ្នកផ្គត់ផ្គង់ប្រកាសខ្វះ)", "បានប្រកាស (អនុញ្ញាត)"), IF(AND(T1194=FALSE, U1194=FALSE, V1194=FALSE), "ព្យួរទុក (មិនមានទិន្នន័យ)", "ប្រកាសខុស (ព្យួរទុក)"))</f>
        <v/>
      </c>
      <c r="L1194" s="418" t="inlineStr"/>
      <c r="M1194" s="418" t="inlineStr"/>
      <c r="N1194" s="455" t="n"/>
      <c r="O1194" s="455">
        <f>IF(W1194&lt;0,AI1194,I1194)</f>
        <v/>
      </c>
      <c r="P1194" s="455">
        <f>I1194-O1194</f>
        <v/>
      </c>
      <c r="Q1194" s="418" t="n"/>
      <c r="R1194" s="418" t="inlineStr">
        <is>
          <t>22-2278</t>
        </is>
      </c>
      <c r="S1194" s="418" t="inlineStr">
        <is>
          <t>22-2278</t>
        </is>
      </c>
      <c r="T1194" s="418">
        <f>R1194=S1194</f>
        <v/>
      </c>
      <c r="U1194" s="418">
        <f>AND(MONTH(F1194)=MONTH(Y1194), YEAR(F1194)=YEAR(Y1194))</f>
        <v/>
      </c>
      <c r="V1194" s="418">
        <f>AND(AC1194&lt;&gt;"", 'Company information'!D$4&lt;&gt;"", RIGHT(SUBSTITUTE(AC1194,"-",""),9)=RIGHT(SUBSTITUTE('Company information'!D$4,"-",""),9))</f>
        <v/>
      </c>
      <c r="W1194" s="418">
        <f>AI1194-I1194</f>
        <v/>
      </c>
      <c r="X1194" s="455" t="n"/>
      <c r="Y1194" s="419" t="n">
        <v>44785</v>
      </c>
      <c r="Z1194" s="418" t="inlineStr">
        <is>
          <t>22-2278</t>
        </is>
      </c>
      <c r="AA1194" s="418" t="inlineStr"/>
      <c r="AB1194" s="418" t="inlineStr">
        <is>
          <t>បុគ្គលជាប់អាករ</t>
        </is>
      </c>
      <c r="AC1194" s="418" t="inlineStr">
        <is>
          <t>L001-100067123</t>
        </is>
      </c>
      <c r="AD1194" s="418" t="inlineStr">
        <is>
          <t>រីឡាយអេប៊ល សូស អ៊ិនដាសស្រ្ទៀល (ខេមបូឌា)</t>
        </is>
      </c>
      <c r="AE1194" s="455" t="n">
        <v>1172343</v>
      </c>
      <c r="AF1194" s="455" t="n">
        <v>1065766</v>
      </c>
      <c r="AG1194" s="455" t="n">
        <v>0</v>
      </c>
      <c r="AH1194" s="455" t="n">
        <v>0</v>
      </c>
      <c r="AI1194" s="455" t="n">
        <v>106577</v>
      </c>
      <c r="AJ1194" s="455" t="n">
        <v>0</v>
      </c>
      <c r="AK1194" s="455" t="n">
        <v>0</v>
      </c>
      <c r="AL1194" s="455" t="n">
        <v>0</v>
      </c>
      <c r="AM1194" s="455" t="n">
        <v>0</v>
      </c>
      <c r="AN1194" s="455" t="n">
        <v>0</v>
      </c>
      <c r="AO1194" s="455" t="n">
        <v>0</v>
      </c>
      <c r="AP1194" s="455" t="n">
        <v>0</v>
      </c>
      <c r="AQ1194" s="455" t="n">
        <v>0</v>
      </c>
      <c r="AR1194" s="418" t="inlineStr"/>
      <c r="AS1194" s="418" t="inlineStr">
        <is>
          <t>TRADE REVENUE</t>
        </is>
      </c>
      <c r="AT1194" s="418" t="inlineStr">
        <is>
          <t>បានប្រកាសពន្ធ</t>
        </is>
      </c>
    </row>
    <row r="1195">
      <c r="A1195" s="417" t="n">
        <v>1186</v>
      </c>
      <c r="B1195" s="418" t="inlineStr">
        <is>
          <t>Diesel</t>
        </is>
      </c>
      <c r="C1195" s="418" t="inlineStr">
        <is>
          <t>ដាប់បែលយូភីអិល (ខេមបូឌា) ឯ.ក</t>
        </is>
      </c>
      <c r="D1195" s="418" t="inlineStr">
        <is>
          <t>K005-901800929</t>
        </is>
      </c>
      <c r="E1195" s="418" t="inlineStr">
        <is>
          <t>22-2277</t>
        </is>
      </c>
      <c r="F1195" s="419" t="n">
        <v>44903</v>
      </c>
      <c r="G1195" s="420" t="n">
        <v>163937</v>
      </c>
      <c r="H1195" s="418" t="n"/>
      <c r="I1195" s="455" t="n">
        <v>163937</v>
      </c>
      <c r="J1195" s="418">
        <f>IF(L1195&lt;&gt;"",L1195,K1195)</f>
        <v/>
      </c>
      <c r="K1195" s="418">
        <f>IF(AND(T1195=TRUE, U1195=TRUE, V1195=TRUE), IF(W1195&lt;-0.05, "អនុញ្ញាត (អ្នកផ្គត់ផ្គង់ប្រកាសខ្វះ)", "បានប្រកាស (អនុញ្ញាត)"), IF(AND(T1195=FALSE, U1195=FALSE, V1195=FALSE), "ព្យួរទុក (មិនមានទិន្នន័យ)", "ប្រកាសខុស (ព្យួរទុក)"))</f>
        <v/>
      </c>
      <c r="L1195" s="418" t="inlineStr"/>
      <c r="M1195" s="418" t="inlineStr"/>
      <c r="N1195" s="455" t="n"/>
      <c r="O1195" s="455">
        <f>IF(W1195&lt;0,AI1195,I1195)</f>
        <v/>
      </c>
      <c r="P1195" s="455">
        <f>I1195-O1195</f>
        <v/>
      </c>
      <c r="Q1195" s="418" t="n"/>
      <c r="R1195" s="418" t="inlineStr">
        <is>
          <t>22-2277</t>
        </is>
      </c>
      <c r="S1195" s="418" t="inlineStr">
        <is>
          <t>22-2277</t>
        </is>
      </c>
      <c r="T1195" s="418">
        <f>R1195=S1195</f>
        <v/>
      </c>
      <c r="U1195" s="418">
        <f>AND(MONTH(F1195)=MONTH(Y1195), YEAR(F1195)=YEAR(Y1195))</f>
        <v/>
      </c>
      <c r="V1195" s="418">
        <f>AND(AC1195&lt;&gt;"", 'Company information'!D$4&lt;&gt;"", RIGHT(SUBSTITUTE(AC1195,"-",""),9)=RIGHT(SUBSTITUTE('Company information'!D$4,"-",""),9))</f>
        <v/>
      </c>
      <c r="W1195" s="418">
        <f>AI1195-I1195</f>
        <v/>
      </c>
      <c r="X1195" s="455" t="n"/>
      <c r="Y1195" s="419" t="n">
        <v>44785</v>
      </c>
      <c r="Z1195" s="418" t="inlineStr">
        <is>
          <t>22-2277</t>
        </is>
      </c>
      <c r="AA1195" s="418" t="inlineStr"/>
      <c r="AB1195" s="418" t="inlineStr">
        <is>
          <t>បុគ្គលជាប់អាករ</t>
        </is>
      </c>
      <c r="AC1195" s="418" t="inlineStr">
        <is>
          <t>L001-100067123</t>
        </is>
      </c>
      <c r="AD1195" s="418" t="inlineStr">
        <is>
          <t>រីឡាយអេប៊ល សូស អ៊ិនដាសស្រ្ទៀល (ខេមបូឌា)</t>
        </is>
      </c>
      <c r="AE1195" s="455" t="n">
        <v>1803302</v>
      </c>
      <c r="AF1195" s="455" t="n">
        <v>1639365</v>
      </c>
      <c r="AG1195" s="455" t="n">
        <v>0</v>
      </c>
      <c r="AH1195" s="455" t="n">
        <v>0</v>
      </c>
      <c r="AI1195" s="455" t="n">
        <v>163937</v>
      </c>
      <c r="AJ1195" s="455" t="n">
        <v>0</v>
      </c>
      <c r="AK1195" s="455" t="n">
        <v>0</v>
      </c>
      <c r="AL1195" s="455" t="n">
        <v>0</v>
      </c>
      <c r="AM1195" s="455" t="n">
        <v>0</v>
      </c>
      <c r="AN1195" s="455" t="n">
        <v>0</v>
      </c>
      <c r="AO1195" s="455" t="n">
        <v>0</v>
      </c>
      <c r="AP1195" s="455" t="n">
        <v>0</v>
      </c>
      <c r="AQ1195" s="455" t="n">
        <v>0</v>
      </c>
      <c r="AR1195" s="418" t="inlineStr"/>
      <c r="AS1195" s="418" t="inlineStr">
        <is>
          <t>TRADE REVENUE</t>
        </is>
      </c>
      <c r="AT1195" s="418" t="inlineStr">
        <is>
          <t>បានប្រកាសពន្ធ</t>
        </is>
      </c>
    </row>
    <row r="1196">
      <c r="A1196" s="417" t="n">
        <v>1187</v>
      </c>
      <c r="B1196" s="418" t="inlineStr">
        <is>
          <t>Diesel</t>
        </is>
      </c>
      <c r="C1196" s="418" t="inlineStr">
        <is>
          <t>កាំម៉ិនតែល</t>
        </is>
      </c>
      <c r="D1196" s="418" t="inlineStr">
        <is>
          <t>L001-100045049</t>
        </is>
      </c>
      <c r="E1196" s="418" t="inlineStr">
        <is>
          <t>2316878</t>
        </is>
      </c>
      <c r="F1196" s="419" t="n">
        <v>44569</v>
      </c>
      <c r="G1196" s="420" t="n">
        <v>2102</v>
      </c>
      <c r="H1196" s="418" t="n"/>
      <c r="I1196" s="455" t="n">
        <v>2102</v>
      </c>
      <c r="J1196" s="418">
        <f>IF(L1196&lt;&gt;"",L1196,K1196)</f>
        <v/>
      </c>
      <c r="K1196" s="418">
        <f>IF(AND(T1196=TRUE, U1196=TRUE, V1196=TRUE), IF(W1196&lt;-0.05, "អនុញ្ញាត (អ្នកផ្គត់ផ្គង់ប្រកាសខ្វះ)", "បានប្រកាស (អនុញ្ញាត)"), IF(AND(T1196=FALSE, U1196=FALSE, V1196=FALSE), "ព្យួរទុក (មិនមានទិន្នន័យ)", "ប្រកាសខុស (ព្យួរទុក)"))</f>
        <v/>
      </c>
      <c r="L1196" s="418" t="inlineStr"/>
      <c r="M1196" s="418" t="inlineStr"/>
      <c r="N1196" s="455" t="n"/>
      <c r="O1196" s="455">
        <f>IF(W1196&lt;0,AI1196,I1196)</f>
        <v/>
      </c>
      <c r="P1196" s="455">
        <f>I1196-O1196</f>
        <v/>
      </c>
      <c r="Q1196" s="418" t="n"/>
      <c r="R1196" s="418" t="inlineStr">
        <is>
          <t>2316878</t>
        </is>
      </c>
      <c r="S1196" s="418" t="inlineStr"/>
      <c r="T1196" s="418">
        <f>R1196=S1196</f>
        <v/>
      </c>
      <c r="U1196" s="418">
        <f>AND(MONTH(F1196)=MONTH(Y1196), YEAR(F1196)=YEAR(Y1196))</f>
        <v/>
      </c>
      <c r="V1196" s="418">
        <f>AND(AC1196&lt;&gt;"", 'Company information'!D$4&lt;&gt;"", RIGHT(SUBSTITUTE(AC1196,"-",""),9)=RIGHT(SUBSTITUTE('Company information'!D$4,"-",""),9))</f>
        <v/>
      </c>
      <c r="W1196" s="418">
        <f>AI1196-I1196</f>
        <v/>
      </c>
      <c r="X1196" s="455" t="n"/>
      <c r="Y1196" s="417" t="n"/>
      <c r="Z1196" s="418" t="n"/>
      <c r="AA1196" s="418" t="n"/>
      <c r="AB1196" s="418" t="n"/>
      <c r="AC1196" s="418" t="n"/>
      <c r="AD1196" s="418" t="n"/>
      <c r="AE1196" s="455" t="n"/>
      <c r="AF1196" s="455" t="n"/>
      <c r="AG1196" s="455" t="n"/>
      <c r="AH1196" s="455" t="n"/>
      <c r="AI1196" s="455" t="n"/>
      <c r="AJ1196" s="455" t="n"/>
      <c r="AK1196" s="455" t="n"/>
      <c r="AL1196" s="455" t="n"/>
      <c r="AM1196" s="455" t="n"/>
      <c r="AN1196" s="455" t="n"/>
      <c r="AO1196" s="455" t="n"/>
      <c r="AP1196" s="455" t="n"/>
      <c r="AQ1196" s="455" t="n"/>
      <c r="AR1196" s="418" t="n"/>
      <c r="AS1196" s="418" t="n"/>
      <c r="AT1196" s="418" t="n"/>
    </row>
    <row r="1197">
      <c r="A1197" s="417" t="n">
        <v>1188</v>
      </c>
      <c r="B1197" s="418" t="inlineStr">
        <is>
          <t>Diesel</t>
        </is>
      </c>
      <c r="C1197" s="418" t="inlineStr">
        <is>
          <t>កាំម៉ិនតែល</t>
        </is>
      </c>
      <c r="D1197" s="418" t="inlineStr">
        <is>
          <t>L001-100045049</t>
        </is>
      </c>
      <c r="E1197" s="418" t="inlineStr">
        <is>
          <t>2316876</t>
        </is>
      </c>
      <c r="F1197" s="419" t="n">
        <v>44569</v>
      </c>
      <c r="G1197" s="420" t="n">
        <v>3274</v>
      </c>
      <c r="H1197" s="418" t="n"/>
      <c r="I1197" s="455" t="n">
        <v>3274</v>
      </c>
      <c r="J1197" s="418">
        <f>IF(L1197&lt;&gt;"",L1197,K1197)</f>
        <v/>
      </c>
      <c r="K1197" s="418">
        <f>IF(AND(T1197=TRUE, U1197=TRUE, V1197=TRUE), IF(W1197&lt;-0.05, "អនុញ្ញាត (អ្នកផ្គត់ផ្គង់ប្រកាសខ្វះ)", "បានប្រកាស (អនុញ្ញាត)"), IF(AND(T1197=FALSE, U1197=FALSE, V1197=FALSE), "ព្យួរទុក (មិនមានទិន្នន័យ)", "ប្រកាសខុស (ព្យួរទុក)"))</f>
        <v/>
      </c>
      <c r="L1197" s="418" t="inlineStr"/>
      <c r="M1197" s="418" t="inlineStr"/>
      <c r="N1197" s="455" t="n"/>
      <c r="O1197" s="455">
        <f>IF(W1197&lt;0,AI1197,I1197)</f>
        <v/>
      </c>
      <c r="P1197" s="455">
        <f>I1197-O1197</f>
        <v/>
      </c>
      <c r="Q1197" s="418" t="n"/>
      <c r="R1197" s="418" t="inlineStr">
        <is>
          <t>2316876</t>
        </is>
      </c>
      <c r="S1197" s="418" t="inlineStr"/>
      <c r="T1197" s="418">
        <f>R1197=S1197</f>
        <v/>
      </c>
      <c r="U1197" s="418">
        <f>AND(MONTH(F1197)=MONTH(Y1197), YEAR(F1197)=YEAR(Y1197))</f>
        <v/>
      </c>
      <c r="V1197" s="418">
        <f>AND(AC1197&lt;&gt;"", 'Company information'!D$4&lt;&gt;"", RIGHT(SUBSTITUTE(AC1197,"-",""),9)=RIGHT(SUBSTITUTE('Company information'!D$4,"-",""),9))</f>
        <v/>
      </c>
      <c r="W1197" s="418">
        <f>AI1197-I1197</f>
        <v/>
      </c>
      <c r="X1197" s="455" t="n"/>
      <c r="Y1197" s="417" t="n"/>
      <c r="Z1197" s="418" t="n"/>
      <c r="AA1197" s="418" t="n"/>
      <c r="AB1197" s="418" t="n"/>
      <c r="AC1197" s="418" t="n"/>
      <c r="AD1197" s="418" t="n"/>
      <c r="AE1197" s="455" t="n"/>
      <c r="AF1197" s="455" t="n"/>
      <c r="AG1197" s="455" t="n"/>
      <c r="AH1197" s="455" t="n"/>
      <c r="AI1197" s="455" t="n"/>
      <c r="AJ1197" s="455" t="n"/>
      <c r="AK1197" s="455" t="n"/>
      <c r="AL1197" s="455" t="n"/>
      <c r="AM1197" s="455" t="n"/>
      <c r="AN1197" s="455" t="n"/>
      <c r="AO1197" s="455" t="n"/>
      <c r="AP1197" s="455" t="n"/>
      <c r="AQ1197" s="455" t="n"/>
      <c r="AR1197" s="418" t="n"/>
      <c r="AS1197" s="418" t="n"/>
      <c r="AT1197" s="418" t="n"/>
    </row>
    <row r="1198">
      <c r="A1198" s="417" t="n">
        <v>1189</v>
      </c>
      <c r="B1198" s="418" t="inlineStr">
        <is>
          <t>Diesel</t>
        </is>
      </c>
      <c r="C1198" s="418" t="inlineStr">
        <is>
          <t>កាំម៉ិនតែល</t>
        </is>
      </c>
      <c r="D1198" s="418" t="inlineStr">
        <is>
          <t>L001-100045049</t>
        </is>
      </c>
      <c r="E1198" s="418" t="inlineStr">
        <is>
          <t>2316877</t>
        </is>
      </c>
      <c r="F1198" s="419" t="n">
        <v>44569</v>
      </c>
      <c r="G1198" s="420" t="n">
        <v>16185</v>
      </c>
      <c r="H1198" s="418" t="n"/>
      <c r="I1198" s="455" t="n">
        <v>16185</v>
      </c>
      <c r="J1198" s="418">
        <f>IF(L1198&lt;&gt;"",L1198,K1198)</f>
        <v/>
      </c>
      <c r="K1198" s="418">
        <f>IF(AND(T1198=TRUE, U1198=TRUE, V1198=TRUE), IF(W1198&lt;-0.05, "អនុញ្ញាត (អ្នកផ្គត់ផ្គង់ប្រកាសខ្វះ)", "បានប្រកាស (អនុញ្ញាត)"), IF(AND(T1198=FALSE, U1198=FALSE, V1198=FALSE), "ព្យួរទុក (មិនមានទិន្នន័យ)", "ប្រកាសខុស (ព្យួរទុក)"))</f>
        <v/>
      </c>
      <c r="L1198" s="418" t="inlineStr"/>
      <c r="M1198" s="418" t="inlineStr"/>
      <c r="N1198" s="455" t="n"/>
      <c r="O1198" s="455">
        <f>IF(W1198&lt;0,AI1198,I1198)</f>
        <v/>
      </c>
      <c r="P1198" s="455">
        <f>I1198-O1198</f>
        <v/>
      </c>
      <c r="Q1198" s="418" t="n"/>
      <c r="R1198" s="418" t="inlineStr">
        <is>
          <t>2316877</t>
        </is>
      </c>
      <c r="S1198" s="418" t="inlineStr"/>
      <c r="T1198" s="418">
        <f>R1198=S1198</f>
        <v/>
      </c>
      <c r="U1198" s="418">
        <f>AND(MONTH(F1198)=MONTH(Y1198), YEAR(F1198)=YEAR(Y1198))</f>
        <v/>
      </c>
      <c r="V1198" s="418">
        <f>AND(AC1198&lt;&gt;"", 'Company information'!D$4&lt;&gt;"", RIGHT(SUBSTITUTE(AC1198,"-",""),9)=RIGHT(SUBSTITUTE('Company information'!D$4,"-",""),9))</f>
        <v/>
      </c>
      <c r="W1198" s="418">
        <f>AI1198-I1198</f>
        <v/>
      </c>
      <c r="X1198" s="455" t="n"/>
      <c r="Y1198" s="417" t="n"/>
      <c r="Z1198" s="418" t="n"/>
      <c r="AA1198" s="418" t="n"/>
      <c r="AB1198" s="418" t="n"/>
      <c r="AC1198" s="418" t="n"/>
      <c r="AD1198" s="418" t="n"/>
      <c r="AE1198" s="455" t="n"/>
      <c r="AF1198" s="455" t="n"/>
      <c r="AG1198" s="455" t="n"/>
      <c r="AH1198" s="455" t="n"/>
      <c r="AI1198" s="455" t="n"/>
      <c r="AJ1198" s="455" t="n"/>
      <c r="AK1198" s="455" t="n"/>
      <c r="AL1198" s="455" t="n"/>
      <c r="AM1198" s="455" t="n"/>
      <c r="AN1198" s="455" t="n"/>
      <c r="AO1198" s="455" t="n"/>
      <c r="AP1198" s="455" t="n"/>
      <c r="AQ1198" s="455" t="n"/>
      <c r="AR1198" s="418" t="n"/>
      <c r="AS1198" s="418" t="n"/>
      <c r="AT1198" s="418" t="n"/>
    </row>
    <row r="1199">
      <c r="A1199" s="417" t="n">
        <v>1190</v>
      </c>
      <c r="B1199" s="418" t="inlineStr">
        <is>
          <t>Diesel</t>
        </is>
      </c>
      <c r="C1199" s="418" t="inlineStr">
        <is>
          <t>នីអូខម អាយ អេស ភី លីមីធីត</t>
        </is>
      </c>
      <c r="D1199" s="418" t="inlineStr">
        <is>
          <t>L001-100117120</t>
        </is>
      </c>
      <c r="E1199" s="418" t="inlineStr">
        <is>
          <t>220808474</t>
        </is>
      </c>
      <c r="F1199" s="419" t="n">
        <v>44569</v>
      </c>
      <c r="G1199" s="420" t="n">
        <v>677490</v>
      </c>
      <c r="H1199" s="418" t="n"/>
      <c r="I1199" s="455" t="n">
        <v>677490</v>
      </c>
      <c r="J1199" s="418">
        <f>IF(L1199&lt;&gt;"",L1199,K1199)</f>
        <v/>
      </c>
      <c r="K1199" s="418">
        <f>IF(AND(T1199=TRUE, U1199=TRUE, V1199=TRUE), IF(W1199&lt;-0.05, "អនុញ្ញាត (អ្នកផ្គត់ផ្គង់ប្រកាសខ្វះ)", "បានប្រកាស (អនុញ្ញាត)"), IF(AND(T1199=FALSE, U1199=FALSE, V1199=FALSE), "ព្យួរទុក (មិនមានទិន្នន័យ)", "ប្រកាសខុស (ព្យួរទុក)"))</f>
        <v/>
      </c>
      <c r="L1199" s="418" t="inlineStr"/>
      <c r="M1199" s="418" t="inlineStr"/>
      <c r="N1199" s="455" t="n"/>
      <c r="O1199" s="455">
        <f>IF(W1199&lt;0,AI1199,I1199)</f>
        <v/>
      </c>
      <c r="P1199" s="455">
        <f>I1199-O1199</f>
        <v/>
      </c>
      <c r="Q1199" s="418" t="n"/>
      <c r="R1199" s="418" t="inlineStr">
        <is>
          <t>220808474</t>
        </is>
      </c>
      <c r="S1199" s="418" t="inlineStr">
        <is>
          <t>220808474</t>
        </is>
      </c>
      <c r="T1199" s="418">
        <f>R1199=S1199</f>
        <v/>
      </c>
      <c r="U1199" s="418">
        <f>AND(MONTH(F1199)=MONTH(Y1199), YEAR(F1199)=YEAR(Y1199))</f>
        <v/>
      </c>
      <c r="V1199" s="418">
        <f>AND(AC1199&lt;&gt;"", 'Company information'!D$4&lt;&gt;"", RIGHT(SUBSTITUTE(AC1199,"-",""),9)=RIGHT(SUBSTITUTE('Company information'!D$4,"-",""),9))</f>
        <v/>
      </c>
      <c r="W1199" s="418">
        <f>AI1199-I1199</f>
        <v/>
      </c>
      <c r="X1199" s="455" t="n"/>
      <c r="Y1199" s="419" t="n">
        <v>44774</v>
      </c>
      <c r="Z1199" s="418" t="inlineStr">
        <is>
          <t>220808474</t>
        </is>
      </c>
      <c r="AA1199" s="418" t="inlineStr"/>
      <c r="AB1199" s="418" t="inlineStr">
        <is>
          <t>បុគ្គលជាប់អាករ</t>
        </is>
      </c>
      <c r="AC1199" s="418" t="inlineStr">
        <is>
          <t>L001-100067123</t>
        </is>
      </c>
      <c r="AD1199" s="418" t="inlineStr">
        <is>
          <t>រីឡាយអេប៊ល សូស អ៊ិនដាសស្រ្ទៀល (ខេមបូឌា)</t>
        </is>
      </c>
      <c r="AE1199" s="455" t="n">
        <v>7452390</v>
      </c>
      <c r="AF1199" s="455" t="n">
        <v>6774900</v>
      </c>
      <c r="AG1199" s="455" t="n">
        <v>0</v>
      </c>
      <c r="AH1199" s="455" t="n">
        <v>0</v>
      </c>
      <c r="AI1199" s="455" t="n">
        <v>677490</v>
      </c>
      <c r="AJ1199" s="455" t="n">
        <v>0</v>
      </c>
      <c r="AK1199" s="455" t="n">
        <v>0</v>
      </c>
      <c r="AL1199" s="455" t="n">
        <v>0</v>
      </c>
      <c r="AM1199" s="455" t="n">
        <v>0</v>
      </c>
      <c r="AN1199" s="455" t="n">
        <v>0</v>
      </c>
      <c r="AO1199" s="455" t="n">
        <v>0</v>
      </c>
      <c r="AP1199" s="455" t="n">
        <v>0</v>
      </c>
      <c r="AQ1199" s="455" t="n">
        <v>0</v>
      </c>
      <c r="AR1199" s="418" t="inlineStr"/>
      <c r="AS1199" s="418" t="inlineStr">
        <is>
          <t>Service Fee</t>
        </is>
      </c>
      <c r="AT1199" s="418" t="inlineStr">
        <is>
          <t>បានប្រកាសពន្ធ</t>
        </is>
      </c>
    </row>
    <row r="1200">
      <c r="A1200" s="417" t="n">
        <v>1191</v>
      </c>
      <c r="B1200" s="418" t="inlineStr">
        <is>
          <t>Diesel</t>
        </is>
      </c>
      <c r="C1200" s="418" t="inlineStr">
        <is>
          <t>អង្គរ ដាតា ខមម្ញូនីខេសិន គ្រុប (អេ ឌី​ ស៊ី)</t>
        </is>
      </c>
      <c r="D1200" s="418" t="inlineStr">
        <is>
          <t>L001-100078885</t>
        </is>
      </c>
      <c r="E1200" s="418" t="inlineStr">
        <is>
          <t>TIPP2213120</t>
        </is>
      </c>
      <c r="F1200" s="419" t="n">
        <v>44569</v>
      </c>
      <c r="G1200" s="420" t="n">
        <v>61590</v>
      </c>
      <c r="H1200" s="418" t="n"/>
      <c r="I1200" s="455" t="n">
        <v>61590</v>
      </c>
      <c r="J1200" s="418">
        <f>IF(L1200&lt;&gt;"",L1200,K1200)</f>
        <v/>
      </c>
      <c r="K1200" s="418">
        <f>IF(AND(T1200=TRUE, U1200=TRUE, V1200=TRUE), IF(W1200&lt;-0.05, "អនុញ្ញាត (អ្នកផ្គត់ផ្គង់ប្រកាសខ្វះ)", "បានប្រកាស (អនុញ្ញាត)"), IF(AND(T1200=FALSE, U1200=FALSE, V1200=FALSE), "ព្យួរទុក (មិនមានទិន្នន័យ)", "ប្រកាសខុស (ព្យួរទុក)"))</f>
        <v/>
      </c>
      <c r="L1200" s="418" t="inlineStr"/>
      <c r="M1200" s="418" t="inlineStr"/>
      <c r="N1200" s="455" t="n"/>
      <c r="O1200" s="455">
        <f>IF(W1200&lt;0,AI1200,I1200)</f>
        <v/>
      </c>
      <c r="P1200" s="455">
        <f>I1200-O1200</f>
        <v/>
      </c>
      <c r="Q1200" s="418" t="n"/>
      <c r="R1200" s="418" t="inlineStr">
        <is>
          <t>TIPP2213120</t>
        </is>
      </c>
      <c r="S1200" s="418" t="inlineStr">
        <is>
          <t>TIPP2213120</t>
        </is>
      </c>
      <c r="T1200" s="418">
        <f>R1200=S1200</f>
        <v/>
      </c>
      <c r="U1200" s="418">
        <f>AND(MONTH(F1200)=MONTH(Y1200), YEAR(F1200)=YEAR(Y1200))</f>
        <v/>
      </c>
      <c r="V1200" s="418">
        <f>AND(AC1200&lt;&gt;"", 'Company information'!D$4&lt;&gt;"", RIGHT(SUBSTITUTE(AC1200,"-",""),9)=RIGHT(SUBSTITUTE('Company information'!D$4,"-",""),9))</f>
        <v/>
      </c>
      <c r="W1200" s="418">
        <f>AI1200-I1200</f>
        <v/>
      </c>
      <c r="X1200" s="455" t="n"/>
      <c r="Y1200" s="419" t="n">
        <v>44774</v>
      </c>
      <c r="Z1200" s="418" t="inlineStr">
        <is>
          <t>TIPP2213120</t>
        </is>
      </c>
      <c r="AA1200" s="418" t="inlineStr"/>
      <c r="AB1200" s="418" t="inlineStr">
        <is>
          <t>បុគ្គលជាប់អាករ</t>
        </is>
      </c>
      <c r="AC1200" s="418" t="inlineStr">
        <is>
          <t>L001-100067123</t>
        </is>
      </c>
      <c r="AD1200" s="418" t="inlineStr">
        <is>
          <t>រីឡាយអេប៊ល សូស អ៊ិនដាសស្រ្ទៀល (ខេមបូឌា)</t>
        </is>
      </c>
      <c r="AE1200" s="455" t="n">
        <v>677490</v>
      </c>
      <c r="AF1200" s="455" t="n">
        <v>615900</v>
      </c>
      <c r="AG1200" s="455" t="n">
        <v>0</v>
      </c>
      <c r="AH1200" s="455" t="n">
        <v>0</v>
      </c>
      <c r="AI1200" s="455" t="n">
        <v>61590</v>
      </c>
      <c r="AJ1200" s="455" t="n">
        <v>0</v>
      </c>
      <c r="AK1200" s="455" t="n">
        <v>0</v>
      </c>
      <c r="AL1200" s="455" t="n">
        <v>0</v>
      </c>
      <c r="AM1200" s="455" t="n">
        <v>0</v>
      </c>
      <c r="AN1200" s="455" t="n">
        <v>0</v>
      </c>
      <c r="AO1200" s="455" t="n">
        <v>0</v>
      </c>
      <c r="AP1200" s="455" t="n">
        <v>0</v>
      </c>
      <c r="AQ1200" s="455" t="n">
        <v>0</v>
      </c>
      <c r="AR1200" s="418" t="inlineStr"/>
      <c r="AS1200" s="418" t="inlineStr">
        <is>
          <t>សេវា DPLC</t>
        </is>
      </c>
      <c r="AT1200" s="418" t="inlineStr">
        <is>
          <t>បានប្រកាសពន្ធ</t>
        </is>
      </c>
    </row>
    <row r="1201">
      <c r="A1201" s="417" t="n">
        <v>1192</v>
      </c>
      <c r="B1201" s="418" t="inlineStr">
        <is>
          <t>Lunch for Buyer LC</t>
        </is>
      </c>
      <c r="C1201" s="418" t="inlineStr">
        <is>
          <t>អង្គរ ដាតា ខមម្ញូនីខេសិន គ្រុប (អេ ឌី​ ស៊ី)</t>
        </is>
      </c>
      <c r="D1201" s="418" t="inlineStr">
        <is>
          <t>L001-100078885</t>
        </is>
      </c>
      <c r="E1201" s="418" t="inlineStr">
        <is>
          <t>TIPP2213002</t>
        </is>
      </c>
      <c r="F1201" s="419" t="n">
        <v>44569</v>
      </c>
      <c r="G1201" s="420" t="n">
        <v>205300</v>
      </c>
      <c r="H1201" s="418" t="n"/>
      <c r="I1201" s="455" t="n">
        <v>205300</v>
      </c>
      <c r="J1201" s="418">
        <f>IF(L1201&lt;&gt;"",L1201,K1201)</f>
        <v/>
      </c>
      <c r="K1201" s="418">
        <f>IF(AND(T1201=TRUE, U1201=TRUE, V1201=TRUE), IF(W1201&lt;-0.05, "អនុញ្ញាត (អ្នកផ្គត់ផ្គង់ប្រកាសខ្វះ)", "បានប្រកាស (អនុញ្ញាត)"), IF(AND(T1201=FALSE, U1201=FALSE, V1201=FALSE), "ព្យួរទុក (មិនមានទិន្នន័យ)", "ប្រកាសខុស (ព្យួរទុក)"))</f>
        <v/>
      </c>
      <c r="L1201" s="418" t="inlineStr"/>
      <c r="M1201" s="418" t="inlineStr"/>
      <c r="N1201" s="455" t="n"/>
      <c r="O1201" s="455">
        <f>IF(W1201&lt;0,AI1201,I1201)</f>
        <v/>
      </c>
      <c r="P1201" s="455">
        <f>I1201-O1201</f>
        <v/>
      </c>
      <c r="Q1201" s="418" t="n"/>
      <c r="R1201" s="418" t="inlineStr">
        <is>
          <t>TIPP2213002</t>
        </is>
      </c>
      <c r="S1201" s="418" t="inlineStr">
        <is>
          <t>TIPP2213002</t>
        </is>
      </c>
      <c r="T1201" s="418">
        <f>R1201=S1201</f>
        <v/>
      </c>
      <c r="U1201" s="418">
        <f>AND(MONTH(F1201)=MONTH(Y1201), YEAR(F1201)=YEAR(Y1201))</f>
        <v/>
      </c>
      <c r="V1201" s="418">
        <f>AND(AC1201&lt;&gt;"", 'Company information'!D$4&lt;&gt;"", RIGHT(SUBSTITUTE(AC1201,"-",""),9)=RIGHT(SUBSTITUTE('Company information'!D$4,"-",""),9))</f>
        <v/>
      </c>
      <c r="W1201" s="418">
        <f>AI1201-I1201</f>
        <v/>
      </c>
      <c r="X1201" s="455" t="n"/>
      <c r="Y1201" s="419" t="n">
        <v>44774</v>
      </c>
      <c r="Z1201" s="418" t="inlineStr">
        <is>
          <t>TIPP2213002</t>
        </is>
      </c>
      <c r="AA1201" s="418" t="inlineStr"/>
      <c r="AB1201" s="418" t="inlineStr">
        <is>
          <t>បុគ្គលជាប់អាករ</t>
        </is>
      </c>
      <c r="AC1201" s="418" t="inlineStr">
        <is>
          <t>L001-100067123</t>
        </is>
      </c>
      <c r="AD1201" s="418" t="inlineStr">
        <is>
          <t>រីឡាយអេប៊ល សូស អ៊ិនដាសស្រ្ទៀល (ខេមបូឌា)</t>
        </is>
      </c>
      <c r="AE1201" s="455" t="n">
        <v>2258300</v>
      </c>
      <c r="AF1201" s="455" t="n">
        <v>2053000</v>
      </c>
      <c r="AG1201" s="455" t="n">
        <v>0</v>
      </c>
      <c r="AH1201" s="455" t="n">
        <v>0</v>
      </c>
      <c r="AI1201" s="455" t="n">
        <v>205300</v>
      </c>
      <c r="AJ1201" s="455" t="n">
        <v>0</v>
      </c>
      <c r="AK1201" s="455" t="n">
        <v>0</v>
      </c>
      <c r="AL1201" s="455" t="n">
        <v>0</v>
      </c>
      <c r="AM1201" s="455" t="n">
        <v>0</v>
      </c>
      <c r="AN1201" s="455" t="n">
        <v>0</v>
      </c>
      <c r="AO1201" s="455" t="n">
        <v>0</v>
      </c>
      <c r="AP1201" s="455" t="n">
        <v>0</v>
      </c>
      <c r="AQ1201" s="455" t="n">
        <v>0</v>
      </c>
      <c r="AR1201" s="418" t="inlineStr"/>
      <c r="AS1201" s="418" t="inlineStr">
        <is>
          <t>សេវា FTTX</t>
        </is>
      </c>
      <c r="AT1201" s="418" t="inlineStr">
        <is>
          <t>បានប្រកាសពន្ធ</t>
        </is>
      </c>
    </row>
    <row r="1202">
      <c r="A1202" s="417" t="n">
        <v>1193</v>
      </c>
      <c r="B1202" s="418" t="inlineStr">
        <is>
          <t>Lunch for Buyer LC</t>
        </is>
      </c>
      <c r="C1202" s="418" t="inlineStr">
        <is>
          <t>អង្គរ ដាតា ខមម្ញូនីខេសិន គ្រុប (អេ ឌី​ ស៊ី)</t>
        </is>
      </c>
      <c r="D1202" s="418" t="inlineStr">
        <is>
          <t>L001-100078885</t>
        </is>
      </c>
      <c r="E1202" s="418" t="inlineStr">
        <is>
          <t>TIPP2213001</t>
        </is>
      </c>
      <c r="F1202" s="419" t="n">
        <v>44569</v>
      </c>
      <c r="G1202" s="420" t="n">
        <v>205300</v>
      </c>
      <c r="H1202" s="418" t="n"/>
      <c r="I1202" s="455" t="n">
        <v>205300</v>
      </c>
      <c r="J1202" s="418">
        <f>IF(L1202&lt;&gt;"",L1202,K1202)</f>
        <v/>
      </c>
      <c r="K1202" s="418">
        <f>IF(AND(T1202=TRUE, U1202=TRUE, V1202=TRUE), IF(W1202&lt;-0.05, "អនុញ្ញាត (អ្នកផ្គត់ផ្គង់ប្រកាសខ្វះ)", "បានប្រកាស (អនុញ្ញាត)"), IF(AND(T1202=FALSE, U1202=FALSE, V1202=FALSE), "ព្យួរទុក (មិនមានទិន្នន័យ)", "ប្រកាសខុស (ព្យួរទុក)"))</f>
        <v/>
      </c>
      <c r="L1202" s="418" t="inlineStr"/>
      <c r="M1202" s="418" t="inlineStr"/>
      <c r="N1202" s="455" t="n"/>
      <c r="O1202" s="455">
        <f>IF(W1202&lt;0,AI1202,I1202)</f>
        <v/>
      </c>
      <c r="P1202" s="455">
        <f>I1202-O1202</f>
        <v/>
      </c>
      <c r="Q1202" s="418" t="n"/>
      <c r="R1202" s="418" t="inlineStr">
        <is>
          <t>TIPP2213001</t>
        </is>
      </c>
      <c r="S1202" s="418" t="inlineStr">
        <is>
          <t>TIPP2213001</t>
        </is>
      </c>
      <c r="T1202" s="418">
        <f>R1202=S1202</f>
        <v/>
      </c>
      <c r="U1202" s="418">
        <f>AND(MONTH(F1202)=MONTH(Y1202), YEAR(F1202)=YEAR(Y1202))</f>
        <v/>
      </c>
      <c r="V1202" s="418">
        <f>AND(AC1202&lt;&gt;"", 'Company information'!D$4&lt;&gt;"", RIGHT(SUBSTITUTE(AC1202,"-",""),9)=RIGHT(SUBSTITUTE('Company information'!D$4,"-",""),9))</f>
        <v/>
      </c>
      <c r="W1202" s="418">
        <f>AI1202-I1202</f>
        <v/>
      </c>
      <c r="X1202" s="455" t="n"/>
      <c r="Y1202" s="419" t="n">
        <v>44774</v>
      </c>
      <c r="Z1202" s="418" t="inlineStr">
        <is>
          <t>TIPP2213001</t>
        </is>
      </c>
      <c r="AA1202" s="418" t="inlineStr"/>
      <c r="AB1202" s="418" t="inlineStr">
        <is>
          <t>បុគ្គលជាប់អាករ</t>
        </is>
      </c>
      <c r="AC1202" s="418" t="inlineStr">
        <is>
          <t>L001-100067123</t>
        </is>
      </c>
      <c r="AD1202" s="418" t="inlineStr">
        <is>
          <t>រីឡាយអេប៊ល សូស អ៊ិនដាសស្រ្ទៀល (ខេមបូឌា)</t>
        </is>
      </c>
      <c r="AE1202" s="455" t="n">
        <v>2258300</v>
      </c>
      <c r="AF1202" s="455" t="n">
        <v>2053000</v>
      </c>
      <c r="AG1202" s="455" t="n">
        <v>0</v>
      </c>
      <c r="AH1202" s="455" t="n">
        <v>0</v>
      </c>
      <c r="AI1202" s="455" t="n">
        <v>205300</v>
      </c>
      <c r="AJ1202" s="455" t="n">
        <v>0</v>
      </c>
      <c r="AK1202" s="455" t="n">
        <v>0</v>
      </c>
      <c r="AL1202" s="455" t="n">
        <v>0</v>
      </c>
      <c r="AM1202" s="455" t="n">
        <v>0</v>
      </c>
      <c r="AN1202" s="455" t="n">
        <v>0</v>
      </c>
      <c r="AO1202" s="455" t="n">
        <v>0</v>
      </c>
      <c r="AP1202" s="455" t="n">
        <v>0</v>
      </c>
      <c r="AQ1202" s="455" t="n">
        <v>0</v>
      </c>
      <c r="AR1202" s="418" t="inlineStr"/>
      <c r="AS1202" s="418" t="inlineStr">
        <is>
          <t>សេវា FTTX</t>
        </is>
      </c>
      <c r="AT1202" s="418" t="inlineStr">
        <is>
          <t>បានប្រកាសពន្ធ</t>
        </is>
      </c>
    </row>
    <row r="1203">
      <c r="A1203" s="417" t="n">
        <v>1194</v>
      </c>
      <c r="B1203" s="418" t="inlineStr">
        <is>
          <t>Lunch for Buyer LC</t>
        </is>
      </c>
      <c r="C1203" s="418" t="inlineStr">
        <is>
          <t>ហុង អ៊ី ត្រាវែល ស៊ែវីស</t>
        </is>
      </c>
      <c r="D1203" s="418" t="inlineStr">
        <is>
          <t>K002-100102573</t>
        </is>
      </c>
      <c r="E1203" s="418" t="inlineStr">
        <is>
          <t>000160</t>
        </is>
      </c>
      <c r="F1203" s="419" t="n">
        <v>44842</v>
      </c>
      <c r="G1203" s="420" t="n">
        <v>118310</v>
      </c>
      <c r="H1203" s="418" t="n"/>
      <c r="I1203" s="455" t="n">
        <v>118310</v>
      </c>
      <c r="J1203" s="418">
        <f>IF(L1203&lt;&gt;"",L1203,K1203)</f>
        <v/>
      </c>
      <c r="K1203" s="418">
        <f>IF(AND(T1203=TRUE, U1203=TRUE, V1203=TRUE), IF(W1203&lt;-0.05, "អនុញ្ញាត (អ្នកផ្គត់ផ្គង់ប្រកាសខ្វះ)", "បានប្រកាស (អនុញ្ញាត)"), IF(AND(T1203=FALSE, U1203=FALSE, V1203=FALSE), "ព្យួរទុក (មិនមានទិន្នន័យ)", "ប្រកាសខុស (ព្យួរទុក)"))</f>
        <v/>
      </c>
      <c r="L1203" s="418" t="inlineStr"/>
      <c r="M1203" s="418" t="inlineStr"/>
      <c r="N1203" s="455" t="n"/>
      <c r="O1203" s="455">
        <f>IF(W1203&lt;0,AI1203,I1203)</f>
        <v/>
      </c>
      <c r="P1203" s="455">
        <f>I1203-O1203</f>
        <v/>
      </c>
      <c r="Q1203" s="418" t="n"/>
      <c r="R1203" s="418" t="inlineStr">
        <is>
          <t>000160</t>
        </is>
      </c>
      <c r="S1203" s="418" t="inlineStr">
        <is>
          <t>000160</t>
        </is>
      </c>
      <c r="T1203" s="418">
        <f>R1203=S1203</f>
        <v/>
      </c>
      <c r="U1203" s="418">
        <f>AND(MONTH(F1203)=MONTH(Y1203), YEAR(F1203)=YEAR(Y1203))</f>
        <v/>
      </c>
      <c r="V1203" s="418">
        <f>AND(AC1203&lt;&gt;"", 'Company information'!D$4&lt;&gt;"", RIGHT(SUBSTITUTE(AC1203,"-",""),9)=RIGHT(SUBSTITUTE('Company information'!D$4,"-",""),9))</f>
        <v/>
      </c>
      <c r="W1203" s="418">
        <f>AI1203-I1203</f>
        <v/>
      </c>
      <c r="X1203" s="455" t="n"/>
      <c r="Y1203" s="419" t="n">
        <v>44783</v>
      </c>
      <c r="Z1203" s="418" t="inlineStr">
        <is>
          <t>000160</t>
        </is>
      </c>
      <c r="AA1203" s="418" t="inlineStr"/>
      <c r="AB1203" s="418" t="inlineStr">
        <is>
          <t>បុគ្គលជាប់អាករ</t>
        </is>
      </c>
      <c r="AC1203" s="418" t="inlineStr">
        <is>
          <t>L001-100067123</t>
        </is>
      </c>
      <c r="AD1203" s="418" t="inlineStr">
        <is>
          <t>រីឡាយអេប៊ល សូស អ៊ិនដាសស្រ្ទៀល (ខេមបូឌា)</t>
        </is>
      </c>
      <c r="AE1203" s="455" t="n">
        <v>1301414</v>
      </c>
      <c r="AF1203" s="455" t="n">
        <v>1183104</v>
      </c>
      <c r="AG1203" s="455" t="n">
        <v>0</v>
      </c>
      <c r="AH1203" s="455" t="n">
        <v>0</v>
      </c>
      <c r="AI1203" s="455" t="n">
        <v>118310</v>
      </c>
      <c r="AJ1203" s="455" t="n">
        <v>0</v>
      </c>
      <c r="AK1203" s="455" t="n">
        <v>0</v>
      </c>
      <c r="AL1203" s="455" t="n">
        <v>0</v>
      </c>
      <c r="AM1203" s="455" t="n">
        <v>0</v>
      </c>
      <c r="AN1203" s="455" t="n">
        <v>0</v>
      </c>
      <c r="AO1203" s="455" t="n">
        <v>0</v>
      </c>
      <c r="AP1203" s="455" t="n">
        <v>0</v>
      </c>
      <c r="AQ1203" s="455" t="n">
        <v>0</v>
      </c>
      <c r="AR1203" s="418" t="inlineStr"/>
      <c r="AS1203" s="418" t="inlineStr">
        <is>
          <t>Visa</t>
        </is>
      </c>
      <c r="AT1203" s="418" t="inlineStr">
        <is>
          <t>បានប្រកាសពន្ធ</t>
        </is>
      </c>
    </row>
    <row r="1204">
      <c r="A1204" s="417" t="n">
        <v>1195</v>
      </c>
      <c r="B1204" s="418" t="inlineStr">
        <is>
          <t>Lunch for Buyer LC</t>
        </is>
      </c>
      <c r="C1204" s="418" t="inlineStr">
        <is>
          <t>ឃឺន + ណាហ្គែល</t>
        </is>
      </c>
      <c r="D1204" s="418" t="inlineStr">
        <is>
          <t>L001-100045189</t>
        </is>
      </c>
      <c r="E1204" s="418" t="inlineStr">
        <is>
          <t>PTI2216416</t>
        </is>
      </c>
      <c r="F1204" s="419" t="n">
        <v>44781</v>
      </c>
      <c r="G1204" s="420" t="n">
        <v>26702</v>
      </c>
      <c r="H1204" s="418" t="n"/>
      <c r="I1204" s="455" t="n">
        <v>26702</v>
      </c>
      <c r="J1204" s="418">
        <f>IF(L1204&lt;&gt;"",L1204,K1204)</f>
        <v/>
      </c>
      <c r="K1204" s="418">
        <f>IF(AND(T1204=TRUE, U1204=TRUE, V1204=TRUE), IF(W1204&lt;-0.05, "អនុញ្ញាត (អ្នកផ្គត់ផ្គង់ប្រកាសខ្វះ)", "បានប្រកាស (អនុញ្ញាត)"), IF(AND(T1204=FALSE, U1204=FALSE, V1204=FALSE), "ព្យួរទុក (មិនមានទិន្នន័យ)", "ប្រកាសខុស (ព្យួរទុក)"))</f>
        <v/>
      </c>
      <c r="L1204" s="418" t="inlineStr"/>
      <c r="M1204" s="418" t="inlineStr"/>
      <c r="N1204" s="455" t="n"/>
      <c r="O1204" s="455">
        <f>IF(W1204&lt;0,AI1204,I1204)</f>
        <v/>
      </c>
      <c r="P1204" s="455">
        <f>I1204-O1204</f>
        <v/>
      </c>
      <c r="Q1204" s="418" t="n"/>
      <c r="R1204" s="418" t="inlineStr">
        <is>
          <t>PTI2216416</t>
        </is>
      </c>
      <c r="S1204" s="418" t="inlineStr">
        <is>
          <t>PTI2216416</t>
        </is>
      </c>
      <c r="T1204" s="418">
        <f>R1204=S1204</f>
        <v/>
      </c>
      <c r="U1204" s="418">
        <f>AND(MONTH(F1204)=MONTH(Y1204), YEAR(F1204)=YEAR(Y1204))</f>
        <v/>
      </c>
      <c r="V1204" s="418">
        <f>AND(AC1204&lt;&gt;"", 'Company information'!D$4&lt;&gt;"", RIGHT(SUBSTITUTE(AC1204,"-",""),9)=RIGHT(SUBSTITUTE('Company information'!D$4,"-",""),9))</f>
        <v/>
      </c>
      <c r="W1204" s="418">
        <f>AI1204-I1204</f>
        <v/>
      </c>
      <c r="X1204" s="455" t="n"/>
      <c r="Y1204" s="419" t="n">
        <v>44781</v>
      </c>
      <c r="Z1204" s="418" t="inlineStr">
        <is>
          <t>PTI2216416</t>
        </is>
      </c>
      <c r="AA1204" s="418" t="inlineStr"/>
      <c r="AB1204" s="418" t="inlineStr">
        <is>
          <t>បុគ្គលជាប់អាករ</t>
        </is>
      </c>
      <c r="AC1204" s="418" t="inlineStr">
        <is>
          <t>L001-100067123</t>
        </is>
      </c>
      <c r="AD1204" s="418" t="inlineStr">
        <is>
          <t>រីឡាយអេប៊ល សូស អ៊ិនដាសស្រ្ទៀល (ខេមបូឌា)</t>
        </is>
      </c>
      <c r="AE1204" s="455" t="n">
        <v>293722</v>
      </c>
      <c r="AF1204" s="455" t="n">
        <v>267020</v>
      </c>
      <c r="AG1204" s="455" t="n">
        <v>0</v>
      </c>
      <c r="AH1204" s="455" t="n">
        <v>0</v>
      </c>
      <c r="AI1204" s="455" t="n">
        <v>26702</v>
      </c>
      <c r="AJ1204" s="455" t="n">
        <v>0</v>
      </c>
      <c r="AK1204" s="455" t="n">
        <v>0</v>
      </c>
      <c r="AL1204" s="455" t="n">
        <v>0</v>
      </c>
      <c r="AM1204" s="455" t="n">
        <v>0</v>
      </c>
      <c r="AN1204" s="455" t="n">
        <v>0</v>
      </c>
      <c r="AO1204" s="455" t="n">
        <v>0</v>
      </c>
      <c r="AP1204" s="455" t="n">
        <v>0</v>
      </c>
      <c r="AQ1204" s="455" t="n">
        <v>0</v>
      </c>
      <c r="AR1204" s="418" t="inlineStr"/>
      <c r="AS1204" s="418" t="inlineStr">
        <is>
          <t>ថ្លៃដឹកជញ្ជូន និងសេវា</t>
        </is>
      </c>
      <c r="AT1204" s="418" t="inlineStr">
        <is>
          <t>បានប្រកាសពន្ធ</t>
        </is>
      </c>
    </row>
    <row r="1205">
      <c r="A1205" s="417" t="n">
        <v>1196</v>
      </c>
      <c r="B1205" s="418" t="inlineStr">
        <is>
          <t>Building Rental from Feb-July 2024</t>
        </is>
      </c>
      <c r="C1205" s="418" t="inlineStr">
        <is>
          <t>ឃឺន + ណាហ្គែល</t>
        </is>
      </c>
      <c r="D1205" s="418" t="inlineStr">
        <is>
          <t>L001-100045189</t>
        </is>
      </c>
      <c r="E1205" s="418" t="inlineStr">
        <is>
          <t>PTI2216422</t>
        </is>
      </c>
      <c r="F1205" s="419" t="n">
        <v>44781</v>
      </c>
      <c r="G1205" s="420" t="n">
        <v>26702</v>
      </c>
      <c r="H1205" s="418" t="n"/>
      <c r="I1205" s="455" t="n">
        <v>26702</v>
      </c>
      <c r="J1205" s="418">
        <f>IF(L1205&lt;&gt;"",L1205,K1205)</f>
        <v/>
      </c>
      <c r="K1205" s="418">
        <f>IF(AND(T1205=TRUE, U1205=TRUE, V1205=TRUE), IF(W1205&lt;-0.05, "អនុញ្ញាត (អ្នកផ្គត់ផ្គង់ប្រកាសខ្វះ)", "បានប្រកាស (អនុញ្ញាត)"), IF(AND(T1205=FALSE, U1205=FALSE, V1205=FALSE), "ព្យួរទុក (មិនមានទិន្នន័យ)", "ប្រកាសខុស (ព្យួរទុក)"))</f>
        <v/>
      </c>
      <c r="L1205" s="418" t="inlineStr"/>
      <c r="M1205" s="418" t="inlineStr"/>
      <c r="N1205" s="455" t="n"/>
      <c r="O1205" s="455">
        <f>IF(W1205&lt;0,AI1205,I1205)</f>
        <v/>
      </c>
      <c r="P1205" s="455">
        <f>I1205-O1205</f>
        <v/>
      </c>
      <c r="Q1205" s="418" t="n"/>
      <c r="R1205" s="418" t="inlineStr">
        <is>
          <t>PTI2216422</t>
        </is>
      </c>
      <c r="S1205" s="418" t="inlineStr">
        <is>
          <t>PTI2216422</t>
        </is>
      </c>
      <c r="T1205" s="418">
        <f>R1205=S1205</f>
        <v/>
      </c>
      <c r="U1205" s="418">
        <f>AND(MONTH(F1205)=MONTH(Y1205), YEAR(F1205)=YEAR(Y1205))</f>
        <v/>
      </c>
      <c r="V1205" s="418">
        <f>AND(AC1205&lt;&gt;"", 'Company information'!D$4&lt;&gt;"", RIGHT(SUBSTITUTE(AC1205,"-",""),9)=RIGHT(SUBSTITUTE('Company information'!D$4,"-",""),9))</f>
        <v/>
      </c>
      <c r="W1205" s="418">
        <f>AI1205-I1205</f>
        <v/>
      </c>
      <c r="X1205" s="455" t="n"/>
      <c r="Y1205" s="419" t="n">
        <v>44781</v>
      </c>
      <c r="Z1205" s="418" t="inlineStr">
        <is>
          <t>PTI2216422</t>
        </is>
      </c>
      <c r="AA1205" s="418" t="inlineStr"/>
      <c r="AB1205" s="418" t="inlineStr">
        <is>
          <t>បុគ្គលជាប់អាករ</t>
        </is>
      </c>
      <c r="AC1205" s="418" t="inlineStr">
        <is>
          <t>L001-100067123</t>
        </is>
      </c>
      <c r="AD1205" s="418" t="inlineStr">
        <is>
          <t>រីឡាយអេប៊ល សូស អ៊ិនដាសស្រ្ទៀល (ខេមបូឌា)</t>
        </is>
      </c>
      <c r="AE1205" s="455" t="n">
        <v>293722</v>
      </c>
      <c r="AF1205" s="455" t="n">
        <v>267020</v>
      </c>
      <c r="AG1205" s="455" t="n">
        <v>0</v>
      </c>
      <c r="AH1205" s="455" t="n">
        <v>0</v>
      </c>
      <c r="AI1205" s="455" t="n">
        <v>26702</v>
      </c>
      <c r="AJ1205" s="455" t="n">
        <v>0</v>
      </c>
      <c r="AK1205" s="455" t="n">
        <v>0</v>
      </c>
      <c r="AL1205" s="455" t="n">
        <v>0</v>
      </c>
      <c r="AM1205" s="455" t="n">
        <v>0</v>
      </c>
      <c r="AN1205" s="455" t="n">
        <v>0</v>
      </c>
      <c r="AO1205" s="455" t="n">
        <v>0</v>
      </c>
      <c r="AP1205" s="455" t="n">
        <v>0</v>
      </c>
      <c r="AQ1205" s="455" t="n">
        <v>0</v>
      </c>
      <c r="AR1205" s="418" t="inlineStr"/>
      <c r="AS1205" s="418" t="inlineStr">
        <is>
          <t>ថ្លៃដឹកជញ្ជូន និងសេវា</t>
        </is>
      </c>
      <c r="AT1205" s="418" t="inlineStr">
        <is>
          <t>បានប្រកាសពន្ធ</t>
        </is>
      </c>
    </row>
    <row r="1206">
      <c r="A1206" s="417" t="n">
        <v>1197</v>
      </c>
      <c r="B1206" s="418" t="inlineStr">
        <is>
          <t>Supplement fee on building rental</t>
        </is>
      </c>
      <c r="C1206" s="418" t="inlineStr">
        <is>
          <t>ឃឺន + ណាហ្គែល</t>
        </is>
      </c>
      <c r="D1206" s="418" t="inlineStr">
        <is>
          <t>L001-100045189</t>
        </is>
      </c>
      <c r="E1206" s="418" t="inlineStr">
        <is>
          <t>PTI2216400</t>
        </is>
      </c>
      <c r="F1206" s="419" t="n">
        <v>44781</v>
      </c>
      <c r="G1206" s="420" t="n">
        <v>26702</v>
      </c>
      <c r="H1206" s="418" t="n"/>
      <c r="I1206" s="455" t="n">
        <v>26702</v>
      </c>
      <c r="J1206" s="418">
        <f>IF(L1206&lt;&gt;"",L1206,K1206)</f>
        <v/>
      </c>
      <c r="K1206" s="418">
        <f>IF(AND(T1206=TRUE, U1206=TRUE, V1206=TRUE), IF(W1206&lt;-0.05, "អនុញ្ញាត (អ្នកផ្គត់ផ្គង់ប្រកាសខ្វះ)", "បានប្រកាស (អនុញ្ញាត)"), IF(AND(T1206=FALSE, U1206=FALSE, V1206=FALSE), "ព្យួរទុក (មិនមានទិន្នន័យ)", "ប្រកាសខុស (ព្យួរទុក)"))</f>
        <v/>
      </c>
      <c r="L1206" s="418" t="inlineStr"/>
      <c r="M1206" s="418" t="inlineStr"/>
      <c r="N1206" s="455" t="n"/>
      <c r="O1206" s="455">
        <f>IF(W1206&lt;0,AI1206,I1206)</f>
        <v/>
      </c>
      <c r="P1206" s="455">
        <f>I1206-O1206</f>
        <v/>
      </c>
      <c r="Q1206" s="418" t="n"/>
      <c r="R1206" s="418" t="inlineStr">
        <is>
          <t>PTI2216400</t>
        </is>
      </c>
      <c r="S1206" s="418" t="inlineStr">
        <is>
          <t>PTI2216400</t>
        </is>
      </c>
      <c r="T1206" s="418">
        <f>R1206=S1206</f>
        <v/>
      </c>
      <c r="U1206" s="418">
        <f>AND(MONTH(F1206)=MONTH(Y1206), YEAR(F1206)=YEAR(Y1206))</f>
        <v/>
      </c>
      <c r="V1206" s="418">
        <f>AND(AC1206&lt;&gt;"", 'Company information'!D$4&lt;&gt;"", RIGHT(SUBSTITUTE(AC1206,"-",""),9)=RIGHT(SUBSTITUTE('Company information'!D$4,"-",""),9))</f>
        <v/>
      </c>
      <c r="W1206" s="418">
        <f>AI1206-I1206</f>
        <v/>
      </c>
      <c r="X1206" s="455" t="n"/>
      <c r="Y1206" s="419" t="n">
        <v>44781</v>
      </c>
      <c r="Z1206" s="418" t="inlineStr">
        <is>
          <t>PTI2216400</t>
        </is>
      </c>
      <c r="AA1206" s="418" t="inlineStr"/>
      <c r="AB1206" s="418" t="inlineStr">
        <is>
          <t>បុគ្គលជាប់អាករ</t>
        </is>
      </c>
      <c r="AC1206" s="418" t="inlineStr">
        <is>
          <t>L001-100067123</t>
        </is>
      </c>
      <c r="AD1206" s="418" t="inlineStr">
        <is>
          <t>រីឡាយអេប៊ល សូស អ៊ិនដាសស្រ្ទៀល (ខេមបូឌា)</t>
        </is>
      </c>
      <c r="AE1206" s="455" t="n">
        <v>293722</v>
      </c>
      <c r="AF1206" s="455" t="n">
        <v>267020</v>
      </c>
      <c r="AG1206" s="455" t="n">
        <v>0</v>
      </c>
      <c r="AH1206" s="455" t="n">
        <v>0</v>
      </c>
      <c r="AI1206" s="455" t="n">
        <v>26702</v>
      </c>
      <c r="AJ1206" s="455" t="n">
        <v>0</v>
      </c>
      <c r="AK1206" s="455" t="n">
        <v>0</v>
      </c>
      <c r="AL1206" s="455" t="n">
        <v>0</v>
      </c>
      <c r="AM1206" s="455" t="n">
        <v>0</v>
      </c>
      <c r="AN1206" s="455" t="n">
        <v>0</v>
      </c>
      <c r="AO1206" s="455" t="n">
        <v>0</v>
      </c>
      <c r="AP1206" s="455" t="n">
        <v>0</v>
      </c>
      <c r="AQ1206" s="455" t="n">
        <v>0</v>
      </c>
      <c r="AR1206" s="418" t="inlineStr"/>
      <c r="AS1206" s="418" t="inlineStr">
        <is>
          <t>ថ្លៃដឹកជញ្ជូន និងសេវា</t>
        </is>
      </c>
      <c r="AT1206" s="418" t="inlineStr">
        <is>
          <t>បានប្រកាសពន្ធ</t>
        </is>
      </c>
    </row>
    <row r="1207">
      <c r="A1207" s="417" t="n">
        <v>1198</v>
      </c>
      <c r="B1207" s="418" t="inlineStr">
        <is>
          <t>Dinner with Buyer LC</t>
        </is>
      </c>
      <c r="C1207" s="418" t="inlineStr">
        <is>
          <t>ឃឺន + ណាហ្គែល</t>
        </is>
      </c>
      <c r="D1207" s="418" t="inlineStr">
        <is>
          <t>L001-100045189</t>
        </is>
      </c>
      <c r="E1207" s="418" t="inlineStr">
        <is>
          <t>PTI2216413</t>
        </is>
      </c>
      <c r="F1207" s="419" t="n">
        <v>44781</v>
      </c>
      <c r="G1207" s="420" t="n">
        <v>26702</v>
      </c>
      <c r="H1207" s="418" t="n"/>
      <c r="I1207" s="455" t="n">
        <v>26702</v>
      </c>
      <c r="J1207" s="418">
        <f>IF(L1207&lt;&gt;"",L1207,K1207)</f>
        <v/>
      </c>
      <c r="K1207" s="418">
        <f>IF(AND(T1207=TRUE, U1207=TRUE, V1207=TRUE), IF(W1207&lt;-0.05, "អនុញ្ញាត (អ្នកផ្គត់ផ្គង់ប្រកាសខ្វះ)", "បានប្រកាស (អនុញ្ញាត)"), IF(AND(T1207=FALSE, U1207=FALSE, V1207=FALSE), "ព្យួរទុក (មិនមានទិន្នន័យ)", "ប្រកាសខុស (ព្យួរទុក)"))</f>
        <v/>
      </c>
      <c r="L1207" s="418" t="inlineStr"/>
      <c r="M1207" s="418" t="inlineStr"/>
      <c r="N1207" s="455" t="n"/>
      <c r="O1207" s="455">
        <f>IF(W1207&lt;0,AI1207,I1207)</f>
        <v/>
      </c>
      <c r="P1207" s="455">
        <f>I1207-O1207</f>
        <v/>
      </c>
      <c r="Q1207" s="418" t="n"/>
      <c r="R1207" s="418" t="inlineStr">
        <is>
          <t>PTI2216413</t>
        </is>
      </c>
      <c r="S1207" s="418" t="inlineStr">
        <is>
          <t>PTI2216413</t>
        </is>
      </c>
      <c r="T1207" s="418">
        <f>R1207=S1207</f>
        <v/>
      </c>
      <c r="U1207" s="418">
        <f>AND(MONTH(F1207)=MONTH(Y1207), YEAR(F1207)=YEAR(Y1207))</f>
        <v/>
      </c>
      <c r="V1207" s="418">
        <f>AND(AC1207&lt;&gt;"", 'Company information'!D$4&lt;&gt;"", RIGHT(SUBSTITUTE(AC1207,"-",""),9)=RIGHT(SUBSTITUTE('Company information'!D$4,"-",""),9))</f>
        <v/>
      </c>
      <c r="W1207" s="418">
        <f>AI1207-I1207</f>
        <v/>
      </c>
      <c r="X1207" s="455" t="n"/>
      <c r="Y1207" s="419" t="n">
        <v>44781</v>
      </c>
      <c r="Z1207" s="418" t="inlineStr">
        <is>
          <t>PTI2216413</t>
        </is>
      </c>
      <c r="AA1207" s="418" t="inlineStr"/>
      <c r="AB1207" s="418" t="inlineStr">
        <is>
          <t>បុគ្គលជាប់អាករ</t>
        </is>
      </c>
      <c r="AC1207" s="418" t="inlineStr">
        <is>
          <t>L001-100067123</t>
        </is>
      </c>
      <c r="AD1207" s="418" t="inlineStr">
        <is>
          <t>រីឡាយអេប៊ល សូស អ៊ិនដាសស្រ្ទៀល (ខេមបូឌា)</t>
        </is>
      </c>
      <c r="AE1207" s="455" t="n">
        <v>293722</v>
      </c>
      <c r="AF1207" s="455" t="n">
        <v>267020</v>
      </c>
      <c r="AG1207" s="455" t="n">
        <v>0</v>
      </c>
      <c r="AH1207" s="455" t="n">
        <v>0</v>
      </c>
      <c r="AI1207" s="455" t="n">
        <v>26702</v>
      </c>
      <c r="AJ1207" s="455" t="n">
        <v>0</v>
      </c>
      <c r="AK1207" s="455" t="n">
        <v>0</v>
      </c>
      <c r="AL1207" s="455" t="n">
        <v>0</v>
      </c>
      <c r="AM1207" s="455" t="n">
        <v>0</v>
      </c>
      <c r="AN1207" s="455" t="n">
        <v>0</v>
      </c>
      <c r="AO1207" s="455" t="n">
        <v>0</v>
      </c>
      <c r="AP1207" s="455" t="n">
        <v>0</v>
      </c>
      <c r="AQ1207" s="455" t="n">
        <v>0</v>
      </c>
      <c r="AR1207" s="418" t="inlineStr"/>
      <c r="AS1207" s="418" t="inlineStr">
        <is>
          <t>ថ្លៃដឹកជញ្ជូន និងសេវា</t>
        </is>
      </c>
      <c r="AT1207" s="418" t="inlineStr">
        <is>
          <t>បានប្រកាសពន្ធ</t>
        </is>
      </c>
    </row>
    <row r="1208">
      <c r="A1208" s="417" t="n">
        <v>1199</v>
      </c>
      <c r="B1208" s="418" t="inlineStr">
        <is>
          <t>Dinner with Buyer LC</t>
        </is>
      </c>
      <c r="C1208" s="418" t="inlineStr">
        <is>
          <t>ឃឺន + ណាហ្គែល</t>
        </is>
      </c>
      <c r="D1208" s="418" t="inlineStr">
        <is>
          <t>L001-100045189</t>
        </is>
      </c>
      <c r="E1208" s="418" t="inlineStr">
        <is>
          <t>PTI2216390</t>
        </is>
      </c>
      <c r="F1208" s="419" t="n">
        <v>44781</v>
      </c>
      <c r="G1208" s="420" t="n">
        <v>26702</v>
      </c>
      <c r="H1208" s="418" t="n"/>
      <c r="I1208" s="455" t="n">
        <v>26702</v>
      </c>
      <c r="J1208" s="418">
        <f>IF(L1208&lt;&gt;"",L1208,K1208)</f>
        <v/>
      </c>
      <c r="K1208" s="418">
        <f>IF(AND(T1208=TRUE, U1208=TRUE, V1208=TRUE), IF(W1208&lt;-0.05, "អនុញ្ញាត (អ្នកផ្គត់ផ្គង់ប្រកាសខ្វះ)", "បានប្រកាស (អនុញ្ញាត)"), IF(AND(T1208=FALSE, U1208=FALSE, V1208=FALSE), "ព្យួរទុក (មិនមានទិន្នន័យ)", "ប្រកាសខុស (ព្យួរទុក)"))</f>
        <v/>
      </c>
      <c r="L1208" s="418" t="inlineStr"/>
      <c r="M1208" s="418" t="inlineStr"/>
      <c r="N1208" s="455" t="n"/>
      <c r="O1208" s="455">
        <f>IF(W1208&lt;0,AI1208,I1208)</f>
        <v/>
      </c>
      <c r="P1208" s="455">
        <f>I1208-O1208</f>
        <v/>
      </c>
      <c r="Q1208" s="418" t="n"/>
      <c r="R1208" s="418" t="inlineStr">
        <is>
          <t>PTI2216390</t>
        </is>
      </c>
      <c r="S1208" s="418" t="inlineStr">
        <is>
          <t>PTI2216390</t>
        </is>
      </c>
      <c r="T1208" s="418">
        <f>R1208=S1208</f>
        <v/>
      </c>
      <c r="U1208" s="418">
        <f>AND(MONTH(F1208)=MONTH(Y1208), YEAR(F1208)=YEAR(Y1208))</f>
        <v/>
      </c>
      <c r="V1208" s="418">
        <f>AND(AC1208&lt;&gt;"", 'Company information'!D$4&lt;&gt;"", RIGHT(SUBSTITUTE(AC1208,"-",""),9)=RIGHT(SUBSTITUTE('Company information'!D$4,"-",""),9))</f>
        <v/>
      </c>
      <c r="W1208" s="418">
        <f>AI1208-I1208</f>
        <v/>
      </c>
      <c r="X1208" s="455" t="n"/>
      <c r="Y1208" s="419" t="n">
        <v>44781</v>
      </c>
      <c r="Z1208" s="418" t="inlineStr">
        <is>
          <t>PTI2216390</t>
        </is>
      </c>
      <c r="AA1208" s="418" t="inlineStr"/>
      <c r="AB1208" s="418" t="inlineStr">
        <is>
          <t>បុគ្គលជាប់អាករ</t>
        </is>
      </c>
      <c r="AC1208" s="418" t="inlineStr">
        <is>
          <t>L001-100067123</t>
        </is>
      </c>
      <c r="AD1208" s="418" t="inlineStr">
        <is>
          <t>រីឡាយអេប៊ល សូស អ៊ិនដាសស្រ្ទៀល (ខេមបូឌា)</t>
        </is>
      </c>
      <c r="AE1208" s="455" t="n">
        <v>293722</v>
      </c>
      <c r="AF1208" s="455" t="n">
        <v>267020</v>
      </c>
      <c r="AG1208" s="455" t="n">
        <v>0</v>
      </c>
      <c r="AH1208" s="455" t="n">
        <v>0</v>
      </c>
      <c r="AI1208" s="455" t="n">
        <v>26702</v>
      </c>
      <c r="AJ1208" s="455" t="n">
        <v>0</v>
      </c>
      <c r="AK1208" s="455" t="n">
        <v>0</v>
      </c>
      <c r="AL1208" s="455" t="n">
        <v>0</v>
      </c>
      <c r="AM1208" s="455" t="n">
        <v>0</v>
      </c>
      <c r="AN1208" s="455" t="n">
        <v>0</v>
      </c>
      <c r="AO1208" s="455" t="n">
        <v>0</v>
      </c>
      <c r="AP1208" s="455" t="n">
        <v>0</v>
      </c>
      <c r="AQ1208" s="455" t="n">
        <v>0</v>
      </c>
      <c r="AR1208" s="418" t="inlineStr"/>
      <c r="AS1208" s="418" t="inlineStr">
        <is>
          <t>ថ្លៃដឹកជញ្ជូន និងសេវា</t>
        </is>
      </c>
      <c r="AT1208" s="418" t="inlineStr">
        <is>
          <t>បានប្រកាសពន្ធ</t>
        </is>
      </c>
    </row>
    <row r="1209">
      <c r="A1209" s="417" t="n">
        <v>1200</v>
      </c>
      <c r="B1209" s="418" t="inlineStr">
        <is>
          <t>Dinner with Buyer LC</t>
        </is>
      </c>
      <c r="C1209" s="418" t="inlineStr">
        <is>
          <t>ឃឺន + ណាហ្គែល</t>
        </is>
      </c>
      <c r="D1209" s="418" t="inlineStr">
        <is>
          <t>L001-100045189</t>
        </is>
      </c>
      <c r="E1209" s="418" t="inlineStr">
        <is>
          <t>PTI2216387</t>
        </is>
      </c>
      <c r="F1209" s="419" t="n">
        <v>44781</v>
      </c>
      <c r="G1209" s="420" t="n">
        <v>26702</v>
      </c>
      <c r="H1209" s="418" t="n"/>
      <c r="I1209" s="455" t="n">
        <v>26702</v>
      </c>
      <c r="J1209" s="418">
        <f>IF(L1209&lt;&gt;"",L1209,K1209)</f>
        <v/>
      </c>
      <c r="K1209" s="418">
        <f>IF(AND(T1209=TRUE, U1209=TRUE, V1209=TRUE), IF(W1209&lt;-0.05, "អនុញ្ញាត (អ្នកផ្គត់ផ្គង់ប្រកាសខ្វះ)", "បានប្រកាស (អនុញ្ញាត)"), IF(AND(T1209=FALSE, U1209=FALSE, V1209=FALSE), "ព្យួរទុក (មិនមានទិន្នន័យ)", "ប្រកាសខុស (ព្យួរទុក)"))</f>
        <v/>
      </c>
      <c r="L1209" s="418" t="inlineStr"/>
      <c r="M1209" s="418" t="inlineStr"/>
      <c r="N1209" s="455" t="n"/>
      <c r="O1209" s="455">
        <f>IF(W1209&lt;0,AI1209,I1209)</f>
        <v/>
      </c>
      <c r="P1209" s="455">
        <f>I1209-O1209</f>
        <v/>
      </c>
      <c r="Q1209" s="418" t="n"/>
      <c r="R1209" s="418" t="inlineStr">
        <is>
          <t>PTI2216387</t>
        </is>
      </c>
      <c r="S1209" s="418" t="inlineStr">
        <is>
          <t>PTI2216387</t>
        </is>
      </c>
      <c r="T1209" s="418">
        <f>R1209=S1209</f>
        <v/>
      </c>
      <c r="U1209" s="418">
        <f>AND(MONTH(F1209)=MONTH(Y1209), YEAR(F1209)=YEAR(Y1209))</f>
        <v/>
      </c>
      <c r="V1209" s="418">
        <f>AND(AC1209&lt;&gt;"", 'Company information'!D$4&lt;&gt;"", RIGHT(SUBSTITUTE(AC1209,"-",""),9)=RIGHT(SUBSTITUTE('Company information'!D$4,"-",""),9))</f>
        <v/>
      </c>
      <c r="W1209" s="418">
        <f>AI1209-I1209</f>
        <v/>
      </c>
      <c r="X1209" s="455" t="n"/>
      <c r="Y1209" s="419" t="n">
        <v>44781</v>
      </c>
      <c r="Z1209" s="418" t="inlineStr">
        <is>
          <t>PTI2216387</t>
        </is>
      </c>
      <c r="AA1209" s="418" t="inlineStr"/>
      <c r="AB1209" s="418" t="inlineStr">
        <is>
          <t>បុគ្គលជាប់អាករ</t>
        </is>
      </c>
      <c r="AC1209" s="418" t="inlineStr">
        <is>
          <t>L001-100067123</t>
        </is>
      </c>
      <c r="AD1209" s="418" t="inlineStr">
        <is>
          <t>រីឡាយអេប៊ល សូស អ៊ិនដាសស្រ្ទៀល (ខេមបូឌា)</t>
        </is>
      </c>
      <c r="AE1209" s="455" t="n">
        <v>293722</v>
      </c>
      <c r="AF1209" s="455" t="n">
        <v>267020</v>
      </c>
      <c r="AG1209" s="455" t="n">
        <v>0</v>
      </c>
      <c r="AH1209" s="455" t="n">
        <v>0</v>
      </c>
      <c r="AI1209" s="455" t="n">
        <v>26702</v>
      </c>
      <c r="AJ1209" s="455" t="n">
        <v>0</v>
      </c>
      <c r="AK1209" s="455" t="n">
        <v>0</v>
      </c>
      <c r="AL1209" s="455" t="n">
        <v>0</v>
      </c>
      <c r="AM1209" s="455" t="n">
        <v>0</v>
      </c>
      <c r="AN1209" s="455" t="n">
        <v>0</v>
      </c>
      <c r="AO1209" s="455" t="n">
        <v>0</v>
      </c>
      <c r="AP1209" s="455" t="n">
        <v>0</v>
      </c>
      <c r="AQ1209" s="455" t="n">
        <v>0</v>
      </c>
      <c r="AR1209" s="418" t="inlineStr"/>
      <c r="AS1209" s="418" t="inlineStr">
        <is>
          <t>ថ្លៃដឹកជញ្ជូន និងសេវា</t>
        </is>
      </c>
      <c r="AT1209" s="418" t="inlineStr">
        <is>
          <t>បានប្រកាសពន្ធ</t>
        </is>
      </c>
    </row>
    <row r="1210">
      <c r="A1210" s="417" t="n">
        <v>1201</v>
      </c>
      <c r="B1210" s="418" t="inlineStr">
        <is>
          <t>Courrier Charge</t>
        </is>
      </c>
      <c r="C1210" s="418" t="inlineStr">
        <is>
          <t>ឃឺន + ណាហ្គែល</t>
        </is>
      </c>
      <c r="D1210" s="418" t="inlineStr">
        <is>
          <t>L001-100045189</t>
        </is>
      </c>
      <c r="E1210" s="418" t="inlineStr">
        <is>
          <t>PTI2216388</t>
        </is>
      </c>
      <c r="F1210" s="419" t="n">
        <v>44781</v>
      </c>
      <c r="G1210" s="420" t="n">
        <v>26702</v>
      </c>
      <c r="H1210" s="418" t="n"/>
      <c r="I1210" s="455" t="n">
        <v>26702</v>
      </c>
      <c r="J1210" s="418">
        <f>IF(L1210&lt;&gt;"",L1210,K1210)</f>
        <v/>
      </c>
      <c r="K1210" s="418">
        <f>IF(AND(T1210=TRUE, U1210=TRUE, V1210=TRUE), IF(W1210&lt;-0.05, "អនុញ្ញាត (អ្នកផ្គត់ផ្គង់ប្រកាសខ្វះ)", "បានប្រកាស (អនុញ្ញាត)"), IF(AND(T1210=FALSE, U1210=FALSE, V1210=FALSE), "ព្យួរទុក (មិនមានទិន្នន័យ)", "ប្រកាសខុស (ព្យួរទុក)"))</f>
        <v/>
      </c>
      <c r="L1210" s="418" t="inlineStr"/>
      <c r="M1210" s="418" t="inlineStr"/>
      <c r="N1210" s="455" t="n"/>
      <c r="O1210" s="455">
        <f>IF(W1210&lt;0,AI1210,I1210)</f>
        <v/>
      </c>
      <c r="P1210" s="455">
        <f>I1210-O1210</f>
        <v/>
      </c>
      <c r="Q1210" s="418" t="n"/>
      <c r="R1210" s="418" t="inlineStr">
        <is>
          <t>PTI2216388</t>
        </is>
      </c>
      <c r="S1210" s="418" t="inlineStr">
        <is>
          <t>PTI2216388</t>
        </is>
      </c>
      <c r="T1210" s="418">
        <f>R1210=S1210</f>
        <v/>
      </c>
      <c r="U1210" s="418">
        <f>AND(MONTH(F1210)=MONTH(Y1210), YEAR(F1210)=YEAR(Y1210))</f>
        <v/>
      </c>
      <c r="V1210" s="418">
        <f>AND(AC1210&lt;&gt;"", 'Company information'!D$4&lt;&gt;"", RIGHT(SUBSTITUTE(AC1210,"-",""),9)=RIGHT(SUBSTITUTE('Company information'!D$4,"-",""),9))</f>
        <v/>
      </c>
      <c r="W1210" s="418">
        <f>AI1210-I1210</f>
        <v/>
      </c>
      <c r="X1210" s="455" t="n"/>
      <c r="Y1210" s="419" t="n">
        <v>44781</v>
      </c>
      <c r="Z1210" s="418" t="inlineStr">
        <is>
          <t>PTI2216388</t>
        </is>
      </c>
      <c r="AA1210" s="418" t="inlineStr"/>
      <c r="AB1210" s="418" t="inlineStr">
        <is>
          <t>បុគ្គលជាប់អាករ</t>
        </is>
      </c>
      <c r="AC1210" s="418" t="inlineStr">
        <is>
          <t>L001-100067123</t>
        </is>
      </c>
      <c r="AD1210" s="418" t="inlineStr">
        <is>
          <t>រីឡាយអេប៊ល សូស អ៊ិនដាសស្រ្ទៀល (ខេមបូឌា)</t>
        </is>
      </c>
      <c r="AE1210" s="455" t="n">
        <v>293722</v>
      </c>
      <c r="AF1210" s="455" t="n">
        <v>267020</v>
      </c>
      <c r="AG1210" s="455" t="n">
        <v>0</v>
      </c>
      <c r="AH1210" s="455" t="n">
        <v>0</v>
      </c>
      <c r="AI1210" s="455" t="n">
        <v>26702</v>
      </c>
      <c r="AJ1210" s="455" t="n">
        <v>0</v>
      </c>
      <c r="AK1210" s="455" t="n">
        <v>0</v>
      </c>
      <c r="AL1210" s="455" t="n">
        <v>0</v>
      </c>
      <c r="AM1210" s="455" t="n">
        <v>0</v>
      </c>
      <c r="AN1210" s="455" t="n">
        <v>0</v>
      </c>
      <c r="AO1210" s="455" t="n">
        <v>0</v>
      </c>
      <c r="AP1210" s="455" t="n">
        <v>0</v>
      </c>
      <c r="AQ1210" s="455" t="n">
        <v>0</v>
      </c>
      <c r="AR1210" s="418" t="inlineStr"/>
      <c r="AS1210" s="418" t="inlineStr">
        <is>
          <t>ថ្លៃដឹកជញ្ជូន និងសេវា</t>
        </is>
      </c>
      <c r="AT1210" s="418" t="inlineStr">
        <is>
          <t>បានប្រកាសពន្ធ</t>
        </is>
      </c>
    </row>
    <row r="1211">
      <c r="A1211" s="417" t="n">
        <v>1202</v>
      </c>
      <c r="B1211" s="418" t="inlineStr">
        <is>
          <t>Rental Factory</t>
        </is>
      </c>
      <c r="C1211" s="418" t="inlineStr">
        <is>
          <t>ឃឺន + ណាហ្គែល</t>
        </is>
      </c>
      <c r="D1211" s="418" t="inlineStr">
        <is>
          <t>L001-100045189</t>
        </is>
      </c>
      <c r="E1211" s="418" t="inlineStr">
        <is>
          <t>PTI2216242</t>
        </is>
      </c>
      <c r="F1211" s="419" t="n">
        <v>44781</v>
      </c>
      <c r="G1211" s="420" t="n">
        <v>26702</v>
      </c>
      <c r="H1211" s="418" t="n"/>
      <c r="I1211" s="455" t="n">
        <v>26702</v>
      </c>
      <c r="J1211" s="418">
        <f>IF(L1211&lt;&gt;"",L1211,K1211)</f>
        <v/>
      </c>
      <c r="K1211" s="418">
        <f>IF(AND(T1211=TRUE, U1211=TRUE, V1211=TRUE), IF(W1211&lt;-0.05, "អនុញ្ញាត (អ្នកផ្គត់ផ្គង់ប្រកាសខ្វះ)", "បានប្រកាស (អនុញ្ញាត)"), IF(AND(T1211=FALSE, U1211=FALSE, V1211=FALSE), "ព្យួរទុក (មិនមានទិន្នន័យ)", "ប្រកាសខុស (ព្យួរទុក)"))</f>
        <v/>
      </c>
      <c r="L1211" s="418" t="inlineStr"/>
      <c r="M1211" s="418" t="inlineStr"/>
      <c r="N1211" s="455" t="n"/>
      <c r="O1211" s="455">
        <f>IF(W1211&lt;0,AI1211,I1211)</f>
        <v/>
      </c>
      <c r="P1211" s="455">
        <f>I1211-O1211</f>
        <v/>
      </c>
      <c r="Q1211" s="418" t="n"/>
      <c r="R1211" s="418" t="inlineStr">
        <is>
          <t>PTI2216242</t>
        </is>
      </c>
      <c r="S1211" s="418" t="inlineStr">
        <is>
          <t>PTI2216242</t>
        </is>
      </c>
      <c r="T1211" s="418">
        <f>R1211=S1211</f>
        <v/>
      </c>
      <c r="U1211" s="418">
        <f>AND(MONTH(F1211)=MONTH(Y1211), YEAR(F1211)=YEAR(Y1211))</f>
        <v/>
      </c>
      <c r="V1211" s="418">
        <f>AND(AC1211&lt;&gt;"", 'Company information'!D$4&lt;&gt;"", RIGHT(SUBSTITUTE(AC1211,"-",""),9)=RIGHT(SUBSTITUTE('Company information'!D$4,"-",""),9))</f>
        <v/>
      </c>
      <c r="W1211" s="418">
        <f>AI1211-I1211</f>
        <v/>
      </c>
      <c r="X1211" s="455" t="n"/>
      <c r="Y1211" s="419" t="n">
        <v>44781</v>
      </c>
      <c r="Z1211" s="418" t="inlineStr">
        <is>
          <t>PTI2216242</t>
        </is>
      </c>
      <c r="AA1211" s="418" t="inlineStr"/>
      <c r="AB1211" s="418" t="inlineStr">
        <is>
          <t>បុគ្គលជាប់អាករ</t>
        </is>
      </c>
      <c r="AC1211" s="418" t="inlineStr">
        <is>
          <t>L001-100067123</t>
        </is>
      </c>
      <c r="AD1211" s="418" t="inlineStr">
        <is>
          <t>រីឡាយអេប៊ល សូស អ៊ិនដាសស្រ្ទៀល (ខេមបូឌា)</t>
        </is>
      </c>
      <c r="AE1211" s="455" t="n">
        <v>293722</v>
      </c>
      <c r="AF1211" s="455" t="n">
        <v>267020</v>
      </c>
      <c r="AG1211" s="455" t="n">
        <v>0</v>
      </c>
      <c r="AH1211" s="455" t="n">
        <v>0</v>
      </c>
      <c r="AI1211" s="455" t="n">
        <v>26702</v>
      </c>
      <c r="AJ1211" s="455" t="n">
        <v>0</v>
      </c>
      <c r="AK1211" s="455" t="n">
        <v>0</v>
      </c>
      <c r="AL1211" s="455" t="n">
        <v>0</v>
      </c>
      <c r="AM1211" s="455" t="n">
        <v>0</v>
      </c>
      <c r="AN1211" s="455" t="n">
        <v>0</v>
      </c>
      <c r="AO1211" s="455" t="n">
        <v>0</v>
      </c>
      <c r="AP1211" s="455" t="n">
        <v>0</v>
      </c>
      <c r="AQ1211" s="455" t="n">
        <v>0</v>
      </c>
      <c r="AR1211" s="418" t="inlineStr"/>
      <c r="AS1211" s="418" t="inlineStr">
        <is>
          <t>ថ្លៃដឹកជញ្ជូន និងសេវា</t>
        </is>
      </c>
      <c r="AT1211" s="418" t="inlineStr">
        <is>
          <t>បានប្រកាសពន្ធ</t>
        </is>
      </c>
    </row>
    <row r="1212">
      <c r="A1212" s="417" t="n">
        <v>1203</v>
      </c>
      <c r="B1212" s="418" t="inlineStr">
        <is>
          <t>Monthly Security for April 2024</t>
        </is>
      </c>
      <c r="C1212" s="418" t="inlineStr">
        <is>
          <t>ឃឺន + ណាហ្គែល</t>
        </is>
      </c>
      <c r="D1212" s="418" t="inlineStr">
        <is>
          <t>L001-100045189</t>
        </is>
      </c>
      <c r="E1212" s="418" t="inlineStr">
        <is>
          <t>PTI2216244</t>
        </is>
      </c>
      <c r="F1212" s="419" t="n">
        <v>44781</v>
      </c>
      <c r="G1212" s="420" t="n">
        <v>26702</v>
      </c>
      <c r="H1212" s="418" t="n"/>
      <c r="I1212" s="455" t="n">
        <v>26702</v>
      </c>
      <c r="J1212" s="418">
        <f>IF(L1212&lt;&gt;"",L1212,K1212)</f>
        <v/>
      </c>
      <c r="K1212" s="418">
        <f>IF(AND(T1212=TRUE, U1212=TRUE, V1212=TRUE), IF(W1212&lt;-0.05, "អនុញ្ញាត (អ្នកផ្គត់ផ្គង់ប្រកាសខ្វះ)", "បានប្រកាស (អនុញ្ញាត)"), IF(AND(T1212=FALSE, U1212=FALSE, V1212=FALSE), "ព្យួរទុក (មិនមានទិន្នន័យ)", "ប្រកាសខុស (ព្យួរទុក)"))</f>
        <v/>
      </c>
      <c r="L1212" s="418" t="inlineStr"/>
      <c r="M1212" s="418" t="inlineStr"/>
      <c r="N1212" s="455" t="n"/>
      <c r="O1212" s="455">
        <f>IF(W1212&lt;0,AI1212,I1212)</f>
        <v/>
      </c>
      <c r="P1212" s="455">
        <f>I1212-O1212</f>
        <v/>
      </c>
      <c r="Q1212" s="418" t="n"/>
      <c r="R1212" s="418" t="inlineStr">
        <is>
          <t>PTI2216244</t>
        </is>
      </c>
      <c r="S1212" s="418" t="inlineStr">
        <is>
          <t>PTI2216244</t>
        </is>
      </c>
      <c r="T1212" s="418">
        <f>R1212=S1212</f>
        <v/>
      </c>
      <c r="U1212" s="418">
        <f>AND(MONTH(F1212)=MONTH(Y1212), YEAR(F1212)=YEAR(Y1212))</f>
        <v/>
      </c>
      <c r="V1212" s="418">
        <f>AND(AC1212&lt;&gt;"", 'Company information'!D$4&lt;&gt;"", RIGHT(SUBSTITUTE(AC1212,"-",""),9)=RIGHT(SUBSTITUTE('Company information'!D$4,"-",""),9))</f>
        <v/>
      </c>
      <c r="W1212" s="418">
        <f>AI1212-I1212</f>
        <v/>
      </c>
      <c r="X1212" s="455" t="n"/>
      <c r="Y1212" s="419" t="n">
        <v>44781</v>
      </c>
      <c r="Z1212" s="418" t="inlineStr">
        <is>
          <t>PTI2216244</t>
        </is>
      </c>
      <c r="AA1212" s="418" t="inlineStr"/>
      <c r="AB1212" s="418" t="inlineStr">
        <is>
          <t>បុគ្គលជាប់អាករ</t>
        </is>
      </c>
      <c r="AC1212" s="418" t="inlineStr">
        <is>
          <t>L001-100067123</t>
        </is>
      </c>
      <c r="AD1212" s="418" t="inlineStr">
        <is>
          <t>រីឡាយអេប៊ល សូស អ៊ិនដាសស្រ្ទៀល (ខេមបូឌា)</t>
        </is>
      </c>
      <c r="AE1212" s="455" t="n">
        <v>293722</v>
      </c>
      <c r="AF1212" s="455" t="n">
        <v>267020</v>
      </c>
      <c r="AG1212" s="455" t="n">
        <v>0</v>
      </c>
      <c r="AH1212" s="455" t="n">
        <v>0</v>
      </c>
      <c r="AI1212" s="455" t="n">
        <v>26702</v>
      </c>
      <c r="AJ1212" s="455" t="n">
        <v>0</v>
      </c>
      <c r="AK1212" s="455" t="n">
        <v>0</v>
      </c>
      <c r="AL1212" s="455" t="n">
        <v>0</v>
      </c>
      <c r="AM1212" s="455" t="n">
        <v>0</v>
      </c>
      <c r="AN1212" s="455" t="n">
        <v>0</v>
      </c>
      <c r="AO1212" s="455" t="n">
        <v>0</v>
      </c>
      <c r="AP1212" s="455" t="n">
        <v>0</v>
      </c>
      <c r="AQ1212" s="455" t="n">
        <v>0</v>
      </c>
      <c r="AR1212" s="418" t="inlineStr"/>
      <c r="AS1212" s="418" t="inlineStr">
        <is>
          <t>ថ្លៃដឹកជញ្ជូន និងសេវា</t>
        </is>
      </c>
      <c r="AT1212" s="418" t="inlineStr">
        <is>
          <t>បានប្រកាសពន្ធ</t>
        </is>
      </c>
    </row>
    <row r="1213">
      <c r="A1213" s="417" t="n">
        <v>1204</v>
      </c>
      <c r="B1213" s="418" t="inlineStr">
        <is>
          <t>Monthly Security for April 2024</t>
        </is>
      </c>
      <c r="C1213" s="418" t="inlineStr">
        <is>
          <t>ឃឺន + ណាហ្គែល</t>
        </is>
      </c>
      <c r="D1213" s="418" t="inlineStr">
        <is>
          <t>L001-100045189</t>
        </is>
      </c>
      <c r="E1213" s="418" t="inlineStr">
        <is>
          <t>PTI2216051</t>
        </is>
      </c>
      <c r="F1213" s="419" t="n">
        <v>44659</v>
      </c>
      <c r="G1213" s="420" t="n">
        <v>26702</v>
      </c>
      <c r="H1213" s="418" t="n"/>
      <c r="I1213" s="455" t="n">
        <v>26702</v>
      </c>
      <c r="J1213" s="418">
        <f>IF(L1213&lt;&gt;"",L1213,K1213)</f>
        <v/>
      </c>
      <c r="K1213" s="418">
        <f>IF(AND(T1213=TRUE, U1213=TRUE, V1213=TRUE), IF(W1213&lt;-0.05, "អនុញ្ញាត (អ្នកផ្គត់ផ្គង់ប្រកាសខ្វះ)", "បានប្រកាស (អនុញ្ញាត)"), IF(AND(T1213=FALSE, U1213=FALSE, V1213=FALSE), "ព្យួរទុក (មិនមានទិន្នន័យ)", "ប្រកាសខុស (ព្យួរទុក)"))</f>
        <v/>
      </c>
      <c r="L1213" s="418" t="inlineStr"/>
      <c r="M1213" s="418" t="inlineStr"/>
      <c r="N1213" s="455" t="n"/>
      <c r="O1213" s="455">
        <f>IF(W1213&lt;0,AI1213,I1213)</f>
        <v/>
      </c>
      <c r="P1213" s="455">
        <f>I1213-O1213</f>
        <v/>
      </c>
      <c r="Q1213" s="418" t="n"/>
      <c r="R1213" s="418" t="inlineStr">
        <is>
          <t>PTI2216051</t>
        </is>
      </c>
      <c r="S1213" s="418" t="inlineStr">
        <is>
          <t>PTI2216051</t>
        </is>
      </c>
      <c r="T1213" s="418">
        <f>R1213=S1213</f>
        <v/>
      </c>
      <c r="U1213" s="418">
        <f>AND(MONTH(F1213)=MONTH(Y1213), YEAR(F1213)=YEAR(Y1213))</f>
        <v/>
      </c>
      <c r="V1213" s="418">
        <f>AND(AC1213&lt;&gt;"", 'Company information'!D$4&lt;&gt;"", RIGHT(SUBSTITUTE(AC1213,"-",""),9)=RIGHT(SUBSTITUTE('Company information'!D$4,"-",""),9))</f>
        <v/>
      </c>
      <c r="W1213" s="418">
        <f>AI1213-I1213</f>
        <v/>
      </c>
      <c r="X1213" s="455" t="n"/>
      <c r="Y1213" s="419" t="n">
        <v>44777</v>
      </c>
      <c r="Z1213" s="418" t="inlineStr">
        <is>
          <t>PTI2216051</t>
        </is>
      </c>
      <c r="AA1213" s="418" t="inlineStr"/>
      <c r="AB1213" s="418" t="inlineStr">
        <is>
          <t>បុគ្គលជាប់អាករ</t>
        </is>
      </c>
      <c r="AC1213" s="418" t="inlineStr">
        <is>
          <t>L001-100067123</t>
        </is>
      </c>
      <c r="AD1213" s="418" t="inlineStr">
        <is>
          <t>រីឡាយអេប៊ល សូស អ៊ិនដាសស្រ្ទៀល (ខេមបូឌា)</t>
        </is>
      </c>
      <c r="AE1213" s="455" t="n">
        <v>293722</v>
      </c>
      <c r="AF1213" s="455" t="n">
        <v>267020</v>
      </c>
      <c r="AG1213" s="455" t="n">
        <v>0</v>
      </c>
      <c r="AH1213" s="455" t="n">
        <v>0</v>
      </c>
      <c r="AI1213" s="455" t="n">
        <v>26702</v>
      </c>
      <c r="AJ1213" s="455" t="n">
        <v>0</v>
      </c>
      <c r="AK1213" s="455" t="n">
        <v>0</v>
      </c>
      <c r="AL1213" s="455" t="n">
        <v>0</v>
      </c>
      <c r="AM1213" s="455" t="n">
        <v>0</v>
      </c>
      <c r="AN1213" s="455" t="n">
        <v>0</v>
      </c>
      <c r="AO1213" s="455" t="n">
        <v>0</v>
      </c>
      <c r="AP1213" s="455" t="n">
        <v>0</v>
      </c>
      <c r="AQ1213" s="455" t="n">
        <v>0</v>
      </c>
      <c r="AR1213" s="418" t="inlineStr"/>
      <c r="AS1213" s="418" t="inlineStr">
        <is>
          <t>ថ្លៃដឹកជញ្ជូន និងសេវា</t>
        </is>
      </c>
      <c r="AT1213" s="418" t="inlineStr">
        <is>
          <t>បានប្រកាសពន្ធ</t>
        </is>
      </c>
    </row>
    <row r="1214">
      <c r="A1214" s="417" t="n">
        <v>1205</v>
      </c>
      <c r="B1214" s="418" t="inlineStr">
        <is>
          <t>Diesel</t>
        </is>
      </c>
      <c r="C1214" s="418" t="inlineStr">
        <is>
          <t>ឃឺន + ណាហ្គែល</t>
        </is>
      </c>
      <c r="D1214" s="418" t="inlineStr">
        <is>
          <t>L001-100045189</t>
        </is>
      </c>
      <c r="E1214" s="418" t="inlineStr">
        <is>
          <t>PTI2216216</t>
        </is>
      </c>
      <c r="F1214" s="419" t="n">
        <v>44750</v>
      </c>
      <c r="G1214" s="420" t="n">
        <v>131456</v>
      </c>
      <c r="H1214" s="418" t="n"/>
      <c r="I1214" s="455" t="n">
        <v>131456</v>
      </c>
      <c r="J1214" s="418">
        <f>IF(L1214&lt;&gt;"",L1214,K1214)</f>
        <v/>
      </c>
      <c r="K1214" s="418">
        <f>IF(AND(T1214=TRUE, U1214=TRUE, V1214=TRUE), IF(W1214&lt;-0.05, "អនុញ្ញាត (អ្នកផ្គត់ផ្គង់ប្រកាសខ្វះ)", "បានប្រកាស (អនុញ្ញាត)"), IF(AND(T1214=FALSE, U1214=FALSE, V1214=FALSE), "ព្យួរទុក (មិនមានទិន្នន័យ)", "ប្រកាសខុស (ព្យួរទុក)"))</f>
        <v/>
      </c>
      <c r="L1214" s="418" t="inlineStr"/>
      <c r="M1214" s="418" t="inlineStr"/>
      <c r="N1214" s="455" t="n"/>
      <c r="O1214" s="455">
        <f>IF(W1214&lt;0,AI1214,I1214)</f>
        <v/>
      </c>
      <c r="P1214" s="455">
        <f>I1214-O1214</f>
        <v/>
      </c>
      <c r="Q1214" s="418" t="n"/>
      <c r="R1214" s="418" t="inlineStr">
        <is>
          <t>PTI2216216</t>
        </is>
      </c>
      <c r="S1214" s="418" t="inlineStr">
        <is>
          <t>PTI2216216</t>
        </is>
      </c>
      <c r="T1214" s="418">
        <f>R1214=S1214</f>
        <v/>
      </c>
      <c r="U1214" s="418">
        <f>AND(MONTH(F1214)=MONTH(Y1214), YEAR(F1214)=YEAR(Y1214))</f>
        <v/>
      </c>
      <c r="V1214" s="418">
        <f>AND(AC1214&lt;&gt;"", 'Company information'!D$4&lt;&gt;"", RIGHT(SUBSTITUTE(AC1214,"-",""),9)=RIGHT(SUBSTITUTE('Company information'!D$4,"-",""),9))</f>
        <v/>
      </c>
      <c r="W1214" s="418">
        <f>AI1214-I1214</f>
        <v/>
      </c>
      <c r="X1214" s="455" t="n"/>
      <c r="Y1214" s="419" t="n">
        <v>44780</v>
      </c>
      <c r="Z1214" s="418" t="inlineStr">
        <is>
          <t>PTI2216216</t>
        </is>
      </c>
      <c r="AA1214" s="418" t="inlineStr"/>
      <c r="AB1214" s="418" t="inlineStr">
        <is>
          <t>បុគ្គលជាប់អាករ</t>
        </is>
      </c>
      <c r="AC1214" s="418" t="inlineStr">
        <is>
          <t>L001-100067123</t>
        </is>
      </c>
      <c r="AD1214" s="418" t="inlineStr">
        <is>
          <t>រីឡាយអេប៊ល សូស អ៊ិនដាសស្រ្ទៀល (ខេមបូឌា)</t>
        </is>
      </c>
      <c r="AE1214" s="455" t="n">
        <v>1502501</v>
      </c>
      <c r="AF1214" s="455" t="n">
        <v>1314560</v>
      </c>
      <c r="AG1214" s="455" t="n">
        <v>56485</v>
      </c>
      <c r="AH1214" s="455" t="n">
        <v>0</v>
      </c>
      <c r="AI1214" s="455" t="n">
        <v>131456</v>
      </c>
      <c r="AJ1214" s="455" t="n">
        <v>0</v>
      </c>
      <c r="AK1214" s="455" t="n">
        <v>0</v>
      </c>
      <c r="AL1214" s="455" t="n">
        <v>0</v>
      </c>
      <c r="AM1214" s="455" t="n">
        <v>0</v>
      </c>
      <c r="AN1214" s="455" t="n">
        <v>0</v>
      </c>
      <c r="AO1214" s="455" t="n">
        <v>0</v>
      </c>
      <c r="AP1214" s="455" t="n">
        <v>0</v>
      </c>
      <c r="AQ1214" s="455" t="n">
        <v>0</v>
      </c>
      <c r="AR1214" s="418" t="inlineStr"/>
      <c r="AS1214" s="418" t="inlineStr">
        <is>
          <t>ថ្លៃដឹកជញ្ជូន និងសេវា</t>
        </is>
      </c>
      <c r="AT1214" s="418" t="inlineStr">
        <is>
          <t>បានប្រកាសពន្ធ</t>
        </is>
      </c>
    </row>
    <row r="1215">
      <c r="A1215" s="417" t="n">
        <v>1206</v>
      </c>
      <c r="B1215" s="418" t="inlineStr">
        <is>
          <t>Payment for Officer</t>
        </is>
      </c>
      <c r="C1215" s="418" t="inlineStr">
        <is>
          <t>ឃឺន + ណាហ្គែល</t>
        </is>
      </c>
      <c r="D1215" s="418" t="inlineStr">
        <is>
          <t>L001-100045189</t>
        </is>
      </c>
      <c r="E1215" s="418" t="inlineStr">
        <is>
          <t>PTI2216218</t>
        </is>
      </c>
      <c r="F1215" s="419" t="n">
        <v>44750</v>
      </c>
      <c r="G1215" s="420" t="n">
        <v>134869</v>
      </c>
      <c r="H1215" s="418" t="n"/>
      <c r="I1215" s="455" t="n">
        <v>134869</v>
      </c>
      <c r="J1215" s="418">
        <f>IF(L1215&lt;&gt;"",L1215,K1215)</f>
        <v/>
      </c>
      <c r="K1215" s="418">
        <f>IF(AND(T1215=TRUE, U1215=TRUE, V1215=TRUE), IF(W1215&lt;-0.05, "អនុញ្ញាត (អ្នកផ្គត់ផ្គង់ប្រកាសខ្វះ)", "បានប្រកាស (អនុញ្ញាត)"), IF(AND(T1215=FALSE, U1215=FALSE, V1215=FALSE), "ព្យួរទុក (មិនមានទិន្នន័យ)", "ប្រកាសខុស (ព្យួរទុក)"))</f>
        <v/>
      </c>
      <c r="L1215" s="418" t="inlineStr"/>
      <c r="M1215" s="418" t="inlineStr"/>
      <c r="N1215" s="455" t="n"/>
      <c r="O1215" s="455">
        <f>IF(W1215&lt;0,AI1215,I1215)</f>
        <v/>
      </c>
      <c r="P1215" s="455">
        <f>I1215-O1215</f>
        <v/>
      </c>
      <c r="Q1215" s="418" t="n"/>
      <c r="R1215" s="418" t="inlineStr">
        <is>
          <t>PTI2216218</t>
        </is>
      </c>
      <c r="S1215" s="418" t="inlineStr">
        <is>
          <t>PTI2216218</t>
        </is>
      </c>
      <c r="T1215" s="418">
        <f>R1215=S1215</f>
        <v/>
      </c>
      <c r="U1215" s="418">
        <f>AND(MONTH(F1215)=MONTH(Y1215), YEAR(F1215)=YEAR(Y1215))</f>
        <v/>
      </c>
      <c r="V1215" s="418">
        <f>AND(AC1215&lt;&gt;"", 'Company information'!D$4&lt;&gt;"", RIGHT(SUBSTITUTE(AC1215,"-",""),9)=RIGHT(SUBSTITUTE('Company information'!D$4,"-",""),9))</f>
        <v/>
      </c>
      <c r="W1215" s="418">
        <f>AI1215-I1215</f>
        <v/>
      </c>
      <c r="X1215" s="455" t="n"/>
      <c r="Y1215" s="419" t="n">
        <v>44780</v>
      </c>
      <c r="Z1215" s="418" t="inlineStr">
        <is>
          <t>PTI2216218</t>
        </is>
      </c>
      <c r="AA1215" s="418" t="inlineStr"/>
      <c r="AB1215" s="418" t="inlineStr">
        <is>
          <t>បុគ្គលជាប់អាករ</t>
        </is>
      </c>
      <c r="AC1215" s="418" t="inlineStr">
        <is>
          <t>L001-100067123</t>
        </is>
      </c>
      <c r="AD1215" s="418" t="inlineStr">
        <is>
          <t>រីឡាយអេប៊ល សូស អ៊ិនដាសស្រ្ទៀល (ខេមបូឌា)</t>
        </is>
      </c>
      <c r="AE1215" s="455" t="n">
        <v>1540048</v>
      </c>
      <c r="AF1215" s="455" t="n">
        <v>1348694</v>
      </c>
      <c r="AG1215" s="455" t="n">
        <v>56485</v>
      </c>
      <c r="AH1215" s="455" t="n">
        <v>0</v>
      </c>
      <c r="AI1215" s="455" t="n">
        <v>134869</v>
      </c>
      <c r="AJ1215" s="455" t="n">
        <v>0</v>
      </c>
      <c r="AK1215" s="455" t="n">
        <v>0</v>
      </c>
      <c r="AL1215" s="455" t="n">
        <v>0</v>
      </c>
      <c r="AM1215" s="455" t="n">
        <v>0</v>
      </c>
      <c r="AN1215" s="455" t="n">
        <v>0</v>
      </c>
      <c r="AO1215" s="455" t="n">
        <v>0</v>
      </c>
      <c r="AP1215" s="455" t="n">
        <v>0</v>
      </c>
      <c r="AQ1215" s="455" t="n">
        <v>0</v>
      </c>
      <c r="AR1215" s="418" t="inlineStr"/>
      <c r="AS1215" s="418" t="inlineStr">
        <is>
          <t>ថ្លៃដឹកជញ្ជូន និងសេវា</t>
        </is>
      </c>
      <c r="AT1215" s="418" t="inlineStr">
        <is>
          <t>បានប្រកាសពន្ធ</t>
        </is>
      </c>
    </row>
    <row r="1216">
      <c r="A1216" s="417" t="n">
        <v>1207</v>
      </c>
      <c r="B1216" s="418" t="inlineStr">
        <is>
          <t>Forklift Part</t>
        </is>
      </c>
      <c r="C1216" s="418" t="inlineStr">
        <is>
          <t>ឃឺន + ណាហ្គែល</t>
        </is>
      </c>
      <c r="D1216" s="418" t="inlineStr">
        <is>
          <t>L001-100045189</t>
        </is>
      </c>
      <c r="E1216" s="418" t="inlineStr">
        <is>
          <t>PTI2216221</t>
        </is>
      </c>
      <c r="F1216" s="419" t="n">
        <v>44750</v>
      </c>
      <c r="G1216" s="420" t="n">
        <v>149483</v>
      </c>
      <c r="H1216" s="418" t="n"/>
      <c r="I1216" s="455" t="n">
        <v>149483</v>
      </c>
      <c r="J1216" s="418">
        <f>IF(L1216&lt;&gt;"",L1216,K1216)</f>
        <v/>
      </c>
      <c r="K1216" s="418">
        <f>IF(AND(T1216=TRUE, U1216=TRUE, V1216=TRUE), IF(W1216&lt;-0.05, "អនុញ្ញាត (អ្នកផ្គត់ផ្គង់ប្រកាសខ្វះ)", "បានប្រកាស (អនុញ្ញាត)"), IF(AND(T1216=FALSE, U1216=FALSE, V1216=FALSE), "ព្យួរទុក (មិនមានទិន្នន័យ)", "ប្រកាសខុស (ព្យួរទុក)"))</f>
        <v/>
      </c>
      <c r="L1216" s="418" t="inlineStr"/>
      <c r="M1216" s="418" t="inlineStr"/>
      <c r="N1216" s="455" t="n"/>
      <c r="O1216" s="455">
        <f>IF(W1216&lt;0,AI1216,I1216)</f>
        <v/>
      </c>
      <c r="P1216" s="455">
        <f>I1216-O1216</f>
        <v/>
      </c>
      <c r="Q1216" s="418" t="n"/>
      <c r="R1216" s="418" t="inlineStr">
        <is>
          <t>PTI2216221</t>
        </is>
      </c>
      <c r="S1216" s="418" t="inlineStr">
        <is>
          <t>PTI2216221</t>
        </is>
      </c>
      <c r="T1216" s="418">
        <f>R1216=S1216</f>
        <v/>
      </c>
      <c r="U1216" s="418">
        <f>AND(MONTH(F1216)=MONTH(Y1216), YEAR(F1216)=YEAR(Y1216))</f>
        <v/>
      </c>
      <c r="V1216" s="418">
        <f>AND(AC1216&lt;&gt;"", 'Company information'!D$4&lt;&gt;"", RIGHT(SUBSTITUTE(AC1216,"-",""),9)=RIGHT(SUBSTITUTE('Company information'!D$4,"-",""),9))</f>
        <v/>
      </c>
      <c r="W1216" s="418">
        <f>AI1216-I1216</f>
        <v/>
      </c>
      <c r="X1216" s="455" t="n"/>
      <c r="Y1216" s="419" t="n">
        <v>44780</v>
      </c>
      <c r="Z1216" s="418" t="inlineStr">
        <is>
          <t>PTI2216221</t>
        </is>
      </c>
      <c r="AA1216" s="418" t="inlineStr"/>
      <c r="AB1216" s="418" t="inlineStr">
        <is>
          <t>បុគ្គលជាប់អាករ</t>
        </is>
      </c>
      <c r="AC1216" s="418" t="inlineStr">
        <is>
          <t>L001-100067123</t>
        </is>
      </c>
      <c r="AD1216" s="418" t="inlineStr">
        <is>
          <t>រីឡាយអេប៊ល សូស អ៊ិនដាសស្រ្ទៀល (ខេមបូឌា)</t>
        </is>
      </c>
      <c r="AE1216" s="455" t="n">
        <v>1700794</v>
      </c>
      <c r="AF1216" s="455" t="n">
        <v>1494826</v>
      </c>
      <c r="AG1216" s="455" t="n">
        <v>56485</v>
      </c>
      <c r="AH1216" s="455" t="n">
        <v>0</v>
      </c>
      <c r="AI1216" s="455" t="n">
        <v>149483</v>
      </c>
      <c r="AJ1216" s="455" t="n">
        <v>0</v>
      </c>
      <c r="AK1216" s="455" t="n">
        <v>0</v>
      </c>
      <c r="AL1216" s="455" t="n">
        <v>0</v>
      </c>
      <c r="AM1216" s="455" t="n">
        <v>0</v>
      </c>
      <c r="AN1216" s="455" t="n">
        <v>0</v>
      </c>
      <c r="AO1216" s="455" t="n">
        <v>0</v>
      </c>
      <c r="AP1216" s="455" t="n">
        <v>0</v>
      </c>
      <c r="AQ1216" s="455" t="n">
        <v>0</v>
      </c>
      <c r="AR1216" s="418" t="inlineStr"/>
      <c r="AS1216" s="418" t="inlineStr">
        <is>
          <t>ថ្លៃដឹកជញ្ជូន និងសេវា</t>
        </is>
      </c>
      <c r="AT1216" s="418" t="inlineStr">
        <is>
          <t>បានប្រកាសពន្ធ</t>
        </is>
      </c>
    </row>
    <row r="1217">
      <c r="A1217" s="417" t="n">
        <v>1208</v>
      </c>
      <c r="B1217" s="418" t="inlineStr">
        <is>
          <t>U90 Paint</t>
        </is>
      </c>
      <c r="C1217" s="418" t="inlineStr">
        <is>
          <t>ឃឺន + ណាហ្គែល</t>
        </is>
      </c>
      <c r="D1217" s="418" t="inlineStr">
        <is>
          <t>L001-100045189</t>
        </is>
      </c>
      <c r="E1217" s="418" t="inlineStr">
        <is>
          <t>PTI2215642</t>
        </is>
      </c>
      <c r="F1217" s="419" t="n">
        <v>44569</v>
      </c>
      <c r="G1217" s="420" t="n">
        <v>26689</v>
      </c>
      <c r="H1217" s="418" t="n"/>
      <c r="I1217" s="455" t="n">
        <v>26689</v>
      </c>
      <c r="J1217" s="418">
        <f>IF(L1217&lt;&gt;"",L1217,K1217)</f>
        <v/>
      </c>
      <c r="K1217" s="418">
        <f>IF(AND(T1217=TRUE, U1217=TRUE, V1217=TRUE), IF(W1217&lt;-0.05, "អនុញ្ញាត (អ្នកផ្គត់ផ្គង់ប្រកាសខ្វះ)", "បានប្រកាស (អនុញ្ញាត)"), IF(AND(T1217=FALSE, U1217=FALSE, V1217=FALSE), "ព្យួរទុក (មិនមានទិន្នន័យ)", "ប្រកាសខុស (ព្យួរទុក)"))</f>
        <v/>
      </c>
      <c r="L1217" s="418" t="inlineStr"/>
      <c r="M1217" s="418" t="inlineStr"/>
      <c r="N1217" s="455" t="n"/>
      <c r="O1217" s="455">
        <f>IF(W1217&lt;0,AI1217,I1217)</f>
        <v/>
      </c>
      <c r="P1217" s="455">
        <f>I1217-O1217</f>
        <v/>
      </c>
      <c r="Q1217" s="418" t="n"/>
      <c r="R1217" s="418" t="inlineStr">
        <is>
          <t>PTI2215642</t>
        </is>
      </c>
      <c r="S1217" s="418" t="inlineStr">
        <is>
          <t>PTI2215642</t>
        </is>
      </c>
      <c r="T1217" s="418">
        <f>R1217=S1217</f>
        <v/>
      </c>
      <c r="U1217" s="418">
        <f>AND(MONTH(F1217)=MONTH(Y1217), YEAR(F1217)=YEAR(Y1217))</f>
        <v/>
      </c>
      <c r="V1217" s="418">
        <f>AND(AC1217&lt;&gt;"", 'Company information'!D$4&lt;&gt;"", RIGHT(SUBSTITUTE(AC1217,"-",""),9)=RIGHT(SUBSTITUTE('Company information'!D$4,"-",""),9))</f>
        <v/>
      </c>
      <c r="W1217" s="418">
        <f>AI1217-I1217</f>
        <v/>
      </c>
      <c r="X1217" s="455" t="n"/>
      <c r="Y1217" s="419" t="n">
        <v>44774</v>
      </c>
      <c r="Z1217" s="418" t="inlineStr">
        <is>
          <t>PTI2215642</t>
        </is>
      </c>
      <c r="AA1217" s="418" t="inlineStr"/>
      <c r="AB1217" s="418" t="inlineStr">
        <is>
          <t>បុគ្គលជាប់អាករ</t>
        </is>
      </c>
      <c r="AC1217" s="418" t="inlineStr">
        <is>
          <t>L001-100067123</t>
        </is>
      </c>
      <c r="AD1217" s="418" t="inlineStr">
        <is>
          <t>រីឡាយអេប៊ល សូស អ៊ិនដាសស្រ្ទៀល (ខេមបូឌា)</t>
        </is>
      </c>
      <c r="AE1217" s="455" t="n">
        <v>293579</v>
      </c>
      <c r="AF1217" s="455" t="n">
        <v>266890</v>
      </c>
      <c r="AG1217" s="455" t="n">
        <v>0</v>
      </c>
      <c r="AH1217" s="455" t="n">
        <v>0</v>
      </c>
      <c r="AI1217" s="455" t="n">
        <v>26689</v>
      </c>
      <c r="AJ1217" s="455" t="n">
        <v>0</v>
      </c>
      <c r="AK1217" s="455" t="n">
        <v>0</v>
      </c>
      <c r="AL1217" s="455" t="n">
        <v>0</v>
      </c>
      <c r="AM1217" s="455" t="n">
        <v>0</v>
      </c>
      <c r="AN1217" s="455" t="n">
        <v>0</v>
      </c>
      <c r="AO1217" s="455" t="n">
        <v>0</v>
      </c>
      <c r="AP1217" s="455" t="n">
        <v>0</v>
      </c>
      <c r="AQ1217" s="455" t="n">
        <v>0</v>
      </c>
      <c r="AR1217" s="418" t="inlineStr"/>
      <c r="AS1217" s="418" t="inlineStr">
        <is>
          <t>ថ្លៃដឹកជញ្ជូន និងសេវា</t>
        </is>
      </c>
      <c r="AT1217" s="418" t="inlineStr">
        <is>
          <t>បានប្រកាសពន្ធ</t>
        </is>
      </c>
    </row>
    <row r="1218">
      <c r="A1218" s="417" t="n">
        <v>1209</v>
      </c>
      <c r="B1218" s="418" t="inlineStr">
        <is>
          <t>Rental Car for sending worker to home</t>
        </is>
      </c>
      <c r="C1218" s="418" t="inlineStr">
        <is>
          <t>ឃឺន + ណាហ្គែល</t>
        </is>
      </c>
      <c r="D1218" s="418" t="inlineStr">
        <is>
          <t>L001-100045189</t>
        </is>
      </c>
      <c r="E1218" s="418" t="inlineStr">
        <is>
          <t>PTI2215613</t>
        </is>
      </c>
      <c r="F1218" s="419" t="n">
        <v>44569</v>
      </c>
      <c r="G1218" s="420" t="n">
        <v>26689</v>
      </c>
      <c r="H1218" s="418" t="n"/>
      <c r="I1218" s="455" t="n">
        <v>26689</v>
      </c>
      <c r="J1218" s="418">
        <f>IF(L1218&lt;&gt;"",L1218,K1218)</f>
        <v/>
      </c>
      <c r="K1218" s="418">
        <f>IF(AND(T1218=TRUE, U1218=TRUE, V1218=TRUE), IF(W1218&lt;-0.05, "អនុញ្ញាត (អ្នកផ្គត់ផ្គង់ប្រកាសខ្វះ)", "បានប្រកាស (អនុញ្ញាត)"), IF(AND(T1218=FALSE, U1218=FALSE, V1218=FALSE), "ព្យួរទុក (មិនមានទិន្នន័យ)", "ប្រកាសខុស (ព្យួរទុក)"))</f>
        <v/>
      </c>
      <c r="L1218" s="418" t="inlineStr"/>
      <c r="M1218" s="418" t="inlineStr"/>
      <c r="N1218" s="455" t="n"/>
      <c r="O1218" s="455">
        <f>IF(W1218&lt;0,AI1218,I1218)</f>
        <v/>
      </c>
      <c r="P1218" s="455">
        <f>I1218-O1218</f>
        <v/>
      </c>
      <c r="Q1218" s="418" t="n"/>
      <c r="R1218" s="418" t="inlineStr">
        <is>
          <t>PTI2215613</t>
        </is>
      </c>
      <c r="S1218" s="418" t="inlineStr">
        <is>
          <t>PTI2215613</t>
        </is>
      </c>
      <c r="T1218" s="418">
        <f>R1218=S1218</f>
        <v/>
      </c>
      <c r="U1218" s="418">
        <f>AND(MONTH(F1218)=MONTH(Y1218), YEAR(F1218)=YEAR(Y1218))</f>
        <v/>
      </c>
      <c r="V1218" s="418">
        <f>AND(AC1218&lt;&gt;"", 'Company information'!D$4&lt;&gt;"", RIGHT(SUBSTITUTE(AC1218,"-",""),9)=RIGHT(SUBSTITUTE('Company information'!D$4,"-",""),9))</f>
        <v/>
      </c>
      <c r="W1218" s="418">
        <f>AI1218-I1218</f>
        <v/>
      </c>
      <c r="X1218" s="455" t="n"/>
      <c r="Y1218" s="419" t="n">
        <v>44774</v>
      </c>
      <c r="Z1218" s="418" t="inlineStr">
        <is>
          <t>PTI2215613</t>
        </is>
      </c>
      <c r="AA1218" s="418" t="inlineStr"/>
      <c r="AB1218" s="418" t="inlineStr">
        <is>
          <t>បុគ្គលជាប់អាករ</t>
        </is>
      </c>
      <c r="AC1218" s="418" t="inlineStr">
        <is>
          <t>L001-100067123</t>
        </is>
      </c>
      <c r="AD1218" s="418" t="inlineStr">
        <is>
          <t>រីឡាយអេប៊ល សូស អ៊ិនដាសស្រ្ទៀល (ខេមបូឌា)</t>
        </is>
      </c>
      <c r="AE1218" s="455" t="n">
        <v>293579</v>
      </c>
      <c r="AF1218" s="455" t="n">
        <v>266890</v>
      </c>
      <c r="AG1218" s="455" t="n">
        <v>0</v>
      </c>
      <c r="AH1218" s="455" t="n">
        <v>0</v>
      </c>
      <c r="AI1218" s="455" t="n">
        <v>26689</v>
      </c>
      <c r="AJ1218" s="455" t="n">
        <v>0</v>
      </c>
      <c r="AK1218" s="455" t="n">
        <v>0</v>
      </c>
      <c r="AL1218" s="455" t="n">
        <v>0</v>
      </c>
      <c r="AM1218" s="455" t="n">
        <v>0</v>
      </c>
      <c r="AN1218" s="455" t="n">
        <v>0</v>
      </c>
      <c r="AO1218" s="455" t="n">
        <v>0</v>
      </c>
      <c r="AP1218" s="455" t="n">
        <v>0</v>
      </c>
      <c r="AQ1218" s="455" t="n">
        <v>0</v>
      </c>
      <c r="AR1218" s="418" t="inlineStr"/>
      <c r="AS1218" s="418" t="inlineStr">
        <is>
          <t>ថ្លៃដឹកជញ្ជូន និងសេវា</t>
        </is>
      </c>
      <c r="AT1218" s="418" t="inlineStr">
        <is>
          <t>បានប្រកាសពន្ធ</t>
        </is>
      </c>
    </row>
    <row r="1219">
      <c r="A1219" s="417" t="n">
        <v>1210</v>
      </c>
      <c r="B1219" s="418" t="inlineStr">
        <is>
          <t>HDMI</t>
        </is>
      </c>
      <c r="C1219" s="418" t="inlineStr">
        <is>
          <t>ឃឺន + ណាហ្គែល</t>
        </is>
      </c>
      <c r="D1219" s="418" t="inlineStr">
        <is>
          <t>L001-100045189</t>
        </is>
      </c>
      <c r="E1219" s="418" t="inlineStr">
        <is>
          <t>PTI2215628</t>
        </is>
      </c>
      <c r="F1219" s="419" t="n">
        <v>44569</v>
      </c>
      <c r="G1219" s="420" t="n">
        <v>26689</v>
      </c>
      <c r="H1219" s="418" t="n"/>
      <c r="I1219" s="455" t="n">
        <v>26689</v>
      </c>
      <c r="J1219" s="418">
        <f>IF(L1219&lt;&gt;"",L1219,K1219)</f>
        <v/>
      </c>
      <c r="K1219" s="418">
        <f>IF(AND(T1219=TRUE, U1219=TRUE, V1219=TRUE), IF(W1219&lt;-0.05, "អនុញ្ញាត (អ្នកផ្គត់ផ្គង់ប្រកាសខ្វះ)", "បានប្រកាស (អនុញ្ញាត)"), IF(AND(T1219=FALSE, U1219=FALSE, V1219=FALSE), "ព្យួរទុក (មិនមានទិន្នន័យ)", "ប្រកាសខុស (ព្យួរទុក)"))</f>
        <v/>
      </c>
      <c r="L1219" s="418" t="inlineStr"/>
      <c r="M1219" s="418" t="inlineStr"/>
      <c r="N1219" s="455" t="n"/>
      <c r="O1219" s="455">
        <f>IF(W1219&lt;0,AI1219,I1219)</f>
        <v/>
      </c>
      <c r="P1219" s="455">
        <f>I1219-O1219</f>
        <v/>
      </c>
      <c r="Q1219" s="418" t="n"/>
      <c r="R1219" s="418" t="inlineStr">
        <is>
          <t>PTI2215628</t>
        </is>
      </c>
      <c r="S1219" s="418" t="inlineStr">
        <is>
          <t>PTI2215628</t>
        </is>
      </c>
      <c r="T1219" s="418">
        <f>R1219=S1219</f>
        <v/>
      </c>
      <c r="U1219" s="418">
        <f>AND(MONTH(F1219)=MONTH(Y1219), YEAR(F1219)=YEAR(Y1219))</f>
        <v/>
      </c>
      <c r="V1219" s="418">
        <f>AND(AC1219&lt;&gt;"", 'Company information'!D$4&lt;&gt;"", RIGHT(SUBSTITUTE(AC1219,"-",""),9)=RIGHT(SUBSTITUTE('Company information'!D$4,"-",""),9))</f>
        <v/>
      </c>
      <c r="W1219" s="418">
        <f>AI1219-I1219</f>
        <v/>
      </c>
      <c r="X1219" s="455" t="n"/>
      <c r="Y1219" s="419" t="n">
        <v>44774</v>
      </c>
      <c r="Z1219" s="418" t="inlineStr">
        <is>
          <t>PTI2215628</t>
        </is>
      </c>
      <c r="AA1219" s="418" t="inlineStr"/>
      <c r="AB1219" s="418" t="inlineStr">
        <is>
          <t>បុគ្គលជាប់អាករ</t>
        </is>
      </c>
      <c r="AC1219" s="418" t="inlineStr">
        <is>
          <t>L001-100067123</t>
        </is>
      </c>
      <c r="AD1219" s="418" t="inlineStr">
        <is>
          <t>រីឡាយអេប៊ល សូស អ៊ិនដាសស្រ្ទៀល (ខេមបូឌា)</t>
        </is>
      </c>
      <c r="AE1219" s="455" t="n">
        <v>293579</v>
      </c>
      <c r="AF1219" s="455" t="n">
        <v>266890</v>
      </c>
      <c r="AG1219" s="455" t="n">
        <v>0</v>
      </c>
      <c r="AH1219" s="455" t="n">
        <v>0</v>
      </c>
      <c r="AI1219" s="455" t="n">
        <v>26689</v>
      </c>
      <c r="AJ1219" s="455" t="n">
        <v>0</v>
      </c>
      <c r="AK1219" s="455" t="n">
        <v>0</v>
      </c>
      <c r="AL1219" s="455" t="n">
        <v>0</v>
      </c>
      <c r="AM1219" s="455" t="n">
        <v>0</v>
      </c>
      <c r="AN1219" s="455" t="n">
        <v>0</v>
      </c>
      <c r="AO1219" s="455" t="n">
        <v>0</v>
      </c>
      <c r="AP1219" s="455" t="n">
        <v>0</v>
      </c>
      <c r="AQ1219" s="455" t="n">
        <v>0</v>
      </c>
      <c r="AR1219" s="418" t="inlineStr"/>
      <c r="AS1219" s="418" t="inlineStr">
        <is>
          <t>ថ្លៃដឹកជញ្ជូន និងសេវា</t>
        </is>
      </c>
      <c r="AT1219" s="418" t="inlineStr">
        <is>
          <t>បានប្រកាសពន្ធ</t>
        </is>
      </c>
    </row>
    <row r="1220">
      <c r="A1220" s="417" t="n">
        <v>1211</v>
      </c>
      <c r="B1220" s="418" t="inlineStr">
        <is>
          <t>Transfer charge</t>
        </is>
      </c>
      <c r="C1220" s="418" t="inlineStr">
        <is>
          <t>ឃឺន + ណាហ្គែល</t>
        </is>
      </c>
      <c r="D1220" s="418" t="inlineStr">
        <is>
          <t>L001-100045189</t>
        </is>
      </c>
      <c r="E1220" s="418" t="inlineStr">
        <is>
          <t>PTI2215610</t>
        </is>
      </c>
      <c r="F1220" s="419" t="n">
        <v>44569</v>
      </c>
      <c r="G1220" s="420" t="n">
        <v>26689</v>
      </c>
      <c r="H1220" s="418" t="n"/>
      <c r="I1220" s="455" t="n">
        <v>26689</v>
      </c>
      <c r="J1220" s="418">
        <f>IF(L1220&lt;&gt;"",L1220,K1220)</f>
        <v/>
      </c>
      <c r="K1220" s="418">
        <f>IF(AND(T1220=TRUE, U1220=TRUE, V1220=TRUE), IF(W1220&lt;-0.05, "អនុញ្ញាត (អ្នកផ្គត់ផ្គង់ប្រកាសខ្វះ)", "បានប្រកាស (អនុញ្ញាត)"), IF(AND(T1220=FALSE, U1220=FALSE, V1220=FALSE), "ព្យួរទុក (មិនមានទិន្នន័យ)", "ប្រកាសខុស (ព្យួរទុក)"))</f>
        <v/>
      </c>
      <c r="L1220" s="418" t="inlineStr"/>
      <c r="M1220" s="418" t="inlineStr"/>
      <c r="N1220" s="455" t="n"/>
      <c r="O1220" s="455">
        <f>IF(W1220&lt;0,AI1220,I1220)</f>
        <v/>
      </c>
      <c r="P1220" s="455">
        <f>I1220-O1220</f>
        <v/>
      </c>
      <c r="Q1220" s="418" t="n"/>
      <c r="R1220" s="418" t="inlineStr">
        <is>
          <t>PTI2215610</t>
        </is>
      </c>
      <c r="S1220" s="418" t="inlineStr">
        <is>
          <t>PTI2215610</t>
        </is>
      </c>
      <c r="T1220" s="418">
        <f>R1220=S1220</f>
        <v/>
      </c>
      <c r="U1220" s="418">
        <f>AND(MONTH(F1220)=MONTH(Y1220), YEAR(F1220)=YEAR(Y1220))</f>
        <v/>
      </c>
      <c r="V1220" s="418">
        <f>AND(AC1220&lt;&gt;"", 'Company information'!D$4&lt;&gt;"", RIGHT(SUBSTITUTE(AC1220,"-",""),9)=RIGHT(SUBSTITUTE('Company information'!D$4,"-",""),9))</f>
        <v/>
      </c>
      <c r="W1220" s="418">
        <f>AI1220-I1220</f>
        <v/>
      </c>
      <c r="X1220" s="455" t="n"/>
      <c r="Y1220" s="419" t="n">
        <v>44774</v>
      </c>
      <c r="Z1220" s="418" t="inlineStr">
        <is>
          <t>PTI2215610</t>
        </is>
      </c>
      <c r="AA1220" s="418" t="inlineStr"/>
      <c r="AB1220" s="418" t="inlineStr">
        <is>
          <t>បុគ្គលជាប់អាករ</t>
        </is>
      </c>
      <c r="AC1220" s="418" t="inlineStr">
        <is>
          <t>L001-100067123</t>
        </is>
      </c>
      <c r="AD1220" s="418" t="inlineStr">
        <is>
          <t>រីឡាយអេប៊ល សូស អ៊ិនដាសស្រ្ទៀល (ខេមបូឌា)</t>
        </is>
      </c>
      <c r="AE1220" s="455" t="n">
        <v>293579</v>
      </c>
      <c r="AF1220" s="455" t="n">
        <v>266890</v>
      </c>
      <c r="AG1220" s="455" t="n">
        <v>0</v>
      </c>
      <c r="AH1220" s="455" t="n">
        <v>0</v>
      </c>
      <c r="AI1220" s="455" t="n">
        <v>26689</v>
      </c>
      <c r="AJ1220" s="455" t="n">
        <v>0</v>
      </c>
      <c r="AK1220" s="455" t="n">
        <v>0</v>
      </c>
      <c r="AL1220" s="455" t="n">
        <v>0</v>
      </c>
      <c r="AM1220" s="455" t="n">
        <v>0</v>
      </c>
      <c r="AN1220" s="455" t="n">
        <v>0</v>
      </c>
      <c r="AO1220" s="455" t="n">
        <v>0</v>
      </c>
      <c r="AP1220" s="455" t="n">
        <v>0</v>
      </c>
      <c r="AQ1220" s="455" t="n">
        <v>0</v>
      </c>
      <c r="AR1220" s="418" t="inlineStr"/>
      <c r="AS1220" s="418" t="inlineStr">
        <is>
          <t>ថ្លៃដឹកជញ្ជូន និងសេវា</t>
        </is>
      </c>
      <c r="AT1220" s="418" t="inlineStr">
        <is>
          <t>បានប្រកាសពន្ធ</t>
        </is>
      </c>
    </row>
    <row r="1221">
      <c r="A1221" s="417" t="n">
        <v>1212</v>
      </c>
      <c r="B1221" s="418" t="inlineStr">
        <is>
          <t>Transfer charge</t>
        </is>
      </c>
      <c r="C1221" s="418" t="inlineStr">
        <is>
          <t>ឃឺន + ណាហ្គែល</t>
        </is>
      </c>
      <c r="D1221" s="418" t="inlineStr">
        <is>
          <t>L001-100045189</t>
        </is>
      </c>
      <c r="E1221" s="418" t="inlineStr">
        <is>
          <t>PTI2215615</t>
        </is>
      </c>
      <c r="F1221" s="419" t="n">
        <v>44569</v>
      </c>
      <c r="G1221" s="420" t="n">
        <v>26689</v>
      </c>
      <c r="H1221" s="418" t="n"/>
      <c r="I1221" s="455" t="n">
        <v>26689</v>
      </c>
      <c r="J1221" s="418">
        <f>IF(L1221&lt;&gt;"",L1221,K1221)</f>
        <v/>
      </c>
      <c r="K1221" s="418">
        <f>IF(AND(T1221=TRUE, U1221=TRUE, V1221=TRUE), IF(W1221&lt;-0.05, "អនុញ្ញាត (អ្នកផ្គត់ផ្គង់ប្រកាសខ្វះ)", "បានប្រកាស (អនុញ្ញាត)"), IF(AND(T1221=FALSE, U1221=FALSE, V1221=FALSE), "ព្យួរទុក (មិនមានទិន្នន័យ)", "ប្រកាសខុស (ព្យួរទុក)"))</f>
        <v/>
      </c>
      <c r="L1221" s="418" t="inlineStr"/>
      <c r="M1221" s="418" t="inlineStr"/>
      <c r="N1221" s="455" t="n"/>
      <c r="O1221" s="455">
        <f>IF(W1221&lt;0,AI1221,I1221)</f>
        <v/>
      </c>
      <c r="P1221" s="455">
        <f>I1221-O1221</f>
        <v/>
      </c>
      <c r="Q1221" s="418" t="n"/>
      <c r="R1221" s="418" t="inlineStr">
        <is>
          <t>PTI2215615</t>
        </is>
      </c>
      <c r="S1221" s="418" t="inlineStr">
        <is>
          <t>PTI2215615</t>
        </is>
      </c>
      <c r="T1221" s="418">
        <f>R1221=S1221</f>
        <v/>
      </c>
      <c r="U1221" s="418">
        <f>AND(MONTH(F1221)=MONTH(Y1221), YEAR(F1221)=YEAR(Y1221))</f>
        <v/>
      </c>
      <c r="V1221" s="418">
        <f>AND(AC1221&lt;&gt;"", 'Company information'!D$4&lt;&gt;"", RIGHT(SUBSTITUTE(AC1221,"-",""),9)=RIGHT(SUBSTITUTE('Company information'!D$4,"-",""),9))</f>
        <v/>
      </c>
      <c r="W1221" s="418">
        <f>AI1221-I1221</f>
        <v/>
      </c>
      <c r="X1221" s="455" t="n"/>
      <c r="Y1221" s="419" t="n">
        <v>44774</v>
      </c>
      <c r="Z1221" s="418" t="inlineStr">
        <is>
          <t>PTI2215615</t>
        </is>
      </c>
      <c r="AA1221" s="418" t="inlineStr"/>
      <c r="AB1221" s="418" t="inlineStr">
        <is>
          <t>បុគ្គលជាប់អាករ</t>
        </is>
      </c>
      <c r="AC1221" s="418" t="inlineStr">
        <is>
          <t>L001-100067123</t>
        </is>
      </c>
      <c r="AD1221" s="418" t="inlineStr">
        <is>
          <t>រីឡាយអេប៊ល សូស អ៊ិនដាសស្រ្ទៀល (ខេមបូឌា)</t>
        </is>
      </c>
      <c r="AE1221" s="455" t="n">
        <v>293579</v>
      </c>
      <c r="AF1221" s="455" t="n">
        <v>266890</v>
      </c>
      <c r="AG1221" s="455" t="n">
        <v>0</v>
      </c>
      <c r="AH1221" s="455" t="n">
        <v>0</v>
      </c>
      <c r="AI1221" s="455" t="n">
        <v>26689</v>
      </c>
      <c r="AJ1221" s="455" t="n">
        <v>0</v>
      </c>
      <c r="AK1221" s="455" t="n">
        <v>0</v>
      </c>
      <c r="AL1221" s="455" t="n">
        <v>0</v>
      </c>
      <c r="AM1221" s="455" t="n">
        <v>0</v>
      </c>
      <c r="AN1221" s="455" t="n">
        <v>0</v>
      </c>
      <c r="AO1221" s="455" t="n">
        <v>0</v>
      </c>
      <c r="AP1221" s="455" t="n">
        <v>0</v>
      </c>
      <c r="AQ1221" s="455" t="n">
        <v>0</v>
      </c>
      <c r="AR1221" s="418" t="inlineStr"/>
      <c r="AS1221" s="418" t="inlineStr">
        <is>
          <t>ថ្លៃដឹកជញ្ជូន និងសេវា</t>
        </is>
      </c>
      <c r="AT1221" s="418" t="inlineStr">
        <is>
          <t>បានប្រកាសពន្ធ</t>
        </is>
      </c>
    </row>
    <row r="1222">
      <c r="A1222" s="417" t="n">
        <v>1213</v>
      </c>
      <c r="B1222" s="418" t="inlineStr">
        <is>
          <t>Express Service</t>
        </is>
      </c>
      <c r="C1222" s="418" t="inlineStr">
        <is>
          <t>ឃឺន + ណាហ្គែល</t>
        </is>
      </c>
      <c r="D1222" s="418" t="inlineStr">
        <is>
          <t>L001-100045189</t>
        </is>
      </c>
      <c r="E1222" s="418" t="inlineStr">
        <is>
          <t>PTI2216038</t>
        </is>
      </c>
      <c r="F1222" s="419" t="n">
        <v>44628</v>
      </c>
      <c r="G1222" s="420" t="n">
        <v>185842</v>
      </c>
      <c r="H1222" s="418" t="n"/>
      <c r="I1222" s="455" t="n">
        <v>185842</v>
      </c>
      <c r="J1222" s="418">
        <f>IF(L1222&lt;&gt;"",L1222,K1222)</f>
        <v/>
      </c>
      <c r="K1222" s="418">
        <f>IF(AND(T1222=TRUE, U1222=TRUE, V1222=TRUE), IF(W1222&lt;-0.05, "អនុញ្ញាត (អ្នកផ្គត់ផ្គង់ប្រកាសខ្វះ)", "បានប្រកាស (អនុញ្ញាត)"), IF(AND(T1222=FALSE, U1222=FALSE, V1222=FALSE), "ព្យួរទុក (មិនមានទិន្នន័យ)", "ប្រកាសខុស (ព្យួរទុក)"))</f>
        <v/>
      </c>
      <c r="L1222" s="418" t="inlineStr"/>
      <c r="M1222" s="418" t="inlineStr"/>
      <c r="N1222" s="455" t="n"/>
      <c r="O1222" s="455">
        <f>IF(W1222&lt;0,AI1222,I1222)</f>
        <v/>
      </c>
      <c r="P1222" s="455">
        <f>I1222-O1222</f>
        <v/>
      </c>
      <c r="Q1222" s="418" t="n"/>
      <c r="R1222" s="418" t="inlineStr">
        <is>
          <t>PTI2216038</t>
        </is>
      </c>
      <c r="S1222" s="418" t="inlineStr">
        <is>
          <t>PTI2216038</t>
        </is>
      </c>
      <c r="T1222" s="418">
        <f>R1222=S1222</f>
        <v/>
      </c>
      <c r="U1222" s="418">
        <f>AND(MONTH(F1222)=MONTH(Y1222), YEAR(F1222)=YEAR(Y1222))</f>
        <v/>
      </c>
      <c r="V1222" s="418">
        <f>AND(AC1222&lt;&gt;"", 'Company information'!D$4&lt;&gt;"", RIGHT(SUBSTITUTE(AC1222,"-",""),9)=RIGHT(SUBSTITUTE('Company information'!D$4,"-",""),9))</f>
        <v/>
      </c>
      <c r="W1222" s="418">
        <f>AI1222-I1222</f>
        <v/>
      </c>
      <c r="X1222" s="455" t="n"/>
      <c r="Y1222" s="419" t="n">
        <v>44776</v>
      </c>
      <c r="Z1222" s="418" t="inlineStr">
        <is>
          <t>PTI2216038</t>
        </is>
      </c>
      <c r="AA1222" s="418" t="inlineStr"/>
      <c r="AB1222" s="418" t="inlineStr">
        <is>
          <t>បុគ្គលជាប់អាករ</t>
        </is>
      </c>
      <c r="AC1222" s="418" t="inlineStr">
        <is>
          <t>L001-100067123</t>
        </is>
      </c>
      <c r="AD1222" s="418" t="inlineStr">
        <is>
          <t>រីឡាយអេប៊ល សូស អ៊ិនដាសស្រ្ទៀល (ខេមបូឌា)</t>
        </is>
      </c>
      <c r="AE1222" s="455" t="n">
        <v>2044259</v>
      </c>
      <c r="AF1222" s="455" t="n">
        <v>1858417</v>
      </c>
      <c r="AG1222" s="455" t="n">
        <v>0</v>
      </c>
      <c r="AH1222" s="455" t="n">
        <v>0</v>
      </c>
      <c r="AI1222" s="455" t="n">
        <v>185842</v>
      </c>
      <c r="AJ1222" s="455" t="n">
        <v>0</v>
      </c>
      <c r="AK1222" s="455" t="n">
        <v>0</v>
      </c>
      <c r="AL1222" s="455" t="n">
        <v>0</v>
      </c>
      <c r="AM1222" s="455" t="n">
        <v>0</v>
      </c>
      <c r="AN1222" s="455" t="n">
        <v>0</v>
      </c>
      <c r="AO1222" s="455" t="n">
        <v>0</v>
      </c>
      <c r="AP1222" s="455" t="n">
        <v>0</v>
      </c>
      <c r="AQ1222" s="455" t="n">
        <v>0</v>
      </c>
      <c r="AR1222" s="418" t="inlineStr"/>
      <c r="AS1222" s="418" t="inlineStr">
        <is>
          <t>ថ្លៃដឹកជញ្ជូន និងសេវា</t>
        </is>
      </c>
      <c r="AT1222" s="418" t="inlineStr">
        <is>
          <t>បានប្រកាសពន្ធ</t>
        </is>
      </c>
    </row>
    <row r="1223">
      <c r="A1223" s="417" t="n">
        <v>1214</v>
      </c>
      <c r="B1223" s="418" t="inlineStr">
        <is>
          <t>Drinking water</t>
        </is>
      </c>
      <c r="C1223" s="418" t="inlineStr">
        <is>
          <t>វ៉ុលត្រេន ឡូជីស្ទីក (ខេមបូឌា) ឯ.ក</t>
        </is>
      </c>
      <c r="D1223" s="418" t="inlineStr">
        <is>
          <t>K010-901800934</t>
        </is>
      </c>
      <c r="E1223" s="418" t="inlineStr">
        <is>
          <t>VOL220950</t>
        </is>
      </c>
      <c r="F1223" s="419" t="n">
        <v>44659</v>
      </c>
      <c r="G1223" s="420" t="n">
        <v>120364</v>
      </c>
      <c r="H1223" s="418" t="n"/>
      <c r="I1223" s="455" t="n">
        <v>120364</v>
      </c>
      <c r="J1223" s="418">
        <f>IF(L1223&lt;&gt;"",L1223,K1223)</f>
        <v/>
      </c>
      <c r="K1223" s="418">
        <f>IF(AND(T1223=TRUE, U1223=TRUE, V1223=TRUE), IF(W1223&lt;-0.05, "អនុញ្ញាត (អ្នកផ្គត់ផ្គង់ប្រកាសខ្វះ)", "បានប្រកាស (អនុញ្ញាត)"), IF(AND(T1223=FALSE, U1223=FALSE, V1223=FALSE), "ព្យួរទុក (មិនមានទិន្នន័យ)", "ប្រកាសខុស (ព្យួរទុក)"))</f>
        <v/>
      </c>
      <c r="L1223" s="418" t="inlineStr"/>
      <c r="M1223" s="418" t="inlineStr"/>
      <c r="N1223" s="455" t="n"/>
      <c r="O1223" s="455">
        <f>IF(W1223&lt;0,AI1223,I1223)</f>
        <v/>
      </c>
      <c r="P1223" s="455">
        <f>I1223-O1223</f>
        <v/>
      </c>
      <c r="Q1223" s="418" t="n"/>
      <c r="R1223" s="418" t="inlineStr">
        <is>
          <t>VOL220950</t>
        </is>
      </c>
      <c r="S1223" s="418" t="inlineStr">
        <is>
          <t>VOL220950</t>
        </is>
      </c>
      <c r="T1223" s="418">
        <f>R1223=S1223</f>
        <v/>
      </c>
      <c r="U1223" s="418">
        <f>AND(MONTH(F1223)=MONTH(Y1223), YEAR(F1223)=YEAR(Y1223))</f>
        <v/>
      </c>
      <c r="V1223" s="418">
        <f>AND(AC1223&lt;&gt;"", 'Company information'!D$4&lt;&gt;"", RIGHT(SUBSTITUTE(AC1223,"-",""),9)=RIGHT(SUBSTITUTE('Company information'!D$4,"-",""),9))</f>
        <v/>
      </c>
      <c r="W1223" s="418">
        <f>AI1223-I1223</f>
        <v/>
      </c>
      <c r="X1223" s="455" t="n"/>
      <c r="Y1223" s="419" t="n">
        <v>44777</v>
      </c>
      <c r="Z1223" s="418" t="inlineStr">
        <is>
          <t>VOL220950</t>
        </is>
      </c>
      <c r="AA1223" s="418" t="inlineStr"/>
      <c r="AB1223" s="418" t="inlineStr">
        <is>
          <t>បុគ្គលជាប់អាករ</t>
        </is>
      </c>
      <c r="AC1223" s="418" t="inlineStr">
        <is>
          <t>L001-100067123</t>
        </is>
      </c>
      <c r="AD1223" s="418" t="inlineStr">
        <is>
          <t>រីឡាយអេប៊ល សូស អ៊ិនដាសស្រ្ទៀល (ខេមបូឌា)</t>
        </is>
      </c>
      <c r="AE1223" s="455" t="n">
        <v>1324008</v>
      </c>
      <c r="AF1223" s="455" t="n">
        <v>1203644</v>
      </c>
      <c r="AG1223" s="455" t="n">
        <v>0</v>
      </c>
      <c r="AH1223" s="455" t="n">
        <v>0</v>
      </c>
      <c r="AI1223" s="455" t="n">
        <v>120364</v>
      </c>
      <c r="AJ1223" s="455" t="n">
        <v>0</v>
      </c>
      <c r="AK1223" s="455" t="n">
        <v>0</v>
      </c>
      <c r="AL1223" s="455" t="n">
        <v>0</v>
      </c>
      <c r="AM1223" s="455" t="n">
        <v>0</v>
      </c>
      <c r="AN1223" s="455" t="n">
        <v>0</v>
      </c>
      <c r="AO1223" s="455" t="n">
        <v>0</v>
      </c>
      <c r="AP1223" s="455" t="n">
        <v>0</v>
      </c>
      <c r="AQ1223" s="455" t="n">
        <v>0</v>
      </c>
      <c r="AR1223" s="418" t="inlineStr"/>
      <c r="AS1223" s="418" t="inlineStr">
        <is>
          <t>Commission service on goods transportation</t>
        </is>
      </c>
      <c r="AT1223" s="418" t="inlineStr">
        <is>
          <t>បានប្រកាសពន្ធ</t>
        </is>
      </c>
    </row>
    <row r="1224">
      <c r="A1224" s="417" t="n">
        <v>1215</v>
      </c>
      <c r="B1224" s="418" t="inlineStr">
        <is>
          <t>Drinking water</t>
        </is>
      </c>
      <c r="C1224" s="418" t="inlineStr">
        <is>
          <t>អេភីអិល ឡូយីស្ទីក (ខេមបូឌា) ភីធីអ៊ី អិលធីឌី</t>
        </is>
      </c>
      <c r="D1224" s="418" t="inlineStr">
        <is>
          <t>L001-100046460</t>
        </is>
      </c>
      <c r="E1224" s="418" t="inlineStr">
        <is>
          <t>PNHL489087</t>
        </is>
      </c>
      <c r="F1224" s="419" t="n">
        <v>44689</v>
      </c>
      <c r="G1224" s="420" t="n">
        <v>406188</v>
      </c>
      <c r="H1224" s="418" t="n"/>
      <c r="I1224" s="455" t="n">
        <v>406188</v>
      </c>
      <c r="J1224" s="418">
        <f>IF(L1224&lt;&gt;"",L1224,K1224)</f>
        <v/>
      </c>
      <c r="K1224" s="418">
        <f>IF(AND(T1224=TRUE, U1224=TRUE, V1224=TRUE), IF(W1224&lt;-0.05, "អនុញ្ញាត (អ្នកផ្គត់ផ្គង់ប្រកាសខ្វះ)", "បានប្រកាស (អនុញ្ញាត)"), IF(AND(T1224=FALSE, U1224=FALSE, V1224=FALSE), "ព្យួរទុក (មិនមានទិន្នន័យ)", "ប្រកាសខុស (ព្យួរទុក)"))</f>
        <v/>
      </c>
      <c r="L1224" s="418" t="inlineStr"/>
      <c r="M1224" s="418" t="inlineStr"/>
      <c r="N1224" s="455" t="n"/>
      <c r="O1224" s="455">
        <f>IF(W1224&lt;0,AI1224,I1224)</f>
        <v/>
      </c>
      <c r="P1224" s="455">
        <f>I1224-O1224</f>
        <v/>
      </c>
      <c r="Q1224" s="418" t="n"/>
      <c r="R1224" s="418" t="inlineStr">
        <is>
          <t>PNHL489087</t>
        </is>
      </c>
      <c r="S1224" s="418" t="inlineStr">
        <is>
          <t>PNHL489087</t>
        </is>
      </c>
      <c r="T1224" s="418">
        <f>R1224=S1224</f>
        <v/>
      </c>
      <c r="U1224" s="418">
        <f>AND(MONTH(F1224)=MONTH(Y1224), YEAR(F1224)=YEAR(Y1224))</f>
        <v/>
      </c>
      <c r="V1224" s="418">
        <f>AND(AC1224&lt;&gt;"", 'Company information'!D$4&lt;&gt;"", RIGHT(SUBSTITUTE(AC1224,"-",""),9)=RIGHT(SUBSTITUTE('Company information'!D$4,"-",""),9))</f>
        <v/>
      </c>
      <c r="W1224" s="418">
        <f>AI1224-I1224</f>
        <v/>
      </c>
      <c r="X1224" s="455" t="n"/>
      <c r="Y1224" s="419" t="n">
        <v>44778</v>
      </c>
      <c r="Z1224" s="418" t="inlineStr">
        <is>
          <t>PNHL489087</t>
        </is>
      </c>
      <c r="AA1224" s="418" t="inlineStr"/>
      <c r="AB1224" s="418" t="inlineStr">
        <is>
          <t>បុគ្គលជាប់អាករ</t>
        </is>
      </c>
      <c r="AC1224" s="418" t="inlineStr">
        <is>
          <t>L001-100067123</t>
        </is>
      </c>
      <c r="AD1224" s="418" t="inlineStr">
        <is>
          <t>រីឡាយអេប៊ល សូស អ៊ិនដាសស្រ្ទៀល (ខេមបូឌា)</t>
        </is>
      </c>
      <c r="AE1224" s="455" t="n">
        <v>4468066</v>
      </c>
      <c r="AF1224" s="455" t="n">
        <v>4061878</v>
      </c>
      <c r="AG1224" s="455" t="n">
        <v>0</v>
      </c>
      <c r="AH1224" s="455" t="n">
        <v>0</v>
      </c>
      <c r="AI1224" s="455" t="n">
        <v>406188</v>
      </c>
      <c r="AJ1224" s="455" t="n">
        <v>0</v>
      </c>
      <c r="AK1224" s="455" t="n">
        <v>0</v>
      </c>
      <c r="AL1224" s="455" t="n">
        <v>0</v>
      </c>
      <c r="AM1224" s="455" t="n">
        <v>0</v>
      </c>
      <c r="AN1224" s="455" t="n">
        <v>0</v>
      </c>
      <c r="AO1224" s="455" t="n">
        <v>0</v>
      </c>
      <c r="AP1224" s="455" t="n">
        <v>0</v>
      </c>
      <c r="AQ1224" s="455" t="n">
        <v>0</v>
      </c>
      <c r="AR1224" s="418" t="inlineStr"/>
      <c r="AS1224" s="418" t="inlineStr">
        <is>
          <t>LOCAL CHARGE &amp; OTHER</t>
        </is>
      </c>
      <c r="AT1224" s="418" t="inlineStr">
        <is>
          <t>បានប្រកាសពន្ធ</t>
        </is>
      </c>
    </row>
    <row r="1225">
      <c r="A1225" s="417" t="n">
        <v>1216</v>
      </c>
      <c r="B1225" s="418" t="inlineStr">
        <is>
          <t>Drinking water</t>
        </is>
      </c>
      <c r="C1225" s="418" t="inlineStr">
        <is>
          <t>អេភីអិល ឡូយីស្ទីក (ខេមបូឌា) ភីធីអ៊ី អិលធីឌី</t>
        </is>
      </c>
      <c r="D1225" s="418" t="inlineStr">
        <is>
          <t>L001-100046460</t>
        </is>
      </c>
      <c r="E1225" s="418" t="inlineStr">
        <is>
          <t>KOEL821661</t>
        </is>
      </c>
      <c r="F1225" s="419" t="n">
        <v>44689</v>
      </c>
      <c r="G1225" s="420" t="n">
        <v>327370</v>
      </c>
      <c r="H1225" s="418" t="n"/>
      <c r="I1225" s="455" t="n">
        <v>327370</v>
      </c>
      <c r="J1225" s="418">
        <f>IF(L1225&lt;&gt;"",L1225,K1225)</f>
        <v/>
      </c>
      <c r="K1225" s="418">
        <f>IF(AND(T1225=TRUE, U1225=TRUE, V1225=TRUE), IF(W1225&lt;-0.05, "អនុញ្ញាត (អ្នកផ្គត់ផ្គង់ប្រកាសខ្វះ)", "បានប្រកាស (អនុញ្ញាត)"), IF(AND(T1225=FALSE, U1225=FALSE, V1225=FALSE), "ព្យួរទុក (មិនមានទិន្នន័យ)", "ប្រកាសខុស (ព្យួរទុក)"))</f>
        <v/>
      </c>
      <c r="L1225" s="418" t="inlineStr"/>
      <c r="M1225" s="418" t="inlineStr"/>
      <c r="N1225" s="455" t="n"/>
      <c r="O1225" s="455">
        <f>IF(W1225&lt;0,AI1225,I1225)</f>
        <v/>
      </c>
      <c r="P1225" s="455">
        <f>I1225-O1225</f>
        <v/>
      </c>
      <c r="Q1225" s="418" t="n"/>
      <c r="R1225" s="418" t="inlineStr">
        <is>
          <t>KOEL821661</t>
        </is>
      </c>
      <c r="S1225" s="418" t="inlineStr">
        <is>
          <t>KOEL821661</t>
        </is>
      </c>
      <c r="T1225" s="418">
        <f>R1225=S1225</f>
        <v/>
      </c>
      <c r="U1225" s="418">
        <f>AND(MONTH(F1225)=MONTH(Y1225), YEAR(F1225)=YEAR(Y1225))</f>
        <v/>
      </c>
      <c r="V1225" s="418">
        <f>AND(AC1225&lt;&gt;"", 'Company information'!D$4&lt;&gt;"", RIGHT(SUBSTITUTE(AC1225,"-",""),9)=RIGHT(SUBSTITUTE('Company information'!D$4,"-",""),9))</f>
        <v/>
      </c>
      <c r="W1225" s="418">
        <f>AI1225-I1225</f>
        <v/>
      </c>
      <c r="X1225" s="455" t="n"/>
      <c r="Y1225" s="419" t="n">
        <v>44778</v>
      </c>
      <c r="Z1225" s="418" t="inlineStr">
        <is>
          <t>KOEL821661</t>
        </is>
      </c>
      <c r="AA1225" s="418" t="inlineStr"/>
      <c r="AB1225" s="418" t="inlineStr">
        <is>
          <t>បុគ្គលជាប់អាករ</t>
        </is>
      </c>
      <c r="AC1225" s="418" t="inlineStr">
        <is>
          <t>L001-100067123</t>
        </is>
      </c>
      <c r="AD1225" s="418" t="inlineStr">
        <is>
          <t>រីឡាយអេប៊ល សូស អ៊ិនដាសស្រ្ទៀល (ខេមបូឌា)</t>
        </is>
      </c>
      <c r="AE1225" s="455" t="n">
        <v>3601073</v>
      </c>
      <c r="AF1225" s="455" t="n">
        <v>3273703</v>
      </c>
      <c r="AG1225" s="455" t="n">
        <v>0</v>
      </c>
      <c r="AH1225" s="455" t="n">
        <v>0</v>
      </c>
      <c r="AI1225" s="455" t="n">
        <v>327370</v>
      </c>
      <c r="AJ1225" s="455" t="n">
        <v>0</v>
      </c>
      <c r="AK1225" s="455" t="n">
        <v>0</v>
      </c>
      <c r="AL1225" s="455" t="n">
        <v>0</v>
      </c>
      <c r="AM1225" s="455" t="n">
        <v>0</v>
      </c>
      <c r="AN1225" s="455" t="n">
        <v>0</v>
      </c>
      <c r="AO1225" s="455" t="n">
        <v>0</v>
      </c>
      <c r="AP1225" s="455" t="n">
        <v>0</v>
      </c>
      <c r="AQ1225" s="455" t="n">
        <v>0</v>
      </c>
      <c r="AR1225" s="418" t="inlineStr"/>
      <c r="AS1225" s="418" t="inlineStr">
        <is>
          <t>LOCAL CHARGE &amp; OTHER</t>
        </is>
      </c>
      <c r="AT1225" s="418" t="inlineStr">
        <is>
          <t>បានប្រកាសពន្ធ</t>
        </is>
      </c>
    </row>
    <row r="1226">
      <c r="A1226" s="417" t="n">
        <v>1217</v>
      </c>
      <c r="B1226" s="418" t="inlineStr">
        <is>
          <t>Drinking water</t>
        </is>
      </c>
      <c r="C1226" s="418" t="inlineStr">
        <is>
          <t>អ សុី អេស ឡូជីស្ទីក (ខេមបូឌា)</t>
        </is>
      </c>
      <c r="D1226" s="418" t="inlineStr">
        <is>
          <t>K005-100112714</t>
        </is>
      </c>
      <c r="E1226" s="418" t="inlineStr">
        <is>
          <t>RCS22-0505</t>
        </is>
      </c>
      <c r="F1226" s="419" t="n">
        <v>44689</v>
      </c>
      <c r="G1226" s="420" t="n">
        <v>47242</v>
      </c>
      <c r="H1226" s="418" t="n"/>
      <c r="I1226" s="455" t="n">
        <v>47242</v>
      </c>
      <c r="J1226" s="418">
        <f>IF(L1226&lt;&gt;"",L1226,K1226)</f>
        <v/>
      </c>
      <c r="K1226" s="418">
        <f>IF(AND(T1226=TRUE, U1226=TRUE, V1226=TRUE), IF(W1226&lt;-0.05, "អនុញ្ញាត (អ្នកផ្គត់ផ្គង់ប្រកាសខ្វះ)", "បានប្រកាស (អនុញ្ញាត)"), IF(AND(T1226=FALSE, U1226=FALSE, V1226=FALSE), "ព្យួរទុក (មិនមានទិន្នន័យ)", "ប្រកាសខុស (ព្យួរទុក)"))</f>
        <v/>
      </c>
      <c r="L1226" s="418" t="inlineStr"/>
      <c r="M1226" s="418" t="inlineStr"/>
      <c r="N1226" s="455" t="n"/>
      <c r="O1226" s="455">
        <f>IF(W1226&lt;0,AI1226,I1226)</f>
        <v/>
      </c>
      <c r="P1226" s="455">
        <f>I1226-O1226</f>
        <v/>
      </c>
      <c r="Q1226" s="418" t="n"/>
      <c r="R1226" s="418" t="inlineStr">
        <is>
          <t>RCS22-0505</t>
        </is>
      </c>
      <c r="S1226" s="418" t="inlineStr">
        <is>
          <t>RCS22-0505</t>
        </is>
      </c>
      <c r="T1226" s="418">
        <f>R1226=S1226</f>
        <v/>
      </c>
      <c r="U1226" s="418">
        <f>AND(MONTH(F1226)=MONTH(Y1226), YEAR(F1226)=YEAR(Y1226))</f>
        <v/>
      </c>
      <c r="V1226" s="418">
        <f>AND(AC1226&lt;&gt;"", 'Company information'!D$4&lt;&gt;"", RIGHT(SUBSTITUTE(AC1226,"-",""),9)=RIGHT(SUBSTITUTE('Company information'!D$4,"-",""),9))</f>
        <v/>
      </c>
      <c r="W1226" s="418">
        <f>AI1226-I1226</f>
        <v/>
      </c>
      <c r="X1226" s="455" t="n"/>
      <c r="Y1226" s="419" t="n">
        <v>44778</v>
      </c>
      <c r="Z1226" s="418" t="inlineStr">
        <is>
          <t>RCS22-0505</t>
        </is>
      </c>
      <c r="AA1226" s="418" t="inlineStr"/>
      <c r="AB1226" s="418" t="inlineStr">
        <is>
          <t>បុគ្គលជាប់អាករ</t>
        </is>
      </c>
      <c r="AC1226" s="418" t="inlineStr">
        <is>
          <t>L001-100067123</t>
        </is>
      </c>
      <c r="AD1226" s="418" t="inlineStr">
        <is>
          <t>រីឡាយអេប៊ល សូស អ៊ិនដាសស្រ្ទៀល (ខេមបូឌា)</t>
        </is>
      </c>
      <c r="AE1226" s="455" t="n">
        <v>519662</v>
      </c>
      <c r="AF1226" s="455" t="n">
        <v>472420</v>
      </c>
      <c r="AG1226" s="455" t="n">
        <v>0</v>
      </c>
      <c r="AH1226" s="455" t="n">
        <v>0</v>
      </c>
      <c r="AI1226" s="455" t="n">
        <v>47242</v>
      </c>
      <c r="AJ1226" s="455" t="n">
        <v>0</v>
      </c>
      <c r="AK1226" s="455" t="n">
        <v>0</v>
      </c>
      <c r="AL1226" s="455" t="n">
        <v>0</v>
      </c>
      <c r="AM1226" s="455" t="n">
        <v>0</v>
      </c>
      <c r="AN1226" s="455" t="n">
        <v>0</v>
      </c>
      <c r="AO1226" s="455" t="n">
        <v>0</v>
      </c>
      <c r="AP1226" s="455" t="n">
        <v>0</v>
      </c>
      <c r="AQ1226" s="455" t="n">
        <v>0</v>
      </c>
      <c r="AR1226" s="418" t="inlineStr"/>
      <c r="AS1226" s="418" t="inlineStr">
        <is>
          <t>ថ្លៃឯកសារ</t>
        </is>
      </c>
      <c r="AT1226" s="418" t="inlineStr">
        <is>
          <t>បានប្រកាសពន្ធ</t>
        </is>
      </c>
    </row>
    <row r="1227">
      <c r="A1227" s="417" t="n">
        <v>1218</v>
      </c>
      <c r="B1227" s="418" t="inlineStr">
        <is>
          <t>Drinking water</t>
        </is>
      </c>
      <c r="C1227" s="418" t="inlineStr">
        <is>
          <t>សូស៊ីយេតេ កុងសេស្យូនែរ ដឺ ឡាអេរ៉ូព័រ</t>
        </is>
      </c>
      <c r="D1227" s="418" t="inlineStr">
        <is>
          <t>L001-100047300</t>
        </is>
      </c>
      <c r="E1227" s="418" t="inlineStr">
        <is>
          <t>2200-053937</t>
        </is>
      </c>
      <c r="F1227" s="419" t="n">
        <v>44824</v>
      </c>
      <c r="G1227" s="420" t="n">
        <v>4881</v>
      </c>
      <c r="H1227" s="418" t="n"/>
      <c r="I1227" s="455" t="n">
        <v>4881</v>
      </c>
      <c r="J1227" s="418">
        <f>IF(L1227&lt;&gt;"",L1227,K1227)</f>
        <v/>
      </c>
      <c r="K1227" s="418">
        <f>IF(AND(T1227=TRUE, U1227=TRUE, V1227=TRUE), IF(W1227&lt;-0.05, "អនុញ្ញាត (អ្នកផ្គត់ផ្គង់ប្រកាសខ្វះ)", "បានប្រកាស (អនុញ្ញាត)"), IF(AND(T1227=FALSE, U1227=FALSE, V1227=FALSE), "ព្យួរទុក (មិនមានទិន្នន័យ)", "ប្រកាសខុស (ព្យួរទុក)"))</f>
        <v/>
      </c>
      <c r="L1227" s="418" t="inlineStr"/>
      <c r="M1227" s="418" t="inlineStr"/>
      <c r="N1227" s="455" t="n"/>
      <c r="O1227" s="455">
        <f>IF(W1227&lt;0,AI1227,I1227)</f>
        <v/>
      </c>
      <c r="P1227" s="455">
        <f>I1227-O1227</f>
        <v/>
      </c>
      <c r="Q1227" s="418" t="n"/>
      <c r="R1227" s="418" t="inlineStr">
        <is>
          <t>2200-053937</t>
        </is>
      </c>
      <c r="S1227" s="418" t="inlineStr"/>
      <c r="T1227" s="418">
        <f>R1227=S1227</f>
        <v/>
      </c>
      <c r="U1227" s="418">
        <f>AND(MONTH(F1227)=MONTH(Y1227), YEAR(F1227)=YEAR(Y1227))</f>
        <v/>
      </c>
      <c r="V1227" s="418">
        <f>AND(AC1227&lt;&gt;"", 'Company information'!D$4&lt;&gt;"", RIGHT(SUBSTITUTE(AC1227,"-",""),9)=RIGHT(SUBSTITUTE('Company information'!D$4,"-",""),9))</f>
        <v/>
      </c>
      <c r="W1227" s="418">
        <f>AI1227-I1227</f>
        <v/>
      </c>
      <c r="X1227" s="455" t="n"/>
      <c r="Y1227" s="417" t="n"/>
      <c r="Z1227" s="418" t="n"/>
      <c r="AA1227" s="418" t="n"/>
      <c r="AB1227" s="418" t="n"/>
      <c r="AC1227" s="418" t="n"/>
      <c r="AD1227" s="418" t="n"/>
      <c r="AE1227" s="455" t="n"/>
      <c r="AF1227" s="455" t="n"/>
      <c r="AG1227" s="455" t="n"/>
      <c r="AH1227" s="455" t="n"/>
      <c r="AI1227" s="455" t="n"/>
      <c r="AJ1227" s="455" t="n"/>
      <c r="AK1227" s="455" t="n"/>
      <c r="AL1227" s="455" t="n"/>
      <c r="AM1227" s="455" t="n"/>
      <c r="AN1227" s="455" t="n"/>
      <c r="AO1227" s="455" t="n"/>
      <c r="AP1227" s="455" t="n"/>
      <c r="AQ1227" s="455" t="n"/>
      <c r="AR1227" s="418" t="n"/>
      <c r="AS1227" s="418" t="n"/>
      <c r="AT1227" s="418" t="n"/>
    </row>
    <row r="1228">
      <c r="A1228" s="417" t="n">
        <v>1219</v>
      </c>
      <c r="B1228" s="418" t="inlineStr">
        <is>
          <t>Drinking water</t>
        </is>
      </c>
      <c r="C1228" s="418" t="inlineStr">
        <is>
          <t>សូស៊ីយេតេ កុងសេស្យូនែរ ដឺ ឡាអេរ៉ូព័រ</t>
        </is>
      </c>
      <c r="D1228" s="418" t="inlineStr">
        <is>
          <t>L001-100047300</t>
        </is>
      </c>
      <c r="E1228" s="418" t="inlineStr">
        <is>
          <t>2200-052884</t>
        </is>
      </c>
      <c r="F1228" s="419" t="n">
        <v>44819</v>
      </c>
      <c r="G1228" s="420" t="n">
        <v>2176</v>
      </c>
      <c r="H1228" s="418" t="n"/>
      <c r="I1228" s="455" t="n">
        <v>2176</v>
      </c>
      <c r="J1228" s="418">
        <f>IF(L1228&lt;&gt;"",L1228,K1228)</f>
        <v/>
      </c>
      <c r="K1228" s="418">
        <f>IF(AND(T1228=TRUE, U1228=TRUE, V1228=TRUE), IF(W1228&lt;-0.05, "អនុញ្ញាត (អ្នកផ្គត់ផ្គង់ប្រកាសខ្វះ)", "បានប្រកាស (អនុញ្ញាត)"), IF(AND(T1228=FALSE, U1228=FALSE, V1228=FALSE), "ព្យួរទុក (មិនមានទិន្នន័យ)", "ប្រកាសខុស (ព្យួរទុក)"))</f>
        <v/>
      </c>
      <c r="L1228" s="418" t="inlineStr"/>
      <c r="M1228" s="418" t="inlineStr"/>
      <c r="N1228" s="455" t="n"/>
      <c r="O1228" s="455">
        <f>IF(W1228&lt;0,AI1228,I1228)</f>
        <v/>
      </c>
      <c r="P1228" s="455">
        <f>I1228-O1228</f>
        <v/>
      </c>
      <c r="Q1228" s="418" t="n"/>
      <c r="R1228" s="418" t="inlineStr">
        <is>
          <t>2200-052884</t>
        </is>
      </c>
      <c r="S1228" s="418" t="inlineStr"/>
      <c r="T1228" s="418">
        <f>R1228=S1228</f>
        <v/>
      </c>
      <c r="U1228" s="418">
        <f>AND(MONTH(F1228)=MONTH(Y1228), YEAR(F1228)=YEAR(Y1228))</f>
        <v/>
      </c>
      <c r="V1228" s="418">
        <f>AND(AC1228&lt;&gt;"", 'Company information'!D$4&lt;&gt;"", RIGHT(SUBSTITUTE(AC1228,"-",""),9)=RIGHT(SUBSTITUTE('Company information'!D$4,"-",""),9))</f>
        <v/>
      </c>
      <c r="W1228" s="418">
        <f>AI1228-I1228</f>
        <v/>
      </c>
      <c r="X1228" s="455" t="n"/>
      <c r="Y1228" s="417" t="n"/>
      <c r="Z1228" s="418" t="n"/>
      <c r="AA1228" s="418" t="n"/>
      <c r="AB1228" s="418" t="n"/>
      <c r="AC1228" s="418" t="n"/>
      <c r="AD1228" s="418" t="n"/>
      <c r="AE1228" s="455" t="n"/>
      <c r="AF1228" s="455" t="n"/>
      <c r="AG1228" s="455" t="n"/>
      <c r="AH1228" s="455" t="n"/>
      <c r="AI1228" s="455" t="n"/>
      <c r="AJ1228" s="455" t="n"/>
      <c r="AK1228" s="455" t="n"/>
      <c r="AL1228" s="455" t="n"/>
      <c r="AM1228" s="455" t="n"/>
      <c r="AN1228" s="455" t="n"/>
      <c r="AO1228" s="455" t="n"/>
      <c r="AP1228" s="455" t="n"/>
      <c r="AQ1228" s="455" t="n"/>
      <c r="AR1228" s="418" t="n"/>
      <c r="AS1228" s="418" t="n"/>
      <c r="AT1228" s="418" t="n"/>
    </row>
    <row r="1229">
      <c r="A1229" s="417" t="n">
        <v>1220</v>
      </c>
      <c r="B1229" s="418" t="inlineStr">
        <is>
          <t>Drinking water</t>
        </is>
      </c>
      <c r="C1229" s="418" t="inlineStr">
        <is>
          <t>សូស៊ីយេតេ កុងសេស្យូនែរ ដឺ ឡាអេរ៉ូព័រ</t>
        </is>
      </c>
      <c r="D1229" s="418" t="inlineStr">
        <is>
          <t>L001-100047300</t>
        </is>
      </c>
      <c r="E1229" s="418" t="inlineStr">
        <is>
          <t>2200-052883</t>
        </is>
      </c>
      <c r="F1229" s="419" t="n">
        <v>44820</v>
      </c>
      <c r="G1229" s="420" t="n">
        <v>824</v>
      </c>
      <c r="H1229" s="418" t="n"/>
      <c r="I1229" s="455" t="n">
        <v>824</v>
      </c>
      <c r="J1229" s="418">
        <f>IF(L1229&lt;&gt;"",L1229,K1229)</f>
        <v/>
      </c>
      <c r="K1229" s="418">
        <f>IF(AND(T1229=TRUE, U1229=TRUE, V1229=TRUE), IF(W1229&lt;-0.05, "អនុញ្ញាត (អ្នកផ្គត់ផ្គង់ប្រកាសខ្វះ)", "បានប្រកាស (អនុញ្ញាត)"), IF(AND(T1229=FALSE, U1229=FALSE, V1229=FALSE), "ព្យួរទុក (មិនមានទិន្នន័យ)", "ប្រកាសខុស (ព្យួរទុក)"))</f>
        <v/>
      </c>
      <c r="L1229" s="418" t="inlineStr"/>
      <c r="M1229" s="418" t="inlineStr"/>
      <c r="N1229" s="455" t="n"/>
      <c r="O1229" s="455">
        <f>IF(W1229&lt;0,AI1229,I1229)</f>
        <v/>
      </c>
      <c r="P1229" s="455">
        <f>I1229-O1229</f>
        <v/>
      </c>
      <c r="Q1229" s="418" t="n"/>
      <c r="R1229" s="418" t="inlineStr">
        <is>
          <t>2200-052883</t>
        </is>
      </c>
      <c r="S1229" s="418" t="inlineStr"/>
      <c r="T1229" s="418">
        <f>R1229=S1229</f>
        <v/>
      </c>
      <c r="U1229" s="418">
        <f>AND(MONTH(F1229)=MONTH(Y1229), YEAR(F1229)=YEAR(Y1229))</f>
        <v/>
      </c>
      <c r="V1229" s="418">
        <f>AND(AC1229&lt;&gt;"", 'Company information'!D$4&lt;&gt;"", RIGHT(SUBSTITUTE(AC1229,"-",""),9)=RIGHT(SUBSTITUTE('Company information'!D$4,"-",""),9))</f>
        <v/>
      </c>
      <c r="W1229" s="418">
        <f>AI1229-I1229</f>
        <v/>
      </c>
      <c r="X1229" s="455" t="n"/>
      <c r="Y1229" s="417" t="n"/>
      <c r="Z1229" s="418" t="n"/>
      <c r="AA1229" s="418" t="n"/>
      <c r="AB1229" s="418" t="n"/>
      <c r="AC1229" s="418" t="n"/>
      <c r="AD1229" s="418" t="n"/>
      <c r="AE1229" s="455" t="n"/>
      <c r="AF1229" s="455" t="n"/>
      <c r="AG1229" s="455" t="n"/>
      <c r="AH1229" s="455" t="n"/>
      <c r="AI1229" s="455" t="n"/>
      <c r="AJ1229" s="455" t="n"/>
      <c r="AK1229" s="455" t="n"/>
      <c r="AL1229" s="455" t="n"/>
      <c r="AM1229" s="455" t="n"/>
      <c r="AN1229" s="455" t="n"/>
      <c r="AO1229" s="455" t="n"/>
      <c r="AP1229" s="455" t="n"/>
      <c r="AQ1229" s="455" t="n"/>
      <c r="AR1229" s="418" t="n"/>
      <c r="AS1229" s="418" t="n"/>
      <c r="AT1229" s="418" t="n"/>
    </row>
    <row r="1230">
      <c r="A1230" s="417" t="n">
        <v>1221</v>
      </c>
      <c r="B1230" s="418" t="inlineStr">
        <is>
          <t>Drinking water</t>
        </is>
      </c>
      <c r="C1230" s="418" t="inlineStr">
        <is>
          <t>សូស៊ីយេតេ កុងសេស្យូនែរ ដឺ ឡាអេរ៉ូព័រ</t>
        </is>
      </c>
      <c r="D1230" s="418" t="inlineStr">
        <is>
          <t>L001-100047300</t>
        </is>
      </c>
      <c r="E1230" s="418" t="inlineStr">
        <is>
          <t>2200-051210</t>
        </is>
      </c>
      <c r="F1230" s="419" t="n">
        <v>44751</v>
      </c>
      <c r="G1230" s="420" t="n">
        <v>13456</v>
      </c>
      <c r="H1230" s="418" t="n"/>
      <c r="I1230" s="455" t="n">
        <v>13456</v>
      </c>
      <c r="J1230" s="418">
        <f>IF(L1230&lt;&gt;"",L1230,K1230)</f>
        <v/>
      </c>
      <c r="K1230" s="418">
        <f>IF(AND(T1230=TRUE, U1230=TRUE, V1230=TRUE), IF(W1230&lt;-0.05, "អនុញ្ញាត (អ្នកផ្គត់ផ្គង់ប្រកាសខ្វះ)", "បានប្រកាស (អនុញ្ញាត)"), IF(AND(T1230=FALSE, U1230=FALSE, V1230=FALSE), "ព្យួរទុក (មិនមានទិន្នន័យ)", "ប្រកាសខុស (ព្យួរទុក)"))</f>
        <v/>
      </c>
      <c r="L1230" s="418" t="inlineStr"/>
      <c r="M1230" s="418" t="inlineStr"/>
      <c r="N1230" s="455" t="n"/>
      <c r="O1230" s="455">
        <f>IF(W1230&lt;0,AI1230,I1230)</f>
        <v/>
      </c>
      <c r="P1230" s="455">
        <f>I1230-O1230</f>
        <v/>
      </c>
      <c r="Q1230" s="418" t="n"/>
      <c r="R1230" s="418" t="inlineStr">
        <is>
          <t>2200-051210</t>
        </is>
      </c>
      <c r="S1230" s="418" t="inlineStr"/>
      <c r="T1230" s="418">
        <f>R1230=S1230</f>
        <v/>
      </c>
      <c r="U1230" s="418">
        <f>AND(MONTH(F1230)=MONTH(Y1230), YEAR(F1230)=YEAR(Y1230))</f>
        <v/>
      </c>
      <c r="V1230" s="418">
        <f>AND(AC1230&lt;&gt;"", 'Company information'!D$4&lt;&gt;"", RIGHT(SUBSTITUTE(AC1230,"-",""),9)=RIGHT(SUBSTITUTE('Company information'!D$4,"-",""),9))</f>
        <v/>
      </c>
      <c r="W1230" s="418">
        <f>AI1230-I1230</f>
        <v/>
      </c>
      <c r="X1230" s="455" t="n"/>
      <c r="Y1230" s="417" t="n"/>
      <c r="Z1230" s="418" t="n"/>
      <c r="AA1230" s="418" t="n"/>
      <c r="AB1230" s="418" t="n"/>
      <c r="AC1230" s="418" t="n"/>
      <c r="AD1230" s="418" t="n"/>
      <c r="AE1230" s="455" t="n"/>
      <c r="AF1230" s="455" t="n"/>
      <c r="AG1230" s="455" t="n"/>
      <c r="AH1230" s="455" t="n"/>
      <c r="AI1230" s="455" t="n"/>
      <c r="AJ1230" s="455" t="n"/>
      <c r="AK1230" s="455" t="n"/>
      <c r="AL1230" s="455" t="n"/>
      <c r="AM1230" s="455" t="n"/>
      <c r="AN1230" s="455" t="n"/>
      <c r="AO1230" s="455" t="n"/>
      <c r="AP1230" s="455" t="n"/>
      <c r="AQ1230" s="455" t="n"/>
      <c r="AR1230" s="418" t="n"/>
      <c r="AS1230" s="418" t="n"/>
      <c r="AT1230" s="418" t="n"/>
    </row>
    <row r="1231">
      <c r="A1231" s="417" t="n">
        <v>1222</v>
      </c>
      <c r="B1231" s="418" t="inlineStr">
        <is>
          <t>Drinking water</t>
        </is>
      </c>
      <c r="C1231" s="418" t="inlineStr">
        <is>
          <t>សូស៊ីយេតេ កុងសេស្យូនែរ ដឺ ឡាអេរ៉ូព័រ</t>
        </is>
      </c>
      <c r="D1231" s="418" t="inlineStr">
        <is>
          <t>L001-100047300</t>
        </is>
      </c>
      <c r="E1231" s="418" t="inlineStr">
        <is>
          <t>2200-051791</t>
        </is>
      </c>
      <c r="F1231" s="419" t="n">
        <v>44813</v>
      </c>
      <c r="G1231" s="420" t="n">
        <v>72381</v>
      </c>
      <c r="H1231" s="418" t="n"/>
      <c r="I1231" s="455" t="n">
        <v>72381</v>
      </c>
      <c r="J1231" s="418">
        <f>IF(L1231&lt;&gt;"",L1231,K1231)</f>
        <v/>
      </c>
      <c r="K1231" s="418">
        <f>IF(AND(T1231=TRUE, U1231=TRUE, V1231=TRUE), IF(W1231&lt;-0.05, "អនុញ្ញាត (អ្នកផ្គត់ផ្គង់ប្រកាសខ្វះ)", "បានប្រកាស (អនុញ្ញាត)"), IF(AND(T1231=FALSE, U1231=FALSE, V1231=FALSE), "ព្យួរទុក (មិនមានទិន្នន័យ)", "ប្រកាសខុស (ព្យួរទុក)"))</f>
        <v/>
      </c>
      <c r="L1231" s="418" t="inlineStr"/>
      <c r="M1231" s="418" t="inlineStr"/>
      <c r="N1231" s="455" t="n"/>
      <c r="O1231" s="455">
        <f>IF(W1231&lt;0,AI1231,I1231)</f>
        <v/>
      </c>
      <c r="P1231" s="455">
        <f>I1231-O1231</f>
        <v/>
      </c>
      <c r="Q1231" s="418" t="n"/>
      <c r="R1231" s="418" t="inlineStr">
        <is>
          <t>2200-051791</t>
        </is>
      </c>
      <c r="S1231" s="418" t="inlineStr"/>
      <c r="T1231" s="418">
        <f>R1231=S1231</f>
        <v/>
      </c>
      <c r="U1231" s="418">
        <f>AND(MONTH(F1231)=MONTH(Y1231), YEAR(F1231)=YEAR(Y1231))</f>
        <v/>
      </c>
      <c r="V1231" s="418">
        <f>AND(AC1231&lt;&gt;"", 'Company information'!D$4&lt;&gt;"", RIGHT(SUBSTITUTE(AC1231,"-",""),9)=RIGHT(SUBSTITUTE('Company information'!D$4,"-",""),9))</f>
        <v/>
      </c>
      <c r="W1231" s="418">
        <f>AI1231-I1231</f>
        <v/>
      </c>
      <c r="X1231" s="455" t="n"/>
      <c r="Y1231" s="417" t="n"/>
      <c r="Z1231" s="418" t="n"/>
      <c r="AA1231" s="418" t="n"/>
      <c r="AB1231" s="418" t="n"/>
      <c r="AC1231" s="418" t="n"/>
      <c r="AD1231" s="418" t="n"/>
      <c r="AE1231" s="455" t="n"/>
      <c r="AF1231" s="455" t="n"/>
      <c r="AG1231" s="455" t="n"/>
      <c r="AH1231" s="455" t="n"/>
      <c r="AI1231" s="455" t="n"/>
      <c r="AJ1231" s="455" t="n"/>
      <c r="AK1231" s="455" t="n"/>
      <c r="AL1231" s="455" t="n"/>
      <c r="AM1231" s="455" t="n"/>
      <c r="AN1231" s="455" t="n"/>
      <c r="AO1231" s="455" t="n"/>
      <c r="AP1231" s="455" t="n"/>
      <c r="AQ1231" s="455" t="n"/>
      <c r="AR1231" s="418" t="n"/>
      <c r="AS1231" s="418" t="n"/>
      <c r="AT1231" s="418" t="n"/>
    </row>
    <row r="1232">
      <c r="A1232" s="417" t="n">
        <v>1223</v>
      </c>
      <c r="B1232" s="418" t="inlineStr">
        <is>
          <t>Drinking water</t>
        </is>
      </c>
      <c r="C1232" s="418" t="inlineStr">
        <is>
          <t>សូស៊ីយេតេ កុងសេស្យូនែរ ដឺ ឡាអេរ៉ូព័រ</t>
        </is>
      </c>
      <c r="D1232" s="418" t="inlineStr">
        <is>
          <t>L001-100047300</t>
        </is>
      </c>
      <c r="E1232" s="418" t="inlineStr">
        <is>
          <t>2200-051555</t>
        </is>
      </c>
      <c r="F1232" s="419" t="n">
        <v>44782</v>
      </c>
      <c r="G1232" s="420" t="n">
        <v>35994</v>
      </c>
      <c r="H1232" s="418" t="n"/>
      <c r="I1232" s="455" t="n">
        <v>35994</v>
      </c>
      <c r="J1232" s="418">
        <f>IF(L1232&lt;&gt;"",L1232,K1232)</f>
        <v/>
      </c>
      <c r="K1232" s="418">
        <f>IF(AND(T1232=TRUE, U1232=TRUE, V1232=TRUE), IF(W1232&lt;-0.05, "អនុញ្ញាត (អ្នកផ្គត់ផ្គង់ប្រកាសខ្វះ)", "បានប្រកាស (អនុញ្ញាត)"), IF(AND(T1232=FALSE, U1232=FALSE, V1232=FALSE), "ព្យួរទុក (មិនមានទិន្នន័យ)", "ប្រកាសខុស (ព្យួរទុក)"))</f>
        <v/>
      </c>
      <c r="L1232" s="418" t="inlineStr"/>
      <c r="M1232" s="418" t="inlineStr"/>
      <c r="N1232" s="455" t="n"/>
      <c r="O1232" s="455">
        <f>IF(W1232&lt;0,AI1232,I1232)</f>
        <v/>
      </c>
      <c r="P1232" s="455">
        <f>I1232-O1232</f>
        <v/>
      </c>
      <c r="Q1232" s="418" t="n"/>
      <c r="R1232" s="418" t="inlineStr">
        <is>
          <t>2200-051555</t>
        </is>
      </c>
      <c r="S1232" s="418" t="inlineStr"/>
      <c r="T1232" s="418">
        <f>R1232=S1232</f>
        <v/>
      </c>
      <c r="U1232" s="418">
        <f>AND(MONTH(F1232)=MONTH(Y1232), YEAR(F1232)=YEAR(Y1232))</f>
        <v/>
      </c>
      <c r="V1232" s="418">
        <f>AND(AC1232&lt;&gt;"", 'Company information'!D$4&lt;&gt;"", RIGHT(SUBSTITUTE(AC1232,"-",""),9)=RIGHT(SUBSTITUTE('Company information'!D$4,"-",""),9))</f>
        <v/>
      </c>
      <c r="W1232" s="418">
        <f>AI1232-I1232</f>
        <v/>
      </c>
      <c r="X1232" s="455" t="n"/>
      <c r="Y1232" s="417" t="n"/>
      <c r="Z1232" s="418" t="n"/>
      <c r="AA1232" s="418" t="n"/>
      <c r="AB1232" s="418" t="n"/>
      <c r="AC1232" s="418" t="n"/>
      <c r="AD1232" s="418" t="n"/>
      <c r="AE1232" s="455" t="n"/>
      <c r="AF1232" s="455" t="n"/>
      <c r="AG1232" s="455" t="n"/>
      <c r="AH1232" s="455" t="n"/>
      <c r="AI1232" s="455" t="n"/>
      <c r="AJ1232" s="455" t="n"/>
      <c r="AK1232" s="455" t="n"/>
      <c r="AL1232" s="455" t="n"/>
      <c r="AM1232" s="455" t="n"/>
      <c r="AN1232" s="455" t="n"/>
      <c r="AO1232" s="455" t="n"/>
      <c r="AP1232" s="455" t="n"/>
      <c r="AQ1232" s="455" t="n"/>
      <c r="AR1232" s="418" t="n"/>
      <c r="AS1232" s="418" t="n"/>
      <c r="AT1232" s="418" t="n"/>
    </row>
    <row r="1233">
      <c r="A1233" s="417" t="n">
        <v>1224</v>
      </c>
      <c r="B1233" s="418" t="inlineStr">
        <is>
          <t>Export Shipment Expense</t>
        </is>
      </c>
      <c r="C1233" s="418" t="inlineStr">
        <is>
          <t>សូស៊ីយេតេ កុងសេស្យូនែរ ដឺ ឡាអេរ៉ូព័រ</t>
        </is>
      </c>
      <c r="D1233" s="418" t="inlineStr">
        <is>
          <t>L001-100047300</t>
        </is>
      </c>
      <c r="E1233" s="418" t="inlineStr">
        <is>
          <t>2200-051554</t>
        </is>
      </c>
      <c r="F1233" s="419" t="n">
        <v>44782</v>
      </c>
      <c r="G1233" s="420" t="n">
        <v>8439</v>
      </c>
      <c r="H1233" s="418" t="n"/>
      <c r="I1233" s="455" t="n">
        <v>8439</v>
      </c>
      <c r="J1233" s="418">
        <f>IF(L1233&lt;&gt;"",L1233,K1233)</f>
        <v/>
      </c>
      <c r="K1233" s="418">
        <f>IF(AND(T1233=TRUE, U1233=TRUE, V1233=TRUE), IF(W1233&lt;-0.05, "អនុញ្ញាត (អ្នកផ្គត់ផ្គង់ប្រកាសខ្វះ)", "បានប្រកាស (អនុញ្ញាត)"), IF(AND(T1233=FALSE, U1233=FALSE, V1233=FALSE), "ព្យួរទុក (មិនមានទិន្នន័យ)", "ប្រកាសខុស (ព្យួរទុក)"))</f>
        <v/>
      </c>
      <c r="L1233" s="418" t="inlineStr"/>
      <c r="M1233" s="418" t="inlineStr"/>
      <c r="N1233" s="455" t="n"/>
      <c r="O1233" s="455">
        <f>IF(W1233&lt;0,AI1233,I1233)</f>
        <v/>
      </c>
      <c r="P1233" s="455">
        <f>I1233-O1233</f>
        <v/>
      </c>
      <c r="Q1233" s="418" t="n"/>
      <c r="R1233" s="418" t="inlineStr">
        <is>
          <t>2200-051554</t>
        </is>
      </c>
      <c r="S1233" s="418" t="inlineStr"/>
      <c r="T1233" s="418">
        <f>R1233=S1233</f>
        <v/>
      </c>
      <c r="U1233" s="418">
        <f>AND(MONTH(F1233)=MONTH(Y1233), YEAR(F1233)=YEAR(Y1233))</f>
        <v/>
      </c>
      <c r="V1233" s="418">
        <f>AND(AC1233&lt;&gt;"", 'Company information'!D$4&lt;&gt;"", RIGHT(SUBSTITUTE(AC1233,"-",""),9)=RIGHT(SUBSTITUTE('Company information'!D$4,"-",""),9))</f>
        <v/>
      </c>
      <c r="W1233" s="418">
        <f>AI1233-I1233</f>
        <v/>
      </c>
      <c r="X1233" s="455" t="n"/>
      <c r="Y1233" s="417" t="n"/>
      <c r="Z1233" s="418" t="n"/>
      <c r="AA1233" s="418" t="n"/>
      <c r="AB1233" s="418" t="n"/>
      <c r="AC1233" s="418" t="n"/>
      <c r="AD1233" s="418" t="n"/>
      <c r="AE1233" s="455" t="n"/>
      <c r="AF1233" s="455" t="n"/>
      <c r="AG1233" s="455" t="n"/>
      <c r="AH1233" s="455" t="n"/>
      <c r="AI1233" s="455" t="n"/>
      <c r="AJ1233" s="455" t="n"/>
      <c r="AK1233" s="455" t="n"/>
      <c r="AL1233" s="455" t="n"/>
      <c r="AM1233" s="455" t="n"/>
      <c r="AN1233" s="455" t="n"/>
      <c r="AO1233" s="455" t="n"/>
      <c r="AP1233" s="455" t="n"/>
      <c r="AQ1233" s="455" t="n"/>
      <c r="AR1233" s="418" t="n"/>
      <c r="AS1233" s="418" t="n"/>
      <c r="AT1233" s="418" t="n"/>
    </row>
    <row r="1234">
      <c r="A1234" s="417" t="n">
        <v>1225</v>
      </c>
      <c r="B1234" s="418" t="inlineStr">
        <is>
          <t>Staffs Mission</t>
        </is>
      </c>
      <c r="C1234" s="418" t="inlineStr">
        <is>
          <t>ជេអេចអិល (ខេមបូឌា) ឡូជីស្ទីក ឯ.ក</t>
        </is>
      </c>
      <c r="D1234" s="418" t="inlineStr">
        <is>
          <t>K006-901803075</t>
        </is>
      </c>
      <c r="E1234" s="418" t="inlineStr">
        <is>
          <t>JHL-22-02317</t>
        </is>
      </c>
      <c r="F1234" s="419" t="n">
        <v>44824</v>
      </c>
      <c r="G1234" s="420" t="n">
        <v>72294</v>
      </c>
      <c r="H1234" s="418" t="n"/>
      <c r="I1234" s="455" t="n">
        <v>72294</v>
      </c>
      <c r="J1234" s="418">
        <f>IF(L1234&lt;&gt;"",L1234,K1234)</f>
        <v/>
      </c>
      <c r="K1234" s="418">
        <f>IF(AND(T1234=TRUE, U1234=TRUE, V1234=TRUE), IF(W1234&lt;-0.05, "អនុញ្ញាត (អ្នកផ្គត់ផ្គង់ប្រកាសខ្វះ)", "បានប្រកាស (អនុញ្ញាត)"), IF(AND(T1234=FALSE, U1234=FALSE, V1234=FALSE), "ព្យួរទុក (មិនមានទិន្នន័យ)", "ប្រកាសខុស (ព្យួរទុក)"))</f>
        <v/>
      </c>
      <c r="L1234" s="418" t="inlineStr"/>
      <c r="M1234" s="418" t="inlineStr"/>
      <c r="N1234" s="455" t="n"/>
      <c r="O1234" s="455">
        <f>IF(W1234&lt;0,AI1234,I1234)</f>
        <v/>
      </c>
      <c r="P1234" s="455">
        <f>I1234-O1234</f>
        <v/>
      </c>
      <c r="Q1234" s="418" t="n"/>
      <c r="R1234" s="418" t="inlineStr">
        <is>
          <t>JHL-22-02317</t>
        </is>
      </c>
      <c r="S1234" s="418" t="inlineStr">
        <is>
          <t>JHL-22-02317</t>
        </is>
      </c>
      <c r="T1234" s="418">
        <f>R1234=S1234</f>
        <v/>
      </c>
      <c r="U1234" s="418">
        <f>AND(MONTH(F1234)=MONTH(Y1234), YEAR(F1234)=YEAR(Y1234))</f>
        <v/>
      </c>
      <c r="V1234" s="418">
        <f>AND(AC1234&lt;&gt;"", 'Company information'!D$4&lt;&gt;"", RIGHT(SUBSTITUTE(AC1234,"-",""),9)=RIGHT(SUBSTITUTE('Company information'!D$4,"-",""),9))</f>
        <v/>
      </c>
      <c r="W1234" s="418">
        <f>AI1234-I1234</f>
        <v/>
      </c>
      <c r="X1234" s="455" t="n"/>
      <c r="Y1234" s="419" t="n">
        <v>44824</v>
      </c>
      <c r="Z1234" s="418" t="inlineStr">
        <is>
          <t>JHL-22-02317</t>
        </is>
      </c>
      <c r="AA1234" s="418" t="inlineStr"/>
      <c r="AB1234" s="418" t="inlineStr">
        <is>
          <t>បុគ្គលជាប់អាករ</t>
        </is>
      </c>
      <c r="AC1234" s="418" t="inlineStr">
        <is>
          <t>L001-100067123</t>
        </is>
      </c>
      <c r="AD1234" s="418" t="inlineStr">
        <is>
          <t>រីឡាយអេប៊ល សូស អ៊ិនដាសស្រ្ទៀល (ខេមបូឌា)</t>
        </is>
      </c>
      <c r="AE1234" s="455" t="n">
        <v>795231</v>
      </c>
      <c r="AF1234" s="455" t="n">
        <v>722937</v>
      </c>
      <c r="AG1234" s="455" t="n">
        <v>0</v>
      </c>
      <c r="AH1234" s="455" t="n">
        <v>0</v>
      </c>
      <c r="AI1234" s="455" t="n">
        <v>72294</v>
      </c>
      <c r="AJ1234" s="455" t="n">
        <v>0</v>
      </c>
      <c r="AK1234" s="455" t="n">
        <v>0</v>
      </c>
      <c r="AL1234" s="455" t="n">
        <v>0</v>
      </c>
      <c r="AM1234" s="455" t="n">
        <v>0</v>
      </c>
      <c r="AN1234" s="455" t="n">
        <v>0</v>
      </c>
      <c r="AO1234" s="455" t="n">
        <v>0</v>
      </c>
      <c r="AP1234" s="455" t="n">
        <v>0</v>
      </c>
      <c r="AQ1234" s="455" t="n">
        <v>0</v>
      </c>
      <c r="AR1234" s="418" t="inlineStr"/>
      <c r="AS1234" s="418" t="inlineStr">
        <is>
          <t>Import Export clearance services</t>
        </is>
      </c>
      <c r="AT1234" s="418" t="inlineStr">
        <is>
          <t>បានប្រកាសពន្ធ</t>
        </is>
      </c>
    </row>
    <row r="1235">
      <c r="A1235" s="417" t="n">
        <v>1226</v>
      </c>
      <c r="B1235" s="418" t="inlineStr">
        <is>
          <t>Customs Clearance Fee</t>
        </is>
      </c>
      <c r="C1235" s="418" t="inlineStr">
        <is>
          <t>ជេអេចអិល (ខេមបូឌា) ឡូជីស្ទីក ឯ.ក</t>
        </is>
      </c>
      <c r="D1235" s="418" t="inlineStr">
        <is>
          <t>K006-901803075</t>
        </is>
      </c>
      <c r="E1235" s="418" t="inlineStr">
        <is>
          <t>JHL-22-02285</t>
        </is>
      </c>
      <c r="F1235" s="419" t="n">
        <v>44820</v>
      </c>
      <c r="G1235" s="420" t="n">
        <v>63984</v>
      </c>
      <c r="H1235" s="418" t="n"/>
      <c r="I1235" s="455" t="n">
        <v>63984</v>
      </c>
      <c r="J1235" s="418">
        <f>IF(L1235&lt;&gt;"",L1235,K1235)</f>
        <v/>
      </c>
      <c r="K1235" s="418">
        <f>IF(AND(T1235=TRUE, U1235=TRUE, V1235=TRUE), IF(W1235&lt;-0.05, "អនុញ្ញាត (អ្នកផ្គត់ផ្គង់ប្រកាសខ្វះ)", "បានប្រកាស (អនុញ្ញាត)"), IF(AND(T1235=FALSE, U1235=FALSE, V1235=FALSE), "ព្យួរទុក (មិនមានទិន្នន័យ)", "ប្រកាសខុស (ព្យួរទុក)"))</f>
        <v/>
      </c>
      <c r="L1235" s="418" t="inlineStr"/>
      <c r="M1235" s="418" t="inlineStr"/>
      <c r="N1235" s="455" t="n"/>
      <c r="O1235" s="455">
        <f>IF(W1235&lt;0,AI1235,I1235)</f>
        <v/>
      </c>
      <c r="P1235" s="455">
        <f>I1235-O1235</f>
        <v/>
      </c>
      <c r="Q1235" s="418" t="n"/>
      <c r="R1235" s="418" t="inlineStr">
        <is>
          <t>JHL-22-02285</t>
        </is>
      </c>
      <c r="S1235" s="418" t="inlineStr">
        <is>
          <t>JHL-22-02285</t>
        </is>
      </c>
      <c r="T1235" s="418">
        <f>R1235=S1235</f>
        <v/>
      </c>
      <c r="U1235" s="418">
        <f>AND(MONTH(F1235)=MONTH(Y1235), YEAR(F1235)=YEAR(Y1235))</f>
        <v/>
      </c>
      <c r="V1235" s="418">
        <f>AND(AC1235&lt;&gt;"", 'Company information'!D$4&lt;&gt;"", RIGHT(SUBSTITUTE(AC1235,"-",""),9)=RIGHT(SUBSTITUTE('Company information'!D$4,"-",""),9))</f>
        <v/>
      </c>
      <c r="W1235" s="418">
        <f>AI1235-I1235</f>
        <v/>
      </c>
      <c r="X1235" s="455" t="n"/>
      <c r="Y1235" s="419" t="n">
        <v>44820</v>
      </c>
      <c r="Z1235" s="418" t="inlineStr">
        <is>
          <t>JHL-22-02285</t>
        </is>
      </c>
      <c r="AA1235" s="418" t="inlineStr"/>
      <c r="AB1235" s="418" t="inlineStr">
        <is>
          <t>បុគ្គលជាប់អាករ</t>
        </is>
      </c>
      <c r="AC1235" s="418" t="inlineStr">
        <is>
          <t>L001-100067123</t>
        </is>
      </c>
      <c r="AD1235" s="418" t="inlineStr">
        <is>
          <t>រីឡាយអេប៊ល សូស អ៊ិនដាសស្រ្ទៀល (ខេមបូឌា)</t>
        </is>
      </c>
      <c r="AE1235" s="455" t="n">
        <v>703820</v>
      </c>
      <c r="AF1235" s="455" t="n">
        <v>639836</v>
      </c>
      <c r="AG1235" s="455" t="n">
        <v>0</v>
      </c>
      <c r="AH1235" s="455" t="n">
        <v>0</v>
      </c>
      <c r="AI1235" s="455" t="n">
        <v>63984</v>
      </c>
      <c r="AJ1235" s="455" t="n">
        <v>0</v>
      </c>
      <c r="AK1235" s="455" t="n">
        <v>0</v>
      </c>
      <c r="AL1235" s="455" t="n">
        <v>0</v>
      </c>
      <c r="AM1235" s="455" t="n">
        <v>0</v>
      </c>
      <c r="AN1235" s="455" t="n">
        <v>0</v>
      </c>
      <c r="AO1235" s="455" t="n">
        <v>0</v>
      </c>
      <c r="AP1235" s="455" t="n">
        <v>0</v>
      </c>
      <c r="AQ1235" s="455" t="n">
        <v>0</v>
      </c>
      <c r="AR1235" s="418" t="inlineStr"/>
      <c r="AS1235" s="418" t="inlineStr">
        <is>
          <t>Import Export clearance services</t>
        </is>
      </c>
      <c r="AT1235" s="418" t="inlineStr">
        <is>
          <t>បានប្រកាសពន្ធ</t>
        </is>
      </c>
    </row>
    <row r="1236">
      <c r="A1236" s="417" t="n">
        <v>1227</v>
      </c>
      <c r="B1236" s="418" t="inlineStr">
        <is>
          <t>Cargo Terminal</t>
        </is>
      </c>
      <c r="C1236" s="418" t="inlineStr">
        <is>
          <t>ជេអេចអិល (ខេមបូឌា) ឡូជីស្ទីក ឯ.ក</t>
        </is>
      </c>
      <c r="D1236" s="418" t="inlineStr">
        <is>
          <t>K006-901803075</t>
        </is>
      </c>
      <c r="E1236" s="418" t="inlineStr">
        <is>
          <t>JHL-22-02284</t>
        </is>
      </c>
      <c r="F1236" s="419" t="n">
        <v>44820</v>
      </c>
      <c r="G1236" s="420" t="n">
        <v>51624</v>
      </c>
      <c r="H1236" s="418" t="n"/>
      <c r="I1236" s="455" t="n">
        <v>51624</v>
      </c>
      <c r="J1236" s="418">
        <f>IF(L1236&lt;&gt;"",L1236,K1236)</f>
        <v/>
      </c>
      <c r="K1236" s="418">
        <f>IF(AND(T1236=TRUE, U1236=TRUE, V1236=TRUE), IF(W1236&lt;-0.05, "អនុញ្ញាត (អ្នកផ្គត់ផ្គង់ប្រកាសខ្វះ)", "បានប្រកាស (អនុញ្ញាត)"), IF(AND(T1236=FALSE, U1236=FALSE, V1236=FALSE), "ព្យួរទុក (មិនមានទិន្នន័យ)", "ប្រកាសខុស (ព្យួរទុក)"))</f>
        <v/>
      </c>
      <c r="L1236" s="418" t="inlineStr"/>
      <c r="M1236" s="418" t="inlineStr"/>
      <c r="N1236" s="455" t="n"/>
      <c r="O1236" s="455">
        <f>IF(W1236&lt;0,AI1236,I1236)</f>
        <v/>
      </c>
      <c r="P1236" s="455">
        <f>I1236-O1236</f>
        <v/>
      </c>
      <c r="Q1236" s="418" t="n"/>
      <c r="R1236" s="418" t="inlineStr">
        <is>
          <t>JHL-22-02284</t>
        </is>
      </c>
      <c r="S1236" s="418" t="inlineStr">
        <is>
          <t>JHL-22-02284</t>
        </is>
      </c>
      <c r="T1236" s="418">
        <f>R1236=S1236</f>
        <v/>
      </c>
      <c r="U1236" s="418">
        <f>AND(MONTH(F1236)=MONTH(Y1236), YEAR(F1236)=YEAR(Y1236))</f>
        <v/>
      </c>
      <c r="V1236" s="418">
        <f>AND(AC1236&lt;&gt;"", 'Company information'!D$4&lt;&gt;"", RIGHT(SUBSTITUTE(AC1236,"-",""),9)=RIGHT(SUBSTITUTE('Company information'!D$4,"-",""),9))</f>
        <v/>
      </c>
      <c r="W1236" s="418">
        <f>AI1236-I1236</f>
        <v/>
      </c>
      <c r="X1236" s="455" t="n"/>
      <c r="Y1236" s="419" t="n">
        <v>44820</v>
      </c>
      <c r="Z1236" s="418" t="inlineStr">
        <is>
          <t>JHL-22-02284</t>
        </is>
      </c>
      <c r="AA1236" s="418" t="inlineStr"/>
      <c r="AB1236" s="418" t="inlineStr">
        <is>
          <t>បុគ្គលជាប់អាករ</t>
        </is>
      </c>
      <c r="AC1236" s="418" t="inlineStr">
        <is>
          <t>L001-100067123</t>
        </is>
      </c>
      <c r="AD1236" s="418" t="inlineStr">
        <is>
          <t>រីឡាយអេប៊ល សូស អ៊ិនដាសស្រ្ទៀល (ខេមបូឌា)</t>
        </is>
      </c>
      <c r="AE1236" s="455" t="n">
        <v>567860</v>
      </c>
      <c r="AF1236" s="455" t="n">
        <v>516236</v>
      </c>
      <c r="AG1236" s="455" t="n">
        <v>0</v>
      </c>
      <c r="AH1236" s="455" t="n">
        <v>0</v>
      </c>
      <c r="AI1236" s="455" t="n">
        <v>51624</v>
      </c>
      <c r="AJ1236" s="455" t="n">
        <v>0</v>
      </c>
      <c r="AK1236" s="455" t="n">
        <v>0</v>
      </c>
      <c r="AL1236" s="455" t="n">
        <v>0</v>
      </c>
      <c r="AM1236" s="455" t="n">
        <v>0</v>
      </c>
      <c r="AN1236" s="455" t="n">
        <v>0</v>
      </c>
      <c r="AO1236" s="455" t="n">
        <v>0</v>
      </c>
      <c r="AP1236" s="455" t="n">
        <v>0</v>
      </c>
      <c r="AQ1236" s="455" t="n">
        <v>0</v>
      </c>
      <c r="AR1236" s="418" t="inlineStr"/>
      <c r="AS1236" s="418" t="inlineStr">
        <is>
          <t>Import Export clearance services</t>
        </is>
      </c>
      <c r="AT1236" s="418" t="inlineStr">
        <is>
          <t>បានប្រកាសពន្ធ</t>
        </is>
      </c>
    </row>
    <row r="1237">
      <c r="A1237" s="417" t="n">
        <v>1228</v>
      </c>
      <c r="B1237" s="418" t="inlineStr">
        <is>
          <t>Customs Declaration, CPF Non-Container</t>
        </is>
      </c>
      <c r="C1237" s="418" t="inlineStr">
        <is>
          <t>ជេអេចអិល (ខេមបូឌា) ឡូជីស្ទីក ឯ.ក</t>
        </is>
      </c>
      <c r="D1237" s="418" t="inlineStr">
        <is>
          <t>K006-901803075</t>
        </is>
      </c>
      <c r="E1237" s="418" t="inlineStr">
        <is>
          <t>JHL-22-02222</t>
        </is>
      </c>
      <c r="F1237" s="419" t="n">
        <v>44813</v>
      </c>
      <c r="G1237" s="420" t="n">
        <v>74407</v>
      </c>
      <c r="H1237" s="418" t="n"/>
      <c r="I1237" s="455" t="n">
        <v>74407</v>
      </c>
      <c r="J1237" s="418">
        <f>IF(L1237&lt;&gt;"",L1237,K1237)</f>
        <v/>
      </c>
      <c r="K1237" s="418">
        <f>IF(AND(T1237=TRUE, U1237=TRUE, V1237=TRUE), IF(W1237&lt;-0.05, "អនុញ្ញាត (អ្នកផ្គត់ផ្គង់ប្រកាសខ្វះ)", "បានប្រកាស (អនុញ្ញាត)"), IF(AND(T1237=FALSE, U1237=FALSE, V1237=FALSE), "ព្យួរទុក (មិនមានទិន្នន័យ)", "ប្រកាសខុស (ព្យួរទុក)"))</f>
        <v/>
      </c>
      <c r="L1237" s="418" t="inlineStr"/>
      <c r="M1237" s="418" t="inlineStr"/>
      <c r="N1237" s="455" t="n"/>
      <c r="O1237" s="455">
        <f>IF(W1237&lt;0,AI1237,I1237)</f>
        <v/>
      </c>
      <c r="P1237" s="455">
        <f>I1237-O1237</f>
        <v/>
      </c>
      <c r="Q1237" s="418" t="n"/>
      <c r="R1237" s="418" t="inlineStr">
        <is>
          <t>JHL-22-02222</t>
        </is>
      </c>
      <c r="S1237" s="418" t="inlineStr">
        <is>
          <t>JHL-22-02222</t>
        </is>
      </c>
      <c r="T1237" s="418">
        <f>R1237=S1237</f>
        <v/>
      </c>
      <c r="U1237" s="418">
        <f>AND(MONTH(F1237)=MONTH(Y1237), YEAR(F1237)=YEAR(Y1237))</f>
        <v/>
      </c>
      <c r="V1237" s="418">
        <f>AND(AC1237&lt;&gt;"", 'Company information'!D$4&lt;&gt;"", RIGHT(SUBSTITUTE(AC1237,"-",""),9)=RIGHT(SUBSTITUTE('Company information'!D$4,"-",""),9))</f>
        <v/>
      </c>
      <c r="W1237" s="418">
        <f>AI1237-I1237</f>
        <v/>
      </c>
      <c r="X1237" s="455" t="n"/>
      <c r="Y1237" s="419" t="n">
        <v>44813</v>
      </c>
      <c r="Z1237" s="418" t="inlineStr">
        <is>
          <t>JHL-22-02222</t>
        </is>
      </c>
      <c r="AA1237" s="418" t="inlineStr"/>
      <c r="AB1237" s="418" t="inlineStr">
        <is>
          <t>បុគ្គលជាប់អាករ</t>
        </is>
      </c>
      <c r="AC1237" s="418" t="inlineStr">
        <is>
          <t>L001-100067123</t>
        </is>
      </c>
      <c r="AD1237" s="418" t="inlineStr">
        <is>
          <t>រីឡាយអេប៊ល សូស អ៊ិនដាសស្រ្ទៀល (ខេមបូឌា)</t>
        </is>
      </c>
      <c r="AE1237" s="455" t="n">
        <v>818479</v>
      </c>
      <c r="AF1237" s="455" t="n">
        <v>744072</v>
      </c>
      <c r="AG1237" s="455" t="n">
        <v>0</v>
      </c>
      <c r="AH1237" s="455" t="n">
        <v>0</v>
      </c>
      <c r="AI1237" s="455" t="n">
        <v>74407</v>
      </c>
      <c r="AJ1237" s="455" t="n">
        <v>0</v>
      </c>
      <c r="AK1237" s="455" t="n">
        <v>0</v>
      </c>
      <c r="AL1237" s="455" t="n">
        <v>0</v>
      </c>
      <c r="AM1237" s="455" t="n">
        <v>0</v>
      </c>
      <c r="AN1237" s="455" t="n">
        <v>0</v>
      </c>
      <c r="AO1237" s="455" t="n">
        <v>0</v>
      </c>
      <c r="AP1237" s="455" t="n">
        <v>0</v>
      </c>
      <c r="AQ1237" s="455" t="n">
        <v>0</v>
      </c>
      <c r="AR1237" s="418" t="inlineStr"/>
      <c r="AS1237" s="418" t="inlineStr">
        <is>
          <t>Import Export clearance services</t>
        </is>
      </c>
      <c r="AT1237" s="418" t="inlineStr">
        <is>
          <t>បានប្រកាសពន្ធ</t>
        </is>
      </c>
    </row>
    <row r="1238">
      <c r="A1238" s="417" t="n">
        <v>1229</v>
      </c>
      <c r="B1238" s="418" t="inlineStr">
        <is>
          <t>Customs Clearance Fee</t>
        </is>
      </c>
      <c r="C1238" s="418" t="inlineStr">
        <is>
          <t>ជេអេចអិល (ខេមបូឌា) ឡូជីស្ទីក ឯ.ក</t>
        </is>
      </c>
      <c r="D1238" s="418" t="inlineStr">
        <is>
          <t>K006-901803075</t>
        </is>
      </c>
      <c r="E1238" s="418" t="inlineStr">
        <is>
          <t>JHL-22-02223</t>
        </is>
      </c>
      <c r="F1238" s="419" t="n">
        <v>44813</v>
      </c>
      <c r="G1238" s="420" t="n">
        <v>128091</v>
      </c>
      <c r="H1238" s="418" t="n"/>
      <c r="I1238" s="455" t="n">
        <v>128091</v>
      </c>
      <c r="J1238" s="418">
        <f>IF(L1238&lt;&gt;"",L1238,K1238)</f>
        <v/>
      </c>
      <c r="K1238" s="418">
        <f>IF(AND(T1238=TRUE, U1238=TRUE, V1238=TRUE), IF(W1238&lt;-0.05, "អនុញ្ញាត (អ្នកផ្គត់ផ្គង់ប្រកាសខ្វះ)", "បានប្រកាស (អនុញ្ញាត)"), IF(AND(T1238=FALSE, U1238=FALSE, V1238=FALSE), "ព្យួរទុក (មិនមានទិន្នន័យ)", "ប្រកាសខុស (ព្យួរទុក)"))</f>
        <v/>
      </c>
      <c r="L1238" s="418" t="inlineStr"/>
      <c r="M1238" s="418" t="inlineStr"/>
      <c r="N1238" s="455" t="n"/>
      <c r="O1238" s="455">
        <f>IF(W1238&lt;0,AI1238,I1238)</f>
        <v/>
      </c>
      <c r="P1238" s="455">
        <f>I1238-O1238</f>
        <v/>
      </c>
      <c r="Q1238" s="418" t="n"/>
      <c r="R1238" s="418" t="inlineStr">
        <is>
          <t>JHL-22-02223</t>
        </is>
      </c>
      <c r="S1238" s="418" t="inlineStr">
        <is>
          <t>JHL-22-02223</t>
        </is>
      </c>
      <c r="T1238" s="418">
        <f>R1238=S1238</f>
        <v/>
      </c>
      <c r="U1238" s="418">
        <f>AND(MONTH(F1238)=MONTH(Y1238), YEAR(F1238)=YEAR(Y1238))</f>
        <v/>
      </c>
      <c r="V1238" s="418">
        <f>AND(AC1238&lt;&gt;"", 'Company information'!D$4&lt;&gt;"", RIGHT(SUBSTITUTE(AC1238,"-",""),9)=RIGHT(SUBSTITUTE('Company information'!D$4,"-",""),9))</f>
        <v/>
      </c>
      <c r="W1238" s="418">
        <f>AI1238-I1238</f>
        <v/>
      </c>
      <c r="X1238" s="455" t="n"/>
      <c r="Y1238" s="419" t="n">
        <v>44813</v>
      </c>
      <c r="Z1238" s="418" t="inlineStr">
        <is>
          <t>JHL-22-02223</t>
        </is>
      </c>
      <c r="AA1238" s="418" t="inlineStr"/>
      <c r="AB1238" s="418" t="inlineStr">
        <is>
          <t>បុគ្គលជាប់អាករ</t>
        </is>
      </c>
      <c r="AC1238" s="418" t="inlineStr">
        <is>
          <t>L001-100067123</t>
        </is>
      </c>
      <c r="AD1238" s="418" t="inlineStr">
        <is>
          <t>រីឡាយអេប៊ល សូស អ៊ិនដាសស្រ្ទៀល (ខេមបូឌា)</t>
        </is>
      </c>
      <c r="AE1238" s="455" t="n">
        <v>1408999</v>
      </c>
      <c r="AF1238" s="455" t="n">
        <v>1280908</v>
      </c>
      <c r="AG1238" s="455" t="n">
        <v>0</v>
      </c>
      <c r="AH1238" s="455" t="n">
        <v>0</v>
      </c>
      <c r="AI1238" s="455" t="n">
        <v>128091</v>
      </c>
      <c r="AJ1238" s="455" t="n">
        <v>0</v>
      </c>
      <c r="AK1238" s="455" t="n">
        <v>0</v>
      </c>
      <c r="AL1238" s="455" t="n">
        <v>0</v>
      </c>
      <c r="AM1238" s="455" t="n">
        <v>0</v>
      </c>
      <c r="AN1238" s="455" t="n">
        <v>0</v>
      </c>
      <c r="AO1238" s="455" t="n">
        <v>0</v>
      </c>
      <c r="AP1238" s="455" t="n">
        <v>0</v>
      </c>
      <c r="AQ1238" s="455" t="n">
        <v>0</v>
      </c>
      <c r="AR1238" s="418" t="inlineStr"/>
      <c r="AS1238" s="418" t="inlineStr">
        <is>
          <t>Import Export clearance services</t>
        </is>
      </c>
      <c r="AT1238" s="418" t="inlineStr">
        <is>
          <t>បានប្រកាសពន្ធ</t>
        </is>
      </c>
    </row>
    <row r="1239">
      <c r="A1239" s="417" t="n">
        <v>1230</v>
      </c>
      <c r="B1239" s="418" t="inlineStr">
        <is>
          <t>Customs Clearance Fee and OT Charge</t>
        </is>
      </c>
      <c r="C1239" s="418" t="inlineStr">
        <is>
          <t>ជេអេចអិល (ខេមបូឌា) ឡូជីស្ទីក ឯ.ក</t>
        </is>
      </c>
      <c r="D1239" s="418" t="inlineStr">
        <is>
          <t>K006-901803075</t>
        </is>
      </c>
      <c r="E1239" s="418" t="inlineStr">
        <is>
          <t>JHL-22-02220</t>
        </is>
      </c>
      <c r="F1239" s="419" t="n">
        <v>44813</v>
      </c>
      <c r="G1239" s="420" t="n">
        <v>99127</v>
      </c>
      <c r="H1239" s="418" t="n"/>
      <c r="I1239" s="455" t="n">
        <v>99127</v>
      </c>
      <c r="J1239" s="418">
        <f>IF(L1239&lt;&gt;"",L1239,K1239)</f>
        <v/>
      </c>
      <c r="K1239" s="418">
        <f>IF(AND(T1239=TRUE, U1239=TRUE, V1239=TRUE), IF(W1239&lt;-0.05, "អនុញ្ញាត (អ្នកផ្គត់ផ្គង់ប្រកាសខ្វះ)", "បានប្រកាស (អនុញ្ញាត)"), IF(AND(T1239=FALSE, U1239=FALSE, V1239=FALSE), "ព្យួរទុក (មិនមានទិន្នន័យ)", "ប្រកាសខុស (ព្យួរទុក)"))</f>
        <v/>
      </c>
      <c r="L1239" s="418" t="inlineStr"/>
      <c r="M1239" s="418" t="inlineStr"/>
      <c r="N1239" s="455" t="n"/>
      <c r="O1239" s="455">
        <f>IF(W1239&lt;0,AI1239,I1239)</f>
        <v/>
      </c>
      <c r="P1239" s="455">
        <f>I1239-O1239</f>
        <v/>
      </c>
      <c r="Q1239" s="418" t="n"/>
      <c r="R1239" s="418" t="inlineStr">
        <is>
          <t>JHL-22-02220</t>
        </is>
      </c>
      <c r="S1239" s="418" t="inlineStr">
        <is>
          <t>JHL-22-02220</t>
        </is>
      </c>
      <c r="T1239" s="418">
        <f>R1239=S1239</f>
        <v/>
      </c>
      <c r="U1239" s="418">
        <f>AND(MONTH(F1239)=MONTH(Y1239), YEAR(F1239)=YEAR(Y1239))</f>
        <v/>
      </c>
      <c r="V1239" s="418">
        <f>AND(AC1239&lt;&gt;"", 'Company information'!D$4&lt;&gt;"", RIGHT(SUBSTITUTE(AC1239,"-",""),9)=RIGHT(SUBSTITUTE('Company information'!D$4,"-",""),9))</f>
        <v/>
      </c>
      <c r="W1239" s="418">
        <f>AI1239-I1239</f>
        <v/>
      </c>
      <c r="X1239" s="455" t="n"/>
      <c r="Y1239" s="419" t="n">
        <v>44813</v>
      </c>
      <c r="Z1239" s="418" t="inlineStr">
        <is>
          <t>JHL-22-02220</t>
        </is>
      </c>
      <c r="AA1239" s="418" t="inlineStr"/>
      <c r="AB1239" s="418" t="inlineStr">
        <is>
          <t>បុគ្គលជាប់អាករ</t>
        </is>
      </c>
      <c r="AC1239" s="418" t="inlineStr">
        <is>
          <t>L001-100067123</t>
        </is>
      </c>
      <c r="AD1239" s="418" t="inlineStr">
        <is>
          <t>រីឡាយអេប៊ល សូស អ៊ិនដាសស្រ្ទៀល (ខេមបូឌា)</t>
        </is>
      </c>
      <c r="AE1239" s="455" t="n">
        <v>1090399</v>
      </c>
      <c r="AF1239" s="455" t="n">
        <v>991272</v>
      </c>
      <c r="AG1239" s="455" t="n">
        <v>0</v>
      </c>
      <c r="AH1239" s="455" t="n">
        <v>0</v>
      </c>
      <c r="AI1239" s="455" t="n">
        <v>99127</v>
      </c>
      <c r="AJ1239" s="455" t="n">
        <v>0</v>
      </c>
      <c r="AK1239" s="455" t="n">
        <v>0</v>
      </c>
      <c r="AL1239" s="455" t="n">
        <v>0</v>
      </c>
      <c r="AM1239" s="455" t="n">
        <v>0</v>
      </c>
      <c r="AN1239" s="455" t="n">
        <v>0</v>
      </c>
      <c r="AO1239" s="455" t="n">
        <v>0</v>
      </c>
      <c r="AP1239" s="455" t="n">
        <v>0</v>
      </c>
      <c r="AQ1239" s="455" t="n">
        <v>0</v>
      </c>
      <c r="AR1239" s="418" t="inlineStr"/>
      <c r="AS1239" s="418" t="inlineStr">
        <is>
          <t>Import Export clearance services</t>
        </is>
      </c>
      <c r="AT1239" s="418" t="inlineStr">
        <is>
          <t>បានប្រកាសពន្ធ</t>
        </is>
      </c>
    </row>
    <row r="1240">
      <c r="A1240" s="417" t="n">
        <v>1231</v>
      </c>
      <c r="B1240" s="418" t="inlineStr">
        <is>
          <t>Cargo Terminal</t>
        </is>
      </c>
      <c r="C1240" s="418" t="inlineStr">
        <is>
          <t>ជេអេចអិល (ខេមបូឌា) ឡូជីស្ទីក ឯ.ក</t>
        </is>
      </c>
      <c r="D1240" s="418" t="inlineStr">
        <is>
          <t>K006-901803075</t>
        </is>
      </c>
      <c r="E1240" s="418" t="inlineStr">
        <is>
          <t>JHL-22-02221</t>
        </is>
      </c>
      <c r="F1240" s="419" t="n">
        <v>44813</v>
      </c>
      <c r="G1240" s="420" t="n">
        <v>63984</v>
      </c>
      <c r="H1240" s="418" t="n"/>
      <c r="I1240" s="455" t="n">
        <v>63984</v>
      </c>
      <c r="J1240" s="418">
        <f>IF(L1240&lt;&gt;"",L1240,K1240)</f>
        <v/>
      </c>
      <c r="K1240" s="418">
        <f>IF(AND(T1240=TRUE, U1240=TRUE, V1240=TRUE), IF(W1240&lt;-0.05, "អនុញ្ញាត (អ្នកផ្គត់ផ្គង់ប្រកាសខ្វះ)", "បានប្រកាស (អនុញ្ញាត)"), IF(AND(T1240=FALSE, U1240=FALSE, V1240=FALSE), "ព្យួរទុក (មិនមានទិន្នន័យ)", "ប្រកាសខុស (ព្យួរទុក)"))</f>
        <v/>
      </c>
      <c r="L1240" s="418" t="inlineStr"/>
      <c r="M1240" s="418" t="inlineStr"/>
      <c r="N1240" s="455" t="n"/>
      <c r="O1240" s="455">
        <f>IF(W1240&lt;0,AI1240,I1240)</f>
        <v/>
      </c>
      <c r="P1240" s="455">
        <f>I1240-O1240</f>
        <v/>
      </c>
      <c r="Q1240" s="418" t="n"/>
      <c r="R1240" s="418" t="inlineStr">
        <is>
          <t>JHL-22-02221</t>
        </is>
      </c>
      <c r="S1240" s="418" t="inlineStr">
        <is>
          <t>JHL-22-02221</t>
        </is>
      </c>
      <c r="T1240" s="418">
        <f>R1240=S1240</f>
        <v/>
      </c>
      <c r="U1240" s="418">
        <f>AND(MONTH(F1240)=MONTH(Y1240), YEAR(F1240)=YEAR(Y1240))</f>
        <v/>
      </c>
      <c r="V1240" s="418">
        <f>AND(AC1240&lt;&gt;"", 'Company information'!D$4&lt;&gt;"", RIGHT(SUBSTITUTE(AC1240,"-",""),9)=RIGHT(SUBSTITUTE('Company information'!D$4,"-",""),9))</f>
        <v/>
      </c>
      <c r="W1240" s="418">
        <f>AI1240-I1240</f>
        <v/>
      </c>
      <c r="X1240" s="455" t="n"/>
      <c r="Y1240" s="419" t="n">
        <v>44813</v>
      </c>
      <c r="Z1240" s="418" t="inlineStr">
        <is>
          <t>JHL-22-02221</t>
        </is>
      </c>
      <c r="AA1240" s="418" t="inlineStr"/>
      <c r="AB1240" s="418" t="inlineStr">
        <is>
          <t>បុគ្គលជាប់អាករ</t>
        </is>
      </c>
      <c r="AC1240" s="418" t="inlineStr">
        <is>
          <t>L001-100067123</t>
        </is>
      </c>
      <c r="AD1240" s="418" t="inlineStr">
        <is>
          <t>រីឡាយអេប៊ល សូស អ៊ិនដាសស្រ្ទៀល (ខេមបូឌា)</t>
        </is>
      </c>
      <c r="AE1240" s="455" t="n">
        <v>703820</v>
      </c>
      <c r="AF1240" s="455" t="n">
        <v>639836</v>
      </c>
      <c r="AG1240" s="455" t="n">
        <v>0</v>
      </c>
      <c r="AH1240" s="455" t="n">
        <v>0</v>
      </c>
      <c r="AI1240" s="455" t="n">
        <v>63984</v>
      </c>
      <c r="AJ1240" s="455" t="n">
        <v>0</v>
      </c>
      <c r="AK1240" s="455" t="n">
        <v>0</v>
      </c>
      <c r="AL1240" s="455" t="n">
        <v>0</v>
      </c>
      <c r="AM1240" s="455" t="n">
        <v>0</v>
      </c>
      <c r="AN1240" s="455" t="n">
        <v>0</v>
      </c>
      <c r="AO1240" s="455" t="n">
        <v>0</v>
      </c>
      <c r="AP1240" s="455" t="n">
        <v>0</v>
      </c>
      <c r="AQ1240" s="455" t="n">
        <v>0</v>
      </c>
      <c r="AR1240" s="418" t="inlineStr"/>
      <c r="AS1240" s="418" t="inlineStr">
        <is>
          <t>Import Export clearance services</t>
        </is>
      </c>
      <c r="AT1240" s="418" t="inlineStr">
        <is>
          <t>បានប្រកាសពន្ធ</t>
        </is>
      </c>
    </row>
    <row r="1241">
      <c r="A1241" s="417" t="n">
        <v>1232</v>
      </c>
      <c r="B1241" s="418" t="inlineStr">
        <is>
          <t>Customs Declaration, CPF Containerized</t>
        </is>
      </c>
      <c r="C1241" s="418" t="inlineStr">
        <is>
          <t>ម៉ីង លាំង ខូ អិលធីឌី</t>
        </is>
      </c>
      <c r="D1241" s="418" t="inlineStr">
        <is>
          <t>K009-100089860</t>
        </is>
      </c>
      <c r="E1241" s="418" t="inlineStr">
        <is>
          <t>002109</t>
        </is>
      </c>
      <c r="F1241" s="419" t="n">
        <v>44601</v>
      </c>
      <c r="G1241" s="420" t="n">
        <v>214188</v>
      </c>
      <c r="H1241" s="418" t="n"/>
      <c r="I1241" s="455" t="n">
        <v>214188</v>
      </c>
      <c r="J1241" s="418">
        <f>IF(L1241&lt;&gt;"",L1241,K1241)</f>
        <v/>
      </c>
      <c r="K1241" s="418">
        <f>IF(AND(T1241=TRUE, U1241=TRUE, V1241=TRUE), IF(W1241&lt;-0.05, "អនុញ្ញាត (អ្នកផ្គត់ផ្គង់ប្រកាសខ្វះ)", "បានប្រកាស (អនុញ្ញាត)"), IF(AND(T1241=FALSE, U1241=FALSE, V1241=FALSE), "ព្យួរទុក (មិនមានទិន្នន័យ)", "ប្រកាសខុស (ព្យួរទុក)"))</f>
        <v/>
      </c>
      <c r="L1241" s="418" t="inlineStr"/>
      <c r="M1241" s="418" t="inlineStr"/>
      <c r="N1241" s="455" t="n"/>
      <c r="O1241" s="455">
        <f>IF(W1241&lt;0,AI1241,I1241)</f>
        <v/>
      </c>
      <c r="P1241" s="455">
        <f>I1241-O1241</f>
        <v/>
      </c>
      <c r="Q1241" s="418" t="n"/>
      <c r="R1241" s="418" t="inlineStr">
        <is>
          <t>002109</t>
        </is>
      </c>
      <c r="S1241" s="418" t="inlineStr">
        <is>
          <t>002109</t>
        </is>
      </c>
      <c r="T1241" s="418">
        <f>R1241=S1241</f>
        <v/>
      </c>
      <c r="U1241" s="418">
        <f>AND(MONTH(F1241)=MONTH(Y1241), YEAR(F1241)=YEAR(Y1241))</f>
        <v/>
      </c>
      <c r="V1241" s="418">
        <f>AND(AC1241&lt;&gt;"", 'Company information'!D$4&lt;&gt;"", RIGHT(SUBSTITUTE(AC1241,"-",""),9)=RIGHT(SUBSTITUTE('Company information'!D$4,"-",""),9))</f>
        <v/>
      </c>
      <c r="W1241" s="418">
        <f>AI1241-I1241</f>
        <v/>
      </c>
      <c r="X1241" s="455" t="n"/>
      <c r="Y1241" s="419" t="n">
        <v>44806</v>
      </c>
      <c r="Z1241" s="418" t="inlineStr">
        <is>
          <t>002109</t>
        </is>
      </c>
      <c r="AA1241" s="418" t="inlineStr"/>
      <c r="AB1241" s="418" t="inlineStr">
        <is>
          <t>បុគ្គលជាប់អាករ</t>
        </is>
      </c>
      <c r="AC1241" s="418" t="inlineStr">
        <is>
          <t>L001-100067123</t>
        </is>
      </c>
      <c r="AD1241" s="418" t="inlineStr">
        <is>
          <t>រីឡាយអេប៊ល សូស អ៊ិនដាសស្រ្ទៀល (ខេមបូឌា)</t>
        </is>
      </c>
      <c r="AE1241" s="455" t="n">
        <v>2356068</v>
      </c>
      <c r="AF1241" s="455" t="n">
        <v>2141880</v>
      </c>
      <c r="AG1241" s="455" t="n">
        <v>0</v>
      </c>
      <c r="AH1241" s="455" t="n">
        <v>0</v>
      </c>
      <c r="AI1241" s="455" t="n">
        <v>214188</v>
      </c>
      <c r="AJ1241" s="455" t="n">
        <v>0</v>
      </c>
      <c r="AK1241" s="455" t="n">
        <v>0</v>
      </c>
      <c r="AL1241" s="455" t="n">
        <v>0</v>
      </c>
      <c r="AM1241" s="455" t="n">
        <v>0</v>
      </c>
      <c r="AN1241" s="455" t="n">
        <v>0</v>
      </c>
      <c r="AO1241" s="455" t="n">
        <v>0</v>
      </c>
      <c r="AP1241" s="455" t="n">
        <v>0</v>
      </c>
      <c r="AQ1241" s="455" t="n">
        <v>0</v>
      </c>
      <c r="AR1241" s="418" t="inlineStr"/>
      <c r="AS1241" s="418" t="inlineStr">
        <is>
          <t>Trucking</t>
        </is>
      </c>
      <c r="AT1241" s="418" t="inlineStr">
        <is>
          <t>បានប្រកាសពន្ធ</t>
        </is>
      </c>
    </row>
    <row r="1242">
      <c r="A1242" s="417" t="n">
        <v>1233</v>
      </c>
      <c r="B1242" s="418" t="inlineStr">
        <is>
          <t>Customs Clearance Fee</t>
        </is>
      </c>
      <c r="C1242" s="418" t="inlineStr">
        <is>
          <t>ម៉ីង លាំង ខូ អិលធីឌី</t>
        </is>
      </c>
      <c r="D1242" s="418" t="inlineStr">
        <is>
          <t>K009-100089860</t>
        </is>
      </c>
      <c r="E1242" s="418" t="inlineStr">
        <is>
          <t>002111</t>
        </is>
      </c>
      <c r="F1242" s="419" t="n">
        <v>44601</v>
      </c>
      <c r="G1242" s="420" t="n">
        <v>214188</v>
      </c>
      <c r="H1242" s="418" t="n"/>
      <c r="I1242" s="455" t="n">
        <v>214188</v>
      </c>
      <c r="J1242" s="418">
        <f>IF(L1242&lt;&gt;"",L1242,K1242)</f>
        <v/>
      </c>
      <c r="K1242" s="418">
        <f>IF(AND(T1242=TRUE, U1242=TRUE, V1242=TRUE), IF(W1242&lt;-0.05, "អនុញ្ញាត (អ្នកផ្គត់ផ្គង់ប្រកាសខ្វះ)", "បានប្រកាស (អនុញ្ញាត)"), IF(AND(T1242=FALSE, U1242=FALSE, V1242=FALSE), "ព្យួរទុក (មិនមានទិន្នន័យ)", "ប្រកាសខុស (ព្យួរទុក)"))</f>
        <v/>
      </c>
      <c r="L1242" s="418" t="inlineStr"/>
      <c r="M1242" s="418" t="inlineStr"/>
      <c r="N1242" s="455" t="n"/>
      <c r="O1242" s="455">
        <f>IF(W1242&lt;0,AI1242,I1242)</f>
        <v/>
      </c>
      <c r="P1242" s="455">
        <f>I1242-O1242</f>
        <v/>
      </c>
      <c r="Q1242" s="418" t="n"/>
      <c r="R1242" s="418" t="inlineStr">
        <is>
          <t>002111</t>
        </is>
      </c>
      <c r="S1242" s="418" t="inlineStr">
        <is>
          <t>002111</t>
        </is>
      </c>
      <c r="T1242" s="418">
        <f>R1242=S1242</f>
        <v/>
      </c>
      <c r="U1242" s="418">
        <f>AND(MONTH(F1242)=MONTH(Y1242), YEAR(F1242)=YEAR(Y1242))</f>
        <v/>
      </c>
      <c r="V1242" s="418">
        <f>AND(AC1242&lt;&gt;"", 'Company information'!D$4&lt;&gt;"", RIGHT(SUBSTITUTE(AC1242,"-",""),9)=RIGHT(SUBSTITUTE('Company information'!D$4,"-",""),9))</f>
        <v/>
      </c>
      <c r="W1242" s="418">
        <f>AI1242-I1242</f>
        <v/>
      </c>
      <c r="X1242" s="455" t="n"/>
      <c r="Y1242" s="419" t="n">
        <v>44806</v>
      </c>
      <c r="Z1242" s="418" t="inlineStr">
        <is>
          <t>002111</t>
        </is>
      </c>
      <c r="AA1242" s="418" t="inlineStr"/>
      <c r="AB1242" s="418" t="inlineStr">
        <is>
          <t>បុគ្គលជាប់អាករ</t>
        </is>
      </c>
      <c r="AC1242" s="418" t="inlineStr">
        <is>
          <t>L001-100067123</t>
        </is>
      </c>
      <c r="AD1242" s="418" t="inlineStr">
        <is>
          <t>រីឡាយអេប៊ល សូស អ៊ិនដាសស្រ្ទៀល (ខេមបូឌា)</t>
        </is>
      </c>
      <c r="AE1242" s="455" t="n">
        <v>2356068</v>
      </c>
      <c r="AF1242" s="455" t="n">
        <v>2141880</v>
      </c>
      <c r="AG1242" s="455" t="n">
        <v>0</v>
      </c>
      <c r="AH1242" s="455" t="n">
        <v>0</v>
      </c>
      <c r="AI1242" s="455" t="n">
        <v>214188</v>
      </c>
      <c r="AJ1242" s="455" t="n">
        <v>0</v>
      </c>
      <c r="AK1242" s="455" t="n">
        <v>0</v>
      </c>
      <c r="AL1242" s="455" t="n">
        <v>0</v>
      </c>
      <c r="AM1242" s="455" t="n">
        <v>0</v>
      </c>
      <c r="AN1242" s="455" t="n">
        <v>0</v>
      </c>
      <c r="AO1242" s="455" t="n">
        <v>0</v>
      </c>
      <c r="AP1242" s="455" t="n">
        <v>0</v>
      </c>
      <c r="AQ1242" s="455" t="n">
        <v>0</v>
      </c>
      <c r="AR1242" s="418" t="inlineStr"/>
      <c r="AS1242" s="418" t="inlineStr">
        <is>
          <t>Trucking</t>
        </is>
      </c>
      <c r="AT1242" s="418" t="inlineStr">
        <is>
          <t>បានប្រកាសពន្ធ</t>
        </is>
      </c>
    </row>
    <row r="1243">
      <c r="A1243" s="417" t="n">
        <v>1234</v>
      </c>
      <c r="B1243" s="418" t="inlineStr">
        <is>
          <t>Lift-On Charge and Gate Fee Charge</t>
        </is>
      </c>
      <c r="C1243" s="418" t="inlineStr">
        <is>
          <t>ម៉ីង លាំង ខូ អិលធីឌី</t>
        </is>
      </c>
      <c r="D1243" s="418" t="inlineStr">
        <is>
          <t>K009-100089860</t>
        </is>
      </c>
      <c r="E1243" s="418" t="inlineStr">
        <is>
          <t>002110</t>
        </is>
      </c>
      <c r="F1243" s="419" t="n">
        <v>44601</v>
      </c>
      <c r="G1243" s="420" t="n">
        <v>214188</v>
      </c>
      <c r="H1243" s="418" t="n"/>
      <c r="I1243" s="455" t="n">
        <v>214188</v>
      </c>
      <c r="J1243" s="418">
        <f>IF(L1243&lt;&gt;"",L1243,K1243)</f>
        <v/>
      </c>
      <c r="K1243" s="418">
        <f>IF(AND(T1243=TRUE, U1243=TRUE, V1243=TRUE), IF(W1243&lt;-0.05, "អនុញ្ញាត (អ្នកផ្គត់ផ្គង់ប្រកាសខ្វះ)", "បានប្រកាស (អនុញ្ញាត)"), IF(AND(T1243=FALSE, U1243=FALSE, V1243=FALSE), "ព្យួរទុក (មិនមានទិន្នន័យ)", "ប្រកាសខុស (ព្យួរទុក)"))</f>
        <v/>
      </c>
      <c r="L1243" s="418" t="inlineStr"/>
      <c r="M1243" s="418" t="inlineStr"/>
      <c r="N1243" s="455" t="n"/>
      <c r="O1243" s="455">
        <f>IF(W1243&lt;0,AI1243,I1243)</f>
        <v/>
      </c>
      <c r="P1243" s="455">
        <f>I1243-O1243</f>
        <v/>
      </c>
      <c r="Q1243" s="418" t="n"/>
      <c r="R1243" s="418" t="inlineStr">
        <is>
          <t>002110</t>
        </is>
      </c>
      <c r="S1243" s="418" t="inlineStr">
        <is>
          <t>002110</t>
        </is>
      </c>
      <c r="T1243" s="418">
        <f>R1243=S1243</f>
        <v/>
      </c>
      <c r="U1243" s="418">
        <f>AND(MONTH(F1243)=MONTH(Y1243), YEAR(F1243)=YEAR(Y1243))</f>
        <v/>
      </c>
      <c r="V1243" s="418">
        <f>AND(AC1243&lt;&gt;"", 'Company information'!D$4&lt;&gt;"", RIGHT(SUBSTITUTE(AC1243,"-",""),9)=RIGHT(SUBSTITUTE('Company information'!D$4,"-",""),9))</f>
        <v/>
      </c>
      <c r="W1243" s="418">
        <f>AI1243-I1243</f>
        <v/>
      </c>
      <c r="X1243" s="455" t="n"/>
      <c r="Y1243" s="419" t="n">
        <v>44805</v>
      </c>
      <c r="Z1243" s="418" t="inlineStr">
        <is>
          <t>002110</t>
        </is>
      </c>
      <c r="AA1243" s="418" t="inlineStr"/>
      <c r="AB1243" s="418" t="inlineStr">
        <is>
          <t>បុគ្គលជាប់អាករ</t>
        </is>
      </c>
      <c r="AC1243" s="418" t="inlineStr">
        <is>
          <t>L001-100067123</t>
        </is>
      </c>
      <c r="AD1243" s="418" t="inlineStr">
        <is>
          <t>រីឡាយអេប៊ល សូស អ៊ិនដាសស្រ្ទៀល (ខេមបូឌា)</t>
        </is>
      </c>
      <c r="AE1243" s="455" t="n">
        <v>2356068</v>
      </c>
      <c r="AF1243" s="455" t="n">
        <v>2141880</v>
      </c>
      <c r="AG1243" s="455" t="n">
        <v>0</v>
      </c>
      <c r="AH1243" s="455" t="n">
        <v>0</v>
      </c>
      <c r="AI1243" s="455" t="n">
        <v>214188</v>
      </c>
      <c r="AJ1243" s="455" t="n">
        <v>0</v>
      </c>
      <c r="AK1243" s="455" t="n">
        <v>0</v>
      </c>
      <c r="AL1243" s="455" t="n">
        <v>0</v>
      </c>
      <c r="AM1243" s="455" t="n">
        <v>0</v>
      </c>
      <c r="AN1243" s="455" t="n">
        <v>0</v>
      </c>
      <c r="AO1243" s="455" t="n">
        <v>0</v>
      </c>
      <c r="AP1243" s="455" t="n">
        <v>0</v>
      </c>
      <c r="AQ1243" s="455" t="n">
        <v>0</v>
      </c>
      <c r="AR1243" s="418" t="inlineStr"/>
      <c r="AS1243" s="418" t="inlineStr">
        <is>
          <t>Trucking</t>
        </is>
      </c>
      <c r="AT1243" s="418" t="inlineStr">
        <is>
          <t>បានប្រកាសពន្ធ</t>
        </is>
      </c>
    </row>
    <row r="1244">
      <c r="A1244" s="417" t="n">
        <v>1235</v>
      </c>
      <c r="B1244" s="418" t="inlineStr">
        <is>
          <t>Lift-On Charge and Gate Fee Charge</t>
        </is>
      </c>
      <c r="C1244" s="418" t="inlineStr">
        <is>
          <t>សូស៊ីយេតេ កុងសេស្យូនែរ ដឺ ឡាអេរ៉ូព័រ</t>
        </is>
      </c>
      <c r="D1244" s="418" t="inlineStr">
        <is>
          <t>L001-100047300</t>
        </is>
      </c>
      <c r="E1244" s="418" t="inlineStr">
        <is>
          <t>2200-053004</t>
        </is>
      </c>
      <c r="F1244" s="419" t="n">
        <v>44819</v>
      </c>
      <c r="G1244" s="420" t="n">
        <v>824</v>
      </c>
      <c r="H1244" s="418" t="n"/>
      <c r="I1244" s="455" t="n">
        <v>824</v>
      </c>
      <c r="J1244" s="418">
        <f>IF(L1244&lt;&gt;"",L1244,K1244)</f>
        <v/>
      </c>
      <c r="K1244" s="418">
        <f>IF(AND(T1244=TRUE, U1244=TRUE, V1244=TRUE), IF(W1244&lt;-0.05, "អនុញ្ញាត (អ្នកផ្គត់ផ្គង់ប្រកាសខ្វះ)", "បានប្រកាស (អនុញ្ញាត)"), IF(AND(T1244=FALSE, U1244=FALSE, V1244=FALSE), "ព្យួរទុក (មិនមានទិន្នន័យ)", "ប្រកាសខុស (ព្យួរទុក)"))</f>
        <v/>
      </c>
      <c r="L1244" s="418" t="inlineStr"/>
      <c r="M1244" s="418" t="inlineStr"/>
      <c r="N1244" s="455" t="n"/>
      <c r="O1244" s="455">
        <f>IF(W1244&lt;0,AI1244,I1244)</f>
        <v/>
      </c>
      <c r="P1244" s="455">
        <f>I1244-O1244</f>
        <v/>
      </c>
      <c r="Q1244" s="418" t="n"/>
      <c r="R1244" s="418" t="inlineStr">
        <is>
          <t>2200-053004</t>
        </is>
      </c>
      <c r="S1244" s="418" t="inlineStr"/>
      <c r="T1244" s="418">
        <f>R1244=S1244</f>
        <v/>
      </c>
      <c r="U1244" s="418">
        <f>AND(MONTH(F1244)=MONTH(Y1244), YEAR(F1244)=YEAR(Y1244))</f>
        <v/>
      </c>
      <c r="V1244" s="418">
        <f>AND(AC1244&lt;&gt;"", 'Company information'!D$4&lt;&gt;"", RIGHT(SUBSTITUTE(AC1244,"-",""),9)=RIGHT(SUBSTITUTE('Company information'!D$4,"-",""),9))</f>
        <v/>
      </c>
      <c r="W1244" s="418">
        <f>AI1244-I1244</f>
        <v/>
      </c>
      <c r="X1244" s="455" t="n"/>
      <c r="Y1244" s="417" t="n"/>
      <c r="Z1244" s="418" t="n"/>
      <c r="AA1244" s="418" t="n"/>
      <c r="AB1244" s="418" t="n"/>
      <c r="AC1244" s="418" t="n"/>
      <c r="AD1244" s="418" t="n"/>
      <c r="AE1244" s="455" t="n"/>
      <c r="AF1244" s="455" t="n"/>
      <c r="AG1244" s="455" t="n"/>
      <c r="AH1244" s="455" t="n"/>
      <c r="AI1244" s="455" t="n"/>
      <c r="AJ1244" s="455" t="n"/>
      <c r="AK1244" s="455" t="n"/>
      <c r="AL1244" s="455" t="n"/>
      <c r="AM1244" s="455" t="n"/>
      <c r="AN1244" s="455" t="n"/>
      <c r="AO1244" s="455" t="n"/>
      <c r="AP1244" s="455" t="n"/>
      <c r="AQ1244" s="455" t="n"/>
      <c r="AR1244" s="418" t="n"/>
      <c r="AS1244" s="418" t="n"/>
      <c r="AT1244" s="418" t="n"/>
    </row>
    <row r="1245">
      <c r="A1245" s="417" t="n">
        <v>1236</v>
      </c>
      <c r="B1245" s="418" t="inlineStr">
        <is>
          <t>Customs Declaration, CPF Containerized and CTN Insp out OH</t>
        </is>
      </c>
      <c r="C1245" s="418" t="inlineStr">
        <is>
          <t>សូស៊ីយេតេ កុងសេស្យូនែរ ដឺ ឡាអេរ៉ូព័រ</t>
        </is>
      </c>
      <c r="D1245" s="418" t="inlineStr">
        <is>
          <t>L001-100047300</t>
        </is>
      </c>
      <c r="E1245" s="418" t="inlineStr">
        <is>
          <t>2200-054037</t>
        </is>
      </c>
      <c r="F1245" s="419" t="n">
        <v>44824</v>
      </c>
      <c r="G1245" s="420" t="n">
        <v>4090</v>
      </c>
      <c r="H1245" s="418" t="n"/>
      <c r="I1245" s="455" t="n">
        <v>4090</v>
      </c>
      <c r="J1245" s="418">
        <f>IF(L1245&lt;&gt;"",L1245,K1245)</f>
        <v/>
      </c>
      <c r="K1245" s="418">
        <f>IF(AND(T1245=TRUE, U1245=TRUE, V1245=TRUE), IF(W1245&lt;-0.05, "អនុញ្ញាត (អ្នកផ្គត់ផ្គង់ប្រកាសខ្វះ)", "បានប្រកាស (អនុញ្ញាត)"), IF(AND(T1245=FALSE, U1245=FALSE, V1245=FALSE), "ព្យួរទុក (មិនមានទិន្នន័យ)", "ប្រកាសខុស (ព្យួរទុក)"))</f>
        <v/>
      </c>
      <c r="L1245" s="418" t="inlineStr"/>
      <c r="M1245" s="418" t="inlineStr"/>
      <c r="N1245" s="455" t="n"/>
      <c r="O1245" s="455">
        <f>IF(W1245&lt;0,AI1245,I1245)</f>
        <v/>
      </c>
      <c r="P1245" s="455">
        <f>I1245-O1245</f>
        <v/>
      </c>
      <c r="Q1245" s="418" t="n"/>
      <c r="R1245" s="418" t="inlineStr">
        <is>
          <t>2200-054037</t>
        </is>
      </c>
      <c r="S1245" s="418" t="inlineStr"/>
      <c r="T1245" s="418">
        <f>R1245=S1245</f>
        <v/>
      </c>
      <c r="U1245" s="418">
        <f>AND(MONTH(F1245)=MONTH(Y1245), YEAR(F1245)=YEAR(Y1245))</f>
        <v/>
      </c>
      <c r="V1245" s="418">
        <f>AND(AC1245&lt;&gt;"", 'Company information'!D$4&lt;&gt;"", RIGHT(SUBSTITUTE(AC1245,"-",""),9)=RIGHT(SUBSTITUTE('Company information'!D$4,"-",""),9))</f>
        <v/>
      </c>
      <c r="W1245" s="418">
        <f>AI1245-I1245</f>
        <v/>
      </c>
      <c r="X1245" s="455" t="n"/>
      <c r="Y1245" s="417" t="n"/>
      <c r="Z1245" s="418" t="n"/>
      <c r="AA1245" s="418" t="n"/>
      <c r="AB1245" s="418" t="n"/>
      <c r="AC1245" s="418" t="n"/>
      <c r="AD1245" s="418" t="n"/>
      <c r="AE1245" s="455" t="n"/>
      <c r="AF1245" s="455" t="n"/>
      <c r="AG1245" s="455" t="n"/>
      <c r="AH1245" s="455" t="n"/>
      <c r="AI1245" s="455" t="n"/>
      <c r="AJ1245" s="455" t="n"/>
      <c r="AK1245" s="455" t="n"/>
      <c r="AL1245" s="455" t="n"/>
      <c r="AM1245" s="455" t="n"/>
      <c r="AN1245" s="455" t="n"/>
      <c r="AO1245" s="455" t="n"/>
      <c r="AP1245" s="455" t="n"/>
      <c r="AQ1245" s="455" t="n"/>
      <c r="AR1245" s="418" t="n"/>
      <c r="AS1245" s="418" t="n"/>
      <c r="AT1245" s="418" t="n"/>
    </row>
    <row r="1246">
      <c r="A1246" s="417" t="n">
        <v>1237</v>
      </c>
      <c r="B1246" s="418" t="inlineStr">
        <is>
          <t>Import(Material)</t>
        </is>
      </c>
      <c r="C1246" s="418" t="inlineStr">
        <is>
          <t>សូស៊ីយេតេ កុងសេស្យូនែរ ដឺ ឡាអេរ៉ូព័រ</t>
        </is>
      </c>
      <c r="D1246" s="418" t="inlineStr">
        <is>
          <t>L001-100047300</t>
        </is>
      </c>
      <c r="E1246" s="418" t="inlineStr">
        <is>
          <t>2200-054035</t>
        </is>
      </c>
      <c r="F1246" s="419" t="n">
        <v>44824</v>
      </c>
      <c r="G1246" s="420" t="n">
        <v>7753</v>
      </c>
      <c r="H1246" s="418" t="n"/>
      <c r="I1246" s="455" t="n">
        <v>7753</v>
      </c>
      <c r="J1246" s="418">
        <f>IF(L1246&lt;&gt;"",L1246,K1246)</f>
        <v/>
      </c>
      <c r="K1246" s="418">
        <f>IF(AND(T1246=TRUE, U1246=TRUE, V1246=TRUE), IF(W1246&lt;-0.05, "អនុញ្ញាត (អ្នកផ្គត់ផ្គង់ប្រកាសខ្វះ)", "បានប្រកាស (អនុញ្ញាត)"), IF(AND(T1246=FALSE, U1246=FALSE, V1246=FALSE), "ព្យួរទុក (មិនមានទិន្នន័យ)", "ប្រកាសខុស (ព្យួរទុក)"))</f>
        <v/>
      </c>
      <c r="L1246" s="418" t="inlineStr"/>
      <c r="M1246" s="418" t="inlineStr"/>
      <c r="N1246" s="455" t="n"/>
      <c r="O1246" s="455">
        <f>IF(W1246&lt;0,AI1246,I1246)</f>
        <v/>
      </c>
      <c r="P1246" s="455">
        <f>I1246-O1246</f>
        <v/>
      </c>
      <c r="Q1246" s="418" t="n"/>
      <c r="R1246" s="418" t="inlineStr">
        <is>
          <t>2200-054035</t>
        </is>
      </c>
      <c r="S1246" s="418" t="inlineStr"/>
      <c r="T1246" s="418">
        <f>R1246=S1246</f>
        <v/>
      </c>
      <c r="U1246" s="418">
        <f>AND(MONTH(F1246)=MONTH(Y1246), YEAR(F1246)=YEAR(Y1246))</f>
        <v/>
      </c>
      <c r="V1246" s="418">
        <f>AND(AC1246&lt;&gt;"", 'Company information'!D$4&lt;&gt;"", RIGHT(SUBSTITUTE(AC1246,"-",""),9)=RIGHT(SUBSTITUTE('Company information'!D$4,"-",""),9))</f>
        <v/>
      </c>
      <c r="W1246" s="418">
        <f>AI1246-I1246</f>
        <v/>
      </c>
      <c r="X1246" s="455" t="n"/>
      <c r="Y1246" s="417" t="n"/>
      <c r="Z1246" s="418" t="n"/>
      <c r="AA1246" s="418" t="n"/>
      <c r="AB1246" s="418" t="n"/>
      <c r="AC1246" s="418" t="n"/>
      <c r="AD1246" s="418" t="n"/>
      <c r="AE1246" s="455" t="n"/>
      <c r="AF1246" s="455" t="n"/>
      <c r="AG1246" s="455" t="n"/>
      <c r="AH1246" s="455" t="n"/>
      <c r="AI1246" s="455" t="n"/>
      <c r="AJ1246" s="455" t="n"/>
      <c r="AK1246" s="455" t="n"/>
      <c r="AL1246" s="455" t="n"/>
      <c r="AM1246" s="455" t="n"/>
      <c r="AN1246" s="455" t="n"/>
      <c r="AO1246" s="455" t="n"/>
      <c r="AP1246" s="455" t="n"/>
      <c r="AQ1246" s="455" t="n"/>
      <c r="AR1246" s="418" t="n"/>
      <c r="AS1246" s="418" t="n"/>
      <c r="AT1246" s="418" t="n"/>
    </row>
    <row r="1247">
      <c r="A1247" s="417" t="n">
        <v>1238</v>
      </c>
      <c r="B1247" s="418" t="inlineStr">
        <is>
          <t>Customs Declaration and CPF</t>
        </is>
      </c>
      <c r="C1247" s="418" t="inlineStr">
        <is>
          <t>សូស៊ីយេតេ កុងសេស្យូនែរ ដឺ ឡាអេរ៉ូព័រ</t>
        </is>
      </c>
      <c r="D1247" s="418" t="inlineStr">
        <is>
          <t>L001-100047300</t>
        </is>
      </c>
      <c r="E1247" s="418" t="inlineStr">
        <is>
          <t>2200-054033</t>
        </is>
      </c>
      <c r="F1247" s="419" t="n">
        <v>44824</v>
      </c>
      <c r="G1247" s="420" t="n">
        <v>3101</v>
      </c>
      <c r="H1247" s="418" t="n"/>
      <c r="I1247" s="455" t="n">
        <v>3101</v>
      </c>
      <c r="J1247" s="418">
        <f>IF(L1247&lt;&gt;"",L1247,K1247)</f>
        <v/>
      </c>
      <c r="K1247" s="418">
        <f>IF(AND(T1247=TRUE, U1247=TRUE, V1247=TRUE), IF(W1247&lt;-0.05, "អនុញ្ញាត (អ្នកផ្គត់ផ្គង់ប្រកាសខ្វះ)", "បានប្រកាស (អនុញ្ញាត)"), IF(AND(T1247=FALSE, U1247=FALSE, V1247=FALSE), "ព្យួរទុក (មិនមានទិន្នន័យ)", "ប្រកាសខុស (ព្យួរទុក)"))</f>
        <v/>
      </c>
      <c r="L1247" s="418" t="inlineStr"/>
      <c r="M1247" s="418" t="inlineStr"/>
      <c r="N1247" s="455" t="n"/>
      <c r="O1247" s="455">
        <f>IF(W1247&lt;0,AI1247,I1247)</f>
        <v/>
      </c>
      <c r="P1247" s="455">
        <f>I1247-O1247</f>
        <v/>
      </c>
      <c r="Q1247" s="418" t="n"/>
      <c r="R1247" s="418" t="inlineStr">
        <is>
          <t>2200-054033</t>
        </is>
      </c>
      <c r="S1247" s="418" t="inlineStr"/>
      <c r="T1247" s="418">
        <f>R1247=S1247</f>
        <v/>
      </c>
      <c r="U1247" s="418">
        <f>AND(MONTH(F1247)=MONTH(Y1247), YEAR(F1247)=YEAR(Y1247))</f>
        <v/>
      </c>
      <c r="V1247" s="418">
        <f>AND(AC1247&lt;&gt;"", 'Company information'!D$4&lt;&gt;"", RIGHT(SUBSTITUTE(AC1247,"-",""),9)=RIGHT(SUBSTITUTE('Company information'!D$4,"-",""),9))</f>
        <v/>
      </c>
      <c r="W1247" s="418">
        <f>AI1247-I1247</f>
        <v/>
      </c>
      <c r="X1247" s="455" t="n"/>
      <c r="Y1247" s="417" t="n"/>
      <c r="Z1247" s="418" t="n"/>
      <c r="AA1247" s="418" t="n"/>
      <c r="AB1247" s="418" t="n"/>
      <c r="AC1247" s="418" t="n"/>
      <c r="AD1247" s="418" t="n"/>
      <c r="AE1247" s="455" t="n"/>
      <c r="AF1247" s="455" t="n"/>
      <c r="AG1247" s="455" t="n"/>
      <c r="AH1247" s="455" t="n"/>
      <c r="AI1247" s="455" t="n"/>
      <c r="AJ1247" s="455" t="n"/>
      <c r="AK1247" s="455" t="n"/>
      <c r="AL1247" s="455" t="n"/>
      <c r="AM1247" s="455" t="n"/>
      <c r="AN1247" s="455" t="n"/>
      <c r="AO1247" s="455" t="n"/>
      <c r="AP1247" s="455" t="n"/>
      <c r="AQ1247" s="455" t="n"/>
      <c r="AR1247" s="418" t="n"/>
      <c r="AS1247" s="418" t="n"/>
      <c r="AT1247" s="418" t="n"/>
    </row>
    <row r="1248">
      <c r="A1248" s="417" t="n">
        <v>1239</v>
      </c>
      <c r="B1248" s="418" t="inlineStr">
        <is>
          <t>THC FEE, DOC FEE, CFS FEE, SCANNER FEE, D/O FEE, AGENCY FEE, LSS CHARGE</t>
        </is>
      </c>
      <c r="C1248" s="418" t="inlineStr">
        <is>
          <t>សូស៊ីយេតេ កុងសេស្យូនែរ ដឺ ឡាអេរ៉ូព័រ</t>
        </is>
      </c>
      <c r="D1248" s="418" t="inlineStr">
        <is>
          <t>L001-100047300</t>
        </is>
      </c>
      <c r="E1248" s="418" t="inlineStr">
        <is>
          <t>2200-054038</t>
        </is>
      </c>
      <c r="F1248" s="419" t="n">
        <v>44824</v>
      </c>
      <c r="G1248" s="420" t="n">
        <v>7161</v>
      </c>
      <c r="H1248" s="418" t="n"/>
      <c r="I1248" s="455" t="n">
        <v>7161</v>
      </c>
      <c r="J1248" s="418">
        <f>IF(L1248&lt;&gt;"",L1248,K1248)</f>
        <v/>
      </c>
      <c r="K1248" s="418">
        <f>IF(AND(T1248=TRUE, U1248=TRUE, V1248=TRUE), IF(W1248&lt;-0.05, "អនុញ្ញាត (អ្នកផ្គត់ផ្គង់ប្រកាសខ្វះ)", "បានប្រកាស (អនុញ្ញាត)"), IF(AND(T1248=FALSE, U1248=FALSE, V1248=FALSE), "ព្យួរទុក (មិនមានទិន្នន័យ)", "ប្រកាសខុស (ព្យួរទុក)"))</f>
        <v/>
      </c>
      <c r="L1248" s="418" t="inlineStr"/>
      <c r="M1248" s="418" t="inlineStr"/>
      <c r="N1248" s="455" t="n"/>
      <c r="O1248" s="455">
        <f>IF(W1248&lt;0,AI1248,I1248)</f>
        <v/>
      </c>
      <c r="P1248" s="455">
        <f>I1248-O1248</f>
        <v/>
      </c>
      <c r="Q1248" s="418" t="n"/>
      <c r="R1248" s="418" t="inlineStr">
        <is>
          <t>2200-054038</t>
        </is>
      </c>
      <c r="S1248" s="418" t="inlineStr"/>
      <c r="T1248" s="418">
        <f>R1248=S1248</f>
        <v/>
      </c>
      <c r="U1248" s="418">
        <f>AND(MONTH(F1248)=MONTH(Y1248), YEAR(F1248)=YEAR(Y1248))</f>
        <v/>
      </c>
      <c r="V1248" s="418">
        <f>AND(AC1248&lt;&gt;"", 'Company information'!D$4&lt;&gt;"", RIGHT(SUBSTITUTE(AC1248,"-",""),9)=RIGHT(SUBSTITUTE('Company information'!D$4,"-",""),9))</f>
        <v/>
      </c>
      <c r="W1248" s="418">
        <f>AI1248-I1248</f>
        <v/>
      </c>
      <c r="X1248" s="455" t="n"/>
      <c r="Y1248" s="417" t="n"/>
      <c r="Z1248" s="418" t="n"/>
      <c r="AA1248" s="418" t="n"/>
      <c r="AB1248" s="418" t="n"/>
      <c r="AC1248" s="418" t="n"/>
      <c r="AD1248" s="418" t="n"/>
      <c r="AE1248" s="455" t="n"/>
      <c r="AF1248" s="455" t="n"/>
      <c r="AG1248" s="455" t="n"/>
      <c r="AH1248" s="455" t="n"/>
      <c r="AI1248" s="455" t="n"/>
      <c r="AJ1248" s="455" t="n"/>
      <c r="AK1248" s="455" t="n"/>
      <c r="AL1248" s="455" t="n"/>
      <c r="AM1248" s="455" t="n"/>
      <c r="AN1248" s="455" t="n"/>
      <c r="AO1248" s="455" t="n"/>
      <c r="AP1248" s="455" t="n"/>
      <c r="AQ1248" s="455" t="n"/>
      <c r="AR1248" s="418" t="n"/>
      <c r="AS1248" s="418" t="n"/>
      <c r="AT1248" s="418" t="n"/>
    </row>
    <row r="1249">
      <c r="A1249" s="417" t="n">
        <v>1240</v>
      </c>
      <c r="B1249" s="418" t="inlineStr">
        <is>
          <t>Customs Clearance Fee, Extra Trucking Fee, Non-Original Isurance, Permit Fee, Service Charge and Red in Asycuda System</t>
        </is>
      </c>
      <c r="C1249" s="418" t="inlineStr">
        <is>
          <t>សូស៊ីយេតេ កុងសេស្យូនែរ ដឺ ឡាអេរ៉ូព័រ</t>
        </is>
      </c>
      <c r="D1249" s="418" t="inlineStr">
        <is>
          <t>L001-100047300</t>
        </is>
      </c>
      <c r="E1249" s="418" t="inlineStr">
        <is>
          <t>2200-054034</t>
        </is>
      </c>
      <c r="F1249" s="419" t="n">
        <v>44824</v>
      </c>
      <c r="G1249" s="420" t="n">
        <v>5939</v>
      </c>
      <c r="H1249" s="418" t="n"/>
      <c r="I1249" s="455" t="n">
        <v>5939</v>
      </c>
      <c r="J1249" s="418">
        <f>IF(L1249&lt;&gt;"",L1249,K1249)</f>
        <v/>
      </c>
      <c r="K1249" s="418">
        <f>IF(AND(T1249=TRUE, U1249=TRUE, V1249=TRUE), IF(W1249&lt;-0.05, "អនុញ្ញាត (អ្នកផ្គត់ផ្គង់ប្រកាសខ្វះ)", "បានប្រកាស (អនុញ្ញាត)"), IF(AND(T1249=FALSE, U1249=FALSE, V1249=FALSE), "ព្យួរទុក (មិនមានទិន្នន័យ)", "ប្រកាសខុស (ព្យួរទុក)"))</f>
        <v/>
      </c>
      <c r="L1249" s="418" t="inlineStr"/>
      <c r="M1249" s="418" t="inlineStr"/>
      <c r="N1249" s="455" t="n"/>
      <c r="O1249" s="455">
        <f>IF(W1249&lt;0,AI1249,I1249)</f>
        <v/>
      </c>
      <c r="P1249" s="455">
        <f>I1249-O1249</f>
        <v/>
      </c>
      <c r="Q1249" s="418" t="n"/>
      <c r="R1249" s="418" t="inlineStr">
        <is>
          <t>2200-054034</t>
        </is>
      </c>
      <c r="S1249" s="418" t="inlineStr"/>
      <c r="T1249" s="418">
        <f>R1249=S1249</f>
        <v/>
      </c>
      <c r="U1249" s="418">
        <f>AND(MONTH(F1249)=MONTH(Y1249), YEAR(F1249)=YEAR(Y1249))</f>
        <v/>
      </c>
      <c r="V1249" s="418">
        <f>AND(AC1249&lt;&gt;"", 'Company information'!D$4&lt;&gt;"", RIGHT(SUBSTITUTE(AC1249,"-",""),9)=RIGHT(SUBSTITUTE('Company information'!D$4,"-",""),9))</f>
        <v/>
      </c>
      <c r="W1249" s="418">
        <f>AI1249-I1249</f>
        <v/>
      </c>
      <c r="X1249" s="455" t="n"/>
      <c r="Y1249" s="417" t="n"/>
      <c r="Z1249" s="418" t="n"/>
      <c r="AA1249" s="418" t="n"/>
      <c r="AB1249" s="418" t="n"/>
      <c r="AC1249" s="418" t="n"/>
      <c r="AD1249" s="418" t="n"/>
      <c r="AE1249" s="455" t="n"/>
      <c r="AF1249" s="455" t="n"/>
      <c r="AG1249" s="455" t="n"/>
      <c r="AH1249" s="455" t="n"/>
      <c r="AI1249" s="455" t="n"/>
      <c r="AJ1249" s="455" t="n"/>
      <c r="AK1249" s="455" t="n"/>
      <c r="AL1249" s="455" t="n"/>
      <c r="AM1249" s="455" t="n"/>
      <c r="AN1249" s="455" t="n"/>
      <c r="AO1249" s="455" t="n"/>
      <c r="AP1249" s="455" t="n"/>
      <c r="AQ1249" s="455" t="n"/>
      <c r="AR1249" s="418" t="n"/>
      <c r="AS1249" s="418" t="n"/>
      <c r="AT1249" s="418" t="n"/>
    </row>
    <row r="1250">
      <c r="A1250" s="417" t="n">
        <v>1241</v>
      </c>
      <c r="B1250" s="418" t="inlineStr">
        <is>
          <t>Customs Clearance Fee and Trucking Fee</t>
        </is>
      </c>
      <c r="C1250" s="418" t="inlineStr">
        <is>
          <t>សូស៊ីយេតេ កុងសេស្យូនែរ ដឺ ឡាអេរ៉ូព័រ</t>
        </is>
      </c>
      <c r="D1250" s="418" t="inlineStr">
        <is>
          <t>L001-100047300</t>
        </is>
      </c>
      <c r="E1250" s="418" t="inlineStr">
        <is>
          <t>2200-053006</t>
        </is>
      </c>
      <c r="F1250" s="419" t="n">
        <v>44819</v>
      </c>
      <c r="G1250" s="420" t="n">
        <v>6523</v>
      </c>
      <c r="H1250" s="418" t="n"/>
      <c r="I1250" s="455" t="n">
        <v>6523</v>
      </c>
      <c r="J1250" s="418">
        <f>IF(L1250&lt;&gt;"",L1250,K1250)</f>
        <v/>
      </c>
      <c r="K1250" s="418">
        <f>IF(AND(T1250=TRUE, U1250=TRUE, V1250=TRUE), IF(W1250&lt;-0.05, "អនុញ្ញាត (អ្នកផ្គត់ផ្គង់ប្រកាសខ្វះ)", "បានប្រកាស (អនុញ្ញាត)"), IF(AND(T1250=FALSE, U1250=FALSE, V1250=FALSE), "ព្យួរទុក (មិនមានទិន្នន័យ)", "ប្រកាសខុស (ព្យួរទុក)"))</f>
        <v/>
      </c>
      <c r="L1250" s="418" t="inlineStr"/>
      <c r="M1250" s="418" t="inlineStr"/>
      <c r="N1250" s="455" t="n"/>
      <c r="O1250" s="455">
        <f>IF(W1250&lt;0,AI1250,I1250)</f>
        <v/>
      </c>
      <c r="P1250" s="455">
        <f>I1250-O1250</f>
        <v/>
      </c>
      <c r="Q1250" s="418" t="n"/>
      <c r="R1250" s="418" t="inlineStr">
        <is>
          <t>2200-053006</t>
        </is>
      </c>
      <c r="S1250" s="418" t="inlineStr"/>
      <c r="T1250" s="418">
        <f>R1250=S1250</f>
        <v/>
      </c>
      <c r="U1250" s="418">
        <f>AND(MONTH(F1250)=MONTH(Y1250), YEAR(F1250)=YEAR(Y1250))</f>
        <v/>
      </c>
      <c r="V1250" s="418">
        <f>AND(AC1250&lt;&gt;"", 'Company information'!D$4&lt;&gt;"", RIGHT(SUBSTITUTE(AC1250,"-",""),9)=RIGHT(SUBSTITUTE('Company information'!D$4,"-",""),9))</f>
        <v/>
      </c>
      <c r="W1250" s="418">
        <f>AI1250-I1250</f>
        <v/>
      </c>
      <c r="X1250" s="455" t="n"/>
      <c r="Y1250" s="417" t="n"/>
      <c r="Z1250" s="418" t="n"/>
      <c r="AA1250" s="418" t="n"/>
      <c r="AB1250" s="418" t="n"/>
      <c r="AC1250" s="418" t="n"/>
      <c r="AD1250" s="418" t="n"/>
      <c r="AE1250" s="455" t="n"/>
      <c r="AF1250" s="455" t="n"/>
      <c r="AG1250" s="455" t="n"/>
      <c r="AH1250" s="455" t="n"/>
      <c r="AI1250" s="455" t="n"/>
      <c r="AJ1250" s="455" t="n"/>
      <c r="AK1250" s="455" t="n"/>
      <c r="AL1250" s="455" t="n"/>
      <c r="AM1250" s="455" t="n"/>
      <c r="AN1250" s="455" t="n"/>
      <c r="AO1250" s="455" t="n"/>
      <c r="AP1250" s="455" t="n"/>
      <c r="AQ1250" s="455" t="n"/>
      <c r="AR1250" s="418" t="n"/>
      <c r="AS1250" s="418" t="n"/>
      <c r="AT1250" s="418" t="n"/>
    </row>
    <row r="1251">
      <c r="A1251" s="417" t="n">
        <v>1242</v>
      </c>
      <c r="B1251" s="418" t="inlineStr">
        <is>
          <t>Customs Declaration and CPF</t>
        </is>
      </c>
      <c r="C1251" s="418" t="inlineStr">
        <is>
          <t>សូស៊ីយេតេ កុងសេស្យូនែរ ដឺ ឡាអេរ៉ូព័រ</t>
        </is>
      </c>
      <c r="D1251" s="418" t="inlineStr">
        <is>
          <t>L001-100047300</t>
        </is>
      </c>
      <c r="E1251" s="418" t="inlineStr">
        <is>
          <t>2200-053007</t>
        </is>
      </c>
      <c r="F1251" s="419" t="n">
        <v>44819</v>
      </c>
      <c r="G1251" s="420" t="n">
        <v>1779</v>
      </c>
      <c r="H1251" s="418" t="n"/>
      <c r="I1251" s="455" t="n">
        <v>1779</v>
      </c>
      <c r="J1251" s="418">
        <f>IF(L1251&lt;&gt;"",L1251,K1251)</f>
        <v/>
      </c>
      <c r="K1251" s="418">
        <f>IF(AND(T1251=TRUE, U1251=TRUE, V1251=TRUE), IF(W1251&lt;-0.05, "អនុញ្ញាត (អ្នកផ្គត់ផ្គង់ប្រកាសខ្វះ)", "បានប្រកាស (អនុញ្ញាត)"), IF(AND(T1251=FALSE, U1251=FALSE, V1251=FALSE), "ព្យួរទុក (មិនមានទិន្នន័យ)", "ប្រកាសខុស (ព្យួរទុក)"))</f>
        <v/>
      </c>
      <c r="L1251" s="418" t="inlineStr"/>
      <c r="M1251" s="418" t="inlineStr"/>
      <c r="N1251" s="455" t="n"/>
      <c r="O1251" s="455">
        <f>IF(W1251&lt;0,AI1251,I1251)</f>
        <v/>
      </c>
      <c r="P1251" s="455">
        <f>I1251-O1251</f>
        <v/>
      </c>
      <c r="Q1251" s="418" t="n"/>
      <c r="R1251" s="418" t="inlineStr">
        <is>
          <t>2200-053007</t>
        </is>
      </c>
      <c r="S1251" s="418" t="inlineStr"/>
      <c r="T1251" s="418">
        <f>R1251=S1251</f>
        <v/>
      </c>
      <c r="U1251" s="418">
        <f>AND(MONTH(F1251)=MONTH(Y1251), YEAR(F1251)=YEAR(Y1251))</f>
        <v/>
      </c>
      <c r="V1251" s="418">
        <f>AND(AC1251&lt;&gt;"", 'Company information'!D$4&lt;&gt;"", RIGHT(SUBSTITUTE(AC1251,"-",""),9)=RIGHT(SUBSTITUTE('Company information'!D$4,"-",""),9))</f>
        <v/>
      </c>
      <c r="W1251" s="418">
        <f>AI1251-I1251</f>
        <v/>
      </c>
      <c r="X1251" s="455" t="n"/>
      <c r="Y1251" s="417" t="n"/>
      <c r="Z1251" s="418" t="n"/>
      <c r="AA1251" s="418" t="n"/>
      <c r="AB1251" s="418" t="n"/>
      <c r="AC1251" s="418" t="n"/>
      <c r="AD1251" s="418" t="n"/>
      <c r="AE1251" s="455" t="n"/>
      <c r="AF1251" s="455" t="n"/>
      <c r="AG1251" s="455" t="n"/>
      <c r="AH1251" s="455" t="n"/>
      <c r="AI1251" s="455" t="n"/>
      <c r="AJ1251" s="455" t="n"/>
      <c r="AK1251" s="455" t="n"/>
      <c r="AL1251" s="455" t="n"/>
      <c r="AM1251" s="455" t="n"/>
      <c r="AN1251" s="455" t="n"/>
      <c r="AO1251" s="455" t="n"/>
      <c r="AP1251" s="455" t="n"/>
      <c r="AQ1251" s="455" t="n"/>
      <c r="AR1251" s="418" t="n"/>
      <c r="AS1251" s="418" t="n"/>
      <c r="AT1251" s="418" t="n"/>
    </row>
    <row r="1252">
      <c r="A1252" s="417" t="n">
        <v>1243</v>
      </c>
      <c r="B1252" s="418" t="inlineStr">
        <is>
          <t>Charge from warehouse and Storage Charges</t>
        </is>
      </c>
      <c r="C1252" s="418" t="inlineStr">
        <is>
          <t>សូស៊ីយេតេ កុងសេស្យូនែរ ដឺ ឡាអេរ៉ូព័រ</t>
        </is>
      </c>
      <c r="D1252" s="418" t="inlineStr">
        <is>
          <t>L001-100047300</t>
        </is>
      </c>
      <c r="E1252" s="418" t="inlineStr">
        <is>
          <t>2200-053005</t>
        </is>
      </c>
      <c r="F1252" s="419" t="n">
        <v>44819</v>
      </c>
      <c r="G1252" s="420" t="n">
        <v>5864</v>
      </c>
      <c r="H1252" s="418" t="n"/>
      <c r="I1252" s="455" t="n">
        <v>5864</v>
      </c>
      <c r="J1252" s="418">
        <f>IF(L1252&lt;&gt;"",L1252,K1252)</f>
        <v/>
      </c>
      <c r="K1252" s="418">
        <f>IF(AND(T1252=TRUE, U1252=TRUE, V1252=TRUE), IF(W1252&lt;-0.05, "អនុញ្ញាត (អ្នកផ្គត់ផ្គង់ប្រកាសខ្វះ)", "បានប្រកាស (អនុញ្ញាត)"), IF(AND(T1252=FALSE, U1252=FALSE, V1252=FALSE), "ព្យួរទុក (មិនមានទិន្នន័យ)", "ប្រកាសខុស (ព្យួរទុក)"))</f>
        <v/>
      </c>
      <c r="L1252" s="418" t="inlineStr"/>
      <c r="M1252" s="418" t="inlineStr"/>
      <c r="N1252" s="455" t="n"/>
      <c r="O1252" s="455">
        <f>IF(W1252&lt;0,AI1252,I1252)</f>
        <v/>
      </c>
      <c r="P1252" s="455">
        <f>I1252-O1252</f>
        <v/>
      </c>
      <c r="Q1252" s="418" t="n"/>
      <c r="R1252" s="418" t="inlineStr">
        <is>
          <t>2200-053005</t>
        </is>
      </c>
      <c r="S1252" s="418" t="inlineStr"/>
      <c r="T1252" s="418">
        <f>R1252=S1252</f>
        <v/>
      </c>
      <c r="U1252" s="418">
        <f>AND(MONTH(F1252)=MONTH(Y1252), YEAR(F1252)=YEAR(Y1252))</f>
        <v/>
      </c>
      <c r="V1252" s="418">
        <f>AND(AC1252&lt;&gt;"", 'Company information'!D$4&lt;&gt;"", RIGHT(SUBSTITUTE(AC1252,"-",""),9)=RIGHT(SUBSTITUTE('Company information'!D$4,"-",""),9))</f>
        <v/>
      </c>
      <c r="W1252" s="418">
        <f>AI1252-I1252</f>
        <v/>
      </c>
      <c r="X1252" s="455" t="n"/>
      <c r="Y1252" s="417" t="n"/>
      <c r="Z1252" s="418" t="n"/>
      <c r="AA1252" s="418" t="n"/>
      <c r="AB1252" s="418" t="n"/>
      <c r="AC1252" s="418" t="n"/>
      <c r="AD1252" s="418" t="n"/>
      <c r="AE1252" s="455" t="n"/>
      <c r="AF1252" s="455" t="n"/>
      <c r="AG1252" s="455" t="n"/>
      <c r="AH1252" s="455" t="n"/>
      <c r="AI1252" s="455" t="n"/>
      <c r="AJ1252" s="455" t="n"/>
      <c r="AK1252" s="455" t="n"/>
      <c r="AL1252" s="455" t="n"/>
      <c r="AM1252" s="455" t="n"/>
      <c r="AN1252" s="455" t="n"/>
      <c r="AO1252" s="455" t="n"/>
      <c r="AP1252" s="455" t="n"/>
      <c r="AQ1252" s="455" t="n"/>
      <c r="AR1252" s="418" t="n"/>
      <c r="AS1252" s="418" t="n"/>
      <c r="AT1252" s="418" t="n"/>
    </row>
    <row r="1253">
      <c r="A1253" s="417" t="n">
        <v>1244</v>
      </c>
      <c r="B1253" s="418" t="inlineStr">
        <is>
          <t>Import Shipment Expense</t>
        </is>
      </c>
      <c r="C1253" s="418" t="inlineStr">
        <is>
          <t>សូស៊ីយេតេ កុងសេស្យូនែរ ដឺ ឡាអេរ៉ូព័រ</t>
        </is>
      </c>
      <c r="D1253" s="418" t="inlineStr">
        <is>
          <t>L001-100047300</t>
        </is>
      </c>
      <c r="E1253" s="418" t="inlineStr">
        <is>
          <t>2200-053009</t>
        </is>
      </c>
      <c r="F1253" s="419" t="n">
        <v>44819</v>
      </c>
      <c r="G1253" s="420" t="n">
        <v>824</v>
      </c>
      <c r="H1253" s="418" t="n"/>
      <c r="I1253" s="455" t="n">
        <v>824</v>
      </c>
      <c r="J1253" s="418">
        <f>IF(L1253&lt;&gt;"",L1253,K1253)</f>
        <v/>
      </c>
      <c r="K1253" s="418">
        <f>IF(AND(T1253=TRUE, U1253=TRUE, V1253=TRUE), IF(W1253&lt;-0.05, "អនុញ្ញាត (អ្នកផ្គត់ផ្គង់ប្រកាសខ្វះ)", "បានប្រកាស (អនុញ្ញាត)"), IF(AND(T1253=FALSE, U1253=FALSE, V1253=FALSE), "ព្យួរទុក (មិនមានទិន្នន័យ)", "ប្រកាសខុស (ព្យួរទុក)"))</f>
        <v/>
      </c>
      <c r="L1253" s="418" t="inlineStr"/>
      <c r="M1253" s="418" t="inlineStr"/>
      <c r="N1253" s="455" t="n"/>
      <c r="O1253" s="455">
        <f>IF(W1253&lt;0,AI1253,I1253)</f>
        <v/>
      </c>
      <c r="P1253" s="455">
        <f>I1253-O1253</f>
        <v/>
      </c>
      <c r="Q1253" s="418" t="n"/>
      <c r="R1253" s="418" t="inlineStr">
        <is>
          <t>2200-053009</t>
        </is>
      </c>
      <c r="S1253" s="418" t="inlineStr"/>
      <c r="T1253" s="418">
        <f>R1253=S1253</f>
        <v/>
      </c>
      <c r="U1253" s="418">
        <f>AND(MONTH(F1253)=MONTH(Y1253), YEAR(F1253)=YEAR(Y1253))</f>
        <v/>
      </c>
      <c r="V1253" s="418">
        <f>AND(AC1253&lt;&gt;"", 'Company information'!D$4&lt;&gt;"", RIGHT(SUBSTITUTE(AC1253,"-",""),9)=RIGHT(SUBSTITUTE('Company information'!D$4,"-",""),9))</f>
        <v/>
      </c>
      <c r="W1253" s="418">
        <f>AI1253-I1253</f>
        <v/>
      </c>
      <c r="X1253" s="455" t="n"/>
      <c r="Y1253" s="417" t="n"/>
      <c r="Z1253" s="418" t="n"/>
      <c r="AA1253" s="418" t="n"/>
      <c r="AB1253" s="418" t="n"/>
      <c r="AC1253" s="418" t="n"/>
      <c r="AD1253" s="418" t="n"/>
      <c r="AE1253" s="455" t="n"/>
      <c r="AF1253" s="455" t="n"/>
      <c r="AG1253" s="455" t="n"/>
      <c r="AH1253" s="455" t="n"/>
      <c r="AI1253" s="455" t="n"/>
      <c r="AJ1253" s="455" t="n"/>
      <c r="AK1253" s="455" t="n"/>
      <c r="AL1253" s="455" t="n"/>
      <c r="AM1253" s="455" t="n"/>
      <c r="AN1253" s="455" t="n"/>
      <c r="AO1253" s="455" t="n"/>
      <c r="AP1253" s="455" t="n"/>
      <c r="AQ1253" s="455" t="n"/>
      <c r="AR1253" s="418" t="n"/>
      <c r="AS1253" s="418" t="n"/>
      <c r="AT1253" s="418" t="n"/>
    </row>
    <row r="1254">
      <c r="A1254" s="417" t="n">
        <v>1245</v>
      </c>
      <c r="B1254" s="418" t="inlineStr">
        <is>
          <t>Customs Clearance, Extra Trucking Fee, Non-Original Insurance, Permit Fee and Service Charge</t>
        </is>
      </c>
      <c r="C1254" s="418" t="inlineStr">
        <is>
          <t>សូស៊ីយេតេ កុងសេស្យូនែរ ដឺ ឡាអេរ៉ូព័រ</t>
        </is>
      </c>
      <c r="D1254" s="418" t="inlineStr">
        <is>
          <t>L001-100047300</t>
        </is>
      </c>
      <c r="E1254" s="418" t="inlineStr">
        <is>
          <t>2200-053008</t>
        </is>
      </c>
      <c r="F1254" s="419" t="n">
        <v>44819</v>
      </c>
      <c r="G1254" s="420" t="n">
        <v>3164</v>
      </c>
      <c r="H1254" s="418" t="n"/>
      <c r="I1254" s="455" t="n">
        <v>3164</v>
      </c>
      <c r="J1254" s="418">
        <f>IF(L1254&lt;&gt;"",L1254,K1254)</f>
        <v/>
      </c>
      <c r="K1254" s="418">
        <f>IF(AND(T1254=TRUE, U1254=TRUE, V1254=TRUE), IF(W1254&lt;-0.05, "អនុញ្ញាត (អ្នកផ្គត់ផ្គង់ប្រកាសខ្វះ)", "បានប្រកាស (អនុញ្ញាត)"), IF(AND(T1254=FALSE, U1254=FALSE, V1254=FALSE), "ព្យួរទុក (មិនមានទិន្នន័យ)", "ប្រកាសខុស (ព្យួរទុក)"))</f>
        <v/>
      </c>
      <c r="L1254" s="418" t="inlineStr"/>
      <c r="M1254" s="418" t="inlineStr"/>
      <c r="N1254" s="455" t="n"/>
      <c r="O1254" s="455">
        <f>IF(W1254&lt;0,AI1254,I1254)</f>
        <v/>
      </c>
      <c r="P1254" s="455">
        <f>I1254-O1254</f>
        <v/>
      </c>
      <c r="Q1254" s="418" t="n"/>
      <c r="R1254" s="418" t="inlineStr">
        <is>
          <t>2200-053008</t>
        </is>
      </c>
      <c r="S1254" s="418" t="inlineStr"/>
      <c r="T1254" s="418">
        <f>R1254=S1254</f>
        <v/>
      </c>
      <c r="U1254" s="418">
        <f>AND(MONTH(F1254)=MONTH(Y1254), YEAR(F1254)=YEAR(Y1254))</f>
        <v/>
      </c>
      <c r="V1254" s="418">
        <f>AND(AC1254&lt;&gt;"", 'Company information'!D$4&lt;&gt;"", RIGHT(SUBSTITUTE(AC1254,"-",""),9)=RIGHT(SUBSTITUTE('Company information'!D$4,"-",""),9))</f>
        <v/>
      </c>
      <c r="W1254" s="418">
        <f>AI1254-I1254</f>
        <v/>
      </c>
      <c r="X1254" s="455" t="n"/>
      <c r="Y1254" s="417" t="n"/>
      <c r="Z1254" s="418" t="n"/>
      <c r="AA1254" s="418" t="n"/>
      <c r="AB1254" s="418" t="n"/>
      <c r="AC1254" s="418" t="n"/>
      <c r="AD1254" s="418" t="n"/>
      <c r="AE1254" s="455" t="n"/>
      <c r="AF1254" s="455" t="n"/>
      <c r="AG1254" s="455" t="n"/>
      <c r="AH1254" s="455" t="n"/>
      <c r="AI1254" s="455" t="n"/>
      <c r="AJ1254" s="455" t="n"/>
      <c r="AK1254" s="455" t="n"/>
      <c r="AL1254" s="455" t="n"/>
      <c r="AM1254" s="455" t="n"/>
      <c r="AN1254" s="455" t="n"/>
      <c r="AO1254" s="455" t="n"/>
      <c r="AP1254" s="455" t="n"/>
      <c r="AQ1254" s="455" t="n"/>
      <c r="AR1254" s="418" t="n"/>
      <c r="AS1254" s="418" t="n"/>
      <c r="AT1254" s="418" t="n"/>
    </row>
    <row r="1255">
      <c r="A1255" s="417" t="n">
        <v>1246</v>
      </c>
      <c r="B1255" s="418" t="inlineStr">
        <is>
          <t>Customs Clearance Fee and Trucking Fee</t>
        </is>
      </c>
      <c r="C1255" s="418" t="inlineStr">
        <is>
          <t>សូស៊ីយេតេ កុងសេស្យូនែរ ដឺ ឡាអេរ៉ូព័រ</t>
        </is>
      </c>
      <c r="D1255" s="418" t="inlineStr">
        <is>
          <t>L001-100047300</t>
        </is>
      </c>
      <c r="E1255" s="418" t="inlineStr">
        <is>
          <t>2200-051583</t>
        </is>
      </c>
      <c r="F1255" s="419" t="n">
        <v>44782</v>
      </c>
      <c r="G1255" s="420" t="n">
        <v>32630</v>
      </c>
      <c r="H1255" s="418" t="n"/>
      <c r="I1255" s="455" t="n">
        <v>32630</v>
      </c>
      <c r="J1255" s="418">
        <f>IF(L1255&lt;&gt;"",L1255,K1255)</f>
        <v/>
      </c>
      <c r="K1255" s="418">
        <f>IF(AND(T1255=TRUE, U1255=TRUE, V1255=TRUE), IF(W1255&lt;-0.05, "អនុញ្ញាត (អ្នកផ្គត់ផ្គង់ប្រកាសខ្វះ)", "បានប្រកាស (អនុញ្ញាត)"), IF(AND(T1255=FALSE, U1255=FALSE, V1255=FALSE), "ព្យួរទុក (មិនមានទិន្នន័យ)", "ប្រកាសខុស (ព្យួរទុក)"))</f>
        <v/>
      </c>
      <c r="L1255" s="418" t="inlineStr"/>
      <c r="M1255" s="418" t="inlineStr"/>
      <c r="N1255" s="455" t="n"/>
      <c r="O1255" s="455">
        <f>IF(W1255&lt;0,AI1255,I1255)</f>
        <v/>
      </c>
      <c r="P1255" s="455">
        <f>I1255-O1255</f>
        <v/>
      </c>
      <c r="Q1255" s="418" t="n"/>
      <c r="R1255" s="418" t="inlineStr">
        <is>
          <t>2200-051583</t>
        </is>
      </c>
      <c r="S1255" s="418" t="inlineStr"/>
      <c r="T1255" s="418">
        <f>R1255=S1255</f>
        <v/>
      </c>
      <c r="U1255" s="418">
        <f>AND(MONTH(F1255)=MONTH(Y1255), YEAR(F1255)=YEAR(Y1255))</f>
        <v/>
      </c>
      <c r="V1255" s="418">
        <f>AND(AC1255&lt;&gt;"", 'Company information'!D$4&lt;&gt;"", RIGHT(SUBSTITUTE(AC1255,"-",""),9)=RIGHT(SUBSTITUTE('Company information'!D$4,"-",""),9))</f>
        <v/>
      </c>
      <c r="W1255" s="418">
        <f>AI1255-I1255</f>
        <v/>
      </c>
      <c r="X1255" s="455" t="n"/>
      <c r="Y1255" s="417" t="n"/>
      <c r="Z1255" s="418" t="n"/>
      <c r="AA1255" s="418" t="n"/>
      <c r="AB1255" s="418" t="n"/>
      <c r="AC1255" s="418" t="n"/>
      <c r="AD1255" s="418" t="n"/>
      <c r="AE1255" s="455" t="n"/>
      <c r="AF1255" s="455" t="n"/>
      <c r="AG1255" s="455" t="n"/>
      <c r="AH1255" s="455" t="n"/>
      <c r="AI1255" s="455" t="n"/>
      <c r="AJ1255" s="455" t="n"/>
      <c r="AK1255" s="455" t="n"/>
      <c r="AL1255" s="455" t="n"/>
      <c r="AM1255" s="455" t="n"/>
      <c r="AN1255" s="455" t="n"/>
      <c r="AO1255" s="455" t="n"/>
      <c r="AP1255" s="455" t="n"/>
      <c r="AQ1255" s="455" t="n"/>
      <c r="AR1255" s="418" t="n"/>
      <c r="AS1255" s="418" t="n"/>
      <c r="AT1255" s="418" t="n"/>
    </row>
    <row r="1256">
      <c r="A1256" s="417" t="n">
        <v>1247</v>
      </c>
      <c r="B1256" s="418" t="inlineStr">
        <is>
          <t>Customs Declaration and CPF</t>
        </is>
      </c>
      <c r="C1256" s="418" t="inlineStr">
        <is>
          <t>សូស៊ីយេតេ កុងសេស្យូនែរ ដឺ ឡាអេរ៉ូព័រ</t>
        </is>
      </c>
      <c r="D1256" s="418" t="inlineStr">
        <is>
          <t>L001-100047300</t>
        </is>
      </c>
      <c r="E1256" s="418" t="inlineStr">
        <is>
          <t>2200-051585</t>
        </is>
      </c>
      <c r="F1256" s="419" t="n">
        <v>44782</v>
      </c>
      <c r="G1256" s="420" t="n">
        <v>47889</v>
      </c>
      <c r="H1256" s="418" t="n"/>
      <c r="I1256" s="455" t="n">
        <v>47889</v>
      </c>
      <c r="J1256" s="418">
        <f>IF(L1256&lt;&gt;"",L1256,K1256)</f>
        <v/>
      </c>
      <c r="K1256" s="418">
        <f>IF(AND(T1256=TRUE, U1256=TRUE, V1256=TRUE), IF(W1256&lt;-0.05, "អនុញ្ញាត (អ្នកផ្គត់ផ្គង់ប្រកាសខ្វះ)", "បានប្រកាស (អនុញ្ញាត)"), IF(AND(T1256=FALSE, U1256=FALSE, V1256=FALSE), "ព្យួរទុក (មិនមានទិន្នន័យ)", "ប្រកាសខុស (ព្យួរទុក)"))</f>
        <v/>
      </c>
      <c r="L1256" s="418" t="inlineStr"/>
      <c r="M1256" s="418" t="inlineStr"/>
      <c r="N1256" s="455" t="n"/>
      <c r="O1256" s="455">
        <f>IF(W1256&lt;0,AI1256,I1256)</f>
        <v/>
      </c>
      <c r="P1256" s="455">
        <f>I1256-O1256</f>
        <v/>
      </c>
      <c r="Q1256" s="418" t="n"/>
      <c r="R1256" s="418" t="inlineStr">
        <is>
          <t>2200-051585</t>
        </is>
      </c>
      <c r="S1256" s="418" t="inlineStr"/>
      <c r="T1256" s="418">
        <f>R1256=S1256</f>
        <v/>
      </c>
      <c r="U1256" s="418">
        <f>AND(MONTH(F1256)=MONTH(Y1256), YEAR(F1256)=YEAR(Y1256))</f>
        <v/>
      </c>
      <c r="V1256" s="418">
        <f>AND(AC1256&lt;&gt;"", 'Company information'!D$4&lt;&gt;"", RIGHT(SUBSTITUTE(AC1256,"-",""),9)=RIGHT(SUBSTITUTE('Company information'!D$4,"-",""),9))</f>
        <v/>
      </c>
      <c r="W1256" s="418">
        <f>AI1256-I1256</f>
        <v/>
      </c>
      <c r="X1256" s="455" t="n"/>
      <c r="Y1256" s="417" t="n"/>
      <c r="Z1256" s="418" t="n"/>
      <c r="AA1256" s="418" t="n"/>
      <c r="AB1256" s="418" t="n"/>
      <c r="AC1256" s="418" t="n"/>
      <c r="AD1256" s="418" t="n"/>
      <c r="AE1256" s="455" t="n"/>
      <c r="AF1256" s="455" t="n"/>
      <c r="AG1256" s="455" t="n"/>
      <c r="AH1256" s="455" t="n"/>
      <c r="AI1256" s="455" t="n"/>
      <c r="AJ1256" s="455" t="n"/>
      <c r="AK1256" s="455" t="n"/>
      <c r="AL1256" s="455" t="n"/>
      <c r="AM1256" s="455" t="n"/>
      <c r="AN1256" s="455" t="n"/>
      <c r="AO1256" s="455" t="n"/>
      <c r="AP1256" s="455" t="n"/>
      <c r="AQ1256" s="455" t="n"/>
      <c r="AR1256" s="418" t="n"/>
      <c r="AS1256" s="418" t="n"/>
      <c r="AT1256" s="418" t="n"/>
    </row>
    <row r="1257">
      <c r="A1257" s="417" t="n">
        <v>1248</v>
      </c>
      <c r="B1257" s="418" t="inlineStr">
        <is>
          <t>Charge from warehouse and Storage Charges</t>
        </is>
      </c>
      <c r="C1257" s="418" t="inlineStr">
        <is>
          <t>សូស៊ីយេតេ កុងសេស្យូនែរ ដឺ ឡាអេរ៉ូព័រ</t>
        </is>
      </c>
      <c r="D1257" s="418" t="inlineStr">
        <is>
          <t>L001-100047300</t>
        </is>
      </c>
      <c r="E1257" s="418" t="inlineStr">
        <is>
          <t>2200-051582</t>
        </is>
      </c>
      <c r="F1257" s="419" t="n">
        <v>44782</v>
      </c>
      <c r="G1257" s="420" t="n">
        <v>12787</v>
      </c>
      <c r="H1257" s="418" t="n"/>
      <c r="I1257" s="455" t="n">
        <v>12787</v>
      </c>
      <c r="J1257" s="418">
        <f>IF(L1257&lt;&gt;"",L1257,K1257)</f>
        <v/>
      </c>
      <c r="K1257" s="418">
        <f>IF(AND(T1257=TRUE, U1257=TRUE, V1257=TRUE), IF(W1257&lt;-0.05, "អនុញ្ញាត (អ្នកផ្គត់ផ្គង់ប្រកាសខ្វះ)", "បានប្រកាស (អនុញ្ញាត)"), IF(AND(T1257=FALSE, U1257=FALSE, V1257=FALSE), "ព្យួរទុក (មិនមានទិន្នន័យ)", "ប្រកាសខុស (ព្យួរទុក)"))</f>
        <v/>
      </c>
      <c r="L1257" s="418" t="inlineStr"/>
      <c r="M1257" s="418" t="inlineStr"/>
      <c r="N1257" s="455" t="n"/>
      <c r="O1257" s="455">
        <f>IF(W1257&lt;0,AI1257,I1257)</f>
        <v/>
      </c>
      <c r="P1257" s="455">
        <f>I1257-O1257</f>
        <v/>
      </c>
      <c r="Q1257" s="418" t="n"/>
      <c r="R1257" s="418" t="inlineStr">
        <is>
          <t>2200-051582</t>
        </is>
      </c>
      <c r="S1257" s="418" t="inlineStr"/>
      <c r="T1257" s="418">
        <f>R1257=S1257</f>
        <v/>
      </c>
      <c r="U1257" s="418">
        <f>AND(MONTH(F1257)=MONTH(Y1257), YEAR(F1257)=YEAR(Y1257))</f>
        <v/>
      </c>
      <c r="V1257" s="418">
        <f>AND(AC1257&lt;&gt;"", 'Company information'!D$4&lt;&gt;"", RIGHT(SUBSTITUTE(AC1257,"-",""),9)=RIGHT(SUBSTITUTE('Company information'!D$4,"-",""),9))</f>
        <v/>
      </c>
      <c r="W1257" s="418">
        <f>AI1257-I1257</f>
        <v/>
      </c>
      <c r="X1257" s="455" t="n"/>
      <c r="Y1257" s="417" t="n"/>
      <c r="Z1257" s="418" t="n"/>
      <c r="AA1257" s="418" t="n"/>
      <c r="AB1257" s="418" t="n"/>
      <c r="AC1257" s="418" t="n"/>
      <c r="AD1257" s="418" t="n"/>
      <c r="AE1257" s="455" t="n"/>
      <c r="AF1257" s="455" t="n"/>
      <c r="AG1257" s="455" t="n"/>
      <c r="AH1257" s="455" t="n"/>
      <c r="AI1257" s="455" t="n"/>
      <c r="AJ1257" s="455" t="n"/>
      <c r="AK1257" s="455" t="n"/>
      <c r="AL1257" s="455" t="n"/>
      <c r="AM1257" s="455" t="n"/>
      <c r="AN1257" s="455" t="n"/>
      <c r="AO1257" s="455" t="n"/>
      <c r="AP1257" s="455" t="n"/>
      <c r="AQ1257" s="455" t="n"/>
      <c r="AR1257" s="418" t="n"/>
      <c r="AS1257" s="418" t="n"/>
      <c r="AT1257" s="418" t="n"/>
    </row>
    <row r="1258">
      <c r="A1258" s="417" t="n">
        <v>1249</v>
      </c>
      <c r="B1258" s="418" t="inlineStr">
        <is>
          <t>Import Shipment Expense</t>
        </is>
      </c>
      <c r="C1258" s="418" t="inlineStr">
        <is>
          <t>សូស៊ីយេតេ កុងសេស្យូនែរ ដឺ ឡាអេរ៉ូព័រ</t>
        </is>
      </c>
      <c r="D1258" s="418" t="inlineStr">
        <is>
          <t>L001-100047300</t>
        </is>
      </c>
      <c r="E1258" s="418" t="inlineStr">
        <is>
          <t>2200-051584</t>
        </is>
      </c>
      <c r="F1258" s="419" t="n">
        <v>44782</v>
      </c>
      <c r="G1258" s="420" t="n">
        <v>1386</v>
      </c>
      <c r="H1258" s="418" t="n"/>
      <c r="I1258" s="455" t="n">
        <v>1386</v>
      </c>
      <c r="J1258" s="418">
        <f>IF(L1258&lt;&gt;"",L1258,K1258)</f>
        <v/>
      </c>
      <c r="K1258" s="418">
        <f>IF(AND(T1258=TRUE, U1258=TRUE, V1258=TRUE), IF(W1258&lt;-0.05, "អនុញ្ញាត (អ្នកផ្គត់ផ្គង់ប្រកាសខ្វះ)", "បានប្រកាស (អនុញ្ញាត)"), IF(AND(T1258=FALSE, U1258=FALSE, V1258=FALSE), "ព្យួរទុក (មិនមានទិន្នន័យ)", "ប្រកាសខុស (ព្យួរទុក)"))</f>
        <v/>
      </c>
      <c r="L1258" s="418" t="inlineStr"/>
      <c r="M1258" s="418" t="inlineStr"/>
      <c r="N1258" s="455" t="n"/>
      <c r="O1258" s="455">
        <f>IF(W1258&lt;0,AI1258,I1258)</f>
        <v/>
      </c>
      <c r="P1258" s="455">
        <f>I1258-O1258</f>
        <v/>
      </c>
      <c r="Q1258" s="418" t="n"/>
      <c r="R1258" s="418" t="inlineStr">
        <is>
          <t>2200-051584</t>
        </is>
      </c>
      <c r="S1258" s="418" t="inlineStr"/>
      <c r="T1258" s="418">
        <f>R1258=S1258</f>
        <v/>
      </c>
      <c r="U1258" s="418">
        <f>AND(MONTH(F1258)=MONTH(Y1258), YEAR(F1258)=YEAR(Y1258))</f>
        <v/>
      </c>
      <c r="V1258" s="418">
        <f>AND(AC1258&lt;&gt;"", 'Company information'!D$4&lt;&gt;"", RIGHT(SUBSTITUTE(AC1258,"-",""),9)=RIGHT(SUBSTITUTE('Company information'!D$4,"-",""),9))</f>
        <v/>
      </c>
      <c r="W1258" s="418">
        <f>AI1258-I1258</f>
        <v/>
      </c>
      <c r="X1258" s="455" t="n"/>
      <c r="Y1258" s="417" t="n"/>
      <c r="Z1258" s="418" t="n"/>
      <c r="AA1258" s="418" t="n"/>
      <c r="AB1258" s="418" t="n"/>
      <c r="AC1258" s="418" t="n"/>
      <c r="AD1258" s="418" t="n"/>
      <c r="AE1258" s="455" t="n"/>
      <c r="AF1258" s="455" t="n"/>
      <c r="AG1258" s="455" t="n"/>
      <c r="AH1258" s="455" t="n"/>
      <c r="AI1258" s="455" t="n"/>
      <c r="AJ1258" s="455" t="n"/>
      <c r="AK1258" s="455" t="n"/>
      <c r="AL1258" s="455" t="n"/>
      <c r="AM1258" s="455" t="n"/>
      <c r="AN1258" s="455" t="n"/>
      <c r="AO1258" s="455" t="n"/>
      <c r="AP1258" s="455" t="n"/>
      <c r="AQ1258" s="455" t="n"/>
      <c r="AR1258" s="418" t="n"/>
      <c r="AS1258" s="418" t="n"/>
      <c r="AT1258" s="418" t="n"/>
    </row>
    <row r="1259">
      <c r="A1259" s="417" t="n">
        <v>1250</v>
      </c>
      <c r="B1259" s="418" t="inlineStr">
        <is>
          <t>Customs Clearance Fee, Extra Trucking Fee, Non-Original Isurance, Permit Fee, Service Charge and Red in Asycuda System</t>
        </is>
      </c>
      <c r="C1259" s="418" t="inlineStr">
        <is>
          <t>សូស៊ីយេតេ កុងសេស្យូនែរ ដឺ ឡាអេរ៉ូព័រ</t>
        </is>
      </c>
      <c r="D1259" s="418" t="inlineStr">
        <is>
          <t>L001-100047300</t>
        </is>
      </c>
      <c r="E1259" s="418" t="inlineStr">
        <is>
          <t>2200-050064</t>
        </is>
      </c>
      <c r="F1259" s="419" t="n">
        <v>44570</v>
      </c>
      <c r="G1259" s="420" t="n">
        <v>7278</v>
      </c>
      <c r="H1259" s="418" t="n"/>
      <c r="I1259" s="455" t="n">
        <v>7278</v>
      </c>
      <c r="J1259" s="418">
        <f>IF(L1259&lt;&gt;"",L1259,K1259)</f>
        <v/>
      </c>
      <c r="K1259" s="418">
        <f>IF(AND(T1259=TRUE, U1259=TRUE, V1259=TRUE), IF(W1259&lt;-0.05, "អនុញ្ញាត (អ្នកផ្គត់ផ្គង់ប្រកាសខ្វះ)", "បានប្រកាស (អនុញ្ញាត)"), IF(AND(T1259=FALSE, U1259=FALSE, V1259=FALSE), "ព្យួរទុក (មិនមានទិន្នន័យ)", "ប្រកាសខុស (ព្យួរទុក)"))</f>
        <v/>
      </c>
      <c r="L1259" s="418" t="inlineStr"/>
      <c r="M1259" s="418" t="inlineStr"/>
      <c r="N1259" s="455" t="n"/>
      <c r="O1259" s="455">
        <f>IF(W1259&lt;0,AI1259,I1259)</f>
        <v/>
      </c>
      <c r="P1259" s="455">
        <f>I1259-O1259</f>
        <v/>
      </c>
      <c r="Q1259" s="418" t="n"/>
      <c r="R1259" s="418" t="inlineStr">
        <is>
          <t>2200-050064</t>
        </is>
      </c>
      <c r="S1259" s="418" t="inlineStr"/>
      <c r="T1259" s="418">
        <f>R1259=S1259</f>
        <v/>
      </c>
      <c r="U1259" s="418">
        <f>AND(MONTH(F1259)=MONTH(Y1259), YEAR(F1259)=YEAR(Y1259))</f>
        <v/>
      </c>
      <c r="V1259" s="418">
        <f>AND(AC1259&lt;&gt;"", 'Company information'!D$4&lt;&gt;"", RIGHT(SUBSTITUTE(AC1259,"-",""),9)=RIGHT(SUBSTITUTE('Company information'!D$4,"-",""),9))</f>
        <v/>
      </c>
      <c r="W1259" s="418">
        <f>AI1259-I1259</f>
        <v/>
      </c>
      <c r="X1259" s="455" t="n"/>
      <c r="Y1259" s="417" t="n"/>
      <c r="Z1259" s="418" t="n"/>
      <c r="AA1259" s="418" t="n"/>
      <c r="AB1259" s="418" t="n"/>
      <c r="AC1259" s="418" t="n"/>
      <c r="AD1259" s="418" t="n"/>
      <c r="AE1259" s="455" t="n"/>
      <c r="AF1259" s="455" t="n"/>
      <c r="AG1259" s="455" t="n"/>
      <c r="AH1259" s="455" t="n"/>
      <c r="AI1259" s="455" t="n"/>
      <c r="AJ1259" s="455" t="n"/>
      <c r="AK1259" s="455" t="n"/>
      <c r="AL1259" s="455" t="n"/>
      <c r="AM1259" s="455" t="n"/>
      <c r="AN1259" s="455" t="n"/>
      <c r="AO1259" s="455" t="n"/>
      <c r="AP1259" s="455" t="n"/>
      <c r="AQ1259" s="455" t="n"/>
      <c r="AR1259" s="418" t="n"/>
      <c r="AS1259" s="418" t="n"/>
      <c r="AT1259" s="418" t="n"/>
    </row>
    <row r="1260">
      <c r="A1260" s="417" t="n">
        <v>1251</v>
      </c>
      <c r="B1260" s="418" t="inlineStr">
        <is>
          <t>Customs Clearance Fee and Trucking Fee</t>
        </is>
      </c>
      <c r="C1260" s="418" t="inlineStr">
        <is>
          <t>អេហ្វ ដាប់បែលយូ អេហ្វ ហ៊្វុល វែល អេន នីស៊ីន ឡូជីស្ទីក</t>
        </is>
      </c>
      <c r="D1260" s="418" t="inlineStr">
        <is>
          <t>L001-100098630</t>
        </is>
      </c>
      <c r="E1260" s="418" t="inlineStr">
        <is>
          <t>TI22-3544</t>
        </is>
      </c>
      <c r="F1260" s="419" t="n">
        <v>44820</v>
      </c>
      <c r="G1260" s="420" t="n">
        <v>50676</v>
      </c>
      <c r="H1260" s="418" t="n"/>
      <c r="I1260" s="455" t="n">
        <v>50676</v>
      </c>
      <c r="J1260" s="418">
        <f>IF(L1260&lt;&gt;"",L1260,K1260)</f>
        <v/>
      </c>
      <c r="K1260" s="418">
        <f>IF(AND(T1260=TRUE, U1260=TRUE, V1260=TRUE), IF(W1260&lt;-0.05, "អនុញ្ញាត (អ្នកផ្គត់ផ្គង់ប្រកាសខ្វះ)", "បានប្រកាស (អនុញ្ញាត)"), IF(AND(T1260=FALSE, U1260=FALSE, V1260=FALSE), "ព្យួរទុក (មិនមានទិន្នន័យ)", "ប្រកាសខុស (ព្យួរទុក)"))</f>
        <v/>
      </c>
      <c r="L1260" s="418" t="inlineStr"/>
      <c r="M1260" s="418" t="inlineStr"/>
      <c r="N1260" s="455" t="n"/>
      <c r="O1260" s="455">
        <f>IF(W1260&lt;0,AI1260,I1260)</f>
        <v/>
      </c>
      <c r="P1260" s="455">
        <f>I1260-O1260</f>
        <v/>
      </c>
      <c r="Q1260" s="418" t="n"/>
      <c r="R1260" s="418" t="inlineStr">
        <is>
          <t>TI22-3544</t>
        </is>
      </c>
      <c r="S1260" s="418" t="inlineStr">
        <is>
          <t>TI22-3544</t>
        </is>
      </c>
      <c r="T1260" s="418">
        <f>R1260=S1260</f>
        <v/>
      </c>
      <c r="U1260" s="418">
        <f>AND(MONTH(F1260)=MONTH(Y1260), YEAR(F1260)=YEAR(Y1260))</f>
        <v/>
      </c>
      <c r="V1260" s="418">
        <f>AND(AC1260&lt;&gt;"", 'Company information'!D$4&lt;&gt;"", RIGHT(SUBSTITUTE(AC1260,"-",""),9)=RIGHT(SUBSTITUTE('Company information'!D$4,"-",""),9))</f>
        <v/>
      </c>
      <c r="W1260" s="418">
        <f>AI1260-I1260</f>
        <v/>
      </c>
      <c r="X1260" s="455" t="n"/>
      <c r="Y1260" s="419" t="n">
        <v>44820</v>
      </c>
      <c r="Z1260" s="418" t="inlineStr">
        <is>
          <t>TI22-3544</t>
        </is>
      </c>
      <c r="AA1260" s="418" t="inlineStr"/>
      <c r="AB1260" s="418" t="inlineStr">
        <is>
          <t>បុគ្គលជាប់អាករ</t>
        </is>
      </c>
      <c r="AC1260" s="418" t="inlineStr">
        <is>
          <t>L001-100067123</t>
        </is>
      </c>
      <c r="AD1260" s="418" t="inlineStr">
        <is>
          <t>រីឡាយអេប៊ល សូស អ៊ិនដាសស្រ្ទៀល (ខេមបូឌា)</t>
        </is>
      </c>
      <c r="AE1260" s="455" t="n">
        <v>557436</v>
      </c>
      <c r="AF1260" s="455" t="n">
        <v>506760</v>
      </c>
      <c r="AG1260" s="455" t="n">
        <v>0</v>
      </c>
      <c r="AH1260" s="455" t="n">
        <v>0</v>
      </c>
      <c r="AI1260" s="455" t="n">
        <v>50676</v>
      </c>
      <c r="AJ1260" s="455" t="n">
        <v>0</v>
      </c>
      <c r="AK1260" s="455" t="n">
        <v>0</v>
      </c>
      <c r="AL1260" s="455" t="n">
        <v>0</v>
      </c>
      <c r="AM1260" s="455" t="n">
        <v>0</v>
      </c>
      <c r="AN1260" s="455" t="n">
        <v>0</v>
      </c>
      <c r="AO1260" s="455" t="n">
        <v>0</v>
      </c>
      <c r="AP1260" s="455" t="n">
        <v>0</v>
      </c>
      <c r="AQ1260" s="455" t="n">
        <v>0</v>
      </c>
      <c r="AR1260" s="418" t="inlineStr"/>
      <c r="AS1260" s="418" t="inlineStr">
        <is>
          <t>សេវាកម្មឯកសារ</t>
        </is>
      </c>
      <c r="AT1260" s="418" t="inlineStr">
        <is>
          <t>បានប្រកាសពន្ធ</t>
        </is>
      </c>
    </row>
    <row r="1261">
      <c r="A1261" s="417" t="n">
        <v>1252</v>
      </c>
      <c r="B1261" s="418" t="inlineStr">
        <is>
          <t>Charge from warehouse</t>
        </is>
      </c>
      <c r="C1261" s="418" t="inlineStr">
        <is>
          <t>អេហ្វ ដាប់បែលយូ អេហ្វ ហ៊្វុល វែល អេន នីស៊ីន ឡូជីស្ទីក</t>
        </is>
      </c>
      <c r="D1261" s="418" t="inlineStr">
        <is>
          <t>L001-100098630</t>
        </is>
      </c>
      <c r="E1261" s="418" t="inlineStr">
        <is>
          <t>TI22-3637</t>
        </is>
      </c>
      <c r="F1261" s="419" t="n">
        <v>44826</v>
      </c>
      <c r="G1261" s="420" t="n">
        <v>65159</v>
      </c>
      <c r="H1261" s="418" t="n"/>
      <c r="I1261" s="455" t="n">
        <v>65159</v>
      </c>
      <c r="J1261" s="418">
        <f>IF(L1261&lt;&gt;"",L1261,K1261)</f>
        <v/>
      </c>
      <c r="K1261" s="418">
        <f>IF(AND(T1261=TRUE, U1261=TRUE, V1261=TRUE), IF(W1261&lt;-0.05, "អនុញ្ញាត (អ្នកផ្គត់ផ្គង់ប្រកាសខ្វះ)", "បានប្រកាស (អនុញ្ញាត)"), IF(AND(T1261=FALSE, U1261=FALSE, V1261=FALSE), "ព្យួរទុក (មិនមានទិន្នន័យ)", "ប្រកាសខុស (ព្យួរទុក)"))</f>
        <v/>
      </c>
      <c r="L1261" s="418" t="inlineStr"/>
      <c r="M1261" s="418" t="inlineStr"/>
      <c r="N1261" s="455" t="n"/>
      <c r="O1261" s="455">
        <f>IF(W1261&lt;0,AI1261,I1261)</f>
        <v/>
      </c>
      <c r="P1261" s="455">
        <f>I1261-O1261</f>
        <v/>
      </c>
      <c r="Q1261" s="418" t="n"/>
      <c r="R1261" s="418" t="inlineStr">
        <is>
          <t>TI22-3637</t>
        </is>
      </c>
      <c r="S1261" s="418" t="inlineStr">
        <is>
          <t>TI22-3637</t>
        </is>
      </c>
      <c r="T1261" s="418">
        <f>R1261=S1261</f>
        <v/>
      </c>
      <c r="U1261" s="418">
        <f>AND(MONTH(F1261)=MONTH(Y1261), YEAR(F1261)=YEAR(Y1261))</f>
        <v/>
      </c>
      <c r="V1261" s="418">
        <f>AND(AC1261&lt;&gt;"", 'Company information'!D$4&lt;&gt;"", RIGHT(SUBSTITUTE(AC1261,"-",""),9)=RIGHT(SUBSTITUTE('Company information'!D$4,"-",""),9))</f>
        <v/>
      </c>
      <c r="W1261" s="418">
        <f>AI1261-I1261</f>
        <v/>
      </c>
      <c r="X1261" s="455" t="n"/>
      <c r="Y1261" s="419" t="n">
        <v>44826</v>
      </c>
      <c r="Z1261" s="418" t="inlineStr">
        <is>
          <t>TI22-3637</t>
        </is>
      </c>
      <c r="AA1261" s="418" t="inlineStr"/>
      <c r="AB1261" s="418" t="inlineStr">
        <is>
          <t>បុគ្គលជាប់អាករ</t>
        </is>
      </c>
      <c r="AC1261" s="418" t="inlineStr">
        <is>
          <t>L001-100067123</t>
        </is>
      </c>
      <c r="AD1261" s="418" t="inlineStr">
        <is>
          <t>រីឡាយអេប៊ល សូស អ៊ិនដាសស្រ្ទៀល (ខេមបូឌា)</t>
        </is>
      </c>
      <c r="AE1261" s="455" t="n">
        <v>716751</v>
      </c>
      <c r="AF1261" s="455" t="n">
        <v>651592</v>
      </c>
      <c r="AG1261" s="455" t="n">
        <v>0</v>
      </c>
      <c r="AH1261" s="455" t="n">
        <v>0</v>
      </c>
      <c r="AI1261" s="455" t="n">
        <v>65159</v>
      </c>
      <c r="AJ1261" s="455" t="n">
        <v>0</v>
      </c>
      <c r="AK1261" s="455" t="n">
        <v>0</v>
      </c>
      <c r="AL1261" s="455" t="n">
        <v>0</v>
      </c>
      <c r="AM1261" s="455" t="n">
        <v>0</v>
      </c>
      <c r="AN1261" s="455" t="n">
        <v>0</v>
      </c>
      <c r="AO1261" s="455" t="n">
        <v>0</v>
      </c>
      <c r="AP1261" s="455" t="n">
        <v>0</v>
      </c>
      <c r="AQ1261" s="455" t="n">
        <v>0</v>
      </c>
      <c r="AR1261" s="418" t="inlineStr"/>
      <c r="AS1261" s="418" t="inlineStr">
        <is>
          <t>សេវាកម្មឯកសារ</t>
        </is>
      </c>
      <c r="AT1261" s="418" t="inlineStr">
        <is>
          <t>បានប្រកាសពន្ធ</t>
        </is>
      </c>
    </row>
    <row r="1262">
      <c r="A1262" s="417" t="n">
        <v>1253</v>
      </c>
      <c r="B1262" s="418" t="inlineStr">
        <is>
          <t>Drinking water</t>
        </is>
      </c>
      <c r="C1262" s="418" t="inlineStr">
        <is>
          <t>អេហ្វ ដាប់បែលយូ អេហ្វ ហ៊្វុល វែល អេន នីស៊ីន ឡូជីស្ទីក</t>
        </is>
      </c>
      <c r="D1262" s="418" t="inlineStr">
        <is>
          <t>L001-100098630</t>
        </is>
      </c>
      <c r="E1262" s="418" t="inlineStr">
        <is>
          <t>TI22-3635</t>
        </is>
      </c>
      <c r="F1262" s="419" t="n">
        <v>44826</v>
      </c>
      <c r="G1262" s="420" t="n">
        <v>65159</v>
      </c>
      <c r="H1262" s="418" t="n"/>
      <c r="I1262" s="455" t="n">
        <v>65159</v>
      </c>
      <c r="J1262" s="418">
        <f>IF(L1262&lt;&gt;"",L1262,K1262)</f>
        <v/>
      </c>
      <c r="K1262" s="418">
        <f>IF(AND(T1262=TRUE, U1262=TRUE, V1262=TRUE), IF(W1262&lt;-0.05, "អនុញ្ញាត (អ្នកផ្គត់ផ្គង់ប្រកាសខ្វះ)", "បានប្រកាស (អនុញ្ញាត)"), IF(AND(T1262=FALSE, U1262=FALSE, V1262=FALSE), "ព្យួរទុក (មិនមានទិន្នន័យ)", "ប្រកាសខុស (ព្យួរទុក)"))</f>
        <v/>
      </c>
      <c r="L1262" s="418" t="inlineStr"/>
      <c r="M1262" s="418" t="inlineStr"/>
      <c r="N1262" s="455" t="n"/>
      <c r="O1262" s="455">
        <f>IF(W1262&lt;0,AI1262,I1262)</f>
        <v/>
      </c>
      <c r="P1262" s="455">
        <f>I1262-O1262</f>
        <v/>
      </c>
      <c r="Q1262" s="418" t="n"/>
      <c r="R1262" s="418" t="inlineStr">
        <is>
          <t>TI22-3635</t>
        </is>
      </c>
      <c r="S1262" s="418" t="inlineStr">
        <is>
          <t>TI22-3635</t>
        </is>
      </c>
      <c r="T1262" s="418">
        <f>R1262=S1262</f>
        <v/>
      </c>
      <c r="U1262" s="418">
        <f>AND(MONTH(F1262)=MONTH(Y1262), YEAR(F1262)=YEAR(Y1262))</f>
        <v/>
      </c>
      <c r="V1262" s="418">
        <f>AND(AC1262&lt;&gt;"", 'Company information'!D$4&lt;&gt;"", RIGHT(SUBSTITUTE(AC1262,"-",""),9)=RIGHT(SUBSTITUTE('Company information'!D$4,"-",""),9))</f>
        <v/>
      </c>
      <c r="W1262" s="418">
        <f>AI1262-I1262</f>
        <v/>
      </c>
      <c r="X1262" s="455" t="n"/>
      <c r="Y1262" s="419" t="n">
        <v>44826</v>
      </c>
      <c r="Z1262" s="418" t="inlineStr">
        <is>
          <t>TI22-3635</t>
        </is>
      </c>
      <c r="AA1262" s="418" t="inlineStr"/>
      <c r="AB1262" s="418" t="inlineStr">
        <is>
          <t>បុគ្គលជាប់អាករ</t>
        </is>
      </c>
      <c r="AC1262" s="418" t="inlineStr">
        <is>
          <t>L001-100067123</t>
        </is>
      </c>
      <c r="AD1262" s="418" t="inlineStr">
        <is>
          <t>រីឡាយអេប៊ល សូស អ៊ិនដាសស្រ្ទៀល (ខេមបូឌា)</t>
        </is>
      </c>
      <c r="AE1262" s="455" t="n">
        <v>716751</v>
      </c>
      <c r="AF1262" s="455" t="n">
        <v>651592</v>
      </c>
      <c r="AG1262" s="455" t="n">
        <v>0</v>
      </c>
      <c r="AH1262" s="455" t="n">
        <v>0</v>
      </c>
      <c r="AI1262" s="455" t="n">
        <v>65159</v>
      </c>
      <c r="AJ1262" s="455" t="n">
        <v>0</v>
      </c>
      <c r="AK1262" s="455" t="n">
        <v>0</v>
      </c>
      <c r="AL1262" s="455" t="n">
        <v>0</v>
      </c>
      <c r="AM1262" s="455" t="n">
        <v>0</v>
      </c>
      <c r="AN1262" s="455" t="n">
        <v>0</v>
      </c>
      <c r="AO1262" s="455" t="n">
        <v>0</v>
      </c>
      <c r="AP1262" s="455" t="n">
        <v>0</v>
      </c>
      <c r="AQ1262" s="455" t="n">
        <v>0</v>
      </c>
      <c r="AR1262" s="418" t="inlineStr"/>
      <c r="AS1262" s="418" t="inlineStr">
        <is>
          <t>សេវាកម្មឯកសារ</t>
        </is>
      </c>
      <c r="AT1262" s="418" t="inlineStr">
        <is>
          <t>បានប្រកាសពន្ធ</t>
        </is>
      </c>
    </row>
    <row r="1263">
      <c r="A1263" s="417" t="n">
        <v>1254</v>
      </c>
      <c r="B1263" s="418" t="inlineStr">
        <is>
          <t>Terminal Handling Charge, Container Freight Station, Scanning Fee, Container Imbalance Charge, Agency Fee, Delivery Order, Document Fee and Admin Fee</t>
        </is>
      </c>
      <c r="C1263" s="418" t="inlineStr">
        <is>
          <t>អេហ្វ ដាប់បែលយូ អេហ្វ ហ៊្វុល វែល អេន នីស៊ីន ឡូជីស្ទីក</t>
        </is>
      </c>
      <c r="D1263" s="418" t="inlineStr">
        <is>
          <t>L001-100098630</t>
        </is>
      </c>
      <c r="E1263" s="418" t="inlineStr">
        <is>
          <t>TI22-3634</t>
        </is>
      </c>
      <c r="F1263" s="419" t="n">
        <v>44826</v>
      </c>
      <c r="G1263" s="420" t="n">
        <v>65159</v>
      </c>
      <c r="H1263" s="418" t="n"/>
      <c r="I1263" s="455" t="n">
        <v>65159</v>
      </c>
      <c r="J1263" s="418">
        <f>IF(L1263&lt;&gt;"",L1263,K1263)</f>
        <v/>
      </c>
      <c r="K1263" s="418">
        <f>IF(AND(T1263=TRUE, U1263=TRUE, V1263=TRUE), IF(W1263&lt;-0.05, "អនុញ្ញាត (អ្នកផ្គត់ផ្គង់ប្រកាសខ្វះ)", "បានប្រកាស (អនុញ្ញាត)"), IF(AND(T1263=FALSE, U1263=FALSE, V1263=FALSE), "ព្យួរទុក (មិនមានទិន្នន័យ)", "ប្រកាសខុស (ព្យួរទុក)"))</f>
        <v/>
      </c>
      <c r="L1263" s="418" t="inlineStr"/>
      <c r="M1263" s="418" t="inlineStr"/>
      <c r="N1263" s="455" t="n"/>
      <c r="O1263" s="455">
        <f>IF(W1263&lt;0,AI1263,I1263)</f>
        <v/>
      </c>
      <c r="P1263" s="455">
        <f>I1263-O1263</f>
        <v/>
      </c>
      <c r="Q1263" s="418" t="n"/>
      <c r="R1263" s="418" t="inlineStr">
        <is>
          <t>TI22-3634</t>
        </is>
      </c>
      <c r="S1263" s="418" t="inlineStr">
        <is>
          <t>TI22-3634</t>
        </is>
      </c>
      <c r="T1263" s="418">
        <f>R1263=S1263</f>
        <v/>
      </c>
      <c r="U1263" s="418">
        <f>AND(MONTH(F1263)=MONTH(Y1263), YEAR(F1263)=YEAR(Y1263))</f>
        <v/>
      </c>
      <c r="V1263" s="418">
        <f>AND(AC1263&lt;&gt;"", 'Company information'!D$4&lt;&gt;"", RIGHT(SUBSTITUTE(AC1263,"-",""),9)=RIGHT(SUBSTITUTE('Company information'!D$4,"-",""),9))</f>
        <v/>
      </c>
      <c r="W1263" s="418">
        <f>AI1263-I1263</f>
        <v/>
      </c>
      <c r="X1263" s="455" t="n"/>
      <c r="Y1263" s="419" t="n">
        <v>44826</v>
      </c>
      <c r="Z1263" s="418" t="inlineStr">
        <is>
          <t>TI22-3634</t>
        </is>
      </c>
      <c r="AA1263" s="418" t="inlineStr"/>
      <c r="AB1263" s="418" t="inlineStr">
        <is>
          <t>បុគ្គលជាប់អាករ</t>
        </is>
      </c>
      <c r="AC1263" s="418" t="inlineStr">
        <is>
          <t>L001-100067123</t>
        </is>
      </c>
      <c r="AD1263" s="418" t="inlineStr">
        <is>
          <t>រីឡាយអេប៊ល សូស អ៊ិនដាសស្រ្ទៀល (ខេមបូឌា)</t>
        </is>
      </c>
      <c r="AE1263" s="455" t="n">
        <v>716751</v>
      </c>
      <c r="AF1263" s="455" t="n">
        <v>651592</v>
      </c>
      <c r="AG1263" s="455" t="n">
        <v>0</v>
      </c>
      <c r="AH1263" s="455" t="n">
        <v>0</v>
      </c>
      <c r="AI1263" s="455" t="n">
        <v>65159</v>
      </c>
      <c r="AJ1263" s="455" t="n">
        <v>0</v>
      </c>
      <c r="AK1263" s="455" t="n">
        <v>0</v>
      </c>
      <c r="AL1263" s="455" t="n">
        <v>0</v>
      </c>
      <c r="AM1263" s="455" t="n">
        <v>0</v>
      </c>
      <c r="AN1263" s="455" t="n">
        <v>0</v>
      </c>
      <c r="AO1263" s="455" t="n">
        <v>0</v>
      </c>
      <c r="AP1263" s="455" t="n">
        <v>0</v>
      </c>
      <c r="AQ1263" s="455" t="n">
        <v>0</v>
      </c>
      <c r="AR1263" s="418" t="inlineStr"/>
      <c r="AS1263" s="418" t="inlineStr">
        <is>
          <t>សេវាកម្មឯកសារ</t>
        </is>
      </c>
      <c r="AT1263" s="418" t="inlineStr">
        <is>
          <t>បានប្រកាសពន្ធ</t>
        </is>
      </c>
    </row>
    <row r="1264">
      <c r="A1264" s="417" t="n">
        <v>1255</v>
      </c>
      <c r="B1264" s="418" t="inlineStr">
        <is>
          <t>Customs Clearance Fee, Extra Trucking Fee, Non-Original Isurance, Permit Fee, Service Charge and Red in Asycuda System</t>
        </is>
      </c>
      <c r="C1264" s="418" t="inlineStr">
        <is>
          <t>អេហ្វ ដាប់បែលយូ អេហ្វ ហ៊្វុល វែល អេន នីស៊ីន ឡូជីស្ទីក</t>
        </is>
      </c>
      <c r="D1264" s="418" t="inlineStr">
        <is>
          <t>L001-100098630</t>
        </is>
      </c>
      <c r="E1264" s="418" t="inlineStr">
        <is>
          <t>TI22-3636</t>
        </is>
      </c>
      <c r="F1264" s="419" t="n">
        <v>44826</v>
      </c>
      <c r="G1264" s="420" t="n">
        <v>65159</v>
      </c>
      <c r="H1264" s="418" t="n"/>
      <c r="I1264" s="455" t="n">
        <v>65159</v>
      </c>
      <c r="J1264" s="418">
        <f>IF(L1264&lt;&gt;"",L1264,K1264)</f>
        <v/>
      </c>
      <c r="K1264" s="418">
        <f>IF(AND(T1264=TRUE, U1264=TRUE, V1264=TRUE), IF(W1264&lt;-0.05, "អនុញ្ញាត (អ្នកផ្គត់ផ្គង់ប្រកាសខ្វះ)", "បានប្រកាស (អនុញ្ញាត)"), IF(AND(T1264=FALSE, U1264=FALSE, V1264=FALSE), "ព្យួរទុក (មិនមានទិន្នន័យ)", "ប្រកាសខុស (ព្យួរទុក)"))</f>
        <v/>
      </c>
      <c r="L1264" s="418" t="inlineStr"/>
      <c r="M1264" s="418" t="inlineStr"/>
      <c r="N1264" s="455" t="n"/>
      <c r="O1264" s="455">
        <f>IF(W1264&lt;0,AI1264,I1264)</f>
        <v/>
      </c>
      <c r="P1264" s="455">
        <f>I1264-O1264</f>
        <v/>
      </c>
      <c r="Q1264" s="418" t="n"/>
      <c r="R1264" s="418" t="inlineStr">
        <is>
          <t>TI22-3636</t>
        </is>
      </c>
      <c r="S1264" s="418" t="inlineStr">
        <is>
          <t>TI22-3636</t>
        </is>
      </c>
      <c r="T1264" s="418">
        <f>R1264=S1264</f>
        <v/>
      </c>
      <c r="U1264" s="418">
        <f>AND(MONTH(F1264)=MONTH(Y1264), YEAR(F1264)=YEAR(Y1264))</f>
        <v/>
      </c>
      <c r="V1264" s="418">
        <f>AND(AC1264&lt;&gt;"", 'Company information'!D$4&lt;&gt;"", RIGHT(SUBSTITUTE(AC1264,"-",""),9)=RIGHT(SUBSTITUTE('Company information'!D$4,"-",""),9))</f>
        <v/>
      </c>
      <c r="W1264" s="418">
        <f>AI1264-I1264</f>
        <v/>
      </c>
      <c r="X1264" s="455" t="n"/>
      <c r="Y1264" s="419" t="n">
        <v>44826</v>
      </c>
      <c r="Z1264" s="418" t="inlineStr">
        <is>
          <t>TI22-3636</t>
        </is>
      </c>
      <c r="AA1264" s="418" t="inlineStr"/>
      <c r="AB1264" s="418" t="inlineStr">
        <is>
          <t>បុគ្គលជាប់អាករ</t>
        </is>
      </c>
      <c r="AC1264" s="418" t="inlineStr">
        <is>
          <t>L001-100067123</t>
        </is>
      </c>
      <c r="AD1264" s="418" t="inlineStr">
        <is>
          <t>រីឡាយអេប៊ល សូស អ៊ិនដាសស្រ្ទៀល (ខេមបូឌា)</t>
        </is>
      </c>
      <c r="AE1264" s="455" t="n">
        <v>716751</v>
      </c>
      <c r="AF1264" s="455" t="n">
        <v>651592</v>
      </c>
      <c r="AG1264" s="455" t="n">
        <v>0</v>
      </c>
      <c r="AH1264" s="455" t="n">
        <v>0</v>
      </c>
      <c r="AI1264" s="455" t="n">
        <v>65159</v>
      </c>
      <c r="AJ1264" s="455" t="n">
        <v>0</v>
      </c>
      <c r="AK1264" s="455" t="n">
        <v>0</v>
      </c>
      <c r="AL1264" s="455" t="n">
        <v>0</v>
      </c>
      <c r="AM1264" s="455" t="n">
        <v>0</v>
      </c>
      <c r="AN1264" s="455" t="n">
        <v>0</v>
      </c>
      <c r="AO1264" s="455" t="n">
        <v>0</v>
      </c>
      <c r="AP1264" s="455" t="n">
        <v>0</v>
      </c>
      <c r="AQ1264" s="455" t="n">
        <v>0</v>
      </c>
      <c r="AR1264" s="418" t="inlineStr"/>
      <c r="AS1264" s="418" t="inlineStr">
        <is>
          <t>សេវាកម្មឯកសារ</t>
        </is>
      </c>
      <c r="AT1264" s="418" t="inlineStr">
        <is>
          <t>បានប្រកាសពន្ធ</t>
        </is>
      </c>
    </row>
    <row r="1265">
      <c r="A1265" s="417" t="n">
        <v>1256</v>
      </c>
      <c r="B1265" s="418" t="inlineStr">
        <is>
          <t>Customs Clearance Fee and Trucking Fee</t>
        </is>
      </c>
      <c r="C1265" s="418" t="inlineStr">
        <is>
          <t>អេហ្វ ដាប់បែលយូ អេហ្វ ហ៊្វុល វែល អេន នីស៊ីន ឡូជីស្ទីក</t>
        </is>
      </c>
      <c r="D1265" s="418" t="inlineStr">
        <is>
          <t>L001-100098630</t>
        </is>
      </c>
      <c r="E1265" s="418" t="inlineStr">
        <is>
          <t>TI22-3638</t>
        </is>
      </c>
      <c r="F1265" s="419" t="n">
        <v>44826</v>
      </c>
      <c r="G1265" s="420" t="n">
        <v>66108</v>
      </c>
      <c r="H1265" s="418" t="n"/>
      <c r="I1265" s="455" t="n">
        <v>66108</v>
      </c>
      <c r="J1265" s="418">
        <f>IF(L1265&lt;&gt;"",L1265,K1265)</f>
        <v/>
      </c>
      <c r="K1265" s="418">
        <f>IF(AND(T1265=TRUE, U1265=TRUE, V1265=TRUE), IF(W1265&lt;-0.05, "អនុញ្ញាត (អ្នកផ្គត់ផ្គង់ប្រកាសខ្វះ)", "បានប្រកាស (អនុញ្ញាត)"), IF(AND(T1265=FALSE, U1265=FALSE, V1265=FALSE), "ព្យួរទុក (មិនមានទិន្នន័យ)", "ប្រកាសខុស (ព្យួរទុក)"))</f>
        <v/>
      </c>
      <c r="L1265" s="418" t="inlineStr"/>
      <c r="M1265" s="418" t="inlineStr"/>
      <c r="N1265" s="455" t="n"/>
      <c r="O1265" s="455">
        <f>IF(W1265&lt;0,AI1265,I1265)</f>
        <v/>
      </c>
      <c r="P1265" s="455">
        <f>I1265-O1265</f>
        <v/>
      </c>
      <c r="Q1265" s="418" t="n"/>
      <c r="R1265" s="418" t="inlineStr">
        <is>
          <t>TI22-3638</t>
        </is>
      </c>
      <c r="S1265" s="418" t="inlineStr">
        <is>
          <t>TI22-3638</t>
        </is>
      </c>
      <c r="T1265" s="418">
        <f>R1265=S1265</f>
        <v/>
      </c>
      <c r="U1265" s="418">
        <f>AND(MONTH(F1265)=MONTH(Y1265), YEAR(F1265)=YEAR(Y1265))</f>
        <v/>
      </c>
      <c r="V1265" s="418">
        <f>AND(AC1265&lt;&gt;"", 'Company information'!D$4&lt;&gt;"", RIGHT(SUBSTITUTE(AC1265,"-",""),9)=RIGHT(SUBSTITUTE('Company information'!D$4,"-",""),9))</f>
        <v/>
      </c>
      <c r="W1265" s="418">
        <f>AI1265-I1265</f>
        <v/>
      </c>
      <c r="X1265" s="455" t="n"/>
      <c r="Y1265" s="419" t="n">
        <v>44826</v>
      </c>
      <c r="Z1265" s="418" t="inlineStr">
        <is>
          <t>TI22-3638</t>
        </is>
      </c>
      <c r="AA1265" s="418" t="inlineStr"/>
      <c r="AB1265" s="418" t="inlineStr">
        <is>
          <t>បុគ្គលជាប់អាករ</t>
        </is>
      </c>
      <c r="AC1265" s="418" t="inlineStr">
        <is>
          <t>L001-100067123</t>
        </is>
      </c>
      <c r="AD1265" s="418" t="inlineStr">
        <is>
          <t>រីឡាយអេប៊ល សូស អ៊ិនដាសស្រ្ទៀល (ខេមបូឌា)</t>
        </is>
      </c>
      <c r="AE1265" s="455" t="n">
        <v>727185</v>
      </c>
      <c r="AF1265" s="455" t="n">
        <v>661077</v>
      </c>
      <c r="AG1265" s="455" t="n">
        <v>0</v>
      </c>
      <c r="AH1265" s="455" t="n">
        <v>0</v>
      </c>
      <c r="AI1265" s="455" t="n">
        <v>66108</v>
      </c>
      <c r="AJ1265" s="455" t="n">
        <v>0</v>
      </c>
      <c r="AK1265" s="455" t="n">
        <v>0</v>
      </c>
      <c r="AL1265" s="455" t="n">
        <v>0</v>
      </c>
      <c r="AM1265" s="455" t="n">
        <v>0</v>
      </c>
      <c r="AN1265" s="455" t="n">
        <v>0</v>
      </c>
      <c r="AO1265" s="455" t="n">
        <v>0</v>
      </c>
      <c r="AP1265" s="455" t="n">
        <v>0</v>
      </c>
      <c r="AQ1265" s="455" t="n">
        <v>0</v>
      </c>
      <c r="AR1265" s="418" t="inlineStr"/>
      <c r="AS1265" s="418" t="inlineStr">
        <is>
          <t>សេវាកម្មឯកសារ</t>
        </is>
      </c>
      <c r="AT1265" s="418" t="inlineStr">
        <is>
          <t>បានប្រកាសពន្ធ</t>
        </is>
      </c>
    </row>
    <row r="1266">
      <c r="A1266" s="417" t="n">
        <v>1257</v>
      </c>
      <c r="B1266" s="418" t="inlineStr">
        <is>
          <t>Customs Declaration, CPF And Transport Doc Fee</t>
        </is>
      </c>
      <c r="C1266" s="418" t="inlineStr">
        <is>
          <t>អេហ្វ ដាប់បែលយូ អេហ្វ ហ៊្វុល វែល អេន នីស៊ីន ឡូជីស្ទីក</t>
        </is>
      </c>
      <c r="D1266" s="418" t="inlineStr">
        <is>
          <t>L001-100098630</t>
        </is>
      </c>
      <c r="E1266" s="418" t="inlineStr">
        <is>
          <t>TI22-3539</t>
        </is>
      </c>
      <c r="F1266" s="419" t="n">
        <v>44820</v>
      </c>
      <c r="G1266" s="420" t="n">
        <v>66044</v>
      </c>
      <c r="H1266" s="418" t="n"/>
      <c r="I1266" s="455" t="n">
        <v>66044</v>
      </c>
      <c r="J1266" s="418">
        <f>IF(L1266&lt;&gt;"",L1266,K1266)</f>
        <v/>
      </c>
      <c r="K1266" s="418">
        <f>IF(AND(T1266=TRUE, U1266=TRUE, V1266=TRUE), IF(W1266&lt;-0.05, "អនុញ្ញាត (អ្នកផ្គត់ផ្គង់ប្រកាសខ្វះ)", "បានប្រកាស (អនុញ្ញាត)"), IF(AND(T1266=FALSE, U1266=FALSE, V1266=FALSE), "ព្យួរទុក (មិនមានទិន្នន័យ)", "ប្រកាសខុស (ព្យួរទុក)"))</f>
        <v/>
      </c>
      <c r="L1266" s="418" t="inlineStr"/>
      <c r="M1266" s="418" t="inlineStr"/>
      <c r="N1266" s="455" t="n"/>
      <c r="O1266" s="455">
        <f>IF(W1266&lt;0,AI1266,I1266)</f>
        <v/>
      </c>
      <c r="P1266" s="455">
        <f>I1266-O1266</f>
        <v/>
      </c>
      <c r="Q1266" s="418" t="n"/>
      <c r="R1266" s="418" t="inlineStr">
        <is>
          <t>TI22-3539</t>
        </is>
      </c>
      <c r="S1266" s="418" t="inlineStr">
        <is>
          <t>TI22-3539</t>
        </is>
      </c>
      <c r="T1266" s="418">
        <f>R1266=S1266</f>
        <v/>
      </c>
      <c r="U1266" s="418">
        <f>AND(MONTH(F1266)=MONTH(Y1266), YEAR(F1266)=YEAR(Y1266))</f>
        <v/>
      </c>
      <c r="V1266" s="418">
        <f>AND(AC1266&lt;&gt;"", 'Company information'!D$4&lt;&gt;"", RIGHT(SUBSTITUTE(AC1266,"-",""),9)=RIGHT(SUBSTITUTE('Company information'!D$4,"-",""),9))</f>
        <v/>
      </c>
      <c r="W1266" s="418">
        <f>AI1266-I1266</f>
        <v/>
      </c>
      <c r="X1266" s="455" t="n"/>
      <c r="Y1266" s="419" t="n">
        <v>44820</v>
      </c>
      <c r="Z1266" s="418" t="inlineStr">
        <is>
          <t>TI22-3539</t>
        </is>
      </c>
      <c r="AA1266" s="418" t="inlineStr"/>
      <c r="AB1266" s="418" t="inlineStr">
        <is>
          <t>បុគ្គលជាប់អាករ</t>
        </is>
      </c>
      <c r="AC1266" s="418" t="inlineStr">
        <is>
          <t>L001-100067123</t>
        </is>
      </c>
      <c r="AD1266" s="418" t="inlineStr">
        <is>
          <t>រីឡាយអេប៊ល សូស អ៊ិនដាសស្រ្ទៀល (ខេមបូឌា)</t>
        </is>
      </c>
      <c r="AE1266" s="455" t="n">
        <v>726480</v>
      </c>
      <c r="AF1266" s="455" t="n">
        <v>660436</v>
      </c>
      <c r="AG1266" s="455" t="n">
        <v>0</v>
      </c>
      <c r="AH1266" s="455" t="n">
        <v>0</v>
      </c>
      <c r="AI1266" s="455" t="n">
        <v>66044</v>
      </c>
      <c r="AJ1266" s="455" t="n">
        <v>0</v>
      </c>
      <c r="AK1266" s="455" t="n">
        <v>0</v>
      </c>
      <c r="AL1266" s="455" t="n">
        <v>0</v>
      </c>
      <c r="AM1266" s="455" t="n">
        <v>0</v>
      </c>
      <c r="AN1266" s="455" t="n">
        <v>0</v>
      </c>
      <c r="AO1266" s="455" t="n">
        <v>0</v>
      </c>
      <c r="AP1266" s="455" t="n">
        <v>0</v>
      </c>
      <c r="AQ1266" s="455" t="n">
        <v>0</v>
      </c>
      <c r="AR1266" s="418" t="inlineStr"/>
      <c r="AS1266" s="418" t="inlineStr">
        <is>
          <t>សេវាកម្មឯកសារ</t>
        </is>
      </c>
      <c r="AT1266" s="418" t="inlineStr">
        <is>
          <t>បានប្រកាសពន្ធ</t>
        </is>
      </c>
    </row>
    <row r="1267">
      <c r="A1267" s="417" t="n">
        <v>1258</v>
      </c>
      <c r="B1267" s="418" t="inlineStr">
        <is>
          <t>Warehouse Fee, Transit Fee and Storage Fee</t>
        </is>
      </c>
      <c r="C1267" s="418" t="inlineStr">
        <is>
          <t>អេហ្វ ដាប់បែលយូ អេហ្វ ហ៊្វុល វែល អេន នីស៊ីន ឡូជីស្ទីក</t>
        </is>
      </c>
      <c r="D1267" s="418" t="inlineStr">
        <is>
          <t>L001-100098630</t>
        </is>
      </c>
      <c r="E1267" s="418" t="inlineStr">
        <is>
          <t>TI22-3540</t>
        </is>
      </c>
      <c r="F1267" s="419" t="n">
        <v>44820</v>
      </c>
      <c r="G1267" s="420" t="n">
        <v>65096</v>
      </c>
      <c r="H1267" s="418" t="n"/>
      <c r="I1267" s="455" t="n">
        <v>65096</v>
      </c>
      <c r="J1267" s="418">
        <f>IF(L1267&lt;&gt;"",L1267,K1267)</f>
        <v/>
      </c>
      <c r="K1267" s="418">
        <f>IF(AND(T1267=TRUE, U1267=TRUE, V1267=TRUE), IF(W1267&lt;-0.05, "អនុញ្ញាត (អ្នកផ្គត់ផ្គង់ប្រកាសខ្វះ)", "បានប្រកាស (អនុញ្ញាត)"), IF(AND(T1267=FALSE, U1267=FALSE, V1267=FALSE), "ព្យួរទុក (មិនមានទិន្នន័យ)", "ប្រកាសខុស (ព្យួរទុក)"))</f>
        <v/>
      </c>
      <c r="L1267" s="418" t="inlineStr"/>
      <c r="M1267" s="418" t="inlineStr"/>
      <c r="N1267" s="455" t="n"/>
      <c r="O1267" s="455">
        <f>IF(W1267&lt;0,AI1267,I1267)</f>
        <v/>
      </c>
      <c r="P1267" s="455">
        <f>I1267-O1267</f>
        <v/>
      </c>
      <c r="Q1267" s="418" t="n"/>
      <c r="R1267" s="418" t="inlineStr">
        <is>
          <t>TI22-3540</t>
        </is>
      </c>
      <c r="S1267" s="418" t="inlineStr">
        <is>
          <t>TI22-3540</t>
        </is>
      </c>
      <c r="T1267" s="418">
        <f>R1267=S1267</f>
        <v/>
      </c>
      <c r="U1267" s="418">
        <f>AND(MONTH(F1267)=MONTH(Y1267), YEAR(F1267)=YEAR(Y1267))</f>
        <v/>
      </c>
      <c r="V1267" s="418">
        <f>AND(AC1267&lt;&gt;"", 'Company information'!D$4&lt;&gt;"", RIGHT(SUBSTITUTE(AC1267,"-",""),9)=RIGHT(SUBSTITUTE('Company information'!D$4,"-",""),9))</f>
        <v/>
      </c>
      <c r="W1267" s="418">
        <f>AI1267-I1267</f>
        <v/>
      </c>
      <c r="X1267" s="455" t="n"/>
      <c r="Y1267" s="419" t="n">
        <v>44820</v>
      </c>
      <c r="Z1267" s="418" t="inlineStr">
        <is>
          <t>TI22-3540</t>
        </is>
      </c>
      <c r="AA1267" s="418" t="inlineStr"/>
      <c r="AB1267" s="418" t="inlineStr">
        <is>
          <t>បុគ្គលជាប់អាករ</t>
        </is>
      </c>
      <c r="AC1267" s="418" t="inlineStr">
        <is>
          <t>L001-100067123</t>
        </is>
      </c>
      <c r="AD1267" s="418" t="inlineStr">
        <is>
          <t>រីឡាយអេប៊ល សូស អ៊ិនដាសស្រ្ទៀល (ខេមបូឌា)</t>
        </is>
      </c>
      <c r="AE1267" s="455" t="n">
        <v>716056</v>
      </c>
      <c r="AF1267" s="455" t="n">
        <v>650960</v>
      </c>
      <c r="AG1267" s="455" t="n">
        <v>0</v>
      </c>
      <c r="AH1267" s="455" t="n">
        <v>0</v>
      </c>
      <c r="AI1267" s="455" t="n">
        <v>65096</v>
      </c>
      <c r="AJ1267" s="455" t="n">
        <v>0</v>
      </c>
      <c r="AK1267" s="455" t="n">
        <v>0</v>
      </c>
      <c r="AL1267" s="455" t="n">
        <v>0</v>
      </c>
      <c r="AM1267" s="455" t="n">
        <v>0</v>
      </c>
      <c r="AN1267" s="455" t="n">
        <v>0</v>
      </c>
      <c r="AO1267" s="455" t="n">
        <v>0</v>
      </c>
      <c r="AP1267" s="455" t="n">
        <v>0</v>
      </c>
      <c r="AQ1267" s="455" t="n">
        <v>0</v>
      </c>
      <c r="AR1267" s="418" t="inlineStr"/>
      <c r="AS1267" s="418" t="inlineStr">
        <is>
          <t>សេវាកម្មឯកសារ</t>
        </is>
      </c>
      <c r="AT1267" s="418" t="inlineStr">
        <is>
          <t>បានប្រកាសពន្ធ</t>
        </is>
      </c>
    </row>
    <row r="1268">
      <c r="A1268" s="417" t="n">
        <v>1259</v>
      </c>
      <c r="B1268" s="418" t="inlineStr">
        <is>
          <t>Import Shipment Expense</t>
        </is>
      </c>
      <c r="C1268" s="418" t="inlineStr">
        <is>
          <t>អេហ្វ ដាប់បែលយូ អេហ្វ ហ៊្វុល វែល អេន នីស៊ីន ឡូជីស្ទីក</t>
        </is>
      </c>
      <c r="D1268" s="418" t="inlineStr">
        <is>
          <t>L001-100098630</t>
        </is>
      </c>
      <c r="E1268" s="418" t="inlineStr">
        <is>
          <t>TI22-3541</t>
        </is>
      </c>
      <c r="F1268" s="419" t="n">
        <v>44820</v>
      </c>
      <c r="G1268" s="420" t="n">
        <v>65096</v>
      </c>
      <c r="H1268" s="418" t="n"/>
      <c r="I1268" s="455" t="n">
        <v>65096</v>
      </c>
      <c r="J1268" s="418">
        <f>IF(L1268&lt;&gt;"",L1268,K1268)</f>
        <v/>
      </c>
      <c r="K1268" s="418">
        <f>IF(AND(T1268=TRUE, U1268=TRUE, V1268=TRUE), IF(W1268&lt;-0.05, "អនុញ្ញាត (អ្នកផ្គត់ផ្គង់ប្រកាសខ្វះ)", "បានប្រកាស (អនុញ្ញាត)"), IF(AND(T1268=FALSE, U1268=FALSE, V1268=FALSE), "ព្យួរទុក (មិនមានទិន្នន័យ)", "ប្រកាសខុស (ព្យួរទុក)"))</f>
        <v/>
      </c>
      <c r="L1268" s="418" t="inlineStr"/>
      <c r="M1268" s="418" t="inlineStr"/>
      <c r="N1268" s="455" t="n"/>
      <c r="O1268" s="455">
        <f>IF(W1268&lt;0,AI1268,I1268)</f>
        <v/>
      </c>
      <c r="P1268" s="455">
        <f>I1268-O1268</f>
        <v/>
      </c>
      <c r="Q1268" s="418" t="n"/>
      <c r="R1268" s="418" t="inlineStr">
        <is>
          <t>TI22-3541</t>
        </is>
      </c>
      <c r="S1268" s="418" t="inlineStr">
        <is>
          <t>TI22-3541</t>
        </is>
      </c>
      <c r="T1268" s="418">
        <f>R1268=S1268</f>
        <v/>
      </c>
      <c r="U1268" s="418">
        <f>AND(MONTH(F1268)=MONTH(Y1268), YEAR(F1268)=YEAR(Y1268))</f>
        <v/>
      </c>
      <c r="V1268" s="418">
        <f>AND(AC1268&lt;&gt;"", 'Company information'!D$4&lt;&gt;"", RIGHT(SUBSTITUTE(AC1268,"-",""),9)=RIGHT(SUBSTITUTE('Company information'!D$4,"-",""),9))</f>
        <v/>
      </c>
      <c r="W1268" s="418">
        <f>AI1268-I1268</f>
        <v/>
      </c>
      <c r="X1268" s="455" t="n"/>
      <c r="Y1268" s="419" t="n">
        <v>44820</v>
      </c>
      <c r="Z1268" s="418" t="inlineStr">
        <is>
          <t>TI22-3541</t>
        </is>
      </c>
      <c r="AA1268" s="418" t="inlineStr"/>
      <c r="AB1268" s="418" t="inlineStr">
        <is>
          <t>បុគ្គលជាប់អាករ</t>
        </is>
      </c>
      <c r="AC1268" s="418" t="inlineStr">
        <is>
          <t>L001-100067123</t>
        </is>
      </c>
      <c r="AD1268" s="418" t="inlineStr">
        <is>
          <t>រីឡាយអេប៊ល សូស អ៊ិនដាសស្រ្ទៀល (ខេមបូឌា)</t>
        </is>
      </c>
      <c r="AE1268" s="455" t="n">
        <v>716056</v>
      </c>
      <c r="AF1268" s="455" t="n">
        <v>650960</v>
      </c>
      <c r="AG1268" s="455" t="n">
        <v>0</v>
      </c>
      <c r="AH1268" s="455" t="n">
        <v>0</v>
      </c>
      <c r="AI1268" s="455" t="n">
        <v>65096</v>
      </c>
      <c r="AJ1268" s="455" t="n">
        <v>0</v>
      </c>
      <c r="AK1268" s="455" t="n">
        <v>0</v>
      </c>
      <c r="AL1268" s="455" t="n">
        <v>0</v>
      </c>
      <c r="AM1268" s="455" t="n">
        <v>0</v>
      </c>
      <c r="AN1268" s="455" t="n">
        <v>0</v>
      </c>
      <c r="AO1268" s="455" t="n">
        <v>0</v>
      </c>
      <c r="AP1268" s="455" t="n">
        <v>0</v>
      </c>
      <c r="AQ1268" s="455" t="n">
        <v>0</v>
      </c>
      <c r="AR1268" s="418" t="inlineStr"/>
      <c r="AS1268" s="418" t="inlineStr">
        <is>
          <t>សេវាកម្មឯកសារ</t>
        </is>
      </c>
      <c r="AT1268" s="418" t="inlineStr">
        <is>
          <t>បានប្រកាសពន្ធ</t>
        </is>
      </c>
    </row>
    <row r="1269">
      <c r="A1269" s="417" t="n">
        <v>1260</v>
      </c>
      <c r="B1269" s="418" t="inlineStr">
        <is>
          <t>Customs Clearance Fee, Extra Trucking Fee, Non-Original Insurance, Permit Fee, Serivce Charge and Red in Asycuda System</t>
        </is>
      </c>
      <c r="C1269" s="418" t="inlineStr">
        <is>
          <t>អេហ្វ ដាប់បែលយូ អេហ្វ ហ៊្វុល វែល អេន នីស៊ីន ឡូជីស្ទីក</t>
        </is>
      </c>
      <c r="D1269" s="418" t="inlineStr">
        <is>
          <t>L001-100098630</t>
        </is>
      </c>
      <c r="E1269" s="418" t="inlineStr">
        <is>
          <t>TI22-3542</t>
        </is>
      </c>
      <c r="F1269" s="419" t="n">
        <v>44820</v>
      </c>
      <c r="G1269" s="420" t="n">
        <v>50676</v>
      </c>
      <c r="H1269" s="418" t="n"/>
      <c r="I1269" s="455" t="n">
        <v>50676</v>
      </c>
      <c r="J1269" s="418">
        <f>IF(L1269&lt;&gt;"",L1269,K1269)</f>
        <v/>
      </c>
      <c r="K1269" s="418">
        <f>IF(AND(T1269=TRUE, U1269=TRUE, V1269=TRUE), IF(W1269&lt;-0.05, "អនុញ្ញាត (អ្នកផ្គត់ផ្គង់ប្រកាសខ្វះ)", "បានប្រកាស (អនុញ្ញាត)"), IF(AND(T1269=FALSE, U1269=FALSE, V1269=FALSE), "ព្យួរទុក (មិនមានទិន្នន័យ)", "ប្រកាសខុស (ព្យួរទុក)"))</f>
        <v/>
      </c>
      <c r="L1269" s="418" t="inlineStr"/>
      <c r="M1269" s="418" t="inlineStr"/>
      <c r="N1269" s="455" t="n"/>
      <c r="O1269" s="455">
        <f>IF(W1269&lt;0,AI1269,I1269)</f>
        <v/>
      </c>
      <c r="P1269" s="455">
        <f>I1269-O1269</f>
        <v/>
      </c>
      <c r="Q1269" s="418" t="n"/>
      <c r="R1269" s="418" t="inlineStr">
        <is>
          <t>TI22-3542</t>
        </is>
      </c>
      <c r="S1269" s="418" t="inlineStr">
        <is>
          <t>TI22-3542</t>
        </is>
      </c>
      <c r="T1269" s="418">
        <f>R1269=S1269</f>
        <v/>
      </c>
      <c r="U1269" s="418">
        <f>AND(MONTH(F1269)=MONTH(Y1269), YEAR(F1269)=YEAR(Y1269))</f>
        <v/>
      </c>
      <c r="V1269" s="418">
        <f>AND(AC1269&lt;&gt;"", 'Company information'!D$4&lt;&gt;"", RIGHT(SUBSTITUTE(AC1269,"-",""),9)=RIGHT(SUBSTITUTE('Company information'!D$4,"-",""),9))</f>
        <v/>
      </c>
      <c r="W1269" s="418">
        <f>AI1269-I1269</f>
        <v/>
      </c>
      <c r="X1269" s="455" t="n"/>
      <c r="Y1269" s="419" t="n">
        <v>44820</v>
      </c>
      <c r="Z1269" s="418" t="inlineStr">
        <is>
          <t>TI22-3542</t>
        </is>
      </c>
      <c r="AA1269" s="418" t="inlineStr"/>
      <c r="AB1269" s="418" t="inlineStr">
        <is>
          <t>បុគ្គលជាប់អាករ</t>
        </is>
      </c>
      <c r="AC1269" s="418" t="inlineStr">
        <is>
          <t>L001-100067123</t>
        </is>
      </c>
      <c r="AD1269" s="418" t="inlineStr">
        <is>
          <t>រីឡាយអេប៊ល សូស អ៊ិនដាសស្រ្ទៀល (ខេមបូឌា)</t>
        </is>
      </c>
      <c r="AE1269" s="455" t="n">
        <v>557436</v>
      </c>
      <c r="AF1269" s="455" t="n">
        <v>506760</v>
      </c>
      <c r="AG1269" s="455" t="n">
        <v>0</v>
      </c>
      <c r="AH1269" s="455" t="n">
        <v>0</v>
      </c>
      <c r="AI1269" s="455" t="n">
        <v>50676</v>
      </c>
      <c r="AJ1269" s="455" t="n">
        <v>0</v>
      </c>
      <c r="AK1269" s="455" t="n">
        <v>0</v>
      </c>
      <c r="AL1269" s="455" t="n">
        <v>0</v>
      </c>
      <c r="AM1269" s="455" t="n">
        <v>0</v>
      </c>
      <c r="AN1269" s="455" t="n">
        <v>0</v>
      </c>
      <c r="AO1269" s="455" t="n">
        <v>0</v>
      </c>
      <c r="AP1269" s="455" t="n">
        <v>0</v>
      </c>
      <c r="AQ1269" s="455" t="n">
        <v>0</v>
      </c>
      <c r="AR1269" s="418" t="inlineStr"/>
      <c r="AS1269" s="418" t="inlineStr">
        <is>
          <t>សេវាកម្មឯកសារ</t>
        </is>
      </c>
      <c r="AT1269" s="418" t="inlineStr">
        <is>
          <t>បានប្រកាសពន្ធ</t>
        </is>
      </c>
    </row>
    <row r="1270">
      <c r="A1270" s="417" t="n">
        <v>1261</v>
      </c>
      <c r="B1270" s="418" t="inlineStr">
        <is>
          <t>Customs Clearance Fee and Trucking Fee</t>
        </is>
      </c>
      <c r="C1270" s="418" t="inlineStr">
        <is>
          <t>អេហ្វ ដាប់បែលយូ អេហ្វ ហ៊្វុល វែល អេន នីស៊ីន ឡូជីស្ទីក</t>
        </is>
      </c>
      <c r="D1270" s="418" t="inlineStr">
        <is>
          <t>L001-100098630</t>
        </is>
      </c>
      <c r="E1270" s="418" t="inlineStr">
        <is>
          <t>TI22-3543</t>
        </is>
      </c>
      <c r="F1270" s="419" t="n">
        <v>44820</v>
      </c>
      <c r="G1270" s="420" t="n">
        <v>65096</v>
      </c>
      <c r="H1270" s="418" t="n"/>
      <c r="I1270" s="455" t="n">
        <v>65096</v>
      </c>
      <c r="J1270" s="418">
        <f>IF(L1270&lt;&gt;"",L1270,K1270)</f>
        <v/>
      </c>
      <c r="K1270" s="418">
        <f>IF(AND(T1270=TRUE, U1270=TRUE, V1270=TRUE), IF(W1270&lt;-0.05, "អនុញ្ញាត (អ្នកផ្គត់ផ្គង់ប្រកាសខ្វះ)", "បានប្រកាស (អនុញ្ញាត)"), IF(AND(T1270=FALSE, U1270=FALSE, V1270=FALSE), "ព្យួរទុក (មិនមានទិន្នន័យ)", "ប្រកាសខុស (ព្យួរទុក)"))</f>
        <v/>
      </c>
      <c r="L1270" s="418" t="inlineStr"/>
      <c r="M1270" s="418" t="inlineStr"/>
      <c r="N1270" s="455" t="n"/>
      <c r="O1270" s="455">
        <f>IF(W1270&lt;0,AI1270,I1270)</f>
        <v/>
      </c>
      <c r="P1270" s="455">
        <f>I1270-O1270</f>
        <v/>
      </c>
      <c r="Q1270" s="418" t="n"/>
      <c r="R1270" s="418" t="inlineStr">
        <is>
          <t>TI22-3543</t>
        </is>
      </c>
      <c r="S1270" s="418" t="inlineStr">
        <is>
          <t>TI22-3543</t>
        </is>
      </c>
      <c r="T1270" s="418">
        <f>R1270=S1270</f>
        <v/>
      </c>
      <c r="U1270" s="418">
        <f>AND(MONTH(F1270)=MONTH(Y1270), YEAR(F1270)=YEAR(Y1270))</f>
        <v/>
      </c>
      <c r="V1270" s="418">
        <f>AND(AC1270&lt;&gt;"", 'Company information'!D$4&lt;&gt;"", RIGHT(SUBSTITUTE(AC1270,"-",""),9)=RIGHT(SUBSTITUTE('Company information'!D$4,"-",""),9))</f>
        <v/>
      </c>
      <c r="W1270" s="418">
        <f>AI1270-I1270</f>
        <v/>
      </c>
      <c r="X1270" s="455" t="n"/>
      <c r="Y1270" s="419" t="n">
        <v>44820</v>
      </c>
      <c r="Z1270" s="418" t="inlineStr">
        <is>
          <t>TI22-3543</t>
        </is>
      </c>
      <c r="AA1270" s="418" t="inlineStr"/>
      <c r="AB1270" s="418" t="inlineStr">
        <is>
          <t>បុគ្គលជាប់អាករ</t>
        </is>
      </c>
      <c r="AC1270" s="418" t="inlineStr">
        <is>
          <t>L001-100067123</t>
        </is>
      </c>
      <c r="AD1270" s="418" t="inlineStr">
        <is>
          <t>រីឡាយអេប៊ល សូស អ៊ិនដាសស្រ្ទៀល (ខេមបូឌា)</t>
        </is>
      </c>
      <c r="AE1270" s="455" t="n">
        <v>716056</v>
      </c>
      <c r="AF1270" s="455" t="n">
        <v>650960</v>
      </c>
      <c r="AG1270" s="455" t="n">
        <v>0</v>
      </c>
      <c r="AH1270" s="455" t="n">
        <v>0</v>
      </c>
      <c r="AI1270" s="455" t="n">
        <v>65096</v>
      </c>
      <c r="AJ1270" s="455" t="n">
        <v>0</v>
      </c>
      <c r="AK1270" s="455" t="n">
        <v>0</v>
      </c>
      <c r="AL1270" s="455" t="n">
        <v>0</v>
      </c>
      <c r="AM1270" s="455" t="n">
        <v>0</v>
      </c>
      <c r="AN1270" s="455" t="n">
        <v>0</v>
      </c>
      <c r="AO1270" s="455" t="n">
        <v>0</v>
      </c>
      <c r="AP1270" s="455" t="n">
        <v>0</v>
      </c>
      <c r="AQ1270" s="455" t="n">
        <v>0</v>
      </c>
      <c r="AR1270" s="418" t="inlineStr"/>
      <c r="AS1270" s="418" t="inlineStr">
        <is>
          <t>សេវាកម្មឯកសារ</t>
        </is>
      </c>
      <c r="AT1270" s="418" t="inlineStr">
        <is>
          <t>បានប្រកាសពន្ធ</t>
        </is>
      </c>
    </row>
    <row r="1271">
      <c r="A1271" s="417" t="n">
        <v>1262</v>
      </c>
      <c r="B1271" s="418" t="inlineStr">
        <is>
          <t>Customs Declaration, CPF And Transport Doc Fee</t>
        </is>
      </c>
      <c r="C1271" s="418" t="inlineStr">
        <is>
          <t>អេហ្វ ដាប់បែលយូ អេហ្វ ហ៊្វុល វែល អេន នីស៊ីន ឡូជីស្ទីក</t>
        </is>
      </c>
      <c r="D1271" s="418" t="inlineStr">
        <is>
          <t>L001-100098630</t>
        </is>
      </c>
      <c r="E1271" s="418" t="inlineStr">
        <is>
          <t>TI22-3452</t>
        </is>
      </c>
      <c r="F1271" s="419" t="n">
        <v>44782</v>
      </c>
      <c r="G1271" s="420" t="n">
        <v>79516</v>
      </c>
      <c r="H1271" s="418" t="n"/>
      <c r="I1271" s="455" t="n">
        <v>79516</v>
      </c>
      <c r="J1271" s="418">
        <f>IF(L1271&lt;&gt;"",L1271,K1271)</f>
        <v/>
      </c>
      <c r="K1271" s="418">
        <f>IF(AND(T1271=TRUE, U1271=TRUE, V1271=TRUE), IF(W1271&lt;-0.05, "អនុញ្ញាត (អ្នកផ្គត់ផ្គង់ប្រកាសខ្វះ)", "បានប្រកាស (អនុញ្ញាត)"), IF(AND(T1271=FALSE, U1271=FALSE, V1271=FALSE), "ព្យួរទុក (មិនមានទិន្នន័យ)", "ប្រកាសខុស (ព្យួរទុក)"))</f>
        <v/>
      </c>
      <c r="L1271" s="418" t="inlineStr"/>
      <c r="M1271" s="418" t="inlineStr"/>
      <c r="N1271" s="455" t="n"/>
      <c r="O1271" s="455">
        <f>IF(W1271&lt;0,AI1271,I1271)</f>
        <v/>
      </c>
      <c r="P1271" s="455">
        <f>I1271-O1271</f>
        <v/>
      </c>
      <c r="Q1271" s="418" t="n"/>
      <c r="R1271" s="418" t="inlineStr">
        <is>
          <t>TI22-3452</t>
        </is>
      </c>
      <c r="S1271" s="418" t="inlineStr">
        <is>
          <t>TI22-3452</t>
        </is>
      </c>
      <c r="T1271" s="418">
        <f>R1271=S1271</f>
        <v/>
      </c>
      <c r="U1271" s="418">
        <f>AND(MONTH(F1271)=MONTH(Y1271), YEAR(F1271)=YEAR(Y1271))</f>
        <v/>
      </c>
      <c r="V1271" s="418">
        <f>AND(AC1271&lt;&gt;"", 'Company information'!D$4&lt;&gt;"", RIGHT(SUBSTITUTE(AC1271,"-",""),9)=RIGHT(SUBSTITUTE('Company information'!D$4,"-",""),9))</f>
        <v/>
      </c>
      <c r="W1271" s="418">
        <f>AI1271-I1271</f>
        <v/>
      </c>
      <c r="X1271" s="455" t="n"/>
      <c r="Y1271" s="419" t="n">
        <v>44812</v>
      </c>
      <c r="Z1271" s="418" t="inlineStr">
        <is>
          <t>TI22-3452</t>
        </is>
      </c>
      <c r="AA1271" s="418" t="inlineStr"/>
      <c r="AB1271" s="418" t="inlineStr">
        <is>
          <t>បុគ្គលជាប់អាករ</t>
        </is>
      </c>
      <c r="AC1271" s="418" t="inlineStr">
        <is>
          <t>L001-100067123</t>
        </is>
      </c>
      <c r="AD1271" s="418" t="inlineStr">
        <is>
          <t>រីឡាយអេប៊ល សូស អ៊ិនដាសស្រ្ទៀល (ខេមបូឌា)</t>
        </is>
      </c>
      <c r="AE1271" s="455" t="n">
        <v>874676</v>
      </c>
      <c r="AF1271" s="455" t="n">
        <v>795160</v>
      </c>
      <c r="AG1271" s="455" t="n">
        <v>0</v>
      </c>
      <c r="AH1271" s="455" t="n">
        <v>0</v>
      </c>
      <c r="AI1271" s="455" t="n">
        <v>79516</v>
      </c>
      <c r="AJ1271" s="455" t="n">
        <v>0</v>
      </c>
      <c r="AK1271" s="455" t="n">
        <v>0</v>
      </c>
      <c r="AL1271" s="455" t="n">
        <v>0</v>
      </c>
      <c r="AM1271" s="455" t="n">
        <v>0</v>
      </c>
      <c r="AN1271" s="455" t="n">
        <v>0</v>
      </c>
      <c r="AO1271" s="455" t="n">
        <v>0</v>
      </c>
      <c r="AP1271" s="455" t="n">
        <v>0</v>
      </c>
      <c r="AQ1271" s="455" t="n">
        <v>0</v>
      </c>
      <c r="AR1271" s="418" t="inlineStr"/>
      <c r="AS1271" s="418" t="inlineStr">
        <is>
          <t>សេវាកម្មឯកសារ</t>
        </is>
      </c>
      <c r="AT1271" s="418" t="inlineStr">
        <is>
          <t>បានប្រកាសពន្ធ</t>
        </is>
      </c>
    </row>
    <row r="1272">
      <c r="A1272" s="417" t="n">
        <v>1263</v>
      </c>
      <c r="B1272" s="418" t="inlineStr">
        <is>
          <t>Warehouse Fee, Transit Fee and Storage Fee</t>
        </is>
      </c>
      <c r="C1272" s="418" t="inlineStr">
        <is>
          <t>អេហ្វ ដាប់បែលយូ អេហ្វ ហ៊្វុល វែល អេន នីស៊ីន ឡូជីស្ទីក</t>
        </is>
      </c>
      <c r="D1272" s="418" t="inlineStr">
        <is>
          <t>L001-100098630</t>
        </is>
      </c>
      <c r="E1272" s="418" t="inlineStr">
        <is>
          <t>TI22-3453</t>
        </is>
      </c>
      <c r="F1272" s="419" t="n">
        <v>44782</v>
      </c>
      <c r="G1272" s="420" t="n">
        <v>109427</v>
      </c>
      <c r="H1272" s="418" t="n"/>
      <c r="I1272" s="455" t="n">
        <v>109427</v>
      </c>
      <c r="J1272" s="418">
        <f>IF(L1272&lt;&gt;"",L1272,K1272)</f>
        <v/>
      </c>
      <c r="K1272" s="418">
        <f>IF(AND(T1272=TRUE, U1272=TRUE, V1272=TRUE), IF(W1272&lt;-0.05, "អនុញ្ញាត (អ្នកផ្គត់ផ្គង់ប្រកាសខ្វះ)", "បានប្រកាស (អនុញ្ញាត)"), IF(AND(T1272=FALSE, U1272=FALSE, V1272=FALSE), "ព្យួរទុក (មិនមានទិន្នន័យ)", "ប្រកាសខុស (ព្យួរទុក)"))</f>
        <v/>
      </c>
      <c r="L1272" s="418" t="inlineStr"/>
      <c r="M1272" s="418" t="inlineStr"/>
      <c r="N1272" s="455" t="n"/>
      <c r="O1272" s="455">
        <f>IF(W1272&lt;0,AI1272,I1272)</f>
        <v/>
      </c>
      <c r="P1272" s="455">
        <f>I1272-O1272</f>
        <v/>
      </c>
      <c r="Q1272" s="418" t="n"/>
      <c r="R1272" s="418" t="inlineStr">
        <is>
          <t>TI22-3453</t>
        </is>
      </c>
      <c r="S1272" s="418" t="inlineStr">
        <is>
          <t>TI22-3453</t>
        </is>
      </c>
      <c r="T1272" s="418">
        <f>R1272=S1272</f>
        <v/>
      </c>
      <c r="U1272" s="418">
        <f>AND(MONTH(F1272)=MONTH(Y1272), YEAR(F1272)=YEAR(Y1272))</f>
        <v/>
      </c>
      <c r="V1272" s="418">
        <f>AND(AC1272&lt;&gt;"", 'Company information'!D$4&lt;&gt;"", RIGHT(SUBSTITUTE(AC1272,"-",""),9)=RIGHT(SUBSTITUTE('Company information'!D$4,"-",""),9))</f>
        <v/>
      </c>
      <c r="W1272" s="418">
        <f>AI1272-I1272</f>
        <v/>
      </c>
      <c r="X1272" s="455" t="n"/>
      <c r="Y1272" s="419" t="n">
        <v>44812</v>
      </c>
      <c r="Z1272" s="418" t="inlineStr">
        <is>
          <t>TI22-3453</t>
        </is>
      </c>
      <c r="AA1272" s="418" t="inlineStr"/>
      <c r="AB1272" s="418" t="inlineStr">
        <is>
          <t>បុគ្គលជាប់អាករ</t>
        </is>
      </c>
      <c r="AC1272" s="418" t="inlineStr">
        <is>
          <t>L001-100067123</t>
        </is>
      </c>
      <c r="AD1272" s="418" t="inlineStr">
        <is>
          <t>រីឡាយអេប៊ល សូស អ៊ិនដាសស្រ្ទៀល (ខេមបូឌា)</t>
        </is>
      </c>
      <c r="AE1272" s="455" t="n">
        <v>1203699</v>
      </c>
      <c r="AF1272" s="455" t="n">
        <v>1094272</v>
      </c>
      <c r="AG1272" s="455" t="n">
        <v>0</v>
      </c>
      <c r="AH1272" s="455" t="n">
        <v>0</v>
      </c>
      <c r="AI1272" s="455" t="n">
        <v>109427</v>
      </c>
      <c r="AJ1272" s="455" t="n">
        <v>0</v>
      </c>
      <c r="AK1272" s="455" t="n">
        <v>0</v>
      </c>
      <c r="AL1272" s="455" t="n">
        <v>0</v>
      </c>
      <c r="AM1272" s="455" t="n">
        <v>0</v>
      </c>
      <c r="AN1272" s="455" t="n">
        <v>0</v>
      </c>
      <c r="AO1272" s="455" t="n">
        <v>0</v>
      </c>
      <c r="AP1272" s="455" t="n">
        <v>0</v>
      </c>
      <c r="AQ1272" s="455" t="n">
        <v>0</v>
      </c>
      <c r="AR1272" s="418" t="inlineStr"/>
      <c r="AS1272" s="418" t="inlineStr">
        <is>
          <t>សេវាកម្មឯកសារ</t>
        </is>
      </c>
      <c r="AT1272" s="418" t="inlineStr">
        <is>
          <t>បានប្រកាសពន្ធ</t>
        </is>
      </c>
    </row>
    <row r="1273">
      <c r="A1273" s="417" t="n">
        <v>1264</v>
      </c>
      <c r="B1273" s="418" t="inlineStr">
        <is>
          <t>Import Shipment Expense</t>
        </is>
      </c>
      <c r="C1273" s="418" t="inlineStr">
        <is>
          <t>អេហ្វ ដាប់បែលយូ អេហ្វ ហ៊្វុល វែល អេន នីស៊ីន ឡូជីស្ទីក</t>
        </is>
      </c>
      <c r="D1273" s="418" t="inlineStr">
        <is>
          <t>L001-100098630</t>
        </is>
      </c>
      <c r="E1273" s="418" t="inlineStr">
        <is>
          <t>TI22-3451</t>
        </is>
      </c>
      <c r="F1273" s="419" t="n">
        <v>44782</v>
      </c>
      <c r="G1273" s="420" t="n">
        <v>65096</v>
      </c>
      <c r="H1273" s="418" t="n"/>
      <c r="I1273" s="455" t="n">
        <v>65096</v>
      </c>
      <c r="J1273" s="418">
        <f>IF(L1273&lt;&gt;"",L1273,K1273)</f>
        <v/>
      </c>
      <c r="K1273" s="418">
        <f>IF(AND(T1273=TRUE, U1273=TRUE, V1273=TRUE), IF(W1273&lt;-0.05, "អនុញ្ញាត (អ្នកផ្គត់ផ្គង់ប្រកាសខ្វះ)", "បានប្រកាស (អនុញ្ញាត)"), IF(AND(T1273=FALSE, U1273=FALSE, V1273=FALSE), "ព្យួរទុក (មិនមានទិន្នន័យ)", "ប្រកាសខុស (ព្យួរទុក)"))</f>
        <v/>
      </c>
      <c r="L1273" s="418" t="inlineStr"/>
      <c r="M1273" s="418" t="inlineStr"/>
      <c r="N1273" s="455" t="n"/>
      <c r="O1273" s="455">
        <f>IF(W1273&lt;0,AI1273,I1273)</f>
        <v/>
      </c>
      <c r="P1273" s="455">
        <f>I1273-O1273</f>
        <v/>
      </c>
      <c r="Q1273" s="418" t="n"/>
      <c r="R1273" s="418" t="inlineStr">
        <is>
          <t>TI22-3451</t>
        </is>
      </c>
      <c r="S1273" s="418" t="inlineStr">
        <is>
          <t>TI22-3451</t>
        </is>
      </c>
      <c r="T1273" s="418">
        <f>R1273=S1273</f>
        <v/>
      </c>
      <c r="U1273" s="418">
        <f>AND(MONTH(F1273)=MONTH(Y1273), YEAR(F1273)=YEAR(Y1273))</f>
        <v/>
      </c>
      <c r="V1273" s="418">
        <f>AND(AC1273&lt;&gt;"", 'Company information'!D$4&lt;&gt;"", RIGHT(SUBSTITUTE(AC1273,"-",""),9)=RIGHT(SUBSTITUTE('Company information'!D$4,"-",""),9))</f>
        <v/>
      </c>
      <c r="W1273" s="418">
        <f>AI1273-I1273</f>
        <v/>
      </c>
      <c r="X1273" s="455" t="n"/>
      <c r="Y1273" s="419" t="n">
        <v>44812</v>
      </c>
      <c r="Z1273" s="418" t="inlineStr">
        <is>
          <t>TI22-3451</t>
        </is>
      </c>
      <c r="AA1273" s="418" t="inlineStr"/>
      <c r="AB1273" s="418" t="inlineStr">
        <is>
          <t>បុគ្គលជាប់អាករ</t>
        </is>
      </c>
      <c r="AC1273" s="418" t="inlineStr">
        <is>
          <t>L001-100067123</t>
        </is>
      </c>
      <c r="AD1273" s="418" t="inlineStr">
        <is>
          <t>រីឡាយអេប៊ល សូស អ៊ិនដាសស្រ្ទៀល (ខេមបូឌា)</t>
        </is>
      </c>
      <c r="AE1273" s="455" t="n">
        <v>716056</v>
      </c>
      <c r="AF1273" s="455" t="n">
        <v>650960</v>
      </c>
      <c r="AG1273" s="455" t="n">
        <v>0</v>
      </c>
      <c r="AH1273" s="455" t="n">
        <v>0</v>
      </c>
      <c r="AI1273" s="455" t="n">
        <v>65096</v>
      </c>
      <c r="AJ1273" s="455" t="n">
        <v>0</v>
      </c>
      <c r="AK1273" s="455" t="n">
        <v>0</v>
      </c>
      <c r="AL1273" s="455" t="n">
        <v>0</v>
      </c>
      <c r="AM1273" s="455" t="n">
        <v>0</v>
      </c>
      <c r="AN1273" s="455" t="n">
        <v>0</v>
      </c>
      <c r="AO1273" s="455" t="n">
        <v>0</v>
      </c>
      <c r="AP1273" s="455" t="n">
        <v>0</v>
      </c>
      <c r="AQ1273" s="455" t="n">
        <v>0</v>
      </c>
      <c r="AR1273" s="418" t="inlineStr"/>
      <c r="AS1273" s="418" t="inlineStr">
        <is>
          <t>សេវាកម្មឯកសារ</t>
        </is>
      </c>
      <c r="AT1273" s="418" t="inlineStr">
        <is>
          <t>បានប្រកាសពន្ធ</t>
        </is>
      </c>
    </row>
    <row r="1274">
      <c r="A1274" s="417" t="n">
        <v>1265</v>
      </c>
      <c r="B1274" s="418" t="inlineStr">
        <is>
          <t>Customs Clearance Fee, Extra Trucking Fee, Non-Original Insurance, Permit Fee, Serivce Charge and Red in Asycuda System</t>
        </is>
      </c>
      <c r="C1274" s="418" t="inlineStr">
        <is>
          <t>អេហ្វ ដាប់បែលយូ អេហ្វ ហ៊្វុល វែល អេន នីស៊ីន ឡូជីស្ទីក</t>
        </is>
      </c>
      <c r="D1274" s="418" t="inlineStr">
        <is>
          <t>L001-100098630</t>
        </is>
      </c>
      <c r="E1274" s="418" t="inlineStr">
        <is>
          <t>TI22-3454</t>
        </is>
      </c>
      <c r="F1274" s="419" t="n">
        <v>44782</v>
      </c>
      <c r="G1274" s="420" t="n">
        <v>51624</v>
      </c>
      <c r="H1274" s="418" t="n"/>
      <c r="I1274" s="455" t="n">
        <v>51624</v>
      </c>
      <c r="J1274" s="418">
        <f>IF(L1274&lt;&gt;"",L1274,K1274)</f>
        <v/>
      </c>
      <c r="K1274" s="418">
        <f>IF(AND(T1274=TRUE, U1274=TRUE, V1274=TRUE), IF(W1274&lt;-0.05, "អនុញ្ញាត (អ្នកផ្គត់ផ្គង់ប្រកាសខ្វះ)", "បានប្រកាស (អនុញ្ញាត)"), IF(AND(T1274=FALSE, U1274=FALSE, V1274=FALSE), "ព្យួរទុក (មិនមានទិន្នន័យ)", "ប្រកាសខុស (ព្យួរទុក)"))</f>
        <v/>
      </c>
      <c r="L1274" s="418" t="inlineStr"/>
      <c r="M1274" s="418" t="inlineStr"/>
      <c r="N1274" s="455" t="n"/>
      <c r="O1274" s="455">
        <f>IF(W1274&lt;0,AI1274,I1274)</f>
        <v/>
      </c>
      <c r="P1274" s="455">
        <f>I1274-O1274</f>
        <v/>
      </c>
      <c r="Q1274" s="418" t="n"/>
      <c r="R1274" s="418" t="inlineStr">
        <is>
          <t>TI22-3454</t>
        </is>
      </c>
      <c r="S1274" s="418" t="inlineStr">
        <is>
          <t>TI22-3454</t>
        </is>
      </c>
      <c r="T1274" s="418">
        <f>R1274=S1274</f>
        <v/>
      </c>
      <c r="U1274" s="418">
        <f>AND(MONTH(F1274)=MONTH(Y1274), YEAR(F1274)=YEAR(Y1274))</f>
        <v/>
      </c>
      <c r="V1274" s="418">
        <f>AND(AC1274&lt;&gt;"", 'Company information'!D$4&lt;&gt;"", RIGHT(SUBSTITUTE(AC1274,"-",""),9)=RIGHT(SUBSTITUTE('Company information'!D$4,"-",""),9))</f>
        <v/>
      </c>
      <c r="W1274" s="418">
        <f>AI1274-I1274</f>
        <v/>
      </c>
      <c r="X1274" s="455" t="n"/>
      <c r="Y1274" s="419" t="n">
        <v>44812</v>
      </c>
      <c r="Z1274" s="418" t="inlineStr">
        <is>
          <t>TI22-3454</t>
        </is>
      </c>
      <c r="AA1274" s="418" t="inlineStr"/>
      <c r="AB1274" s="418" t="inlineStr">
        <is>
          <t>បុគ្គលជាប់អាករ</t>
        </is>
      </c>
      <c r="AC1274" s="418" t="inlineStr">
        <is>
          <t>L001-100067123</t>
        </is>
      </c>
      <c r="AD1274" s="418" t="inlineStr">
        <is>
          <t>រីឡាយអេប៊ល សូស អ៊ិនដាសស្រ្ទៀល (ខេមបូឌា)</t>
        </is>
      </c>
      <c r="AE1274" s="455" t="n">
        <v>567860</v>
      </c>
      <c r="AF1274" s="455" t="n">
        <v>516236</v>
      </c>
      <c r="AG1274" s="455" t="n">
        <v>0</v>
      </c>
      <c r="AH1274" s="455" t="n">
        <v>0</v>
      </c>
      <c r="AI1274" s="455" t="n">
        <v>51624</v>
      </c>
      <c r="AJ1274" s="455" t="n">
        <v>0</v>
      </c>
      <c r="AK1274" s="455" t="n">
        <v>0</v>
      </c>
      <c r="AL1274" s="455" t="n">
        <v>0</v>
      </c>
      <c r="AM1274" s="455" t="n">
        <v>0</v>
      </c>
      <c r="AN1274" s="455" t="n">
        <v>0</v>
      </c>
      <c r="AO1274" s="455" t="n">
        <v>0</v>
      </c>
      <c r="AP1274" s="455" t="n">
        <v>0</v>
      </c>
      <c r="AQ1274" s="455" t="n">
        <v>0</v>
      </c>
      <c r="AR1274" s="418" t="inlineStr"/>
      <c r="AS1274" s="418" t="inlineStr">
        <is>
          <t>សេវាកម្មឯកសារ</t>
        </is>
      </c>
      <c r="AT1274" s="418" t="inlineStr">
        <is>
          <t>បានប្រកាសពន្ធ</t>
        </is>
      </c>
    </row>
    <row r="1275">
      <c r="A1275" s="417" t="n">
        <v>1266</v>
      </c>
      <c r="B1275" s="418" t="inlineStr">
        <is>
          <t>Customs Clearance Fee and Trucking Fee</t>
        </is>
      </c>
      <c r="C1275" s="418" t="inlineStr">
        <is>
          <t>អេហ្វ ដាប់បែលយូ អេហ្វ ហ៊្វុល វែល អេន នីស៊ីន ឡូជីស្ទីក</t>
        </is>
      </c>
      <c r="D1275" s="418" t="inlineStr">
        <is>
          <t>L001-100098630</t>
        </is>
      </c>
      <c r="E1275" s="418" t="inlineStr">
        <is>
          <t>TI22-3388</t>
        </is>
      </c>
      <c r="F1275" s="419" t="n">
        <v>44690</v>
      </c>
      <c r="G1275" s="420" t="n">
        <v>66092</v>
      </c>
      <c r="H1275" s="418" t="n"/>
      <c r="I1275" s="455" t="n">
        <v>66092</v>
      </c>
      <c r="J1275" s="418">
        <f>IF(L1275&lt;&gt;"",L1275,K1275)</f>
        <v/>
      </c>
      <c r="K1275" s="418">
        <f>IF(AND(T1275=TRUE, U1275=TRUE, V1275=TRUE), IF(W1275&lt;-0.05, "អនុញ្ញាត (អ្នកផ្គត់ផ្គង់ប្រកាសខ្វះ)", "បានប្រកាស (អនុញ្ញាត)"), IF(AND(T1275=FALSE, U1275=FALSE, V1275=FALSE), "ព្យួរទុក (មិនមានទិន្នន័យ)", "ប្រកាសខុស (ព្យួរទុក)"))</f>
        <v/>
      </c>
      <c r="L1275" s="418" t="inlineStr"/>
      <c r="M1275" s="418" t="inlineStr"/>
      <c r="N1275" s="455" t="n"/>
      <c r="O1275" s="455">
        <f>IF(W1275&lt;0,AI1275,I1275)</f>
        <v/>
      </c>
      <c r="P1275" s="455">
        <f>I1275-O1275</f>
        <v/>
      </c>
      <c r="Q1275" s="418" t="n"/>
      <c r="R1275" s="418" t="inlineStr">
        <is>
          <t>TI22-3388</t>
        </is>
      </c>
      <c r="S1275" s="418" t="inlineStr">
        <is>
          <t>TI22-3388</t>
        </is>
      </c>
      <c r="T1275" s="418">
        <f>R1275=S1275</f>
        <v/>
      </c>
      <c r="U1275" s="418">
        <f>AND(MONTH(F1275)=MONTH(Y1275), YEAR(F1275)=YEAR(Y1275))</f>
        <v/>
      </c>
      <c r="V1275" s="418">
        <f>AND(AC1275&lt;&gt;"", 'Company information'!D$4&lt;&gt;"", RIGHT(SUBSTITUTE(AC1275,"-",""),9)=RIGHT(SUBSTITUTE('Company information'!D$4,"-",""),9))</f>
        <v/>
      </c>
      <c r="W1275" s="418">
        <f>AI1275-I1275</f>
        <v/>
      </c>
      <c r="X1275" s="455" t="n"/>
      <c r="Y1275" s="419" t="n">
        <v>44809</v>
      </c>
      <c r="Z1275" s="418" t="inlineStr">
        <is>
          <t>TI22-3388</t>
        </is>
      </c>
      <c r="AA1275" s="418" t="inlineStr"/>
      <c r="AB1275" s="418" t="inlineStr">
        <is>
          <t>បុគ្គលជាប់អាករ</t>
        </is>
      </c>
      <c r="AC1275" s="418" t="inlineStr">
        <is>
          <t>L001-100067123</t>
        </is>
      </c>
      <c r="AD1275" s="418" t="inlineStr">
        <is>
          <t>រីឡាយអេប៊ល សូស អ៊ិនដាសស្រ្ទៀល (ខេមបូឌា)</t>
        </is>
      </c>
      <c r="AE1275" s="455" t="n">
        <v>727009</v>
      </c>
      <c r="AF1275" s="455" t="n">
        <v>660917</v>
      </c>
      <c r="AG1275" s="455" t="n">
        <v>0</v>
      </c>
      <c r="AH1275" s="455" t="n">
        <v>0</v>
      </c>
      <c r="AI1275" s="455" t="n">
        <v>66092</v>
      </c>
      <c r="AJ1275" s="455" t="n">
        <v>0</v>
      </c>
      <c r="AK1275" s="455" t="n">
        <v>0</v>
      </c>
      <c r="AL1275" s="455" t="n">
        <v>0</v>
      </c>
      <c r="AM1275" s="455" t="n">
        <v>0</v>
      </c>
      <c r="AN1275" s="455" t="n">
        <v>0</v>
      </c>
      <c r="AO1275" s="455" t="n">
        <v>0</v>
      </c>
      <c r="AP1275" s="455" t="n">
        <v>0</v>
      </c>
      <c r="AQ1275" s="455" t="n">
        <v>0</v>
      </c>
      <c r="AR1275" s="418" t="inlineStr"/>
      <c r="AS1275" s="418" t="inlineStr">
        <is>
          <t>សេវាកម្មឯកសារ</t>
        </is>
      </c>
      <c r="AT1275" s="418" t="inlineStr">
        <is>
          <t>បានប្រកាសពន្ធ</t>
        </is>
      </c>
    </row>
    <row r="1276">
      <c r="A1276" s="417" t="n">
        <v>1267</v>
      </c>
      <c r="B1276" s="418" t="inlineStr">
        <is>
          <t>Charge from warehouse and Storage Charges</t>
        </is>
      </c>
      <c r="C1276" s="418" t="inlineStr">
        <is>
          <t>ថូម៉ាស់ អ៊ិនធើណេសិនណល សឺវីស ខូ អិលធីឌី</t>
        </is>
      </c>
      <c r="D1276" s="418" t="inlineStr">
        <is>
          <t>L001-105000361</t>
        </is>
      </c>
      <c r="E1276" s="418" t="inlineStr">
        <is>
          <t>22-0756</t>
        </is>
      </c>
      <c r="F1276" s="419" t="n">
        <v>44823</v>
      </c>
      <c r="G1276" s="420" t="n">
        <v>45364</v>
      </c>
      <c r="H1276" s="418" t="n"/>
      <c r="I1276" s="455" t="n">
        <v>45364</v>
      </c>
      <c r="J1276" s="418">
        <f>IF(L1276&lt;&gt;"",L1276,K1276)</f>
        <v/>
      </c>
      <c r="K1276" s="418">
        <f>IF(AND(T1276=TRUE, U1276=TRUE, V1276=TRUE), IF(W1276&lt;-0.05, "អនុញ្ញាត (អ្នកផ្គត់ផ្គង់ប្រកាសខ្វះ)", "បានប្រកាស (អនុញ្ញាត)"), IF(AND(T1276=FALSE, U1276=FALSE, V1276=FALSE), "ព្យួរទុក (មិនមានទិន្នន័យ)", "ប្រកាសខុស (ព្យួរទុក)"))</f>
        <v/>
      </c>
      <c r="L1276" s="418" t="inlineStr"/>
      <c r="M1276" s="418" t="inlineStr"/>
      <c r="N1276" s="455" t="n"/>
      <c r="O1276" s="455">
        <f>IF(W1276&lt;0,AI1276,I1276)</f>
        <v/>
      </c>
      <c r="P1276" s="455">
        <f>I1276-O1276</f>
        <v/>
      </c>
      <c r="Q1276" s="418" t="n"/>
      <c r="R1276" s="418" t="inlineStr">
        <is>
          <t>22-0756</t>
        </is>
      </c>
      <c r="S1276" s="418" t="inlineStr">
        <is>
          <t>22-0756</t>
        </is>
      </c>
      <c r="T1276" s="418">
        <f>R1276=S1276</f>
        <v/>
      </c>
      <c r="U1276" s="418">
        <f>AND(MONTH(F1276)=MONTH(Y1276), YEAR(F1276)=YEAR(Y1276))</f>
        <v/>
      </c>
      <c r="V1276" s="418">
        <f>AND(AC1276&lt;&gt;"", 'Company information'!D$4&lt;&gt;"", RIGHT(SUBSTITUTE(AC1276,"-",""),9)=RIGHT(SUBSTITUTE('Company information'!D$4,"-",""),9))</f>
        <v/>
      </c>
      <c r="W1276" s="418">
        <f>AI1276-I1276</f>
        <v/>
      </c>
      <c r="X1276" s="455" t="n"/>
      <c r="Y1276" s="419" t="n">
        <v>44823</v>
      </c>
      <c r="Z1276" s="418" t="inlineStr">
        <is>
          <t>22-0756</t>
        </is>
      </c>
      <c r="AA1276" s="418" t="inlineStr"/>
      <c r="AB1276" s="418" t="inlineStr">
        <is>
          <t>បុគ្គលជាប់អាករ</t>
        </is>
      </c>
      <c r="AC1276" s="418" t="inlineStr">
        <is>
          <t>L001-100067123</t>
        </is>
      </c>
      <c r="AD1276" s="418" t="inlineStr">
        <is>
          <t>រីឡាយអេប៊ល សូស អ៊ិនដាសស្រ្ទៀល (ខេមបូឌា)</t>
        </is>
      </c>
      <c r="AE1276" s="455" t="n">
        <v>499004</v>
      </c>
      <c r="AF1276" s="455" t="n">
        <v>453640</v>
      </c>
      <c r="AG1276" s="455" t="n">
        <v>0</v>
      </c>
      <c r="AH1276" s="455" t="n">
        <v>0</v>
      </c>
      <c r="AI1276" s="455" t="n">
        <v>45364</v>
      </c>
      <c r="AJ1276" s="455" t="n">
        <v>0</v>
      </c>
      <c r="AK1276" s="455" t="n">
        <v>0</v>
      </c>
      <c r="AL1276" s="455" t="n">
        <v>0</v>
      </c>
      <c r="AM1276" s="455" t="n">
        <v>0</v>
      </c>
      <c r="AN1276" s="455" t="n">
        <v>0</v>
      </c>
      <c r="AO1276" s="455" t="n">
        <v>0</v>
      </c>
      <c r="AP1276" s="455" t="n">
        <v>0</v>
      </c>
      <c r="AQ1276" s="455" t="n">
        <v>0</v>
      </c>
      <c r="AR1276" s="418" t="inlineStr"/>
      <c r="AS1276" s="418" t="inlineStr">
        <is>
          <t>DOC/SERVICE</t>
        </is>
      </c>
      <c r="AT1276" s="418" t="inlineStr">
        <is>
          <t>បានប្រកាសពន្ធ</t>
        </is>
      </c>
    </row>
    <row r="1277">
      <c r="A1277" s="417" t="n">
        <v>1268</v>
      </c>
      <c r="B1277" s="418" t="inlineStr">
        <is>
          <t>Customs Declaration and CPF</t>
        </is>
      </c>
      <c r="C1277" s="418" t="inlineStr">
        <is>
          <t>យូ អេហ្វ អេស គ្លូប៊ល អិចប្រេស ឡូជីស្ទីក</t>
        </is>
      </c>
      <c r="D1277" s="418" t="inlineStr">
        <is>
          <t>K010-108005623</t>
        </is>
      </c>
      <c r="E1277" s="418" t="inlineStr">
        <is>
          <t>UFS-00318</t>
        </is>
      </c>
      <c r="F1277" s="419" t="n">
        <v>44824</v>
      </c>
      <c r="G1277" s="420" t="n">
        <v>14434</v>
      </c>
      <c r="H1277" s="418" t="n"/>
      <c r="I1277" s="455" t="n">
        <v>14434</v>
      </c>
      <c r="J1277" s="418">
        <f>IF(L1277&lt;&gt;"",L1277,K1277)</f>
        <v/>
      </c>
      <c r="K1277" s="418">
        <f>IF(AND(T1277=TRUE, U1277=TRUE, V1277=TRUE), IF(W1277&lt;-0.05, "អនុញ្ញាត (អ្នកផ្គត់ផ្គង់ប្រកាសខ្វះ)", "បានប្រកាស (អនុញ្ញាត)"), IF(AND(T1277=FALSE, U1277=FALSE, V1277=FALSE), "ព្យួរទុក (មិនមានទិន្នន័យ)", "ប្រកាសខុស (ព្យួរទុក)"))</f>
        <v/>
      </c>
      <c r="L1277" s="418" t="inlineStr"/>
      <c r="M1277" s="418" t="inlineStr"/>
      <c r="N1277" s="455" t="n"/>
      <c r="O1277" s="455">
        <f>IF(W1277&lt;0,AI1277,I1277)</f>
        <v/>
      </c>
      <c r="P1277" s="455">
        <f>I1277-O1277</f>
        <v/>
      </c>
      <c r="Q1277" s="418" t="n"/>
      <c r="R1277" s="418" t="inlineStr">
        <is>
          <t>UFS-00318</t>
        </is>
      </c>
      <c r="S1277" s="418" t="inlineStr">
        <is>
          <t>UFS-00318</t>
        </is>
      </c>
      <c r="T1277" s="418">
        <f>R1277=S1277</f>
        <v/>
      </c>
      <c r="U1277" s="418">
        <f>AND(MONTH(F1277)=MONTH(Y1277), YEAR(F1277)=YEAR(Y1277))</f>
        <v/>
      </c>
      <c r="V1277" s="418">
        <f>AND(AC1277&lt;&gt;"", 'Company information'!D$4&lt;&gt;"", RIGHT(SUBSTITUTE(AC1277,"-",""),9)=RIGHT(SUBSTITUTE('Company information'!D$4,"-",""),9))</f>
        <v/>
      </c>
      <c r="W1277" s="418">
        <f>AI1277-I1277</f>
        <v/>
      </c>
      <c r="X1277" s="455" t="n"/>
      <c r="Y1277" s="419" t="n">
        <v>44824</v>
      </c>
      <c r="Z1277" s="418" t="inlineStr">
        <is>
          <t>UFS-00318</t>
        </is>
      </c>
      <c r="AA1277" s="418" t="inlineStr"/>
      <c r="AB1277" s="418" t="inlineStr">
        <is>
          <t>បុគ្គលជាប់អាករ</t>
        </is>
      </c>
      <c r="AC1277" s="418" t="inlineStr">
        <is>
          <t>L001-100067123</t>
        </is>
      </c>
      <c r="AD1277" s="418" t="inlineStr">
        <is>
          <t>រីឡាយអេប៊ល សូស អ៊ិនដាសស្រ្ទៀល (ខេមបូឌា)</t>
        </is>
      </c>
      <c r="AE1277" s="455" t="n">
        <v>158774</v>
      </c>
      <c r="AF1277" s="455" t="n">
        <v>144340</v>
      </c>
      <c r="AG1277" s="455" t="n">
        <v>0</v>
      </c>
      <c r="AH1277" s="455" t="n">
        <v>0</v>
      </c>
      <c r="AI1277" s="455" t="n">
        <v>14434</v>
      </c>
      <c r="AJ1277" s="455" t="n">
        <v>0</v>
      </c>
      <c r="AK1277" s="455" t="n">
        <v>0</v>
      </c>
      <c r="AL1277" s="455" t="n">
        <v>0</v>
      </c>
      <c r="AM1277" s="455" t="n">
        <v>0</v>
      </c>
      <c r="AN1277" s="455" t="n">
        <v>0</v>
      </c>
      <c r="AO1277" s="455" t="n">
        <v>0</v>
      </c>
      <c r="AP1277" s="455" t="n">
        <v>0</v>
      </c>
      <c r="AQ1277" s="455" t="n">
        <v>0</v>
      </c>
      <c r="AR1277" s="418" t="inlineStr"/>
      <c r="AS1277" s="418" t="inlineStr">
        <is>
          <t>កម្រៃសេវាជើងសារលើការដឹកជញ្ជូន</t>
        </is>
      </c>
      <c r="AT1277" s="418" t="inlineStr">
        <is>
          <t>បានប្រកាសពន្ធ</t>
        </is>
      </c>
    </row>
    <row r="1278">
      <c r="A1278" s="417" t="n">
        <v>1269</v>
      </c>
      <c r="B1278" s="418" t="inlineStr">
        <is>
          <t>Customs Clearance Fee and Trucking Fee</t>
        </is>
      </c>
      <c r="C1278" s="418" t="inlineStr">
        <is>
          <t>សូស៊ីយេតេ កុងសេស្យូនែរ ដឺ ឡាអេរ៉ូព័រ</t>
        </is>
      </c>
      <c r="D1278" s="418" t="inlineStr">
        <is>
          <t>L001-100047300</t>
        </is>
      </c>
      <c r="E1278" s="418" t="inlineStr">
        <is>
          <t>2200-054302</t>
        </is>
      </c>
      <c r="F1278" s="419" t="n">
        <v>44825</v>
      </c>
      <c r="G1278" s="420" t="n">
        <v>4255</v>
      </c>
      <c r="H1278" s="418" t="n"/>
      <c r="I1278" s="455" t="n">
        <v>4255</v>
      </c>
      <c r="J1278" s="418">
        <f>IF(L1278&lt;&gt;"",L1278,K1278)</f>
        <v/>
      </c>
      <c r="K1278" s="418">
        <f>IF(AND(T1278=TRUE, U1278=TRUE, V1278=TRUE), IF(W1278&lt;-0.05, "អនុញ្ញាត (អ្នកផ្គត់ផ្គង់ប្រកាសខ្វះ)", "បានប្រកាស (អនុញ្ញាត)"), IF(AND(T1278=FALSE, U1278=FALSE, V1278=FALSE), "ព្យួរទុក (មិនមានទិន្នន័យ)", "ប្រកាសខុស (ព្យួរទុក)"))</f>
        <v/>
      </c>
      <c r="L1278" s="418" t="inlineStr"/>
      <c r="M1278" s="418" t="inlineStr"/>
      <c r="N1278" s="455" t="n"/>
      <c r="O1278" s="455">
        <f>IF(W1278&lt;0,AI1278,I1278)</f>
        <v/>
      </c>
      <c r="P1278" s="455">
        <f>I1278-O1278</f>
        <v/>
      </c>
      <c r="Q1278" s="418" t="n"/>
      <c r="R1278" s="418" t="inlineStr">
        <is>
          <t>2200-054302</t>
        </is>
      </c>
      <c r="S1278" s="418" t="inlineStr"/>
      <c r="T1278" s="418">
        <f>R1278=S1278</f>
        <v/>
      </c>
      <c r="U1278" s="418">
        <f>AND(MONTH(F1278)=MONTH(Y1278), YEAR(F1278)=YEAR(Y1278))</f>
        <v/>
      </c>
      <c r="V1278" s="418">
        <f>AND(AC1278&lt;&gt;"", 'Company information'!D$4&lt;&gt;"", RIGHT(SUBSTITUTE(AC1278,"-",""),9)=RIGHT(SUBSTITUTE('Company information'!D$4,"-",""),9))</f>
        <v/>
      </c>
      <c r="W1278" s="418">
        <f>AI1278-I1278</f>
        <v/>
      </c>
      <c r="X1278" s="455" t="n"/>
      <c r="Y1278" s="417" t="n"/>
      <c r="Z1278" s="418" t="n"/>
      <c r="AA1278" s="418" t="n"/>
      <c r="AB1278" s="418" t="n"/>
      <c r="AC1278" s="418" t="n"/>
      <c r="AD1278" s="418" t="n"/>
      <c r="AE1278" s="455" t="n"/>
      <c r="AF1278" s="455" t="n"/>
      <c r="AG1278" s="455" t="n"/>
      <c r="AH1278" s="455" t="n"/>
      <c r="AI1278" s="455" t="n"/>
      <c r="AJ1278" s="455" t="n"/>
      <c r="AK1278" s="455" t="n"/>
      <c r="AL1278" s="455" t="n"/>
      <c r="AM1278" s="455" t="n"/>
      <c r="AN1278" s="455" t="n"/>
      <c r="AO1278" s="455" t="n"/>
      <c r="AP1278" s="455" t="n"/>
      <c r="AQ1278" s="455" t="n"/>
      <c r="AR1278" s="418" t="n"/>
      <c r="AS1278" s="418" t="n"/>
      <c r="AT1278" s="418" t="n"/>
    </row>
    <row r="1279">
      <c r="A1279" s="417" t="n">
        <v>1270</v>
      </c>
      <c r="B1279" s="418" t="inlineStr">
        <is>
          <t>Customs Clearance Fee, Extra Trucking Fee, Non-Original Isurance, Permit Fee, Service Charge, Empty Return and Demurrage Charge</t>
        </is>
      </c>
      <c r="C1279" s="418" t="inlineStr">
        <is>
          <t>ហ៊ីបប៉ូ ឡូជីស្ទីក (ខេមបូឌា) ឯ.ក</t>
        </is>
      </c>
      <c r="D1279" s="418" t="inlineStr">
        <is>
          <t>K002-902103265</t>
        </is>
      </c>
      <c r="E1279" s="418" t="inlineStr">
        <is>
          <t>2200769</t>
        </is>
      </c>
      <c r="F1279" s="419" t="n">
        <v>44813</v>
      </c>
      <c r="G1279" s="420" t="n">
        <v>14420</v>
      </c>
      <c r="H1279" s="418" t="n"/>
      <c r="I1279" s="455" t="n">
        <v>14420</v>
      </c>
      <c r="J1279" s="418">
        <f>IF(L1279&lt;&gt;"",L1279,K1279)</f>
        <v/>
      </c>
      <c r="K1279" s="418">
        <f>IF(AND(T1279=TRUE, U1279=TRUE, V1279=TRUE), IF(W1279&lt;-0.05, "អនុញ្ញាត (អ្នកផ្គត់ផ្គង់ប្រកាសខ្វះ)", "បានប្រកាស (អនុញ្ញាត)"), IF(AND(T1279=FALSE, U1279=FALSE, V1279=FALSE), "ព្យួរទុក (មិនមានទិន្នន័យ)", "ប្រកាសខុស (ព្យួរទុក)"))</f>
        <v/>
      </c>
      <c r="L1279" s="418" t="inlineStr"/>
      <c r="M1279" s="418" t="inlineStr"/>
      <c r="N1279" s="455" t="n"/>
      <c r="O1279" s="455">
        <f>IF(W1279&lt;0,AI1279,I1279)</f>
        <v/>
      </c>
      <c r="P1279" s="455">
        <f>I1279-O1279</f>
        <v/>
      </c>
      <c r="Q1279" s="418" t="n"/>
      <c r="R1279" s="418" t="inlineStr">
        <is>
          <t>2200769</t>
        </is>
      </c>
      <c r="S1279" s="418" t="inlineStr">
        <is>
          <t>2200769</t>
        </is>
      </c>
      <c r="T1279" s="418">
        <f>R1279=S1279</f>
        <v/>
      </c>
      <c r="U1279" s="418">
        <f>AND(MONTH(F1279)=MONTH(Y1279), YEAR(F1279)=YEAR(Y1279))</f>
        <v/>
      </c>
      <c r="V1279" s="418">
        <f>AND(AC1279&lt;&gt;"", 'Company information'!D$4&lt;&gt;"", RIGHT(SUBSTITUTE(AC1279,"-",""),9)=RIGHT(SUBSTITUTE('Company information'!D$4,"-",""),9))</f>
        <v/>
      </c>
      <c r="W1279" s="418">
        <f>AI1279-I1279</f>
        <v/>
      </c>
      <c r="X1279" s="455" t="n"/>
      <c r="Y1279" s="419" t="n">
        <v>44813</v>
      </c>
      <c r="Z1279" s="418" t="inlineStr">
        <is>
          <t>2200769</t>
        </is>
      </c>
      <c r="AA1279" s="418" t="inlineStr"/>
      <c r="AB1279" s="418" t="inlineStr">
        <is>
          <t>បុគ្គលជាប់អាករ</t>
        </is>
      </c>
      <c r="AC1279" s="418" t="inlineStr">
        <is>
          <t>L001-100067123</t>
        </is>
      </c>
      <c r="AD1279" s="418" t="inlineStr">
        <is>
          <t>រីឡាយអេប៊ល សូស អ៊ិនដាសស្រ្ទៀល (ខេមបូឌា)</t>
        </is>
      </c>
      <c r="AE1279" s="455" t="n">
        <v>158620</v>
      </c>
      <c r="AF1279" s="455" t="n">
        <v>144200</v>
      </c>
      <c r="AG1279" s="455" t="n">
        <v>0</v>
      </c>
      <c r="AH1279" s="455" t="n">
        <v>0</v>
      </c>
      <c r="AI1279" s="455" t="n">
        <v>14420</v>
      </c>
      <c r="AJ1279" s="455" t="n">
        <v>0</v>
      </c>
      <c r="AK1279" s="455" t="n">
        <v>0</v>
      </c>
      <c r="AL1279" s="455" t="n">
        <v>0</v>
      </c>
      <c r="AM1279" s="455" t="n">
        <v>0</v>
      </c>
      <c r="AN1279" s="455" t="n">
        <v>0</v>
      </c>
      <c r="AO1279" s="455" t="n">
        <v>0</v>
      </c>
      <c r="AP1279" s="455" t="n">
        <v>0</v>
      </c>
      <c r="AQ1279" s="455" t="n">
        <v>0</v>
      </c>
      <c r="AR1279" s="418" t="inlineStr"/>
      <c r="AS1279" s="418" t="inlineStr">
        <is>
          <t>Doc charge</t>
        </is>
      </c>
      <c r="AT1279" s="418" t="inlineStr">
        <is>
          <t>បានប្រកាសពន្ធ</t>
        </is>
      </c>
    </row>
    <row r="1280">
      <c r="A1280" s="417" t="n">
        <v>1271</v>
      </c>
      <c r="B1280" s="418" t="inlineStr">
        <is>
          <t>Drinking water</t>
        </is>
      </c>
      <c r="C1280" s="418" t="inlineStr">
        <is>
          <t>សូស៊ីយេតេ កុងសេស្យូនែរ ដឺ ឡាអេរ៉ូព័រ</t>
        </is>
      </c>
      <c r="D1280" s="418" t="inlineStr">
        <is>
          <t>L001-100047300</t>
        </is>
      </c>
      <c r="E1280" s="418" t="inlineStr">
        <is>
          <t>2200-052437</t>
        </is>
      </c>
      <c r="F1280" s="419" t="n">
        <v>44817</v>
      </c>
      <c r="G1280" s="420" t="n">
        <v>13497</v>
      </c>
      <c r="H1280" s="418" t="n"/>
      <c r="I1280" s="455" t="n">
        <v>13497</v>
      </c>
      <c r="J1280" s="418">
        <f>IF(L1280&lt;&gt;"",L1280,K1280)</f>
        <v/>
      </c>
      <c r="K1280" s="418">
        <f>IF(AND(T1280=TRUE, U1280=TRUE, V1280=TRUE), IF(W1280&lt;-0.05, "អនុញ្ញាត (អ្នកផ្គត់ផ្គង់ប្រកាសខ្វះ)", "បានប្រកាស (អនុញ្ញាត)"), IF(AND(T1280=FALSE, U1280=FALSE, V1280=FALSE), "ព្យួរទុក (មិនមានទិន្នន័យ)", "ប្រកាសខុស (ព្យួរទុក)"))</f>
        <v/>
      </c>
      <c r="L1280" s="418" t="inlineStr"/>
      <c r="M1280" s="418" t="inlineStr"/>
      <c r="N1280" s="455" t="n"/>
      <c r="O1280" s="455">
        <f>IF(W1280&lt;0,AI1280,I1280)</f>
        <v/>
      </c>
      <c r="P1280" s="455">
        <f>I1280-O1280</f>
        <v/>
      </c>
      <c r="Q1280" s="418" t="n"/>
      <c r="R1280" s="418" t="inlineStr">
        <is>
          <t>2200-052437</t>
        </is>
      </c>
      <c r="S1280" s="418" t="inlineStr"/>
      <c r="T1280" s="418">
        <f>R1280=S1280</f>
        <v/>
      </c>
      <c r="U1280" s="418">
        <f>AND(MONTH(F1280)=MONTH(Y1280), YEAR(F1280)=YEAR(Y1280))</f>
        <v/>
      </c>
      <c r="V1280" s="418">
        <f>AND(AC1280&lt;&gt;"", 'Company information'!D$4&lt;&gt;"", RIGHT(SUBSTITUTE(AC1280,"-",""),9)=RIGHT(SUBSTITUTE('Company information'!D$4,"-",""),9))</f>
        <v/>
      </c>
      <c r="W1280" s="418">
        <f>AI1280-I1280</f>
        <v/>
      </c>
      <c r="X1280" s="455" t="n"/>
      <c r="Y1280" s="417" t="n"/>
      <c r="Z1280" s="418" t="n"/>
      <c r="AA1280" s="418" t="n"/>
      <c r="AB1280" s="418" t="n"/>
      <c r="AC1280" s="418" t="n"/>
      <c r="AD1280" s="418" t="n"/>
      <c r="AE1280" s="455" t="n"/>
      <c r="AF1280" s="455" t="n"/>
      <c r="AG1280" s="455" t="n"/>
      <c r="AH1280" s="455" t="n"/>
      <c r="AI1280" s="455" t="n"/>
      <c r="AJ1280" s="455" t="n"/>
      <c r="AK1280" s="455" t="n"/>
      <c r="AL1280" s="455" t="n"/>
      <c r="AM1280" s="455" t="n"/>
      <c r="AN1280" s="455" t="n"/>
      <c r="AO1280" s="455" t="n"/>
      <c r="AP1280" s="455" t="n"/>
      <c r="AQ1280" s="455" t="n"/>
      <c r="AR1280" s="418" t="n"/>
      <c r="AS1280" s="418" t="n"/>
      <c r="AT1280" s="418" t="n"/>
    </row>
    <row r="1281">
      <c r="A1281" s="417" t="n">
        <v>1272</v>
      </c>
      <c r="B1281" s="418" t="inlineStr">
        <is>
          <t>Drinking water</t>
        </is>
      </c>
      <c r="C1281" s="418" t="inlineStr">
        <is>
          <t>ហ៊ីបប៉ូ ឡូជីស្ទីក (ខេមបូឌា) ឯ.ក</t>
        </is>
      </c>
      <c r="D1281" s="418" t="inlineStr">
        <is>
          <t>K002-902103265</t>
        </is>
      </c>
      <c r="E1281" s="418" t="inlineStr">
        <is>
          <t>2200770</t>
        </is>
      </c>
      <c r="F1281" s="419" t="n">
        <v>44813</v>
      </c>
      <c r="G1281" s="420" t="n">
        <v>14420</v>
      </c>
      <c r="H1281" s="418" t="n"/>
      <c r="I1281" s="455" t="n">
        <v>14420</v>
      </c>
      <c r="J1281" s="418">
        <f>IF(L1281&lt;&gt;"",L1281,K1281)</f>
        <v/>
      </c>
      <c r="K1281" s="418">
        <f>IF(AND(T1281=TRUE, U1281=TRUE, V1281=TRUE), IF(W1281&lt;-0.05, "អនុញ្ញាត (អ្នកផ្គត់ផ្គង់ប្រកាសខ្វះ)", "បានប្រកាស (អនុញ្ញាត)"), IF(AND(T1281=FALSE, U1281=FALSE, V1281=FALSE), "ព្យួរទុក (មិនមានទិន្នន័យ)", "ប្រកាសខុស (ព្យួរទុក)"))</f>
        <v/>
      </c>
      <c r="L1281" s="418" t="inlineStr"/>
      <c r="M1281" s="418" t="inlineStr"/>
      <c r="N1281" s="455" t="n"/>
      <c r="O1281" s="455">
        <f>IF(W1281&lt;0,AI1281,I1281)</f>
        <v/>
      </c>
      <c r="P1281" s="455">
        <f>I1281-O1281</f>
        <v/>
      </c>
      <c r="Q1281" s="418" t="n"/>
      <c r="R1281" s="418" t="inlineStr">
        <is>
          <t>2200770</t>
        </is>
      </c>
      <c r="S1281" s="418" t="inlineStr">
        <is>
          <t>2200770</t>
        </is>
      </c>
      <c r="T1281" s="418">
        <f>R1281=S1281</f>
        <v/>
      </c>
      <c r="U1281" s="418">
        <f>AND(MONTH(F1281)=MONTH(Y1281), YEAR(F1281)=YEAR(Y1281))</f>
        <v/>
      </c>
      <c r="V1281" s="418">
        <f>AND(AC1281&lt;&gt;"", 'Company information'!D$4&lt;&gt;"", RIGHT(SUBSTITUTE(AC1281,"-",""),9)=RIGHT(SUBSTITUTE('Company information'!D$4,"-",""),9))</f>
        <v/>
      </c>
      <c r="W1281" s="418">
        <f>AI1281-I1281</f>
        <v/>
      </c>
      <c r="X1281" s="455" t="n"/>
      <c r="Y1281" s="419" t="n">
        <v>44813</v>
      </c>
      <c r="Z1281" s="418" t="inlineStr">
        <is>
          <t>2200770</t>
        </is>
      </c>
      <c r="AA1281" s="418" t="inlineStr"/>
      <c r="AB1281" s="418" t="inlineStr">
        <is>
          <t>បុគ្គលជាប់អាករ</t>
        </is>
      </c>
      <c r="AC1281" s="418" t="inlineStr">
        <is>
          <t>L001-100067123</t>
        </is>
      </c>
      <c r="AD1281" s="418" t="inlineStr">
        <is>
          <t>រីឡាយអេប៊ល សូស អ៊ិនដាសស្រ្ទៀល (ខេមបូឌា)</t>
        </is>
      </c>
      <c r="AE1281" s="455" t="n">
        <v>158620</v>
      </c>
      <c r="AF1281" s="455" t="n">
        <v>144200</v>
      </c>
      <c r="AG1281" s="455" t="n">
        <v>0</v>
      </c>
      <c r="AH1281" s="455" t="n">
        <v>0</v>
      </c>
      <c r="AI1281" s="455" t="n">
        <v>14420</v>
      </c>
      <c r="AJ1281" s="455" t="n">
        <v>0</v>
      </c>
      <c r="AK1281" s="455" t="n">
        <v>0</v>
      </c>
      <c r="AL1281" s="455" t="n">
        <v>0</v>
      </c>
      <c r="AM1281" s="455" t="n">
        <v>0</v>
      </c>
      <c r="AN1281" s="455" t="n">
        <v>0</v>
      </c>
      <c r="AO1281" s="455" t="n">
        <v>0</v>
      </c>
      <c r="AP1281" s="455" t="n">
        <v>0</v>
      </c>
      <c r="AQ1281" s="455" t="n">
        <v>0</v>
      </c>
      <c r="AR1281" s="418" t="inlineStr"/>
      <c r="AS1281" s="418" t="inlineStr">
        <is>
          <t>Doc charge</t>
        </is>
      </c>
      <c r="AT1281" s="418" t="inlineStr">
        <is>
          <t>បានប្រកាសពន្ធ</t>
        </is>
      </c>
    </row>
    <row r="1282">
      <c r="A1282" s="417" t="n">
        <v>1273</v>
      </c>
      <c r="B1282" s="418" t="inlineStr">
        <is>
          <t>Drinking water</t>
        </is>
      </c>
      <c r="C1282" s="418" t="inlineStr">
        <is>
          <t>សូស៊ីយេតេ កុងសេស្យូនែរ ដឺ ឡាអេរ៉ូព័រ</t>
        </is>
      </c>
      <c r="D1282" s="418" t="inlineStr">
        <is>
          <t>L001-100047300</t>
        </is>
      </c>
      <c r="E1282" s="418" t="inlineStr">
        <is>
          <t>2200-052443</t>
        </is>
      </c>
      <c r="F1282" s="419" t="n">
        <v>44817</v>
      </c>
      <c r="G1282" s="420" t="n">
        <v>9019</v>
      </c>
      <c r="H1282" s="418" t="n"/>
      <c r="I1282" s="455" t="n">
        <v>9019</v>
      </c>
      <c r="J1282" s="418">
        <f>IF(L1282&lt;&gt;"",L1282,K1282)</f>
        <v/>
      </c>
      <c r="K1282" s="418">
        <f>IF(AND(T1282=TRUE, U1282=TRUE, V1282=TRUE), IF(W1282&lt;-0.05, "អនុញ្ញាត (អ្នកផ្គត់ផ្គង់ប្រកាសខ្វះ)", "បានប្រកាស (អនុញ្ញាត)"), IF(AND(T1282=FALSE, U1282=FALSE, V1282=FALSE), "ព្យួរទុក (មិនមានទិន្នន័យ)", "ប្រកាសខុស (ព្យួរទុក)"))</f>
        <v/>
      </c>
      <c r="L1282" s="418" t="inlineStr"/>
      <c r="M1282" s="418" t="inlineStr"/>
      <c r="N1282" s="455" t="n"/>
      <c r="O1282" s="455">
        <f>IF(W1282&lt;0,AI1282,I1282)</f>
        <v/>
      </c>
      <c r="P1282" s="455">
        <f>I1282-O1282</f>
        <v/>
      </c>
      <c r="Q1282" s="418" t="n"/>
      <c r="R1282" s="418" t="inlineStr">
        <is>
          <t>2200-052443</t>
        </is>
      </c>
      <c r="S1282" s="418" t="inlineStr"/>
      <c r="T1282" s="418">
        <f>R1282=S1282</f>
        <v/>
      </c>
      <c r="U1282" s="418">
        <f>AND(MONTH(F1282)=MONTH(Y1282), YEAR(F1282)=YEAR(Y1282))</f>
        <v/>
      </c>
      <c r="V1282" s="418">
        <f>AND(AC1282&lt;&gt;"", 'Company information'!D$4&lt;&gt;"", RIGHT(SUBSTITUTE(AC1282,"-",""),9)=RIGHT(SUBSTITUTE('Company information'!D$4,"-",""),9))</f>
        <v/>
      </c>
      <c r="W1282" s="418">
        <f>AI1282-I1282</f>
        <v/>
      </c>
      <c r="X1282" s="455" t="n"/>
      <c r="Y1282" s="417" t="n"/>
      <c r="Z1282" s="418" t="n"/>
      <c r="AA1282" s="418" t="n"/>
      <c r="AB1282" s="418" t="n"/>
      <c r="AC1282" s="418" t="n"/>
      <c r="AD1282" s="418" t="n"/>
      <c r="AE1282" s="455" t="n"/>
      <c r="AF1282" s="455" t="n"/>
      <c r="AG1282" s="455" t="n"/>
      <c r="AH1282" s="455" t="n"/>
      <c r="AI1282" s="455" t="n"/>
      <c r="AJ1282" s="455" t="n"/>
      <c r="AK1282" s="455" t="n"/>
      <c r="AL1282" s="455" t="n"/>
      <c r="AM1282" s="455" t="n"/>
      <c r="AN1282" s="455" t="n"/>
      <c r="AO1282" s="455" t="n"/>
      <c r="AP1282" s="455" t="n"/>
      <c r="AQ1282" s="455" t="n"/>
      <c r="AR1282" s="418" t="n"/>
      <c r="AS1282" s="418" t="n"/>
      <c r="AT1282" s="418" t="n"/>
    </row>
    <row r="1283">
      <c r="A1283" s="417" t="n">
        <v>1274</v>
      </c>
      <c r="B1283" s="418" t="inlineStr">
        <is>
          <t>Drinking water</t>
        </is>
      </c>
      <c r="C1283" s="418" t="inlineStr">
        <is>
          <t>យូ អេហ្វ អេស គ្លូប៊ល អិចប្រេស ឡូជីស្ទីក</t>
        </is>
      </c>
      <c r="D1283" s="418" t="inlineStr">
        <is>
          <t>K010-108005623</t>
        </is>
      </c>
      <c r="E1283" s="418" t="inlineStr">
        <is>
          <t>UFS-00315</t>
        </is>
      </c>
      <c r="F1283" s="419" t="n">
        <v>44782</v>
      </c>
      <c r="G1283" s="420" t="n">
        <v>14420</v>
      </c>
      <c r="H1283" s="418" t="n"/>
      <c r="I1283" s="455" t="n">
        <v>14420</v>
      </c>
      <c r="J1283" s="418">
        <f>IF(L1283&lt;&gt;"",L1283,K1283)</f>
        <v/>
      </c>
      <c r="K1283" s="418">
        <f>IF(AND(T1283=TRUE, U1283=TRUE, V1283=TRUE), IF(W1283&lt;-0.05, "អនុញ្ញាត (អ្នកផ្គត់ផ្គង់ប្រកាសខ្វះ)", "បានប្រកាស (អនុញ្ញាត)"), IF(AND(T1283=FALSE, U1283=FALSE, V1283=FALSE), "ព្យួរទុក (មិនមានទិន្នន័យ)", "ប្រកាសខុស (ព្យួរទុក)"))</f>
        <v/>
      </c>
      <c r="L1283" s="418" t="inlineStr"/>
      <c r="M1283" s="418" t="inlineStr"/>
      <c r="N1283" s="455" t="n"/>
      <c r="O1283" s="455">
        <f>IF(W1283&lt;0,AI1283,I1283)</f>
        <v/>
      </c>
      <c r="P1283" s="455">
        <f>I1283-O1283</f>
        <v/>
      </c>
      <c r="Q1283" s="418" t="n"/>
      <c r="R1283" s="418" t="inlineStr">
        <is>
          <t>UFS-00315</t>
        </is>
      </c>
      <c r="S1283" s="418" t="inlineStr">
        <is>
          <t>UFS-00315</t>
        </is>
      </c>
      <c r="T1283" s="418">
        <f>R1283=S1283</f>
        <v/>
      </c>
      <c r="U1283" s="418">
        <f>AND(MONTH(F1283)=MONTH(Y1283), YEAR(F1283)=YEAR(Y1283))</f>
        <v/>
      </c>
      <c r="V1283" s="418">
        <f>AND(AC1283&lt;&gt;"", 'Company information'!D$4&lt;&gt;"", RIGHT(SUBSTITUTE(AC1283,"-",""),9)=RIGHT(SUBSTITUTE('Company information'!D$4,"-",""),9))</f>
        <v/>
      </c>
      <c r="W1283" s="418">
        <f>AI1283-I1283</f>
        <v/>
      </c>
      <c r="X1283" s="455" t="n"/>
      <c r="Y1283" s="419" t="n">
        <v>44812</v>
      </c>
      <c r="Z1283" s="418" t="inlineStr">
        <is>
          <t>UFS-00315</t>
        </is>
      </c>
      <c r="AA1283" s="418" t="inlineStr"/>
      <c r="AB1283" s="418" t="inlineStr">
        <is>
          <t>បុគ្គលជាប់អាករ</t>
        </is>
      </c>
      <c r="AC1283" s="418" t="inlineStr">
        <is>
          <t>L001-100067123</t>
        </is>
      </c>
      <c r="AD1283" s="418" t="inlineStr">
        <is>
          <t>រីឡាយអេប៊ល សូស អ៊ិនដាសស្រ្ទៀល (ខេមបូឌា)</t>
        </is>
      </c>
      <c r="AE1283" s="455" t="n">
        <v>158620</v>
      </c>
      <c r="AF1283" s="455" t="n">
        <v>144200</v>
      </c>
      <c r="AG1283" s="455" t="n">
        <v>0</v>
      </c>
      <c r="AH1283" s="455" t="n">
        <v>0</v>
      </c>
      <c r="AI1283" s="455" t="n">
        <v>14420</v>
      </c>
      <c r="AJ1283" s="455" t="n">
        <v>0</v>
      </c>
      <c r="AK1283" s="455" t="n">
        <v>0</v>
      </c>
      <c r="AL1283" s="455" t="n">
        <v>0</v>
      </c>
      <c r="AM1283" s="455" t="n">
        <v>0</v>
      </c>
      <c r="AN1283" s="455" t="n">
        <v>0</v>
      </c>
      <c r="AO1283" s="455" t="n">
        <v>0</v>
      </c>
      <c r="AP1283" s="455" t="n">
        <v>0</v>
      </c>
      <c r="AQ1283" s="455" t="n">
        <v>0</v>
      </c>
      <c r="AR1283" s="418" t="inlineStr"/>
      <c r="AS1283" s="418" t="inlineStr">
        <is>
          <t>កម្រៃសេវាជើងសារលើការដឹកជញ្ជូន</t>
        </is>
      </c>
      <c r="AT1283" s="418" t="inlineStr">
        <is>
          <t>បានប្រកាសពន្ធ</t>
        </is>
      </c>
    </row>
    <row r="1284">
      <c r="A1284" s="417" t="n">
        <v>1275</v>
      </c>
      <c r="B1284" s="418" t="inlineStr">
        <is>
          <t>Drinking water</t>
        </is>
      </c>
      <c r="C1284" s="418" t="inlineStr">
        <is>
          <t>សូស៊ីយេតេ កុងសេស្យូនែរ ដឺ ឡាអេរ៉ូព័រ</t>
        </is>
      </c>
      <c r="D1284" s="418" t="inlineStr">
        <is>
          <t>L001-100047300</t>
        </is>
      </c>
      <c r="E1284" s="418" t="inlineStr">
        <is>
          <t>2200-049976</t>
        </is>
      </c>
      <c r="F1284" s="419" t="n">
        <v>44570</v>
      </c>
      <c r="G1284" s="420" t="n">
        <v>11656</v>
      </c>
      <c r="H1284" s="418" t="n"/>
      <c r="I1284" s="455" t="n">
        <v>11656</v>
      </c>
      <c r="J1284" s="418">
        <f>IF(L1284&lt;&gt;"",L1284,K1284)</f>
        <v/>
      </c>
      <c r="K1284" s="418">
        <f>IF(AND(T1284=TRUE, U1284=TRUE, V1284=TRUE), IF(W1284&lt;-0.05, "អនុញ្ញាត (អ្នកផ្គត់ផ្គង់ប្រកាសខ្វះ)", "បានប្រកាស (អនុញ្ញាត)"), IF(AND(T1284=FALSE, U1284=FALSE, V1284=FALSE), "ព្យួរទុក (មិនមានទិន្នន័យ)", "ប្រកាសខុស (ព្យួរទុក)"))</f>
        <v/>
      </c>
      <c r="L1284" s="418" t="inlineStr"/>
      <c r="M1284" s="418" t="inlineStr"/>
      <c r="N1284" s="455" t="n"/>
      <c r="O1284" s="455">
        <f>IF(W1284&lt;0,AI1284,I1284)</f>
        <v/>
      </c>
      <c r="P1284" s="455">
        <f>I1284-O1284</f>
        <v/>
      </c>
      <c r="Q1284" s="418" t="n"/>
      <c r="R1284" s="418" t="inlineStr">
        <is>
          <t>2200-049976</t>
        </is>
      </c>
      <c r="S1284" s="418" t="inlineStr"/>
      <c r="T1284" s="418">
        <f>R1284=S1284</f>
        <v/>
      </c>
      <c r="U1284" s="418">
        <f>AND(MONTH(F1284)=MONTH(Y1284), YEAR(F1284)=YEAR(Y1284))</f>
        <v/>
      </c>
      <c r="V1284" s="418">
        <f>AND(AC1284&lt;&gt;"", 'Company information'!D$4&lt;&gt;"", RIGHT(SUBSTITUTE(AC1284,"-",""),9)=RIGHT(SUBSTITUTE('Company information'!D$4,"-",""),9))</f>
        <v/>
      </c>
      <c r="W1284" s="418">
        <f>AI1284-I1284</f>
        <v/>
      </c>
      <c r="X1284" s="455" t="n"/>
      <c r="Y1284" s="417" t="n"/>
      <c r="Z1284" s="418" t="n"/>
      <c r="AA1284" s="418" t="n"/>
      <c r="AB1284" s="418" t="n"/>
      <c r="AC1284" s="418" t="n"/>
      <c r="AD1284" s="418" t="n"/>
      <c r="AE1284" s="455" t="n"/>
      <c r="AF1284" s="455" t="n"/>
      <c r="AG1284" s="455" t="n"/>
      <c r="AH1284" s="455" t="n"/>
      <c r="AI1284" s="455" t="n"/>
      <c r="AJ1284" s="455" t="n"/>
      <c r="AK1284" s="455" t="n"/>
      <c r="AL1284" s="455" t="n"/>
      <c r="AM1284" s="455" t="n"/>
      <c r="AN1284" s="455" t="n"/>
      <c r="AO1284" s="455" t="n"/>
      <c r="AP1284" s="455" t="n"/>
      <c r="AQ1284" s="455" t="n"/>
      <c r="AR1284" s="418" t="n"/>
      <c r="AS1284" s="418" t="n"/>
      <c r="AT1284" s="418" t="n"/>
    </row>
    <row r="1285">
      <c r="A1285" s="417" t="n">
        <v>1276</v>
      </c>
      <c r="B1285" s="418" t="inlineStr">
        <is>
          <t>Drinking water</t>
        </is>
      </c>
      <c r="C1285" s="418" t="inlineStr">
        <is>
          <t>អេហ្វ ដាប់បែលយូ អេហ្វ ហ៊្វុល វែល អេន នីស៊ីន ឡូជីស្ទីក</t>
        </is>
      </c>
      <c r="D1285" s="418" t="inlineStr">
        <is>
          <t>L001-100098630</t>
        </is>
      </c>
      <c r="E1285" s="418" t="inlineStr">
        <is>
          <t>TI22-3705</t>
        </is>
      </c>
      <c r="F1285" s="419" t="n">
        <v>44833</v>
      </c>
      <c r="G1285" s="420" t="n">
        <v>72724</v>
      </c>
      <c r="H1285" s="418" t="n"/>
      <c r="I1285" s="455" t="n">
        <v>72724</v>
      </c>
      <c r="J1285" s="418">
        <f>IF(L1285&lt;&gt;"",L1285,K1285)</f>
        <v/>
      </c>
      <c r="K1285" s="418">
        <f>IF(AND(T1285=TRUE, U1285=TRUE, V1285=TRUE), IF(W1285&lt;-0.05, "អនុញ្ញាត (អ្នកផ្គត់ផ្គង់ប្រកាសខ្វះ)", "បានប្រកាស (អនុញ្ញាត)"), IF(AND(T1285=FALSE, U1285=FALSE, V1285=FALSE), "ព្យួរទុក (មិនមានទិន្នន័យ)", "ប្រកាសខុស (ព្យួរទុក)"))</f>
        <v/>
      </c>
      <c r="L1285" s="418" t="inlineStr"/>
      <c r="M1285" s="418" t="inlineStr"/>
      <c r="N1285" s="455" t="n"/>
      <c r="O1285" s="455">
        <f>IF(W1285&lt;0,AI1285,I1285)</f>
        <v/>
      </c>
      <c r="P1285" s="455">
        <f>I1285-O1285</f>
        <v/>
      </c>
      <c r="Q1285" s="418" t="n"/>
      <c r="R1285" s="418" t="inlineStr">
        <is>
          <t>TI22-3705</t>
        </is>
      </c>
      <c r="S1285" s="418" t="inlineStr">
        <is>
          <t>TI22-3705</t>
        </is>
      </c>
      <c r="T1285" s="418">
        <f>R1285=S1285</f>
        <v/>
      </c>
      <c r="U1285" s="418">
        <f>AND(MONTH(F1285)=MONTH(Y1285), YEAR(F1285)=YEAR(Y1285))</f>
        <v/>
      </c>
      <c r="V1285" s="418">
        <f>AND(AC1285&lt;&gt;"", 'Company information'!D$4&lt;&gt;"", RIGHT(SUBSTITUTE(AC1285,"-",""),9)=RIGHT(SUBSTITUTE('Company information'!D$4,"-",""),9))</f>
        <v/>
      </c>
      <c r="W1285" s="418">
        <f>AI1285-I1285</f>
        <v/>
      </c>
      <c r="X1285" s="455" t="n"/>
      <c r="Y1285" s="419" t="n">
        <v>44833</v>
      </c>
      <c r="Z1285" s="418" t="inlineStr">
        <is>
          <t>TI22-3705</t>
        </is>
      </c>
      <c r="AA1285" s="418" t="inlineStr"/>
      <c r="AB1285" s="418" t="inlineStr">
        <is>
          <t>បុគ្គលជាប់អាករ</t>
        </is>
      </c>
      <c r="AC1285" s="418" t="inlineStr">
        <is>
          <t>L001-100067123</t>
        </is>
      </c>
      <c r="AD1285" s="418" t="inlineStr">
        <is>
          <t>រីឡាយអេប៊ល សូស អ៊ិនដាសស្រ្ទៀល (ខេមបូឌា)</t>
        </is>
      </c>
      <c r="AE1285" s="455" t="n">
        <v>799961</v>
      </c>
      <c r="AF1285" s="455" t="n">
        <v>727237</v>
      </c>
      <c r="AG1285" s="455" t="n">
        <v>0</v>
      </c>
      <c r="AH1285" s="455" t="n">
        <v>0</v>
      </c>
      <c r="AI1285" s="455" t="n">
        <v>72724</v>
      </c>
      <c r="AJ1285" s="455" t="n">
        <v>0</v>
      </c>
      <c r="AK1285" s="455" t="n">
        <v>0</v>
      </c>
      <c r="AL1285" s="455" t="n">
        <v>0</v>
      </c>
      <c r="AM1285" s="455" t="n">
        <v>0</v>
      </c>
      <c r="AN1285" s="455" t="n">
        <v>0</v>
      </c>
      <c r="AO1285" s="455" t="n">
        <v>0</v>
      </c>
      <c r="AP1285" s="455" t="n">
        <v>0</v>
      </c>
      <c r="AQ1285" s="455" t="n">
        <v>0</v>
      </c>
      <c r="AR1285" s="418" t="inlineStr"/>
      <c r="AS1285" s="418" t="inlineStr">
        <is>
          <t>សេវាកម្មឯកសារ</t>
        </is>
      </c>
      <c r="AT1285" s="418" t="inlineStr">
        <is>
          <t>បានប្រកាសពន្ធ</t>
        </is>
      </c>
    </row>
    <row r="1286">
      <c r="A1286" s="417" t="n">
        <v>1277</v>
      </c>
      <c r="B1286" s="418" t="inlineStr">
        <is>
          <t>Drinking water</t>
        </is>
      </c>
      <c r="C1286" s="418" t="inlineStr">
        <is>
          <t>អេហ្វ ដាប់បែលយូ អេហ្វ ហ៊្វុល វែល អេន នីស៊ីន ឡូជីស្ទីក</t>
        </is>
      </c>
      <c r="D1286" s="418" t="inlineStr">
        <is>
          <t>L001-100098630</t>
        </is>
      </c>
      <c r="E1286" s="418" t="inlineStr">
        <is>
          <t>TI22-3508</t>
        </is>
      </c>
      <c r="F1286" s="419" t="n">
        <v>44818</v>
      </c>
      <c r="G1286" s="420" t="n">
        <v>72583</v>
      </c>
      <c r="H1286" s="418" t="n"/>
      <c r="I1286" s="455" t="n">
        <v>72583</v>
      </c>
      <c r="J1286" s="418">
        <f>IF(L1286&lt;&gt;"",L1286,K1286)</f>
        <v/>
      </c>
      <c r="K1286" s="418">
        <f>IF(AND(T1286=TRUE, U1286=TRUE, V1286=TRUE), IF(W1286&lt;-0.05, "អនុញ្ញាត (អ្នកផ្គត់ផ្គង់ប្រកាសខ្វះ)", "បានប្រកាស (អនុញ្ញាត)"), IF(AND(T1286=FALSE, U1286=FALSE, V1286=FALSE), "ព្យួរទុក (មិនមានទិន្នន័យ)", "ប្រកាសខុស (ព្យួរទុក)"))</f>
        <v/>
      </c>
      <c r="L1286" s="418" t="inlineStr"/>
      <c r="M1286" s="418" t="inlineStr"/>
      <c r="N1286" s="455" t="n"/>
      <c r="O1286" s="455">
        <f>IF(W1286&lt;0,AI1286,I1286)</f>
        <v/>
      </c>
      <c r="P1286" s="455">
        <f>I1286-O1286</f>
        <v/>
      </c>
      <c r="Q1286" s="418" t="n"/>
      <c r="R1286" s="418" t="inlineStr">
        <is>
          <t>TI22-3508</t>
        </is>
      </c>
      <c r="S1286" s="418" t="inlineStr">
        <is>
          <t>TI22-3508</t>
        </is>
      </c>
      <c r="T1286" s="418">
        <f>R1286=S1286</f>
        <v/>
      </c>
      <c r="U1286" s="418">
        <f>AND(MONTH(F1286)=MONTH(Y1286), YEAR(F1286)=YEAR(Y1286))</f>
        <v/>
      </c>
      <c r="V1286" s="418">
        <f>AND(AC1286&lt;&gt;"", 'Company information'!D$4&lt;&gt;"", RIGHT(SUBSTITUTE(AC1286,"-",""),9)=RIGHT(SUBSTITUTE('Company information'!D$4,"-",""),9))</f>
        <v/>
      </c>
      <c r="W1286" s="418">
        <f>AI1286-I1286</f>
        <v/>
      </c>
      <c r="X1286" s="455" t="n"/>
      <c r="Y1286" s="419" t="n">
        <v>44818</v>
      </c>
      <c r="Z1286" s="418" t="inlineStr">
        <is>
          <t>TI22-3508</t>
        </is>
      </c>
      <c r="AA1286" s="418" t="inlineStr"/>
      <c r="AB1286" s="418" t="inlineStr">
        <is>
          <t>បុគ្គលជាប់អាករ</t>
        </is>
      </c>
      <c r="AC1286" s="418" t="inlineStr">
        <is>
          <t>L001-100067123</t>
        </is>
      </c>
      <c r="AD1286" s="418" t="inlineStr">
        <is>
          <t>រីឡាយអេប៊ល សូស អ៊ិនដាសស្រ្ទៀល (ខេមបូឌា)</t>
        </is>
      </c>
      <c r="AE1286" s="455" t="n">
        <v>798410</v>
      </c>
      <c r="AF1286" s="455" t="n">
        <v>725827</v>
      </c>
      <c r="AG1286" s="455" t="n">
        <v>0</v>
      </c>
      <c r="AH1286" s="455" t="n">
        <v>0</v>
      </c>
      <c r="AI1286" s="455" t="n">
        <v>72583</v>
      </c>
      <c r="AJ1286" s="455" t="n">
        <v>0</v>
      </c>
      <c r="AK1286" s="455" t="n">
        <v>0</v>
      </c>
      <c r="AL1286" s="455" t="n">
        <v>0</v>
      </c>
      <c r="AM1286" s="455" t="n">
        <v>0</v>
      </c>
      <c r="AN1286" s="455" t="n">
        <v>0</v>
      </c>
      <c r="AO1286" s="455" t="n">
        <v>0</v>
      </c>
      <c r="AP1286" s="455" t="n">
        <v>0</v>
      </c>
      <c r="AQ1286" s="455" t="n">
        <v>0</v>
      </c>
      <c r="AR1286" s="418" t="inlineStr"/>
      <c r="AS1286" s="418" t="inlineStr">
        <is>
          <t>សេវាកម្មឯកសារ</t>
        </is>
      </c>
      <c r="AT1286" s="418" t="inlineStr">
        <is>
          <t>បានប្រកាសពន្ធ</t>
        </is>
      </c>
    </row>
    <row r="1287">
      <c r="A1287" s="417" t="n">
        <v>1278</v>
      </c>
      <c r="B1287" s="418" t="inlineStr">
        <is>
          <t>Drinking water</t>
        </is>
      </c>
      <c r="C1287" s="418" t="inlineStr">
        <is>
          <t>អេហ្វ ដាប់បែលយូ អេហ្វ ហ៊្វុល វែល អេន នីស៊ីន ឡូជីស្ទីក</t>
        </is>
      </c>
      <c r="D1287" s="418" t="inlineStr">
        <is>
          <t>L001-100098630</t>
        </is>
      </c>
      <c r="E1287" s="418" t="inlineStr">
        <is>
          <t>TI22-3509</t>
        </is>
      </c>
      <c r="F1287" s="419" t="n">
        <v>44818</v>
      </c>
      <c r="G1287" s="420" t="n">
        <v>72583</v>
      </c>
      <c r="H1287" s="418" t="n"/>
      <c r="I1287" s="455" t="n">
        <v>72583</v>
      </c>
      <c r="J1287" s="418">
        <f>IF(L1287&lt;&gt;"",L1287,K1287)</f>
        <v/>
      </c>
      <c r="K1287" s="418">
        <f>IF(AND(T1287=TRUE, U1287=TRUE, V1287=TRUE), IF(W1287&lt;-0.05, "អនុញ្ញាត (អ្នកផ្គត់ផ្គង់ប្រកាសខ្វះ)", "បានប្រកាស (អនុញ្ញាត)"), IF(AND(T1287=FALSE, U1287=FALSE, V1287=FALSE), "ព្យួរទុក (មិនមានទិន្នន័យ)", "ប្រកាសខុស (ព្យួរទុក)"))</f>
        <v/>
      </c>
      <c r="L1287" s="418" t="inlineStr"/>
      <c r="M1287" s="418" t="inlineStr"/>
      <c r="N1287" s="455" t="n"/>
      <c r="O1287" s="455">
        <f>IF(W1287&lt;0,AI1287,I1287)</f>
        <v/>
      </c>
      <c r="P1287" s="455">
        <f>I1287-O1287</f>
        <v/>
      </c>
      <c r="Q1287" s="418" t="n"/>
      <c r="R1287" s="418" t="inlineStr">
        <is>
          <t>TI22-3509</t>
        </is>
      </c>
      <c r="S1287" s="418" t="inlineStr">
        <is>
          <t>TI22-3509</t>
        </is>
      </c>
      <c r="T1287" s="418">
        <f>R1287=S1287</f>
        <v/>
      </c>
      <c r="U1287" s="418">
        <f>AND(MONTH(F1287)=MONTH(Y1287), YEAR(F1287)=YEAR(Y1287))</f>
        <v/>
      </c>
      <c r="V1287" s="418">
        <f>AND(AC1287&lt;&gt;"", 'Company information'!D$4&lt;&gt;"", RIGHT(SUBSTITUTE(AC1287,"-",""),9)=RIGHT(SUBSTITUTE('Company information'!D$4,"-",""),9))</f>
        <v/>
      </c>
      <c r="W1287" s="418">
        <f>AI1287-I1287</f>
        <v/>
      </c>
      <c r="X1287" s="455" t="n"/>
      <c r="Y1287" s="419" t="n">
        <v>44818</v>
      </c>
      <c r="Z1287" s="418" t="inlineStr">
        <is>
          <t>TI22-3509</t>
        </is>
      </c>
      <c r="AA1287" s="418" t="inlineStr"/>
      <c r="AB1287" s="418" t="inlineStr">
        <is>
          <t>បុគ្គលជាប់អាករ</t>
        </is>
      </c>
      <c r="AC1287" s="418" t="inlineStr">
        <is>
          <t>L001-100067123</t>
        </is>
      </c>
      <c r="AD1287" s="418" t="inlineStr">
        <is>
          <t>រីឡាយអេប៊ល សូស អ៊ិនដាសស្រ្ទៀល (ខេមបូឌា)</t>
        </is>
      </c>
      <c r="AE1287" s="455" t="n">
        <v>798410</v>
      </c>
      <c r="AF1287" s="455" t="n">
        <v>725827</v>
      </c>
      <c r="AG1287" s="455" t="n">
        <v>0</v>
      </c>
      <c r="AH1287" s="455" t="n">
        <v>0</v>
      </c>
      <c r="AI1287" s="455" t="n">
        <v>72583</v>
      </c>
      <c r="AJ1287" s="455" t="n">
        <v>0</v>
      </c>
      <c r="AK1287" s="455" t="n">
        <v>0</v>
      </c>
      <c r="AL1287" s="455" t="n">
        <v>0</v>
      </c>
      <c r="AM1287" s="455" t="n">
        <v>0</v>
      </c>
      <c r="AN1287" s="455" t="n">
        <v>0</v>
      </c>
      <c r="AO1287" s="455" t="n">
        <v>0</v>
      </c>
      <c r="AP1287" s="455" t="n">
        <v>0</v>
      </c>
      <c r="AQ1287" s="455" t="n">
        <v>0</v>
      </c>
      <c r="AR1287" s="418" t="inlineStr"/>
      <c r="AS1287" s="418" t="inlineStr">
        <is>
          <t>សេវាកម្មឯកសារ</t>
        </is>
      </c>
      <c r="AT1287" s="418" t="inlineStr">
        <is>
          <t>បានប្រកាសពន្ធ</t>
        </is>
      </c>
    </row>
    <row r="1288">
      <c r="A1288" s="417" t="n">
        <v>1279</v>
      </c>
      <c r="B1288" s="418" t="inlineStr">
        <is>
          <t>Drinking water</t>
        </is>
      </c>
      <c r="C1288" s="418" t="inlineStr">
        <is>
          <t>អេហ្វ ដាប់បែលយូ អេហ្វ ហ៊្វុល វែល អេន នីស៊ីន ឡូជីស្ទីក</t>
        </is>
      </c>
      <c r="D1288" s="418" t="inlineStr">
        <is>
          <t>L001-100098630</t>
        </is>
      </c>
      <c r="E1288" s="418" t="inlineStr">
        <is>
          <t>TI22-3462</t>
        </is>
      </c>
      <c r="F1288" s="419" t="n">
        <v>44813</v>
      </c>
      <c r="G1288" s="420" t="n">
        <v>72636</v>
      </c>
      <c r="H1288" s="418" t="n"/>
      <c r="I1288" s="455" t="n">
        <v>72636</v>
      </c>
      <c r="J1288" s="418">
        <f>IF(L1288&lt;&gt;"",L1288,K1288)</f>
        <v/>
      </c>
      <c r="K1288" s="418">
        <f>IF(AND(T1288=TRUE, U1288=TRUE, V1288=TRUE), IF(W1288&lt;-0.05, "អនុញ្ញាត (អ្នកផ្គត់ផ្គង់ប្រកាសខ្វះ)", "បានប្រកាស (អនុញ្ញាត)"), IF(AND(T1288=FALSE, U1288=FALSE, V1288=FALSE), "ព្យួរទុក (មិនមានទិន្នន័យ)", "ប្រកាសខុស (ព្យួរទុក)"))</f>
        <v/>
      </c>
      <c r="L1288" s="418" t="inlineStr"/>
      <c r="M1288" s="418" t="inlineStr"/>
      <c r="N1288" s="455" t="n"/>
      <c r="O1288" s="455">
        <f>IF(W1288&lt;0,AI1288,I1288)</f>
        <v/>
      </c>
      <c r="P1288" s="455">
        <f>I1288-O1288</f>
        <v/>
      </c>
      <c r="Q1288" s="418" t="n"/>
      <c r="R1288" s="418" t="inlineStr">
        <is>
          <t>TI22-3462</t>
        </is>
      </c>
      <c r="S1288" s="418" t="inlineStr">
        <is>
          <t>TI22-3462</t>
        </is>
      </c>
      <c r="T1288" s="418">
        <f>R1288=S1288</f>
        <v/>
      </c>
      <c r="U1288" s="418">
        <f>AND(MONTH(F1288)=MONTH(Y1288), YEAR(F1288)=YEAR(Y1288))</f>
        <v/>
      </c>
      <c r="V1288" s="418">
        <f>AND(AC1288&lt;&gt;"", 'Company information'!D$4&lt;&gt;"", RIGHT(SUBSTITUTE(AC1288,"-",""),9)=RIGHT(SUBSTITUTE('Company information'!D$4,"-",""),9))</f>
        <v/>
      </c>
      <c r="W1288" s="418">
        <f>AI1288-I1288</f>
        <v/>
      </c>
      <c r="X1288" s="455" t="n"/>
      <c r="Y1288" s="419" t="n">
        <v>44813</v>
      </c>
      <c r="Z1288" s="418" t="inlineStr">
        <is>
          <t>TI22-3462</t>
        </is>
      </c>
      <c r="AA1288" s="418" t="inlineStr"/>
      <c r="AB1288" s="418" t="inlineStr">
        <is>
          <t>បុគ្គលជាប់អាករ</t>
        </is>
      </c>
      <c r="AC1288" s="418" t="inlineStr">
        <is>
          <t>L001-100067123</t>
        </is>
      </c>
      <c r="AD1288" s="418" t="inlineStr">
        <is>
          <t>រីឡាយអេប៊ល សូស អ៊ិនដាសស្រ្ទៀល (ខេមបូឌា)</t>
        </is>
      </c>
      <c r="AE1288" s="455" t="n">
        <v>798992</v>
      </c>
      <c r="AF1288" s="455" t="n">
        <v>726356</v>
      </c>
      <c r="AG1288" s="455" t="n">
        <v>0</v>
      </c>
      <c r="AH1288" s="455" t="n">
        <v>0</v>
      </c>
      <c r="AI1288" s="455" t="n">
        <v>72636</v>
      </c>
      <c r="AJ1288" s="455" t="n">
        <v>0</v>
      </c>
      <c r="AK1288" s="455" t="n">
        <v>0</v>
      </c>
      <c r="AL1288" s="455" t="n">
        <v>0</v>
      </c>
      <c r="AM1288" s="455" t="n">
        <v>0</v>
      </c>
      <c r="AN1288" s="455" t="n">
        <v>0</v>
      </c>
      <c r="AO1288" s="455" t="n">
        <v>0</v>
      </c>
      <c r="AP1288" s="455" t="n">
        <v>0</v>
      </c>
      <c r="AQ1288" s="455" t="n">
        <v>0</v>
      </c>
      <c r="AR1288" s="418" t="inlineStr"/>
      <c r="AS1288" s="418" t="inlineStr">
        <is>
          <t>សេវាកម្មឯកសារ</t>
        </is>
      </c>
      <c r="AT1288" s="418" t="inlineStr">
        <is>
          <t>បានប្រកាសពន្ធ</t>
        </is>
      </c>
    </row>
    <row r="1289">
      <c r="A1289" s="417" t="n">
        <v>1280</v>
      </c>
      <c r="B1289" s="418" t="inlineStr">
        <is>
          <t>Payment​ for install name</t>
        </is>
      </c>
      <c r="C1289" s="418" t="inlineStr">
        <is>
          <t>អេហ្វ ដាប់បែលយូ អេហ្វ ហ៊្វុល វែល អេន នីស៊ីន ឡូជីស្ទីក</t>
        </is>
      </c>
      <c r="D1289" s="418" t="inlineStr">
        <is>
          <t>L001-100098630</t>
        </is>
      </c>
      <c r="E1289" s="418" t="inlineStr">
        <is>
          <t>TI22-3380</t>
        </is>
      </c>
      <c r="F1289" s="419" t="n">
        <v>44601</v>
      </c>
      <c r="G1289" s="420" t="n">
        <v>72618</v>
      </c>
      <c r="H1289" s="418" t="n"/>
      <c r="I1289" s="455" t="n">
        <v>72618</v>
      </c>
      <c r="J1289" s="418">
        <f>IF(L1289&lt;&gt;"",L1289,K1289)</f>
        <v/>
      </c>
      <c r="K1289" s="418">
        <f>IF(AND(T1289=TRUE, U1289=TRUE, V1289=TRUE), IF(W1289&lt;-0.05, "អនុញ្ញាត (អ្នកផ្គត់ផ្គង់ប្រកាសខ្វះ)", "បានប្រកាស (អនុញ្ញាត)"), IF(AND(T1289=FALSE, U1289=FALSE, V1289=FALSE), "ព្យួរទុក (មិនមានទិន្នន័យ)", "ប្រកាសខុស (ព្យួរទុក)"))</f>
        <v/>
      </c>
      <c r="L1289" s="418" t="inlineStr"/>
      <c r="M1289" s="418" t="inlineStr"/>
      <c r="N1289" s="455" t="n"/>
      <c r="O1289" s="455">
        <f>IF(W1289&lt;0,AI1289,I1289)</f>
        <v/>
      </c>
      <c r="P1289" s="455">
        <f>I1289-O1289</f>
        <v/>
      </c>
      <c r="Q1289" s="418" t="n"/>
      <c r="R1289" s="418" t="inlineStr">
        <is>
          <t>TI22-3380</t>
        </is>
      </c>
      <c r="S1289" s="418" t="inlineStr">
        <is>
          <t>TI22-3380</t>
        </is>
      </c>
      <c r="T1289" s="418">
        <f>R1289=S1289</f>
        <v/>
      </c>
      <c r="U1289" s="418">
        <f>AND(MONTH(F1289)=MONTH(Y1289), YEAR(F1289)=YEAR(Y1289))</f>
        <v/>
      </c>
      <c r="V1289" s="418">
        <f>AND(AC1289&lt;&gt;"", 'Company information'!D$4&lt;&gt;"", RIGHT(SUBSTITUTE(AC1289,"-",""),9)=RIGHT(SUBSTITUTE('Company information'!D$4,"-",""),9))</f>
        <v/>
      </c>
      <c r="W1289" s="418">
        <f>AI1289-I1289</f>
        <v/>
      </c>
      <c r="X1289" s="455" t="n"/>
      <c r="Y1289" s="419" t="n">
        <v>44806</v>
      </c>
      <c r="Z1289" s="418" t="inlineStr">
        <is>
          <t>TI22-3380</t>
        </is>
      </c>
      <c r="AA1289" s="418" t="inlineStr"/>
      <c r="AB1289" s="418" t="inlineStr">
        <is>
          <t>បុគ្គលជាប់អាករ</t>
        </is>
      </c>
      <c r="AC1289" s="418" t="inlineStr">
        <is>
          <t>L001-100067123</t>
        </is>
      </c>
      <c r="AD1289" s="418" t="inlineStr">
        <is>
          <t>រីឡាយអេប៊ល សូស អ៊ិនដាសស្រ្ទៀល (ខេមបូឌា)</t>
        </is>
      </c>
      <c r="AE1289" s="455" t="n">
        <v>798798</v>
      </c>
      <c r="AF1289" s="455" t="n">
        <v>726180</v>
      </c>
      <c r="AG1289" s="455" t="n">
        <v>0</v>
      </c>
      <c r="AH1289" s="455" t="n">
        <v>0</v>
      </c>
      <c r="AI1289" s="455" t="n">
        <v>72618</v>
      </c>
      <c r="AJ1289" s="455" t="n">
        <v>0</v>
      </c>
      <c r="AK1289" s="455" t="n">
        <v>0</v>
      </c>
      <c r="AL1289" s="455" t="n">
        <v>0</v>
      </c>
      <c r="AM1289" s="455" t="n">
        <v>0</v>
      </c>
      <c r="AN1289" s="455" t="n">
        <v>0</v>
      </c>
      <c r="AO1289" s="455" t="n">
        <v>0</v>
      </c>
      <c r="AP1289" s="455" t="n">
        <v>0</v>
      </c>
      <c r="AQ1289" s="455" t="n">
        <v>0</v>
      </c>
      <c r="AR1289" s="418" t="inlineStr"/>
      <c r="AS1289" s="418" t="inlineStr">
        <is>
          <t>សេវាកម្មឯកសារ</t>
        </is>
      </c>
      <c r="AT1289" s="418" t="inlineStr">
        <is>
          <t>បានប្រកាសពន្ធ</t>
        </is>
      </c>
    </row>
    <row r="1290">
      <c r="A1290" s="417" t="n">
        <v>1281</v>
      </c>
      <c r="B1290" s="418" t="inlineStr">
        <is>
          <t>Payment​ for install name</t>
        </is>
      </c>
      <c r="C1290" s="418" t="inlineStr">
        <is>
          <t>អាយធីអាយ អ៊ិនធើណេសិនណល ត្រេនស័្ពរថេសិន (ខេមបូឌា) ឯ.ក</t>
        </is>
      </c>
      <c r="D1290" s="418" t="inlineStr">
        <is>
          <t>K002-901800477</t>
        </is>
      </c>
      <c r="E1290" s="418" t="inlineStr">
        <is>
          <t>CAM222738</t>
        </is>
      </c>
      <c r="F1290" s="419" t="n">
        <v>44821</v>
      </c>
      <c r="G1290" s="420" t="n">
        <v>52324</v>
      </c>
      <c r="H1290" s="418" t="n"/>
      <c r="I1290" s="455" t="n">
        <v>52324</v>
      </c>
      <c r="J1290" s="418">
        <f>IF(L1290&lt;&gt;"",L1290,K1290)</f>
        <v/>
      </c>
      <c r="K1290" s="418">
        <f>IF(AND(T1290=TRUE, U1290=TRUE, V1290=TRUE), IF(W1290&lt;-0.05, "អនុញ្ញាត (អ្នកផ្គត់ផ្គង់ប្រកាសខ្វះ)", "បានប្រកាស (អនុញ្ញាត)"), IF(AND(T1290=FALSE, U1290=FALSE, V1290=FALSE), "ព្យួរទុក (មិនមានទិន្នន័យ)", "ប្រកាសខុស (ព្យួរទុក)"))</f>
        <v/>
      </c>
      <c r="L1290" s="418" t="inlineStr"/>
      <c r="M1290" s="418" t="inlineStr"/>
      <c r="N1290" s="455" t="n"/>
      <c r="O1290" s="455">
        <f>IF(W1290&lt;0,AI1290,I1290)</f>
        <v/>
      </c>
      <c r="P1290" s="455">
        <f>I1290-O1290</f>
        <v/>
      </c>
      <c r="Q1290" s="418" t="n"/>
      <c r="R1290" s="418" t="inlineStr">
        <is>
          <t>CAM222738</t>
        </is>
      </c>
      <c r="S1290" s="418" t="inlineStr">
        <is>
          <t>CAM222738</t>
        </is>
      </c>
      <c r="T1290" s="418">
        <f>R1290=S1290</f>
        <v/>
      </c>
      <c r="U1290" s="418">
        <f>AND(MONTH(F1290)=MONTH(Y1290), YEAR(F1290)=YEAR(Y1290))</f>
        <v/>
      </c>
      <c r="V1290" s="418">
        <f>AND(AC1290&lt;&gt;"", 'Company information'!D$4&lt;&gt;"", RIGHT(SUBSTITUTE(AC1290,"-",""),9)=RIGHT(SUBSTITUTE('Company information'!D$4,"-",""),9))</f>
        <v/>
      </c>
      <c r="W1290" s="418">
        <f>AI1290-I1290</f>
        <v/>
      </c>
      <c r="X1290" s="455" t="n"/>
      <c r="Y1290" s="419" t="n">
        <v>44821</v>
      </c>
      <c r="Z1290" s="418" t="inlineStr">
        <is>
          <t>CAM222738</t>
        </is>
      </c>
      <c r="AA1290" s="418" t="inlineStr"/>
      <c r="AB1290" s="418" t="inlineStr">
        <is>
          <t>បុគ្គលជាប់អាករ</t>
        </is>
      </c>
      <c r="AC1290" s="418" t="inlineStr">
        <is>
          <t>L001-100067123</t>
        </is>
      </c>
      <c r="AD1290" s="418" t="inlineStr">
        <is>
          <t>រីឡាយអេប៊ល សូស អ៊ិនដាសស្រ្ទៀល (ខេមបូឌា)</t>
        </is>
      </c>
      <c r="AE1290" s="455" t="n">
        <v>575564</v>
      </c>
      <c r="AF1290" s="455" t="n">
        <v>523240</v>
      </c>
      <c r="AG1290" s="455" t="n">
        <v>0</v>
      </c>
      <c r="AH1290" s="455" t="n">
        <v>0</v>
      </c>
      <c r="AI1290" s="455" t="n">
        <v>52324</v>
      </c>
      <c r="AJ1290" s="455" t="n">
        <v>0</v>
      </c>
      <c r="AK1290" s="455" t="n">
        <v>0</v>
      </c>
      <c r="AL1290" s="455" t="n">
        <v>0</v>
      </c>
      <c r="AM1290" s="455" t="n">
        <v>0</v>
      </c>
      <c r="AN1290" s="455" t="n">
        <v>0</v>
      </c>
      <c r="AO1290" s="455" t="n">
        <v>0</v>
      </c>
      <c r="AP1290" s="455" t="n">
        <v>0</v>
      </c>
      <c r="AQ1290" s="455" t="n">
        <v>0</v>
      </c>
      <c r="AR1290" s="418" t="inlineStr"/>
      <c r="AS1290" s="418" t="inlineStr">
        <is>
          <t>THC,DOC</t>
        </is>
      </c>
      <c r="AT1290" s="418" t="inlineStr">
        <is>
          <t>បានប្រកាសពន្ធ</t>
        </is>
      </c>
    </row>
    <row r="1291">
      <c r="A1291" s="417" t="n">
        <v>1282</v>
      </c>
      <c r="B1291" s="418" t="inlineStr">
        <is>
          <t>Payment for rent car take fabric sent to Boaker</t>
        </is>
      </c>
      <c r="C1291" s="418" t="inlineStr">
        <is>
          <t>យូនៀន ឆេមភៀន ឡូជីស្ទីក (ខេមបូឌា)</t>
        </is>
      </c>
      <c r="D1291" s="418" t="inlineStr">
        <is>
          <t>L001-104010509</t>
        </is>
      </c>
      <c r="E1291" s="418" t="inlineStr">
        <is>
          <t>221543</t>
        </is>
      </c>
      <c r="F1291" s="419" t="n">
        <v>44825</v>
      </c>
      <c r="G1291" s="420" t="n">
        <v>4124</v>
      </c>
      <c r="H1291" s="418" t="n"/>
      <c r="I1291" s="455" t="n">
        <v>4124</v>
      </c>
      <c r="J1291" s="418">
        <f>IF(L1291&lt;&gt;"",L1291,K1291)</f>
        <v/>
      </c>
      <c r="K1291" s="418">
        <f>IF(AND(T1291=TRUE, U1291=TRUE, V1291=TRUE), IF(W1291&lt;-0.05, "អនុញ្ញាត (អ្នកផ្គត់ផ្គង់ប្រកាសខ្វះ)", "បានប្រកាស (អនុញ្ញាត)"), IF(AND(T1291=FALSE, U1291=FALSE, V1291=FALSE), "ព្យួរទុក (មិនមានទិន្នន័យ)", "ប្រកាសខុស (ព្យួរទុក)"))</f>
        <v/>
      </c>
      <c r="L1291" s="418" t="inlineStr"/>
      <c r="M1291" s="418" t="inlineStr"/>
      <c r="N1291" s="455" t="n"/>
      <c r="O1291" s="455">
        <f>IF(W1291&lt;0,AI1291,I1291)</f>
        <v/>
      </c>
      <c r="P1291" s="455">
        <f>I1291-O1291</f>
        <v/>
      </c>
      <c r="Q1291" s="418" t="n"/>
      <c r="R1291" s="418" t="inlineStr">
        <is>
          <t>221543</t>
        </is>
      </c>
      <c r="S1291" s="418" t="inlineStr">
        <is>
          <t>221543</t>
        </is>
      </c>
      <c r="T1291" s="418">
        <f>R1291=S1291</f>
        <v/>
      </c>
      <c r="U1291" s="418">
        <f>AND(MONTH(F1291)=MONTH(Y1291), YEAR(F1291)=YEAR(Y1291))</f>
        <v/>
      </c>
      <c r="V1291" s="418">
        <f>AND(AC1291&lt;&gt;"", 'Company information'!D$4&lt;&gt;"", RIGHT(SUBSTITUTE(AC1291,"-",""),9)=RIGHT(SUBSTITUTE('Company information'!D$4,"-",""),9))</f>
        <v/>
      </c>
      <c r="W1291" s="418">
        <f>AI1291-I1291</f>
        <v/>
      </c>
      <c r="X1291" s="455" t="n"/>
      <c r="Y1291" s="419" t="n">
        <v>44825</v>
      </c>
      <c r="Z1291" s="418" t="inlineStr">
        <is>
          <t>221543</t>
        </is>
      </c>
      <c r="AA1291" s="418" t="inlineStr"/>
      <c r="AB1291" s="418" t="inlineStr">
        <is>
          <t>បុគ្គលជាប់អាករ</t>
        </is>
      </c>
      <c r="AC1291" s="418" t="inlineStr">
        <is>
          <t>L001-100067123</t>
        </is>
      </c>
      <c r="AD1291" s="418" t="inlineStr">
        <is>
          <t>រីឡាយអេប៊ល សូស អ៊ិនដាសស្រ្ទៀល (ខេមបូឌា)</t>
        </is>
      </c>
      <c r="AE1291" s="455" t="n">
        <v>45364</v>
      </c>
      <c r="AF1291" s="455" t="n">
        <v>41240</v>
      </c>
      <c r="AG1291" s="455" t="n">
        <v>0</v>
      </c>
      <c r="AH1291" s="455" t="n">
        <v>0</v>
      </c>
      <c r="AI1291" s="455" t="n">
        <v>4124</v>
      </c>
      <c r="AJ1291" s="455" t="n">
        <v>0</v>
      </c>
      <c r="AK1291" s="455" t="n">
        <v>0</v>
      </c>
      <c r="AL1291" s="455" t="n">
        <v>0</v>
      </c>
      <c r="AM1291" s="455" t="n">
        <v>0</v>
      </c>
      <c r="AN1291" s="455" t="n">
        <v>0</v>
      </c>
      <c r="AO1291" s="455" t="n">
        <v>0</v>
      </c>
      <c r="AP1291" s="455" t="n">
        <v>0</v>
      </c>
      <c r="AQ1291" s="455" t="n">
        <v>0</v>
      </c>
      <c r="AR1291" s="418" t="inlineStr"/>
      <c r="AS1291" s="418" t="inlineStr">
        <is>
          <t>WARE</t>
        </is>
      </c>
      <c r="AT1291" s="418" t="inlineStr">
        <is>
          <t>បានប្រកាសពន្ធ</t>
        </is>
      </c>
    </row>
    <row r="1292">
      <c r="A1292" s="417" t="n">
        <v>1283</v>
      </c>
      <c r="B1292" s="418" t="inlineStr">
        <is>
          <t>Security Fee</t>
        </is>
      </c>
      <c r="C1292" s="418" t="inlineStr">
        <is>
          <t>អាយធីអាយ អ៊ិនធើណេសិនណល ត្រេនស័្ពរថេសិន (ខេមបូឌា) ឯ.ក</t>
        </is>
      </c>
      <c r="D1292" s="418" t="inlineStr">
        <is>
          <t>K002-901800477</t>
        </is>
      </c>
      <c r="E1292" s="418" t="inlineStr">
        <is>
          <t>CAM222737</t>
        </is>
      </c>
      <c r="F1292" s="419" t="n">
        <v>44821</v>
      </c>
      <c r="G1292" s="420" t="n">
        <v>106386</v>
      </c>
      <c r="H1292" s="418" t="n"/>
      <c r="I1292" s="455" t="n">
        <v>106386</v>
      </c>
      <c r="J1292" s="418">
        <f>IF(L1292&lt;&gt;"",L1292,K1292)</f>
        <v/>
      </c>
      <c r="K1292" s="418">
        <f>IF(AND(T1292=TRUE, U1292=TRUE, V1292=TRUE), IF(W1292&lt;-0.05, "អនុញ្ញាត (អ្នកផ្គត់ផ្គង់ប្រកាសខ្វះ)", "បានប្រកាស (អនុញ្ញាត)"), IF(AND(T1292=FALSE, U1292=FALSE, V1292=FALSE), "ព្យួរទុក (មិនមានទិន្នន័យ)", "ប្រកាសខុស (ព្យួរទុក)"))</f>
        <v/>
      </c>
      <c r="L1292" s="418" t="inlineStr"/>
      <c r="M1292" s="418" t="inlineStr"/>
      <c r="N1292" s="455" t="n"/>
      <c r="O1292" s="455">
        <f>IF(W1292&lt;0,AI1292,I1292)</f>
        <v/>
      </c>
      <c r="P1292" s="455">
        <f>I1292-O1292</f>
        <v/>
      </c>
      <c r="Q1292" s="418" t="n"/>
      <c r="R1292" s="418" t="inlineStr">
        <is>
          <t>CAM222737</t>
        </is>
      </c>
      <c r="S1292" s="418" t="inlineStr">
        <is>
          <t>CAM222737</t>
        </is>
      </c>
      <c r="T1292" s="418">
        <f>R1292=S1292</f>
        <v/>
      </c>
      <c r="U1292" s="418">
        <f>AND(MONTH(F1292)=MONTH(Y1292), YEAR(F1292)=YEAR(Y1292))</f>
        <v/>
      </c>
      <c r="V1292" s="418">
        <f>AND(AC1292&lt;&gt;"", 'Company information'!D$4&lt;&gt;"", RIGHT(SUBSTITUTE(AC1292,"-",""),9)=RIGHT(SUBSTITUTE('Company information'!D$4,"-",""),9))</f>
        <v/>
      </c>
      <c r="W1292" s="418">
        <f>AI1292-I1292</f>
        <v/>
      </c>
      <c r="X1292" s="455" t="n"/>
      <c r="Y1292" s="419" t="n">
        <v>44821</v>
      </c>
      <c r="Z1292" s="418" t="inlineStr">
        <is>
          <t>CAM222737</t>
        </is>
      </c>
      <c r="AA1292" s="418" t="inlineStr"/>
      <c r="AB1292" s="418" t="inlineStr">
        <is>
          <t>បុគ្គលជាប់អាករ</t>
        </is>
      </c>
      <c r="AC1292" s="418" t="inlineStr">
        <is>
          <t>L001-100067123</t>
        </is>
      </c>
      <c r="AD1292" s="418" t="inlineStr">
        <is>
          <t>រីឡាយអេប៊ល សូស អ៊ិនដាសស្រ្ទៀល (ខេមបូឌា)</t>
        </is>
      </c>
      <c r="AE1292" s="455" t="n">
        <v>1170245</v>
      </c>
      <c r="AF1292" s="455" t="n">
        <v>1063859</v>
      </c>
      <c r="AG1292" s="455" t="n">
        <v>0</v>
      </c>
      <c r="AH1292" s="455" t="n">
        <v>0</v>
      </c>
      <c r="AI1292" s="455" t="n">
        <v>106386</v>
      </c>
      <c r="AJ1292" s="455" t="n">
        <v>0</v>
      </c>
      <c r="AK1292" s="455" t="n">
        <v>0</v>
      </c>
      <c r="AL1292" s="455" t="n">
        <v>0</v>
      </c>
      <c r="AM1292" s="455" t="n">
        <v>0</v>
      </c>
      <c r="AN1292" s="455" t="n">
        <v>0</v>
      </c>
      <c r="AO1292" s="455" t="n">
        <v>0</v>
      </c>
      <c r="AP1292" s="455" t="n">
        <v>0</v>
      </c>
      <c r="AQ1292" s="455" t="n">
        <v>0</v>
      </c>
      <c r="AR1292" s="418" t="inlineStr"/>
      <c r="AS1292" s="418" t="inlineStr">
        <is>
          <t>THC,DOC</t>
        </is>
      </c>
      <c r="AT1292" s="418" t="inlineStr">
        <is>
          <t>បានប្រកាសពន្ធ</t>
        </is>
      </c>
    </row>
    <row r="1293">
      <c r="A1293" s="417" t="n">
        <v>1284</v>
      </c>
      <c r="B1293" s="418" t="inlineStr">
        <is>
          <t>Service Fee</t>
        </is>
      </c>
      <c r="C1293" s="418" t="inlineStr">
        <is>
          <t>យូនៀន ឆេមភៀន ឡូជីស្ទីក (ខេមបូឌា)</t>
        </is>
      </c>
      <c r="D1293" s="418" t="inlineStr">
        <is>
          <t>L001-104010509</t>
        </is>
      </c>
      <c r="E1293" s="418" t="inlineStr">
        <is>
          <t>221542</t>
        </is>
      </c>
      <c r="F1293" s="419" t="n">
        <v>44825</v>
      </c>
      <c r="G1293" s="420" t="n">
        <v>9665</v>
      </c>
      <c r="H1293" s="418" t="n"/>
      <c r="I1293" s="455" t="n">
        <v>9665</v>
      </c>
      <c r="J1293" s="418">
        <f>IF(L1293&lt;&gt;"",L1293,K1293)</f>
        <v/>
      </c>
      <c r="K1293" s="418">
        <f>IF(AND(T1293=TRUE, U1293=TRUE, V1293=TRUE), IF(W1293&lt;-0.05, "អនុញ្ញាត (អ្នកផ្គត់ផ្គង់ប្រកាសខ្វះ)", "បានប្រកាស (អនុញ្ញាត)"), IF(AND(T1293=FALSE, U1293=FALSE, V1293=FALSE), "ព្យួរទុក (មិនមានទិន្នន័យ)", "ប្រកាសខុស (ព្យួរទុក)"))</f>
        <v/>
      </c>
      <c r="L1293" s="418" t="inlineStr"/>
      <c r="M1293" s="418" t="inlineStr"/>
      <c r="N1293" s="455" t="n"/>
      <c r="O1293" s="455">
        <f>IF(W1293&lt;0,AI1293,I1293)</f>
        <v/>
      </c>
      <c r="P1293" s="455">
        <f>I1293-O1293</f>
        <v/>
      </c>
      <c r="Q1293" s="418" t="n"/>
      <c r="R1293" s="418" t="inlineStr">
        <is>
          <t>221542</t>
        </is>
      </c>
      <c r="S1293" s="418" t="inlineStr">
        <is>
          <t>221542</t>
        </is>
      </c>
      <c r="T1293" s="418">
        <f>R1293=S1293</f>
        <v/>
      </c>
      <c r="U1293" s="418">
        <f>AND(MONTH(F1293)=MONTH(Y1293), YEAR(F1293)=YEAR(Y1293))</f>
        <v/>
      </c>
      <c r="V1293" s="418">
        <f>AND(AC1293&lt;&gt;"", 'Company information'!D$4&lt;&gt;"", RIGHT(SUBSTITUTE(AC1293,"-",""),9)=RIGHT(SUBSTITUTE('Company information'!D$4,"-",""),9))</f>
        <v/>
      </c>
      <c r="W1293" s="418">
        <f>AI1293-I1293</f>
        <v/>
      </c>
      <c r="X1293" s="455" t="n"/>
      <c r="Y1293" s="419" t="n">
        <v>44825</v>
      </c>
      <c r="Z1293" s="418" t="inlineStr">
        <is>
          <t>221542</t>
        </is>
      </c>
      <c r="AA1293" s="418" t="inlineStr"/>
      <c r="AB1293" s="418" t="inlineStr">
        <is>
          <t>បុគ្គលជាប់អាករ</t>
        </is>
      </c>
      <c r="AC1293" s="418" t="inlineStr">
        <is>
          <t>L001-100067123</t>
        </is>
      </c>
      <c r="AD1293" s="418" t="inlineStr">
        <is>
          <t>រីឡាយអេប៊ល សូស អ៊ិនដាសស្រ្ទៀល (ខេមបូឌា)</t>
        </is>
      </c>
      <c r="AE1293" s="455" t="n">
        <v>106317</v>
      </c>
      <c r="AF1293" s="455" t="n">
        <v>96652</v>
      </c>
      <c r="AG1293" s="455" t="n">
        <v>0</v>
      </c>
      <c r="AH1293" s="455" t="n">
        <v>0</v>
      </c>
      <c r="AI1293" s="455" t="n">
        <v>9665</v>
      </c>
      <c r="AJ1293" s="455" t="n">
        <v>0</v>
      </c>
      <c r="AK1293" s="455" t="n">
        <v>0</v>
      </c>
      <c r="AL1293" s="455" t="n">
        <v>0</v>
      </c>
      <c r="AM1293" s="455" t="n">
        <v>0</v>
      </c>
      <c r="AN1293" s="455" t="n">
        <v>0</v>
      </c>
      <c r="AO1293" s="455" t="n">
        <v>0</v>
      </c>
      <c r="AP1293" s="455" t="n">
        <v>0</v>
      </c>
      <c r="AQ1293" s="455" t="n">
        <v>0</v>
      </c>
      <c r="AR1293" s="418" t="inlineStr"/>
      <c r="AS1293" s="418" t="inlineStr">
        <is>
          <t>WARE</t>
        </is>
      </c>
      <c r="AT1293" s="418" t="inlineStr">
        <is>
          <t>បានប្រកាសពន្ធ</t>
        </is>
      </c>
    </row>
    <row r="1294">
      <c r="A1294" s="417" t="n">
        <v>1285</v>
      </c>
      <c r="B1294" s="418" t="inlineStr">
        <is>
          <t>Service Fee</t>
        </is>
      </c>
      <c r="C1294" s="418" t="inlineStr">
        <is>
          <t>ត្រេន ស្តារ ហ្រេ្វត</t>
        </is>
      </c>
      <c r="D1294" s="418" t="inlineStr">
        <is>
          <t>L001-100011888</t>
        </is>
      </c>
      <c r="E1294" s="418" t="inlineStr">
        <is>
          <t>PPTI22-09041</t>
        </is>
      </c>
      <c r="F1294" s="419" t="n">
        <v>44820</v>
      </c>
      <c r="G1294" s="420" t="n">
        <v>128214</v>
      </c>
      <c r="H1294" s="418" t="n"/>
      <c r="I1294" s="455" t="n">
        <v>128214</v>
      </c>
      <c r="J1294" s="418">
        <f>IF(L1294&lt;&gt;"",L1294,K1294)</f>
        <v/>
      </c>
      <c r="K1294" s="418">
        <f>IF(AND(T1294=TRUE, U1294=TRUE, V1294=TRUE), IF(W1294&lt;-0.05, "អនុញ្ញាត (អ្នកផ្គត់ផ្គង់ប្រកាសខ្វះ)", "បានប្រកាស (អនុញ្ញាត)"), IF(AND(T1294=FALSE, U1294=FALSE, V1294=FALSE), "ព្យួរទុក (មិនមានទិន្នន័យ)", "ប្រកាសខុស (ព្យួរទុក)"))</f>
        <v/>
      </c>
      <c r="L1294" s="418" t="inlineStr"/>
      <c r="M1294" s="418" t="inlineStr"/>
      <c r="N1294" s="455" t="n"/>
      <c r="O1294" s="455">
        <f>IF(W1294&lt;0,AI1294,I1294)</f>
        <v/>
      </c>
      <c r="P1294" s="455">
        <f>I1294-O1294</f>
        <v/>
      </c>
      <c r="Q1294" s="418" t="n"/>
      <c r="R1294" s="418" t="inlineStr">
        <is>
          <t>PPTI22-09041</t>
        </is>
      </c>
      <c r="S1294" s="418" t="inlineStr">
        <is>
          <t>PPTI22-09041</t>
        </is>
      </c>
      <c r="T1294" s="418">
        <f>R1294=S1294</f>
        <v/>
      </c>
      <c r="U1294" s="418">
        <f>AND(MONTH(F1294)=MONTH(Y1294), YEAR(F1294)=YEAR(Y1294))</f>
        <v/>
      </c>
      <c r="V1294" s="418">
        <f>AND(AC1294&lt;&gt;"", 'Company information'!D$4&lt;&gt;"", RIGHT(SUBSTITUTE(AC1294,"-",""),9)=RIGHT(SUBSTITUTE('Company information'!D$4,"-",""),9))</f>
        <v/>
      </c>
      <c r="W1294" s="418">
        <f>AI1294-I1294</f>
        <v/>
      </c>
      <c r="X1294" s="455" t="n"/>
      <c r="Y1294" s="419" t="n">
        <v>44820</v>
      </c>
      <c r="Z1294" s="418" t="inlineStr">
        <is>
          <t>PPTI22-09041</t>
        </is>
      </c>
      <c r="AA1294" s="418" t="inlineStr"/>
      <c r="AB1294" s="418" t="inlineStr">
        <is>
          <t>បុគ្គលជាប់អាករ</t>
        </is>
      </c>
      <c r="AC1294" s="418" t="inlineStr">
        <is>
          <t>L001-100067123</t>
        </is>
      </c>
      <c r="AD1294" s="418" t="inlineStr">
        <is>
          <t>រីឡាយអេប៊ល សូស អ៊ិនដាសស្រ្ទៀល (ខេមបូឌា)</t>
        </is>
      </c>
      <c r="AE1294" s="455" t="n">
        <v>1410358</v>
      </c>
      <c r="AF1294" s="455" t="n">
        <v>1282144</v>
      </c>
      <c r="AG1294" s="455" t="n">
        <v>0</v>
      </c>
      <c r="AH1294" s="455" t="n">
        <v>0</v>
      </c>
      <c r="AI1294" s="455" t="n">
        <v>128214</v>
      </c>
      <c r="AJ1294" s="455" t="n">
        <v>0</v>
      </c>
      <c r="AK1294" s="455" t="n">
        <v>0</v>
      </c>
      <c r="AL1294" s="455" t="n">
        <v>0</v>
      </c>
      <c r="AM1294" s="455" t="n">
        <v>0</v>
      </c>
      <c r="AN1294" s="455" t="n">
        <v>0</v>
      </c>
      <c r="AO1294" s="455" t="n">
        <v>0</v>
      </c>
      <c r="AP1294" s="455" t="n">
        <v>0</v>
      </c>
      <c r="AQ1294" s="455" t="n">
        <v>0</v>
      </c>
      <c r="AR1294" s="418" t="inlineStr"/>
      <c r="AS1294" s="418" t="inlineStr">
        <is>
          <t>THC FEE, CFS FEE, CONTAINER IMBALANCE CHARGE, SCANNER FEE</t>
        </is>
      </c>
      <c r="AT1294" s="418" t="inlineStr">
        <is>
          <t>បានប្រកាសពន្ធ</t>
        </is>
      </c>
    </row>
    <row r="1295">
      <c r="A1295" s="417" t="n">
        <v>1286</v>
      </c>
      <c r="B1295" s="418" t="inlineStr">
        <is>
          <t>Raw Material</t>
        </is>
      </c>
      <c r="C1295" s="418" t="inlineStr">
        <is>
          <t>ឆាយ ដា ឡូយីស្ទីក</t>
        </is>
      </c>
      <c r="D1295" s="418" t="inlineStr">
        <is>
          <t>L001-100063098</t>
        </is>
      </c>
      <c r="E1295" s="418" t="inlineStr">
        <is>
          <t>2209011443</t>
        </is>
      </c>
      <c r="F1295" s="419" t="n">
        <v>44832</v>
      </c>
      <c r="G1295" s="420" t="n">
        <v>50148</v>
      </c>
      <c r="H1295" s="418" t="n"/>
      <c r="I1295" s="455" t="n">
        <v>50148</v>
      </c>
      <c r="J1295" s="418">
        <f>IF(L1295&lt;&gt;"",L1295,K1295)</f>
        <v/>
      </c>
      <c r="K1295" s="418">
        <f>IF(AND(T1295=TRUE, U1295=TRUE, V1295=TRUE), IF(W1295&lt;-0.05, "អនុញ្ញាត (អ្នកផ្គត់ផ្គង់ប្រកាសខ្វះ)", "បានប្រកាស (អនុញ្ញាត)"), IF(AND(T1295=FALSE, U1295=FALSE, V1295=FALSE), "ព្យួរទុក (មិនមានទិន្នន័យ)", "ប្រកាសខុស (ព្យួរទុក)"))</f>
        <v/>
      </c>
      <c r="L1295" s="418" t="inlineStr"/>
      <c r="M1295" s="418" t="inlineStr"/>
      <c r="N1295" s="455" t="n"/>
      <c r="O1295" s="455">
        <f>IF(W1295&lt;0,AI1295,I1295)</f>
        <v/>
      </c>
      <c r="P1295" s="455">
        <f>I1295-O1295</f>
        <v/>
      </c>
      <c r="Q1295" s="418" t="n"/>
      <c r="R1295" s="418" t="inlineStr">
        <is>
          <t>2209011443</t>
        </is>
      </c>
      <c r="S1295" s="418" t="inlineStr">
        <is>
          <t>2209011443</t>
        </is>
      </c>
      <c r="T1295" s="418">
        <f>R1295=S1295</f>
        <v/>
      </c>
      <c r="U1295" s="418">
        <f>AND(MONTH(F1295)=MONTH(Y1295), YEAR(F1295)=YEAR(Y1295))</f>
        <v/>
      </c>
      <c r="V1295" s="418">
        <f>AND(AC1295&lt;&gt;"", 'Company information'!D$4&lt;&gt;"", RIGHT(SUBSTITUTE(AC1295,"-",""),9)=RIGHT(SUBSTITUTE('Company information'!D$4,"-",""),9))</f>
        <v/>
      </c>
      <c r="W1295" s="418">
        <f>AI1295-I1295</f>
        <v/>
      </c>
      <c r="X1295" s="455" t="n"/>
      <c r="Y1295" s="419" t="n">
        <v>44832</v>
      </c>
      <c r="Z1295" s="418" t="inlineStr">
        <is>
          <t>2209011443</t>
        </is>
      </c>
      <c r="AA1295" s="418" t="inlineStr"/>
      <c r="AB1295" s="418" t="inlineStr">
        <is>
          <t>បុគ្គលជាប់អាករ</t>
        </is>
      </c>
      <c r="AC1295" s="418" t="inlineStr">
        <is>
          <t>L001-100067123</t>
        </is>
      </c>
      <c r="AD1295" s="418" t="inlineStr">
        <is>
          <t>រីឡាយអេប៊ល សូស អ៊ិនដាសស្រ្ទៀល (ខេមបូឌា)</t>
        </is>
      </c>
      <c r="AE1295" s="455" t="n">
        <v>551626</v>
      </c>
      <c r="AF1295" s="455" t="n">
        <v>501478</v>
      </c>
      <c r="AG1295" s="455" t="n">
        <v>0</v>
      </c>
      <c r="AH1295" s="455" t="n">
        <v>0</v>
      </c>
      <c r="AI1295" s="455" t="n">
        <v>50148</v>
      </c>
      <c r="AJ1295" s="455" t="n">
        <v>0</v>
      </c>
      <c r="AK1295" s="455" t="n">
        <v>0</v>
      </c>
      <c r="AL1295" s="455" t="n">
        <v>0</v>
      </c>
      <c r="AM1295" s="455" t="n">
        <v>0</v>
      </c>
      <c r="AN1295" s="455" t="n">
        <v>0</v>
      </c>
      <c r="AO1295" s="455" t="n">
        <v>0</v>
      </c>
      <c r="AP1295" s="455" t="n">
        <v>0</v>
      </c>
      <c r="AQ1295" s="455" t="n">
        <v>0</v>
      </c>
      <c r="AR1295" s="418" t="inlineStr"/>
      <c r="AS1295" s="418" t="inlineStr">
        <is>
          <t>D/O Fee</t>
        </is>
      </c>
      <c r="AT1295" s="418" t="inlineStr">
        <is>
          <t>បានប្រកាសពន្ធ</t>
        </is>
      </c>
    </row>
    <row r="1296">
      <c r="A1296" s="417" t="n">
        <v>1287</v>
      </c>
      <c r="B1296" s="418" t="inlineStr">
        <is>
          <t>Customs Clearance Fee and Trucking Fee</t>
        </is>
      </c>
      <c r="C1296" s="418" t="inlineStr">
        <is>
          <t>កំពង់ផែស្វយ័តក្រុងព្រះសីហនុ</t>
        </is>
      </c>
      <c r="D1296" s="418" t="inlineStr">
        <is>
          <t>L001-100044638</t>
        </is>
      </c>
      <c r="E1296" s="418" t="inlineStr">
        <is>
          <t>167901</t>
        </is>
      </c>
      <c r="F1296" s="419" t="n">
        <v>44821</v>
      </c>
      <c r="G1296" s="420" t="n">
        <v>3154</v>
      </c>
      <c r="H1296" s="418" t="n"/>
      <c r="I1296" s="455" t="n">
        <v>3154</v>
      </c>
      <c r="J1296" s="418">
        <f>IF(L1296&lt;&gt;"",L1296,K1296)</f>
        <v/>
      </c>
      <c r="K1296" s="418">
        <f>IF(AND(T1296=TRUE, U1296=TRUE, V1296=TRUE), IF(W1296&lt;-0.05, "អនុញ្ញាត (អ្នកផ្គត់ផ្គង់ប្រកាសខ្វះ)", "បានប្រកាស (អនុញ្ញាត)"), IF(AND(T1296=FALSE, U1296=FALSE, V1296=FALSE), "ព្យួរទុក (មិនមានទិន្នន័យ)", "ប្រកាសខុស (ព្យួរទុក)"))</f>
        <v/>
      </c>
      <c r="L1296" s="418" t="inlineStr"/>
      <c r="M1296" s="418" t="inlineStr"/>
      <c r="N1296" s="455" t="n"/>
      <c r="O1296" s="455">
        <f>IF(W1296&lt;0,AI1296,I1296)</f>
        <v/>
      </c>
      <c r="P1296" s="455">
        <f>I1296-O1296</f>
        <v/>
      </c>
      <c r="Q1296" s="418" t="n"/>
      <c r="R1296" s="418" t="inlineStr">
        <is>
          <t>167901</t>
        </is>
      </c>
      <c r="S1296" s="418" t="inlineStr"/>
      <c r="T1296" s="418">
        <f>R1296=S1296</f>
        <v/>
      </c>
      <c r="U1296" s="418">
        <f>AND(MONTH(F1296)=MONTH(Y1296), YEAR(F1296)=YEAR(Y1296))</f>
        <v/>
      </c>
      <c r="V1296" s="418">
        <f>AND(AC1296&lt;&gt;"", 'Company information'!D$4&lt;&gt;"", RIGHT(SUBSTITUTE(AC1296,"-",""),9)=RIGHT(SUBSTITUTE('Company information'!D$4,"-",""),9))</f>
        <v/>
      </c>
      <c r="W1296" s="418">
        <f>AI1296-I1296</f>
        <v/>
      </c>
      <c r="X1296" s="455" t="n"/>
      <c r="Y1296" s="417" t="n"/>
      <c r="Z1296" s="418" t="n"/>
      <c r="AA1296" s="418" t="n"/>
      <c r="AB1296" s="418" t="n"/>
      <c r="AC1296" s="418" t="n"/>
      <c r="AD1296" s="418" t="n"/>
      <c r="AE1296" s="455" t="n"/>
      <c r="AF1296" s="455" t="n"/>
      <c r="AG1296" s="455" t="n"/>
      <c r="AH1296" s="455" t="n"/>
      <c r="AI1296" s="455" t="n"/>
      <c r="AJ1296" s="455" t="n"/>
      <c r="AK1296" s="455" t="n"/>
      <c r="AL1296" s="455" t="n"/>
      <c r="AM1296" s="455" t="n"/>
      <c r="AN1296" s="455" t="n"/>
      <c r="AO1296" s="455" t="n"/>
      <c r="AP1296" s="455" t="n"/>
      <c r="AQ1296" s="455" t="n"/>
      <c r="AR1296" s="418" t="n"/>
      <c r="AS1296" s="418" t="n"/>
      <c r="AT1296" s="418" t="n"/>
    </row>
    <row r="1297">
      <c r="A1297" s="417" t="n">
        <v>1288</v>
      </c>
      <c r="B1297" s="418" t="inlineStr">
        <is>
          <t>Customs Declaration and CPF Containerized</t>
        </is>
      </c>
      <c r="C1297" s="418" t="inlineStr">
        <is>
          <t>អាយធីអាយ អ៊ិនធើណេសិនណល ត្រេនស័្ពរថេសិន (ខេមបូឌា) ឯ.ក</t>
        </is>
      </c>
      <c r="D1297" s="418" t="inlineStr">
        <is>
          <t>K002-901800477</t>
        </is>
      </c>
      <c r="E1297" s="418" t="inlineStr">
        <is>
          <t>CAM222734</t>
        </is>
      </c>
      <c r="F1297" s="419" t="n">
        <v>44820</v>
      </c>
      <c r="G1297" s="420" t="n">
        <v>200562</v>
      </c>
      <c r="H1297" s="418" t="n"/>
      <c r="I1297" s="455" t="n">
        <v>200562</v>
      </c>
      <c r="J1297" s="418">
        <f>IF(L1297&lt;&gt;"",L1297,K1297)</f>
        <v/>
      </c>
      <c r="K1297" s="418">
        <f>IF(AND(T1297=TRUE, U1297=TRUE, V1297=TRUE), IF(W1297&lt;-0.05, "អនុញ្ញាត (អ្នកផ្គត់ផ្គង់ប្រកាសខ្វះ)", "បានប្រកាស (អនុញ្ញាត)"), IF(AND(T1297=FALSE, U1297=FALSE, V1297=FALSE), "ព្យួរទុក (មិនមានទិន្នន័យ)", "ប្រកាសខុស (ព្យួរទុក)"))</f>
        <v/>
      </c>
      <c r="L1297" s="418" t="inlineStr"/>
      <c r="M1297" s="418" t="inlineStr"/>
      <c r="N1297" s="455" t="n"/>
      <c r="O1297" s="455">
        <f>IF(W1297&lt;0,AI1297,I1297)</f>
        <v/>
      </c>
      <c r="P1297" s="455">
        <f>I1297-O1297</f>
        <v/>
      </c>
      <c r="Q1297" s="418" t="n"/>
      <c r="R1297" s="418" t="inlineStr">
        <is>
          <t>CAM222734</t>
        </is>
      </c>
      <c r="S1297" s="418" t="inlineStr">
        <is>
          <t>CAM222734</t>
        </is>
      </c>
      <c r="T1297" s="418">
        <f>R1297=S1297</f>
        <v/>
      </c>
      <c r="U1297" s="418">
        <f>AND(MONTH(F1297)=MONTH(Y1297), YEAR(F1297)=YEAR(Y1297))</f>
        <v/>
      </c>
      <c r="V1297" s="418">
        <f>AND(AC1297&lt;&gt;"", 'Company information'!D$4&lt;&gt;"", RIGHT(SUBSTITUTE(AC1297,"-",""),9)=RIGHT(SUBSTITUTE('Company information'!D$4,"-",""),9))</f>
        <v/>
      </c>
      <c r="W1297" s="418">
        <f>AI1297-I1297</f>
        <v/>
      </c>
      <c r="X1297" s="455" t="n"/>
      <c r="Y1297" s="419" t="n">
        <v>44820</v>
      </c>
      <c r="Z1297" s="418" t="inlineStr">
        <is>
          <t>CAM222734</t>
        </is>
      </c>
      <c r="AA1297" s="418" t="inlineStr"/>
      <c r="AB1297" s="418" t="inlineStr">
        <is>
          <t>បុគ្គលជាប់អាករ</t>
        </is>
      </c>
      <c r="AC1297" s="418" t="inlineStr">
        <is>
          <t>L001-100067123</t>
        </is>
      </c>
      <c r="AD1297" s="418" t="inlineStr">
        <is>
          <t>រីឡាយអេប៊ល សូស អ៊ិនដាសស្រ្ទៀល (ខេមបូឌា)</t>
        </is>
      </c>
      <c r="AE1297" s="455" t="n">
        <v>2206178</v>
      </c>
      <c r="AF1297" s="455" t="n">
        <v>2005616</v>
      </c>
      <c r="AG1297" s="455" t="n">
        <v>0</v>
      </c>
      <c r="AH1297" s="455" t="n">
        <v>0</v>
      </c>
      <c r="AI1297" s="455" t="n">
        <v>200562</v>
      </c>
      <c r="AJ1297" s="455" t="n">
        <v>0</v>
      </c>
      <c r="AK1297" s="455" t="n">
        <v>0</v>
      </c>
      <c r="AL1297" s="455" t="n">
        <v>0</v>
      </c>
      <c r="AM1297" s="455" t="n">
        <v>0</v>
      </c>
      <c r="AN1297" s="455" t="n">
        <v>0</v>
      </c>
      <c r="AO1297" s="455" t="n">
        <v>0</v>
      </c>
      <c r="AP1297" s="455" t="n">
        <v>0</v>
      </c>
      <c r="AQ1297" s="455" t="n">
        <v>0</v>
      </c>
      <c r="AR1297" s="418" t="inlineStr"/>
      <c r="AS1297" s="418" t="inlineStr">
        <is>
          <t>COLOADER,AGENCY</t>
        </is>
      </c>
      <c r="AT1297" s="418" t="inlineStr">
        <is>
          <t>បានប្រកាសពន្ធ</t>
        </is>
      </c>
    </row>
    <row r="1298">
      <c r="A1298" s="417" t="n">
        <v>1289</v>
      </c>
      <c r="B1298" s="418" t="inlineStr">
        <is>
          <t>SCF Below 40F</t>
        </is>
      </c>
      <c r="C1298" s="418" t="inlineStr">
        <is>
          <t>អាយធីអាយ អ៊ិនធើណេសិនណល ត្រេនស័្ពរថេសិន (ខេមបូឌា) ឯ.ក</t>
        </is>
      </c>
      <c r="D1298" s="418" t="inlineStr">
        <is>
          <t>K002-901800477</t>
        </is>
      </c>
      <c r="E1298" s="418" t="inlineStr">
        <is>
          <t>CAM222680</t>
        </is>
      </c>
      <c r="F1298" s="419" t="n">
        <v>44843</v>
      </c>
      <c r="G1298" s="420" t="n">
        <v>130192</v>
      </c>
      <c r="H1298" s="418" t="n"/>
      <c r="I1298" s="455" t="n">
        <v>130192</v>
      </c>
      <c r="J1298" s="418">
        <f>IF(L1298&lt;&gt;"",L1298,K1298)</f>
        <v/>
      </c>
      <c r="K1298" s="418">
        <f>IF(AND(T1298=TRUE, U1298=TRUE, V1298=TRUE), IF(W1298&lt;-0.05, "អនុញ្ញាត (អ្នកផ្គត់ផ្គង់ប្រកាសខ្វះ)", "បានប្រកាស (អនុញ្ញាត)"), IF(AND(T1298=FALSE, U1298=FALSE, V1298=FALSE), "ព្យួរទុក (មិនមានទិន្នន័យ)", "ប្រកាសខុស (ព្យួរទុក)"))</f>
        <v/>
      </c>
      <c r="L1298" s="418" t="inlineStr"/>
      <c r="M1298" s="418" t="inlineStr"/>
      <c r="N1298" s="455" t="n"/>
      <c r="O1298" s="455">
        <f>IF(W1298&lt;0,AI1298,I1298)</f>
        <v/>
      </c>
      <c r="P1298" s="455">
        <f>I1298-O1298</f>
        <v/>
      </c>
      <c r="Q1298" s="418" t="n"/>
      <c r="R1298" s="418" t="inlineStr">
        <is>
          <t>CAM222680</t>
        </is>
      </c>
      <c r="S1298" s="418" t="inlineStr">
        <is>
          <t>CAM222680</t>
        </is>
      </c>
      <c r="T1298" s="418">
        <f>R1298=S1298</f>
        <v/>
      </c>
      <c r="U1298" s="418">
        <f>AND(MONTH(F1298)=MONTH(Y1298), YEAR(F1298)=YEAR(Y1298))</f>
        <v/>
      </c>
      <c r="V1298" s="418">
        <f>AND(AC1298&lt;&gt;"", 'Company information'!D$4&lt;&gt;"", RIGHT(SUBSTITUTE(AC1298,"-",""),9)=RIGHT(SUBSTITUTE('Company information'!D$4,"-",""),9))</f>
        <v/>
      </c>
      <c r="W1298" s="418">
        <f>AI1298-I1298</f>
        <v/>
      </c>
      <c r="X1298" s="455" t="n"/>
      <c r="Y1298" s="419" t="n">
        <v>44814</v>
      </c>
      <c r="Z1298" s="418" t="inlineStr">
        <is>
          <t>CAM222680</t>
        </is>
      </c>
      <c r="AA1298" s="418" t="inlineStr"/>
      <c r="AB1298" s="418" t="inlineStr">
        <is>
          <t>បុគ្គលជាប់អាករ</t>
        </is>
      </c>
      <c r="AC1298" s="418" t="inlineStr">
        <is>
          <t>L001-100067123</t>
        </is>
      </c>
      <c r="AD1298" s="418" t="inlineStr">
        <is>
          <t>រីឡាយអេប៊ល សូស អ៊ិនដាសស្រ្ទៀល (ខេមបូឌា)</t>
        </is>
      </c>
      <c r="AE1298" s="455" t="n">
        <v>1432112</v>
      </c>
      <c r="AF1298" s="455" t="n">
        <v>1301920</v>
      </c>
      <c r="AG1298" s="455" t="n">
        <v>0</v>
      </c>
      <c r="AH1298" s="455" t="n">
        <v>0</v>
      </c>
      <c r="AI1298" s="455" t="n">
        <v>130192</v>
      </c>
      <c r="AJ1298" s="455" t="n">
        <v>0</v>
      </c>
      <c r="AK1298" s="455" t="n">
        <v>0</v>
      </c>
      <c r="AL1298" s="455" t="n">
        <v>0</v>
      </c>
      <c r="AM1298" s="455" t="n">
        <v>0</v>
      </c>
      <c r="AN1298" s="455" t="n">
        <v>0</v>
      </c>
      <c r="AO1298" s="455" t="n">
        <v>0</v>
      </c>
      <c r="AP1298" s="455" t="n">
        <v>0</v>
      </c>
      <c r="AQ1298" s="455" t="n">
        <v>0</v>
      </c>
      <c r="AR1298" s="418" t="inlineStr"/>
      <c r="AS1298" s="418" t="inlineStr">
        <is>
          <t>THC,DOC</t>
        </is>
      </c>
      <c r="AT1298" s="418" t="inlineStr">
        <is>
          <t>បានប្រកាសពន្ធ</t>
        </is>
      </c>
    </row>
    <row r="1299">
      <c r="A1299" s="417" t="n">
        <v>1290</v>
      </c>
      <c r="B1299" s="418" t="inlineStr">
        <is>
          <t>Lift-On &amp; Lift-Off</t>
        </is>
      </c>
      <c r="C1299" s="418" t="inlineStr">
        <is>
          <t>យូនៀន ឆេមភៀន ឡូជីស្ទីក (ខេមបូឌា)</t>
        </is>
      </c>
      <c r="D1299" s="418" t="inlineStr">
        <is>
          <t>L001-104010509</t>
        </is>
      </c>
      <c r="E1299" s="418" t="inlineStr">
        <is>
          <t>221502</t>
        </is>
      </c>
      <c r="F1299" s="419" t="n">
        <v>44817</v>
      </c>
      <c r="G1299" s="420" t="n">
        <v>13168</v>
      </c>
      <c r="H1299" s="418" t="n"/>
      <c r="I1299" s="455" t="n">
        <v>13168</v>
      </c>
      <c r="J1299" s="418">
        <f>IF(L1299&lt;&gt;"",L1299,K1299)</f>
        <v/>
      </c>
      <c r="K1299" s="418">
        <f>IF(AND(T1299=TRUE, U1299=TRUE, V1299=TRUE), IF(W1299&lt;-0.05, "អនុញ្ញាត (អ្នកផ្គត់ផ្គង់ប្រកាសខ្វះ)", "បានប្រកាស (អនុញ្ញាត)"), IF(AND(T1299=FALSE, U1299=FALSE, V1299=FALSE), "ព្យួរទុក (មិនមានទិន្នន័យ)", "ប្រកាសខុស (ព្យួរទុក)"))</f>
        <v/>
      </c>
      <c r="L1299" s="418" t="inlineStr"/>
      <c r="M1299" s="418" t="inlineStr"/>
      <c r="N1299" s="455" t="n"/>
      <c r="O1299" s="455">
        <f>IF(W1299&lt;0,AI1299,I1299)</f>
        <v/>
      </c>
      <c r="P1299" s="455">
        <f>I1299-O1299</f>
        <v/>
      </c>
      <c r="Q1299" s="418" t="n"/>
      <c r="R1299" s="418" t="inlineStr">
        <is>
          <t>221502</t>
        </is>
      </c>
      <c r="S1299" s="418" t="inlineStr">
        <is>
          <t>221502</t>
        </is>
      </c>
      <c r="T1299" s="418">
        <f>R1299=S1299</f>
        <v/>
      </c>
      <c r="U1299" s="418">
        <f>AND(MONTH(F1299)=MONTH(Y1299), YEAR(F1299)=YEAR(Y1299))</f>
        <v/>
      </c>
      <c r="V1299" s="418">
        <f>AND(AC1299&lt;&gt;"", 'Company information'!D$4&lt;&gt;"", RIGHT(SUBSTITUTE(AC1299,"-",""),9)=RIGHT(SUBSTITUTE('Company information'!D$4,"-",""),9))</f>
        <v/>
      </c>
      <c r="W1299" s="418">
        <f>AI1299-I1299</f>
        <v/>
      </c>
      <c r="X1299" s="455" t="n"/>
      <c r="Y1299" s="419" t="n">
        <v>44817</v>
      </c>
      <c r="Z1299" s="418" t="inlineStr">
        <is>
          <t>221502</t>
        </is>
      </c>
      <c r="AA1299" s="418" t="inlineStr"/>
      <c r="AB1299" s="418" t="inlineStr">
        <is>
          <t>បុគ្គលជាប់អាករ</t>
        </is>
      </c>
      <c r="AC1299" s="418" t="inlineStr">
        <is>
          <t>L001-100067123</t>
        </is>
      </c>
      <c r="AD1299" s="418" t="inlineStr">
        <is>
          <t>រីឡាយអេប៊ល សូស អ៊ិនដាសស្រ្ទៀល (ខេមបូឌា)</t>
        </is>
      </c>
      <c r="AE1299" s="455" t="n">
        <v>144848</v>
      </c>
      <c r="AF1299" s="455" t="n">
        <v>131680</v>
      </c>
      <c r="AG1299" s="455" t="n">
        <v>0</v>
      </c>
      <c r="AH1299" s="455" t="n">
        <v>0</v>
      </c>
      <c r="AI1299" s="455" t="n">
        <v>13168</v>
      </c>
      <c r="AJ1299" s="455" t="n">
        <v>0</v>
      </c>
      <c r="AK1299" s="455" t="n">
        <v>0</v>
      </c>
      <c r="AL1299" s="455" t="n">
        <v>0</v>
      </c>
      <c r="AM1299" s="455" t="n">
        <v>0</v>
      </c>
      <c r="AN1299" s="455" t="n">
        <v>0</v>
      </c>
      <c r="AO1299" s="455" t="n">
        <v>0</v>
      </c>
      <c r="AP1299" s="455" t="n">
        <v>0</v>
      </c>
      <c r="AQ1299" s="455" t="n">
        <v>0</v>
      </c>
      <c r="AR1299" s="418" t="inlineStr"/>
      <c r="AS1299" s="418" t="inlineStr">
        <is>
          <t>WARE</t>
        </is>
      </c>
      <c r="AT1299" s="418" t="inlineStr">
        <is>
          <t>បានប្រកាសពន្ធ</t>
        </is>
      </c>
    </row>
    <row r="1300">
      <c r="A1300" s="417" t="n">
        <v>1291</v>
      </c>
      <c r="B1300" s="418" t="inlineStr">
        <is>
          <t>THC Carrier Charge, CIC Carrire Charge, Admin Fee, Agency Fee and Ocean Freight</t>
        </is>
      </c>
      <c r="C1300" s="418" t="inlineStr">
        <is>
          <t>អាយធីអាយ អ៊ិនធើណេសិនណល ត្រេនស័្ពរថេសិន (ខេមបូឌា) ឯ.ក</t>
        </is>
      </c>
      <c r="D1300" s="418" t="inlineStr">
        <is>
          <t>K002-901800477</t>
        </is>
      </c>
      <c r="E1300" s="418" t="inlineStr">
        <is>
          <t>CAM222679</t>
        </is>
      </c>
      <c r="F1300" s="419" t="n">
        <v>44843</v>
      </c>
      <c r="G1300" s="420" t="n">
        <v>127076</v>
      </c>
      <c r="H1300" s="418" t="n"/>
      <c r="I1300" s="455" t="n">
        <v>127076</v>
      </c>
      <c r="J1300" s="418">
        <f>IF(L1300&lt;&gt;"",L1300,K1300)</f>
        <v/>
      </c>
      <c r="K1300" s="418">
        <f>IF(AND(T1300=TRUE, U1300=TRUE, V1300=TRUE), IF(W1300&lt;-0.05, "អនុញ្ញាត (អ្នកផ្គត់ផ្គង់ប្រកាសខ្វះ)", "បានប្រកាស (អនុញ្ញាត)"), IF(AND(T1300=FALSE, U1300=FALSE, V1300=FALSE), "ព្យួរទុក (មិនមានទិន្នន័យ)", "ប្រកាសខុស (ព្យួរទុក)"))</f>
        <v/>
      </c>
      <c r="L1300" s="418" t="inlineStr"/>
      <c r="M1300" s="418" t="inlineStr"/>
      <c r="N1300" s="455" t="n"/>
      <c r="O1300" s="455">
        <f>IF(W1300&lt;0,AI1300,I1300)</f>
        <v/>
      </c>
      <c r="P1300" s="455">
        <f>I1300-O1300</f>
        <v/>
      </c>
      <c r="Q1300" s="418" t="n"/>
      <c r="R1300" s="418" t="inlineStr">
        <is>
          <t>CAM222679</t>
        </is>
      </c>
      <c r="S1300" s="418" t="inlineStr">
        <is>
          <t>CAM222679</t>
        </is>
      </c>
      <c r="T1300" s="418">
        <f>R1300=S1300</f>
        <v/>
      </c>
      <c r="U1300" s="418">
        <f>AND(MONTH(F1300)=MONTH(Y1300), YEAR(F1300)=YEAR(Y1300))</f>
        <v/>
      </c>
      <c r="V1300" s="418">
        <f>AND(AC1300&lt;&gt;"", 'Company information'!D$4&lt;&gt;"", RIGHT(SUBSTITUTE(AC1300,"-",""),9)=RIGHT(SUBSTITUTE('Company information'!D$4,"-",""),9))</f>
        <v/>
      </c>
      <c r="W1300" s="418">
        <f>AI1300-I1300</f>
        <v/>
      </c>
      <c r="X1300" s="455" t="n"/>
      <c r="Y1300" s="419" t="n">
        <v>44814</v>
      </c>
      <c r="Z1300" s="418" t="inlineStr">
        <is>
          <t>CAM222679</t>
        </is>
      </c>
      <c r="AA1300" s="418" t="inlineStr"/>
      <c r="AB1300" s="418" t="inlineStr">
        <is>
          <t>បុគ្គលជាប់អាករ</t>
        </is>
      </c>
      <c r="AC1300" s="418" t="inlineStr">
        <is>
          <t>L001-100067123</t>
        </is>
      </c>
      <c r="AD1300" s="418" t="inlineStr">
        <is>
          <t>រីឡាយអេប៊ល សូស អ៊ិនដាសស្រ្ទៀល (ខេមបូឌា)</t>
        </is>
      </c>
      <c r="AE1300" s="455" t="n">
        <v>1397834</v>
      </c>
      <c r="AF1300" s="455" t="n">
        <v>1270758</v>
      </c>
      <c r="AG1300" s="455" t="n">
        <v>0</v>
      </c>
      <c r="AH1300" s="455" t="n">
        <v>0</v>
      </c>
      <c r="AI1300" s="455" t="n">
        <v>127076</v>
      </c>
      <c r="AJ1300" s="455" t="n">
        <v>0</v>
      </c>
      <c r="AK1300" s="455" t="n">
        <v>0</v>
      </c>
      <c r="AL1300" s="455" t="n">
        <v>0</v>
      </c>
      <c r="AM1300" s="455" t="n">
        <v>0</v>
      </c>
      <c r="AN1300" s="455" t="n">
        <v>0</v>
      </c>
      <c r="AO1300" s="455" t="n">
        <v>0</v>
      </c>
      <c r="AP1300" s="455" t="n">
        <v>0</v>
      </c>
      <c r="AQ1300" s="455" t="n">
        <v>0</v>
      </c>
      <c r="AR1300" s="418" t="inlineStr"/>
      <c r="AS1300" s="418" t="inlineStr">
        <is>
          <t>THC,DOC</t>
        </is>
      </c>
      <c r="AT1300" s="418" t="inlineStr">
        <is>
          <t>បានប្រកាសពន្ធ</t>
        </is>
      </c>
    </row>
    <row r="1301">
      <c r="A1301" s="417" t="n">
        <v>1292</v>
      </c>
      <c r="B1301" s="418" t="inlineStr">
        <is>
          <t>Customs Clearance Fee, Extra Trucking Fee, Lo-Lo Fee, Non-Oriignal Insuraance, Permit Fee, Service Charge, Red in Asycuda System</t>
        </is>
      </c>
      <c r="C1301" s="418" t="inlineStr">
        <is>
          <t>យូនៀន ឆេមភៀន ឡូជីស្ទីក (ខេមបូឌា)</t>
        </is>
      </c>
      <c r="D1301" s="418" t="inlineStr">
        <is>
          <t>L001-104010509</t>
        </is>
      </c>
      <c r="E1301" s="418" t="inlineStr">
        <is>
          <t>221501</t>
        </is>
      </c>
      <c r="F1301" s="419" t="n">
        <v>44817</v>
      </c>
      <c r="G1301" s="420" t="n">
        <v>12708</v>
      </c>
      <c r="H1301" s="418" t="n"/>
      <c r="I1301" s="455" t="n">
        <v>12708</v>
      </c>
      <c r="J1301" s="418">
        <f>IF(L1301&lt;&gt;"",L1301,K1301)</f>
        <v/>
      </c>
      <c r="K1301" s="418">
        <f>IF(AND(T1301=TRUE, U1301=TRUE, V1301=TRUE), IF(W1301&lt;-0.05, "អនុញ្ញាត (អ្នកផ្គត់ផ្គង់ប្រកាសខ្វះ)", "បានប្រកាស (អនុញ្ញាត)"), IF(AND(T1301=FALSE, U1301=FALSE, V1301=FALSE), "ព្យួរទុក (មិនមានទិន្នន័យ)", "ប្រកាសខុស (ព្យួរទុក)"))</f>
        <v/>
      </c>
      <c r="L1301" s="418" t="inlineStr"/>
      <c r="M1301" s="418" t="inlineStr"/>
      <c r="N1301" s="455" t="n"/>
      <c r="O1301" s="455">
        <f>IF(W1301&lt;0,AI1301,I1301)</f>
        <v/>
      </c>
      <c r="P1301" s="455">
        <f>I1301-O1301</f>
        <v/>
      </c>
      <c r="Q1301" s="418" t="n"/>
      <c r="R1301" s="418" t="inlineStr">
        <is>
          <t>221501</t>
        </is>
      </c>
      <c r="S1301" s="418" t="inlineStr">
        <is>
          <t>221501</t>
        </is>
      </c>
      <c r="T1301" s="418">
        <f>R1301=S1301</f>
        <v/>
      </c>
      <c r="U1301" s="418">
        <f>AND(MONTH(F1301)=MONTH(Y1301), YEAR(F1301)=YEAR(Y1301))</f>
        <v/>
      </c>
      <c r="V1301" s="418">
        <f>AND(AC1301&lt;&gt;"", 'Company information'!D$4&lt;&gt;"", RIGHT(SUBSTITUTE(AC1301,"-",""),9)=RIGHT(SUBSTITUTE('Company information'!D$4,"-",""),9))</f>
        <v/>
      </c>
      <c r="W1301" s="418">
        <f>AI1301-I1301</f>
        <v/>
      </c>
      <c r="X1301" s="455" t="n"/>
      <c r="Y1301" s="419" t="n">
        <v>44817</v>
      </c>
      <c r="Z1301" s="418" t="inlineStr">
        <is>
          <t>221501</t>
        </is>
      </c>
      <c r="AA1301" s="418" t="inlineStr"/>
      <c r="AB1301" s="418" t="inlineStr">
        <is>
          <t>បុគ្គលជាប់អាករ</t>
        </is>
      </c>
      <c r="AC1301" s="418" t="inlineStr">
        <is>
          <t>L001-100067123</t>
        </is>
      </c>
      <c r="AD1301" s="418" t="inlineStr">
        <is>
          <t>រីឡាយអេប៊ល សូស អ៊ិនដាសស្រ្ទៀល (ខេមបូឌា)</t>
        </is>
      </c>
      <c r="AE1301" s="455" t="n">
        <v>139787</v>
      </c>
      <c r="AF1301" s="455" t="n">
        <v>127079</v>
      </c>
      <c r="AG1301" s="455" t="n">
        <v>0</v>
      </c>
      <c r="AH1301" s="455" t="n">
        <v>0</v>
      </c>
      <c r="AI1301" s="455" t="n">
        <v>12708</v>
      </c>
      <c r="AJ1301" s="455" t="n">
        <v>0</v>
      </c>
      <c r="AK1301" s="455" t="n">
        <v>0</v>
      </c>
      <c r="AL1301" s="455" t="n">
        <v>0</v>
      </c>
      <c r="AM1301" s="455" t="n">
        <v>0</v>
      </c>
      <c r="AN1301" s="455" t="n">
        <v>0</v>
      </c>
      <c r="AO1301" s="455" t="n">
        <v>0</v>
      </c>
      <c r="AP1301" s="455" t="n">
        <v>0</v>
      </c>
      <c r="AQ1301" s="455" t="n">
        <v>0</v>
      </c>
      <c r="AR1301" s="418" t="inlineStr"/>
      <c r="AS1301" s="418" t="inlineStr">
        <is>
          <t>WARE</t>
        </is>
      </c>
      <c r="AT1301" s="418" t="inlineStr">
        <is>
          <t>បានប្រកាសពន្ធ</t>
        </is>
      </c>
    </row>
    <row r="1302">
      <c r="A1302" s="417" t="n">
        <v>1293</v>
      </c>
      <c r="B1302" s="418" t="inlineStr">
        <is>
          <t>Customs Clearance Fee and Trucking Fee</t>
        </is>
      </c>
      <c r="C1302" s="418" t="inlineStr">
        <is>
          <t>កំពង់ផែស្វយ័តក្រុងព្រះសីហនុ</t>
        </is>
      </c>
      <c r="D1302" s="418" t="inlineStr">
        <is>
          <t>L001-100044638</t>
        </is>
      </c>
      <c r="E1302" s="418" t="inlineStr">
        <is>
          <t>162766</t>
        </is>
      </c>
      <c r="F1302" s="419" t="n">
        <v>44813</v>
      </c>
      <c r="G1302" s="420" t="n">
        <v>1262</v>
      </c>
      <c r="H1302" s="418" t="n"/>
      <c r="I1302" s="455" t="n">
        <v>1262</v>
      </c>
      <c r="J1302" s="418">
        <f>IF(L1302&lt;&gt;"",L1302,K1302)</f>
        <v/>
      </c>
      <c r="K1302" s="418">
        <f>IF(AND(T1302=TRUE, U1302=TRUE, V1302=TRUE), IF(W1302&lt;-0.05, "អនុញ្ញាត (អ្នកផ្គត់ផ្គង់ប្រកាសខ្វះ)", "បានប្រកាស (អនុញ្ញាត)"), IF(AND(T1302=FALSE, U1302=FALSE, V1302=FALSE), "ព្យួរទុក (មិនមានទិន្នន័យ)", "ប្រកាសខុស (ព្យួរទុក)"))</f>
        <v/>
      </c>
      <c r="L1302" s="418" t="inlineStr"/>
      <c r="M1302" s="418" t="inlineStr"/>
      <c r="N1302" s="455" t="n"/>
      <c r="O1302" s="455">
        <f>IF(W1302&lt;0,AI1302,I1302)</f>
        <v/>
      </c>
      <c r="P1302" s="455">
        <f>I1302-O1302</f>
        <v/>
      </c>
      <c r="Q1302" s="418" t="n"/>
      <c r="R1302" s="418" t="inlineStr">
        <is>
          <t>162766</t>
        </is>
      </c>
      <c r="S1302" s="418" t="inlineStr"/>
      <c r="T1302" s="418">
        <f>R1302=S1302</f>
        <v/>
      </c>
      <c r="U1302" s="418">
        <f>AND(MONTH(F1302)=MONTH(Y1302), YEAR(F1302)=YEAR(Y1302))</f>
        <v/>
      </c>
      <c r="V1302" s="418">
        <f>AND(AC1302&lt;&gt;"", 'Company information'!D$4&lt;&gt;"", RIGHT(SUBSTITUTE(AC1302,"-",""),9)=RIGHT(SUBSTITUTE('Company information'!D$4,"-",""),9))</f>
        <v/>
      </c>
      <c r="W1302" s="418">
        <f>AI1302-I1302</f>
        <v/>
      </c>
      <c r="X1302" s="455" t="n"/>
      <c r="Y1302" s="417" t="n"/>
      <c r="Z1302" s="418" t="n"/>
      <c r="AA1302" s="418" t="n"/>
      <c r="AB1302" s="418" t="n"/>
      <c r="AC1302" s="418" t="n"/>
      <c r="AD1302" s="418" t="n"/>
      <c r="AE1302" s="455" t="n"/>
      <c r="AF1302" s="455" t="n"/>
      <c r="AG1302" s="455" t="n"/>
      <c r="AH1302" s="455" t="n"/>
      <c r="AI1302" s="455" t="n"/>
      <c r="AJ1302" s="455" t="n"/>
      <c r="AK1302" s="455" t="n"/>
      <c r="AL1302" s="455" t="n"/>
      <c r="AM1302" s="455" t="n"/>
      <c r="AN1302" s="455" t="n"/>
      <c r="AO1302" s="455" t="n"/>
      <c r="AP1302" s="455" t="n"/>
      <c r="AQ1302" s="455" t="n"/>
      <c r="AR1302" s="418" t="n"/>
      <c r="AS1302" s="418" t="n"/>
      <c r="AT1302" s="418" t="n"/>
    </row>
    <row r="1303">
      <c r="A1303" s="417" t="n">
        <v>1294</v>
      </c>
      <c r="B1303" s="418" t="inlineStr">
        <is>
          <t>Customs Declaration and CPF Containerized</t>
        </is>
      </c>
      <c r="C1303" s="418" t="inlineStr">
        <is>
          <t>ត្រេនស៍វើលដ៍ ត្រេនស្ព័រថេសិន (ខេមបូឌា)</t>
        </is>
      </c>
      <c r="D1303" s="418" t="inlineStr">
        <is>
          <t>L001-100080561</t>
        </is>
      </c>
      <c r="E1303" s="418" t="inlineStr">
        <is>
          <t>220488</t>
        </is>
      </c>
      <c r="F1303" s="419" t="n">
        <v>44690</v>
      </c>
      <c r="G1303" s="420" t="n">
        <v>84207</v>
      </c>
      <c r="H1303" s="418" t="n"/>
      <c r="I1303" s="455" t="n">
        <v>84207</v>
      </c>
      <c r="J1303" s="418">
        <f>IF(L1303&lt;&gt;"",L1303,K1303)</f>
        <v/>
      </c>
      <c r="K1303" s="418">
        <f>IF(AND(T1303=TRUE, U1303=TRUE, V1303=TRUE), IF(W1303&lt;-0.05, "អនុញ្ញាត (អ្នកផ្គត់ផ្គង់ប្រកាសខ្វះ)", "បានប្រកាស (អនុញ្ញាត)"), IF(AND(T1303=FALSE, U1303=FALSE, V1303=FALSE), "ព្យួរទុក (មិនមានទិន្នន័យ)", "ប្រកាសខុស (ព្យួរទុក)"))</f>
        <v/>
      </c>
      <c r="L1303" s="418" t="inlineStr"/>
      <c r="M1303" s="418" t="inlineStr"/>
      <c r="N1303" s="455" t="n"/>
      <c r="O1303" s="455">
        <f>IF(W1303&lt;0,AI1303,I1303)</f>
        <v/>
      </c>
      <c r="P1303" s="455">
        <f>I1303-O1303</f>
        <v/>
      </c>
      <c r="Q1303" s="418" t="n"/>
      <c r="R1303" s="418" t="inlineStr">
        <is>
          <t>220488</t>
        </is>
      </c>
      <c r="S1303" s="418" t="inlineStr">
        <is>
          <t>22-0488</t>
        </is>
      </c>
      <c r="T1303" s="418">
        <f>R1303=S1303</f>
        <v/>
      </c>
      <c r="U1303" s="418">
        <f>AND(MONTH(F1303)=MONTH(Y1303), YEAR(F1303)=YEAR(Y1303))</f>
        <v/>
      </c>
      <c r="V1303" s="418">
        <f>AND(AC1303&lt;&gt;"", 'Company information'!D$4&lt;&gt;"", RIGHT(SUBSTITUTE(AC1303,"-",""),9)=RIGHT(SUBSTITUTE('Company information'!D$4,"-",""),9))</f>
        <v/>
      </c>
      <c r="W1303" s="418">
        <f>AI1303-I1303</f>
        <v/>
      </c>
      <c r="X1303" s="455" t="n"/>
      <c r="Y1303" s="419" t="n">
        <v>44887</v>
      </c>
      <c r="Z1303" s="418" t="inlineStr">
        <is>
          <t>22-0488</t>
        </is>
      </c>
      <c r="AA1303" s="418" t="inlineStr"/>
      <c r="AB1303" s="418" t="inlineStr">
        <is>
          <t>ក្រុមហ៊ុនក្រៅប្រទេស</t>
        </is>
      </c>
      <c r="AC1303" s="418" t="inlineStr">
        <is>
          <t>91110105062770668X</t>
        </is>
      </c>
      <c r="AD1303" s="418" t="inlineStr">
        <is>
          <t>ឡូទូសហ្រ្វេត</t>
        </is>
      </c>
      <c r="AE1303" s="455" t="n">
        <v>887172</v>
      </c>
      <c r="AF1303" s="455" t="n">
        <v>806520</v>
      </c>
      <c r="AG1303" s="455" t="n">
        <v>0</v>
      </c>
      <c r="AH1303" s="455" t="n">
        <v>0</v>
      </c>
      <c r="AI1303" s="455" t="n">
        <v>0</v>
      </c>
      <c r="AJ1303" s="455" t="n">
        <v>80652</v>
      </c>
      <c r="AK1303" s="455" t="n">
        <v>0</v>
      </c>
      <c r="AL1303" s="455" t="n">
        <v>0</v>
      </c>
      <c r="AM1303" s="455" t="n">
        <v>0</v>
      </c>
      <c r="AN1303" s="455" t="n">
        <v>0</v>
      </c>
      <c r="AO1303" s="455" t="n">
        <v>0</v>
      </c>
      <c r="AP1303" s="455" t="n">
        <v>0</v>
      </c>
      <c r="AQ1303" s="455" t="n">
        <v>0</v>
      </c>
      <c r="AR1303" s="418" t="inlineStr"/>
      <c r="AS1303" s="418" t="inlineStr">
        <is>
          <t>ថ្លៃឯកសារ</t>
        </is>
      </c>
      <c r="AT1303" s="418" t="inlineStr">
        <is>
          <t>បានប្រកាសពន្ធ</t>
        </is>
      </c>
    </row>
    <row r="1304">
      <c r="A1304" s="417" t="n">
        <v>1295</v>
      </c>
      <c r="B1304" s="418" t="inlineStr">
        <is>
          <t>Lift-On &amp; Lift-Off and Storage Charges</t>
        </is>
      </c>
      <c r="C1304" s="418" t="inlineStr">
        <is>
          <t>កំពង់ផែស្វយ័តក្រុងព្រះសីហនុ</t>
        </is>
      </c>
      <c r="D1304" s="418" t="inlineStr">
        <is>
          <t>L001-100044638</t>
        </is>
      </c>
      <c r="E1304" s="418" t="inlineStr">
        <is>
          <t>161818</t>
        </is>
      </c>
      <c r="F1304" s="419" t="n">
        <v>44751</v>
      </c>
      <c r="G1304" s="420" t="n">
        <v>165</v>
      </c>
      <c r="H1304" s="418" t="n"/>
      <c r="I1304" s="455" t="n">
        <v>165</v>
      </c>
      <c r="J1304" s="418">
        <f>IF(L1304&lt;&gt;"",L1304,K1304)</f>
        <v/>
      </c>
      <c r="K1304" s="418">
        <f>IF(AND(T1304=TRUE, U1304=TRUE, V1304=TRUE), IF(W1304&lt;-0.05, "អនុញ្ញាត (អ្នកផ្គត់ផ្គង់ប្រកាសខ្វះ)", "បានប្រកាស (អនុញ្ញាត)"), IF(AND(T1304=FALSE, U1304=FALSE, V1304=FALSE), "ព្យួរទុក (មិនមានទិន្នន័យ)", "ប្រកាសខុស (ព្យួរទុក)"))</f>
        <v/>
      </c>
      <c r="L1304" s="418" t="inlineStr"/>
      <c r="M1304" s="418" t="inlineStr"/>
      <c r="N1304" s="455" t="n"/>
      <c r="O1304" s="455">
        <f>IF(W1304&lt;0,AI1304,I1304)</f>
        <v/>
      </c>
      <c r="P1304" s="455">
        <f>I1304-O1304</f>
        <v/>
      </c>
      <c r="Q1304" s="418" t="n"/>
      <c r="R1304" s="418" t="inlineStr">
        <is>
          <t>161818</t>
        </is>
      </c>
      <c r="S1304" s="418" t="inlineStr"/>
      <c r="T1304" s="418">
        <f>R1304=S1304</f>
        <v/>
      </c>
      <c r="U1304" s="418">
        <f>AND(MONTH(F1304)=MONTH(Y1304), YEAR(F1304)=YEAR(Y1304))</f>
        <v/>
      </c>
      <c r="V1304" s="418">
        <f>AND(AC1304&lt;&gt;"", 'Company information'!D$4&lt;&gt;"", RIGHT(SUBSTITUTE(AC1304,"-",""),9)=RIGHT(SUBSTITUTE('Company information'!D$4,"-",""),9))</f>
        <v/>
      </c>
      <c r="W1304" s="418">
        <f>AI1304-I1304</f>
        <v/>
      </c>
      <c r="X1304" s="455" t="n"/>
      <c r="Y1304" s="417" t="n"/>
      <c r="Z1304" s="418" t="n"/>
      <c r="AA1304" s="418" t="n"/>
      <c r="AB1304" s="418" t="n"/>
      <c r="AC1304" s="418" t="n"/>
      <c r="AD1304" s="418" t="n"/>
      <c r="AE1304" s="455" t="n"/>
      <c r="AF1304" s="455" t="n"/>
      <c r="AG1304" s="455" t="n"/>
      <c r="AH1304" s="455" t="n"/>
      <c r="AI1304" s="455" t="n"/>
      <c r="AJ1304" s="455" t="n"/>
      <c r="AK1304" s="455" t="n"/>
      <c r="AL1304" s="455" t="n"/>
      <c r="AM1304" s="455" t="n"/>
      <c r="AN1304" s="455" t="n"/>
      <c r="AO1304" s="455" t="n"/>
      <c r="AP1304" s="455" t="n"/>
      <c r="AQ1304" s="455" t="n"/>
      <c r="AR1304" s="418" t="n"/>
      <c r="AS1304" s="418" t="n"/>
      <c r="AT1304" s="418" t="n"/>
    </row>
    <row r="1305">
      <c r="A1305" s="417" t="n">
        <v>1296</v>
      </c>
      <c r="B1305" s="418" t="inlineStr">
        <is>
          <t>THC Fee, D/O Fee, Document Fee, EQ Management Fee, Agency Fee and LSS Charge</t>
        </is>
      </c>
      <c r="C1305" s="418" t="inlineStr">
        <is>
          <t>កំពង់ផែស្វយ័តក្រុងព្រះសីហនុ</t>
        </is>
      </c>
      <c r="D1305" s="418" t="inlineStr">
        <is>
          <t>L001-100044638</t>
        </is>
      </c>
      <c r="E1305" s="418" t="inlineStr">
        <is>
          <t>160746</t>
        </is>
      </c>
      <c r="F1305" s="419" t="n">
        <v>44690</v>
      </c>
      <c r="G1305" s="420" t="n">
        <v>2523</v>
      </c>
      <c r="H1305" s="418" t="n"/>
      <c r="I1305" s="455" t="n">
        <v>2523</v>
      </c>
      <c r="J1305" s="418">
        <f>IF(L1305&lt;&gt;"",L1305,K1305)</f>
        <v/>
      </c>
      <c r="K1305" s="418">
        <f>IF(AND(T1305=TRUE, U1305=TRUE, V1305=TRUE), IF(W1305&lt;-0.05, "អនុញ្ញាត (អ្នកផ្គត់ផ្គង់ប្រកាសខ្វះ)", "បានប្រកាស (អនុញ្ញាត)"), IF(AND(T1305=FALSE, U1305=FALSE, V1305=FALSE), "ព្យួរទុក (មិនមានទិន្នន័យ)", "ប្រកាសខុស (ព្យួរទុក)"))</f>
        <v/>
      </c>
      <c r="L1305" s="418" t="inlineStr"/>
      <c r="M1305" s="418" t="inlineStr"/>
      <c r="N1305" s="455" t="n"/>
      <c r="O1305" s="455">
        <f>IF(W1305&lt;0,AI1305,I1305)</f>
        <v/>
      </c>
      <c r="P1305" s="455">
        <f>I1305-O1305</f>
        <v/>
      </c>
      <c r="Q1305" s="418" t="n"/>
      <c r="R1305" s="418" t="inlineStr">
        <is>
          <t>160746</t>
        </is>
      </c>
      <c r="S1305" s="418" t="inlineStr"/>
      <c r="T1305" s="418">
        <f>R1305=S1305</f>
        <v/>
      </c>
      <c r="U1305" s="418">
        <f>AND(MONTH(F1305)=MONTH(Y1305), YEAR(F1305)=YEAR(Y1305))</f>
        <v/>
      </c>
      <c r="V1305" s="418">
        <f>AND(AC1305&lt;&gt;"", 'Company information'!D$4&lt;&gt;"", RIGHT(SUBSTITUTE(AC1305,"-",""),9)=RIGHT(SUBSTITUTE('Company information'!D$4,"-",""),9))</f>
        <v/>
      </c>
      <c r="W1305" s="418">
        <f>AI1305-I1305</f>
        <v/>
      </c>
      <c r="X1305" s="455" t="n"/>
      <c r="Y1305" s="417" t="n"/>
      <c r="Z1305" s="418" t="n"/>
      <c r="AA1305" s="418" t="n"/>
      <c r="AB1305" s="418" t="n"/>
      <c r="AC1305" s="418" t="n"/>
      <c r="AD1305" s="418" t="n"/>
      <c r="AE1305" s="455" t="n"/>
      <c r="AF1305" s="455" t="n"/>
      <c r="AG1305" s="455" t="n"/>
      <c r="AH1305" s="455" t="n"/>
      <c r="AI1305" s="455" t="n"/>
      <c r="AJ1305" s="455" t="n"/>
      <c r="AK1305" s="455" t="n"/>
      <c r="AL1305" s="455" t="n"/>
      <c r="AM1305" s="455" t="n"/>
      <c r="AN1305" s="455" t="n"/>
      <c r="AO1305" s="455" t="n"/>
      <c r="AP1305" s="455" t="n"/>
      <c r="AQ1305" s="455" t="n"/>
      <c r="AR1305" s="418" t="n"/>
      <c r="AS1305" s="418" t="n"/>
      <c r="AT1305" s="418" t="n"/>
    </row>
    <row r="1306">
      <c r="A1306" s="417" t="n">
        <v>1297</v>
      </c>
      <c r="B1306" s="418" t="inlineStr">
        <is>
          <t>Ocean Freight Charge, THC Fee, Seal Fee, B/L Fee, Handling Fee, Telex relase charge and CFS/CY</t>
        </is>
      </c>
      <c r="C1306" s="418" t="inlineStr">
        <is>
          <t>អាយធីអាយ អ៊ិនធើណេសិនណល ត្រេនស័្ពរថេសិន (ខេមបូឌា) ឯ.ក</t>
        </is>
      </c>
      <c r="D1306" s="418" t="inlineStr">
        <is>
          <t>K002-901800477</t>
        </is>
      </c>
      <c r="E1306" s="418" t="inlineStr">
        <is>
          <t>CAM222634</t>
        </is>
      </c>
      <c r="F1306" s="419" t="n">
        <v>44570</v>
      </c>
      <c r="G1306" s="420" t="n">
        <v>204973</v>
      </c>
      <c r="H1306" s="418" t="n"/>
      <c r="I1306" s="455" t="n">
        <v>204973</v>
      </c>
      <c r="J1306" s="418">
        <f>IF(L1306&lt;&gt;"",L1306,K1306)</f>
        <v/>
      </c>
      <c r="K1306" s="418">
        <f>IF(AND(T1306=TRUE, U1306=TRUE, V1306=TRUE), IF(W1306&lt;-0.05, "អនុញ្ញាត (អ្នកផ្គត់ផ្គង់ប្រកាសខ្វះ)", "បានប្រកាស (អនុញ្ញាត)"), IF(AND(T1306=FALSE, U1306=FALSE, V1306=FALSE), "ព្យួរទុក (មិនមានទិន្នន័យ)", "ប្រកាសខុស (ព្យួរទុក)"))</f>
        <v/>
      </c>
      <c r="L1306" s="418" t="inlineStr"/>
      <c r="M1306" s="418" t="inlineStr"/>
      <c r="N1306" s="455" t="n"/>
      <c r="O1306" s="455">
        <f>IF(W1306&lt;0,AI1306,I1306)</f>
        <v/>
      </c>
      <c r="P1306" s="455">
        <f>I1306-O1306</f>
        <v/>
      </c>
      <c r="Q1306" s="418" t="n"/>
      <c r="R1306" s="418" t="inlineStr">
        <is>
          <t>CAM222634</t>
        </is>
      </c>
      <c r="S1306" s="418" t="inlineStr">
        <is>
          <t>CAM222634</t>
        </is>
      </c>
      <c r="T1306" s="418">
        <f>R1306=S1306</f>
        <v/>
      </c>
      <c r="U1306" s="418">
        <f>AND(MONTH(F1306)=MONTH(Y1306), YEAR(F1306)=YEAR(Y1306))</f>
        <v/>
      </c>
      <c r="V1306" s="418">
        <f>AND(AC1306&lt;&gt;"", 'Company information'!D$4&lt;&gt;"", RIGHT(SUBSTITUTE(AC1306,"-",""),9)=RIGHT(SUBSTITUTE('Company information'!D$4,"-",""),9))</f>
        <v/>
      </c>
      <c r="W1306" s="418">
        <f>AI1306-I1306</f>
        <v/>
      </c>
      <c r="X1306" s="455" t="n"/>
      <c r="Y1306" s="419" t="n">
        <v>44805</v>
      </c>
      <c r="Z1306" s="418" t="inlineStr">
        <is>
          <t>CAM222634</t>
        </is>
      </c>
      <c r="AA1306" s="418" t="inlineStr"/>
      <c r="AB1306" s="418" t="inlineStr">
        <is>
          <t>បុគ្គលជាប់អាករ</t>
        </is>
      </c>
      <c r="AC1306" s="418" t="inlineStr">
        <is>
          <t>L001-100067123</t>
        </is>
      </c>
      <c r="AD1306" s="418" t="inlineStr">
        <is>
          <t>រីឡាយអេប៊ល សូស អ៊ិនដាសស្រ្ទៀល (ខេមបូឌា)</t>
        </is>
      </c>
      <c r="AE1306" s="455" t="n">
        <v>2254704</v>
      </c>
      <c r="AF1306" s="455" t="n">
        <v>2049731</v>
      </c>
      <c r="AG1306" s="455" t="n">
        <v>0</v>
      </c>
      <c r="AH1306" s="455" t="n">
        <v>0</v>
      </c>
      <c r="AI1306" s="455" t="n">
        <v>204973</v>
      </c>
      <c r="AJ1306" s="455" t="n">
        <v>0</v>
      </c>
      <c r="AK1306" s="455" t="n">
        <v>0</v>
      </c>
      <c r="AL1306" s="455" t="n">
        <v>0</v>
      </c>
      <c r="AM1306" s="455" t="n">
        <v>0</v>
      </c>
      <c r="AN1306" s="455" t="n">
        <v>0</v>
      </c>
      <c r="AO1306" s="455" t="n">
        <v>0</v>
      </c>
      <c r="AP1306" s="455" t="n">
        <v>0</v>
      </c>
      <c r="AQ1306" s="455" t="n">
        <v>0</v>
      </c>
      <c r="AR1306" s="418" t="inlineStr"/>
      <c r="AS1306" s="418" t="inlineStr">
        <is>
          <t>COLOADER,AGENCY</t>
        </is>
      </c>
      <c r="AT1306" s="418" t="inlineStr">
        <is>
          <t>បានប្រកាសពន្ធ</t>
        </is>
      </c>
    </row>
    <row r="1307">
      <c r="A1307" s="417" t="n">
        <v>1298</v>
      </c>
      <c r="B1307" s="418" t="inlineStr">
        <is>
          <t>Customs Declaration and CPF</t>
        </is>
      </c>
      <c r="C1307" s="418" t="inlineStr">
        <is>
          <t>អាយធីអាយ អ៊ិនធើណេសិនណល ត្រេនស័្ពរថេសិន (ខេមបូឌា) ឯ.ក</t>
        </is>
      </c>
      <c r="D1307" s="418" t="inlineStr">
        <is>
          <t>K002-901800477</t>
        </is>
      </c>
      <c r="E1307" s="418" t="inlineStr">
        <is>
          <t>CAM222633</t>
        </is>
      </c>
      <c r="F1307" s="419" t="n">
        <v>44570</v>
      </c>
      <c r="G1307" s="420" t="n">
        <v>96505</v>
      </c>
      <c r="H1307" s="418" t="n"/>
      <c r="I1307" s="455" t="n">
        <v>96505</v>
      </c>
      <c r="J1307" s="418">
        <f>IF(L1307&lt;&gt;"",L1307,K1307)</f>
        <v/>
      </c>
      <c r="K1307" s="418">
        <f>IF(AND(T1307=TRUE, U1307=TRUE, V1307=TRUE), IF(W1307&lt;-0.05, "អនុញ្ញាត (អ្នកផ្គត់ផ្គង់ប្រកាសខ្វះ)", "បានប្រកាស (អនុញ្ញាត)"), IF(AND(T1307=FALSE, U1307=FALSE, V1307=FALSE), "ព្យួរទុក (មិនមានទិន្នន័យ)", "ប្រកាសខុស (ព្យួរទុក)"))</f>
        <v/>
      </c>
      <c r="L1307" s="418" t="inlineStr"/>
      <c r="M1307" s="418" t="inlineStr"/>
      <c r="N1307" s="455" t="n"/>
      <c r="O1307" s="455">
        <f>IF(W1307&lt;0,AI1307,I1307)</f>
        <v/>
      </c>
      <c r="P1307" s="455">
        <f>I1307-O1307</f>
        <v/>
      </c>
      <c r="Q1307" s="418" t="n"/>
      <c r="R1307" s="418" t="inlineStr">
        <is>
          <t>CAM222633</t>
        </is>
      </c>
      <c r="S1307" s="418" t="inlineStr">
        <is>
          <t>CAM222633</t>
        </is>
      </c>
      <c r="T1307" s="418">
        <f>R1307=S1307</f>
        <v/>
      </c>
      <c r="U1307" s="418">
        <f>AND(MONTH(F1307)=MONTH(Y1307), YEAR(F1307)=YEAR(Y1307))</f>
        <v/>
      </c>
      <c r="V1307" s="418">
        <f>AND(AC1307&lt;&gt;"", 'Company information'!D$4&lt;&gt;"", RIGHT(SUBSTITUTE(AC1307,"-",""),9)=RIGHT(SUBSTITUTE('Company information'!D$4,"-",""),9))</f>
        <v/>
      </c>
      <c r="W1307" s="418">
        <f>AI1307-I1307</f>
        <v/>
      </c>
      <c r="X1307" s="455" t="n"/>
      <c r="Y1307" s="419" t="n">
        <v>44805</v>
      </c>
      <c r="Z1307" s="418" t="inlineStr">
        <is>
          <t>CAM222633</t>
        </is>
      </c>
      <c r="AA1307" s="418" t="inlineStr"/>
      <c r="AB1307" s="418" t="inlineStr">
        <is>
          <t>បុគ្គលជាប់អាករ</t>
        </is>
      </c>
      <c r="AC1307" s="418" t="inlineStr">
        <is>
          <t>L001-100067123</t>
        </is>
      </c>
      <c r="AD1307" s="418" t="inlineStr">
        <is>
          <t>រីឡាយអេប៊ល សូស អ៊ិនដាសស្រ្ទៀល (ខេមបូឌា)</t>
        </is>
      </c>
      <c r="AE1307" s="455" t="n">
        <v>1061558</v>
      </c>
      <c r="AF1307" s="455" t="n">
        <v>965053</v>
      </c>
      <c r="AG1307" s="455" t="n">
        <v>0</v>
      </c>
      <c r="AH1307" s="455" t="n">
        <v>0</v>
      </c>
      <c r="AI1307" s="455" t="n">
        <v>96505</v>
      </c>
      <c r="AJ1307" s="455" t="n">
        <v>0</v>
      </c>
      <c r="AK1307" s="455" t="n">
        <v>0</v>
      </c>
      <c r="AL1307" s="455" t="n">
        <v>0</v>
      </c>
      <c r="AM1307" s="455" t="n">
        <v>0</v>
      </c>
      <c r="AN1307" s="455" t="n">
        <v>0</v>
      </c>
      <c r="AO1307" s="455" t="n">
        <v>0</v>
      </c>
      <c r="AP1307" s="455" t="n">
        <v>0</v>
      </c>
      <c r="AQ1307" s="455" t="n">
        <v>0</v>
      </c>
      <c r="AR1307" s="418" t="inlineStr"/>
      <c r="AS1307" s="418" t="inlineStr">
        <is>
          <t>THC,DOC</t>
        </is>
      </c>
      <c r="AT1307" s="418" t="inlineStr">
        <is>
          <t>បានប្រកាសពន្ធ</t>
        </is>
      </c>
    </row>
    <row r="1308">
      <c r="A1308" s="417" t="n">
        <v>1299</v>
      </c>
      <c r="B1308" s="418" t="inlineStr">
        <is>
          <t>Charge from warehouse</t>
        </is>
      </c>
      <c r="C1308" s="418" t="inlineStr">
        <is>
          <t>យូនៀន ឆេមភៀន ឡូជីស្ទីក (ខេមបូឌា)</t>
        </is>
      </c>
      <c r="D1308" s="418" t="inlineStr">
        <is>
          <t>L001-104010509</t>
        </is>
      </c>
      <c r="E1308" s="418" t="inlineStr">
        <is>
          <t>221475</t>
        </is>
      </c>
      <c r="F1308" s="419" t="n">
        <v>44721</v>
      </c>
      <c r="G1308" s="420" t="n">
        <v>8212</v>
      </c>
      <c r="H1308" s="418" t="n"/>
      <c r="I1308" s="455" t="n">
        <v>8212</v>
      </c>
      <c r="J1308" s="418">
        <f>IF(L1308&lt;&gt;"",L1308,K1308)</f>
        <v/>
      </c>
      <c r="K1308" s="418">
        <f>IF(AND(T1308=TRUE, U1308=TRUE, V1308=TRUE), IF(W1308&lt;-0.05, "អនុញ្ញាត (អ្នកផ្គត់ផ្គង់ប្រកាសខ្វះ)", "បានប្រកាស (អនុញ្ញាត)"), IF(AND(T1308=FALSE, U1308=FALSE, V1308=FALSE), "ព្យួរទុក (មិនមានទិន្នន័យ)", "ប្រកាសខុស (ព្យួរទុក)"))</f>
        <v/>
      </c>
      <c r="L1308" s="418" t="inlineStr"/>
      <c r="M1308" s="418" t="inlineStr"/>
      <c r="N1308" s="455" t="n"/>
      <c r="O1308" s="455">
        <f>IF(W1308&lt;0,AI1308,I1308)</f>
        <v/>
      </c>
      <c r="P1308" s="455">
        <f>I1308-O1308</f>
        <v/>
      </c>
      <c r="Q1308" s="418" t="n"/>
      <c r="R1308" s="418" t="inlineStr">
        <is>
          <t>221475</t>
        </is>
      </c>
      <c r="S1308" s="418" t="inlineStr">
        <is>
          <t>221475</t>
        </is>
      </c>
      <c r="T1308" s="418">
        <f>R1308=S1308</f>
        <v/>
      </c>
      <c r="U1308" s="418">
        <f>AND(MONTH(F1308)=MONTH(Y1308), YEAR(F1308)=YEAR(Y1308))</f>
        <v/>
      </c>
      <c r="V1308" s="418">
        <f>AND(AC1308&lt;&gt;"", 'Company information'!D$4&lt;&gt;"", RIGHT(SUBSTITUTE(AC1308,"-",""),9)=RIGHT(SUBSTITUTE('Company information'!D$4,"-",""),9))</f>
        <v/>
      </c>
      <c r="W1308" s="418">
        <f>AI1308-I1308</f>
        <v/>
      </c>
      <c r="X1308" s="455" t="n"/>
      <c r="Y1308" s="419" t="n">
        <v>44810</v>
      </c>
      <c r="Z1308" s="418" t="inlineStr">
        <is>
          <t>221475</t>
        </is>
      </c>
      <c r="AA1308" s="418" t="inlineStr"/>
      <c r="AB1308" s="418" t="inlineStr">
        <is>
          <t>បុគ្គលជាប់អាករ</t>
        </is>
      </c>
      <c r="AC1308" s="418" t="inlineStr">
        <is>
          <t>L001-100067123</t>
        </is>
      </c>
      <c r="AD1308" s="418" t="inlineStr">
        <is>
          <t>រីឡាយអេប៊ល សូស អ៊ិនដាសស្រ្ទៀល (ខេមបូឌា)</t>
        </is>
      </c>
      <c r="AE1308" s="455" t="n">
        <v>90335</v>
      </c>
      <c r="AF1308" s="455" t="n">
        <v>82123</v>
      </c>
      <c r="AG1308" s="455" t="n">
        <v>0</v>
      </c>
      <c r="AH1308" s="455" t="n">
        <v>0</v>
      </c>
      <c r="AI1308" s="455" t="n">
        <v>8212</v>
      </c>
      <c r="AJ1308" s="455" t="n">
        <v>0</v>
      </c>
      <c r="AK1308" s="455" t="n">
        <v>0</v>
      </c>
      <c r="AL1308" s="455" t="n">
        <v>0</v>
      </c>
      <c r="AM1308" s="455" t="n">
        <v>0</v>
      </c>
      <c r="AN1308" s="455" t="n">
        <v>0</v>
      </c>
      <c r="AO1308" s="455" t="n">
        <v>0</v>
      </c>
      <c r="AP1308" s="455" t="n">
        <v>0</v>
      </c>
      <c r="AQ1308" s="455" t="n">
        <v>0</v>
      </c>
      <c r="AR1308" s="418" t="inlineStr"/>
      <c r="AS1308" s="418" t="inlineStr">
        <is>
          <t>WARE</t>
        </is>
      </c>
      <c r="AT1308" s="418" t="inlineStr">
        <is>
          <t>បានប្រកាសពន្ធ</t>
        </is>
      </c>
    </row>
    <row r="1309">
      <c r="A1309" s="417" t="n">
        <v>1300</v>
      </c>
      <c r="B1309" s="418" t="inlineStr">
        <is>
          <t>Terminal Handling Charges, CFS Fee, Scan Fee, D/O Fee, Document Fee, Handling Fee, Co-Leader Agency Fee and LSS Charge</t>
        </is>
      </c>
      <c r="C1309" s="418" t="inlineStr">
        <is>
          <t>ម៉ីង លាំង ខូ អិលធីឌី</t>
        </is>
      </c>
      <c r="D1309" s="418" t="inlineStr">
        <is>
          <t>K009-100089860</t>
        </is>
      </c>
      <c r="E1309" s="418" t="inlineStr">
        <is>
          <t>002293</t>
        </is>
      </c>
      <c r="F1309" s="419" t="n">
        <v>44832</v>
      </c>
      <c r="G1309" s="420" t="n">
        <v>91965</v>
      </c>
      <c r="H1309" s="418" t="n"/>
      <c r="I1309" s="455" t="n">
        <v>91965</v>
      </c>
      <c r="J1309" s="418">
        <f>IF(L1309&lt;&gt;"",L1309,K1309)</f>
        <v/>
      </c>
      <c r="K1309" s="418">
        <f>IF(AND(T1309=TRUE, U1309=TRUE, V1309=TRUE), IF(W1309&lt;-0.05, "អនុញ្ញាត (អ្នកផ្គត់ផ្គង់ប្រកាសខ្វះ)", "បានប្រកាស (អនុញ្ញាត)"), IF(AND(T1309=FALSE, U1309=FALSE, V1309=FALSE), "ព្យួរទុក (មិនមានទិន្នន័យ)", "ប្រកាសខុស (ព្យួរទុក)"))</f>
        <v/>
      </c>
      <c r="L1309" s="418" t="inlineStr"/>
      <c r="M1309" s="418" t="inlineStr"/>
      <c r="N1309" s="455" t="n"/>
      <c r="O1309" s="455">
        <f>IF(W1309&lt;0,AI1309,I1309)</f>
        <v/>
      </c>
      <c r="P1309" s="455">
        <f>I1309-O1309</f>
        <v/>
      </c>
      <c r="Q1309" s="418" t="n"/>
      <c r="R1309" s="418" t="inlineStr">
        <is>
          <t>002293</t>
        </is>
      </c>
      <c r="S1309" s="418" t="inlineStr">
        <is>
          <t>002293</t>
        </is>
      </c>
      <c r="T1309" s="418">
        <f>R1309=S1309</f>
        <v/>
      </c>
      <c r="U1309" s="418">
        <f>AND(MONTH(F1309)=MONTH(Y1309), YEAR(F1309)=YEAR(Y1309))</f>
        <v/>
      </c>
      <c r="V1309" s="418">
        <f>AND(AC1309&lt;&gt;"", 'Company information'!D$4&lt;&gt;"", RIGHT(SUBSTITUTE(AC1309,"-",""),9)=RIGHT(SUBSTITUTE('Company information'!D$4,"-",""),9))</f>
        <v/>
      </c>
      <c r="W1309" s="418">
        <f>AI1309-I1309</f>
        <v/>
      </c>
      <c r="X1309" s="455" t="n"/>
      <c r="Y1309" s="419" t="n">
        <v>44832</v>
      </c>
      <c r="Z1309" s="418" t="inlineStr">
        <is>
          <t>002293</t>
        </is>
      </c>
      <c r="AA1309" s="418" t="inlineStr"/>
      <c r="AB1309" s="418" t="inlineStr">
        <is>
          <t>បុគ្គលជាប់អាករ</t>
        </is>
      </c>
      <c r="AC1309" s="418" t="inlineStr">
        <is>
          <t>L001-100067123</t>
        </is>
      </c>
      <c r="AD1309" s="418" t="inlineStr">
        <is>
          <t>រីឡាយអេប៊ល សូស អ៊ិនដាសស្រ្ទៀល (ខេមបូឌា)</t>
        </is>
      </c>
      <c r="AE1309" s="455" t="n">
        <v>1011617</v>
      </c>
      <c r="AF1309" s="455" t="n">
        <v>919652</v>
      </c>
      <c r="AG1309" s="455" t="n">
        <v>0</v>
      </c>
      <c r="AH1309" s="455" t="n">
        <v>0</v>
      </c>
      <c r="AI1309" s="455" t="n">
        <v>91965</v>
      </c>
      <c r="AJ1309" s="455" t="n">
        <v>0</v>
      </c>
      <c r="AK1309" s="455" t="n">
        <v>0</v>
      </c>
      <c r="AL1309" s="455" t="n">
        <v>0</v>
      </c>
      <c r="AM1309" s="455" t="n">
        <v>0</v>
      </c>
      <c r="AN1309" s="455" t="n">
        <v>0</v>
      </c>
      <c r="AO1309" s="455" t="n">
        <v>0</v>
      </c>
      <c r="AP1309" s="455" t="n">
        <v>0</v>
      </c>
      <c r="AQ1309" s="455" t="n">
        <v>0</v>
      </c>
      <c r="AR1309" s="418" t="inlineStr"/>
      <c r="AS1309" s="418" t="inlineStr">
        <is>
          <t>Trucking</t>
        </is>
      </c>
      <c r="AT1309" s="418" t="inlineStr">
        <is>
          <t>បានប្រកាសពន្ធ</t>
        </is>
      </c>
    </row>
    <row r="1310">
      <c r="A1310" s="417" t="n">
        <v>1301</v>
      </c>
      <c r="B1310" s="418" t="inlineStr">
        <is>
          <t>Customs Declaration and CPF Non-Container</t>
        </is>
      </c>
      <c r="C1310" s="418" t="inlineStr">
        <is>
          <t>ម៉ីង លាំង ខូ អិលធីឌី</t>
        </is>
      </c>
      <c r="D1310" s="418" t="inlineStr">
        <is>
          <t>K009-100089860</t>
        </is>
      </c>
      <c r="E1310" s="418" t="inlineStr">
        <is>
          <t>002294</t>
        </is>
      </c>
      <c r="F1310" s="419" t="n">
        <v>44832</v>
      </c>
      <c r="G1310" s="420" t="n">
        <v>108461</v>
      </c>
      <c r="H1310" s="418" t="n"/>
      <c r="I1310" s="455" t="n">
        <v>108461</v>
      </c>
      <c r="J1310" s="418">
        <f>IF(L1310&lt;&gt;"",L1310,K1310)</f>
        <v/>
      </c>
      <c r="K1310" s="418">
        <f>IF(AND(T1310=TRUE, U1310=TRUE, V1310=TRUE), IF(W1310&lt;-0.05, "អនុញ្ញាត (អ្នកផ្គត់ផ្គង់ប្រកាសខ្វះ)", "បានប្រកាស (អនុញ្ញាត)"), IF(AND(T1310=FALSE, U1310=FALSE, V1310=FALSE), "ព្យួរទុក (មិនមានទិន្នន័យ)", "ប្រកាសខុស (ព្យួរទុក)"))</f>
        <v/>
      </c>
      <c r="L1310" s="418" t="inlineStr"/>
      <c r="M1310" s="418" t="inlineStr"/>
      <c r="N1310" s="455" t="n"/>
      <c r="O1310" s="455">
        <f>IF(W1310&lt;0,AI1310,I1310)</f>
        <v/>
      </c>
      <c r="P1310" s="455">
        <f>I1310-O1310</f>
        <v/>
      </c>
      <c r="Q1310" s="418" t="n"/>
      <c r="R1310" s="418" t="inlineStr">
        <is>
          <t>002294</t>
        </is>
      </c>
      <c r="S1310" s="418" t="inlineStr">
        <is>
          <t>002294</t>
        </is>
      </c>
      <c r="T1310" s="418">
        <f>R1310=S1310</f>
        <v/>
      </c>
      <c r="U1310" s="418">
        <f>AND(MONTH(F1310)=MONTH(Y1310), YEAR(F1310)=YEAR(Y1310))</f>
        <v/>
      </c>
      <c r="V1310" s="418">
        <f>AND(AC1310&lt;&gt;"", 'Company information'!D$4&lt;&gt;"", RIGHT(SUBSTITUTE(AC1310,"-",""),9)=RIGHT(SUBSTITUTE('Company information'!D$4,"-",""),9))</f>
        <v/>
      </c>
      <c r="W1310" s="418">
        <f>AI1310-I1310</f>
        <v/>
      </c>
      <c r="X1310" s="455" t="n"/>
      <c r="Y1310" s="419" t="n">
        <v>44832</v>
      </c>
      <c r="Z1310" s="418" t="inlineStr">
        <is>
          <t>002294</t>
        </is>
      </c>
      <c r="AA1310" s="418" t="inlineStr"/>
      <c r="AB1310" s="418" t="inlineStr">
        <is>
          <t>បុគ្គលជាប់អាករ</t>
        </is>
      </c>
      <c r="AC1310" s="418" t="inlineStr">
        <is>
          <t>L001-100067123</t>
        </is>
      </c>
      <c r="AD1310" s="418" t="inlineStr">
        <is>
          <t>រីឡាយអេប៊ល សូស អ៊ិនដាសស្រ្ទៀល (ខេមបូឌា)</t>
        </is>
      </c>
      <c r="AE1310" s="455" t="n">
        <v>1193073</v>
      </c>
      <c r="AF1310" s="455" t="n">
        <v>1084612</v>
      </c>
      <c r="AG1310" s="455" t="n">
        <v>0</v>
      </c>
      <c r="AH1310" s="455" t="n">
        <v>0</v>
      </c>
      <c r="AI1310" s="455" t="n">
        <v>108461</v>
      </c>
      <c r="AJ1310" s="455" t="n">
        <v>0</v>
      </c>
      <c r="AK1310" s="455" t="n">
        <v>0</v>
      </c>
      <c r="AL1310" s="455" t="n">
        <v>0</v>
      </c>
      <c r="AM1310" s="455" t="n">
        <v>0</v>
      </c>
      <c r="AN1310" s="455" t="n">
        <v>0</v>
      </c>
      <c r="AO1310" s="455" t="n">
        <v>0</v>
      </c>
      <c r="AP1310" s="455" t="n">
        <v>0</v>
      </c>
      <c r="AQ1310" s="455" t="n">
        <v>0</v>
      </c>
      <c r="AR1310" s="418" t="inlineStr"/>
      <c r="AS1310" s="418" t="inlineStr">
        <is>
          <t>Trucking</t>
        </is>
      </c>
      <c r="AT1310" s="418" t="inlineStr">
        <is>
          <t>បានប្រកាសពន្ធ</t>
        </is>
      </c>
    </row>
    <row r="1311">
      <c r="A1311" s="417" t="n">
        <v>1302</v>
      </c>
      <c r="B1311" s="418" t="inlineStr">
        <is>
          <t>Customs Clearance Fee and Trucking Fee</t>
        </is>
      </c>
      <c r="C1311" s="418" t="inlineStr">
        <is>
          <t>ម៉ីង លាំង ខូ អិលធីឌី</t>
        </is>
      </c>
      <c r="D1311" s="418" t="inlineStr">
        <is>
          <t>K009-100089860</t>
        </is>
      </c>
      <c r="E1311" s="418" t="inlineStr">
        <is>
          <t>002307</t>
        </is>
      </c>
      <c r="F1311" s="419" t="n">
        <v>44832</v>
      </c>
      <c r="G1311" s="420" t="n">
        <v>108461</v>
      </c>
      <c r="H1311" s="418" t="n"/>
      <c r="I1311" s="455" t="n">
        <v>108461</v>
      </c>
      <c r="J1311" s="418">
        <f>IF(L1311&lt;&gt;"",L1311,K1311)</f>
        <v/>
      </c>
      <c r="K1311" s="418">
        <f>IF(AND(T1311=TRUE, U1311=TRUE, V1311=TRUE), IF(W1311&lt;-0.05, "អនុញ្ញាត (អ្នកផ្គត់ផ្គង់ប្រកាសខ្វះ)", "បានប្រកាស (អនុញ្ញាត)"), IF(AND(T1311=FALSE, U1311=FALSE, V1311=FALSE), "ព្យួរទុក (មិនមានទិន្នន័យ)", "ប្រកាសខុស (ព្យួរទុក)"))</f>
        <v/>
      </c>
      <c r="L1311" s="418" t="inlineStr"/>
      <c r="M1311" s="418" t="inlineStr"/>
      <c r="N1311" s="455" t="n"/>
      <c r="O1311" s="455">
        <f>IF(W1311&lt;0,AI1311,I1311)</f>
        <v/>
      </c>
      <c r="P1311" s="455">
        <f>I1311-O1311</f>
        <v/>
      </c>
      <c r="Q1311" s="418" t="n"/>
      <c r="R1311" s="418" t="inlineStr">
        <is>
          <t>002307</t>
        </is>
      </c>
      <c r="S1311" s="418" t="inlineStr">
        <is>
          <t>002307</t>
        </is>
      </c>
      <c r="T1311" s="418">
        <f>R1311=S1311</f>
        <v/>
      </c>
      <c r="U1311" s="418">
        <f>AND(MONTH(F1311)=MONTH(Y1311), YEAR(F1311)=YEAR(Y1311))</f>
        <v/>
      </c>
      <c r="V1311" s="418">
        <f>AND(AC1311&lt;&gt;"", 'Company information'!D$4&lt;&gt;"", RIGHT(SUBSTITUTE(AC1311,"-",""),9)=RIGHT(SUBSTITUTE('Company information'!D$4,"-",""),9))</f>
        <v/>
      </c>
      <c r="W1311" s="418">
        <f>AI1311-I1311</f>
        <v/>
      </c>
      <c r="X1311" s="455" t="n"/>
      <c r="Y1311" s="419" t="n">
        <v>44832</v>
      </c>
      <c r="Z1311" s="418" t="inlineStr">
        <is>
          <t>002307</t>
        </is>
      </c>
      <c r="AA1311" s="418" t="inlineStr"/>
      <c r="AB1311" s="418" t="inlineStr">
        <is>
          <t>បុគ្គលជាប់អាករ</t>
        </is>
      </c>
      <c r="AC1311" s="418" t="inlineStr">
        <is>
          <t>L001-100067123</t>
        </is>
      </c>
      <c r="AD1311" s="418" t="inlineStr">
        <is>
          <t>រីឡាយអេប៊ល សូស អ៊ិនដាសស្រ្ទៀល (ខេមបូឌា)</t>
        </is>
      </c>
      <c r="AE1311" s="455" t="n">
        <v>1193073</v>
      </c>
      <c r="AF1311" s="455" t="n">
        <v>1084612</v>
      </c>
      <c r="AG1311" s="455" t="n">
        <v>0</v>
      </c>
      <c r="AH1311" s="455" t="n">
        <v>0</v>
      </c>
      <c r="AI1311" s="455" t="n">
        <v>108461</v>
      </c>
      <c r="AJ1311" s="455" t="n">
        <v>0</v>
      </c>
      <c r="AK1311" s="455" t="n">
        <v>0</v>
      </c>
      <c r="AL1311" s="455" t="n">
        <v>0</v>
      </c>
      <c r="AM1311" s="455" t="n">
        <v>0</v>
      </c>
      <c r="AN1311" s="455" t="n">
        <v>0</v>
      </c>
      <c r="AO1311" s="455" t="n">
        <v>0</v>
      </c>
      <c r="AP1311" s="455" t="n">
        <v>0</v>
      </c>
      <c r="AQ1311" s="455" t="n">
        <v>0</v>
      </c>
      <c r="AR1311" s="418" t="inlineStr"/>
      <c r="AS1311" s="418" t="inlineStr">
        <is>
          <t>Trucking</t>
        </is>
      </c>
      <c r="AT1311" s="418" t="inlineStr">
        <is>
          <t>បានប្រកាសពន្ធ</t>
        </is>
      </c>
    </row>
    <row r="1312">
      <c r="A1312" s="417" t="n">
        <v>1303</v>
      </c>
      <c r="B1312" s="418" t="inlineStr">
        <is>
          <t>Customs Clearance Fee, Permit Fee, Import Deposit and Service Charge</t>
        </is>
      </c>
      <c r="C1312" s="418" t="inlineStr">
        <is>
          <t>ម៉ីង លាំង ខូ អិលធីឌី</t>
        </is>
      </c>
      <c r="D1312" s="418" t="inlineStr">
        <is>
          <t>K009-100089860</t>
        </is>
      </c>
      <c r="E1312" s="418" t="inlineStr">
        <is>
          <t>002264</t>
        </is>
      </c>
      <c r="F1312" s="419" t="n">
        <v>44824</v>
      </c>
      <c r="G1312" s="420" t="n">
        <v>130318</v>
      </c>
      <c r="H1312" s="418" t="n"/>
      <c r="I1312" s="455" t="n">
        <v>130318</v>
      </c>
      <c r="J1312" s="418">
        <f>IF(L1312&lt;&gt;"",L1312,K1312)</f>
        <v/>
      </c>
      <c r="K1312" s="418">
        <f>IF(AND(T1312=TRUE, U1312=TRUE, V1312=TRUE), IF(W1312&lt;-0.05, "អនុញ្ញាត (អ្នកផ្គត់ផ្គង់ប្រកាសខ្វះ)", "បានប្រកាស (អនុញ្ញាត)"), IF(AND(T1312=FALSE, U1312=FALSE, V1312=FALSE), "ព្យួរទុក (មិនមានទិន្នន័យ)", "ប្រកាសខុស (ព្យួរទុក)"))</f>
        <v/>
      </c>
      <c r="L1312" s="418" t="inlineStr"/>
      <c r="M1312" s="418" t="inlineStr"/>
      <c r="N1312" s="455" t="n"/>
      <c r="O1312" s="455">
        <f>IF(W1312&lt;0,AI1312,I1312)</f>
        <v/>
      </c>
      <c r="P1312" s="455">
        <f>I1312-O1312</f>
        <v/>
      </c>
      <c r="Q1312" s="418" t="n"/>
      <c r="R1312" s="418" t="inlineStr">
        <is>
          <t>002264</t>
        </is>
      </c>
      <c r="S1312" s="418" t="inlineStr">
        <is>
          <t>002264</t>
        </is>
      </c>
      <c r="T1312" s="418">
        <f>R1312=S1312</f>
        <v/>
      </c>
      <c r="U1312" s="418">
        <f>AND(MONTH(F1312)=MONTH(Y1312), YEAR(F1312)=YEAR(Y1312))</f>
        <v/>
      </c>
      <c r="V1312" s="418">
        <f>AND(AC1312&lt;&gt;"", 'Company information'!D$4&lt;&gt;"", RIGHT(SUBSTITUTE(AC1312,"-",""),9)=RIGHT(SUBSTITUTE('Company information'!D$4,"-",""),9))</f>
        <v/>
      </c>
      <c r="W1312" s="418">
        <f>AI1312-I1312</f>
        <v/>
      </c>
      <c r="X1312" s="455" t="n"/>
      <c r="Y1312" s="419" t="n">
        <v>44824</v>
      </c>
      <c r="Z1312" s="418" t="inlineStr">
        <is>
          <t>002264</t>
        </is>
      </c>
      <c r="AA1312" s="418" t="inlineStr"/>
      <c r="AB1312" s="418" t="inlineStr">
        <is>
          <t>បុគ្គលជាប់អាករ</t>
        </is>
      </c>
      <c r="AC1312" s="418" t="inlineStr">
        <is>
          <t>L001-100067123</t>
        </is>
      </c>
      <c r="AD1312" s="418" t="inlineStr">
        <is>
          <t>រីឡាយអេប៊ល សូស អ៊ិនដាសស្រ្ទៀល (ខេមបូឌា)</t>
        </is>
      </c>
      <c r="AE1312" s="455" t="n">
        <v>1433502</v>
      </c>
      <c r="AF1312" s="455" t="n">
        <v>1303184</v>
      </c>
      <c r="AG1312" s="455" t="n">
        <v>0</v>
      </c>
      <c r="AH1312" s="455" t="n">
        <v>0</v>
      </c>
      <c r="AI1312" s="455" t="n">
        <v>130318</v>
      </c>
      <c r="AJ1312" s="455" t="n">
        <v>0</v>
      </c>
      <c r="AK1312" s="455" t="n">
        <v>0</v>
      </c>
      <c r="AL1312" s="455" t="n">
        <v>0</v>
      </c>
      <c r="AM1312" s="455" t="n">
        <v>0</v>
      </c>
      <c r="AN1312" s="455" t="n">
        <v>0</v>
      </c>
      <c r="AO1312" s="455" t="n">
        <v>0</v>
      </c>
      <c r="AP1312" s="455" t="n">
        <v>0</v>
      </c>
      <c r="AQ1312" s="455" t="n">
        <v>0</v>
      </c>
      <c r="AR1312" s="418" t="inlineStr"/>
      <c r="AS1312" s="418" t="inlineStr">
        <is>
          <t>Trucking</t>
        </is>
      </c>
      <c r="AT1312" s="418" t="inlineStr">
        <is>
          <t>បានប្រកាសពន្ធ</t>
        </is>
      </c>
    </row>
    <row r="1313">
      <c r="A1313" s="417" t="n">
        <v>1304</v>
      </c>
      <c r="B1313" s="418" t="inlineStr">
        <is>
          <t>Air Freight, Document Fee, EDI Fee, Terminal Charge, Pick up Charge and X-ray Charge</t>
        </is>
      </c>
      <c r="C1313" s="418" t="inlineStr">
        <is>
          <t>ម៉ីង លាំង ខូ អិលធីឌី</t>
        </is>
      </c>
      <c r="D1313" s="418" t="inlineStr">
        <is>
          <t>K009-100089860</t>
        </is>
      </c>
      <c r="E1313" s="418" t="inlineStr">
        <is>
          <t>002289</t>
        </is>
      </c>
      <c r="F1313" s="419" t="n">
        <v>44832</v>
      </c>
      <c r="G1313" s="420" t="n">
        <v>129081</v>
      </c>
      <c r="H1313" s="418" t="n"/>
      <c r="I1313" s="455" t="n">
        <v>129081</v>
      </c>
      <c r="J1313" s="418">
        <f>IF(L1313&lt;&gt;"",L1313,K1313)</f>
        <v/>
      </c>
      <c r="K1313" s="418">
        <f>IF(AND(T1313=TRUE, U1313=TRUE, V1313=TRUE), IF(W1313&lt;-0.05, "អនុញ្ញាត (អ្នកផ្គត់ផ្គង់ប្រកាសខ្វះ)", "បានប្រកាស (អនុញ្ញាត)"), IF(AND(T1313=FALSE, U1313=FALSE, V1313=FALSE), "ព្យួរទុក (មិនមានទិន្នន័យ)", "ប្រកាសខុស (ព្យួរទុក)"))</f>
        <v/>
      </c>
      <c r="L1313" s="418" t="inlineStr"/>
      <c r="M1313" s="418" t="inlineStr"/>
      <c r="N1313" s="455" t="n"/>
      <c r="O1313" s="455">
        <f>IF(W1313&lt;0,AI1313,I1313)</f>
        <v/>
      </c>
      <c r="P1313" s="455">
        <f>I1313-O1313</f>
        <v/>
      </c>
      <c r="Q1313" s="418" t="n"/>
      <c r="R1313" s="418" t="inlineStr">
        <is>
          <t>002289</t>
        </is>
      </c>
      <c r="S1313" s="418" t="inlineStr">
        <is>
          <t>002289</t>
        </is>
      </c>
      <c r="T1313" s="418">
        <f>R1313=S1313</f>
        <v/>
      </c>
      <c r="U1313" s="418">
        <f>AND(MONTH(F1313)=MONTH(Y1313), YEAR(F1313)=YEAR(Y1313))</f>
        <v/>
      </c>
      <c r="V1313" s="418">
        <f>AND(AC1313&lt;&gt;"", 'Company information'!D$4&lt;&gt;"", RIGHT(SUBSTITUTE(AC1313,"-",""),9)=RIGHT(SUBSTITUTE('Company information'!D$4,"-",""),9))</f>
        <v/>
      </c>
      <c r="W1313" s="418">
        <f>AI1313-I1313</f>
        <v/>
      </c>
      <c r="X1313" s="455" t="n"/>
      <c r="Y1313" s="419" t="n">
        <v>44832</v>
      </c>
      <c r="Z1313" s="418" t="inlineStr">
        <is>
          <t>002289</t>
        </is>
      </c>
      <c r="AA1313" s="418" t="inlineStr"/>
      <c r="AB1313" s="418" t="inlineStr">
        <is>
          <t>បុគ្គលជាប់អាករ</t>
        </is>
      </c>
      <c r="AC1313" s="418" t="inlineStr">
        <is>
          <t>L001-100067123</t>
        </is>
      </c>
      <c r="AD1313" s="418" t="inlineStr">
        <is>
          <t>រីឡាយអេប៊ល សូស អ៊ិនដាសស្រ្ទៀល (ខេមបូឌា)</t>
        </is>
      </c>
      <c r="AE1313" s="455" t="n">
        <v>1419893</v>
      </c>
      <c r="AF1313" s="455" t="n">
        <v>1290812</v>
      </c>
      <c r="AG1313" s="455" t="n">
        <v>0</v>
      </c>
      <c r="AH1313" s="455" t="n">
        <v>0</v>
      </c>
      <c r="AI1313" s="455" t="n">
        <v>129081</v>
      </c>
      <c r="AJ1313" s="455" t="n">
        <v>0</v>
      </c>
      <c r="AK1313" s="455" t="n">
        <v>0</v>
      </c>
      <c r="AL1313" s="455" t="n">
        <v>0</v>
      </c>
      <c r="AM1313" s="455" t="n">
        <v>0</v>
      </c>
      <c r="AN1313" s="455" t="n">
        <v>0</v>
      </c>
      <c r="AO1313" s="455" t="n">
        <v>0</v>
      </c>
      <c r="AP1313" s="455" t="n">
        <v>0</v>
      </c>
      <c r="AQ1313" s="455" t="n">
        <v>0</v>
      </c>
      <c r="AR1313" s="418" t="inlineStr"/>
      <c r="AS1313" s="418" t="inlineStr">
        <is>
          <t>Trucking</t>
        </is>
      </c>
      <c r="AT1313" s="418" t="inlineStr">
        <is>
          <t>បានប្រកាសពន្ធ</t>
        </is>
      </c>
    </row>
    <row r="1314">
      <c r="A1314" s="417" t="n">
        <v>1305</v>
      </c>
      <c r="B1314" s="418" t="inlineStr">
        <is>
          <t>Customs Clearance Fee and Trucking Fee</t>
        </is>
      </c>
      <c r="C1314" s="418" t="inlineStr">
        <is>
          <t>ម៉ីង លាំង ខូ អិលធីឌី</t>
        </is>
      </c>
      <c r="D1314" s="418" t="inlineStr">
        <is>
          <t>K009-100089860</t>
        </is>
      </c>
      <c r="E1314" s="418" t="inlineStr">
        <is>
          <t>002288</t>
        </is>
      </c>
      <c r="F1314" s="419" t="n">
        <v>44832</v>
      </c>
      <c r="G1314" s="420" t="n">
        <v>129081</v>
      </c>
      <c r="H1314" s="418" t="n"/>
      <c r="I1314" s="455" t="n">
        <v>129081</v>
      </c>
      <c r="J1314" s="418">
        <f>IF(L1314&lt;&gt;"",L1314,K1314)</f>
        <v/>
      </c>
      <c r="K1314" s="418">
        <f>IF(AND(T1314=TRUE, U1314=TRUE, V1314=TRUE), IF(W1314&lt;-0.05, "អនុញ្ញាត (អ្នកផ្គត់ផ្គង់ប្រកាសខ្វះ)", "បានប្រកាស (អនុញ្ញាត)"), IF(AND(T1314=FALSE, U1314=FALSE, V1314=FALSE), "ព្យួរទុក (មិនមានទិន្នន័យ)", "ប្រកាសខុស (ព្យួរទុក)"))</f>
        <v/>
      </c>
      <c r="L1314" s="418" t="inlineStr"/>
      <c r="M1314" s="418" t="inlineStr"/>
      <c r="N1314" s="455" t="n"/>
      <c r="O1314" s="455">
        <f>IF(W1314&lt;0,AI1314,I1314)</f>
        <v/>
      </c>
      <c r="P1314" s="455">
        <f>I1314-O1314</f>
        <v/>
      </c>
      <c r="Q1314" s="418" t="n"/>
      <c r="R1314" s="418" t="inlineStr">
        <is>
          <t>002288</t>
        </is>
      </c>
      <c r="S1314" s="418" t="inlineStr">
        <is>
          <t>002288</t>
        </is>
      </c>
      <c r="T1314" s="418">
        <f>R1314=S1314</f>
        <v/>
      </c>
      <c r="U1314" s="418">
        <f>AND(MONTH(F1314)=MONTH(Y1314), YEAR(F1314)=YEAR(Y1314))</f>
        <v/>
      </c>
      <c r="V1314" s="418">
        <f>AND(AC1314&lt;&gt;"", 'Company information'!D$4&lt;&gt;"", RIGHT(SUBSTITUTE(AC1314,"-",""),9)=RIGHT(SUBSTITUTE('Company information'!D$4,"-",""),9))</f>
        <v/>
      </c>
      <c r="W1314" s="418">
        <f>AI1314-I1314</f>
        <v/>
      </c>
      <c r="X1314" s="455" t="n"/>
      <c r="Y1314" s="419" t="n">
        <v>44832</v>
      </c>
      <c r="Z1314" s="418" t="inlineStr">
        <is>
          <t>002288</t>
        </is>
      </c>
      <c r="AA1314" s="418" t="inlineStr"/>
      <c r="AB1314" s="418" t="inlineStr">
        <is>
          <t>បុគ្គលជាប់អាករ</t>
        </is>
      </c>
      <c r="AC1314" s="418" t="inlineStr">
        <is>
          <t>L001-100067123</t>
        </is>
      </c>
      <c r="AD1314" s="418" t="inlineStr">
        <is>
          <t>រីឡាយអេប៊ល សូស អ៊ិនដាសស្រ្ទៀល (ខេមបូឌា)</t>
        </is>
      </c>
      <c r="AE1314" s="455" t="n">
        <v>1419893</v>
      </c>
      <c r="AF1314" s="455" t="n">
        <v>1290812</v>
      </c>
      <c r="AG1314" s="455" t="n">
        <v>0</v>
      </c>
      <c r="AH1314" s="455" t="n">
        <v>0</v>
      </c>
      <c r="AI1314" s="455" t="n">
        <v>129081</v>
      </c>
      <c r="AJ1314" s="455" t="n">
        <v>0</v>
      </c>
      <c r="AK1314" s="455" t="n">
        <v>0</v>
      </c>
      <c r="AL1314" s="455" t="n">
        <v>0</v>
      </c>
      <c r="AM1314" s="455" t="n">
        <v>0</v>
      </c>
      <c r="AN1314" s="455" t="n">
        <v>0</v>
      </c>
      <c r="AO1314" s="455" t="n">
        <v>0</v>
      </c>
      <c r="AP1314" s="455" t="n">
        <v>0</v>
      </c>
      <c r="AQ1314" s="455" t="n">
        <v>0</v>
      </c>
      <c r="AR1314" s="418" t="inlineStr"/>
      <c r="AS1314" s="418" t="inlineStr">
        <is>
          <t>Trucking</t>
        </is>
      </c>
      <c r="AT1314" s="418" t="inlineStr">
        <is>
          <t>បានប្រកាសពន្ធ</t>
        </is>
      </c>
    </row>
    <row r="1315">
      <c r="A1315" s="417" t="n">
        <v>1306</v>
      </c>
      <c r="B1315" s="418" t="inlineStr">
        <is>
          <t>Customs Declaration</t>
        </is>
      </c>
      <c r="C1315" s="418" t="inlineStr">
        <is>
          <t>ម៉ីង លាំង ខូ អិលធីឌី</t>
        </is>
      </c>
      <c r="D1315" s="418" t="inlineStr">
        <is>
          <t>K009-100089860</t>
        </is>
      </c>
      <c r="E1315" s="418" t="inlineStr">
        <is>
          <t>002185</t>
        </is>
      </c>
      <c r="F1315" s="419" t="n">
        <v>44818</v>
      </c>
      <c r="G1315" s="420" t="n">
        <v>91809</v>
      </c>
      <c r="H1315" s="418" t="n"/>
      <c r="I1315" s="455" t="n">
        <v>91809</v>
      </c>
      <c r="J1315" s="418">
        <f>IF(L1315&lt;&gt;"",L1315,K1315)</f>
        <v/>
      </c>
      <c r="K1315" s="418">
        <f>IF(AND(T1315=TRUE, U1315=TRUE, V1315=TRUE), IF(W1315&lt;-0.05, "អនុញ្ញាត (អ្នកផ្គត់ផ្គង់ប្រកាសខ្វះ)", "បានប្រកាស (អនុញ្ញាត)"), IF(AND(T1315=FALSE, U1315=FALSE, V1315=FALSE), "ព្យួរទុក (មិនមានទិន្នន័យ)", "ប្រកាសខុស (ព្យួរទុក)"))</f>
        <v/>
      </c>
      <c r="L1315" s="418" t="inlineStr"/>
      <c r="M1315" s="418" t="inlineStr"/>
      <c r="N1315" s="455" t="n"/>
      <c r="O1315" s="455">
        <f>IF(W1315&lt;0,AI1315,I1315)</f>
        <v/>
      </c>
      <c r="P1315" s="455">
        <f>I1315-O1315</f>
        <v/>
      </c>
      <c r="Q1315" s="418" t="n"/>
      <c r="R1315" s="418" t="inlineStr">
        <is>
          <t>002185</t>
        </is>
      </c>
      <c r="S1315" s="418" t="inlineStr">
        <is>
          <t>002185</t>
        </is>
      </c>
      <c r="T1315" s="418">
        <f>R1315=S1315</f>
        <v/>
      </c>
      <c r="U1315" s="418">
        <f>AND(MONTH(F1315)=MONTH(Y1315), YEAR(F1315)=YEAR(Y1315))</f>
        <v/>
      </c>
      <c r="V1315" s="418">
        <f>AND(AC1315&lt;&gt;"", 'Company information'!D$4&lt;&gt;"", RIGHT(SUBSTITUTE(AC1315,"-",""),9)=RIGHT(SUBSTITUTE('Company information'!D$4,"-",""),9))</f>
        <v/>
      </c>
      <c r="W1315" s="418">
        <f>AI1315-I1315</f>
        <v/>
      </c>
      <c r="X1315" s="455" t="n"/>
      <c r="Y1315" s="419" t="n">
        <v>44818</v>
      </c>
      <c r="Z1315" s="418" t="inlineStr">
        <is>
          <t>002185</t>
        </is>
      </c>
      <c r="AA1315" s="418" t="inlineStr"/>
      <c r="AB1315" s="418" t="inlineStr">
        <is>
          <t>បុគ្គលជាប់អាករ</t>
        </is>
      </c>
      <c r="AC1315" s="418" t="inlineStr">
        <is>
          <t>L001-100067123</t>
        </is>
      </c>
      <c r="AD1315" s="418" t="inlineStr">
        <is>
          <t>រីឡាយអេប៊ល សូស អ៊ិនដាសស្រ្ទៀល (ខេមបូឌា)</t>
        </is>
      </c>
      <c r="AE1315" s="455" t="n">
        <v>1009900</v>
      </c>
      <c r="AF1315" s="455" t="n">
        <v>918091</v>
      </c>
      <c r="AG1315" s="455" t="n">
        <v>0</v>
      </c>
      <c r="AH1315" s="455" t="n">
        <v>0</v>
      </c>
      <c r="AI1315" s="455" t="n">
        <v>91809</v>
      </c>
      <c r="AJ1315" s="455" t="n">
        <v>0</v>
      </c>
      <c r="AK1315" s="455" t="n">
        <v>0</v>
      </c>
      <c r="AL1315" s="455" t="n">
        <v>0</v>
      </c>
      <c r="AM1315" s="455" t="n">
        <v>0</v>
      </c>
      <c r="AN1315" s="455" t="n">
        <v>0</v>
      </c>
      <c r="AO1315" s="455" t="n">
        <v>0</v>
      </c>
      <c r="AP1315" s="455" t="n">
        <v>0</v>
      </c>
      <c r="AQ1315" s="455" t="n">
        <v>0</v>
      </c>
      <c r="AR1315" s="418" t="inlineStr"/>
      <c r="AS1315" s="418" t="inlineStr">
        <is>
          <t>Trucking</t>
        </is>
      </c>
      <c r="AT1315" s="418" t="inlineStr">
        <is>
          <t>បានប្រកាសពន្ធ</t>
        </is>
      </c>
    </row>
    <row r="1316">
      <c r="A1316" s="417" t="n">
        <v>1307</v>
      </c>
      <c r="B1316" s="418" t="inlineStr">
        <is>
          <t>Charge from warehouse</t>
        </is>
      </c>
      <c r="C1316" s="418" t="inlineStr">
        <is>
          <t>ម៉ីង លាំង ខូ អិលធីឌី</t>
        </is>
      </c>
      <c r="D1316" s="418" t="inlineStr">
        <is>
          <t>K009-100089860</t>
        </is>
      </c>
      <c r="E1316" s="418" t="inlineStr">
        <is>
          <t>002172</t>
        </is>
      </c>
      <c r="F1316" s="419" t="n">
        <v>44904</v>
      </c>
      <c r="G1316" s="420" t="n">
        <v>128800</v>
      </c>
      <c r="H1316" s="418" t="n"/>
      <c r="I1316" s="455" t="n">
        <v>128800</v>
      </c>
      <c r="J1316" s="418">
        <f>IF(L1316&lt;&gt;"",L1316,K1316)</f>
        <v/>
      </c>
      <c r="K1316" s="418">
        <f>IF(AND(T1316=TRUE, U1316=TRUE, V1316=TRUE), IF(W1316&lt;-0.05, "អនុញ្ញាត (អ្នកផ្គត់ផ្គង់ប្រកាសខ្វះ)", "បានប្រកាស (អនុញ្ញាត)"), IF(AND(T1316=FALSE, U1316=FALSE, V1316=FALSE), "ព្យួរទុក (មិនមានទិន្នន័យ)", "ប្រកាសខុស (ព្យួរទុក)"))</f>
        <v/>
      </c>
      <c r="L1316" s="418" t="inlineStr"/>
      <c r="M1316" s="418" t="inlineStr"/>
      <c r="N1316" s="455" t="n"/>
      <c r="O1316" s="455">
        <f>IF(W1316&lt;0,AI1316,I1316)</f>
        <v/>
      </c>
      <c r="P1316" s="455">
        <f>I1316-O1316</f>
        <v/>
      </c>
      <c r="Q1316" s="418" t="n"/>
      <c r="R1316" s="418" t="inlineStr">
        <is>
          <t>002172</t>
        </is>
      </c>
      <c r="S1316" s="418" t="inlineStr">
        <is>
          <t>002172</t>
        </is>
      </c>
      <c r="T1316" s="418">
        <f>R1316=S1316</f>
        <v/>
      </c>
      <c r="U1316" s="418">
        <f>AND(MONTH(F1316)=MONTH(Y1316), YEAR(F1316)=YEAR(Y1316))</f>
        <v/>
      </c>
      <c r="V1316" s="418">
        <f>AND(AC1316&lt;&gt;"", 'Company information'!D$4&lt;&gt;"", RIGHT(SUBSTITUTE(AC1316,"-",""),9)=RIGHT(SUBSTITUTE('Company information'!D$4,"-",""),9))</f>
        <v/>
      </c>
      <c r="W1316" s="418">
        <f>AI1316-I1316</f>
        <v/>
      </c>
      <c r="X1316" s="455" t="n"/>
      <c r="Y1316" s="419" t="n">
        <v>44816</v>
      </c>
      <c r="Z1316" s="418" t="inlineStr">
        <is>
          <t>002172</t>
        </is>
      </c>
      <c r="AA1316" s="418" t="inlineStr"/>
      <c r="AB1316" s="418" t="inlineStr">
        <is>
          <t>បុគ្គលជាប់អាករ</t>
        </is>
      </c>
      <c r="AC1316" s="418" t="inlineStr">
        <is>
          <t>L001-100067123</t>
        </is>
      </c>
      <c r="AD1316" s="418" t="inlineStr">
        <is>
          <t>រីឡាយអេប៊ល សូស អ៊ិនដាសស្រ្ទៀល (ខេមបូឌា)</t>
        </is>
      </c>
      <c r="AE1316" s="455" t="n">
        <v>1416795</v>
      </c>
      <c r="AF1316" s="455" t="n">
        <v>1287995</v>
      </c>
      <c r="AG1316" s="455" t="n">
        <v>0</v>
      </c>
      <c r="AH1316" s="455" t="n">
        <v>0</v>
      </c>
      <c r="AI1316" s="455" t="n">
        <v>128800</v>
      </c>
      <c r="AJ1316" s="455" t="n">
        <v>0</v>
      </c>
      <c r="AK1316" s="455" t="n">
        <v>0</v>
      </c>
      <c r="AL1316" s="455" t="n">
        <v>0</v>
      </c>
      <c r="AM1316" s="455" t="n">
        <v>0</v>
      </c>
      <c r="AN1316" s="455" t="n">
        <v>0</v>
      </c>
      <c r="AO1316" s="455" t="n">
        <v>0</v>
      </c>
      <c r="AP1316" s="455" t="n">
        <v>0</v>
      </c>
      <c r="AQ1316" s="455" t="n">
        <v>0</v>
      </c>
      <c r="AR1316" s="418" t="inlineStr"/>
      <c r="AS1316" s="418" t="inlineStr">
        <is>
          <t>Trucking</t>
        </is>
      </c>
      <c r="AT1316" s="418" t="inlineStr">
        <is>
          <t>បានប្រកាសពន្ធ</t>
        </is>
      </c>
    </row>
    <row r="1317">
      <c r="A1317" s="417" t="n">
        <v>1308</v>
      </c>
      <c r="B1317" s="418" t="inlineStr">
        <is>
          <t>THC Fee, Scanning Fee, LCL Fee, CFS Fee, D/O Fee, Agency Fee, Document Fee and Handling Fee</t>
        </is>
      </c>
      <c r="C1317" s="418" t="inlineStr">
        <is>
          <t>ម៉ីង លាំង ខូ អិលធីឌី</t>
        </is>
      </c>
      <c r="D1317" s="418" t="inlineStr">
        <is>
          <t>K009-100089860</t>
        </is>
      </c>
      <c r="E1317" s="418" t="inlineStr">
        <is>
          <t>002151</t>
        </is>
      </c>
      <c r="F1317" s="419" t="n">
        <v>44813</v>
      </c>
      <c r="G1317" s="420" t="n">
        <v>108356</v>
      </c>
      <c r="H1317" s="418" t="n"/>
      <c r="I1317" s="455" t="n">
        <v>108356</v>
      </c>
      <c r="J1317" s="418">
        <f>IF(L1317&lt;&gt;"",L1317,K1317)</f>
        <v/>
      </c>
      <c r="K1317" s="418">
        <f>IF(AND(T1317=TRUE, U1317=TRUE, V1317=TRUE), IF(W1317&lt;-0.05, "អនុញ្ញាត (អ្នកផ្គត់ផ្គង់ប្រកាសខ្វះ)", "បានប្រកាស (អនុញ្ញាត)"), IF(AND(T1317=FALSE, U1317=FALSE, V1317=FALSE), "ព្យួរទុក (មិនមានទិន្នន័យ)", "ប្រកាសខុស (ព្យួរទុក)"))</f>
        <v/>
      </c>
      <c r="L1317" s="418" t="inlineStr"/>
      <c r="M1317" s="418" t="inlineStr"/>
      <c r="N1317" s="455" t="n"/>
      <c r="O1317" s="455">
        <f>IF(W1317&lt;0,AI1317,I1317)</f>
        <v/>
      </c>
      <c r="P1317" s="455">
        <f>I1317-O1317</f>
        <v/>
      </c>
      <c r="Q1317" s="418" t="n"/>
      <c r="R1317" s="418" t="inlineStr">
        <is>
          <t>002151</t>
        </is>
      </c>
      <c r="S1317" s="418" t="inlineStr">
        <is>
          <t>002151</t>
        </is>
      </c>
      <c r="T1317" s="418">
        <f>R1317=S1317</f>
        <v/>
      </c>
      <c r="U1317" s="418">
        <f>AND(MONTH(F1317)=MONTH(Y1317), YEAR(F1317)=YEAR(Y1317))</f>
        <v/>
      </c>
      <c r="V1317" s="418">
        <f>AND(AC1317&lt;&gt;"", 'Company information'!D$4&lt;&gt;"", RIGHT(SUBSTITUTE(AC1317,"-",""),9)=RIGHT(SUBSTITUTE('Company information'!D$4,"-",""),9))</f>
        <v/>
      </c>
      <c r="W1317" s="418">
        <f>AI1317-I1317</f>
        <v/>
      </c>
      <c r="X1317" s="455" t="n"/>
      <c r="Y1317" s="419" t="n">
        <v>44813</v>
      </c>
      <c r="Z1317" s="418" t="inlineStr">
        <is>
          <t>002151</t>
        </is>
      </c>
      <c r="AA1317" s="418" t="inlineStr"/>
      <c r="AB1317" s="418" t="inlineStr">
        <is>
          <t>បុគ្គលជាប់អាករ</t>
        </is>
      </c>
      <c r="AC1317" s="418" t="inlineStr">
        <is>
          <t>L001-100067123</t>
        </is>
      </c>
      <c r="AD1317" s="418" t="inlineStr">
        <is>
          <t>រីឡាយអេប៊ល សូស អ៊ិនដាសស្រ្ទៀល (ខេមបូឌា)</t>
        </is>
      </c>
      <c r="AE1317" s="455" t="n">
        <v>1191916</v>
      </c>
      <c r="AF1317" s="455" t="n">
        <v>1083560</v>
      </c>
      <c r="AG1317" s="455" t="n">
        <v>0</v>
      </c>
      <c r="AH1317" s="455" t="n">
        <v>0</v>
      </c>
      <c r="AI1317" s="455" t="n">
        <v>108356</v>
      </c>
      <c r="AJ1317" s="455" t="n">
        <v>0</v>
      </c>
      <c r="AK1317" s="455" t="n">
        <v>0</v>
      </c>
      <c r="AL1317" s="455" t="n">
        <v>0</v>
      </c>
      <c r="AM1317" s="455" t="n">
        <v>0</v>
      </c>
      <c r="AN1317" s="455" t="n">
        <v>0</v>
      </c>
      <c r="AO1317" s="455" t="n">
        <v>0</v>
      </c>
      <c r="AP1317" s="455" t="n">
        <v>0</v>
      </c>
      <c r="AQ1317" s="455" t="n">
        <v>0</v>
      </c>
      <c r="AR1317" s="418" t="inlineStr"/>
      <c r="AS1317" s="418" t="inlineStr">
        <is>
          <t>Trucking</t>
        </is>
      </c>
      <c r="AT1317" s="418" t="inlineStr">
        <is>
          <t>បានប្រកាសពន្ធ</t>
        </is>
      </c>
    </row>
    <row r="1318">
      <c r="A1318" s="417" t="n">
        <v>1309</v>
      </c>
      <c r="B1318" s="418" t="inlineStr">
        <is>
          <t>LSS Fee and CIC Fee</t>
        </is>
      </c>
      <c r="C1318" s="418" t="inlineStr">
        <is>
          <t>កំពង់ផែស្វយ័តក្រុងព្រះសីហនុ</t>
        </is>
      </c>
      <c r="D1318" s="418" t="inlineStr">
        <is>
          <t>L001-100044638</t>
        </is>
      </c>
      <c r="E1318" s="418" t="inlineStr">
        <is>
          <t>173052</t>
        </is>
      </c>
      <c r="F1318" s="419" t="n">
        <v>44833</v>
      </c>
      <c r="G1318" s="420" t="n">
        <v>23513</v>
      </c>
      <c r="H1318" s="418" t="n"/>
      <c r="I1318" s="455" t="n">
        <v>23513</v>
      </c>
      <c r="J1318" s="418">
        <f>IF(L1318&lt;&gt;"",L1318,K1318)</f>
        <v/>
      </c>
      <c r="K1318" s="418">
        <f>IF(AND(T1318=TRUE, U1318=TRUE, V1318=TRUE), IF(W1318&lt;-0.05, "អនុញ្ញាត (អ្នកផ្គត់ផ្គង់ប្រកាសខ្វះ)", "បានប្រកាស (អនុញ្ញាត)"), IF(AND(T1318=FALSE, U1318=FALSE, V1318=FALSE), "ព្យួរទុក (មិនមានទិន្នន័យ)", "ប្រកាសខុស (ព្យួរទុក)"))</f>
        <v/>
      </c>
      <c r="L1318" s="418" t="inlineStr"/>
      <c r="M1318" s="418" t="inlineStr"/>
      <c r="N1318" s="455" t="n"/>
      <c r="O1318" s="455">
        <f>IF(W1318&lt;0,AI1318,I1318)</f>
        <v/>
      </c>
      <c r="P1318" s="455">
        <f>I1318-O1318</f>
        <v/>
      </c>
      <c r="Q1318" s="418" t="n"/>
      <c r="R1318" s="418" t="inlineStr">
        <is>
          <t>173052</t>
        </is>
      </c>
      <c r="S1318" s="418" t="inlineStr"/>
      <c r="T1318" s="418">
        <f>R1318=S1318</f>
        <v/>
      </c>
      <c r="U1318" s="418">
        <f>AND(MONTH(F1318)=MONTH(Y1318), YEAR(F1318)=YEAR(Y1318))</f>
        <v/>
      </c>
      <c r="V1318" s="418">
        <f>AND(AC1318&lt;&gt;"", 'Company information'!D$4&lt;&gt;"", RIGHT(SUBSTITUTE(AC1318,"-",""),9)=RIGHT(SUBSTITUTE('Company information'!D$4,"-",""),9))</f>
        <v/>
      </c>
      <c r="W1318" s="418">
        <f>AI1318-I1318</f>
        <v/>
      </c>
      <c r="X1318" s="455" t="n"/>
      <c r="Y1318" s="417" t="n"/>
      <c r="Z1318" s="418" t="n"/>
      <c r="AA1318" s="418" t="n"/>
      <c r="AB1318" s="418" t="n"/>
      <c r="AC1318" s="418" t="n"/>
      <c r="AD1318" s="418" t="n"/>
      <c r="AE1318" s="455" t="n"/>
      <c r="AF1318" s="455" t="n"/>
      <c r="AG1318" s="455" t="n"/>
      <c r="AH1318" s="455" t="n"/>
      <c r="AI1318" s="455" t="n"/>
      <c r="AJ1318" s="455" t="n"/>
      <c r="AK1318" s="455" t="n"/>
      <c r="AL1318" s="455" t="n"/>
      <c r="AM1318" s="455" t="n"/>
      <c r="AN1318" s="455" t="n"/>
      <c r="AO1318" s="455" t="n"/>
      <c r="AP1318" s="455" t="n"/>
      <c r="AQ1318" s="455" t="n"/>
      <c r="AR1318" s="418" t="n"/>
      <c r="AS1318" s="418" t="n"/>
      <c r="AT1318" s="418" t="n"/>
    </row>
    <row r="1319">
      <c r="A1319" s="417" t="n">
        <v>1310</v>
      </c>
      <c r="B1319" s="418" t="inlineStr">
        <is>
          <t>Customs Clearance Fee, Extra Trucking Fee, Non-Original Insurance, Permit Fee and Service Charge</t>
        </is>
      </c>
      <c r="C1319" s="418" t="inlineStr">
        <is>
          <t>អាយធីអាយ អ៊ិនធើណេសិនណល ត្រេនស័្ពរថេសិន (ខេមបូឌា) ឯ.ក</t>
        </is>
      </c>
      <c r="D1319" s="418" t="inlineStr">
        <is>
          <t>K002-901800477</t>
        </is>
      </c>
      <c r="E1319" s="418" t="inlineStr">
        <is>
          <t>CAM222803</t>
        </is>
      </c>
      <c r="F1319" s="419" t="n">
        <v>44833</v>
      </c>
      <c r="G1319" s="420" t="n">
        <v>116738</v>
      </c>
      <c r="H1319" s="418" t="n"/>
      <c r="I1319" s="455" t="n">
        <v>116738</v>
      </c>
      <c r="J1319" s="418">
        <f>IF(L1319&lt;&gt;"",L1319,K1319)</f>
        <v/>
      </c>
      <c r="K1319" s="418">
        <f>IF(AND(T1319=TRUE, U1319=TRUE, V1319=TRUE), IF(W1319&lt;-0.05, "អនុញ្ញាត (អ្នកផ្គត់ផ្គង់ប្រកាសខ្វះ)", "បានប្រកាស (អនុញ្ញាត)"), IF(AND(T1319=FALSE, U1319=FALSE, V1319=FALSE), "ព្យួរទុក (មិនមានទិន្នន័យ)", "ប្រកាសខុស (ព្យួរទុក)"))</f>
        <v/>
      </c>
      <c r="L1319" s="418" t="inlineStr"/>
      <c r="M1319" s="418" t="inlineStr"/>
      <c r="N1319" s="455" t="n"/>
      <c r="O1319" s="455">
        <f>IF(W1319&lt;0,AI1319,I1319)</f>
        <v/>
      </c>
      <c r="P1319" s="455">
        <f>I1319-O1319</f>
        <v/>
      </c>
      <c r="Q1319" s="418" t="n"/>
      <c r="R1319" s="418" t="inlineStr">
        <is>
          <t>CAM222803</t>
        </is>
      </c>
      <c r="S1319" s="418" t="inlineStr">
        <is>
          <t>CAM222803</t>
        </is>
      </c>
      <c r="T1319" s="418">
        <f>R1319=S1319</f>
        <v/>
      </c>
      <c r="U1319" s="418">
        <f>AND(MONTH(F1319)=MONTH(Y1319), YEAR(F1319)=YEAR(Y1319))</f>
        <v/>
      </c>
      <c r="V1319" s="418">
        <f>AND(AC1319&lt;&gt;"", 'Company information'!D$4&lt;&gt;"", RIGHT(SUBSTITUTE(AC1319,"-",""),9)=RIGHT(SUBSTITUTE('Company information'!D$4,"-",""),9))</f>
        <v/>
      </c>
      <c r="W1319" s="418">
        <f>AI1319-I1319</f>
        <v/>
      </c>
      <c r="X1319" s="455" t="n"/>
      <c r="Y1319" s="419" t="n">
        <v>44833</v>
      </c>
      <c r="Z1319" s="418" t="inlineStr">
        <is>
          <t>CAM222803</t>
        </is>
      </c>
      <c r="AA1319" s="418" t="inlineStr"/>
      <c r="AB1319" s="418" t="inlineStr">
        <is>
          <t>បុគ្គលជាប់អាករ</t>
        </is>
      </c>
      <c r="AC1319" s="418" t="inlineStr">
        <is>
          <t>L001-100067123</t>
        </is>
      </c>
      <c r="AD1319" s="418" t="inlineStr">
        <is>
          <t>រីឡាយអេប៊ល សូស អ៊ិនដាសស្រ្ទៀល (ខេមបូឌា)</t>
        </is>
      </c>
      <c r="AE1319" s="455" t="n">
        <v>1284113</v>
      </c>
      <c r="AF1319" s="455" t="n">
        <v>1167375</v>
      </c>
      <c r="AG1319" s="455" t="n">
        <v>0</v>
      </c>
      <c r="AH1319" s="455" t="n">
        <v>0</v>
      </c>
      <c r="AI1319" s="455" t="n">
        <v>116738</v>
      </c>
      <c r="AJ1319" s="455" t="n">
        <v>0</v>
      </c>
      <c r="AK1319" s="455" t="n">
        <v>0</v>
      </c>
      <c r="AL1319" s="455" t="n">
        <v>0</v>
      </c>
      <c r="AM1319" s="455" t="n">
        <v>0</v>
      </c>
      <c r="AN1319" s="455" t="n">
        <v>0</v>
      </c>
      <c r="AO1319" s="455" t="n">
        <v>0</v>
      </c>
      <c r="AP1319" s="455" t="n">
        <v>0</v>
      </c>
      <c r="AQ1319" s="455" t="n">
        <v>0</v>
      </c>
      <c r="AR1319" s="418" t="inlineStr"/>
      <c r="AS1319" s="418" t="inlineStr">
        <is>
          <t>THC,DOC</t>
        </is>
      </c>
      <c r="AT1319" s="418" t="inlineStr">
        <is>
          <t>បានប្រកាសពន្ធ</t>
        </is>
      </c>
    </row>
    <row r="1320">
      <c r="A1320" s="417" t="n">
        <v>1311</v>
      </c>
      <c r="B1320" s="418" t="inlineStr">
        <is>
          <t>Customs Clearance Fee</t>
        </is>
      </c>
      <c r="C1320" s="418" t="inlineStr">
        <is>
          <t>អាយធីអាយ អ៊ិនធើណេសិនណល ត្រេនស័្ពរថេសិន (ខេមបូឌា) ឯ.ក</t>
        </is>
      </c>
      <c r="D1320" s="418" t="inlineStr">
        <is>
          <t>K002-901800477</t>
        </is>
      </c>
      <c r="E1320" s="418" t="inlineStr">
        <is>
          <t>CAM222804</t>
        </is>
      </c>
      <c r="F1320" s="419" t="n">
        <v>44833</v>
      </c>
      <c r="G1320" s="420" t="n">
        <v>81263</v>
      </c>
      <c r="H1320" s="418" t="n"/>
      <c r="I1320" s="455" t="n">
        <v>81263</v>
      </c>
      <c r="J1320" s="418">
        <f>IF(L1320&lt;&gt;"",L1320,K1320)</f>
        <v/>
      </c>
      <c r="K1320" s="418">
        <f>IF(AND(T1320=TRUE, U1320=TRUE, V1320=TRUE), IF(W1320&lt;-0.05, "អនុញ្ញាត (អ្នកផ្គត់ផ្គង់ប្រកាសខ្វះ)", "បានប្រកាស (អនុញ្ញាត)"), IF(AND(T1320=FALSE, U1320=FALSE, V1320=FALSE), "ព្យួរទុក (មិនមានទិន្នន័យ)", "ប្រកាសខុស (ព្យួរទុក)"))</f>
        <v/>
      </c>
      <c r="L1320" s="418" t="inlineStr"/>
      <c r="M1320" s="418" t="inlineStr"/>
      <c r="N1320" s="455" t="n"/>
      <c r="O1320" s="455">
        <f>IF(W1320&lt;0,AI1320,I1320)</f>
        <v/>
      </c>
      <c r="P1320" s="455">
        <f>I1320-O1320</f>
        <v/>
      </c>
      <c r="Q1320" s="418" t="n"/>
      <c r="R1320" s="418" t="inlineStr">
        <is>
          <t>CAM222804</t>
        </is>
      </c>
      <c r="S1320" s="418" t="inlineStr">
        <is>
          <t>CAM222804</t>
        </is>
      </c>
      <c r="T1320" s="418">
        <f>R1320=S1320</f>
        <v/>
      </c>
      <c r="U1320" s="418">
        <f>AND(MONTH(F1320)=MONTH(Y1320), YEAR(F1320)=YEAR(Y1320))</f>
        <v/>
      </c>
      <c r="V1320" s="418">
        <f>AND(AC1320&lt;&gt;"", 'Company information'!D$4&lt;&gt;"", RIGHT(SUBSTITUTE(AC1320,"-",""),9)=RIGHT(SUBSTITUTE('Company information'!D$4,"-",""),9))</f>
        <v/>
      </c>
      <c r="W1320" s="418">
        <f>AI1320-I1320</f>
        <v/>
      </c>
      <c r="X1320" s="455" t="n"/>
      <c r="Y1320" s="419" t="n">
        <v>44833</v>
      </c>
      <c r="Z1320" s="418" t="inlineStr">
        <is>
          <t>CAM222804</t>
        </is>
      </c>
      <c r="AA1320" s="418" t="inlineStr"/>
      <c r="AB1320" s="418" t="inlineStr">
        <is>
          <t>បុគ្គលជាប់អាករ</t>
        </is>
      </c>
      <c r="AC1320" s="418" t="inlineStr">
        <is>
          <t>L001-100067123</t>
        </is>
      </c>
      <c r="AD1320" s="418" t="inlineStr">
        <is>
          <t>រីឡាយអេប៊ល សូស អ៊ិនដាសស្រ្ទៀល (ខេមបូឌា)</t>
        </is>
      </c>
      <c r="AE1320" s="455" t="n">
        <v>893888</v>
      </c>
      <c r="AF1320" s="455" t="n">
        <v>812625</v>
      </c>
      <c r="AG1320" s="455" t="n">
        <v>0</v>
      </c>
      <c r="AH1320" s="455" t="n">
        <v>0</v>
      </c>
      <c r="AI1320" s="455" t="n">
        <v>81263</v>
      </c>
      <c r="AJ1320" s="455" t="n">
        <v>0</v>
      </c>
      <c r="AK1320" s="455" t="n">
        <v>0</v>
      </c>
      <c r="AL1320" s="455" t="n">
        <v>0</v>
      </c>
      <c r="AM1320" s="455" t="n">
        <v>0</v>
      </c>
      <c r="AN1320" s="455" t="n">
        <v>0</v>
      </c>
      <c r="AO1320" s="455" t="n">
        <v>0</v>
      </c>
      <c r="AP1320" s="455" t="n">
        <v>0</v>
      </c>
      <c r="AQ1320" s="455" t="n">
        <v>0</v>
      </c>
      <c r="AR1320" s="418" t="inlineStr"/>
      <c r="AS1320" s="418" t="inlineStr">
        <is>
          <t>THC,DOC</t>
        </is>
      </c>
      <c r="AT1320" s="418" t="inlineStr">
        <is>
          <t>បានប្រកាសពន្ធ</t>
        </is>
      </c>
    </row>
    <row r="1321">
      <c r="A1321" s="417" t="n">
        <v>1312</v>
      </c>
      <c r="B1321" s="418" t="inlineStr">
        <is>
          <t>Customs Declaration, CPF Containerized, Container Seal and Transport Doc Fee</t>
        </is>
      </c>
      <c r="C1321" s="418" t="inlineStr">
        <is>
          <t>កំពង់ផែស្វយ័តក្រុងព្រះសីហនុ</t>
        </is>
      </c>
      <c r="D1321" s="418" t="inlineStr">
        <is>
          <t>L001-100044638</t>
        </is>
      </c>
      <c r="E1321" s="418" t="inlineStr">
        <is>
          <t>172550</t>
        </is>
      </c>
      <c r="F1321" s="419" t="n">
        <v>44833</v>
      </c>
      <c r="G1321" s="420" t="n">
        <v>17325</v>
      </c>
      <c r="H1321" s="418" t="n"/>
      <c r="I1321" s="455" t="n">
        <v>17325</v>
      </c>
      <c r="J1321" s="418">
        <f>IF(L1321&lt;&gt;"",L1321,K1321)</f>
        <v/>
      </c>
      <c r="K1321" s="418">
        <f>IF(AND(T1321=TRUE, U1321=TRUE, V1321=TRUE), IF(W1321&lt;-0.05, "អនុញ្ញាត (អ្នកផ្គត់ផ្គង់ប្រកាសខ្វះ)", "បានប្រកាស (អនុញ្ញាត)"), IF(AND(T1321=FALSE, U1321=FALSE, V1321=FALSE), "ព្យួរទុក (មិនមានទិន្នន័យ)", "ប្រកាសខុស (ព្យួរទុក)"))</f>
        <v/>
      </c>
      <c r="L1321" s="418" t="inlineStr"/>
      <c r="M1321" s="418" t="inlineStr"/>
      <c r="N1321" s="455" t="n"/>
      <c r="O1321" s="455">
        <f>IF(W1321&lt;0,AI1321,I1321)</f>
        <v/>
      </c>
      <c r="P1321" s="455">
        <f>I1321-O1321</f>
        <v/>
      </c>
      <c r="Q1321" s="418" t="n"/>
      <c r="R1321" s="418" t="inlineStr">
        <is>
          <t>172550</t>
        </is>
      </c>
      <c r="S1321" s="418" t="inlineStr"/>
      <c r="T1321" s="418">
        <f>R1321=S1321</f>
        <v/>
      </c>
      <c r="U1321" s="418">
        <f>AND(MONTH(F1321)=MONTH(Y1321), YEAR(F1321)=YEAR(Y1321))</f>
        <v/>
      </c>
      <c r="V1321" s="418">
        <f>AND(AC1321&lt;&gt;"", 'Company information'!D$4&lt;&gt;"", RIGHT(SUBSTITUTE(AC1321,"-",""),9)=RIGHT(SUBSTITUTE('Company information'!D$4,"-",""),9))</f>
        <v/>
      </c>
      <c r="W1321" s="418">
        <f>AI1321-I1321</f>
        <v/>
      </c>
      <c r="X1321" s="455" t="n"/>
      <c r="Y1321" s="417" t="n"/>
      <c r="Z1321" s="418" t="n"/>
      <c r="AA1321" s="418" t="n"/>
      <c r="AB1321" s="418" t="n"/>
      <c r="AC1321" s="418" t="n"/>
      <c r="AD1321" s="418" t="n"/>
      <c r="AE1321" s="455" t="n"/>
      <c r="AF1321" s="455" t="n"/>
      <c r="AG1321" s="455" t="n"/>
      <c r="AH1321" s="455" t="n"/>
      <c r="AI1321" s="455" t="n"/>
      <c r="AJ1321" s="455" t="n"/>
      <c r="AK1321" s="455" t="n"/>
      <c r="AL1321" s="455" t="n"/>
      <c r="AM1321" s="455" t="n"/>
      <c r="AN1321" s="455" t="n"/>
      <c r="AO1321" s="455" t="n"/>
      <c r="AP1321" s="455" t="n"/>
      <c r="AQ1321" s="455" t="n"/>
      <c r="AR1321" s="418" t="n"/>
      <c r="AS1321" s="418" t="n"/>
      <c r="AT1321" s="418" t="n"/>
    </row>
    <row r="1322">
      <c r="A1322" s="417" t="n">
        <v>1313</v>
      </c>
      <c r="B1322" s="418" t="inlineStr">
        <is>
          <t>Customs Clearance Fee, Permit Fee and Service Charge</t>
        </is>
      </c>
      <c r="C1322" s="418" t="inlineStr">
        <is>
          <t>កំពង់ផែស្វយ័តក្រុងព្រះសីហនុ</t>
        </is>
      </c>
      <c r="D1322" s="418" t="inlineStr">
        <is>
          <t>L001-100044638</t>
        </is>
      </c>
      <c r="E1322" s="418" t="inlineStr">
        <is>
          <t>172036</t>
        </is>
      </c>
      <c r="F1322" s="419" t="n">
        <v>44832</v>
      </c>
      <c r="G1322" s="420" t="n">
        <v>14846</v>
      </c>
      <c r="H1322" s="418" t="n"/>
      <c r="I1322" s="455" t="n">
        <v>14846</v>
      </c>
      <c r="J1322" s="418">
        <f>IF(L1322&lt;&gt;"",L1322,K1322)</f>
        <v/>
      </c>
      <c r="K1322" s="418">
        <f>IF(AND(T1322=TRUE, U1322=TRUE, V1322=TRUE), IF(W1322&lt;-0.05, "អនុញ្ញាត (អ្នកផ្គត់ផ្គង់ប្រកាសខ្វះ)", "បានប្រកាស (អនុញ្ញាត)"), IF(AND(T1322=FALSE, U1322=FALSE, V1322=FALSE), "ព្យួរទុក (មិនមានទិន្នន័យ)", "ប្រកាសខុស (ព្យួរទុក)"))</f>
        <v/>
      </c>
      <c r="L1322" s="418" t="inlineStr"/>
      <c r="M1322" s="418" t="inlineStr"/>
      <c r="N1322" s="455" t="n"/>
      <c r="O1322" s="455">
        <f>IF(W1322&lt;0,AI1322,I1322)</f>
        <v/>
      </c>
      <c r="P1322" s="455">
        <f>I1322-O1322</f>
        <v/>
      </c>
      <c r="Q1322" s="418" t="n"/>
      <c r="R1322" s="418" t="inlineStr">
        <is>
          <t>172036</t>
        </is>
      </c>
      <c r="S1322" s="418" t="inlineStr"/>
      <c r="T1322" s="418">
        <f>R1322=S1322</f>
        <v/>
      </c>
      <c r="U1322" s="418">
        <f>AND(MONTH(F1322)=MONTH(Y1322), YEAR(F1322)=YEAR(Y1322))</f>
        <v/>
      </c>
      <c r="V1322" s="418">
        <f>AND(AC1322&lt;&gt;"", 'Company information'!D$4&lt;&gt;"", RIGHT(SUBSTITUTE(AC1322,"-",""),9)=RIGHT(SUBSTITUTE('Company information'!D$4,"-",""),9))</f>
        <v/>
      </c>
      <c r="W1322" s="418">
        <f>AI1322-I1322</f>
        <v/>
      </c>
      <c r="X1322" s="455" t="n"/>
      <c r="Y1322" s="417" t="n"/>
      <c r="Z1322" s="418" t="n"/>
      <c r="AA1322" s="418" t="n"/>
      <c r="AB1322" s="418" t="n"/>
      <c r="AC1322" s="418" t="n"/>
      <c r="AD1322" s="418" t="n"/>
      <c r="AE1322" s="455" t="n"/>
      <c r="AF1322" s="455" t="n"/>
      <c r="AG1322" s="455" t="n"/>
      <c r="AH1322" s="455" t="n"/>
      <c r="AI1322" s="455" t="n"/>
      <c r="AJ1322" s="455" t="n"/>
      <c r="AK1322" s="455" t="n"/>
      <c r="AL1322" s="455" t="n"/>
      <c r="AM1322" s="455" t="n"/>
      <c r="AN1322" s="455" t="n"/>
      <c r="AO1322" s="455" t="n"/>
      <c r="AP1322" s="455" t="n"/>
      <c r="AQ1322" s="455" t="n"/>
      <c r="AR1322" s="418" t="n"/>
      <c r="AS1322" s="418" t="n"/>
      <c r="AT1322" s="418" t="n"/>
    </row>
    <row r="1323">
      <c r="A1323" s="417" t="n">
        <v>1314</v>
      </c>
      <c r="B1323" s="418" t="inlineStr">
        <is>
          <t>Customs Clearance Fee and Trucking Fee</t>
        </is>
      </c>
      <c r="C1323" s="418" t="inlineStr">
        <is>
          <t>កំពង់ផែស្វយ័តក្រុងព្រះសីហនុ</t>
        </is>
      </c>
      <c r="D1323" s="418" t="inlineStr">
        <is>
          <t>L001-100044638</t>
        </is>
      </c>
      <c r="E1323" s="418" t="inlineStr">
        <is>
          <t>170295</t>
        </is>
      </c>
      <c r="F1323" s="419" t="n">
        <v>44826</v>
      </c>
      <c r="G1323" s="420" t="n">
        <v>35879</v>
      </c>
      <c r="H1323" s="418" t="n"/>
      <c r="I1323" s="455" t="n">
        <v>35879</v>
      </c>
      <c r="J1323" s="418">
        <f>IF(L1323&lt;&gt;"",L1323,K1323)</f>
        <v/>
      </c>
      <c r="K1323" s="418">
        <f>IF(AND(T1323=TRUE, U1323=TRUE, V1323=TRUE), IF(W1323&lt;-0.05, "អនុញ្ញាត (អ្នកផ្គត់ផ្គង់ប្រកាសខ្វះ)", "បានប្រកាស (អនុញ្ញាត)"), IF(AND(T1323=FALSE, U1323=FALSE, V1323=FALSE), "ព្យួរទុក (មិនមានទិន្នន័យ)", "ប្រកាសខុស (ព្យួរទុក)"))</f>
        <v/>
      </c>
      <c r="L1323" s="418" t="inlineStr"/>
      <c r="M1323" s="418" t="inlineStr"/>
      <c r="N1323" s="455" t="n"/>
      <c r="O1323" s="455">
        <f>IF(W1323&lt;0,AI1323,I1323)</f>
        <v/>
      </c>
      <c r="P1323" s="455">
        <f>I1323-O1323</f>
        <v/>
      </c>
      <c r="Q1323" s="418" t="n"/>
      <c r="R1323" s="418" t="inlineStr">
        <is>
          <t>170295</t>
        </is>
      </c>
      <c r="S1323" s="418" t="inlineStr"/>
      <c r="T1323" s="418">
        <f>R1323=S1323</f>
        <v/>
      </c>
      <c r="U1323" s="418">
        <f>AND(MONTH(F1323)=MONTH(Y1323), YEAR(F1323)=YEAR(Y1323))</f>
        <v/>
      </c>
      <c r="V1323" s="418">
        <f>AND(AC1323&lt;&gt;"", 'Company information'!D$4&lt;&gt;"", RIGHT(SUBSTITUTE(AC1323,"-",""),9)=RIGHT(SUBSTITUTE('Company information'!D$4,"-",""),9))</f>
        <v/>
      </c>
      <c r="W1323" s="418">
        <f>AI1323-I1323</f>
        <v/>
      </c>
      <c r="X1323" s="455" t="n"/>
      <c r="Y1323" s="417" t="n"/>
      <c r="Z1323" s="418" t="n"/>
      <c r="AA1323" s="418" t="n"/>
      <c r="AB1323" s="418" t="n"/>
      <c r="AC1323" s="418" t="n"/>
      <c r="AD1323" s="418" t="n"/>
      <c r="AE1323" s="455" t="n"/>
      <c r="AF1323" s="455" t="n"/>
      <c r="AG1323" s="455" t="n"/>
      <c r="AH1323" s="455" t="n"/>
      <c r="AI1323" s="455" t="n"/>
      <c r="AJ1323" s="455" t="n"/>
      <c r="AK1323" s="455" t="n"/>
      <c r="AL1323" s="455" t="n"/>
      <c r="AM1323" s="455" t="n"/>
      <c r="AN1323" s="455" t="n"/>
      <c r="AO1323" s="455" t="n"/>
      <c r="AP1323" s="455" t="n"/>
      <c r="AQ1323" s="455" t="n"/>
      <c r="AR1323" s="418" t="n"/>
      <c r="AS1323" s="418" t="n"/>
      <c r="AT1323" s="418" t="n"/>
    </row>
    <row r="1324">
      <c r="A1324" s="417" t="n">
        <v>1315</v>
      </c>
      <c r="B1324" s="418" t="inlineStr">
        <is>
          <t>Customs Declaration, CPF and Transport Doc Fee</t>
        </is>
      </c>
      <c r="C1324" s="418" t="inlineStr">
        <is>
          <t>កំពង់ផែស្វយ័តក្រុងព្រះសីហនុ</t>
        </is>
      </c>
      <c r="D1324" s="418" t="inlineStr">
        <is>
          <t>L001-100044638</t>
        </is>
      </c>
      <c r="E1324" s="418" t="inlineStr">
        <is>
          <t>170296</t>
        </is>
      </c>
      <c r="F1324" s="419" t="n">
        <v>44826</v>
      </c>
      <c r="G1324" s="420" t="n">
        <v>35879</v>
      </c>
      <c r="H1324" s="418" t="n"/>
      <c r="I1324" s="455" t="n">
        <v>35879</v>
      </c>
      <c r="J1324" s="418">
        <f>IF(L1324&lt;&gt;"",L1324,K1324)</f>
        <v/>
      </c>
      <c r="K1324" s="418">
        <f>IF(AND(T1324=TRUE, U1324=TRUE, V1324=TRUE), IF(W1324&lt;-0.05, "អនុញ្ញាត (អ្នកផ្គត់ផ្គង់ប្រកាសខ្វះ)", "បានប្រកាស (អនុញ្ញាត)"), IF(AND(T1324=FALSE, U1324=FALSE, V1324=FALSE), "ព្យួរទុក (មិនមានទិន្នន័យ)", "ប្រកាសខុស (ព្យួរទុក)"))</f>
        <v/>
      </c>
      <c r="L1324" s="418" t="inlineStr"/>
      <c r="M1324" s="418" t="inlineStr"/>
      <c r="N1324" s="455" t="n"/>
      <c r="O1324" s="455">
        <f>IF(W1324&lt;0,AI1324,I1324)</f>
        <v/>
      </c>
      <c r="P1324" s="455">
        <f>I1324-O1324</f>
        <v/>
      </c>
      <c r="Q1324" s="418" t="n"/>
      <c r="R1324" s="418" t="inlineStr">
        <is>
          <t>170296</t>
        </is>
      </c>
      <c r="S1324" s="418" t="inlineStr"/>
      <c r="T1324" s="418">
        <f>R1324=S1324</f>
        <v/>
      </c>
      <c r="U1324" s="418">
        <f>AND(MONTH(F1324)=MONTH(Y1324), YEAR(F1324)=YEAR(Y1324))</f>
        <v/>
      </c>
      <c r="V1324" s="418">
        <f>AND(AC1324&lt;&gt;"", 'Company information'!D$4&lt;&gt;"", RIGHT(SUBSTITUTE(AC1324,"-",""),9)=RIGHT(SUBSTITUTE('Company information'!D$4,"-",""),9))</f>
        <v/>
      </c>
      <c r="W1324" s="418">
        <f>AI1324-I1324</f>
        <v/>
      </c>
      <c r="X1324" s="455" t="n"/>
      <c r="Y1324" s="417" t="n"/>
      <c r="Z1324" s="418" t="n"/>
      <c r="AA1324" s="418" t="n"/>
      <c r="AB1324" s="418" t="n"/>
      <c r="AC1324" s="418" t="n"/>
      <c r="AD1324" s="418" t="n"/>
      <c r="AE1324" s="455" t="n"/>
      <c r="AF1324" s="455" t="n"/>
      <c r="AG1324" s="455" t="n"/>
      <c r="AH1324" s="455" t="n"/>
      <c r="AI1324" s="455" t="n"/>
      <c r="AJ1324" s="455" t="n"/>
      <c r="AK1324" s="455" t="n"/>
      <c r="AL1324" s="455" t="n"/>
      <c r="AM1324" s="455" t="n"/>
      <c r="AN1324" s="455" t="n"/>
      <c r="AO1324" s="455" t="n"/>
      <c r="AP1324" s="455" t="n"/>
      <c r="AQ1324" s="455" t="n"/>
      <c r="AR1324" s="418" t="n"/>
      <c r="AS1324" s="418" t="n"/>
      <c r="AT1324" s="418" t="n"/>
    </row>
    <row r="1325">
      <c r="A1325" s="417" t="n">
        <v>1316</v>
      </c>
      <c r="B1325" s="418" t="inlineStr">
        <is>
          <t>Warehouse Fee, Transit Fee and Storage Fee</t>
        </is>
      </c>
      <c r="C1325" s="418" t="inlineStr">
        <is>
          <t>អាយធីអាយ អ៊ិនធើណេសិនណល ត្រេនស័្ពរថេសិន (ខេមបូឌា) ឯ.ក</t>
        </is>
      </c>
      <c r="D1325" s="418" t="inlineStr">
        <is>
          <t>K002-901800477</t>
        </is>
      </c>
      <c r="E1325" s="418" t="inlineStr">
        <is>
          <t>CAM222764</t>
        </is>
      </c>
      <c r="F1325" s="419" t="n">
        <v>44825</v>
      </c>
      <c r="G1325" s="420" t="n">
        <v>378557</v>
      </c>
      <c r="H1325" s="418" t="n"/>
      <c r="I1325" s="455" t="n">
        <v>378557</v>
      </c>
      <c r="J1325" s="418">
        <f>IF(L1325&lt;&gt;"",L1325,K1325)</f>
        <v/>
      </c>
      <c r="K1325" s="418">
        <f>IF(AND(T1325=TRUE, U1325=TRUE, V1325=TRUE), IF(W1325&lt;-0.05, "អនុញ្ញាត (អ្នកផ្គត់ផ្គង់ប្រកាសខ្វះ)", "បានប្រកាស (អនុញ្ញាត)"), IF(AND(T1325=FALSE, U1325=FALSE, V1325=FALSE), "ព្យួរទុក (មិនមានទិន្នន័យ)", "ប្រកាសខុស (ព្យួរទុក)"))</f>
        <v/>
      </c>
      <c r="L1325" s="418" t="inlineStr"/>
      <c r="M1325" s="418" t="inlineStr"/>
      <c r="N1325" s="455" t="n"/>
      <c r="O1325" s="455">
        <f>IF(W1325&lt;0,AI1325,I1325)</f>
        <v/>
      </c>
      <c r="P1325" s="455">
        <f>I1325-O1325</f>
        <v/>
      </c>
      <c r="Q1325" s="418" t="n"/>
      <c r="R1325" s="418" t="inlineStr">
        <is>
          <t>CAM222764</t>
        </is>
      </c>
      <c r="S1325" s="418" t="inlineStr">
        <is>
          <t>CAM222764</t>
        </is>
      </c>
      <c r="T1325" s="418">
        <f>R1325=S1325</f>
        <v/>
      </c>
      <c r="U1325" s="418">
        <f>AND(MONTH(F1325)=MONTH(Y1325), YEAR(F1325)=YEAR(Y1325))</f>
        <v/>
      </c>
      <c r="V1325" s="418">
        <f>AND(AC1325&lt;&gt;"", 'Company information'!D$4&lt;&gt;"", RIGHT(SUBSTITUTE(AC1325,"-",""),9)=RIGHT(SUBSTITUTE('Company information'!D$4,"-",""),9))</f>
        <v/>
      </c>
      <c r="W1325" s="418">
        <f>AI1325-I1325</f>
        <v/>
      </c>
      <c r="X1325" s="455" t="n"/>
      <c r="Y1325" s="419" t="n">
        <v>44825</v>
      </c>
      <c r="Z1325" s="418" t="inlineStr">
        <is>
          <t>CAM222764</t>
        </is>
      </c>
      <c r="AA1325" s="418" t="inlineStr"/>
      <c r="AB1325" s="418" t="inlineStr">
        <is>
          <t>បុគ្គលជាប់អាករ</t>
        </is>
      </c>
      <c r="AC1325" s="418" t="inlineStr">
        <is>
          <t>L001-100067123</t>
        </is>
      </c>
      <c r="AD1325" s="418" t="inlineStr">
        <is>
          <t>រីឡាយអេប៊ល សូស អ៊ិនដាសស្រ្ទៀល (ខេមបូឌា)</t>
        </is>
      </c>
      <c r="AE1325" s="455" t="n">
        <v>4164127</v>
      </c>
      <c r="AF1325" s="455" t="n">
        <v>3785570</v>
      </c>
      <c r="AG1325" s="455" t="n">
        <v>0</v>
      </c>
      <c r="AH1325" s="455" t="n">
        <v>0</v>
      </c>
      <c r="AI1325" s="455" t="n">
        <v>378557</v>
      </c>
      <c r="AJ1325" s="455" t="n">
        <v>0</v>
      </c>
      <c r="AK1325" s="455" t="n">
        <v>0</v>
      </c>
      <c r="AL1325" s="455" t="n">
        <v>0</v>
      </c>
      <c r="AM1325" s="455" t="n">
        <v>0</v>
      </c>
      <c r="AN1325" s="455" t="n">
        <v>0</v>
      </c>
      <c r="AO1325" s="455" t="n">
        <v>0</v>
      </c>
      <c r="AP1325" s="455" t="n">
        <v>0</v>
      </c>
      <c r="AQ1325" s="455" t="n">
        <v>0</v>
      </c>
      <c r="AR1325" s="418" t="inlineStr"/>
      <c r="AS1325" s="418" t="inlineStr">
        <is>
          <t>THC,DOC</t>
        </is>
      </c>
      <c r="AT1325" s="418" t="inlineStr">
        <is>
          <t>បានប្រកាសពន្ធ</t>
        </is>
      </c>
    </row>
    <row r="1326">
      <c r="A1326" s="417" t="n">
        <v>1317</v>
      </c>
      <c r="B1326" s="418" t="inlineStr">
        <is>
          <t>Import Shipment Expense</t>
        </is>
      </c>
      <c r="C1326" s="418" t="inlineStr">
        <is>
          <t>កំពង់ផែស្វយ័តក្រុងព្រះសីហនុ</t>
        </is>
      </c>
      <c r="D1326" s="418" t="inlineStr">
        <is>
          <t>L001-100044638</t>
        </is>
      </c>
      <c r="E1326" s="418" t="inlineStr">
        <is>
          <t>172038</t>
        </is>
      </c>
      <c r="F1326" s="419" t="n">
        <v>44832</v>
      </c>
      <c r="G1326" s="420" t="n">
        <v>14846</v>
      </c>
      <c r="H1326" s="418" t="n"/>
      <c r="I1326" s="455" t="n">
        <v>14846</v>
      </c>
      <c r="J1326" s="418">
        <f>IF(L1326&lt;&gt;"",L1326,K1326)</f>
        <v/>
      </c>
      <c r="K1326" s="418">
        <f>IF(AND(T1326=TRUE, U1326=TRUE, V1326=TRUE), IF(W1326&lt;-0.05, "អនុញ្ញាត (អ្នកផ្គត់ផ្គង់ប្រកាសខ្វះ)", "បានប្រកាស (អនុញ្ញាត)"), IF(AND(T1326=FALSE, U1326=FALSE, V1326=FALSE), "ព្យួរទុក (មិនមានទិន្នន័យ)", "ប្រកាសខុស (ព្យួរទុក)"))</f>
        <v/>
      </c>
      <c r="L1326" s="418" t="inlineStr"/>
      <c r="M1326" s="418" t="inlineStr"/>
      <c r="N1326" s="455" t="n"/>
      <c r="O1326" s="455">
        <f>IF(W1326&lt;0,AI1326,I1326)</f>
        <v/>
      </c>
      <c r="P1326" s="455">
        <f>I1326-O1326</f>
        <v/>
      </c>
      <c r="Q1326" s="418" t="n"/>
      <c r="R1326" s="418" t="inlineStr">
        <is>
          <t>172038</t>
        </is>
      </c>
      <c r="S1326" s="418" t="inlineStr"/>
      <c r="T1326" s="418">
        <f>R1326=S1326</f>
        <v/>
      </c>
      <c r="U1326" s="418">
        <f>AND(MONTH(F1326)=MONTH(Y1326), YEAR(F1326)=YEAR(Y1326))</f>
        <v/>
      </c>
      <c r="V1326" s="418">
        <f>AND(AC1326&lt;&gt;"", 'Company information'!D$4&lt;&gt;"", RIGHT(SUBSTITUTE(AC1326,"-",""),9)=RIGHT(SUBSTITUTE('Company information'!D$4,"-",""),9))</f>
        <v/>
      </c>
      <c r="W1326" s="418">
        <f>AI1326-I1326</f>
        <v/>
      </c>
      <c r="X1326" s="455" t="n"/>
      <c r="Y1326" s="417" t="n"/>
      <c r="Z1326" s="418" t="n"/>
      <c r="AA1326" s="418" t="n"/>
      <c r="AB1326" s="418" t="n"/>
      <c r="AC1326" s="418" t="n"/>
      <c r="AD1326" s="418" t="n"/>
      <c r="AE1326" s="455" t="n"/>
      <c r="AF1326" s="455" t="n"/>
      <c r="AG1326" s="455" t="n"/>
      <c r="AH1326" s="455" t="n"/>
      <c r="AI1326" s="455" t="n"/>
      <c r="AJ1326" s="455" t="n"/>
      <c r="AK1326" s="455" t="n"/>
      <c r="AL1326" s="455" t="n"/>
      <c r="AM1326" s="455" t="n"/>
      <c r="AN1326" s="455" t="n"/>
      <c r="AO1326" s="455" t="n"/>
      <c r="AP1326" s="455" t="n"/>
      <c r="AQ1326" s="455" t="n"/>
      <c r="AR1326" s="418" t="n"/>
      <c r="AS1326" s="418" t="n"/>
      <c r="AT1326" s="418" t="n"/>
    </row>
    <row r="1327">
      <c r="A1327" s="417" t="n">
        <v>1318</v>
      </c>
      <c r="B1327" s="418" t="inlineStr">
        <is>
          <t>Customs Clearance Fee, Extra Trucking Fee, Non-Original Insurance, Permit Fee, Service Charge and Red in Asycuda System</t>
        </is>
      </c>
      <c r="C1327" s="418" t="inlineStr">
        <is>
          <t>កំពង់ផែស្វយ័តក្រុងព្រះសីហនុ</t>
        </is>
      </c>
      <c r="D1327" s="418" t="inlineStr">
        <is>
          <t>L001-100044638</t>
        </is>
      </c>
      <c r="E1327" s="418" t="inlineStr">
        <is>
          <t>170297</t>
        </is>
      </c>
      <c r="F1327" s="419" t="n">
        <v>44826</v>
      </c>
      <c r="G1327" s="420" t="n">
        <v>35879</v>
      </c>
      <c r="H1327" s="418" t="n"/>
      <c r="I1327" s="455" t="n">
        <v>35879</v>
      </c>
      <c r="J1327" s="418">
        <f>IF(L1327&lt;&gt;"",L1327,K1327)</f>
        <v/>
      </c>
      <c r="K1327" s="418">
        <f>IF(AND(T1327=TRUE, U1327=TRUE, V1327=TRUE), IF(W1327&lt;-0.05, "អនុញ្ញាត (អ្នកផ្គត់ផ្គង់ប្រកាសខ្វះ)", "បានប្រកាស (អនុញ្ញាត)"), IF(AND(T1327=FALSE, U1327=FALSE, V1327=FALSE), "ព្យួរទុក (មិនមានទិន្នន័យ)", "ប្រកាសខុស (ព្យួរទុក)"))</f>
        <v/>
      </c>
      <c r="L1327" s="418" t="inlineStr"/>
      <c r="M1327" s="418" t="inlineStr"/>
      <c r="N1327" s="455" t="n"/>
      <c r="O1327" s="455">
        <f>IF(W1327&lt;0,AI1327,I1327)</f>
        <v/>
      </c>
      <c r="P1327" s="455">
        <f>I1327-O1327</f>
        <v/>
      </c>
      <c r="Q1327" s="418" t="n"/>
      <c r="R1327" s="418" t="inlineStr">
        <is>
          <t>170297</t>
        </is>
      </c>
      <c r="S1327" s="418" t="inlineStr"/>
      <c r="T1327" s="418">
        <f>R1327=S1327</f>
        <v/>
      </c>
      <c r="U1327" s="418">
        <f>AND(MONTH(F1327)=MONTH(Y1327), YEAR(F1327)=YEAR(Y1327))</f>
        <v/>
      </c>
      <c r="V1327" s="418">
        <f>AND(AC1327&lt;&gt;"", 'Company information'!D$4&lt;&gt;"", RIGHT(SUBSTITUTE(AC1327,"-",""),9)=RIGHT(SUBSTITUTE('Company information'!D$4,"-",""),9))</f>
        <v/>
      </c>
      <c r="W1327" s="418">
        <f>AI1327-I1327</f>
        <v/>
      </c>
      <c r="X1327" s="455" t="n"/>
      <c r="Y1327" s="417" t="n"/>
      <c r="Z1327" s="418" t="n"/>
      <c r="AA1327" s="418" t="n"/>
      <c r="AB1327" s="418" t="n"/>
      <c r="AC1327" s="418" t="n"/>
      <c r="AD1327" s="418" t="n"/>
      <c r="AE1327" s="455" t="n"/>
      <c r="AF1327" s="455" t="n"/>
      <c r="AG1327" s="455" t="n"/>
      <c r="AH1327" s="455" t="n"/>
      <c r="AI1327" s="455" t="n"/>
      <c r="AJ1327" s="455" t="n"/>
      <c r="AK1327" s="455" t="n"/>
      <c r="AL1327" s="455" t="n"/>
      <c r="AM1327" s="455" t="n"/>
      <c r="AN1327" s="455" t="n"/>
      <c r="AO1327" s="455" t="n"/>
      <c r="AP1327" s="455" t="n"/>
      <c r="AQ1327" s="455" t="n"/>
      <c r="AR1327" s="418" t="n"/>
      <c r="AS1327" s="418" t="n"/>
      <c r="AT1327" s="418" t="n"/>
    </row>
    <row r="1328">
      <c r="A1328" s="417" t="n">
        <v>1319</v>
      </c>
      <c r="B1328" s="418" t="inlineStr">
        <is>
          <t>Customs Clearance Fee and Trucking Fee</t>
        </is>
      </c>
      <c r="C1328" s="418" t="inlineStr">
        <is>
          <t>អាយធីអាយ អ៊ិនធើណេសិនណល ត្រេនស័្ពរថេសិន (ខេមបូឌា) ឯ.ក</t>
        </is>
      </c>
      <c r="D1328" s="418" t="inlineStr">
        <is>
          <t>K002-901800477</t>
        </is>
      </c>
      <c r="E1328" s="418" t="inlineStr">
        <is>
          <t>CAM222763</t>
        </is>
      </c>
      <c r="F1328" s="419" t="n">
        <v>44825</v>
      </c>
      <c r="G1328" s="420" t="n">
        <v>133052</v>
      </c>
      <c r="H1328" s="418" t="n"/>
      <c r="I1328" s="455" t="n">
        <v>133052</v>
      </c>
      <c r="J1328" s="418">
        <f>IF(L1328&lt;&gt;"",L1328,K1328)</f>
        <v/>
      </c>
      <c r="K1328" s="418">
        <f>IF(AND(T1328=TRUE, U1328=TRUE, V1328=TRUE), IF(W1328&lt;-0.05, "អនុញ្ញាត (អ្នកផ្គត់ផ្គង់ប្រកាសខ្វះ)", "បានប្រកាស (អនុញ្ញាត)"), IF(AND(T1328=FALSE, U1328=FALSE, V1328=FALSE), "ព្យួរទុក (មិនមានទិន្នន័យ)", "ប្រកាសខុស (ព្យួរទុក)"))</f>
        <v/>
      </c>
      <c r="L1328" s="418" t="inlineStr"/>
      <c r="M1328" s="418" t="inlineStr"/>
      <c r="N1328" s="455" t="n"/>
      <c r="O1328" s="455">
        <f>IF(W1328&lt;0,AI1328,I1328)</f>
        <v/>
      </c>
      <c r="P1328" s="455">
        <f>I1328-O1328</f>
        <v/>
      </c>
      <c r="Q1328" s="418" t="n"/>
      <c r="R1328" s="418" t="inlineStr">
        <is>
          <t>CAM222763</t>
        </is>
      </c>
      <c r="S1328" s="418" t="inlineStr">
        <is>
          <t>CAM222763</t>
        </is>
      </c>
      <c r="T1328" s="418">
        <f>R1328=S1328</f>
        <v/>
      </c>
      <c r="U1328" s="418">
        <f>AND(MONTH(F1328)=MONTH(Y1328), YEAR(F1328)=YEAR(Y1328))</f>
        <v/>
      </c>
      <c r="V1328" s="418">
        <f>AND(AC1328&lt;&gt;"", 'Company information'!D$4&lt;&gt;"", RIGHT(SUBSTITUTE(AC1328,"-",""),9)=RIGHT(SUBSTITUTE('Company information'!D$4,"-",""),9))</f>
        <v/>
      </c>
      <c r="W1328" s="418">
        <f>AI1328-I1328</f>
        <v/>
      </c>
      <c r="X1328" s="455" t="n"/>
      <c r="Y1328" s="419" t="n">
        <v>44825</v>
      </c>
      <c r="Z1328" s="418" t="inlineStr">
        <is>
          <t>CAM222763</t>
        </is>
      </c>
      <c r="AA1328" s="418" t="inlineStr"/>
      <c r="AB1328" s="418" t="inlineStr">
        <is>
          <t>បុគ្គលជាប់អាករ</t>
        </is>
      </c>
      <c r="AC1328" s="418" t="inlineStr">
        <is>
          <t>L001-100067123</t>
        </is>
      </c>
      <c r="AD1328" s="418" t="inlineStr">
        <is>
          <t>រីឡាយអេប៊ល សូស អ៊ិនដាសស្រ្ទៀល (ខេមបូឌា)</t>
        </is>
      </c>
      <c r="AE1328" s="455" t="n">
        <v>1463567</v>
      </c>
      <c r="AF1328" s="455" t="n">
        <v>1330515</v>
      </c>
      <c r="AG1328" s="455" t="n">
        <v>0</v>
      </c>
      <c r="AH1328" s="455" t="n">
        <v>0</v>
      </c>
      <c r="AI1328" s="455" t="n">
        <v>133052</v>
      </c>
      <c r="AJ1328" s="455" t="n">
        <v>0</v>
      </c>
      <c r="AK1328" s="455" t="n">
        <v>0</v>
      </c>
      <c r="AL1328" s="455" t="n">
        <v>0</v>
      </c>
      <c r="AM1328" s="455" t="n">
        <v>0</v>
      </c>
      <c r="AN1328" s="455" t="n">
        <v>0</v>
      </c>
      <c r="AO1328" s="455" t="n">
        <v>0</v>
      </c>
      <c r="AP1328" s="455" t="n">
        <v>0</v>
      </c>
      <c r="AQ1328" s="455" t="n">
        <v>0</v>
      </c>
      <c r="AR1328" s="418" t="inlineStr"/>
      <c r="AS1328" s="418" t="inlineStr">
        <is>
          <t>THC,DOC</t>
        </is>
      </c>
      <c r="AT1328" s="418" t="inlineStr">
        <is>
          <t>បានប្រកាសពន្ធ</t>
        </is>
      </c>
    </row>
    <row r="1329">
      <c r="A1329" s="417" t="n">
        <v>1320</v>
      </c>
      <c r="B1329" s="418" t="inlineStr">
        <is>
          <t>Customs Declaration, CPF</t>
        </is>
      </c>
      <c r="C1329" s="418" t="inlineStr">
        <is>
          <t>អាយធីអាយ អ៊ិនធើណេសិនណល ត្រេនស័្ពរថេសិន (ខេមបូឌា) ឯ.ក</t>
        </is>
      </c>
      <c r="D1329" s="418" t="inlineStr">
        <is>
          <t>K002-901800477</t>
        </is>
      </c>
      <c r="E1329" s="418" t="inlineStr">
        <is>
          <t>CAM222724</t>
        </is>
      </c>
      <c r="F1329" s="419" t="n">
        <v>44819</v>
      </c>
      <c r="G1329" s="420" t="n">
        <v>56614</v>
      </c>
      <c r="H1329" s="418" t="n"/>
      <c r="I1329" s="455" t="n">
        <v>56614</v>
      </c>
      <c r="J1329" s="418">
        <f>IF(L1329&lt;&gt;"",L1329,K1329)</f>
        <v/>
      </c>
      <c r="K1329" s="418">
        <f>IF(AND(T1329=TRUE, U1329=TRUE, V1329=TRUE), IF(W1329&lt;-0.05, "អនុញ្ញាត (អ្នកផ្គត់ផ្គង់ប្រកាសខ្វះ)", "បានប្រកាស (អនុញ្ញាត)"), IF(AND(T1329=FALSE, U1329=FALSE, V1329=FALSE), "ព្យួរទុក (មិនមានទិន្នន័យ)", "ប្រកាសខុស (ព្យួរទុក)"))</f>
        <v/>
      </c>
      <c r="L1329" s="418" t="inlineStr"/>
      <c r="M1329" s="418" t="inlineStr"/>
      <c r="N1329" s="455" t="n"/>
      <c r="O1329" s="455">
        <f>IF(W1329&lt;0,AI1329,I1329)</f>
        <v/>
      </c>
      <c r="P1329" s="455">
        <f>I1329-O1329</f>
        <v/>
      </c>
      <c r="Q1329" s="418" t="n"/>
      <c r="R1329" s="418" t="inlineStr">
        <is>
          <t>CAM222724</t>
        </is>
      </c>
      <c r="S1329" s="418" t="inlineStr">
        <is>
          <t>CAM222724</t>
        </is>
      </c>
      <c r="T1329" s="418">
        <f>R1329=S1329</f>
        <v/>
      </c>
      <c r="U1329" s="418">
        <f>AND(MONTH(F1329)=MONTH(Y1329), YEAR(F1329)=YEAR(Y1329))</f>
        <v/>
      </c>
      <c r="V1329" s="418">
        <f>AND(AC1329&lt;&gt;"", 'Company information'!D$4&lt;&gt;"", RIGHT(SUBSTITUTE(AC1329,"-",""),9)=RIGHT(SUBSTITUTE('Company information'!D$4,"-",""),9))</f>
        <v/>
      </c>
      <c r="W1329" s="418">
        <f>AI1329-I1329</f>
        <v/>
      </c>
      <c r="X1329" s="455" t="n"/>
      <c r="Y1329" s="419" t="n">
        <v>44819</v>
      </c>
      <c r="Z1329" s="418" t="inlineStr">
        <is>
          <t>CAM222724</t>
        </is>
      </c>
      <c r="AA1329" s="418" t="inlineStr"/>
      <c r="AB1329" s="418" t="inlineStr">
        <is>
          <t>បុគ្គលជាប់អាករ</t>
        </is>
      </c>
      <c r="AC1329" s="418" t="inlineStr">
        <is>
          <t>L001-100067123</t>
        </is>
      </c>
      <c r="AD1329" s="418" t="inlineStr">
        <is>
          <t>រីឡាយអេប៊ល សូស អ៊ិនដាសស្រ្ទៀល (ខេមបូឌា)</t>
        </is>
      </c>
      <c r="AE1329" s="455" t="n">
        <v>622752</v>
      </c>
      <c r="AF1329" s="455" t="n">
        <v>566138</v>
      </c>
      <c r="AG1329" s="455" t="n">
        <v>0</v>
      </c>
      <c r="AH1329" s="455" t="n">
        <v>0</v>
      </c>
      <c r="AI1329" s="455" t="n">
        <v>56614</v>
      </c>
      <c r="AJ1329" s="455" t="n">
        <v>0</v>
      </c>
      <c r="AK1329" s="455" t="n">
        <v>0</v>
      </c>
      <c r="AL1329" s="455" t="n">
        <v>0</v>
      </c>
      <c r="AM1329" s="455" t="n">
        <v>0</v>
      </c>
      <c r="AN1329" s="455" t="n">
        <v>0</v>
      </c>
      <c r="AO1329" s="455" t="n">
        <v>0</v>
      </c>
      <c r="AP1329" s="455" t="n">
        <v>0</v>
      </c>
      <c r="AQ1329" s="455" t="n">
        <v>0</v>
      </c>
      <c r="AR1329" s="418" t="inlineStr"/>
      <c r="AS1329" s="418" t="inlineStr">
        <is>
          <t>THC,DOC</t>
        </is>
      </c>
      <c r="AT1329" s="418" t="inlineStr">
        <is>
          <t>បានប្រកាសពន្ធ</t>
        </is>
      </c>
    </row>
    <row r="1330">
      <c r="A1330" s="417" t="n">
        <v>1321</v>
      </c>
      <c r="B1330" s="418" t="inlineStr">
        <is>
          <t>Charge from warehouse and Storage Charges</t>
        </is>
      </c>
      <c r="C1330" s="418" t="inlineStr">
        <is>
          <t>កំពង់ផែស្វយ័តក្រុងព្រះសីហនុ</t>
        </is>
      </c>
      <c r="D1330" s="418" t="inlineStr">
        <is>
          <t>L001-100044638</t>
        </is>
      </c>
      <c r="E1330" s="418" t="inlineStr">
        <is>
          <t>167772</t>
        </is>
      </c>
      <c r="F1330" s="419" t="n">
        <v>44821</v>
      </c>
      <c r="G1330" s="420" t="n">
        <v>35844</v>
      </c>
      <c r="H1330" s="418" t="n"/>
      <c r="I1330" s="455" t="n">
        <v>35844</v>
      </c>
      <c r="J1330" s="418">
        <f>IF(L1330&lt;&gt;"",L1330,K1330)</f>
        <v/>
      </c>
      <c r="K1330" s="418">
        <f>IF(AND(T1330=TRUE, U1330=TRUE, V1330=TRUE), IF(W1330&lt;-0.05, "អនុញ្ញាត (អ្នកផ្គត់ផ្គង់ប្រកាសខ្វះ)", "បានប្រកាស (អនុញ្ញាត)"), IF(AND(T1330=FALSE, U1330=FALSE, V1330=FALSE), "ព្យួរទុក (មិនមានទិន្នន័យ)", "ប្រកាសខុស (ព្យួរទុក)"))</f>
        <v/>
      </c>
      <c r="L1330" s="418" t="inlineStr"/>
      <c r="M1330" s="418" t="inlineStr"/>
      <c r="N1330" s="455" t="n"/>
      <c r="O1330" s="455">
        <f>IF(W1330&lt;0,AI1330,I1330)</f>
        <v/>
      </c>
      <c r="P1330" s="455">
        <f>I1330-O1330</f>
        <v/>
      </c>
      <c r="Q1330" s="418" t="n"/>
      <c r="R1330" s="418" t="inlineStr">
        <is>
          <t>167772</t>
        </is>
      </c>
      <c r="S1330" s="418" t="inlineStr"/>
      <c r="T1330" s="418">
        <f>R1330=S1330</f>
        <v/>
      </c>
      <c r="U1330" s="418">
        <f>AND(MONTH(F1330)=MONTH(Y1330), YEAR(F1330)=YEAR(Y1330))</f>
        <v/>
      </c>
      <c r="V1330" s="418">
        <f>AND(AC1330&lt;&gt;"", 'Company information'!D$4&lt;&gt;"", RIGHT(SUBSTITUTE(AC1330,"-",""),9)=RIGHT(SUBSTITUTE('Company information'!D$4,"-",""),9))</f>
        <v/>
      </c>
      <c r="W1330" s="418">
        <f>AI1330-I1330</f>
        <v/>
      </c>
      <c r="X1330" s="455" t="n"/>
      <c r="Y1330" s="417" t="n"/>
      <c r="Z1330" s="418" t="n"/>
      <c r="AA1330" s="418" t="n"/>
      <c r="AB1330" s="418" t="n"/>
      <c r="AC1330" s="418" t="n"/>
      <c r="AD1330" s="418" t="n"/>
      <c r="AE1330" s="455" t="n"/>
      <c r="AF1330" s="455" t="n"/>
      <c r="AG1330" s="455" t="n"/>
      <c r="AH1330" s="455" t="n"/>
      <c r="AI1330" s="455" t="n"/>
      <c r="AJ1330" s="455" t="n"/>
      <c r="AK1330" s="455" t="n"/>
      <c r="AL1330" s="455" t="n"/>
      <c r="AM1330" s="455" t="n"/>
      <c r="AN1330" s="455" t="n"/>
      <c r="AO1330" s="455" t="n"/>
      <c r="AP1330" s="455" t="n"/>
      <c r="AQ1330" s="455" t="n"/>
      <c r="AR1330" s="418" t="n"/>
      <c r="AS1330" s="418" t="n"/>
      <c r="AT1330" s="418" t="n"/>
    </row>
    <row r="1331">
      <c r="A1331" s="417" t="n">
        <v>1322</v>
      </c>
      <c r="B1331" s="418" t="inlineStr">
        <is>
          <t>Import Shipment Expense</t>
        </is>
      </c>
      <c r="C1331" s="418" t="inlineStr">
        <is>
          <t>អាយធីអាយ អ៊ិនធើណេសិនណល ត្រេនស័្ពរថេសិន (ខេមបូឌា) ឯ.ក</t>
        </is>
      </c>
      <c r="D1331" s="418" t="inlineStr">
        <is>
          <t>K002-901800477</t>
        </is>
      </c>
      <c r="E1331" s="418" t="inlineStr">
        <is>
          <t>CAM222723</t>
        </is>
      </c>
      <c r="F1331" s="419" t="n">
        <v>44819</v>
      </c>
      <c r="G1331" s="420" t="n">
        <v>202254</v>
      </c>
      <c r="H1331" s="418" t="n"/>
      <c r="I1331" s="455" t="n">
        <v>202254</v>
      </c>
      <c r="J1331" s="418">
        <f>IF(L1331&lt;&gt;"",L1331,K1331)</f>
        <v/>
      </c>
      <c r="K1331" s="418">
        <f>IF(AND(T1331=TRUE, U1331=TRUE, V1331=TRUE), IF(W1331&lt;-0.05, "អនុញ្ញាត (អ្នកផ្គត់ផ្គង់ប្រកាសខ្វះ)", "បានប្រកាស (អនុញ្ញាត)"), IF(AND(T1331=FALSE, U1331=FALSE, V1331=FALSE), "ព្យួរទុក (មិនមានទិន្នន័យ)", "ប្រកាសខុស (ព្យួរទុក)"))</f>
        <v/>
      </c>
      <c r="L1331" s="418" t="inlineStr"/>
      <c r="M1331" s="418" t="inlineStr"/>
      <c r="N1331" s="455" t="n"/>
      <c r="O1331" s="455">
        <f>IF(W1331&lt;0,AI1331,I1331)</f>
        <v/>
      </c>
      <c r="P1331" s="455">
        <f>I1331-O1331</f>
        <v/>
      </c>
      <c r="Q1331" s="418" t="n"/>
      <c r="R1331" s="418" t="inlineStr">
        <is>
          <t>CAM222723</t>
        </is>
      </c>
      <c r="S1331" s="418" t="inlineStr">
        <is>
          <t>CAM222723</t>
        </is>
      </c>
      <c r="T1331" s="418">
        <f>R1331=S1331</f>
        <v/>
      </c>
      <c r="U1331" s="418">
        <f>AND(MONTH(F1331)=MONTH(Y1331), YEAR(F1331)=YEAR(Y1331))</f>
        <v/>
      </c>
      <c r="V1331" s="418">
        <f>AND(AC1331&lt;&gt;"", 'Company information'!D$4&lt;&gt;"", RIGHT(SUBSTITUTE(AC1331,"-",""),9)=RIGHT(SUBSTITUTE('Company information'!D$4,"-",""),9))</f>
        <v/>
      </c>
      <c r="W1331" s="418">
        <f>AI1331-I1331</f>
        <v/>
      </c>
      <c r="X1331" s="455" t="n"/>
      <c r="Y1331" s="419" t="n">
        <v>44819</v>
      </c>
      <c r="Z1331" s="418" t="inlineStr">
        <is>
          <t>CAM222723</t>
        </is>
      </c>
      <c r="AA1331" s="418" t="inlineStr"/>
      <c r="AB1331" s="418" t="inlineStr">
        <is>
          <t>បុគ្គលជាប់អាករ</t>
        </is>
      </c>
      <c r="AC1331" s="418" t="inlineStr">
        <is>
          <t>L001-100067123</t>
        </is>
      </c>
      <c r="AD1331" s="418" t="inlineStr">
        <is>
          <t>រីឡាយអេប៊ល សូស អ៊ិនដាសស្រ្ទៀល (ខេមបូឌា)</t>
        </is>
      </c>
      <c r="AE1331" s="455" t="n">
        <v>2224795</v>
      </c>
      <c r="AF1331" s="455" t="n">
        <v>2022541</v>
      </c>
      <c r="AG1331" s="455" t="n">
        <v>0</v>
      </c>
      <c r="AH1331" s="455" t="n">
        <v>0</v>
      </c>
      <c r="AI1331" s="455" t="n">
        <v>202254</v>
      </c>
      <c r="AJ1331" s="455" t="n">
        <v>0</v>
      </c>
      <c r="AK1331" s="455" t="n">
        <v>0</v>
      </c>
      <c r="AL1331" s="455" t="n">
        <v>0</v>
      </c>
      <c r="AM1331" s="455" t="n">
        <v>0</v>
      </c>
      <c r="AN1331" s="455" t="n">
        <v>0</v>
      </c>
      <c r="AO1331" s="455" t="n">
        <v>0</v>
      </c>
      <c r="AP1331" s="455" t="n">
        <v>0</v>
      </c>
      <c r="AQ1331" s="455" t="n">
        <v>0</v>
      </c>
      <c r="AR1331" s="418" t="inlineStr"/>
      <c r="AS1331" s="418" t="inlineStr">
        <is>
          <t>THC,DOC</t>
        </is>
      </c>
      <c r="AT1331" s="418" t="inlineStr">
        <is>
          <t>បានប្រកាសពន្ធ</t>
        </is>
      </c>
    </row>
    <row r="1332">
      <c r="A1332" s="417" t="n">
        <v>1323</v>
      </c>
      <c r="B1332" s="418" t="inlineStr">
        <is>
          <t>Low Sulphur Surcharge</t>
        </is>
      </c>
      <c r="C1332" s="418" t="inlineStr">
        <is>
          <t>អាយធីអាយ អ៊ិនធើណេសិនណល ត្រេនស័្ពរថេសិន (ខេមបូឌា) ឯ.ក</t>
        </is>
      </c>
      <c r="D1332" s="418" t="inlineStr">
        <is>
          <t>K002-901800477</t>
        </is>
      </c>
      <c r="E1332" s="418" t="inlineStr">
        <is>
          <t>CAM222722</t>
        </is>
      </c>
      <c r="F1332" s="419" t="n">
        <v>44819</v>
      </c>
      <c r="G1332" s="420" t="n">
        <v>39812</v>
      </c>
      <c r="H1332" s="418" t="n"/>
      <c r="I1332" s="455" t="n">
        <v>39812</v>
      </c>
      <c r="J1332" s="418">
        <f>IF(L1332&lt;&gt;"",L1332,K1332)</f>
        <v/>
      </c>
      <c r="K1332" s="418">
        <f>IF(AND(T1332=TRUE, U1332=TRUE, V1332=TRUE), IF(W1332&lt;-0.05, "អនុញ្ញាត (អ្នកផ្គត់ផ្គង់ប្រកាសខ្វះ)", "បានប្រកាស (អនុញ្ញាត)"), IF(AND(T1332=FALSE, U1332=FALSE, V1332=FALSE), "ព្យួរទុក (មិនមានទិន្នន័យ)", "ប្រកាសខុស (ព្យួរទុក)"))</f>
        <v/>
      </c>
      <c r="L1332" s="418" t="inlineStr"/>
      <c r="M1332" s="418" t="inlineStr"/>
      <c r="N1332" s="455" t="n"/>
      <c r="O1332" s="455">
        <f>IF(W1332&lt;0,AI1332,I1332)</f>
        <v/>
      </c>
      <c r="P1332" s="455">
        <f>I1332-O1332</f>
        <v/>
      </c>
      <c r="Q1332" s="418" t="n"/>
      <c r="R1332" s="418" t="inlineStr">
        <is>
          <t>CAM222722</t>
        </is>
      </c>
      <c r="S1332" s="418" t="inlineStr">
        <is>
          <t>CAM222722</t>
        </is>
      </c>
      <c r="T1332" s="418">
        <f>R1332=S1332</f>
        <v/>
      </c>
      <c r="U1332" s="418">
        <f>AND(MONTH(F1332)=MONTH(Y1332), YEAR(F1332)=YEAR(Y1332))</f>
        <v/>
      </c>
      <c r="V1332" s="418">
        <f>AND(AC1332&lt;&gt;"", 'Company information'!D$4&lt;&gt;"", RIGHT(SUBSTITUTE(AC1332,"-",""),9)=RIGHT(SUBSTITUTE('Company information'!D$4,"-",""),9))</f>
        <v/>
      </c>
      <c r="W1332" s="418">
        <f>AI1332-I1332</f>
        <v/>
      </c>
      <c r="X1332" s="455" t="n"/>
      <c r="Y1332" s="419" t="n">
        <v>44819</v>
      </c>
      <c r="Z1332" s="418" t="inlineStr">
        <is>
          <t>CAM222722</t>
        </is>
      </c>
      <c r="AA1332" s="418" t="inlineStr"/>
      <c r="AB1332" s="418" t="inlineStr">
        <is>
          <t>បុគ្គលជាប់អាករ</t>
        </is>
      </c>
      <c r="AC1332" s="418" t="inlineStr">
        <is>
          <t>L001-100067123</t>
        </is>
      </c>
      <c r="AD1332" s="418" t="inlineStr">
        <is>
          <t>រីឡាយអេប៊ល សូស អ៊ិនដាសស្រ្ទៀល (ខេមបូឌា)</t>
        </is>
      </c>
      <c r="AE1332" s="455" t="n">
        <v>437932</v>
      </c>
      <c r="AF1332" s="455" t="n">
        <v>398120</v>
      </c>
      <c r="AG1332" s="455" t="n">
        <v>0</v>
      </c>
      <c r="AH1332" s="455" t="n">
        <v>0</v>
      </c>
      <c r="AI1332" s="455" t="n">
        <v>39812</v>
      </c>
      <c r="AJ1332" s="455" t="n">
        <v>0</v>
      </c>
      <c r="AK1332" s="455" t="n">
        <v>0</v>
      </c>
      <c r="AL1332" s="455" t="n">
        <v>0</v>
      </c>
      <c r="AM1332" s="455" t="n">
        <v>0</v>
      </c>
      <c r="AN1332" s="455" t="n">
        <v>0</v>
      </c>
      <c r="AO1332" s="455" t="n">
        <v>0</v>
      </c>
      <c r="AP1332" s="455" t="n">
        <v>0</v>
      </c>
      <c r="AQ1332" s="455" t="n">
        <v>0</v>
      </c>
      <c r="AR1332" s="418" t="inlineStr"/>
      <c r="AS1332" s="418" t="inlineStr">
        <is>
          <t>THC,DOC</t>
        </is>
      </c>
      <c r="AT1332" s="418" t="inlineStr">
        <is>
          <t>បានប្រកាសពន្ធ</t>
        </is>
      </c>
    </row>
    <row r="1333">
      <c r="A1333" s="417" t="n">
        <v>1324</v>
      </c>
      <c r="B1333" s="418" t="inlineStr">
        <is>
          <t>Customs Clearance Fee, Extra Trucking Fee, Non-Original Insurance, Permit Fee, Service Charge</t>
        </is>
      </c>
      <c r="C1333" s="418" t="inlineStr">
        <is>
          <t>អាយធីអាយ អ៊ិនធើណេសិនណល ត្រេនស័្ពរថេសិន (ខេមបូឌា) ឯ.ក</t>
        </is>
      </c>
      <c r="D1333" s="418" t="inlineStr">
        <is>
          <t>K002-901800477</t>
        </is>
      </c>
      <c r="E1333" s="418" t="inlineStr">
        <is>
          <t>CAM222720</t>
        </is>
      </c>
      <c r="F1333" s="419" t="n">
        <v>44819</v>
      </c>
      <c r="G1333" s="420" t="n">
        <v>95085</v>
      </c>
      <c r="H1333" s="418" t="n"/>
      <c r="I1333" s="455" t="n">
        <v>95085</v>
      </c>
      <c r="J1333" s="418">
        <f>IF(L1333&lt;&gt;"",L1333,K1333)</f>
        <v/>
      </c>
      <c r="K1333" s="418">
        <f>IF(AND(T1333=TRUE, U1333=TRUE, V1333=TRUE), IF(W1333&lt;-0.05, "អនុញ្ញាត (អ្នកផ្គត់ផ្គង់ប្រកាសខ្វះ)", "បានប្រកាស (អនុញ្ញាត)"), IF(AND(T1333=FALSE, U1333=FALSE, V1333=FALSE), "ព្យួរទុក (មិនមានទិន្នន័យ)", "ប្រកាសខុស (ព្យួរទុក)"))</f>
        <v/>
      </c>
      <c r="L1333" s="418" t="inlineStr"/>
      <c r="M1333" s="418" t="inlineStr"/>
      <c r="N1333" s="455" t="n"/>
      <c r="O1333" s="455">
        <f>IF(W1333&lt;0,AI1333,I1333)</f>
        <v/>
      </c>
      <c r="P1333" s="455">
        <f>I1333-O1333</f>
        <v/>
      </c>
      <c r="Q1333" s="418" t="n"/>
      <c r="R1333" s="418" t="inlineStr">
        <is>
          <t>CAM222720</t>
        </is>
      </c>
      <c r="S1333" s="418" t="inlineStr">
        <is>
          <t>CAM222720</t>
        </is>
      </c>
      <c r="T1333" s="418">
        <f>R1333=S1333</f>
        <v/>
      </c>
      <c r="U1333" s="418">
        <f>AND(MONTH(F1333)=MONTH(Y1333), YEAR(F1333)=YEAR(Y1333))</f>
        <v/>
      </c>
      <c r="V1333" s="418">
        <f>AND(AC1333&lt;&gt;"", 'Company information'!D$4&lt;&gt;"", RIGHT(SUBSTITUTE(AC1333,"-",""),9)=RIGHT(SUBSTITUTE('Company information'!D$4,"-",""),9))</f>
        <v/>
      </c>
      <c r="W1333" s="418">
        <f>AI1333-I1333</f>
        <v/>
      </c>
      <c r="X1333" s="455" t="n"/>
      <c r="Y1333" s="419" t="n">
        <v>44819</v>
      </c>
      <c r="Z1333" s="418" t="inlineStr">
        <is>
          <t>CAM222720</t>
        </is>
      </c>
      <c r="AA1333" s="418" t="inlineStr"/>
      <c r="AB1333" s="418" t="inlineStr">
        <is>
          <t>បុគ្គលជាប់អាករ</t>
        </is>
      </c>
      <c r="AC1333" s="418" t="inlineStr">
        <is>
          <t>L001-100067123</t>
        </is>
      </c>
      <c r="AD1333" s="418" t="inlineStr">
        <is>
          <t>រីឡាយអេប៊ល សូស អ៊ិនដាសស្រ្ទៀល (ខេមបូឌា)</t>
        </is>
      </c>
      <c r="AE1333" s="455" t="n">
        <v>1045938</v>
      </c>
      <c r="AF1333" s="455" t="n">
        <v>950853</v>
      </c>
      <c r="AG1333" s="455" t="n">
        <v>0</v>
      </c>
      <c r="AH1333" s="455" t="n">
        <v>0</v>
      </c>
      <c r="AI1333" s="455" t="n">
        <v>95085</v>
      </c>
      <c r="AJ1333" s="455" t="n">
        <v>0</v>
      </c>
      <c r="AK1333" s="455" t="n">
        <v>0</v>
      </c>
      <c r="AL1333" s="455" t="n">
        <v>0</v>
      </c>
      <c r="AM1333" s="455" t="n">
        <v>0</v>
      </c>
      <c r="AN1333" s="455" t="n">
        <v>0</v>
      </c>
      <c r="AO1333" s="455" t="n">
        <v>0</v>
      </c>
      <c r="AP1333" s="455" t="n">
        <v>0</v>
      </c>
      <c r="AQ1333" s="455" t="n">
        <v>0</v>
      </c>
      <c r="AR1333" s="418" t="inlineStr"/>
      <c r="AS1333" s="418" t="inlineStr">
        <is>
          <t>THC,DOC</t>
        </is>
      </c>
      <c r="AT1333" s="418" t="inlineStr">
        <is>
          <t>បានប្រកាសពន្ធ</t>
        </is>
      </c>
    </row>
    <row r="1334">
      <c r="A1334" s="417" t="n">
        <v>1325</v>
      </c>
      <c r="B1334" s="418" t="inlineStr">
        <is>
          <t>Customs Clearance Fee and Trucking Fee</t>
        </is>
      </c>
      <c r="C1334" s="418" t="inlineStr">
        <is>
          <t>កំពង់ផែស្វយ័តក្រុងព្រះសីហនុ</t>
        </is>
      </c>
      <c r="D1334" s="418" t="inlineStr">
        <is>
          <t>L001-100044638</t>
        </is>
      </c>
      <c r="E1334" s="418" t="inlineStr">
        <is>
          <t>167770</t>
        </is>
      </c>
      <c r="F1334" s="419" t="n">
        <v>44821</v>
      </c>
      <c r="G1334" s="420" t="n">
        <v>35844</v>
      </c>
      <c r="H1334" s="418" t="n"/>
      <c r="I1334" s="455" t="n">
        <v>35844</v>
      </c>
      <c r="J1334" s="418">
        <f>IF(L1334&lt;&gt;"",L1334,K1334)</f>
        <v/>
      </c>
      <c r="K1334" s="418">
        <f>IF(AND(T1334=TRUE, U1334=TRUE, V1334=TRUE), IF(W1334&lt;-0.05, "អនុញ្ញាត (អ្នកផ្គត់ផ្គង់ប្រកាសខ្វះ)", "បានប្រកាស (អនុញ្ញាត)"), IF(AND(T1334=FALSE, U1334=FALSE, V1334=FALSE), "ព្យួរទុក (មិនមានទិន្នន័យ)", "ប្រកាសខុស (ព្យួរទុក)"))</f>
        <v/>
      </c>
      <c r="L1334" s="418" t="inlineStr"/>
      <c r="M1334" s="418" t="inlineStr"/>
      <c r="N1334" s="455" t="n"/>
      <c r="O1334" s="455">
        <f>IF(W1334&lt;0,AI1334,I1334)</f>
        <v/>
      </c>
      <c r="P1334" s="455">
        <f>I1334-O1334</f>
        <v/>
      </c>
      <c r="Q1334" s="418" t="n"/>
      <c r="R1334" s="418" t="inlineStr">
        <is>
          <t>167770</t>
        </is>
      </c>
      <c r="S1334" s="418" t="inlineStr"/>
      <c r="T1334" s="418">
        <f>R1334=S1334</f>
        <v/>
      </c>
      <c r="U1334" s="418">
        <f>AND(MONTH(F1334)=MONTH(Y1334), YEAR(F1334)=YEAR(Y1334))</f>
        <v/>
      </c>
      <c r="V1334" s="418">
        <f>AND(AC1334&lt;&gt;"", 'Company information'!D$4&lt;&gt;"", RIGHT(SUBSTITUTE(AC1334,"-",""),9)=RIGHT(SUBSTITUTE('Company information'!D$4,"-",""),9))</f>
        <v/>
      </c>
      <c r="W1334" s="418">
        <f>AI1334-I1334</f>
        <v/>
      </c>
      <c r="X1334" s="455" t="n"/>
      <c r="Y1334" s="417" t="n"/>
      <c r="Z1334" s="418" t="n"/>
      <c r="AA1334" s="418" t="n"/>
      <c r="AB1334" s="418" t="n"/>
      <c r="AC1334" s="418" t="n"/>
      <c r="AD1334" s="418" t="n"/>
      <c r="AE1334" s="455" t="n"/>
      <c r="AF1334" s="455" t="n"/>
      <c r="AG1334" s="455" t="n"/>
      <c r="AH1334" s="455" t="n"/>
      <c r="AI1334" s="455" t="n"/>
      <c r="AJ1334" s="455" t="n"/>
      <c r="AK1334" s="455" t="n"/>
      <c r="AL1334" s="455" t="n"/>
      <c r="AM1334" s="455" t="n"/>
      <c r="AN1334" s="455" t="n"/>
      <c r="AO1334" s="455" t="n"/>
      <c r="AP1334" s="455" t="n"/>
      <c r="AQ1334" s="455" t="n"/>
      <c r="AR1334" s="418" t="n"/>
      <c r="AS1334" s="418" t="n"/>
      <c r="AT1334" s="418" t="n"/>
    </row>
    <row r="1335">
      <c r="A1335" s="417" t="n">
        <v>1326</v>
      </c>
      <c r="B1335" s="418" t="inlineStr">
        <is>
          <t>Customs Declaration, CPF Non-Container</t>
        </is>
      </c>
      <c r="C1335" s="418" t="inlineStr">
        <is>
          <t>អាយធីអាយ អ៊ិនធើណេសិនណល ត្រេនស័្ពរថេសិន (ខេមបូឌា) ឯ.ក</t>
        </is>
      </c>
      <c r="D1335" s="418" t="inlineStr">
        <is>
          <t>K002-901800477</t>
        </is>
      </c>
      <c r="E1335" s="418" t="inlineStr">
        <is>
          <t>CAM222719</t>
        </is>
      </c>
      <c r="F1335" s="419" t="n">
        <v>44819</v>
      </c>
      <c r="G1335" s="420" t="n">
        <v>182090</v>
      </c>
      <c r="H1335" s="418" t="n"/>
      <c r="I1335" s="455" t="n">
        <v>182090</v>
      </c>
      <c r="J1335" s="418">
        <f>IF(L1335&lt;&gt;"",L1335,K1335)</f>
        <v/>
      </c>
      <c r="K1335" s="418">
        <f>IF(AND(T1335=TRUE, U1335=TRUE, V1335=TRUE), IF(W1335&lt;-0.05, "អនុញ្ញាត (អ្នកផ្គត់ផ្គង់ប្រកាសខ្វះ)", "បានប្រកាស (អនុញ្ញាត)"), IF(AND(T1335=FALSE, U1335=FALSE, V1335=FALSE), "ព្យួរទុក (មិនមានទិន្នន័យ)", "ប្រកាសខុស (ព្យួរទុក)"))</f>
        <v/>
      </c>
      <c r="L1335" s="418" t="inlineStr"/>
      <c r="M1335" s="418" t="inlineStr"/>
      <c r="N1335" s="455" t="n"/>
      <c r="O1335" s="455">
        <f>IF(W1335&lt;0,AI1335,I1335)</f>
        <v/>
      </c>
      <c r="P1335" s="455">
        <f>I1335-O1335</f>
        <v/>
      </c>
      <c r="Q1335" s="418" t="n"/>
      <c r="R1335" s="418" t="inlineStr">
        <is>
          <t>CAM222719</t>
        </is>
      </c>
      <c r="S1335" s="418" t="inlineStr">
        <is>
          <t>CAM222719</t>
        </is>
      </c>
      <c r="T1335" s="418">
        <f>R1335=S1335</f>
        <v/>
      </c>
      <c r="U1335" s="418">
        <f>AND(MONTH(F1335)=MONTH(Y1335), YEAR(F1335)=YEAR(Y1335))</f>
        <v/>
      </c>
      <c r="V1335" s="418">
        <f>AND(AC1335&lt;&gt;"", 'Company information'!D$4&lt;&gt;"", RIGHT(SUBSTITUTE(AC1335,"-",""),9)=RIGHT(SUBSTITUTE('Company information'!D$4,"-",""),9))</f>
        <v/>
      </c>
      <c r="W1335" s="418">
        <f>AI1335-I1335</f>
        <v/>
      </c>
      <c r="X1335" s="455" t="n"/>
      <c r="Y1335" s="419" t="n">
        <v>44819</v>
      </c>
      <c r="Z1335" s="418" t="inlineStr">
        <is>
          <t>CAM222719</t>
        </is>
      </c>
      <c r="AA1335" s="418" t="inlineStr"/>
      <c r="AB1335" s="418" t="inlineStr">
        <is>
          <t>បុគ្គលជាប់អាករ</t>
        </is>
      </c>
      <c r="AC1335" s="418" t="inlineStr">
        <is>
          <t>L001-100067123</t>
        </is>
      </c>
      <c r="AD1335" s="418" t="inlineStr">
        <is>
          <t>រីឡាយអេប៊ល សូស អ៊ិនដាសស្រ្ទៀល (ខេមបូឌា)</t>
        </is>
      </c>
      <c r="AE1335" s="455" t="n">
        <v>2002987</v>
      </c>
      <c r="AF1335" s="455" t="n">
        <v>1820897</v>
      </c>
      <c r="AG1335" s="455" t="n">
        <v>0</v>
      </c>
      <c r="AH1335" s="455" t="n">
        <v>0</v>
      </c>
      <c r="AI1335" s="455" t="n">
        <v>182090</v>
      </c>
      <c r="AJ1335" s="455" t="n">
        <v>0</v>
      </c>
      <c r="AK1335" s="455" t="n">
        <v>0</v>
      </c>
      <c r="AL1335" s="455" t="n">
        <v>0</v>
      </c>
      <c r="AM1335" s="455" t="n">
        <v>0</v>
      </c>
      <c r="AN1335" s="455" t="n">
        <v>0</v>
      </c>
      <c r="AO1335" s="455" t="n">
        <v>0</v>
      </c>
      <c r="AP1335" s="455" t="n">
        <v>0</v>
      </c>
      <c r="AQ1335" s="455" t="n">
        <v>0</v>
      </c>
      <c r="AR1335" s="418" t="inlineStr"/>
      <c r="AS1335" s="418" t="inlineStr">
        <is>
          <t>THC,DOC</t>
        </is>
      </c>
      <c r="AT1335" s="418" t="inlineStr">
        <is>
          <t>បានប្រកាសពន្ធ</t>
        </is>
      </c>
    </row>
    <row r="1336">
      <c r="A1336" s="417" t="n">
        <v>1327</v>
      </c>
      <c r="B1336" s="418" t="inlineStr">
        <is>
          <t>Cargo Terminal</t>
        </is>
      </c>
      <c r="C1336" s="418" t="inlineStr">
        <is>
          <t>កំពង់ផែស្វយ័តក្រុងព្រះសីហនុ</t>
        </is>
      </c>
      <c r="D1336" s="418" t="inlineStr">
        <is>
          <t>L001-100044638</t>
        </is>
      </c>
      <c r="E1336" s="418" t="inlineStr">
        <is>
          <t>163941</t>
        </is>
      </c>
      <c r="F1336" s="419" t="n">
        <v>44904</v>
      </c>
      <c r="G1336" s="420" t="n">
        <v>35801</v>
      </c>
      <c r="H1336" s="418" t="n"/>
      <c r="I1336" s="455" t="n">
        <v>35801</v>
      </c>
      <c r="J1336" s="418">
        <f>IF(L1336&lt;&gt;"",L1336,K1336)</f>
        <v/>
      </c>
      <c r="K1336" s="418">
        <f>IF(AND(T1336=TRUE, U1336=TRUE, V1336=TRUE), IF(W1336&lt;-0.05, "អនុញ្ញាត (អ្នកផ្គត់ផ្គង់ប្រកាសខ្វះ)", "បានប្រកាស (អនុញ្ញាត)"), IF(AND(T1336=FALSE, U1336=FALSE, V1336=FALSE), "ព្យួរទុក (មិនមានទិន្នន័យ)", "ប្រកាសខុស (ព្យួរទុក)"))</f>
        <v/>
      </c>
      <c r="L1336" s="418" t="inlineStr"/>
      <c r="M1336" s="418" t="inlineStr"/>
      <c r="N1336" s="455" t="n"/>
      <c r="O1336" s="455">
        <f>IF(W1336&lt;0,AI1336,I1336)</f>
        <v/>
      </c>
      <c r="P1336" s="455">
        <f>I1336-O1336</f>
        <v/>
      </c>
      <c r="Q1336" s="418" t="n"/>
      <c r="R1336" s="418" t="inlineStr">
        <is>
          <t>163941</t>
        </is>
      </c>
      <c r="S1336" s="418" t="inlineStr"/>
      <c r="T1336" s="418">
        <f>R1336=S1336</f>
        <v/>
      </c>
      <c r="U1336" s="418">
        <f>AND(MONTH(F1336)=MONTH(Y1336), YEAR(F1336)=YEAR(Y1336))</f>
        <v/>
      </c>
      <c r="V1336" s="418">
        <f>AND(AC1336&lt;&gt;"", 'Company information'!D$4&lt;&gt;"", RIGHT(SUBSTITUTE(AC1336,"-",""),9)=RIGHT(SUBSTITUTE('Company information'!D$4,"-",""),9))</f>
        <v/>
      </c>
      <c r="W1336" s="418">
        <f>AI1336-I1336</f>
        <v/>
      </c>
      <c r="X1336" s="455" t="n"/>
      <c r="Y1336" s="417" t="n"/>
      <c r="Z1336" s="418" t="n"/>
      <c r="AA1336" s="418" t="n"/>
      <c r="AB1336" s="418" t="n"/>
      <c r="AC1336" s="418" t="n"/>
      <c r="AD1336" s="418" t="n"/>
      <c r="AE1336" s="455" t="n"/>
      <c r="AF1336" s="455" t="n"/>
      <c r="AG1336" s="455" t="n"/>
      <c r="AH1336" s="455" t="n"/>
      <c r="AI1336" s="455" t="n"/>
      <c r="AJ1336" s="455" t="n"/>
      <c r="AK1336" s="455" t="n"/>
      <c r="AL1336" s="455" t="n"/>
      <c r="AM1336" s="455" t="n"/>
      <c r="AN1336" s="455" t="n"/>
      <c r="AO1336" s="455" t="n"/>
      <c r="AP1336" s="455" t="n"/>
      <c r="AQ1336" s="455" t="n"/>
      <c r="AR1336" s="418" t="n"/>
      <c r="AS1336" s="418" t="n"/>
      <c r="AT1336" s="418" t="n"/>
    </row>
    <row r="1337">
      <c r="A1337" s="417" t="n">
        <v>1328</v>
      </c>
      <c r="B1337" s="418" t="inlineStr">
        <is>
          <t>Customs Clearance Fee and Agency Fee</t>
        </is>
      </c>
      <c r="C1337" s="418" t="inlineStr">
        <is>
          <t>អាយធីអាយ អ៊ិនធើណេសិនណល ត្រេនស័្ពរថេសិន (ខេមបូឌា) ឯ.ក</t>
        </is>
      </c>
      <c r="D1337" s="418" t="inlineStr">
        <is>
          <t>K002-901800477</t>
        </is>
      </c>
      <c r="E1337" s="418" t="inlineStr">
        <is>
          <t>CAM222677</t>
        </is>
      </c>
      <c r="F1337" s="419" t="n">
        <v>44813</v>
      </c>
      <c r="G1337" s="420" t="n">
        <v>165905</v>
      </c>
      <c r="H1337" s="418" t="n"/>
      <c r="I1337" s="455" t="n">
        <v>165905</v>
      </c>
      <c r="J1337" s="418">
        <f>IF(L1337&lt;&gt;"",L1337,K1337)</f>
        <v/>
      </c>
      <c r="K1337" s="418">
        <f>IF(AND(T1337=TRUE, U1337=TRUE, V1337=TRUE), IF(W1337&lt;-0.05, "អនុញ្ញាត (អ្នកផ្គត់ផ្គង់ប្រកាសខ្វះ)", "បានប្រកាស (អនុញ្ញាត)"), IF(AND(T1337=FALSE, U1337=FALSE, V1337=FALSE), "ព្យួរទុក (មិនមានទិន្នន័យ)", "ប្រកាសខុស (ព្យួរទុក)"))</f>
        <v/>
      </c>
      <c r="L1337" s="418" t="inlineStr"/>
      <c r="M1337" s="418" t="inlineStr"/>
      <c r="N1337" s="455" t="n"/>
      <c r="O1337" s="455">
        <f>IF(W1337&lt;0,AI1337,I1337)</f>
        <v/>
      </c>
      <c r="P1337" s="455">
        <f>I1337-O1337</f>
        <v/>
      </c>
      <c r="Q1337" s="418" t="n"/>
      <c r="R1337" s="418" t="inlineStr">
        <is>
          <t>CAM222677</t>
        </is>
      </c>
      <c r="S1337" s="418" t="inlineStr">
        <is>
          <t>CAM222677</t>
        </is>
      </c>
      <c r="T1337" s="418">
        <f>R1337=S1337</f>
        <v/>
      </c>
      <c r="U1337" s="418">
        <f>AND(MONTH(F1337)=MONTH(Y1337), YEAR(F1337)=YEAR(Y1337))</f>
        <v/>
      </c>
      <c r="V1337" s="418">
        <f>AND(AC1337&lt;&gt;"", 'Company information'!D$4&lt;&gt;"", RIGHT(SUBSTITUTE(AC1337,"-",""),9)=RIGHT(SUBSTITUTE('Company information'!D$4,"-",""),9))</f>
        <v/>
      </c>
      <c r="W1337" s="418">
        <f>AI1337-I1337</f>
        <v/>
      </c>
      <c r="X1337" s="455" t="n"/>
      <c r="Y1337" s="419" t="n">
        <v>44813</v>
      </c>
      <c r="Z1337" s="418" t="inlineStr">
        <is>
          <t>CAM222677</t>
        </is>
      </c>
      <c r="AA1337" s="418" t="inlineStr"/>
      <c r="AB1337" s="418" t="inlineStr">
        <is>
          <t>បុគ្គលជាប់អាករ</t>
        </is>
      </c>
      <c r="AC1337" s="418" t="inlineStr">
        <is>
          <t>L001-100067123</t>
        </is>
      </c>
      <c r="AD1337" s="418" t="inlineStr">
        <is>
          <t>រីឡាយអេប៊ល សូស អ៊ិនដាសស្រ្ទៀល (ខេមបូឌា)</t>
        </is>
      </c>
      <c r="AE1337" s="455" t="n">
        <v>1824954</v>
      </c>
      <c r="AF1337" s="455" t="n">
        <v>1659049</v>
      </c>
      <c r="AG1337" s="455" t="n">
        <v>0</v>
      </c>
      <c r="AH1337" s="455" t="n">
        <v>0</v>
      </c>
      <c r="AI1337" s="455" t="n">
        <v>165905</v>
      </c>
      <c r="AJ1337" s="455" t="n">
        <v>0</v>
      </c>
      <c r="AK1337" s="455" t="n">
        <v>0</v>
      </c>
      <c r="AL1337" s="455" t="n">
        <v>0</v>
      </c>
      <c r="AM1337" s="455" t="n">
        <v>0</v>
      </c>
      <c r="AN1337" s="455" t="n">
        <v>0</v>
      </c>
      <c r="AO1337" s="455" t="n">
        <v>0</v>
      </c>
      <c r="AP1337" s="455" t="n">
        <v>0</v>
      </c>
      <c r="AQ1337" s="455" t="n">
        <v>0</v>
      </c>
      <c r="AR1337" s="418" t="inlineStr"/>
      <c r="AS1337" s="418" t="inlineStr">
        <is>
          <t>THC,DOC</t>
        </is>
      </c>
      <c r="AT1337" s="418" t="inlineStr">
        <is>
          <t>បានប្រកាសពន្ធ</t>
        </is>
      </c>
    </row>
    <row r="1338">
      <c r="A1338" s="417" t="n">
        <v>1329</v>
      </c>
      <c r="B1338" s="418" t="inlineStr">
        <is>
          <t>Cargo Terminal</t>
        </is>
      </c>
      <c r="C1338" s="418" t="inlineStr">
        <is>
          <t>កំពង់ផែស្វយ័តក្រុងព្រះសីហនុ</t>
        </is>
      </c>
      <c r="D1338" s="418" t="inlineStr">
        <is>
          <t>L001-100044638</t>
        </is>
      </c>
      <c r="E1338" s="418" t="inlineStr">
        <is>
          <t>164721</t>
        </is>
      </c>
      <c r="F1338" s="419" t="n">
        <v>44817</v>
      </c>
      <c r="G1338" s="420" t="n">
        <v>35801</v>
      </c>
      <c r="H1338" s="418" t="n"/>
      <c r="I1338" s="455" t="n">
        <v>35801</v>
      </c>
      <c r="J1338" s="418">
        <f>IF(L1338&lt;&gt;"",L1338,K1338)</f>
        <v/>
      </c>
      <c r="K1338" s="418">
        <f>IF(AND(T1338=TRUE, U1338=TRUE, V1338=TRUE), IF(W1338&lt;-0.05, "អនុញ្ញាត (អ្នកផ្គត់ផ្គង់ប្រកាសខ្វះ)", "បានប្រកាស (អនុញ្ញាត)"), IF(AND(T1338=FALSE, U1338=FALSE, V1338=FALSE), "ព្យួរទុក (មិនមានទិន្នន័យ)", "ប្រកាសខុស (ព្យួរទុក)"))</f>
        <v/>
      </c>
      <c r="L1338" s="418" t="inlineStr"/>
      <c r="M1338" s="418" t="inlineStr"/>
      <c r="N1338" s="455" t="n"/>
      <c r="O1338" s="455">
        <f>IF(W1338&lt;0,AI1338,I1338)</f>
        <v/>
      </c>
      <c r="P1338" s="455">
        <f>I1338-O1338</f>
        <v/>
      </c>
      <c r="Q1338" s="418" t="n"/>
      <c r="R1338" s="418" t="inlineStr">
        <is>
          <t>164721</t>
        </is>
      </c>
      <c r="S1338" s="418" t="inlineStr"/>
      <c r="T1338" s="418">
        <f>R1338=S1338</f>
        <v/>
      </c>
      <c r="U1338" s="418">
        <f>AND(MONTH(F1338)=MONTH(Y1338), YEAR(F1338)=YEAR(Y1338))</f>
        <v/>
      </c>
      <c r="V1338" s="418">
        <f>AND(AC1338&lt;&gt;"", 'Company information'!D$4&lt;&gt;"", RIGHT(SUBSTITUTE(AC1338,"-",""),9)=RIGHT(SUBSTITUTE('Company information'!D$4,"-",""),9))</f>
        <v/>
      </c>
      <c r="W1338" s="418">
        <f>AI1338-I1338</f>
        <v/>
      </c>
      <c r="X1338" s="455" t="n"/>
      <c r="Y1338" s="417" t="n"/>
      <c r="Z1338" s="418" t="n"/>
      <c r="AA1338" s="418" t="n"/>
      <c r="AB1338" s="418" t="n"/>
      <c r="AC1338" s="418" t="n"/>
      <c r="AD1338" s="418" t="n"/>
      <c r="AE1338" s="455" t="n"/>
      <c r="AF1338" s="455" t="n"/>
      <c r="AG1338" s="455" t="n"/>
      <c r="AH1338" s="455" t="n"/>
      <c r="AI1338" s="455" t="n"/>
      <c r="AJ1338" s="455" t="n"/>
      <c r="AK1338" s="455" t="n"/>
      <c r="AL1338" s="455" t="n"/>
      <c r="AM1338" s="455" t="n"/>
      <c r="AN1338" s="455" t="n"/>
      <c r="AO1338" s="455" t="n"/>
      <c r="AP1338" s="455" t="n"/>
      <c r="AQ1338" s="455" t="n"/>
      <c r="AR1338" s="418" t="n"/>
      <c r="AS1338" s="418" t="n"/>
      <c r="AT1338" s="418" t="n"/>
    </row>
    <row r="1339">
      <c r="A1339" s="417" t="n">
        <v>1330</v>
      </c>
      <c r="B1339" s="418" t="inlineStr">
        <is>
          <t>Customs Clearance Fee and Agency Fee</t>
        </is>
      </c>
      <c r="C1339" s="418" t="inlineStr">
        <is>
          <t>កំពង់ផែស្វយ័តក្រុងព្រះសីហនុ</t>
        </is>
      </c>
      <c r="D1339" s="418" t="inlineStr">
        <is>
          <t>L001-100044638</t>
        </is>
      </c>
      <c r="E1339" s="418" t="inlineStr">
        <is>
          <t>164718</t>
        </is>
      </c>
      <c r="F1339" s="419" t="n">
        <v>44817</v>
      </c>
      <c r="G1339" s="420" t="n">
        <v>35801</v>
      </c>
      <c r="H1339" s="418" t="n"/>
      <c r="I1339" s="455" t="n">
        <v>35801</v>
      </c>
      <c r="J1339" s="418">
        <f>IF(L1339&lt;&gt;"",L1339,K1339)</f>
        <v/>
      </c>
      <c r="K1339" s="418">
        <f>IF(AND(T1339=TRUE, U1339=TRUE, V1339=TRUE), IF(W1339&lt;-0.05, "អនុញ្ញាត (អ្នកផ្គត់ផ្គង់ប្រកាសខ្វះ)", "បានប្រកាស (អនុញ្ញាត)"), IF(AND(T1339=FALSE, U1339=FALSE, V1339=FALSE), "ព្យួរទុក (មិនមានទិន្នន័យ)", "ប្រកាសខុស (ព្យួរទុក)"))</f>
        <v/>
      </c>
      <c r="L1339" s="418" t="inlineStr"/>
      <c r="M1339" s="418" t="inlineStr"/>
      <c r="N1339" s="455" t="n"/>
      <c r="O1339" s="455">
        <f>IF(W1339&lt;0,AI1339,I1339)</f>
        <v/>
      </c>
      <c r="P1339" s="455">
        <f>I1339-O1339</f>
        <v/>
      </c>
      <c r="Q1339" s="418" t="n"/>
      <c r="R1339" s="418" t="inlineStr">
        <is>
          <t>164718</t>
        </is>
      </c>
      <c r="S1339" s="418" t="inlineStr"/>
      <c r="T1339" s="418">
        <f>R1339=S1339</f>
        <v/>
      </c>
      <c r="U1339" s="418">
        <f>AND(MONTH(F1339)=MONTH(Y1339), YEAR(F1339)=YEAR(Y1339))</f>
        <v/>
      </c>
      <c r="V1339" s="418">
        <f>AND(AC1339&lt;&gt;"", 'Company information'!D$4&lt;&gt;"", RIGHT(SUBSTITUTE(AC1339,"-",""),9)=RIGHT(SUBSTITUTE('Company information'!D$4,"-",""),9))</f>
        <v/>
      </c>
      <c r="W1339" s="418">
        <f>AI1339-I1339</f>
        <v/>
      </c>
      <c r="X1339" s="455" t="n"/>
      <c r="Y1339" s="417" t="n"/>
      <c r="Z1339" s="418" t="n"/>
      <c r="AA1339" s="418" t="n"/>
      <c r="AB1339" s="418" t="n"/>
      <c r="AC1339" s="418" t="n"/>
      <c r="AD1339" s="418" t="n"/>
      <c r="AE1339" s="455" t="n"/>
      <c r="AF1339" s="455" t="n"/>
      <c r="AG1339" s="455" t="n"/>
      <c r="AH1339" s="455" t="n"/>
      <c r="AI1339" s="455" t="n"/>
      <c r="AJ1339" s="455" t="n"/>
      <c r="AK1339" s="455" t="n"/>
      <c r="AL1339" s="455" t="n"/>
      <c r="AM1339" s="455" t="n"/>
      <c r="AN1339" s="455" t="n"/>
      <c r="AO1339" s="455" t="n"/>
      <c r="AP1339" s="455" t="n"/>
      <c r="AQ1339" s="455" t="n"/>
      <c r="AR1339" s="418" t="n"/>
      <c r="AS1339" s="418" t="n"/>
      <c r="AT1339" s="418" t="n"/>
    </row>
    <row r="1340">
      <c r="A1340" s="417" t="n">
        <v>1331</v>
      </c>
      <c r="B1340" s="418" t="inlineStr">
        <is>
          <t>O/F Charge</t>
        </is>
      </c>
      <c r="C1340" s="418" t="inlineStr">
        <is>
          <t>អាយធីអាយ អ៊ិនធើណេសិនណល ត្រេនស័្ពរថេសិន (ខេមបូឌា) ឯ.ក</t>
        </is>
      </c>
      <c r="D1340" s="418" t="inlineStr">
        <is>
          <t>K002-901800477</t>
        </is>
      </c>
      <c r="E1340" s="418" t="inlineStr">
        <is>
          <t>CAM222698</t>
        </is>
      </c>
      <c r="F1340" s="419" t="n">
        <v>44904</v>
      </c>
      <c r="G1340" s="420" t="n">
        <v>197602</v>
      </c>
      <c r="H1340" s="418" t="n"/>
      <c r="I1340" s="455" t="n">
        <v>197602</v>
      </c>
      <c r="J1340" s="418">
        <f>IF(L1340&lt;&gt;"",L1340,K1340)</f>
        <v/>
      </c>
      <c r="K1340" s="418">
        <f>IF(AND(T1340=TRUE, U1340=TRUE, V1340=TRUE), IF(W1340&lt;-0.05, "អនុញ្ញាត (អ្នកផ្គត់ផ្គង់ប្រកាសខ្វះ)", "បានប្រកាស (អនុញ្ញាត)"), IF(AND(T1340=FALSE, U1340=FALSE, V1340=FALSE), "ព្យួរទុក (មិនមានទិន្នន័យ)", "ប្រកាសខុស (ព្យួរទុក)"))</f>
        <v/>
      </c>
      <c r="L1340" s="418" t="inlineStr"/>
      <c r="M1340" s="418" t="inlineStr"/>
      <c r="N1340" s="455" t="n"/>
      <c r="O1340" s="455">
        <f>IF(W1340&lt;0,AI1340,I1340)</f>
        <v/>
      </c>
      <c r="P1340" s="455">
        <f>I1340-O1340</f>
        <v/>
      </c>
      <c r="Q1340" s="418" t="n"/>
      <c r="R1340" s="418" t="inlineStr">
        <is>
          <t>CAM222698</t>
        </is>
      </c>
      <c r="S1340" s="418" t="inlineStr">
        <is>
          <t>CAM222698</t>
        </is>
      </c>
      <c r="T1340" s="418">
        <f>R1340=S1340</f>
        <v/>
      </c>
      <c r="U1340" s="418">
        <f>AND(MONTH(F1340)=MONTH(Y1340), YEAR(F1340)=YEAR(Y1340))</f>
        <v/>
      </c>
      <c r="V1340" s="418">
        <f>AND(AC1340&lt;&gt;"", 'Company information'!D$4&lt;&gt;"", RIGHT(SUBSTITUTE(AC1340,"-",""),9)=RIGHT(SUBSTITUTE('Company information'!D$4,"-",""),9))</f>
        <v/>
      </c>
      <c r="W1340" s="418">
        <f>AI1340-I1340</f>
        <v/>
      </c>
      <c r="X1340" s="455" t="n"/>
      <c r="Y1340" s="419" t="n">
        <v>44816</v>
      </c>
      <c r="Z1340" s="418" t="inlineStr">
        <is>
          <t>CAM222698</t>
        </is>
      </c>
      <c r="AA1340" s="418" t="inlineStr"/>
      <c r="AB1340" s="418" t="inlineStr">
        <is>
          <t>បុគ្គលជាប់អាករ</t>
        </is>
      </c>
      <c r="AC1340" s="418" t="inlineStr">
        <is>
          <t>L001-100067123</t>
        </is>
      </c>
      <c r="AD1340" s="418" t="inlineStr">
        <is>
          <t>រីឡាយអេប៊ល សូស អ៊ិនដាសស្រ្ទៀល (ខេមបូឌា)</t>
        </is>
      </c>
      <c r="AE1340" s="455" t="n">
        <v>2173625</v>
      </c>
      <c r="AF1340" s="455" t="n">
        <v>1976023</v>
      </c>
      <c r="AG1340" s="455" t="n">
        <v>0</v>
      </c>
      <c r="AH1340" s="455" t="n">
        <v>0</v>
      </c>
      <c r="AI1340" s="455" t="n">
        <v>197602</v>
      </c>
      <c r="AJ1340" s="455" t="n">
        <v>0</v>
      </c>
      <c r="AK1340" s="455" t="n">
        <v>0</v>
      </c>
      <c r="AL1340" s="455" t="n">
        <v>0</v>
      </c>
      <c r="AM1340" s="455" t="n">
        <v>0</v>
      </c>
      <c r="AN1340" s="455" t="n">
        <v>0</v>
      </c>
      <c r="AO1340" s="455" t="n">
        <v>0</v>
      </c>
      <c r="AP1340" s="455" t="n">
        <v>0</v>
      </c>
      <c r="AQ1340" s="455" t="n">
        <v>0</v>
      </c>
      <c r="AR1340" s="418" t="inlineStr"/>
      <c r="AS1340" s="418" t="inlineStr">
        <is>
          <t>THC,DOC</t>
        </is>
      </c>
      <c r="AT1340" s="418" t="inlineStr">
        <is>
          <t>បានប្រកាសពន្ធ</t>
        </is>
      </c>
    </row>
    <row r="1341">
      <c r="A1341" s="417" t="n">
        <v>1332</v>
      </c>
      <c r="B1341" s="418" t="inlineStr">
        <is>
          <t>Customs Clearance Fee, Permit Fee, Import Deposit and Service Charge</t>
        </is>
      </c>
      <c r="C1341" s="418" t="inlineStr">
        <is>
          <t>អាយធីអាយ អ៊ិនធើណេសិនណល ត្រេនស័្ពរថេសិន (ខេមបូឌា) ឯ.ក</t>
        </is>
      </c>
      <c r="D1341" s="418" t="inlineStr">
        <is>
          <t>K002-901800477</t>
        </is>
      </c>
      <c r="E1341" s="418" t="inlineStr">
        <is>
          <t>CAM222697</t>
        </is>
      </c>
      <c r="F1341" s="419" t="n">
        <v>44904</v>
      </c>
      <c r="G1341" s="420" t="n">
        <v>228102</v>
      </c>
      <c r="H1341" s="418" t="n"/>
      <c r="I1341" s="455" t="n">
        <v>228102</v>
      </c>
      <c r="J1341" s="418">
        <f>IF(L1341&lt;&gt;"",L1341,K1341)</f>
        <v/>
      </c>
      <c r="K1341" s="418">
        <f>IF(AND(T1341=TRUE, U1341=TRUE, V1341=TRUE), IF(W1341&lt;-0.05, "អនុញ្ញាត (អ្នកផ្គត់ផ្គង់ប្រកាសខ្វះ)", "បានប្រកាស (អនុញ្ញាត)"), IF(AND(T1341=FALSE, U1341=FALSE, V1341=FALSE), "ព្យួរទុក (មិនមានទិន្នន័យ)", "ប្រកាសខុស (ព្យួរទុក)"))</f>
        <v/>
      </c>
      <c r="L1341" s="418" t="inlineStr"/>
      <c r="M1341" s="418" t="inlineStr"/>
      <c r="N1341" s="455" t="n"/>
      <c r="O1341" s="455">
        <f>IF(W1341&lt;0,AI1341,I1341)</f>
        <v/>
      </c>
      <c r="P1341" s="455">
        <f>I1341-O1341</f>
        <v/>
      </c>
      <c r="Q1341" s="418" t="n"/>
      <c r="R1341" s="418" t="inlineStr">
        <is>
          <t>CAM222697</t>
        </is>
      </c>
      <c r="S1341" s="418" t="inlineStr">
        <is>
          <t>CAM222697</t>
        </is>
      </c>
      <c r="T1341" s="418">
        <f>R1341=S1341</f>
        <v/>
      </c>
      <c r="U1341" s="418">
        <f>AND(MONTH(F1341)=MONTH(Y1341), YEAR(F1341)=YEAR(Y1341))</f>
        <v/>
      </c>
      <c r="V1341" s="418">
        <f>AND(AC1341&lt;&gt;"", 'Company information'!D$4&lt;&gt;"", RIGHT(SUBSTITUTE(AC1341,"-",""),9)=RIGHT(SUBSTITUTE('Company information'!D$4,"-",""),9))</f>
        <v/>
      </c>
      <c r="W1341" s="418">
        <f>AI1341-I1341</f>
        <v/>
      </c>
      <c r="X1341" s="455" t="n"/>
      <c r="Y1341" s="419" t="n">
        <v>44816</v>
      </c>
      <c r="Z1341" s="418" t="inlineStr">
        <is>
          <t>CAM222697</t>
        </is>
      </c>
      <c r="AA1341" s="418" t="inlineStr"/>
      <c r="AB1341" s="418" t="inlineStr">
        <is>
          <t>បុគ្គលជាប់អាករ</t>
        </is>
      </c>
      <c r="AC1341" s="418" t="inlineStr">
        <is>
          <t>L001-100067123</t>
        </is>
      </c>
      <c r="AD1341" s="418" t="inlineStr">
        <is>
          <t>រីឡាយអេប៊ល សូស អ៊ិនដាសស្រ្ទៀល (ខេមបូឌា)</t>
        </is>
      </c>
      <c r="AE1341" s="455" t="n">
        <v>2509121</v>
      </c>
      <c r="AF1341" s="455" t="n">
        <v>2281019</v>
      </c>
      <c r="AG1341" s="455" t="n">
        <v>0</v>
      </c>
      <c r="AH1341" s="455" t="n">
        <v>0</v>
      </c>
      <c r="AI1341" s="455" t="n">
        <v>228102</v>
      </c>
      <c r="AJ1341" s="455" t="n">
        <v>0</v>
      </c>
      <c r="AK1341" s="455" t="n">
        <v>0</v>
      </c>
      <c r="AL1341" s="455" t="n">
        <v>0</v>
      </c>
      <c r="AM1341" s="455" t="n">
        <v>0</v>
      </c>
      <c r="AN1341" s="455" t="n">
        <v>0</v>
      </c>
      <c r="AO1341" s="455" t="n">
        <v>0</v>
      </c>
      <c r="AP1341" s="455" t="n">
        <v>0</v>
      </c>
      <c r="AQ1341" s="455" t="n">
        <v>0</v>
      </c>
      <c r="AR1341" s="418" t="inlineStr"/>
      <c r="AS1341" s="418" t="inlineStr">
        <is>
          <t>THC,DOC</t>
        </is>
      </c>
      <c r="AT1341" s="418" t="inlineStr">
        <is>
          <t>បានប្រកាសពន្ធ</t>
        </is>
      </c>
    </row>
    <row r="1342">
      <c r="A1342" s="417" t="n">
        <v>1333</v>
      </c>
      <c r="B1342" s="418" t="inlineStr">
        <is>
          <t>Customs Clearance Fee, Extra Trucking Fee, Non-Original Isurance, Permit Fee, Service Charge and Red in Asycuda System</t>
        </is>
      </c>
      <c r="C1342" s="418" t="inlineStr">
        <is>
          <t>កំពង់ផែស្វយ័តក្រុងព្រះសីហនុ</t>
        </is>
      </c>
      <c r="D1342" s="418" t="inlineStr">
        <is>
          <t>L001-100044638</t>
        </is>
      </c>
      <c r="E1342" s="418" t="inlineStr">
        <is>
          <t>163588</t>
        </is>
      </c>
      <c r="F1342" s="419" t="n">
        <v>44843</v>
      </c>
      <c r="G1342" s="420" t="n">
        <v>35844</v>
      </c>
      <c r="H1342" s="418" t="n"/>
      <c r="I1342" s="455" t="n">
        <v>35844</v>
      </c>
      <c r="J1342" s="418">
        <f>IF(L1342&lt;&gt;"",L1342,K1342)</f>
        <v/>
      </c>
      <c r="K1342" s="418">
        <f>IF(AND(T1342=TRUE, U1342=TRUE, V1342=TRUE), IF(W1342&lt;-0.05, "អនុញ្ញាត (អ្នកផ្គត់ផ្គង់ប្រកាសខ្វះ)", "បានប្រកាស (អនុញ្ញាត)"), IF(AND(T1342=FALSE, U1342=FALSE, V1342=FALSE), "ព្យួរទុក (មិនមានទិន្នន័យ)", "ប្រកាសខុស (ព្យួរទុក)"))</f>
        <v/>
      </c>
      <c r="L1342" s="418" t="inlineStr"/>
      <c r="M1342" s="418" t="inlineStr"/>
      <c r="N1342" s="455" t="n"/>
      <c r="O1342" s="455">
        <f>IF(W1342&lt;0,AI1342,I1342)</f>
        <v/>
      </c>
      <c r="P1342" s="455">
        <f>I1342-O1342</f>
        <v/>
      </c>
      <c r="Q1342" s="418" t="n"/>
      <c r="R1342" s="418" t="inlineStr">
        <is>
          <t>163588</t>
        </is>
      </c>
      <c r="S1342" s="418" t="inlineStr"/>
      <c r="T1342" s="418">
        <f>R1342=S1342</f>
        <v/>
      </c>
      <c r="U1342" s="418">
        <f>AND(MONTH(F1342)=MONTH(Y1342), YEAR(F1342)=YEAR(Y1342))</f>
        <v/>
      </c>
      <c r="V1342" s="418">
        <f>AND(AC1342&lt;&gt;"", 'Company information'!D$4&lt;&gt;"", RIGHT(SUBSTITUTE(AC1342,"-",""),9)=RIGHT(SUBSTITUTE('Company information'!D$4,"-",""),9))</f>
        <v/>
      </c>
      <c r="W1342" s="418">
        <f>AI1342-I1342</f>
        <v/>
      </c>
      <c r="X1342" s="455" t="n"/>
      <c r="Y1342" s="417" t="n"/>
      <c r="Z1342" s="418" t="n"/>
      <c r="AA1342" s="418" t="n"/>
      <c r="AB1342" s="418" t="n"/>
      <c r="AC1342" s="418" t="n"/>
      <c r="AD1342" s="418" t="n"/>
      <c r="AE1342" s="455" t="n"/>
      <c r="AF1342" s="455" t="n"/>
      <c r="AG1342" s="455" t="n"/>
      <c r="AH1342" s="455" t="n"/>
      <c r="AI1342" s="455" t="n"/>
      <c r="AJ1342" s="455" t="n"/>
      <c r="AK1342" s="455" t="n"/>
      <c r="AL1342" s="455" t="n"/>
      <c r="AM1342" s="455" t="n"/>
      <c r="AN1342" s="455" t="n"/>
      <c r="AO1342" s="455" t="n"/>
      <c r="AP1342" s="455" t="n"/>
      <c r="AQ1342" s="455" t="n"/>
      <c r="AR1342" s="418" t="n"/>
      <c r="AS1342" s="418" t="n"/>
      <c r="AT1342" s="418" t="n"/>
    </row>
    <row r="1343">
      <c r="A1343" s="417" t="n">
        <v>1334</v>
      </c>
      <c r="B1343" s="418" t="inlineStr">
        <is>
          <t>Customs Clearance Fee and Trucking Fee</t>
        </is>
      </c>
      <c r="C1343" s="418" t="inlineStr">
        <is>
          <t>អាយធីអាយ អ៊ិនធើណេសិនណល ត្រេនស័្ពរថេសិន (ខេមបូឌា) ឯ.ក</t>
        </is>
      </c>
      <c r="D1343" s="418" t="inlineStr">
        <is>
          <t>K002-901800477</t>
        </is>
      </c>
      <c r="E1343" s="418" t="inlineStr">
        <is>
          <t>CAM222674</t>
        </is>
      </c>
      <c r="F1343" s="419" t="n">
        <v>44813</v>
      </c>
      <c r="G1343" s="420" t="n">
        <v>165504</v>
      </c>
      <c r="H1343" s="418" t="n"/>
      <c r="I1343" s="455" t="n">
        <v>165504</v>
      </c>
      <c r="J1343" s="418">
        <f>IF(L1343&lt;&gt;"",L1343,K1343)</f>
        <v/>
      </c>
      <c r="K1343" s="418">
        <f>IF(AND(T1343=TRUE, U1343=TRUE, V1343=TRUE), IF(W1343&lt;-0.05, "អនុញ្ញាត (អ្នកផ្គត់ផ្គង់ប្រកាសខ្វះ)", "បានប្រកាស (អនុញ្ញាត)"), IF(AND(T1343=FALSE, U1343=FALSE, V1343=FALSE), "ព្យួរទុក (មិនមានទិន្នន័យ)", "ប្រកាសខុស (ព្យួរទុក)"))</f>
        <v/>
      </c>
      <c r="L1343" s="418" t="inlineStr"/>
      <c r="M1343" s="418" t="inlineStr"/>
      <c r="N1343" s="455" t="n"/>
      <c r="O1343" s="455">
        <f>IF(W1343&lt;0,AI1343,I1343)</f>
        <v/>
      </c>
      <c r="P1343" s="455">
        <f>I1343-O1343</f>
        <v/>
      </c>
      <c r="Q1343" s="418" t="n"/>
      <c r="R1343" s="418" t="inlineStr">
        <is>
          <t>CAM222674</t>
        </is>
      </c>
      <c r="S1343" s="418" t="inlineStr">
        <is>
          <t>CAM222674</t>
        </is>
      </c>
      <c r="T1343" s="418">
        <f>R1343=S1343</f>
        <v/>
      </c>
      <c r="U1343" s="418">
        <f>AND(MONTH(F1343)=MONTH(Y1343), YEAR(F1343)=YEAR(Y1343))</f>
        <v/>
      </c>
      <c r="V1343" s="418">
        <f>AND(AC1343&lt;&gt;"", 'Company information'!D$4&lt;&gt;"", RIGHT(SUBSTITUTE(AC1343,"-",""),9)=RIGHT(SUBSTITUTE('Company information'!D$4,"-",""),9))</f>
        <v/>
      </c>
      <c r="W1343" s="418">
        <f>AI1343-I1343</f>
        <v/>
      </c>
      <c r="X1343" s="455" t="n"/>
      <c r="Y1343" s="419" t="n">
        <v>44813</v>
      </c>
      <c r="Z1343" s="418" t="inlineStr">
        <is>
          <t>CAM222674</t>
        </is>
      </c>
      <c r="AA1343" s="418" t="inlineStr"/>
      <c r="AB1343" s="418" t="inlineStr">
        <is>
          <t>បុគ្គលជាប់អាករ</t>
        </is>
      </c>
      <c r="AC1343" s="418" t="inlineStr">
        <is>
          <t>L001-100067123</t>
        </is>
      </c>
      <c r="AD1343" s="418" t="inlineStr">
        <is>
          <t>រីឡាយអេប៊ល សូស អ៊ិនដាសស្រ្ទៀល (ខេមបូឌា)</t>
        </is>
      </c>
      <c r="AE1343" s="455" t="n">
        <v>1820546</v>
      </c>
      <c r="AF1343" s="455" t="n">
        <v>1655042</v>
      </c>
      <c r="AG1343" s="455" t="n">
        <v>0</v>
      </c>
      <c r="AH1343" s="455" t="n">
        <v>0</v>
      </c>
      <c r="AI1343" s="455" t="n">
        <v>165504</v>
      </c>
      <c r="AJ1343" s="455" t="n">
        <v>0</v>
      </c>
      <c r="AK1343" s="455" t="n">
        <v>0</v>
      </c>
      <c r="AL1343" s="455" t="n">
        <v>0</v>
      </c>
      <c r="AM1343" s="455" t="n">
        <v>0</v>
      </c>
      <c r="AN1343" s="455" t="n">
        <v>0</v>
      </c>
      <c r="AO1343" s="455" t="n">
        <v>0</v>
      </c>
      <c r="AP1343" s="455" t="n">
        <v>0</v>
      </c>
      <c r="AQ1343" s="455" t="n">
        <v>0</v>
      </c>
      <c r="AR1343" s="418" t="inlineStr"/>
      <c r="AS1343" s="418" t="inlineStr">
        <is>
          <t>THC,DOC</t>
        </is>
      </c>
      <c r="AT1343" s="418" t="inlineStr">
        <is>
          <t>បានប្រកាសពន្ធ</t>
        </is>
      </c>
    </row>
    <row r="1344">
      <c r="A1344" s="417" t="n">
        <v>1335</v>
      </c>
      <c r="B1344" s="418" t="inlineStr">
        <is>
          <t>Customs Declaration and CPF</t>
        </is>
      </c>
      <c r="C1344" s="418" t="inlineStr">
        <is>
          <t>អាយធីអាយ អ៊ិនធើណេសិនណល ត្រេនស័្ពរថេសិន (ខេមបូឌា) ឯ.ក</t>
        </is>
      </c>
      <c r="D1344" s="418" t="inlineStr">
        <is>
          <t>K002-901800477</t>
        </is>
      </c>
      <c r="E1344" s="418" t="inlineStr">
        <is>
          <t>CAM222694</t>
        </is>
      </c>
      <c r="F1344" s="419" t="n">
        <v>44904</v>
      </c>
      <c r="G1344" s="420" t="n">
        <v>73977</v>
      </c>
      <c r="H1344" s="418" t="n"/>
      <c r="I1344" s="455" t="n">
        <v>73977</v>
      </c>
      <c r="J1344" s="418">
        <f>IF(L1344&lt;&gt;"",L1344,K1344)</f>
        <v/>
      </c>
      <c r="K1344" s="418">
        <f>IF(AND(T1344=TRUE, U1344=TRUE, V1344=TRUE), IF(W1344&lt;-0.05, "អនុញ្ញាត (អ្នកផ្គត់ផ្គង់ប្រកាសខ្វះ)", "បានប្រកាស (អនុញ្ញាត)"), IF(AND(T1344=FALSE, U1344=FALSE, V1344=FALSE), "ព្យួរទុក (មិនមានទិន្នន័យ)", "ប្រកាសខុស (ព្យួរទុក)"))</f>
        <v/>
      </c>
      <c r="L1344" s="418" t="inlineStr"/>
      <c r="M1344" s="418" t="inlineStr"/>
      <c r="N1344" s="455" t="n"/>
      <c r="O1344" s="455">
        <f>IF(W1344&lt;0,AI1344,I1344)</f>
        <v/>
      </c>
      <c r="P1344" s="455">
        <f>I1344-O1344</f>
        <v/>
      </c>
      <c r="Q1344" s="418" t="n"/>
      <c r="R1344" s="418" t="inlineStr">
        <is>
          <t>CAM222694</t>
        </is>
      </c>
      <c r="S1344" s="418" t="inlineStr">
        <is>
          <t>CAM222694</t>
        </is>
      </c>
      <c r="T1344" s="418">
        <f>R1344=S1344</f>
        <v/>
      </c>
      <c r="U1344" s="418">
        <f>AND(MONTH(F1344)=MONTH(Y1344), YEAR(F1344)=YEAR(Y1344))</f>
        <v/>
      </c>
      <c r="V1344" s="418">
        <f>AND(AC1344&lt;&gt;"", 'Company information'!D$4&lt;&gt;"", RIGHT(SUBSTITUTE(AC1344,"-",""),9)=RIGHT(SUBSTITUTE('Company information'!D$4,"-",""),9))</f>
        <v/>
      </c>
      <c r="W1344" s="418">
        <f>AI1344-I1344</f>
        <v/>
      </c>
      <c r="X1344" s="455" t="n"/>
      <c r="Y1344" s="419" t="n">
        <v>44816</v>
      </c>
      <c r="Z1344" s="418" t="inlineStr">
        <is>
          <t>CAM222694</t>
        </is>
      </c>
      <c r="AA1344" s="418" t="inlineStr"/>
      <c r="AB1344" s="418" t="inlineStr">
        <is>
          <t>បុគ្គលជាប់អាករ</t>
        </is>
      </c>
      <c r="AC1344" s="418" t="inlineStr">
        <is>
          <t>L001-100067123</t>
        </is>
      </c>
      <c r="AD1344" s="418" t="inlineStr">
        <is>
          <t>រីឡាយអេប៊ល សូស អ៊ិនដាសស្រ្ទៀល (ខេមបូឌា)</t>
        </is>
      </c>
      <c r="AE1344" s="455" t="n">
        <v>813742</v>
      </c>
      <c r="AF1344" s="455" t="n">
        <v>739765</v>
      </c>
      <c r="AG1344" s="455" t="n">
        <v>0</v>
      </c>
      <c r="AH1344" s="455" t="n">
        <v>0</v>
      </c>
      <c r="AI1344" s="455" t="n">
        <v>73977</v>
      </c>
      <c r="AJ1344" s="455" t="n">
        <v>0</v>
      </c>
      <c r="AK1344" s="455" t="n">
        <v>0</v>
      </c>
      <c r="AL1344" s="455" t="n">
        <v>0</v>
      </c>
      <c r="AM1344" s="455" t="n">
        <v>0</v>
      </c>
      <c r="AN1344" s="455" t="n">
        <v>0</v>
      </c>
      <c r="AO1344" s="455" t="n">
        <v>0</v>
      </c>
      <c r="AP1344" s="455" t="n">
        <v>0</v>
      </c>
      <c r="AQ1344" s="455" t="n">
        <v>0</v>
      </c>
      <c r="AR1344" s="418" t="inlineStr"/>
      <c r="AS1344" s="418" t="inlineStr">
        <is>
          <t>THC,DOC</t>
        </is>
      </c>
      <c r="AT1344" s="418" t="inlineStr">
        <is>
          <t>បានប្រកាសពន្ធ</t>
        </is>
      </c>
    </row>
    <row r="1345">
      <c r="A1345" s="417" t="n">
        <v>1336</v>
      </c>
      <c r="B1345" s="418" t="inlineStr">
        <is>
          <t>Charge from warehouse</t>
        </is>
      </c>
      <c r="C1345" s="418" t="inlineStr">
        <is>
          <t>កំពង់ផែស្វយ័តក្រុងព្រះសីហនុ</t>
        </is>
      </c>
      <c r="D1345" s="418" t="inlineStr">
        <is>
          <t>L001-100044638</t>
        </is>
      </c>
      <c r="E1345" s="418" t="inlineStr">
        <is>
          <t>164725</t>
        </is>
      </c>
      <c r="F1345" s="419" t="n">
        <v>44817</v>
      </c>
      <c r="G1345" s="420" t="n">
        <v>35801</v>
      </c>
      <c r="H1345" s="418" t="n"/>
      <c r="I1345" s="455" t="n">
        <v>35801</v>
      </c>
      <c r="J1345" s="418">
        <f>IF(L1345&lt;&gt;"",L1345,K1345)</f>
        <v/>
      </c>
      <c r="K1345" s="418">
        <f>IF(AND(T1345=TRUE, U1345=TRUE, V1345=TRUE), IF(W1345&lt;-0.05, "អនុញ្ញាត (អ្នកផ្គត់ផ្គង់ប្រកាសខ្វះ)", "បានប្រកាស (អនុញ្ញាត)"), IF(AND(T1345=FALSE, U1345=FALSE, V1345=FALSE), "ព្យួរទុក (មិនមានទិន្នន័យ)", "ប្រកាសខុស (ព្យួរទុក)"))</f>
        <v/>
      </c>
      <c r="L1345" s="418" t="inlineStr"/>
      <c r="M1345" s="418" t="inlineStr"/>
      <c r="N1345" s="455" t="n"/>
      <c r="O1345" s="455">
        <f>IF(W1345&lt;0,AI1345,I1345)</f>
        <v/>
      </c>
      <c r="P1345" s="455">
        <f>I1345-O1345</f>
        <v/>
      </c>
      <c r="Q1345" s="418" t="n"/>
      <c r="R1345" s="418" t="inlineStr">
        <is>
          <t>164725</t>
        </is>
      </c>
      <c r="S1345" s="418" t="inlineStr"/>
      <c r="T1345" s="418">
        <f>R1345=S1345</f>
        <v/>
      </c>
      <c r="U1345" s="418">
        <f>AND(MONTH(F1345)=MONTH(Y1345), YEAR(F1345)=YEAR(Y1345))</f>
        <v/>
      </c>
      <c r="V1345" s="418">
        <f>AND(AC1345&lt;&gt;"", 'Company information'!D$4&lt;&gt;"", RIGHT(SUBSTITUTE(AC1345,"-",""),9)=RIGHT(SUBSTITUTE('Company information'!D$4,"-",""),9))</f>
        <v/>
      </c>
      <c r="W1345" s="418">
        <f>AI1345-I1345</f>
        <v/>
      </c>
      <c r="X1345" s="455" t="n"/>
      <c r="Y1345" s="417" t="n"/>
      <c r="Z1345" s="418" t="n"/>
      <c r="AA1345" s="418" t="n"/>
      <c r="AB1345" s="418" t="n"/>
      <c r="AC1345" s="418" t="n"/>
      <c r="AD1345" s="418" t="n"/>
      <c r="AE1345" s="455" t="n"/>
      <c r="AF1345" s="455" t="n"/>
      <c r="AG1345" s="455" t="n"/>
      <c r="AH1345" s="455" t="n"/>
      <c r="AI1345" s="455" t="n"/>
      <c r="AJ1345" s="455" t="n"/>
      <c r="AK1345" s="455" t="n"/>
      <c r="AL1345" s="455" t="n"/>
      <c r="AM1345" s="455" t="n"/>
      <c r="AN1345" s="455" t="n"/>
      <c r="AO1345" s="455" t="n"/>
      <c r="AP1345" s="455" t="n"/>
      <c r="AQ1345" s="455" t="n"/>
      <c r="AR1345" s="418" t="n"/>
      <c r="AS1345" s="418" t="n"/>
      <c r="AT1345" s="418" t="n"/>
    </row>
    <row r="1346">
      <c r="A1346" s="417" t="n">
        <v>1337</v>
      </c>
      <c r="B1346" s="418" t="inlineStr">
        <is>
          <t>Terminal Handling Charges, CFS Fee, Scan Fee, D/O Fee, Document Fee, Handling Fee, Co-Leader Agency Fee and LSS Charge</t>
        </is>
      </c>
      <c r="C1346" s="418" t="inlineStr">
        <is>
          <t>អាយធីអាយ អ៊ិនធើណេសិនណល ត្រេនស័្ពរថេសិន (ខេមបូឌា) ឯ.ក</t>
        </is>
      </c>
      <c r="D1346" s="418" t="inlineStr">
        <is>
          <t>K002-901800477</t>
        </is>
      </c>
      <c r="E1346" s="418" t="inlineStr">
        <is>
          <t>CAM222693</t>
        </is>
      </c>
      <c r="F1346" s="419" t="n">
        <v>44904</v>
      </c>
      <c r="G1346" s="420" t="n">
        <v>167555</v>
      </c>
      <c r="H1346" s="418" t="n"/>
      <c r="I1346" s="455" t="n">
        <v>167555</v>
      </c>
      <c r="J1346" s="418">
        <f>IF(L1346&lt;&gt;"",L1346,K1346)</f>
        <v/>
      </c>
      <c r="K1346" s="418">
        <f>IF(AND(T1346=TRUE, U1346=TRUE, V1346=TRUE), IF(W1346&lt;-0.05, "អនុញ្ញាត (អ្នកផ្គត់ផ្គង់ប្រកាសខ្វះ)", "បានប្រកាស (អនុញ្ញាត)"), IF(AND(T1346=FALSE, U1346=FALSE, V1346=FALSE), "ព្យួរទុក (មិនមានទិន្នន័យ)", "ប្រកាសខុស (ព្យួរទុក)"))</f>
        <v/>
      </c>
      <c r="L1346" s="418" t="inlineStr"/>
      <c r="M1346" s="418" t="inlineStr"/>
      <c r="N1346" s="455" t="n"/>
      <c r="O1346" s="455">
        <f>IF(W1346&lt;0,AI1346,I1346)</f>
        <v/>
      </c>
      <c r="P1346" s="455">
        <f>I1346-O1346</f>
        <v/>
      </c>
      <c r="Q1346" s="418" t="n"/>
      <c r="R1346" s="418" t="inlineStr">
        <is>
          <t>CAM222693</t>
        </is>
      </c>
      <c r="S1346" s="418" t="inlineStr">
        <is>
          <t>CAM222693</t>
        </is>
      </c>
      <c r="T1346" s="418">
        <f>R1346=S1346</f>
        <v/>
      </c>
      <c r="U1346" s="418">
        <f>AND(MONTH(F1346)=MONTH(Y1346), YEAR(F1346)=YEAR(Y1346))</f>
        <v/>
      </c>
      <c r="V1346" s="418">
        <f>AND(AC1346&lt;&gt;"", 'Company information'!D$4&lt;&gt;"", RIGHT(SUBSTITUTE(AC1346,"-",""),9)=RIGHT(SUBSTITUTE('Company information'!D$4,"-",""),9))</f>
        <v/>
      </c>
      <c r="W1346" s="418">
        <f>AI1346-I1346</f>
        <v/>
      </c>
      <c r="X1346" s="455" t="n"/>
      <c r="Y1346" s="419" t="n">
        <v>44816</v>
      </c>
      <c r="Z1346" s="418" t="inlineStr">
        <is>
          <t>CAM222693</t>
        </is>
      </c>
      <c r="AA1346" s="418" t="inlineStr"/>
      <c r="AB1346" s="418" t="inlineStr">
        <is>
          <t>បុគ្គលជាប់អាករ</t>
        </is>
      </c>
      <c r="AC1346" s="418" t="inlineStr">
        <is>
          <t>L001-100067123</t>
        </is>
      </c>
      <c r="AD1346" s="418" t="inlineStr">
        <is>
          <t>រីឡាយអេប៊ល សូស អ៊ិនដាសស្រ្ទៀល (ខេមបូឌា)</t>
        </is>
      </c>
      <c r="AE1346" s="455" t="n">
        <v>1843109</v>
      </c>
      <c r="AF1346" s="455" t="n">
        <v>1675554</v>
      </c>
      <c r="AG1346" s="455" t="n">
        <v>0</v>
      </c>
      <c r="AH1346" s="455" t="n">
        <v>0</v>
      </c>
      <c r="AI1346" s="455" t="n">
        <v>167555</v>
      </c>
      <c r="AJ1346" s="455" t="n">
        <v>0</v>
      </c>
      <c r="AK1346" s="455" t="n">
        <v>0</v>
      </c>
      <c r="AL1346" s="455" t="n">
        <v>0</v>
      </c>
      <c r="AM1346" s="455" t="n">
        <v>0</v>
      </c>
      <c r="AN1346" s="455" t="n">
        <v>0</v>
      </c>
      <c r="AO1346" s="455" t="n">
        <v>0</v>
      </c>
      <c r="AP1346" s="455" t="n">
        <v>0</v>
      </c>
      <c r="AQ1346" s="455" t="n">
        <v>0</v>
      </c>
      <c r="AR1346" s="418" t="inlineStr"/>
      <c r="AS1346" s="418" t="inlineStr">
        <is>
          <t>THC,DOC</t>
        </is>
      </c>
      <c r="AT1346" s="418" t="inlineStr">
        <is>
          <t>បានប្រកាសពន្ធ</t>
        </is>
      </c>
    </row>
    <row r="1347">
      <c r="A1347" s="417" t="n">
        <v>1338</v>
      </c>
      <c r="B1347" s="418" t="inlineStr">
        <is>
          <t>O/F Charge</t>
        </is>
      </c>
      <c r="C1347" s="418" t="inlineStr">
        <is>
          <t>កំពង់ផែស្វយ័តក្រុងព្រះសីហនុ</t>
        </is>
      </c>
      <c r="D1347" s="418" t="inlineStr">
        <is>
          <t>L001-100044638</t>
        </is>
      </c>
      <c r="E1347" s="418" t="inlineStr">
        <is>
          <t>161872</t>
        </is>
      </c>
      <c r="F1347" s="419" t="n">
        <v>44751</v>
      </c>
      <c r="G1347" s="420" t="n">
        <v>630</v>
      </c>
      <c r="H1347" s="418" t="n"/>
      <c r="I1347" s="455" t="n">
        <v>630</v>
      </c>
      <c r="J1347" s="418">
        <f>IF(L1347&lt;&gt;"",L1347,K1347)</f>
        <v/>
      </c>
      <c r="K1347" s="418">
        <f>IF(AND(T1347=TRUE, U1347=TRUE, V1347=TRUE), IF(W1347&lt;-0.05, "អនុញ្ញាត (អ្នកផ្គត់ផ្គង់ប្រកាសខ្វះ)", "បានប្រកាស (អនុញ្ញាត)"), IF(AND(T1347=FALSE, U1347=FALSE, V1347=FALSE), "ព្យួរទុក (មិនមានទិន្នន័យ)", "ប្រកាសខុស (ព្យួរទុក)"))</f>
        <v/>
      </c>
      <c r="L1347" s="418" t="inlineStr"/>
      <c r="M1347" s="418" t="inlineStr"/>
      <c r="N1347" s="455" t="n"/>
      <c r="O1347" s="455">
        <f>IF(W1347&lt;0,AI1347,I1347)</f>
        <v/>
      </c>
      <c r="P1347" s="455">
        <f>I1347-O1347</f>
        <v/>
      </c>
      <c r="Q1347" s="418" t="n"/>
      <c r="R1347" s="418" t="inlineStr">
        <is>
          <t>161872</t>
        </is>
      </c>
      <c r="S1347" s="418" t="inlineStr"/>
      <c r="T1347" s="418">
        <f>R1347=S1347</f>
        <v/>
      </c>
      <c r="U1347" s="418">
        <f>AND(MONTH(F1347)=MONTH(Y1347), YEAR(F1347)=YEAR(Y1347))</f>
        <v/>
      </c>
      <c r="V1347" s="418">
        <f>AND(AC1347&lt;&gt;"", 'Company information'!D$4&lt;&gt;"", RIGHT(SUBSTITUTE(AC1347,"-",""),9)=RIGHT(SUBSTITUTE('Company information'!D$4,"-",""),9))</f>
        <v/>
      </c>
      <c r="W1347" s="418">
        <f>AI1347-I1347</f>
        <v/>
      </c>
      <c r="X1347" s="455" t="n"/>
      <c r="Y1347" s="417" t="n"/>
      <c r="Z1347" s="418" t="n"/>
      <c r="AA1347" s="418" t="n"/>
      <c r="AB1347" s="418" t="n"/>
      <c r="AC1347" s="418" t="n"/>
      <c r="AD1347" s="418" t="n"/>
      <c r="AE1347" s="455" t="n"/>
      <c r="AF1347" s="455" t="n"/>
      <c r="AG1347" s="455" t="n"/>
      <c r="AH1347" s="455" t="n"/>
      <c r="AI1347" s="455" t="n"/>
      <c r="AJ1347" s="455" t="n"/>
      <c r="AK1347" s="455" t="n"/>
      <c r="AL1347" s="455" t="n"/>
      <c r="AM1347" s="455" t="n"/>
      <c r="AN1347" s="455" t="n"/>
      <c r="AO1347" s="455" t="n"/>
      <c r="AP1347" s="455" t="n"/>
      <c r="AQ1347" s="455" t="n"/>
      <c r="AR1347" s="418" t="n"/>
      <c r="AS1347" s="418" t="n"/>
      <c r="AT1347" s="418" t="n"/>
    </row>
    <row r="1348">
      <c r="A1348" s="417" t="n">
        <v>1339</v>
      </c>
      <c r="B1348" s="418" t="inlineStr">
        <is>
          <t>Customs Clearance Fee, Extra Trucking Fee, Non-Original Isurance, Permit Fee, Service Charge and Red in Asycuda System</t>
        </is>
      </c>
      <c r="C1348" s="418" t="inlineStr">
        <is>
          <t>អាយធីអាយ អ៊ិនធើណេសិនណល ត្រេនស័្ពរថេសិន (ខេមបូឌា) ឯ.ក</t>
        </is>
      </c>
      <c r="D1348" s="418" t="inlineStr">
        <is>
          <t>K002-901800477</t>
        </is>
      </c>
      <c r="E1348" s="418" t="inlineStr">
        <is>
          <t>CAM222644</t>
        </is>
      </c>
      <c r="F1348" s="419" t="n">
        <v>44570</v>
      </c>
      <c r="G1348" s="420" t="n">
        <v>52849</v>
      </c>
      <c r="H1348" s="418" t="n"/>
      <c r="I1348" s="455" t="n">
        <v>52849</v>
      </c>
      <c r="J1348" s="418">
        <f>IF(L1348&lt;&gt;"",L1348,K1348)</f>
        <v/>
      </c>
      <c r="K1348" s="418">
        <f>IF(AND(T1348=TRUE, U1348=TRUE, V1348=TRUE), IF(W1348&lt;-0.05, "អនុញ្ញាត (អ្នកផ្គត់ផ្គង់ប្រកាសខ្វះ)", "បានប្រកាស (អនុញ្ញាត)"), IF(AND(T1348=FALSE, U1348=FALSE, V1348=FALSE), "ព្យួរទុក (មិនមានទិន្នន័យ)", "ប្រកាសខុស (ព្យួរទុក)"))</f>
        <v/>
      </c>
      <c r="L1348" s="418" t="inlineStr"/>
      <c r="M1348" s="418" t="inlineStr"/>
      <c r="N1348" s="455" t="n"/>
      <c r="O1348" s="455">
        <f>IF(W1348&lt;0,AI1348,I1348)</f>
        <v/>
      </c>
      <c r="P1348" s="455">
        <f>I1348-O1348</f>
        <v/>
      </c>
      <c r="Q1348" s="418" t="n"/>
      <c r="R1348" s="418" t="inlineStr">
        <is>
          <t>CAM222644</t>
        </is>
      </c>
      <c r="S1348" s="418" t="inlineStr">
        <is>
          <t>CAM222644</t>
        </is>
      </c>
      <c r="T1348" s="418">
        <f>R1348=S1348</f>
        <v/>
      </c>
      <c r="U1348" s="418">
        <f>AND(MONTH(F1348)=MONTH(Y1348), YEAR(F1348)=YEAR(Y1348))</f>
        <v/>
      </c>
      <c r="V1348" s="418">
        <f>AND(AC1348&lt;&gt;"", 'Company information'!D$4&lt;&gt;"", RIGHT(SUBSTITUTE(AC1348,"-",""),9)=RIGHT(SUBSTITUTE('Company information'!D$4,"-",""),9))</f>
        <v/>
      </c>
      <c r="W1348" s="418">
        <f>AI1348-I1348</f>
        <v/>
      </c>
      <c r="X1348" s="455" t="n"/>
      <c r="Y1348" s="419" t="n">
        <v>44805</v>
      </c>
      <c r="Z1348" s="418" t="inlineStr">
        <is>
          <t>CAM222644</t>
        </is>
      </c>
      <c r="AA1348" s="418" t="inlineStr"/>
      <c r="AB1348" s="418" t="inlineStr">
        <is>
          <t>បុគ្គលជាប់អាករ</t>
        </is>
      </c>
      <c r="AC1348" s="418" t="inlineStr">
        <is>
          <t>L001-100067123</t>
        </is>
      </c>
      <c r="AD1348" s="418" t="inlineStr">
        <is>
          <t>រីឡាយអេប៊ល សូស អ៊ិនដាសស្រ្ទៀល (ខេមបូឌា)</t>
        </is>
      </c>
      <c r="AE1348" s="455" t="n">
        <v>581345</v>
      </c>
      <c r="AF1348" s="455" t="n">
        <v>528495</v>
      </c>
      <c r="AG1348" s="455" t="n">
        <v>0</v>
      </c>
      <c r="AH1348" s="455" t="n">
        <v>0</v>
      </c>
      <c r="AI1348" s="455" t="n">
        <v>52850</v>
      </c>
      <c r="AJ1348" s="455" t="n">
        <v>0</v>
      </c>
      <c r="AK1348" s="455" t="n">
        <v>0</v>
      </c>
      <c r="AL1348" s="455" t="n">
        <v>0</v>
      </c>
      <c r="AM1348" s="455" t="n">
        <v>0</v>
      </c>
      <c r="AN1348" s="455" t="n">
        <v>0</v>
      </c>
      <c r="AO1348" s="455" t="n">
        <v>0</v>
      </c>
      <c r="AP1348" s="455" t="n">
        <v>0</v>
      </c>
      <c r="AQ1348" s="455" t="n">
        <v>0</v>
      </c>
      <c r="AR1348" s="418" t="inlineStr"/>
      <c r="AS1348" s="418" t="inlineStr">
        <is>
          <t>COLOADER,AGENCY</t>
        </is>
      </c>
      <c r="AT1348" s="418" t="inlineStr">
        <is>
          <t>បានប្រកាសពន្ធ</t>
        </is>
      </c>
    </row>
    <row r="1349">
      <c r="A1349" s="417" t="n">
        <v>1340</v>
      </c>
      <c r="B1349" s="418" t="inlineStr">
        <is>
          <t>Customs Clearance Fee and Trucking Fee</t>
        </is>
      </c>
      <c r="C1349" s="418" t="inlineStr">
        <is>
          <t>អាយធីអាយ អ៊ិនធើណេសិនណល ត្រេនស័្ពរថេសិន (ខេមបូឌា) ឯ.ក</t>
        </is>
      </c>
      <c r="D1349" s="418" t="inlineStr">
        <is>
          <t>K002-901800477</t>
        </is>
      </c>
      <c r="E1349" s="418" t="inlineStr">
        <is>
          <t>CAM222641</t>
        </is>
      </c>
      <c r="F1349" s="419" t="n">
        <v>44570</v>
      </c>
      <c r="G1349" s="420" t="n">
        <v>48154</v>
      </c>
      <c r="H1349" s="418" t="n"/>
      <c r="I1349" s="455" t="n">
        <v>48154</v>
      </c>
      <c r="J1349" s="418">
        <f>IF(L1349&lt;&gt;"",L1349,K1349)</f>
        <v/>
      </c>
      <c r="K1349" s="418">
        <f>IF(AND(T1349=TRUE, U1349=TRUE, V1349=TRUE), IF(W1349&lt;-0.05, "អនុញ្ញាត (អ្នកផ្គត់ផ្គង់ប្រកាសខ្វះ)", "បានប្រកាស (អនុញ្ញាត)"), IF(AND(T1349=FALSE, U1349=FALSE, V1349=FALSE), "ព្យួរទុក (មិនមានទិន្នន័យ)", "ប្រកាសខុស (ព្យួរទុក)"))</f>
        <v/>
      </c>
      <c r="L1349" s="418" t="inlineStr"/>
      <c r="M1349" s="418" t="inlineStr"/>
      <c r="N1349" s="455" t="n"/>
      <c r="O1349" s="455">
        <f>IF(W1349&lt;0,AI1349,I1349)</f>
        <v/>
      </c>
      <c r="P1349" s="455">
        <f>I1349-O1349</f>
        <v/>
      </c>
      <c r="Q1349" s="418" t="n"/>
      <c r="R1349" s="418" t="inlineStr">
        <is>
          <t>CAM222641</t>
        </is>
      </c>
      <c r="S1349" s="418" t="inlineStr">
        <is>
          <t>CAM222641</t>
        </is>
      </c>
      <c r="T1349" s="418">
        <f>R1349=S1349</f>
        <v/>
      </c>
      <c r="U1349" s="418">
        <f>AND(MONTH(F1349)=MONTH(Y1349), YEAR(F1349)=YEAR(Y1349))</f>
        <v/>
      </c>
      <c r="V1349" s="418">
        <f>AND(AC1349&lt;&gt;"", 'Company information'!D$4&lt;&gt;"", RIGHT(SUBSTITUTE(AC1349,"-",""),9)=RIGHT(SUBSTITUTE('Company information'!D$4,"-",""),9))</f>
        <v/>
      </c>
      <c r="W1349" s="418">
        <f>AI1349-I1349</f>
        <v/>
      </c>
      <c r="X1349" s="455" t="n"/>
      <c r="Y1349" s="419" t="n">
        <v>44805</v>
      </c>
      <c r="Z1349" s="418" t="inlineStr">
        <is>
          <t>CAM222641</t>
        </is>
      </c>
      <c r="AA1349" s="418" t="inlineStr"/>
      <c r="AB1349" s="418" t="inlineStr">
        <is>
          <t>បុគ្គលជាប់អាករ</t>
        </is>
      </c>
      <c r="AC1349" s="418" t="inlineStr">
        <is>
          <t>L001-100067123</t>
        </is>
      </c>
      <c r="AD1349" s="418" t="inlineStr">
        <is>
          <t>រីឡាយអេប៊ល សូស អ៊ិនដាសស្រ្ទៀល (ខេមបូឌា)</t>
        </is>
      </c>
      <c r="AE1349" s="455" t="n">
        <v>529689</v>
      </c>
      <c r="AF1349" s="455" t="n">
        <v>481535</v>
      </c>
      <c r="AG1349" s="455" t="n">
        <v>0</v>
      </c>
      <c r="AH1349" s="455" t="n">
        <v>0</v>
      </c>
      <c r="AI1349" s="455" t="n">
        <v>48154</v>
      </c>
      <c r="AJ1349" s="455" t="n">
        <v>0</v>
      </c>
      <c r="AK1349" s="455" t="n">
        <v>0</v>
      </c>
      <c r="AL1349" s="455" t="n">
        <v>0</v>
      </c>
      <c r="AM1349" s="455" t="n">
        <v>0</v>
      </c>
      <c r="AN1349" s="455" t="n">
        <v>0</v>
      </c>
      <c r="AO1349" s="455" t="n">
        <v>0</v>
      </c>
      <c r="AP1349" s="455" t="n">
        <v>0</v>
      </c>
      <c r="AQ1349" s="455" t="n">
        <v>0</v>
      </c>
      <c r="AR1349" s="418" t="inlineStr"/>
      <c r="AS1349" s="418" t="inlineStr">
        <is>
          <t>THC,DOC</t>
        </is>
      </c>
      <c r="AT1349" s="418" t="inlineStr">
        <is>
          <t>បានប្រកាសពន្ធ</t>
        </is>
      </c>
    </row>
    <row r="1350">
      <c r="A1350" s="417" t="n">
        <v>1341</v>
      </c>
      <c r="B1350" s="418" t="inlineStr">
        <is>
          <t>Customs Declaration and CPF</t>
        </is>
      </c>
      <c r="C1350" s="418" t="inlineStr">
        <is>
          <t>អាយធីអាយ អ៊ិនធើណេសិនណល ត្រេនស័្ពរថេសិន (ខេមបូឌា) ឯ.ក</t>
        </is>
      </c>
      <c r="D1350" s="418" t="inlineStr">
        <is>
          <t>K002-901800477</t>
        </is>
      </c>
      <c r="E1350" s="418" t="inlineStr">
        <is>
          <t>CAM222640</t>
        </is>
      </c>
      <c r="F1350" s="419" t="n">
        <v>44570</v>
      </c>
      <c r="G1350" s="420" t="n">
        <v>99068</v>
      </c>
      <c r="H1350" s="418" t="n"/>
      <c r="I1350" s="455" t="n">
        <v>99068</v>
      </c>
      <c r="J1350" s="418">
        <f>IF(L1350&lt;&gt;"",L1350,K1350)</f>
        <v/>
      </c>
      <c r="K1350" s="418">
        <f>IF(AND(T1350=TRUE, U1350=TRUE, V1350=TRUE), IF(W1350&lt;-0.05, "អនុញ្ញាត (អ្នកផ្គត់ផ្គង់ប្រកាសខ្វះ)", "បានប្រកាស (អនុញ្ញាត)"), IF(AND(T1350=FALSE, U1350=FALSE, V1350=FALSE), "ព្យួរទុក (មិនមានទិន្នន័យ)", "ប្រកាសខុស (ព្យួរទុក)"))</f>
        <v/>
      </c>
      <c r="L1350" s="418" t="inlineStr"/>
      <c r="M1350" s="418" t="inlineStr"/>
      <c r="N1350" s="455" t="n"/>
      <c r="O1350" s="455">
        <f>IF(W1350&lt;0,AI1350,I1350)</f>
        <v/>
      </c>
      <c r="P1350" s="455">
        <f>I1350-O1350</f>
        <v/>
      </c>
      <c r="Q1350" s="418" t="n"/>
      <c r="R1350" s="418" t="inlineStr">
        <is>
          <t>CAM222640</t>
        </is>
      </c>
      <c r="S1350" s="418" t="inlineStr">
        <is>
          <t>CAM222640</t>
        </is>
      </c>
      <c r="T1350" s="418">
        <f>R1350=S1350</f>
        <v/>
      </c>
      <c r="U1350" s="418">
        <f>AND(MONTH(F1350)=MONTH(Y1350), YEAR(F1350)=YEAR(Y1350))</f>
        <v/>
      </c>
      <c r="V1350" s="418">
        <f>AND(AC1350&lt;&gt;"", 'Company information'!D$4&lt;&gt;"", RIGHT(SUBSTITUTE(AC1350,"-",""),9)=RIGHT(SUBSTITUTE('Company information'!D$4,"-",""),9))</f>
        <v/>
      </c>
      <c r="W1350" s="418">
        <f>AI1350-I1350</f>
        <v/>
      </c>
      <c r="X1350" s="455" t="n"/>
      <c r="Y1350" s="419" t="n">
        <v>44805</v>
      </c>
      <c r="Z1350" s="418" t="inlineStr">
        <is>
          <t>CAM222640</t>
        </is>
      </c>
      <c r="AA1350" s="418" t="inlineStr"/>
      <c r="AB1350" s="418" t="inlineStr">
        <is>
          <t>បុគ្គលជាប់អាករ</t>
        </is>
      </c>
      <c r="AC1350" s="418" t="inlineStr">
        <is>
          <t>L001-100067123</t>
        </is>
      </c>
      <c r="AD1350" s="418" t="inlineStr">
        <is>
          <t>រីឡាយអេប៊ល សូស អ៊ិនដាសស្រ្ទៀល (ខេមបូឌា)</t>
        </is>
      </c>
      <c r="AE1350" s="455" t="n">
        <v>1089752</v>
      </c>
      <c r="AF1350" s="455" t="n">
        <v>990684</v>
      </c>
      <c r="AG1350" s="455" t="n">
        <v>0</v>
      </c>
      <c r="AH1350" s="455" t="n">
        <v>0</v>
      </c>
      <c r="AI1350" s="455" t="n">
        <v>99068</v>
      </c>
      <c r="AJ1350" s="455" t="n">
        <v>0</v>
      </c>
      <c r="AK1350" s="455" t="n">
        <v>0</v>
      </c>
      <c r="AL1350" s="455" t="n">
        <v>0</v>
      </c>
      <c r="AM1350" s="455" t="n">
        <v>0</v>
      </c>
      <c r="AN1350" s="455" t="n">
        <v>0</v>
      </c>
      <c r="AO1350" s="455" t="n">
        <v>0</v>
      </c>
      <c r="AP1350" s="455" t="n">
        <v>0</v>
      </c>
      <c r="AQ1350" s="455" t="n">
        <v>0</v>
      </c>
      <c r="AR1350" s="418" t="inlineStr"/>
      <c r="AS1350" s="418" t="inlineStr">
        <is>
          <t>THC,DOC</t>
        </is>
      </c>
      <c r="AT1350" s="418" t="inlineStr">
        <is>
          <t>បានប្រកាសពន្ធ</t>
        </is>
      </c>
    </row>
    <row r="1351">
      <c r="A1351" s="417" t="n">
        <v>1342</v>
      </c>
      <c r="B1351" s="418" t="inlineStr">
        <is>
          <t>Charge from warehouse</t>
        </is>
      </c>
      <c r="C1351" s="418" t="inlineStr">
        <is>
          <t>អាយធីអាយ អ៊ិនធើណេសិនណល ត្រេនស័្ពរថេសិន (ខេមបូឌា) ឯ.ក</t>
        </is>
      </c>
      <c r="D1351" s="418" t="inlineStr">
        <is>
          <t>K002-901800477</t>
        </is>
      </c>
      <c r="E1351" s="418" t="inlineStr">
        <is>
          <t>CAM222642</t>
        </is>
      </c>
      <c r="F1351" s="419" t="n">
        <v>44570</v>
      </c>
      <c r="G1351" s="420" t="n">
        <v>154792</v>
      </c>
      <c r="H1351" s="418" t="n"/>
      <c r="I1351" s="455" t="n">
        <v>154792</v>
      </c>
      <c r="J1351" s="418">
        <f>IF(L1351&lt;&gt;"",L1351,K1351)</f>
        <v/>
      </c>
      <c r="K1351" s="418">
        <f>IF(AND(T1351=TRUE, U1351=TRUE, V1351=TRUE), IF(W1351&lt;-0.05, "អនុញ្ញាត (អ្នកផ្គត់ផ្គង់ប្រកាសខ្វះ)", "បានប្រកាស (អនុញ្ញាត)"), IF(AND(T1351=FALSE, U1351=FALSE, V1351=FALSE), "ព្យួរទុក (មិនមានទិន្នន័យ)", "ប្រកាសខុស (ព្យួរទុក)"))</f>
        <v/>
      </c>
      <c r="L1351" s="418" t="inlineStr"/>
      <c r="M1351" s="418" t="inlineStr"/>
      <c r="N1351" s="455" t="n"/>
      <c r="O1351" s="455">
        <f>IF(W1351&lt;0,AI1351,I1351)</f>
        <v/>
      </c>
      <c r="P1351" s="455">
        <f>I1351-O1351</f>
        <v/>
      </c>
      <c r="Q1351" s="418" t="n"/>
      <c r="R1351" s="418" t="inlineStr">
        <is>
          <t>CAM222642</t>
        </is>
      </c>
      <c r="S1351" s="418" t="inlineStr">
        <is>
          <t>CAM222642</t>
        </is>
      </c>
      <c r="T1351" s="418">
        <f>R1351=S1351</f>
        <v/>
      </c>
      <c r="U1351" s="418">
        <f>AND(MONTH(F1351)=MONTH(Y1351), YEAR(F1351)=YEAR(Y1351))</f>
        <v/>
      </c>
      <c r="V1351" s="418">
        <f>AND(AC1351&lt;&gt;"", 'Company information'!D$4&lt;&gt;"", RIGHT(SUBSTITUTE(AC1351,"-",""),9)=RIGHT(SUBSTITUTE('Company information'!D$4,"-",""),9))</f>
        <v/>
      </c>
      <c r="W1351" s="418">
        <f>AI1351-I1351</f>
        <v/>
      </c>
      <c r="X1351" s="455" t="n"/>
      <c r="Y1351" s="419" t="n">
        <v>44805</v>
      </c>
      <c r="Z1351" s="418" t="inlineStr">
        <is>
          <t>CAM222642</t>
        </is>
      </c>
      <c r="AA1351" s="418" t="inlineStr"/>
      <c r="AB1351" s="418" t="inlineStr">
        <is>
          <t>បុគ្គលជាប់អាករ</t>
        </is>
      </c>
      <c r="AC1351" s="418" t="inlineStr">
        <is>
          <t>L001-100067123</t>
        </is>
      </c>
      <c r="AD1351" s="418" t="inlineStr">
        <is>
          <t>រីឡាយអេប៊ល សូស អ៊ិនដាសស្រ្ទៀល (ខេមបូឌា)</t>
        </is>
      </c>
      <c r="AE1351" s="455" t="n">
        <v>1702707</v>
      </c>
      <c r="AF1351" s="455" t="n">
        <v>1547915</v>
      </c>
      <c r="AG1351" s="455" t="n">
        <v>0</v>
      </c>
      <c r="AH1351" s="455" t="n">
        <v>0</v>
      </c>
      <c r="AI1351" s="455" t="n">
        <v>154792</v>
      </c>
      <c r="AJ1351" s="455" t="n">
        <v>0</v>
      </c>
      <c r="AK1351" s="455" t="n">
        <v>0</v>
      </c>
      <c r="AL1351" s="455" t="n">
        <v>0</v>
      </c>
      <c r="AM1351" s="455" t="n">
        <v>0</v>
      </c>
      <c r="AN1351" s="455" t="n">
        <v>0</v>
      </c>
      <c r="AO1351" s="455" t="n">
        <v>0</v>
      </c>
      <c r="AP1351" s="455" t="n">
        <v>0</v>
      </c>
      <c r="AQ1351" s="455" t="n">
        <v>0</v>
      </c>
      <c r="AR1351" s="418" t="inlineStr"/>
      <c r="AS1351" s="418" t="inlineStr">
        <is>
          <t>THC,DOC</t>
        </is>
      </c>
      <c r="AT1351" s="418" t="inlineStr">
        <is>
          <t>បានប្រកាសពន្ធ</t>
        </is>
      </c>
    </row>
    <row r="1352">
      <c r="A1352" s="417" t="n">
        <v>1343</v>
      </c>
      <c r="B1352" s="418" t="inlineStr">
        <is>
          <t>THC Charge, CFS Fee, Scanning Fee, CIC Fee, D/O Fee, Doc Fee, Agency Fee, Handling Fee and Ocean Freight</t>
        </is>
      </c>
      <c r="C1352" s="418" t="inlineStr">
        <is>
          <t>កំពង់ផែស្វយ័តក្រុងព្រះសីហនុ</t>
        </is>
      </c>
      <c r="D1352" s="418" t="inlineStr">
        <is>
          <t>L001-100044638</t>
        </is>
      </c>
      <c r="E1352" s="418" t="inlineStr">
        <is>
          <t>159506</t>
        </is>
      </c>
      <c r="F1352" s="419" t="n">
        <v>44601</v>
      </c>
      <c r="G1352" s="420" t="n">
        <v>71671</v>
      </c>
      <c r="H1352" s="418" t="n"/>
      <c r="I1352" s="455" t="n">
        <v>71671</v>
      </c>
      <c r="J1352" s="418">
        <f>IF(L1352&lt;&gt;"",L1352,K1352)</f>
        <v/>
      </c>
      <c r="K1352" s="418">
        <f>IF(AND(T1352=TRUE, U1352=TRUE, V1352=TRUE), IF(W1352&lt;-0.05, "អនុញ្ញាត (អ្នកផ្គត់ផ្គង់ប្រកាសខ្វះ)", "បានប្រកាស (អនុញ្ញាត)"), IF(AND(T1352=FALSE, U1352=FALSE, V1352=FALSE), "ព្យួរទុក (មិនមានទិន្នន័យ)", "ប្រកាសខុស (ព្យួរទុក)"))</f>
        <v/>
      </c>
      <c r="L1352" s="418" t="inlineStr"/>
      <c r="M1352" s="418" t="inlineStr"/>
      <c r="N1352" s="455" t="n"/>
      <c r="O1352" s="455">
        <f>IF(W1352&lt;0,AI1352,I1352)</f>
        <v/>
      </c>
      <c r="P1352" s="455">
        <f>I1352-O1352</f>
        <v/>
      </c>
      <c r="Q1352" s="418" t="n"/>
      <c r="R1352" s="418" t="inlineStr">
        <is>
          <t>159506</t>
        </is>
      </c>
      <c r="S1352" s="418" t="inlineStr"/>
      <c r="T1352" s="418">
        <f>R1352=S1352</f>
        <v/>
      </c>
      <c r="U1352" s="418">
        <f>AND(MONTH(F1352)=MONTH(Y1352), YEAR(F1352)=YEAR(Y1352))</f>
        <v/>
      </c>
      <c r="V1352" s="418">
        <f>AND(AC1352&lt;&gt;"", 'Company information'!D$4&lt;&gt;"", RIGHT(SUBSTITUTE(AC1352,"-",""),9)=RIGHT(SUBSTITUTE('Company information'!D$4,"-",""),9))</f>
        <v/>
      </c>
      <c r="W1352" s="418">
        <f>AI1352-I1352</f>
        <v/>
      </c>
      <c r="X1352" s="455" t="n"/>
      <c r="Y1352" s="417" t="n"/>
      <c r="Z1352" s="418" t="n"/>
      <c r="AA1352" s="418" t="n"/>
      <c r="AB1352" s="418" t="n"/>
      <c r="AC1352" s="418" t="n"/>
      <c r="AD1352" s="418" t="n"/>
      <c r="AE1352" s="455" t="n"/>
      <c r="AF1352" s="455" t="n"/>
      <c r="AG1352" s="455" t="n"/>
      <c r="AH1352" s="455" t="n"/>
      <c r="AI1352" s="455" t="n"/>
      <c r="AJ1352" s="455" t="n"/>
      <c r="AK1352" s="455" t="n"/>
      <c r="AL1352" s="455" t="n"/>
      <c r="AM1352" s="455" t="n"/>
      <c r="AN1352" s="455" t="n"/>
      <c r="AO1352" s="455" t="n"/>
      <c r="AP1352" s="455" t="n"/>
      <c r="AQ1352" s="455" t="n"/>
      <c r="AR1352" s="418" t="n"/>
      <c r="AS1352" s="418" t="n"/>
      <c r="AT1352" s="418" t="n"/>
    </row>
    <row r="1353">
      <c r="A1353" s="417" t="n">
        <v>1344</v>
      </c>
      <c r="B1353" s="418" t="inlineStr">
        <is>
          <t>Customs Clearance Fee, Extra Trucking Fee, Non-Original Isurance, Permit Fee, Service Charge</t>
        </is>
      </c>
      <c r="C1353" s="418" t="inlineStr">
        <is>
          <t>អាយធីអាយ អ៊ិនធើណេសិនណល ត្រេនស័្ពរថេសិន (ខេមបូឌា) ឯ.ក</t>
        </is>
      </c>
      <c r="D1353" s="418" t="inlineStr">
        <is>
          <t>K002-901800477</t>
        </is>
      </c>
      <c r="E1353" s="418" t="inlineStr">
        <is>
          <t>CAM222643</t>
        </is>
      </c>
      <c r="F1353" s="419" t="n">
        <v>44570</v>
      </c>
      <c r="G1353" s="420" t="n">
        <v>322302</v>
      </c>
      <c r="H1353" s="418" t="n"/>
      <c r="I1353" s="455" t="n">
        <v>322302</v>
      </c>
      <c r="J1353" s="418">
        <f>IF(L1353&lt;&gt;"",L1353,K1353)</f>
        <v/>
      </c>
      <c r="K1353" s="418">
        <f>IF(AND(T1353=TRUE, U1353=TRUE, V1353=TRUE), IF(W1353&lt;-0.05, "អនុញ្ញាត (អ្នកផ្គត់ផ្គង់ប្រកាសខ្វះ)", "បានប្រកាស (អនុញ្ញាត)"), IF(AND(T1353=FALSE, U1353=FALSE, V1353=FALSE), "ព្យួរទុក (មិនមានទិន្នន័យ)", "ប្រកាសខុស (ព្យួរទុក)"))</f>
        <v/>
      </c>
      <c r="L1353" s="418" t="inlineStr"/>
      <c r="M1353" s="418" t="inlineStr"/>
      <c r="N1353" s="455" t="n"/>
      <c r="O1353" s="455">
        <f>IF(W1353&lt;0,AI1353,I1353)</f>
        <v/>
      </c>
      <c r="P1353" s="455">
        <f>I1353-O1353</f>
        <v/>
      </c>
      <c r="Q1353" s="418" t="n"/>
      <c r="R1353" s="418" t="inlineStr">
        <is>
          <t>CAM222643</t>
        </is>
      </c>
      <c r="S1353" s="418" t="inlineStr">
        <is>
          <t>CAM222643</t>
        </is>
      </c>
      <c r="T1353" s="418">
        <f>R1353=S1353</f>
        <v/>
      </c>
      <c r="U1353" s="418">
        <f>AND(MONTH(F1353)=MONTH(Y1353), YEAR(F1353)=YEAR(Y1353))</f>
        <v/>
      </c>
      <c r="V1353" s="418">
        <f>AND(AC1353&lt;&gt;"", 'Company information'!D$4&lt;&gt;"", RIGHT(SUBSTITUTE(AC1353,"-",""),9)=RIGHT(SUBSTITUTE('Company information'!D$4,"-",""),9))</f>
        <v/>
      </c>
      <c r="W1353" s="418">
        <f>AI1353-I1353</f>
        <v/>
      </c>
      <c r="X1353" s="455" t="n"/>
      <c r="Y1353" s="419" t="n">
        <v>44805</v>
      </c>
      <c r="Z1353" s="418" t="inlineStr">
        <is>
          <t>CAM222643</t>
        </is>
      </c>
      <c r="AA1353" s="418" t="inlineStr"/>
      <c r="AB1353" s="418" t="inlineStr">
        <is>
          <t>បុគ្គលជាប់អាករ</t>
        </is>
      </c>
      <c r="AC1353" s="418" t="inlineStr">
        <is>
          <t>L001-100067123</t>
        </is>
      </c>
      <c r="AD1353" s="418" t="inlineStr">
        <is>
          <t>រីឡាយអេប៊ល សូស អ៊ិនដាសស្រ្ទៀល (ខេមបូឌា)</t>
        </is>
      </c>
      <c r="AE1353" s="455" t="n">
        <v>3545317</v>
      </c>
      <c r="AF1353" s="455" t="n">
        <v>3223015</v>
      </c>
      <c r="AG1353" s="455" t="n">
        <v>0</v>
      </c>
      <c r="AH1353" s="455" t="n">
        <v>0</v>
      </c>
      <c r="AI1353" s="455" t="n">
        <v>322302</v>
      </c>
      <c r="AJ1353" s="455" t="n">
        <v>0</v>
      </c>
      <c r="AK1353" s="455" t="n">
        <v>0</v>
      </c>
      <c r="AL1353" s="455" t="n">
        <v>0</v>
      </c>
      <c r="AM1353" s="455" t="n">
        <v>0</v>
      </c>
      <c r="AN1353" s="455" t="n">
        <v>0</v>
      </c>
      <c r="AO1353" s="455" t="n">
        <v>0</v>
      </c>
      <c r="AP1353" s="455" t="n">
        <v>0</v>
      </c>
      <c r="AQ1353" s="455" t="n">
        <v>0</v>
      </c>
      <c r="AR1353" s="418" t="inlineStr"/>
      <c r="AS1353" s="418" t="inlineStr">
        <is>
          <t>THC,DOC</t>
        </is>
      </c>
      <c r="AT1353" s="418" t="inlineStr">
        <is>
          <t>បានប្រកាសពន្ធ</t>
        </is>
      </c>
    </row>
    <row r="1354">
      <c r="A1354" s="417" t="n">
        <v>1345</v>
      </c>
      <c r="B1354" s="418" t="inlineStr">
        <is>
          <t>Customs Declaration and CPF</t>
        </is>
      </c>
      <c r="C1354" s="418" t="inlineStr">
        <is>
          <t>ហុង ឡេង ហួរ</t>
        </is>
      </c>
      <c r="D1354" s="418" t="inlineStr">
        <is>
          <t>L001-100068901</t>
        </is>
      </c>
      <c r="E1354" s="418" t="inlineStr">
        <is>
          <t>192529</t>
        </is>
      </c>
      <c r="F1354" s="419" t="n">
        <v>44570</v>
      </c>
      <c r="G1354" s="420" t="n">
        <v>9261</v>
      </c>
      <c r="H1354" s="418" t="n"/>
      <c r="I1354" s="455" t="n">
        <v>9261</v>
      </c>
      <c r="J1354" s="418">
        <f>IF(L1354&lt;&gt;"",L1354,K1354)</f>
        <v/>
      </c>
      <c r="K1354" s="418">
        <f>IF(AND(T1354=TRUE, U1354=TRUE, V1354=TRUE), IF(W1354&lt;-0.05, "អនុញ្ញាត (អ្នកផ្គត់ផ្គង់ប្រកាសខ្វះ)", "បានប្រកាស (អនុញ្ញាត)"), IF(AND(T1354=FALSE, U1354=FALSE, V1354=FALSE), "ព្យួរទុក (មិនមានទិន្នន័យ)", "ប្រកាសខុស (ព្យួរទុក)"))</f>
        <v/>
      </c>
      <c r="L1354" s="418" t="inlineStr"/>
      <c r="M1354" s="418" t="inlineStr"/>
      <c r="N1354" s="455" t="n"/>
      <c r="O1354" s="455">
        <f>IF(W1354&lt;0,AI1354,I1354)</f>
        <v/>
      </c>
      <c r="P1354" s="455">
        <f>I1354-O1354</f>
        <v/>
      </c>
      <c r="Q1354" s="418" t="n"/>
      <c r="R1354" s="418" t="inlineStr">
        <is>
          <t>192529</t>
        </is>
      </c>
      <c r="S1354" s="418" t="inlineStr">
        <is>
          <t>192529</t>
        </is>
      </c>
      <c r="T1354" s="418">
        <f>R1354=S1354</f>
        <v/>
      </c>
      <c r="U1354" s="418">
        <f>AND(MONTH(F1354)=MONTH(Y1354), YEAR(F1354)=YEAR(Y1354))</f>
        <v/>
      </c>
      <c r="V1354" s="418">
        <f>AND(AC1354&lt;&gt;"", 'Company information'!D$4&lt;&gt;"", RIGHT(SUBSTITUTE(AC1354,"-",""),9)=RIGHT(SUBSTITUTE('Company information'!D$4,"-",""),9))</f>
        <v/>
      </c>
      <c r="W1354" s="418">
        <f>AI1354-I1354</f>
        <v/>
      </c>
      <c r="X1354" s="455" t="n"/>
      <c r="Y1354" s="419" t="n">
        <v>44805</v>
      </c>
      <c r="Z1354" s="418" t="inlineStr">
        <is>
          <t>192529</t>
        </is>
      </c>
      <c r="AA1354" s="418" t="inlineStr"/>
      <c r="AB1354" s="418" t="inlineStr">
        <is>
          <t>បុគ្គលជាប់អាករ</t>
        </is>
      </c>
      <c r="AC1354" s="418" t="inlineStr">
        <is>
          <t>L001-100067123</t>
        </is>
      </c>
      <c r="AD1354" s="418" t="inlineStr">
        <is>
          <t>រីឡាយអេប៊ល សូស អ៊ិនដាសស្រ្ទៀល (ខេមបូឌា)</t>
        </is>
      </c>
      <c r="AE1354" s="455" t="n">
        <v>101871</v>
      </c>
      <c r="AF1354" s="455" t="n">
        <v>92610</v>
      </c>
      <c r="AG1354" s="455" t="n">
        <v>0</v>
      </c>
      <c r="AH1354" s="455" t="n">
        <v>0</v>
      </c>
      <c r="AI1354" s="455" t="n">
        <v>9261</v>
      </c>
      <c r="AJ1354" s="455" t="n">
        <v>0</v>
      </c>
      <c r="AK1354" s="455" t="n">
        <v>0</v>
      </c>
      <c r="AL1354" s="455" t="n">
        <v>0</v>
      </c>
      <c r="AM1354" s="455" t="n">
        <v>0</v>
      </c>
      <c r="AN1354" s="455" t="n">
        <v>0</v>
      </c>
      <c r="AO1354" s="455" t="n">
        <v>0</v>
      </c>
      <c r="AP1354" s="455" t="n">
        <v>0</v>
      </c>
      <c r="AQ1354" s="455" t="n">
        <v>0</v>
      </c>
      <c r="AR1354" s="418" t="inlineStr"/>
      <c r="AS1354" s="418" t="inlineStr">
        <is>
          <t>Receiving/Releasing (Min 2.5cbm)</t>
        </is>
      </c>
      <c r="AT1354" s="418" t="inlineStr">
        <is>
          <t>បានប្រកាសពន្ធ</t>
        </is>
      </c>
    </row>
    <row r="1355">
      <c r="A1355" s="417" t="n">
        <v>1346</v>
      </c>
      <c r="B1355" s="418" t="inlineStr">
        <is>
          <t>Charge from warehouse</t>
        </is>
      </c>
      <c r="C1355" s="418" t="inlineStr">
        <is>
          <t>ជេអេចអិល (ខេមបូឌា) ឡូជីស្ទីក ឯ.ក</t>
        </is>
      </c>
      <c r="D1355" s="418" t="inlineStr">
        <is>
          <t>K006-901803075</t>
        </is>
      </c>
      <c r="E1355" s="418" t="inlineStr">
        <is>
          <t>JHL-22-02340</t>
        </is>
      </c>
      <c r="F1355" s="419" t="n">
        <v>44834</v>
      </c>
      <c r="G1355" s="420" t="n">
        <v>188604</v>
      </c>
      <c r="H1355" s="418" t="n"/>
      <c r="I1355" s="455" t="n">
        <v>188604</v>
      </c>
      <c r="J1355" s="418">
        <f>IF(L1355&lt;&gt;"",L1355,K1355)</f>
        <v/>
      </c>
      <c r="K1355" s="418">
        <f>IF(AND(T1355=TRUE, U1355=TRUE, V1355=TRUE), IF(W1355&lt;-0.05, "អនុញ្ញាត (អ្នកផ្គត់ផ្គង់ប្រកាសខ្វះ)", "បានប្រកាស (អនុញ្ញាត)"), IF(AND(T1355=FALSE, U1355=FALSE, V1355=FALSE), "ព្យួរទុក (មិនមានទិន្នន័យ)", "ប្រកាសខុស (ព្យួរទុក)"))</f>
        <v/>
      </c>
      <c r="L1355" s="418" t="inlineStr"/>
      <c r="M1355" s="418" t="inlineStr"/>
      <c r="N1355" s="455" t="n"/>
      <c r="O1355" s="455">
        <f>IF(W1355&lt;0,AI1355,I1355)</f>
        <v/>
      </c>
      <c r="P1355" s="455">
        <f>I1355-O1355</f>
        <v/>
      </c>
      <c r="Q1355" s="418" t="n"/>
      <c r="R1355" s="418" t="inlineStr">
        <is>
          <t>JHL-22-02340</t>
        </is>
      </c>
      <c r="S1355" s="418" t="inlineStr">
        <is>
          <t>JHL-22-02340</t>
        </is>
      </c>
      <c r="T1355" s="418">
        <f>R1355=S1355</f>
        <v/>
      </c>
      <c r="U1355" s="418">
        <f>AND(MONTH(F1355)=MONTH(Y1355), YEAR(F1355)=YEAR(Y1355))</f>
        <v/>
      </c>
      <c r="V1355" s="418">
        <f>AND(AC1355&lt;&gt;"", 'Company information'!D$4&lt;&gt;"", RIGHT(SUBSTITUTE(AC1355,"-",""),9)=RIGHT(SUBSTITUTE('Company information'!D$4,"-",""),9))</f>
        <v/>
      </c>
      <c r="W1355" s="418">
        <f>AI1355-I1355</f>
        <v/>
      </c>
      <c r="X1355" s="455" t="n"/>
      <c r="Y1355" s="419" t="n">
        <v>44834</v>
      </c>
      <c r="Z1355" s="418" t="inlineStr">
        <is>
          <t>JHL-22-02340</t>
        </is>
      </c>
      <c r="AA1355" s="418" t="inlineStr"/>
      <c r="AB1355" s="418" t="inlineStr">
        <is>
          <t>បុគ្គលជាប់អាករ</t>
        </is>
      </c>
      <c r="AC1355" s="418" t="inlineStr">
        <is>
          <t>L001-100067123</t>
        </is>
      </c>
      <c r="AD1355" s="418" t="inlineStr">
        <is>
          <t>រីឡាយអេប៊ល សូស អ៊ិនដាសស្រ្ទៀល (ខេមបូឌា)</t>
        </is>
      </c>
      <c r="AE1355" s="455" t="n">
        <v>2074643</v>
      </c>
      <c r="AF1355" s="455" t="n">
        <v>1886039</v>
      </c>
      <c r="AG1355" s="455" t="n">
        <v>0</v>
      </c>
      <c r="AH1355" s="455" t="n">
        <v>0</v>
      </c>
      <c r="AI1355" s="455" t="n">
        <v>188604</v>
      </c>
      <c r="AJ1355" s="455" t="n">
        <v>0</v>
      </c>
      <c r="AK1355" s="455" t="n">
        <v>0</v>
      </c>
      <c r="AL1355" s="455" t="n">
        <v>0</v>
      </c>
      <c r="AM1355" s="455" t="n">
        <v>0</v>
      </c>
      <c r="AN1355" s="455" t="n">
        <v>0</v>
      </c>
      <c r="AO1355" s="455" t="n">
        <v>0</v>
      </c>
      <c r="AP1355" s="455" t="n">
        <v>0</v>
      </c>
      <c r="AQ1355" s="455" t="n">
        <v>0</v>
      </c>
      <c r="AR1355" s="418" t="inlineStr"/>
      <c r="AS1355" s="418" t="inlineStr">
        <is>
          <t>Import Export clearance services</t>
        </is>
      </c>
      <c r="AT1355" s="418" t="inlineStr">
        <is>
          <t>បានប្រកាសពន្ធ</t>
        </is>
      </c>
    </row>
    <row r="1356">
      <c r="A1356" s="417" t="n">
        <v>1347</v>
      </c>
      <c r="B1356" s="418" t="inlineStr">
        <is>
          <t>THC Charge, CFS Fee, Scanning Fee, CIC Fee, D/O Fee, Doc Fee, Agency Fee, Handling Fee and Ocean Freight</t>
        </is>
      </c>
      <c r="C1356" s="418" t="inlineStr">
        <is>
          <t>ជេអេចអិល (ខេមបូឌា) ឡូជីស្ទីក ឯ.ក</t>
        </is>
      </c>
      <c r="D1356" s="418" t="inlineStr">
        <is>
          <t>K006-901803075</t>
        </is>
      </c>
      <c r="E1356" s="418" t="inlineStr">
        <is>
          <t>JHL-22-02341</t>
        </is>
      </c>
      <c r="F1356" s="419" t="n">
        <v>44834</v>
      </c>
      <c r="G1356" s="420" t="n">
        <v>67270</v>
      </c>
      <c r="H1356" s="418" t="n"/>
      <c r="I1356" s="455" t="n">
        <v>67270</v>
      </c>
      <c r="J1356" s="418">
        <f>IF(L1356&lt;&gt;"",L1356,K1356)</f>
        <v/>
      </c>
      <c r="K1356" s="418">
        <f>IF(AND(T1356=TRUE, U1356=TRUE, V1356=TRUE), IF(W1356&lt;-0.05, "អនុញ្ញាត (អ្នកផ្គត់ផ្គង់ប្រកាសខ្វះ)", "បានប្រកាស (អនុញ្ញាត)"), IF(AND(T1356=FALSE, U1356=FALSE, V1356=FALSE), "ព្យួរទុក (មិនមានទិន្នន័យ)", "ប្រកាសខុស (ព្យួរទុក)"))</f>
        <v/>
      </c>
      <c r="L1356" s="418" t="inlineStr"/>
      <c r="M1356" s="418" t="inlineStr"/>
      <c r="N1356" s="455" t="n"/>
      <c r="O1356" s="455">
        <f>IF(W1356&lt;0,AI1356,I1356)</f>
        <v/>
      </c>
      <c r="P1356" s="455">
        <f>I1356-O1356</f>
        <v/>
      </c>
      <c r="Q1356" s="418" t="n"/>
      <c r="R1356" s="418" t="inlineStr">
        <is>
          <t>JHL-22-02341</t>
        </is>
      </c>
      <c r="S1356" s="418" t="inlineStr">
        <is>
          <t>JHL-22-02341</t>
        </is>
      </c>
      <c r="T1356" s="418">
        <f>R1356=S1356</f>
        <v/>
      </c>
      <c r="U1356" s="418">
        <f>AND(MONTH(F1356)=MONTH(Y1356), YEAR(F1356)=YEAR(Y1356))</f>
        <v/>
      </c>
      <c r="V1356" s="418">
        <f>AND(AC1356&lt;&gt;"", 'Company information'!D$4&lt;&gt;"", RIGHT(SUBSTITUTE(AC1356,"-",""),9)=RIGHT(SUBSTITUTE('Company information'!D$4,"-",""),9))</f>
        <v/>
      </c>
      <c r="W1356" s="418">
        <f>AI1356-I1356</f>
        <v/>
      </c>
      <c r="X1356" s="455" t="n"/>
      <c r="Y1356" s="419" t="n">
        <v>44834</v>
      </c>
      <c r="Z1356" s="418" t="inlineStr">
        <is>
          <t>JHL-22-02341</t>
        </is>
      </c>
      <c r="AA1356" s="418" t="inlineStr"/>
      <c r="AB1356" s="418" t="inlineStr">
        <is>
          <t>បុគ្គលជាប់អាករ</t>
        </is>
      </c>
      <c r="AC1356" s="418" t="inlineStr">
        <is>
          <t>L001-100067123</t>
        </is>
      </c>
      <c r="AD1356" s="418" t="inlineStr">
        <is>
          <t>រីឡាយអេប៊ល សូស អ៊ិនដាសស្រ្ទៀល (ខេមបូឌា)</t>
        </is>
      </c>
      <c r="AE1356" s="455" t="n">
        <v>739971</v>
      </c>
      <c r="AF1356" s="455" t="n">
        <v>672701</v>
      </c>
      <c r="AG1356" s="455" t="n">
        <v>0</v>
      </c>
      <c r="AH1356" s="455" t="n">
        <v>0</v>
      </c>
      <c r="AI1356" s="455" t="n">
        <v>67270</v>
      </c>
      <c r="AJ1356" s="455" t="n">
        <v>0</v>
      </c>
      <c r="AK1356" s="455" t="n">
        <v>0</v>
      </c>
      <c r="AL1356" s="455" t="n">
        <v>0</v>
      </c>
      <c r="AM1356" s="455" t="n">
        <v>0</v>
      </c>
      <c r="AN1356" s="455" t="n">
        <v>0</v>
      </c>
      <c r="AO1356" s="455" t="n">
        <v>0</v>
      </c>
      <c r="AP1356" s="455" t="n">
        <v>0</v>
      </c>
      <c r="AQ1356" s="455" t="n">
        <v>0</v>
      </c>
      <c r="AR1356" s="418" t="inlineStr"/>
      <c r="AS1356" s="418" t="inlineStr">
        <is>
          <t>Import Export clearance services</t>
        </is>
      </c>
      <c r="AT1356" s="418" t="inlineStr">
        <is>
          <t>បានប្រកាសពន្ធ</t>
        </is>
      </c>
    </row>
    <row r="1357">
      <c r="A1357" s="417" t="n">
        <v>1348</v>
      </c>
      <c r="B1357" s="418" t="inlineStr">
        <is>
          <t>Customs Clearance Fee and Trucking Fee</t>
        </is>
      </c>
      <c r="C1357" s="418" t="inlineStr">
        <is>
          <t>ជេអេចអិល (ខេមបូឌា) ឡូជីស្ទីក ឯ.ក</t>
        </is>
      </c>
      <c r="D1357" s="418" t="inlineStr">
        <is>
          <t>K006-901803075</t>
        </is>
      </c>
      <c r="E1357" s="418" t="inlineStr">
        <is>
          <t>JHL-22-02338</t>
        </is>
      </c>
      <c r="F1357" s="419" t="n">
        <v>44834</v>
      </c>
      <c r="G1357" s="420" t="n">
        <v>466351</v>
      </c>
      <c r="H1357" s="418" t="n"/>
      <c r="I1357" s="455" t="n">
        <v>466351</v>
      </c>
      <c r="J1357" s="418">
        <f>IF(L1357&lt;&gt;"",L1357,K1357)</f>
        <v/>
      </c>
      <c r="K1357" s="418">
        <f>IF(AND(T1357=TRUE, U1357=TRUE, V1357=TRUE), IF(W1357&lt;-0.05, "អនុញ្ញាត (អ្នកផ្គត់ផ្គង់ប្រកាសខ្វះ)", "បានប្រកាស (អនុញ្ញាត)"), IF(AND(T1357=FALSE, U1357=FALSE, V1357=FALSE), "ព្យួរទុក (មិនមានទិន្នន័យ)", "ប្រកាសខុស (ព្យួរទុក)"))</f>
        <v/>
      </c>
      <c r="L1357" s="418" t="inlineStr"/>
      <c r="M1357" s="418" t="inlineStr"/>
      <c r="N1357" s="455" t="n"/>
      <c r="O1357" s="455">
        <f>IF(W1357&lt;0,AI1357,I1357)</f>
        <v/>
      </c>
      <c r="P1357" s="455">
        <f>I1357-O1357</f>
        <v/>
      </c>
      <c r="Q1357" s="418" t="n"/>
      <c r="R1357" s="418" t="inlineStr">
        <is>
          <t>JHL-22-02338</t>
        </is>
      </c>
      <c r="S1357" s="418" t="inlineStr">
        <is>
          <t>JHL-22-02338</t>
        </is>
      </c>
      <c r="T1357" s="418">
        <f>R1357=S1357</f>
        <v/>
      </c>
      <c r="U1357" s="418">
        <f>AND(MONTH(F1357)=MONTH(Y1357), YEAR(F1357)=YEAR(Y1357))</f>
        <v/>
      </c>
      <c r="V1357" s="418">
        <f>AND(AC1357&lt;&gt;"", 'Company information'!D$4&lt;&gt;"", RIGHT(SUBSTITUTE(AC1357,"-",""),9)=RIGHT(SUBSTITUTE('Company information'!D$4,"-",""),9))</f>
        <v/>
      </c>
      <c r="W1357" s="418">
        <f>AI1357-I1357</f>
        <v/>
      </c>
      <c r="X1357" s="455" t="n"/>
      <c r="Y1357" s="419" t="n">
        <v>44834</v>
      </c>
      <c r="Z1357" s="418" t="inlineStr">
        <is>
          <t>JHL-22-02338</t>
        </is>
      </c>
      <c r="AA1357" s="418" t="inlineStr"/>
      <c r="AB1357" s="418" t="inlineStr">
        <is>
          <t>បុគ្គលជាប់អាករ</t>
        </is>
      </c>
      <c r="AC1357" s="418" t="inlineStr">
        <is>
          <t>L001-100067123</t>
        </is>
      </c>
      <c r="AD1357" s="418" t="inlineStr">
        <is>
          <t>រីឡាយអេប៊ល សូស អ៊ិនដាសស្រ្ទៀល (ខេមបូឌា)</t>
        </is>
      </c>
      <c r="AE1357" s="455" t="n">
        <v>5129861</v>
      </c>
      <c r="AF1357" s="455" t="n">
        <v>4663510</v>
      </c>
      <c r="AG1357" s="455" t="n">
        <v>0</v>
      </c>
      <c r="AH1357" s="455" t="n">
        <v>0</v>
      </c>
      <c r="AI1357" s="455" t="n">
        <v>466351</v>
      </c>
      <c r="AJ1357" s="455" t="n">
        <v>0</v>
      </c>
      <c r="AK1357" s="455" t="n">
        <v>0</v>
      </c>
      <c r="AL1357" s="455" t="n">
        <v>0</v>
      </c>
      <c r="AM1357" s="455" t="n">
        <v>0</v>
      </c>
      <c r="AN1357" s="455" t="n">
        <v>0</v>
      </c>
      <c r="AO1357" s="455" t="n">
        <v>0</v>
      </c>
      <c r="AP1357" s="455" t="n">
        <v>0</v>
      </c>
      <c r="AQ1357" s="455" t="n">
        <v>0</v>
      </c>
      <c r="AR1357" s="418" t="inlineStr"/>
      <c r="AS1357" s="418" t="inlineStr">
        <is>
          <t>Import Export clearance services</t>
        </is>
      </c>
      <c r="AT1357" s="418" t="inlineStr">
        <is>
          <t>បានប្រកាសពន្ធ</t>
        </is>
      </c>
    </row>
    <row r="1358">
      <c r="A1358" s="417" t="n">
        <v>1349</v>
      </c>
      <c r="B1358" s="418" t="inlineStr">
        <is>
          <t>Customs Clearance Fee, Extra Trucking Fee, Non-Original Isurance, Permit Fee, Service Charge</t>
        </is>
      </c>
      <c r="C1358" s="418" t="inlineStr">
        <is>
          <t>ជេអេចអិល (ខេមបូឌា) ឡូជីស្ទីក ឯ.ក</t>
        </is>
      </c>
      <c r="D1358" s="418" t="inlineStr">
        <is>
          <t>K006-901803075</t>
        </is>
      </c>
      <c r="E1358" s="418" t="inlineStr">
        <is>
          <t>JHL-22-02339</t>
        </is>
      </c>
      <c r="F1358" s="419" t="n">
        <v>44834</v>
      </c>
      <c r="G1358" s="420" t="n">
        <v>296319</v>
      </c>
      <c r="H1358" s="418" t="n"/>
      <c r="I1358" s="455" t="n">
        <v>296319</v>
      </c>
      <c r="J1358" s="418">
        <f>IF(L1358&lt;&gt;"",L1358,K1358)</f>
        <v/>
      </c>
      <c r="K1358" s="418">
        <f>IF(AND(T1358=TRUE, U1358=TRUE, V1358=TRUE), IF(W1358&lt;-0.05, "អនុញ្ញាត (អ្នកផ្គត់ផ្គង់ប្រកាសខ្វះ)", "បានប្រកាស (អនុញ្ញាត)"), IF(AND(T1358=FALSE, U1358=FALSE, V1358=FALSE), "ព្យួរទុក (មិនមានទិន្នន័យ)", "ប្រកាសខុស (ព្យួរទុក)"))</f>
        <v/>
      </c>
      <c r="L1358" s="418" t="inlineStr"/>
      <c r="M1358" s="418" t="inlineStr"/>
      <c r="N1358" s="455" t="n"/>
      <c r="O1358" s="455">
        <f>IF(W1358&lt;0,AI1358,I1358)</f>
        <v/>
      </c>
      <c r="P1358" s="455">
        <f>I1358-O1358</f>
        <v/>
      </c>
      <c r="Q1358" s="418" t="n"/>
      <c r="R1358" s="418" t="inlineStr">
        <is>
          <t>JHL-22-02339</t>
        </is>
      </c>
      <c r="S1358" s="418" t="inlineStr">
        <is>
          <t>JHL-22-02339</t>
        </is>
      </c>
      <c r="T1358" s="418">
        <f>R1358=S1358</f>
        <v/>
      </c>
      <c r="U1358" s="418">
        <f>AND(MONTH(F1358)=MONTH(Y1358), YEAR(F1358)=YEAR(Y1358))</f>
        <v/>
      </c>
      <c r="V1358" s="418">
        <f>AND(AC1358&lt;&gt;"", 'Company information'!D$4&lt;&gt;"", RIGHT(SUBSTITUTE(AC1358,"-",""),9)=RIGHT(SUBSTITUTE('Company information'!D$4,"-",""),9))</f>
        <v/>
      </c>
      <c r="W1358" s="418">
        <f>AI1358-I1358</f>
        <v/>
      </c>
      <c r="X1358" s="455" t="n"/>
      <c r="Y1358" s="419" t="n">
        <v>44834</v>
      </c>
      <c r="Z1358" s="418" t="inlineStr">
        <is>
          <t>JHL-22-02339</t>
        </is>
      </c>
      <c r="AA1358" s="418" t="inlineStr"/>
      <c r="AB1358" s="418" t="inlineStr">
        <is>
          <t>បុគ្គលជាប់អាករ</t>
        </is>
      </c>
      <c r="AC1358" s="418" t="inlineStr">
        <is>
          <t>L001-100067123</t>
        </is>
      </c>
      <c r="AD1358" s="418" t="inlineStr">
        <is>
          <t>រីឡាយអេប៊ល សូស អ៊ិនដាសស្រ្ទៀល (ខេមបូឌា)</t>
        </is>
      </c>
      <c r="AE1358" s="455" t="n">
        <v>3259505</v>
      </c>
      <c r="AF1358" s="455" t="n">
        <v>2963186</v>
      </c>
      <c r="AG1358" s="455" t="n">
        <v>0</v>
      </c>
      <c r="AH1358" s="455" t="n">
        <v>0</v>
      </c>
      <c r="AI1358" s="455" t="n">
        <v>296319</v>
      </c>
      <c r="AJ1358" s="455" t="n">
        <v>0</v>
      </c>
      <c r="AK1358" s="455" t="n">
        <v>0</v>
      </c>
      <c r="AL1358" s="455" t="n">
        <v>0</v>
      </c>
      <c r="AM1358" s="455" t="n">
        <v>0</v>
      </c>
      <c r="AN1358" s="455" t="n">
        <v>0</v>
      </c>
      <c r="AO1358" s="455" t="n">
        <v>0</v>
      </c>
      <c r="AP1358" s="455" t="n">
        <v>0</v>
      </c>
      <c r="AQ1358" s="455" t="n">
        <v>0</v>
      </c>
      <c r="AR1358" s="418" t="inlineStr"/>
      <c r="AS1358" s="418" t="inlineStr">
        <is>
          <t>Import Export clearance services</t>
        </is>
      </c>
      <c r="AT1358" s="418" t="inlineStr">
        <is>
          <t>បានប្រកាសពន្ធ</t>
        </is>
      </c>
    </row>
    <row r="1359">
      <c r="A1359" s="417" t="n">
        <v>1350</v>
      </c>
      <c r="B1359" s="418" t="inlineStr">
        <is>
          <t>Customs Clearance Fee and Trucking Fee</t>
        </is>
      </c>
      <c r="C1359" s="418" t="inlineStr">
        <is>
          <t>ជេអេចអិល (ខេមបូឌា) ឡូជីស្ទីក ឯ.ក</t>
        </is>
      </c>
      <c r="D1359" s="418" t="inlineStr">
        <is>
          <t>K006-901803075</t>
        </is>
      </c>
      <c r="E1359" s="418" t="inlineStr">
        <is>
          <t>JHL-22-02337</t>
        </is>
      </c>
      <c r="F1359" s="419" t="n">
        <v>44834</v>
      </c>
      <c r="G1359" s="420" t="n">
        <v>67270</v>
      </c>
      <c r="H1359" s="418" t="n"/>
      <c r="I1359" s="455" t="n">
        <v>67270</v>
      </c>
      <c r="J1359" s="418">
        <f>IF(L1359&lt;&gt;"",L1359,K1359)</f>
        <v/>
      </c>
      <c r="K1359" s="418">
        <f>IF(AND(T1359=TRUE, U1359=TRUE, V1359=TRUE), IF(W1359&lt;-0.05, "អនុញ្ញាត (អ្នកផ្គត់ផ្គង់ប្រកាសខ្វះ)", "បានប្រកាស (អនុញ្ញាត)"), IF(AND(T1359=FALSE, U1359=FALSE, V1359=FALSE), "ព្យួរទុក (មិនមានទិន្នន័យ)", "ប្រកាសខុស (ព្យួរទុក)"))</f>
        <v/>
      </c>
      <c r="L1359" s="418" t="inlineStr"/>
      <c r="M1359" s="418" t="inlineStr"/>
      <c r="N1359" s="455" t="n"/>
      <c r="O1359" s="455">
        <f>IF(W1359&lt;0,AI1359,I1359)</f>
        <v/>
      </c>
      <c r="P1359" s="455">
        <f>I1359-O1359</f>
        <v/>
      </c>
      <c r="Q1359" s="418" t="n"/>
      <c r="R1359" s="418" t="inlineStr">
        <is>
          <t>JHL-22-02337</t>
        </is>
      </c>
      <c r="S1359" s="418" t="inlineStr">
        <is>
          <t>JHL-22-02337</t>
        </is>
      </c>
      <c r="T1359" s="418">
        <f>R1359=S1359</f>
        <v/>
      </c>
      <c r="U1359" s="418">
        <f>AND(MONTH(F1359)=MONTH(Y1359), YEAR(F1359)=YEAR(Y1359))</f>
        <v/>
      </c>
      <c r="V1359" s="418">
        <f>AND(AC1359&lt;&gt;"", 'Company information'!D$4&lt;&gt;"", RIGHT(SUBSTITUTE(AC1359,"-",""),9)=RIGHT(SUBSTITUTE('Company information'!D$4,"-",""),9))</f>
        <v/>
      </c>
      <c r="W1359" s="418">
        <f>AI1359-I1359</f>
        <v/>
      </c>
      <c r="X1359" s="455" t="n"/>
      <c r="Y1359" s="419" t="n">
        <v>44834</v>
      </c>
      <c r="Z1359" s="418" t="inlineStr">
        <is>
          <t>JHL-22-02337</t>
        </is>
      </c>
      <c r="AA1359" s="418" t="inlineStr"/>
      <c r="AB1359" s="418" t="inlineStr">
        <is>
          <t>បុគ្គលជាប់អាករ</t>
        </is>
      </c>
      <c r="AC1359" s="418" t="inlineStr">
        <is>
          <t>L001-100067123</t>
        </is>
      </c>
      <c r="AD1359" s="418" t="inlineStr">
        <is>
          <t>រីឡាយអេប៊ល សូស អ៊ិនដាសស្រ្ទៀល (ខេមបូឌា)</t>
        </is>
      </c>
      <c r="AE1359" s="455" t="n">
        <v>739971</v>
      </c>
      <c r="AF1359" s="455" t="n">
        <v>672701</v>
      </c>
      <c r="AG1359" s="455" t="n">
        <v>0</v>
      </c>
      <c r="AH1359" s="455" t="n">
        <v>0</v>
      </c>
      <c r="AI1359" s="455" t="n">
        <v>67270</v>
      </c>
      <c r="AJ1359" s="455" t="n">
        <v>0</v>
      </c>
      <c r="AK1359" s="455" t="n">
        <v>0</v>
      </c>
      <c r="AL1359" s="455" t="n">
        <v>0</v>
      </c>
      <c r="AM1359" s="455" t="n">
        <v>0</v>
      </c>
      <c r="AN1359" s="455" t="n">
        <v>0</v>
      </c>
      <c r="AO1359" s="455" t="n">
        <v>0</v>
      </c>
      <c r="AP1359" s="455" t="n">
        <v>0</v>
      </c>
      <c r="AQ1359" s="455" t="n">
        <v>0</v>
      </c>
      <c r="AR1359" s="418" t="inlineStr"/>
      <c r="AS1359" s="418" t="inlineStr">
        <is>
          <t>Import Export clearance services</t>
        </is>
      </c>
      <c r="AT1359" s="418" t="inlineStr">
        <is>
          <t>បានប្រកាសពន្ធ</t>
        </is>
      </c>
    </row>
    <row r="1360">
      <c r="A1360" s="417" t="n">
        <v>1351</v>
      </c>
      <c r="B1360" s="418" t="inlineStr">
        <is>
          <t>Customs Declaration and CPF</t>
        </is>
      </c>
      <c r="C1360" s="418" t="inlineStr">
        <is>
          <t>ជេអេចអិល (ខេមបូឌា) ឡូជីស្ទីក ឯ.ក</t>
        </is>
      </c>
      <c r="D1360" s="418" t="inlineStr">
        <is>
          <t>K006-901803075</t>
        </is>
      </c>
      <c r="E1360" s="418" t="inlineStr">
        <is>
          <t>JHL-22-02336</t>
        </is>
      </c>
      <c r="F1360" s="419" t="n">
        <v>44834</v>
      </c>
      <c r="G1360" s="420" t="n">
        <v>237303</v>
      </c>
      <c r="H1360" s="418" t="n"/>
      <c r="I1360" s="455" t="n">
        <v>237303</v>
      </c>
      <c r="J1360" s="418">
        <f>IF(L1360&lt;&gt;"",L1360,K1360)</f>
        <v/>
      </c>
      <c r="K1360" s="418">
        <f>IF(AND(T1360=TRUE, U1360=TRUE, V1360=TRUE), IF(W1360&lt;-0.05, "អនុញ្ញាត (អ្នកផ្គត់ផ្គង់ប្រកាសខ្វះ)", "បានប្រកាស (អនុញ្ញាត)"), IF(AND(T1360=FALSE, U1360=FALSE, V1360=FALSE), "ព្យួរទុក (មិនមានទិន្នន័យ)", "ប្រកាសខុស (ព្យួរទុក)"))</f>
        <v/>
      </c>
      <c r="L1360" s="418" t="inlineStr"/>
      <c r="M1360" s="418" t="inlineStr"/>
      <c r="N1360" s="455" t="n"/>
      <c r="O1360" s="455">
        <f>IF(W1360&lt;0,AI1360,I1360)</f>
        <v/>
      </c>
      <c r="P1360" s="455">
        <f>I1360-O1360</f>
        <v/>
      </c>
      <c r="Q1360" s="418" t="n"/>
      <c r="R1360" s="418" t="inlineStr">
        <is>
          <t>JHL-22-02336</t>
        </is>
      </c>
      <c r="S1360" s="418" t="inlineStr">
        <is>
          <t>JHL-22-02336</t>
        </is>
      </c>
      <c r="T1360" s="418">
        <f>R1360=S1360</f>
        <v/>
      </c>
      <c r="U1360" s="418">
        <f>AND(MONTH(F1360)=MONTH(Y1360), YEAR(F1360)=YEAR(Y1360))</f>
        <v/>
      </c>
      <c r="V1360" s="418">
        <f>AND(AC1360&lt;&gt;"", 'Company information'!D$4&lt;&gt;"", RIGHT(SUBSTITUTE(AC1360,"-",""),9)=RIGHT(SUBSTITUTE('Company information'!D$4,"-",""),9))</f>
        <v/>
      </c>
      <c r="W1360" s="418">
        <f>AI1360-I1360</f>
        <v/>
      </c>
      <c r="X1360" s="455" t="n"/>
      <c r="Y1360" s="419" t="n">
        <v>44834</v>
      </c>
      <c r="Z1360" s="418" t="inlineStr">
        <is>
          <t>JHL-22-02336</t>
        </is>
      </c>
      <c r="AA1360" s="418" t="inlineStr"/>
      <c r="AB1360" s="418" t="inlineStr">
        <is>
          <t>បុគ្គលជាប់អាករ</t>
        </is>
      </c>
      <c r="AC1360" s="418" t="inlineStr">
        <is>
          <t>L001-100067123</t>
        </is>
      </c>
      <c r="AD1360" s="418" t="inlineStr">
        <is>
          <t>រីឡាយអេប៊ល សូស អ៊ិនដាសស្រ្ទៀល (ខេមបូឌា)</t>
        </is>
      </c>
      <c r="AE1360" s="455" t="n">
        <v>2610328</v>
      </c>
      <c r="AF1360" s="455" t="n">
        <v>2373025</v>
      </c>
      <c r="AG1360" s="455" t="n">
        <v>0</v>
      </c>
      <c r="AH1360" s="455" t="n">
        <v>0</v>
      </c>
      <c r="AI1360" s="455" t="n">
        <v>237303</v>
      </c>
      <c r="AJ1360" s="455" t="n">
        <v>0</v>
      </c>
      <c r="AK1360" s="455" t="n">
        <v>0</v>
      </c>
      <c r="AL1360" s="455" t="n">
        <v>0</v>
      </c>
      <c r="AM1360" s="455" t="n">
        <v>0</v>
      </c>
      <c r="AN1360" s="455" t="n">
        <v>0</v>
      </c>
      <c r="AO1360" s="455" t="n">
        <v>0</v>
      </c>
      <c r="AP1360" s="455" t="n">
        <v>0</v>
      </c>
      <c r="AQ1360" s="455" t="n">
        <v>0</v>
      </c>
      <c r="AR1360" s="418" t="inlineStr"/>
      <c r="AS1360" s="418" t="inlineStr">
        <is>
          <t>Import Export clearance services</t>
        </is>
      </c>
      <c r="AT1360" s="418" t="inlineStr">
        <is>
          <t>បានប្រកាសពន្ធ</t>
        </is>
      </c>
    </row>
    <row r="1361">
      <c r="A1361" s="417" t="n">
        <v>1352</v>
      </c>
      <c r="B1361" s="418" t="inlineStr">
        <is>
          <t>Charge from warehouse</t>
        </is>
      </c>
      <c r="C1361" s="418" t="inlineStr">
        <is>
          <t>ជេអេចអិល (ខេមបូឌា) ឡូជីស្ទីក ឯ.ក</t>
        </is>
      </c>
      <c r="D1361" s="418" t="inlineStr">
        <is>
          <t>K006-901803075</t>
        </is>
      </c>
      <c r="E1361" s="418" t="inlineStr">
        <is>
          <t>JHL-22-02303</t>
        </is>
      </c>
      <c r="F1361" s="419" t="n">
        <v>44823</v>
      </c>
      <c r="G1361" s="420" t="n">
        <v>67221</v>
      </c>
      <c r="H1361" s="418" t="n"/>
      <c r="I1361" s="455" t="n">
        <v>67221</v>
      </c>
      <c r="J1361" s="418">
        <f>IF(L1361&lt;&gt;"",L1361,K1361)</f>
        <v/>
      </c>
      <c r="K1361" s="418">
        <f>IF(AND(T1361=TRUE, U1361=TRUE, V1361=TRUE), IF(W1361&lt;-0.05, "អនុញ្ញាត (អ្នកផ្គត់ផ្គង់ប្រកាសខ្វះ)", "បានប្រកាស (អនុញ្ញាត)"), IF(AND(T1361=FALSE, U1361=FALSE, V1361=FALSE), "ព្យួរទុក (មិនមានទិន្នន័យ)", "ប្រកាសខុស (ព្យួរទុក)"))</f>
        <v/>
      </c>
      <c r="L1361" s="418" t="inlineStr"/>
      <c r="M1361" s="418" t="inlineStr"/>
      <c r="N1361" s="455" t="n"/>
      <c r="O1361" s="455">
        <f>IF(W1361&lt;0,AI1361,I1361)</f>
        <v/>
      </c>
      <c r="P1361" s="455">
        <f>I1361-O1361</f>
        <v/>
      </c>
      <c r="Q1361" s="418" t="n"/>
      <c r="R1361" s="418" t="inlineStr">
        <is>
          <t>JHL-22-02303</t>
        </is>
      </c>
      <c r="S1361" s="418" t="inlineStr">
        <is>
          <t>JHL-22-02303</t>
        </is>
      </c>
      <c r="T1361" s="418">
        <f>R1361=S1361</f>
        <v/>
      </c>
      <c r="U1361" s="418">
        <f>AND(MONTH(F1361)=MONTH(Y1361), YEAR(F1361)=YEAR(Y1361))</f>
        <v/>
      </c>
      <c r="V1361" s="418">
        <f>AND(AC1361&lt;&gt;"", 'Company information'!D$4&lt;&gt;"", RIGHT(SUBSTITUTE(AC1361,"-",""),9)=RIGHT(SUBSTITUTE('Company information'!D$4,"-",""),9))</f>
        <v/>
      </c>
      <c r="W1361" s="418">
        <f>AI1361-I1361</f>
        <v/>
      </c>
      <c r="X1361" s="455" t="n"/>
      <c r="Y1361" s="419" t="n">
        <v>44823</v>
      </c>
      <c r="Z1361" s="418" t="inlineStr">
        <is>
          <t>JHL-22-02303</t>
        </is>
      </c>
      <c r="AA1361" s="418" t="inlineStr"/>
      <c r="AB1361" s="418" t="inlineStr">
        <is>
          <t>បុគ្គលជាប់អាករ</t>
        </is>
      </c>
      <c r="AC1361" s="418" t="inlineStr">
        <is>
          <t>L001-100067123</t>
        </is>
      </c>
      <c r="AD1361" s="418" t="inlineStr">
        <is>
          <t>រីឡាយអេប៊ល សូស អ៊ិនដាសស្រ្ទៀល (ខេមបូឌា)</t>
        </is>
      </c>
      <c r="AE1361" s="455" t="n">
        <v>739433</v>
      </c>
      <c r="AF1361" s="455" t="n">
        <v>672212</v>
      </c>
      <c r="AG1361" s="455" t="n">
        <v>0</v>
      </c>
      <c r="AH1361" s="455" t="n">
        <v>0</v>
      </c>
      <c r="AI1361" s="455" t="n">
        <v>67221</v>
      </c>
      <c r="AJ1361" s="455" t="n">
        <v>0</v>
      </c>
      <c r="AK1361" s="455" t="n">
        <v>0</v>
      </c>
      <c r="AL1361" s="455" t="n">
        <v>0</v>
      </c>
      <c r="AM1361" s="455" t="n">
        <v>0</v>
      </c>
      <c r="AN1361" s="455" t="n">
        <v>0</v>
      </c>
      <c r="AO1361" s="455" t="n">
        <v>0</v>
      </c>
      <c r="AP1361" s="455" t="n">
        <v>0</v>
      </c>
      <c r="AQ1361" s="455" t="n">
        <v>0</v>
      </c>
      <c r="AR1361" s="418" t="inlineStr"/>
      <c r="AS1361" s="418" t="inlineStr">
        <is>
          <t>Import Export clearance services</t>
        </is>
      </c>
      <c r="AT1361" s="418" t="inlineStr">
        <is>
          <t>បានប្រកាសពន្ធ</t>
        </is>
      </c>
    </row>
    <row r="1362">
      <c r="A1362" s="417" t="n">
        <v>1353</v>
      </c>
      <c r="B1362" s="418" t="inlineStr">
        <is>
          <t>THC Charge, CFS Fee, Scanning Fee, CIC Fee, D/O Fee, Doc Fee, Agency Fee, Handling Fee and Ocean Freight</t>
        </is>
      </c>
      <c r="C1362" s="418" t="inlineStr">
        <is>
          <t>ជេអេចអិល (ខេមបូឌា) ឡូជីស្ទីក ឯ.ក</t>
        </is>
      </c>
      <c r="D1362" s="418" t="inlineStr">
        <is>
          <t>K006-901803075</t>
        </is>
      </c>
      <c r="E1362" s="418" t="inlineStr">
        <is>
          <t>JHL-22-02302</t>
        </is>
      </c>
      <c r="F1362" s="419" t="n">
        <v>44823</v>
      </c>
      <c r="G1362" s="420" t="n">
        <v>67221</v>
      </c>
      <c r="H1362" s="418" t="n"/>
      <c r="I1362" s="455" t="n">
        <v>67221</v>
      </c>
      <c r="J1362" s="418">
        <f>IF(L1362&lt;&gt;"",L1362,K1362)</f>
        <v/>
      </c>
      <c r="K1362" s="418">
        <f>IF(AND(T1362=TRUE, U1362=TRUE, V1362=TRUE), IF(W1362&lt;-0.05, "អនុញ្ញាត (អ្នកផ្គត់ផ្គង់ប្រកាសខ្វះ)", "បានប្រកាស (អនុញ្ញាត)"), IF(AND(T1362=FALSE, U1362=FALSE, V1362=FALSE), "ព្យួរទុក (មិនមានទិន្នន័យ)", "ប្រកាសខុស (ព្យួរទុក)"))</f>
        <v/>
      </c>
      <c r="L1362" s="418" t="inlineStr"/>
      <c r="M1362" s="418" t="inlineStr"/>
      <c r="N1362" s="455" t="n"/>
      <c r="O1362" s="455">
        <f>IF(W1362&lt;0,AI1362,I1362)</f>
        <v/>
      </c>
      <c r="P1362" s="455">
        <f>I1362-O1362</f>
        <v/>
      </c>
      <c r="Q1362" s="418" t="n"/>
      <c r="R1362" s="418" t="inlineStr">
        <is>
          <t>JHL-22-02302</t>
        </is>
      </c>
      <c r="S1362" s="418" t="inlineStr">
        <is>
          <t>JHL-22-02302</t>
        </is>
      </c>
      <c r="T1362" s="418">
        <f>R1362=S1362</f>
        <v/>
      </c>
      <c r="U1362" s="418">
        <f>AND(MONTH(F1362)=MONTH(Y1362), YEAR(F1362)=YEAR(Y1362))</f>
        <v/>
      </c>
      <c r="V1362" s="418">
        <f>AND(AC1362&lt;&gt;"", 'Company information'!D$4&lt;&gt;"", RIGHT(SUBSTITUTE(AC1362,"-",""),9)=RIGHT(SUBSTITUTE('Company information'!D$4,"-",""),9))</f>
        <v/>
      </c>
      <c r="W1362" s="418">
        <f>AI1362-I1362</f>
        <v/>
      </c>
      <c r="X1362" s="455" t="n"/>
      <c r="Y1362" s="419" t="n">
        <v>44823</v>
      </c>
      <c r="Z1362" s="418" t="inlineStr">
        <is>
          <t>JHL-22-02302</t>
        </is>
      </c>
      <c r="AA1362" s="418" t="inlineStr"/>
      <c r="AB1362" s="418" t="inlineStr">
        <is>
          <t>បុគ្គលជាប់អាករ</t>
        </is>
      </c>
      <c r="AC1362" s="418" t="inlineStr">
        <is>
          <t>L001-100067123</t>
        </is>
      </c>
      <c r="AD1362" s="418" t="inlineStr">
        <is>
          <t>រីឡាយអេប៊ល សូស អ៊ិនដាសស្រ្ទៀល (ខេមបូឌា)</t>
        </is>
      </c>
      <c r="AE1362" s="455" t="n">
        <v>739433</v>
      </c>
      <c r="AF1362" s="455" t="n">
        <v>672212</v>
      </c>
      <c r="AG1362" s="455" t="n">
        <v>0</v>
      </c>
      <c r="AH1362" s="455" t="n">
        <v>0</v>
      </c>
      <c r="AI1362" s="455" t="n">
        <v>67221</v>
      </c>
      <c r="AJ1362" s="455" t="n">
        <v>0</v>
      </c>
      <c r="AK1362" s="455" t="n">
        <v>0</v>
      </c>
      <c r="AL1362" s="455" t="n">
        <v>0</v>
      </c>
      <c r="AM1362" s="455" t="n">
        <v>0</v>
      </c>
      <c r="AN1362" s="455" t="n">
        <v>0</v>
      </c>
      <c r="AO1362" s="455" t="n">
        <v>0</v>
      </c>
      <c r="AP1362" s="455" t="n">
        <v>0</v>
      </c>
      <c r="AQ1362" s="455" t="n">
        <v>0</v>
      </c>
      <c r="AR1362" s="418" t="inlineStr"/>
      <c r="AS1362" s="418" t="inlineStr">
        <is>
          <t>Import Export clearance services</t>
        </is>
      </c>
      <c r="AT1362" s="418" t="inlineStr">
        <is>
          <t>បានប្រកាសពន្ធ</t>
        </is>
      </c>
    </row>
    <row r="1363">
      <c r="A1363" s="417" t="n">
        <v>1354</v>
      </c>
      <c r="B1363" s="418" t="inlineStr">
        <is>
          <t>Customs Clearance Fee, Extra Trucking Fee, Non-Original Isurance, Permit Fee, Service Charge</t>
        </is>
      </c>
      <c r="C1363" s="418" t="inlineStr">
        <is>
          <t>ជេអេចអិល (ខេមបូឌា) ឡូជីស្ទីក ឯ.ក</t>
        </is>
      </c>
      <c r="D1363" s="418" t="inlineStr">
        <is>
          <t>K006-901803075</t>
        </is>
      </c>
      <c r="E1363" s="418" t="inlineStr">
        <is>
          <t>JHL-22-02301</t>
        </is>
      </c>
      <c r="F1363" s="419" t="n">
        <v>44823</v>
      </c>
      <c r="G1363" s="420" t="n">
        <v>237130</v>
      </c>
      <c r="H1363" s="418" t="n"/>
      <c r="I1363" s="455" t="n">
        <v>237130</v>
      </c>
      <c r="J1363" s="418">
        <f>IF(L1363&lt;&gt;"",L1363,K1363)</f>
        <v/>
      </c>
      <c r="K1363" s="418">
        <f>IF(AND(T1363=TRUE, U1363=TRUE, V1363=TRUE), IF(W1363&lt;-0.05, "អនុញ្ញាត (អ្នកផ្គត់ផ្គង់ប្រកាសខ្វះ)", "បានប្រកាស (អនុញ្ញាត)"), IF(AND(T1363=FALSE, U1363=FALSE, V1363=FALSE), "ព្យួរទុក (មិនមានទិន្នន័យ)", "ប្រកាសខុស (ព្យួរទុក)"))</f>
        <v/>
      </c>
      <c r="L1363" s="418" t="inlineStr"/>
      <c r="M1363" s="418" t="inlineStr"/>
      <c r="N1363" s="455" t="n"/>
      <c r="O1363" s="455">
        <f>IF(W1363&lt;0,AI1363,I1363)</f>
        <v/>
      </c>
      <c r="P1363" s="455">
        <f>I1363-O1363</f>
        <v/>
      </c>
      <c r="Q1363" s="418" t="n"/>
      <c r="R1363" s="418" t="inlineStr">
        <is>
          <t>JHL-22-02301</t>
        </is>
      </c>
      <c r="S1363" s="418" t="inlineStr">
        <is>
          <t>JHL-22-02301</t>
        </is>
      </c>
      <c r="T1363" s="418">
        <f>R1363=S1363</f>
        <v/>
      </c>
      <c r="U1363" s="418">
        <f>AND(MONTH(F1363)=MONTH(Y1363), YEAR(F1363)=YEAR(Y1363))</f>
        <v/>
      </c>
      <c r="V1363" s="418">
        <f>AND(AC1363&lt;&gt;"", 'Company information'!D$4&lt;&gt;"", RIGHT(SUBSTITUTE(AC1363,"-",""),9)=RIGHT(SUBSTITUTE('Company information'!D$4,"-",""),9))</f>
        <v/>
      </c>
      <c r="W1363" s="418">
        <f>AI1363-I1363</f>
        <v/>
      </c>
      <c r="X1363" s="455" t="n"/>
      <c r="Y1363" s="419" t="n">
        <v>44823</v>
      </c>
      <c r="Z1363" s="418" t="inlineStr">
        <is>
          <t>JHL-22-02301</t>
        </is>
      </c>
      <c r="AA1363" s="418" t="inlineStr"/>
      <c r="AB1363" s="418" t="inlineStr">
        <is>
          <t>បុគ្គលជាប់អាករ</t>
        </is>
      </c>
      <c r="AC1363" s="418" t="inlineStr">
        <is>
          <t>L001-100067123</t>
        </is>
      </c>
      <c r="AD1363" s="418" t="inlineStr">
        <is>
          <t>រីឡាយអេប៊ល សូស អ៊ិនដាសស្រ្ទៀល (ខេមបូឌា)</t>
        </is>
      </c>
      <c r="AE1363" s="455" t="n">
        <v>2608430</v>
      </c>
      <c r="AF1363" s="455" t="n">
        <v>2371300</v>
      </c>
      <c r="AG1363" s="455" t="n">
        <v>0</v>
      </c>
      <c r="AH1363" s="455" t="n">
        <v>0</v>
      </c>
      <c r="AI1363" s="455" t="n">
        <v>237130</v>
      </c>
      <c r="AJ1363" s="455" t="n">
        <v>0</v>
      </c>
      <c r="AK1363" s="455" t="n">
        <v>0</v>
      </c>
      <c r="AL1363" s="455" t="n">
        <v>0</v>
      </c>
      <c r="AM1363" s="455" t="n">
        <v>0</v>
      </c>
      <c r="AN1363" s="455" t="n">
        <v>0</v>
      </c>
      <c r="AO1363" s="455" t="n">
        <v>0</v>
      </c>
      <c r="AP1363" s="455" t="n">
        <v>0</v>
      </c>
      <c r="AQ1363" s="455" t="n">
        <v>0</v>
      </c>
      <c r="AR1363" s="418" t="inlineStr"/>
      <c r="AS1363" s="418" t="inlineStr">
        <is>
          <t>Import Export clearance services</t>
        </is>
      </c>
      <c r="AT1363" s="418" t="inlineStr">
        <is>
          <t>បានប្រកាសពន្ធ</t>
        </is>
      </c>
    </row>
    <row r="1364">
      <c r="A1364" s="417" t="n">
        <v>1355</v>
      </c>
      <c r="B1364" s="418" t="inlineStr">
        <is>
          <t>Customs Clearance Fee</t>
        </is>
      </c>
      <c r="C1364" s="418" t="inlineStr">
        <is>
          <t>ជេអេចអិល (ខេមបូឌា) ឡូជីស្ទីក ឯ.ក</t>
        </is>
      </c>
      <c r="D1364" s="418" t="inlineStr">
        <is>
          <t>K006-901803075</t>
        </is>
      </c>
      <c r="E1364" s="418" t="inlineStr">
        <is>
          <t>JHL-22-02270</t>
        </is>
      </c>
      <c r="F1364" s="419" t="n">
        <v>44820</v>
      </c>
      <c r="G1364" s="420" t="n">
        <v>236900</v>
      </c>
      <c r="H1364" s="418" t="n"/>
      <c r="I1364" s="455" t="n">
        <v>236900</v>
      </c>
      <c r="J1364" s="418">
        <f>IF(L1364&lt;&gt;"",L1364,K1364)</f>
        <v/>
      </c>
      <c r="K1364" s="418">
        <f>IF(AND(T1364=TRUE, U1364=TRUE, V1364=TRUE), IF(W1364&lt;-0.05, "អនុញ្ញាត (អ្នកផ្គត់ផ្គង់ប្រកាសខ្វះ)", "បានប្រកាស (អនុញ្ញាត)"), IF(AND(T1364=FALSE, U1364=FALSE, V1364=FALSE), "ព្យួរទុក (មិនមានទិន្នន័យ)", "ប្រកាសខុស (ព្យួរទុក)"))</f>
        <v/>
      </c>
      <c r="L1364" s="418" t="inlineStr"/>
      <c r="M1364" s="418" t="inlineStr"/>
      <c r="N1364" s="455" t="n"/>
      <c r="O1364" s="455">
        <f>IF(W1364&lt;0,AI1364,I1364)</f>
        <v/>
      </c>
      <c r="P1364" s="455">
        <f>I1364-O1364</f>
        <v/>
      </c>
      <c r="Q1364" s="418" t="n"/>
      <c r="R1364" s="418" t="inlineStr">
        <is>
          <t>JHL-22-02270</t>
        </is>
      </c>
      <c r="S1364" s="418" t="inlineStr">
        <is>
          <t>JHL-22-02270</t>
        </is>
      </c>
      <c r="T1364" s="418">
        <f>R1364=S1364</f>
        <v/>
      </c>
      <c r="U1364" s="418">
        <f>AND(MONTH(F1364)=MONTH(Y1364), YEAR(F1364)=YEAR(Y1364))</f>
        <v/>
      </c>
      <c r="V1364" s="418">
        <f>AND(AC1364&lt;&gt;"", 'Company information'!D$4&lt;&gt;"", RIGHT(SUBSTITUTE(AC1364,"-",""),9)=RIGHT(SUBSTITUTE('Company information'!D$4,"-",""),9))</f>
        <v/>
      </c>
      <c r="W1364" s="418">
        <f>AI1364-I1364</f>
        <v/>
      </c>
      <c r="X1364" s="455" t="n"/>
      <c r="Y1364" s="419" t="n">
        <v>44820</v>
      </c>
      <c r="Z1364" s="418" t="inlineStr">
        <is>
          <t>JHL-22-02270</t>
        </is>
      </c>
      <c r="AA1364" s="418" t="inlineStr"/>
      <c r="AB1364" s="418" t="inlineStr">
        <is>
          <t>បុគ្គលជាប់អាករ</t>
        </is>
      </c>
      <c r="AC1364" s="418" t="inlineStr">
        <is>
          <t>L001-100067123</t>
        </is>
      </c>
      <c r="AD1364" s="418" t="inlineStr">
        <is>
          <t>រីឡាយអេប៊ល សូស អ៊ិនដាសស្រ្ទៀល (ខេមបូឌា)</t>
        </is>
      </c>
      <c r="AE1364" s="455" t="n">
        <v>2605900</v>
      </c>
      <c r="AF1364" s="455" t="n">
        <v>2369000</v>
      </c>
      <c r="AG1364" s="455" t="n">
        <v>0</v>
      </c>
      <c r="AH1364" s="455" t="n">
        <v>0</v>
      </c>
      <c r="AI1364" s="455" t="n">
        <v>236900</v>
      </c>
      <c r="AJ1364" s="455" t="n">
        <v>0</v>
      </c>
      <c r="AK1364" s="455" t="n">
        <v>0</v>
      </c>
      <c r="AL1364" s="455" t="n">
        <v>0</v>
      </c>
      <c r="AM1364" s="455" t="n">
        <v>0</v>
      </c>
      <c r="AN1364" s="455" t="n">
        <v>0</v>
      </c>
      <c r="AO1364" s="455" t="n">
        <v>0</v>
      </c>
      <c r="AP1364" s="455" t="n">
        <v>0</v>
      </c>
      <c r="AQ1364" s="455" t="n">
        <v>0</v>
      </c>
      <c r="AR1364" s="418" t="inlineStr"/>
      <c r="AS1364" s="418" t="inlineStr">
        <is>
          <t>Import Export clearance services</t>
        </is>
      </c>
      <c r="AT1364" s="418" t="inlineStr">
        <is>
          <t>បានប្រកាសពន្ធ</t>
        </is>
      </c>
    </row>
    <row r="1365">
      <c r="A1365" s="417" t="n">
        <v>1356</v>
      </c>
      <c r="B1365" s="418" t="inlineStr">
        <is>
          <t>Customs Declaration</t>
        </is>
      </c>
      <c r="C1365" s="418" t="inlineStr">
        <is>
          <t>ជេអេចអិល (ខេមបូឌា) ឡូជីស្ទីក ឯ.ក</t>
        </is>
      </c>
      <c r="D1365" s="418" t="inlineStr">
        <is>
          <t>K006-901803075</t>
        </is>
      </c>
      <c r="E1365" s="418" t="inlineStr">
        <is>
          <t>JHL-22-02273</t>
        </is>
      </c>
      <c r="F1365" s="419" t="n">
        <v>44820</v>
      </c>
      <c r="G1365" s="420" t="n">
        <v>465560</v>
      </c>
      <c r="H1365" s="418" t="n"/>
      <c r="I1365" s="455" t="n">
        <v>465560</v>
      </c>
      <c r="J1365" s="418">
        <f>IF(L1365&lt;&gt;"",L1365,K1365)</f>
        <v/>
      </c>
      <c r="K1365" s="418">
        <f>IF(AND(T1365=TRUE, U1365=TRUE, V1365=TRUE), IF(W1365&lt;-0.05, "អនុញ្ញាត (អ្នកផ្គត់ផ្គង់ប្រកាសខ្វះ)", "បានប្រកាស (អនុញ្ញាត)"), IF(AND(T1365=FALSE, U1365=FALSE, V1365=FALSE), "ព្យួរទុក (មិនមានទិន្នន័យ)", "ប្រកាសខុស (ព្យួរទុក)"))</f>
        <v/>
      </c>
      <c r="L1365" s="418" t="inlineStr"/>
      <c r="M1365" s="418" t="inlineStr"/>
      <c r="N1365" s="455" t="n"/>
      <c r="O1365" s="455">
        <f>IF(W1365&lt;0,AI1365,I1365)</f>
        <v/>
      </c>
      <c r="P1365" s="455">
        <f>I1365-O1365</f>
        <v/>
      </c>
      <c r="Q1365" s="418" t="n"/>
      <c r="R1365" s="418" t="inlineStr">
        <is>
          <t>JHL-22-02273</t>
        </is>
      </c>
      <c r="S1365" s="418" t="inlineStr">
        <is>
          <t>JHL-22-02273</t>
        </is>
      </c>
      <c r="T1365" s="418">
        <f>R1365=S1365</f>
        <v/>
      </c>
      <c r="U1365" s="418">
        <f>AND(MONTH(F1365)=MONTH(Y1365), YEAR(F1365)=YEAR(Y1365))</f>
        <v/>
      </c>
      <c r="V1365" s="418">
        <f>AND(AC1365&lt;&gt;"", 'Company information'!D$4&lt;&gt;"", RIGHT(SUBSTITUTE(AC1365,"-",""),9)=RIGHT(SUBSTITUTE('Company information'!D$4,"-",""),9))</f>
        <v/>
      </c>
      <c r="W1365" s="418">
        <f>AI1365-I1365</f>
        <v/>
      </c>
      <c r="X1365" s="455" t="n"/>
      <c r="Y1365" s="419" t="n">
        <v>44820</v>
      </c>
      <c r="Z1365" s="418" t="inlineStr">
        <is>
          <t>JHL-22-02273</t>
        </is>
      </c>
      <c r="AA1365" s="418" t="inlineStr"/>
      <c r="AB1365" s="418" t="inlineStr">
        <is>
          <t>បុគ្គលជាប់អាករ</t>
        </is>
      </c>
      <c r="AC1365" s="418" t="inlineStr">
        <is>
          <t>L001-100067123</t>
        </is>
      </c>
      <c r="AD1365" s="418" t="inlineStr">
        <is>
          <t>រីឡាយអេប៊ល សូស អ៊ិនដាសស្រ្ទៀល (ខេមបូឌា)</t>
        </is>
      </c>
      <c r="AE1365" s="455" t="n">
        <v>5121160</v>
      </c>
      <c r="AF1365" s="455" t="n">
        <v>4655600</v>
      </c>
      <c r="AG1365" s="455" t="n">
        <v>0</v>
      </c>
      <c r="AH1365" s="455" t="n">
        <v>0</v>
      </c>
      <c r="AI1365" s="455" t="n">
        <v>465560</v>
      </c>
      <c r="AJ1365" s="455" t="n">
        <v>0</v>
      </c>
      <c r="AK1365" s="455" t="n">
        <v>0</v>
      </c>
      <c r="AL1365" s="455" t="n">
        <v>0</v>
      </c>
      <c r="AM1365" s="455" t="n">
        <v>0</v>
      </c>
      <c r="AN1365" s="455" t="n">
        <v>0</v>
      </c>
      <c r="AO1365" s="455" t="n">
        <v>0</v>
      </c>
      <c r="AP1365" s="455" t="n">
        <v>0</v>
      </c>
      <c r="AQ1365" s="455" t="n">
        <v>0</v>
      </c>
      <c r="AR1365" s="418" t="inlineStr"/>
      <c r="AS1365" s="418" t="inlineStr">
        <is>
          <t>Import Export clearance services</t>
        </is>
      </c>
      <c r="AT1365" s="418" t="inlineStr">
        <is>
          <t>បានប្រកាសពន្ធ</t>
        </is>
      </c>
    </row>
    <row r="1366">
      <c r="A1366" s="417" t="n">
        <v>1357</v>
      </c>
      <c r="B1366" s="418" t="inlineStr">
        <is>
          <t>Cargo Terminal</t>
        </is>
      </c>
      <c r="C1366" s="418" t="inlineStr">
        <is>
          <t>ជេអេចអិល (ខេមបូឌា) ឡូជីស្ទីក ឯ.ក</t>
        </is>
      </c>
      <c r="D1366" s="418" t="inlineStr">
        <is>
          <t>K006-901803075</t>
        </is>
      </c>
      <c r="E1366" s="418" t="inlineStr">
        <is>
          <t>JHL-22-02274</t>
        </is>
      </c>
      <c r="F1366" s="419" t="n">
        <v>44820</v>
      </c>
      <c r="G1366" s="420" t="n">
        <v>67156</v>
      </c>
      <c r="H1366" s="418" t="n"/>
      <c r="I1366" s="455" t="n">
        <v>67156</v>
      </c>
      <c r="J1366" s="418">
        <f>IF(L1366&lt;&gt;"",L1366,K1366)</f>
        <v/>
      </c>
      <c r="K1366" s="418">
        <f>IF(AND(T1366=TRUE, U1366=TRUE, V1366=TRUE), IF(W1366&lt;-0.05, "អនុញ្ញាត (អ្នកផ្គត់ផ្គង់ប្រកាសខ្វះ)", "បានប្រកាស (អនុញ្ញាត)"), IF(AND(T1366=FALSE, U1366=FALSE, V1366=FALSE), "ព្យួរទុក (មិនមានទិន្នន័យ)", "ប្រកាសខុស (ព្យួរទុក)"))</f>
        <v/>
      </c>
      <c r="L1366" s="418" t="inlineStr"/>
      <c r="M1366" s="418" t="inlineStr"/>
      <c r="N1366" s="455" t="n"/>
      <c r="O1366" s="455">
        <f>IF(W1366&lt;0,AI1366,I1366)</f>
        <v/>
      </c>
      <c r="P1366" s="455">
        <f>I1366-O1366</f>
        <v/>
      </c>
      <c r="Q1366" s="418" t="n"/>
      <c r="R1366" s="418" t="inlineStr">
        <is>
          <t>JHL-22-02274</t>
        </is>
      </c>
      <c r="S1366" s="418" t="inlineStr">
        <is>
          <t>JHL-22-02274</t>
        </is>
      </c>
      <c r="T1366" s="418">
        <f>R1366=S1366</f>
        <v/>
      </c>
      <c r="U1366" s="418">
        <f>AND(MONTH(F1366)=MONTH(Y1366), YEAR(F1366)=YEAR(Y1366))</f>
        <v/>
      </c>
      <c r="V1366" s="418">
        <f>AND(AC1366&lt;&gt;"", 'Company information'!D$4&lt;&gt;"", RIGHT(SUBSTITUTE(AC1366,"-",""),9)=RIGHT(SUBSTITUTE('Company information'!D$4,"-",""),9))</f>
        <v/>
      </c>
      <c r="W1366" s="418">
        <f>AI1366-I1366</f>
        <v/>
      </c>
      <c r="X1366" s="455" t="n"/>
      <c r="Y1366" s="419" t="n">
        <v>44820</v>
      </c>
      <c r="Z1366" s="418" t="inlineStr">
        <is>
          <t>JHL-22-02274</t>
        </is>
      </c>
      <c r="AA1366" s="418" t="inlineStr"/>
      <c r="AB1366" s="418" t="inlineStr">
        <is>
          <t>បុគ្គលជាប់អាករ</t>
        </is>
      </c>
      <c r="AC1366" s="418" t="inlineStr">
        <is>
          <t>L001-100067123</t>
        </is>
      </c>
      <c r="AD1366" s="418" t="inlineStr">
        <is>
          <t>រីឡាយអេប៊ល សូស អ៊ិនដាសស្រ្ទៀល (ខេមបូឌា)</t>
        </is>
      </c>
      <c r="AE1366" s="455" t="n">
        <v>738716</v>
      </c>
      <c r="AF1366" s="455" t="n">
        <v>671560</v>
      </c>
      <c r="AG1366" s="455" t="n">
        <v>0</v>
      </c>
      <c r="AH1366" s="455" t="n">
        <v>0</v>
      </c>
      <c r="AI1366" s="455" t="n">
        <v>67156</v>
      </c>
      <c r="AJ1366" s="455" t="n">
        <v>0</v>
      </c>
      <c r="AK1366" s="455" t="n">
        <v>0</v>
      </c>
      <c r="AL1366" s="455" t="n">
        <v>0</v>
      </c>
      <c r="AM1366" s="455" t="n">
        <v>0</v>
      </c>
      <c r="AN1366" s="455" t="n">
        <v>0</v>
      </c>
      <c r="AO1366" s="455" t="n">
        <v>0</v>
      </c>
      <c r="AP1366" s="455" t="n">
        <v>0</v>
      </c>
      <c r="AQ1366" s="455" t="n">
        <v>0</v>
      </c>
      <c r="AR1366" s="418" t="inlineStr"/>
      <c r="AS1366" s="418" t="inlineStr">
        <is>
          <t>Import Export clearance services</t>
        </is>
      </c>
      <c r="AT1366" s="418" t="inlineStr">
        <is>
          <t>បានប្រកាសពន្ធ</t>
        </is>
      </c>
    </row>
    <row r="1367">
      <c r="A1367" s="417" t="n">
        <v>1358</v>
      </c>
      <c r="B1367" s="418" t="inlineStr">
        <is>
          <t>Customs Clearance Fee and Agency Fee</t>
        </is>
      </c>
      <c r="C1367" s="418" t="inlineStr">
        <is>
          <t>ជេអេចអិល (ខេមបូឌា) ឡូជីស្ទីក ឯ.ក</t>
        </is>
      </c>
      <c r="D1367" s="418" t="inlineStr">
        <is>
          <t>K006-901803075</t>
        </is>
      </c>
      <c r="E1367" s="418" t="inlineStr">
        <is>
          <t>JHL-22-02256</t>
        </is>
      </c>
      <c r="F1367" s="419" t="n">
        <v>44817</v>
      </c>
      <c r="G1367" s="420" t="n">
        <v>236613</v>
      </c>
      <c r="H1367" s="418" t="n"/>
      <c r="I1367" s="455" t="n">
        <v>236613</v>
      </c>
      <c r="J1367" s="418">
        <f>IF(L1367&lt;&gt;"",L1367,K1367)</f>
        <v/>
      </c>
      <c r="K1367" s="418">
        <f>IF(AND(T1367=TRUE, U1367=TRUE, V1367=TRUE), IF(W1367&lt;-0.05, "អនុញ្ញាត (អ្នកផ្គត់ផ្គង់ប្រកាសខ្វះ)", "បានប្រកាស (អនុញ្ញាត)"), IF(AND(T1367=FALSE, U1367=FALSE, V1367=FALSE), "ព្យួរទុក (មិនមានទិន្នន័យ)", "ប្រកាសខុស (ព្យួរទុក)"))</f>
        <v/>
      </c>
      <c r="L1367" s="418" t="inlineStr"/>
      <c r="M1367" s="418" t="inlineStr"/>
      <c r="N1367" s="455" t="n"/>
      <c r="O1367" s="455">
        <f>IF(W1367&lt;0,AI1367,I1367)</f>
        <v/>
      </c>
      <c r="P1367" s="455">
        <f>I1367-O1367</f>
        <v/>
      </c>
      <c r="Q1367" s="418" t="n"/>
      <c r="R1367" s="418" t="inlineStr">
        <is>
          <t>JHL-22-02256</t>
        </is>
      </c>
      <c r="S1367" s="418" t="inlineStr">
        <is>
          <t>JHL-22-02256</t>
        </is>
      </c>
      <c r="T1367" s="418">
        <f>R1367=S1367</f>
        <v/>
      </c>
      <c r="U1367" s="418">
        <f>AND(MONTH(F1367)=MONTH(Y1367), YEAR(F1367)=YEAR(Y1367))</f>
        <v/>
      </c>
      <c r="V1367" s="418">
        <f>AND(AC1367&lt;&gt;"", 'Company information'!D$4&lt;&gt;"", RIGHT(SUBSTITUTE(AC1367,"-",""),9)=RIGHT(SUBSTITUTE('Company information'!D$4,"-",""),9))</f>
        <v/>
      </c>
      <c r="W1367" s="418">
        <f>AI1367-I1367</f>
        <v/>
      </c>
      <c r="X1367" s="455" t="n"/>
      <c r="Y1367" s="419" t="n">
        <v>44817</v>
      </c>
      <c r="Z1367" s="418" t="inlineStr">
        <is>
          <t>JHL-22-02256</t>
        </is>
      </c>
      <c r="AA1367" s="418" t="inlineStr"/>
      <c r="AB1367" s="418" t="inlineStr">
        <is>
          <t>បុគ្គលជាប់អាករ</t>
        </is>
      </c>
      <c r="AC1367" s="418" t="inlineStr">
        <is>
          <t>L001-100067123</t>
        </is>
      </c>
      <c r="AD1367" s="418" t="inlineStr">
        <is>
          <t>រីឡាយអេប៊ល សូស អ៊ិនដាសស្រ្ទៀល (ខេមបូឌា)</t>
        </is>
      </c>
      <c r="AE1367" s="455" t="n">
        <v>2602738</v>
      </c>
      <c r="AF1367" s="455" t="n">
        <v>2366125</v>
      </c>
      <c r="AG1367" s="455" t="n">
        <v>0</v>
      </c>
      <c r="AH1367" s="455" t="n">
        <v>0</v>
      </c>
      <c r="AI1367" s="455" t="n">
        <v>236613</v>
      </c>
      <c r="AJ1367" s="455" t="n">
        <v>0</v>
      </c>
      <c r="AK1367" s="455" t="n">
        <v>0</v>
      </c>
      <c r="AL1367" s="455" t="n">
        <v>0</v>
      </c>
      <c r="AM1367" s="455" t="n">
        <v>0</v>
      </c>
      <c r="AN1367" s="455" t="n">
        <v>0</v>
      </c>
      <c r="AO1367" s="455" t="n">
        <v>0</v>
      </c>
      <c r="AP1367" s="455" t="n">
        <v>0</v>
      </c>
      <c r="AQ1367" s="455" t="n">
        <v>0</v>
      </c>
      <c r="AR1367" s="418" t="inlineStr"/>
      <c r="AS1367" s="418" t="inlineStr">
        <is>
          <t>Import Export clearance services</t>
        </is>
      </c>
      <c r="AT1367" s="418" t="inlineStr">
        <is>
          <t>បានប្រកាសពន្ធ</t>
        </is>
      </c>
    </row>
    <row r="1368">
      <c r="A1368" s="417" t="n">
        <v>1359</v>
      </c>
      <c r="B1368" s="418" t="inlineStr">
        <is>
          <t>Air Freight, Document Fee, EDI Fee, Terminal Charge, Pick up Charge and X-ray Charge</t>
        </is>
      </c>
      <c r="C1368" s="418" t="inlineStr">
        <is>
          <t>ជេអេចអិល (ខេមបូឌា) ឡូជីស្ទីក ឯ.ក</t>
        </is>
      </c>
      <c r="D1368" s="418" t="inlineStr">
        <is>
          <t>K006-901803075</t>
        </is>
      </c>
      <c r="E1368" s="418" t="inlineStr">
        <is>
          <t>JHL-22-02272</t>
        </is>
      </c>
      <c r="F1368" s="419" t="n">
        <v>44820</v>
      </c>
      <c r="G1368" s="420" t="n">
        <v>67156</v>
      </c>
      <c r="H1368" s="418" t="n"/>
      <c r="I1368" s="455" t="n">
        <v>67156</v>
      </c>
      <c r="J1368" s="418">
        <f>IF(L1368&lt;&gt;"",L1368,K1368)</f>
        <v/>
      </c>
      <c r="K1368" s="418">
        <f>IF(AND(T1368=TRUE, U1368=TRUE, V1368=TRUE), IF(W1368&lt;-0.05, "អនុញ្ញាត (អ្នកផ្គត់ផ្គង់ប្រកាសខ្វះ)", "បានប្រកាស (អនុញ្ញាត)"), IF(AND(T1368=FALSE, U1368=FALSE, V1368=FALSE), "ព្យួរទុក (មិនមានទិន្នន័យ)", "ប្រកាសខុស (ព្យួរទុក)"))</f>
        <v/>
      </c>
      <c r="L1368" s="418" t="inlineStr"/>
      <c r="M1368" s="418" t="inlineStr"/>
      <c r="N1368" s="455" t="n"/>
      <c r="O1368" s="455">
        <f>IF(W1368&lt;0,AI1368,I1368)</f>
        <v/>
      </c>
      <c r="P1368" s="455">
        <f>I1368-O1368</f>
        <v/>
      </c>
      <c r="Q1368" s="418" t="n"/>
      <c r="R1368" s="418" t="inlineStr">
        <is>
          <t>JHL-22-02272</t>
        </is>
      </c>
      <c r="S1368" s="418" t="inlineStr">
        <is>
          <t>JHL-22-02272</t>
        </is>
      </c>
      <c r="T1368" s="418">
        <f>R1368=S1368</f>
        <v/>
      </c>
      <c r="U1368" s="418">
        <f>AND(MONTH(F1368)=MONTH(Y1368), YEAR(F1368)=YEAR(Y1368))</f>
        <v/>
      </c>
      <c r="V1368" s="418">
        <f>AND(AC1368&lt;&gt;"", 'Company information'!D$4&lt;&gt;"", RIGHT(SUBSTITUTE(AC1368,"-",""),9)=RIGHT(SUBSTITUTE('Company information'!D$4,"-",""),9))</f>
        <v/>
      </c>
      <c r="W1368" s="418">
        <f>AI1368-I1368</f>
        <v/>
      </c>
      <c r="X1368" s="455" t="n"/>
      <c r="Y1368" s="419" t="n">
        <v>44820</v>
      </c>
      <c r="Z1368" s="418" t="inlineStr">
        <is>
          <t>JHL-22-02272</t>
        </is>
      </c>
      <c r="AA1368" s="418" t="inlineStr"/>
      <c r="AB1368" s="418" t="inlineStr">
        <is>
          <t>បុគ្គលជាប់អាករ</t>
        </is>
      </c>
      <c r="AC1368" s="418" t="inlineStr">
        <is>
          <t>L001-100067123</t>
        </is>
      </c>
      <c r="AD1368" s="418" t="inlineStr">
        <is>
          <t>រីឡាយអេប៊ល សូស អ៊ិនដាសស្រ្ទៀល (ខេមបូឌា)</t>
        </is>
      </c>
      <c r="AE1368" s="455" t="n">
        <v>738716</v>
      </c>
      <c r="AF1368" s="455" t="n">
        <v>671560</v>
      </c>
      <c r="AG1368" s="455" t="n">
        <v>0</v>
      </c>
      <c r="AH1368" s="455" t="n">
        <v>0</v>
      </c>
      <c r="AI1368" s="455" t="n">
        <v>67156</v>
      </c>
      <c r="AJ1368" s="455" t="n">
        <v>0</v>
      </c>
      <c r="AK1368" s="455" t="n">
        <v>0</v>
      </c>
      <c r="AL1368" s="455" t="n">
        <v>0</v>
      </c>
      <c r="AM1368" s="455" t="n">
        <v>0</v>
      </c>
      <c r="AN1368" s="455" t="n">
        <v>0</v>
      </c>
      <c r="AO1368" s="455" t="n">
        <v>0</v>
      </c>
      <c r="AP1368" s="455" t="n">
        <v>0</v>
      </c>
      <c r="AQ1368" s="455" t="n">
        <v>0</v>
      </c>
      <c r="AR1368" s="418" t="inlineStr"/>
      <c r="AS1368" s="418" t="inlineStr">
        <is>
          <t>Import Export clearance services</t>
        </is>
      </c>
      <c r="AT1368" s="418" t="inlineStr">
        <is>
          <t>បានប្រកាសពន្ធ</t>
        </is>
      </c>
    </row>
    <row r="1369">
      <c r="A1369" s="417" t="n">
        <v>1360</v>
      </c>
      <c r="B1369" s="418" t="inlineStr">
        <is>
          <t>Drinking water</t>
        </is>
      </c>
      <c r="C1369" s="418" t="inlineStr">
        <is>
          <t>ជេអេចអិល (ខេមបូឌា) ឡូជីស្ទីក ឯ.ក</t>
        </is>
      </c>
      <c r="D1369" s="418" t="inlineStr">
        <is>
          <t>K006-901803075</t>
        </is>
      </c>
      <c r="E1369" s="418" t="inlineStr">
        <is>
          <t>JHL-22-02271</t>
        </is>
      </c>
      <c r="F1369" s="419" t="n">
        <v>44820</v>
      </c>
      <c r="G1369" s="420" t="n">
        <v>236900</v>
      </c>
      <c r="H1369" s="418" t="n"/>
      <c r="I1369" s="455" t="n">
        <v>236900</v>
      </c>
      <c r="J1369" s="418">
        <f>IF(L1369&lt;&gt;"",L1369,K1369)</f>
        <v/>
      </c>
      <c r="K1369" s="418">
        <f>IF(AND(T1369=TRUE, U1369=TRUE, V1369=TRUE), IF(W1369&lt;-0.05, "អនុញ្ញាត (អ្នកផ្គត់ផ្គង់ប្រកាសខ្វះ)", "បានប្រកាស (អនុញ្ញាត)"), IF(AND(T1369=FALSE, U1369=FALSE, V1369=FALSE), "ព្យួរទុក (មិនមានទិន្នន័យ)", "ប្រកាសខុស (ព្យួរទុក)"))</f>
        <v/>
      </c>
      <c r="L1369" s="418" t="inlineStr"/>
      <c r="M1369" s="418" t="inlineStr"/>
      <c r="N1369" s="455" t="n"/>
      <c r="O1369" s="455">
        <f>IF(W1369&lt;0,AI1369,I1369)</f>
        <v/>
      </c>
      <c r="P1369" s="455">
        <f>I1369-O1369</f>
        <v/>
      </c>
      <c r="Q1369" s="418" t="n"/>
      <c r="R1369" s="418" t="inlineStr">
        <is>
          <t>JHL-22-02271</t>
        </is>
      </c>
      <c r="S1369" s="418" t="inlineStr">
        <is>
          <t>JHL-22-02271</t>
        </is>
      </c>
      <c r="T1369" s="418">
        <f>R1369=S1369</f>
        <v/>
      </c>
      <c r="U1369" s="418">
        <f>AND(MONTH(F1369)=MONTH(Y1369), YEAR(F1369)=YEAR(Y1369))</f>
        <v/>
      </c>
      <c r="V1369" s="418">
        <f>AND(AC1369&lt;&gt;"", 'Company information'!D$4&lt;&gt;"", RIGHT(SUBSTITUTE(AC1369,"-",""),9)=RIGHT(SUBSTITUTE('Company information'!D$4,"-",""),9))</f>
        <v/>
      </c>
      <c r="W1369" s="418">
        <f>AI1369-I1369</f>
        <v/>
      </c>
      <c r="X1369" s="455" t="n"/>
      <c r="Y1369" s="419" t="n">
        <v>44820</v>
      </c>
      <c r="Z1369" s="418" t="inlineStr">
        <is>
          <t>JHL-22-02271</t>
        </is>
      </c>
      <c r="AA1369" s="418" t="inlineStr"/>
      <c r="AB1369" s="418" t="inlineStr">
        <is>
          <t>បុគ្គលជាប់អាករ</t>
        </is>
      </c>
      <c r="AC1369" s="418" t="inlineStr">
        <is>
          <t>L001-100067123</t>
        </is>
      </c>
      <c r="AD1369" s="418" t="inlineStr">
        <is>
          <t>រីឡាយអេប៊ល សូស អ៊ិនដាសស្រ្ទៀល (ខេមបូឌា)</t>
        </is>
      </c>
      <c r="AE1369" s="455" t="n">
        <v>2605900</v>
      </c>
      <c r="AF1369" s="455" t="n">
        <v>2369000</v>
      </c>
      <c r="AG1369" s="455" t="n">
        <v>0</v>
      </c>
      <c r="AH1369" s="455" t="n">
        <v>0</v>
      </c>
      <c r="AI1369" s="455" t="n">
        <v>236900</v>
      </c>
      <c r="AJ1369" s="455" t="n">
        <v>0</v>
      </c>
      <c r="AK1369" s="455" t="n">
        <v>0</v>
      </c>
      <c r="AL1369" s="455" t="n">
        <v>0</v>
      </c>
      <c r="AM1369" s="455" t="n">
        <v>0</v>
      </c>
      <c r="AN1369" s="455" t="n">
        <v>0</v>
      </c>
      <c r="AO1369" s="455" t="n">
        <v>0</v>
      </c>
      <c r="AP1369" s="455" t="n">
        <v>0</v>
      </c>
      <c r="AQ1369" s="455" t="n">
        <v>0</v>
      </c>
      <c r="AR1369" s="418" t="inlineStr"/>
      <c r="AS1369" s="418" t="inlineStr">
        <is>
          <t>Import Export clearance services</t>
        </is>
      </c>
      <c r="AT1369" s="418" t="inlineStr">
        <is>
          <t>បានប្រកាសពន្ធ</t>
        </is>
      </c>
    </row>
    <row r="1370">
      <c r="A1370" s="417" t="n">
        <v>1361</v>
      </c>
      <c r="B1370" s="418" t="inlineStr">
        <is>
          <t>Drinking water</t>
        </is>
      </c>
      <c r="C1370" s="418" t="inlineStr">
        <is>
          <t>ជេអេចអិល (ខេមបូឌា) ឡូជីស្ទីក ឯ.ក</t>
        </is>
      </c>
      <c r="D1370" s="418" t="inlineStr">
        <is>
          <t>K006-901803075</t>
        </is>
      </c>
      <c r="E1370" s="418" t="inlineStr">
        <is>
          <t>JHL-22-02255</t>
        </is>
      </c>
      <c r="F1370" s="419" t="n">
        <v>44817</v>
      </c>
      <c r="G1370" s="420" t="n">
        <v>80654</v>
      </c>
      <c r="H1370" s="418" t="n"/>
      <c r="I1370" s="455" t="n">
        <v>80654</v>
      </c>
      <c r="J1370" s="418">
        <f>IF(L1370&lt;&gt;"",L1370,K1370)</f>
        <v/>
      </c>
      <c r="K1370" s="418">
        <f>IF(AND(T1370=TRUE, U1370=TRUE, V1370=TRUE), IF(W1370&lt;-0.05, "អនុញ្ញាត (អ្នកផ្គត់ផ្គង់ប្រកាសខ្វះ)", "បានប្រកាស (អនុញ្ញាត)"), IF(AND(T1370=FALSE, U1370=FALSE, V1370=FALSE), "ព្យួរទុក (មិនមានទិន្នន័យ)", "ប្រកាសខុស (ព្យួរទុក)"))</f>
        <v/>
      </c>
      <c r="L1370" s="418" t="inlineStr"/>
      <c r="M1370" s="418" t="inlineStr"/>
      <c r="N1370" s="455" t="n"/>
      <c r="O1370" s="455">
        <f>IF(W1370&lt;0,AI1370,I1370)</f>
        <v/>
      </c>
      <c r="P1370" s="455">
        <f>I1370-O1370</f>
        <v/>
      </c>
      <c r="Q1370" s="418" t="n"/>
      <c r="R1370" s="418" t="inlineStr">
        <is>
          <t>JHL-22-02255</t>
        </is>
      </c>
      <c r="S1370" s="418" t="inlineStr">
        <is>
          <t>JHL-22-02255</t>
        </is>
      </c>
      <c r="T1370" s="418">
        <f>R1370=S1370</f>
        <v/>
      </c>
      <c r="U1370" s="418">
        <f>AND(MONTH(F1370)=MONTH(Y1370), YEAR(F1370)=YEAR(Y1370))</f>
        <v/>
      </c>
      <c r="V1370" s="418">
        <f>AND(AC1370&lt;&gt;"", 'Company information'!D$4&lt;&gt;"", RIGHT(SUBSTITUTE(AC1370,"-",""),9)=RIGHT(SUBSTITUTE('Company information'!D$4,"-",""),9))</f>
        <v/>
      </c>
      <c r="W1370" s="418">
        <f>AI1370-I1370</f>
        <v/>
      </c>
      <c r="X1370" s="455" t="n"/>
      <c r="Y1370" s="419" t="n">
        <v>44817</v>
      </c>
      <c r="Z1370" s="418" t="inlineStr">
        <is>
          <t>JHL-22-02255</t>
        </is>
      </c>
      <c r="AA1370" s="418" t="inlineStr"/>
      <c r="AB1370" s="418" t="inlineStr">
        <is>
          <t>បុគ្គលជាប់អាករ</t>
        </is>
      </c>
      <c r="AC1370" s="418" t="inlineStr">
        <is>
          <t>L001-100067123</t>
        </is>
      </c>
      <c r="AD1370" s="418" t="inlineStr">
        <is>
          <t>រីឡាយអេប៊ល សូស អ៊ិនដាសស្រ្ទៀល (ខេមបូឌា)</t>
        </is>
      </c>
      <c r="AE1370" s="455" t="n">
        <v>887194</v>
      </c>
      <c r="AF1370" s="455" t="n">
        <v>806540</v>
      </c>
      <c r="AG1370" s="455" t="n">
        <v>0</v>
      </c>
      <c r="AH1370" s="455" t="n">
        <v>0</v>
      </c>
      <c r="AI1370" s="455" t="n">
        <v>80654</v>
      </c>
      <c r="AJ1370" s="455" t="n">
        <v>0</v>
      </c>
      <c r="AK1370" s="455" t="n">
        <v>0</v>
      </c>
      <c r="AL1370" s="455" t="n">
        <v>0</v>
      </c>
      <c r="AM1370" s="455" t="n">
        <v>0</v>
      </c>
      <c r="AN1370" s="455" t="n">
        <v>0</v>
      </c>
      <c r="AO1370" s="455" t="n">
        <v>0</v>
      </c>
      <c r="AP1370" s="455" t="n">
        <v>0</v>
      </c>
      <c r="AQ1370" s="455" t="n">
        <v>0</v>
      </c>
      <c r="AR1370" s="418" t="inlineStr"/>
      <c r="AS1370" s="418" t="inlineStr">
        <is>
          <t>Import Export clearance services</t>
        </is>
      </c>
      <c r="AT1370" s="418" t="inlineStr">
        <is>
          <t>បានប្រកាសពន្ធ</t>
        </is>
      </c>
    </row>
    <row r="1371">
      <c r="A1371" s="417" t="n">
        <v>1362</v>
      </c>
      <c r="B1371" s="418" t="inlineStr">
        <is>
          <t>Customs Clearance Fee, Permit Fee, Import Deposit and Red in Asycuda System</t>
        </is>
      </c>
      <c r="C1371" s="418" t="inlineStr">
        <is>
          <t>ជេអេចអិល (ខេមបូឌា) ឡូជីស្ទីក ឯ.ក</t>
        </is>
      </c>
      <c r="D1371" s="418" t="inlineStr">
        <is>
          <t>K006-901803075</t>
        </is>
      </c>
      <c r="E1371" s="418" t="inlineStr">
        <is>
          <t>JHL-22-02181</t>
        </is>
      </c>
      <c r="F1371" s="419" t="n">
        <v>44690</v>
      </c>
      <c r="G1371" s="420" t="n">
        <v>67205</v>
      </c>
      <c r="H1371" s="418" t="n"/>
      <c r="I1371" s="455" t="n">
        <v>67205</v>
      </c>
      <c r="J1371" s="418">
        <f>IF(L1371&lt;&gt;"",L1371,K1371)</f>
        <v/>
      </c>
      <c r="K1371" s="418">
        <f>IF(AND(T1371=TRUE, U1371=TRUE, V1371=TRUE), IF(W1371&lt;-0.05, "អនុញ្ញាត (អ្នកផ្គត់ផ្គង់ប្រកាសខ្វះ)", "បានប្រកាស (អនុញ្ញាត)"), IF(AND(T1371=FALSE, U1371=FALSE, V1371=FALSE), "ព្យួរទុក (មិនមានទិន្នន័យ)", "ប្រកាសខុស (ព្យួរទុក)"))</f>
        <v/>
      </c>
      <c r="L1371" s="418" t="inlineStr"/>
      <c r="M1371" s="418" t="inlineStr"/>
      <c r="N1371" s="455" t="n"/>
      <c r="O1371" s="455">
        <f>IF(W1371&lt;0,AI1371,I1371)</f>
        <v/>
      </c>
      <c r="P1371" s="455">
        <f>I1371-O1371</f>
        <v/>
      </c>
      <c r="Q1371" s="418" t="n"/>
      <c r="R1371" s="418" t="inlineStr">
        <is>
          <t>JHL-22-02181</t>
        </is>
      </c>
      <c r="S1371" s="418" t="inlineStr">
        <is>
          <t>JHL-22-02181</t>
        </is>
      </c>
      <c r="T1371" s="418">
        <f>R1371=S1371</f>
        <v/>
      </c>
      <c r="U1371" s="418">
        <f>AND(MONTH(F1371)=MONTH(Y1371), YEAR(F1371)=YEAR(Y1371))</f>
        <v/>
      </c>
      <c r="V1371" s="418">
        <f>AND(AC1371&lt;&gt;"", 'Company information'!D$4&lt;&gt;"", RIGHT(SUBSTITUTE(AC1371,"-",""),9)=RIGHT(SUBSTITUTE('Company information'!D$4,"-",""),9))</f>
        <v/>
      </c>
      <c r="W1371" s="418">
        <f>AI1371-I1371</f>
        <v/>
      </c>
      <c r="X1371" s="455" t="n"/>
      <c r="Y1371" s="419" t="n">
        <v>44809</v>
      </c>
      <c r="Z1371" s="418" t="inlineStr">
        <is>
          <t>JHL-22-02181</t>
        </is>
      </c>
      <c r="AA1371" s="418" t="inlineStr"/>
      <c r="AB1371" s="418" t="inlineStr">
        <is>
          <t>បុគ្គលជាប់អាករ</t>
        </is>
      </c>
      <c r="AC1371" s="418" t="inlineStr">
        <is>
          <t>L001-100067123</t>
        </is>
      </c>
      <c r="AD1371" s="418" t="inlineStr">
        <is>
          <t>រីឡាយអេប៊ល សូស អ៊ិនដាសស្រ្ទៀល (ខេមបូឌា)</t>
        </is>
      </c>
      <c r="AE1371" s="455" t="n">
        <v>739254</v>
      </c>
      <c r="AF1371" s="455" t="n">
        <v>672049</v>
      </c>
      <c r="AG1371" s="455" t="n">
        <v>0</v>
      </c>
      <c r="AH1371" s="455" t="n">
        <v>0</v>
      </c>
      <c r="AI1371" s="455" t="n">
        <v>67205</v>
      </c>
      <c r="AJ1371" s="455" t="n">
        <v>0</v>
      </c>
      <c r="AK1371" s="455" t="n">
        <v>0</v>
      </c>
      <c r="AL1371" s="455" t="n">
        <v>0</v>
      </c>
      <c r="AM1371" s="455" t="n">
        <v>0</v>
      </c>
      <c r="AN1371" s="455" t="n">
        <v>0</v>
      </c>
      <c r="AO1371" s="455" t="n">
        <v>0</v>
      </c>
      <c r="AP1371" s="455" t="n">
        <v>0</v>
      </c>
      <c r="AQ1371" s="455" t="n">
        <v>0</v>
      </c>
      <c r="AR1371" s="418" t="inlineStr"/>
      <c r="AS1371" s="418" t="inlineStr">
        <is>
          <t>Import Export clearance services</t>
        </is>
      </c>
      <c r="AT1371" s="418" t="inlineStr">
        <is>
          <t>បានប្រកាសពន្ធ</t>
        </is>
      </c>
    </row>
    <row r="1372">
      <c r="A1372" s="417" t="n">
        <v>1363</v>
      </c>
      <c r="B1372" s="418" t="inlineStr">
        <is>
          <t>Transfer charge</t>
        </is>
      </c>
      <c r="C1372" s="418" t="inlineStr">
        <is>
          <t>ជេអេចអិល (ខេមបូឌា) ឡូជីស្ទីក ឯ.ក</t>
        </is>
      </c>
      <c r="D1372" s="418" t="inlineStr">
        <is>
          <t>K006-901803075</t>
        </is>
      </c>
      <c r="E1372" s="418" t="inlineStr">
        <is>
          <t>JHL-22-02180</t>
        </is>
      </c>
      <c r="F1372" s="419" t="n">
        <v>44690</v>
      </c>
      <c r="G1372" s="420" t="n">
        <v>188421</v>
      </c>
      <c r="H1372" s="418" t="n"/>
      <c r="I1372" s="455" t="n">
        <v>188421</v>
      </c>
      <c r="J1372" s="418">
        <f>IF(L1372&lt;&gt;"",L1372,K1372)</f>
        <v/>
      </c>
      <c r="K1372" s="418">
        <f>IF(AND(T1372=TRUE, U1372=TRUE, V1372=TRUE), IF(W1372&lt;-0.05, "អនុញ្ញាត (អ្នកផ្គត់ផ្គង់ប្រកាសខ្វះ)", "បានប្រកាស (អនុញ្ញាត)"), IF(AND(T1372=FALSE, U1372=FALSE, V1372=FALSE), "ព្យួរទុក (មិនមានទិន្នន័យ)", "ប្រកាសខុស (ព្យួរទុក)"))</f>
        <v/>
      </c>
      <c r="L1372" s="418" t="inlineStr"/>
      <c r="M1372" s="418" t="inlineStr"/>
      <c r="N1372" s="455" t="n"/>
      <c r="O1372" s="455">
        <f>IF(W1372&lt;0,AI1372,I1372)</f>
        <v/>
      </c>
      <c r="P1372" s="455">
        <f>I1372-O1372</f>
        <v/>
      </c>
      <c r="Q1372" s="418" t="n"/>
      <c r="R1372" s="418" t="inlineStr">
        <is>
          <t>JHL-22-02180</t>
        </is>
      </c>
      <c r="S1372" s="418" t="inlineStr">
        <is>
          <t>JHL-22-02180</t>
        </is>
      </c>
      <c r="T1372" s="418">
        <f>R1372=S1372</f>
        <v/>
      </c>
      <c r="U1372" s="418">
        <f>AND(MONTH(F1372)=MONTH(Y1372), YEAR(F1372)=YEAR(Y1372))</f>
        <v/>
      </c>
      <c r="V1372" s="418">
        <f>AND(AC1372&lt;&gt;"", 'Company information'!D$4&lt;&gt;"", RIGHT(SUBSTITUTE(AC1372,"-",""),9)=RIGHT(SUBSTITUTE('Company information'!D$4,"-",""),9))</f>
        <v/>
      </c>
      <c r="W1372" s="418">
        <f>AI1372-I1372</f>
        <v/>
      </c>
      <c r="X1372" s="455" t="n"/>
      <c r="Y1372" s="419" t="n">
        <v>44809</v>
      </c>
      <c r="Z1372" s="418" t="inlineStr">
        <is>
          <t>JHL-22-02180</t>
        </is>
      </c>
      <c r="AA1372" s="418" t="inlineStr"/>
      <c r="AB1372" s="418" t="inlineStr">
        <is>
          <t>បុគ្គលជាប់អាករ</t>
        </is>
      </c>
      <c r="AC1372" s="418" t="inlineStr">
        <is>
          <t>L001-100067123</t>
        </is>
      </c>
      <c r="AD1372" s="418" t="inlineStr">
        <is>
          <t>រីឡាយអេប៊ល សូស អ៊ិនដាសស្រ្ទៀល (ខេមបូឌា)</t>
        </is>
      </c>
      <c r="AE1372" s="455" t="n">
        <v>2072632</v>
      </c>
      <c r="AF1372" s="455" t="n">
        <v>1884211</v>
      </c>
      <c r="AG1372" s="455" t="n">
        <v>0</v>
      </c>
      <c r="AH1372" s="455" t="n">
        <v>0</v>
      </c>
      <c r="AI1372" s="455" t="n">
        <v>188421</v>
      </c>
      <c r="AJ1372" s="455" t="n">
        <v>0</v>
      </c>
      <c r="AK1372" s="455" t="n">
        <v>0</v>
      </c>
      <c r="AL1372" s="455" t="n">
        <v>0</v>
      </c>
      <c r="AM1372" s="455" t="n">
        <v>0</v>
      </c>
      <c r="AN1372" s="455" t="n">
        <v>0</v>
      </c>
      <c r="AO1372" s="455" t="n">
        <v>0</v>
      </c>
      <c r="AP1372" s="455" t="n">
        <v>0</v>
      </c>
      <c r="AQ1372" s="455" t="n">
        <v>0</v>
      </c>
      <c r="AR1372" s="418" t="inlineStr"/>
      <c r="AS1372" s="418" t="inlineStr">
        <is>
          <t>Import Export clearance services</t>
        </is>
      </c>
      <c r="AT1372" s="418" t="inlineStr">
        <is>
          <t>បានប្រកាសពន្ធ</t>
        </is>
      </c>
    </row>
    <row r="1373">
      <c r="A1373" s="417" t="n">
        <v>1364</v>
      </c>
      <c r="B1373" s="418" t="inlineStr">
        <is>
          <t>Transfer charge</t>
        </is>
      </c>
      <c r="C1373" s="418" t="inlineStr">
        <is>
          <t>ជេអេចអិល (ខេមបូឌា) ឡូជីស្ទីក ឯ.ក</t>
        </is>
      </c>
      <c r="D1373" s="418" t="inlineStr">
        <is>
          <t>K006-901803075</t>
        </is>
      </c>
      <c r="E1373" s="418" t="inlineStr">
        <is>
          <t>JHL-22-02179</t>
        </is>
      </c>
      <c r="F1373" s="419" t="n">
        <v>44690</v>
      </c>
      <c r="G1373" s="420" t="n">
        <v>67205</v>
      </c>
      <c r="H1373" s="418" t="n"/>
      <c r="I1373" s="455" t="n">
        <v>67205</v>
      </c>
      <c r="J1373" s="418">
        <f>IF(L1373&lt;&gt;"",L1373,K1373)</f>
        <v/>
      </c>
      <c r="K1373" s="418">
        <f>IF(AND(T1373=TRUE, U1373=TRUE, V1373=TRUE), IF(W1373&lt;-0.05, "អនុញ្ញាត (អ្នកផ្គត់ផ្គង់ប្រកាសខ្វះ)", "បានប្រកាស (អនុញ្ញាត)"), IF(AND(T1373=FALSE, U1373=FALSE, V1373=FALSE), "ព្យួរទុក (មិនមានទិន្នន័យ)", "ប្រកាសខុស (ព្យួរទុក)"))</f>
        <v/>
      </c>
      <c r="L1373" s="418" t="inlineStr"/>
      <c r="M1373" s="418" t="inlineStr"/>
      <c r="N1373" s="455" t="n"/>
      <c r="O1373" s="455">
        <f>IF(W1373&lt;0,AI1373,I1373)</f>
        <v/>
      </c>
      <c r="P1373" s="455">
        <f>I1373-O1373</f>
        <v/>
      </c>
      <c r="Q1373" s="418" t="n"/>
      <c r="R1373" s="418" t="inlineStr">
        <is>
          <t>JHL-22-02179</t>
        </is>
      </c>
      <c r="S1373" s="418" t="inlineStr">
        <is>
          <t>JHL-22-02179</t>
        </is>
      </c>
      <c r="T1373" s="418">
        <f>R1373=S1373</f>
        <v/>
      </c>
      <c r="U1373" s="418">
        <f>AND(MONTH(F1373)=MONTH(Y1373), YEAR(F1373)=YEAR(Y1373))</f>
        <v/>
      </c>
      <c r="V1373" s="418">
        <f>AND(AC1373&lt;&gt;"", 'Company information'!D$4&lt;&gt;"", RIGHT(SUBSTITUTE(AC1373,"-",""),9)=RIGHT(SUBSTITUTE('Company information'!D$4,"-",""),9))</f>
        <v/>
      </c>
      <c r="W1373" s="418">
        <f>AI1373-I1373</f>
        <v/>
      </c>
      <c r="X1373" s="455" t="n"/>
      <c r="Y1373" s="419" t="n">
        <v>44809</v>
      </c>
      <c r="Z1373" s="418" t="inlineStr">
        <is>
          <t>JHL-22-02179</t>
        </is>
      </c>
      <c r="AA1373" s="418" t="inlineStr"/>
      <c r="AB1373" s="418" t="inlineStr">
        <is>
          <t>បុគ្គលជាប់អាករ</t>
        </is>
      </c>
      <c r="AC1373" s="418" t="inlineStr">
        <is>
          <t>L001-100067123</t>
        </is>
      </c>
      <c r="AD1373" s="418" t="inlineStr">
        <is>
          <t>រីឡាយអេប៊ល សូស អ៊ិនដាសស្រ្ទៀល (ខេមបូឌា)</t>
        </is>
      </c>
      <c r="AE1373" s="455" t="n">
        <v>739254</v>
      </c>
      <c r="AF1373" s="455" t="n">
        <v>672049</v>
      </c>
      <c r="AG1373" s="455" t="n">
        <v>0</v>
      </c>
      <c r="AH1373" s="455" t="n">
        <v>0</v>
      </c>
      <c r="AI1373" s="455" t="n">
        <v>67205</v>
      </c>
      <c r="AJ1373" s="455" t="n">
        <v>0</v>
      </c>
      <c r="AK1373" s="455" t="n">
        <v>0</v>
      </c>
      <c r="AL1373" s="455" t="n">
        <v>0</v>
      </c>
      <c r="AM1373" s="455" t="n">
        <v>0</v>
      </c>
      <c r="AN1373" s="455" t="n">
        <v>0</v>
      </c>
      <c r="AO1373" s="455" t="n">
        <v>0</v>
      </c>
      <c r="AP1373" s="455" t="n">
        <v>0</v>
      </c>
      <c r="AQ1373" s="455" t="n">
        <v>0</v>
      </c>
      <c r="AR1373" s="418" t="inlineStr"/>
      <c r="AS1373" s="418" t="inlineStr">
        <is>
          <t>Import Export clearance services</t>
        </is>
      </c>
      <c r="AT1373" s="418" t="inlineStr">
        <is>
          <t>បានប្រកាសពន្ធ</t>
        </is>
      </c>
    </row>
    <row r="1374">
      <c r="A1374" s="417" t="n">
        <v>1365</v>
      </c>
      <c r="B1374" s="418" t="inlineStr">
        <is>
          <t>Transfer charge</t>
        </is>
      </c>
      <c r="C1374" s="418" t="inlineStr">
        <is>
          <t>ជេអេចអិល (ខេមបូឌា) ឡូជីស្ទីក ឯ.ក</t>
        </is>
      </c>
      <c r="D1374" s="418" t="inlineStr">
        <is>
          <t>K006-901803075</t>
        </is>
      </c>
      <c r="E1374" s="418" t="inlineStr">
        <is>
          <t>JHL-22-02178</t>
        </is>
      </c>
      <c r="F1374" s="419" t="n">
        <v>44690</v>
      </c>
      <c r="G1374" s="420" t="n">
        <v>465899</v>
      </c>
      <c r="H1374" s="418" t="n"/>
      <c r="I1374" s="455" t="n">
        <v>465899</v>
      </c>
      <c r="J1374" s="418">
        <f>IF(L1374&lt;&gt;"",L1374,K1374)</f>
        <v/>
      </c>
      <c r="K1374" s="418">
        <f>IF(AND(T1374=TRUE, U1374=TRUE, V1374=TRUE), IF(W1374&lt;-0.05, "អនុញ្ញាត (អ្នកផ្គត់ផ្គង់ប្រកាសខ្វះ)", "បានប្រកាស (អនុញ្ញាត)"), IF(AND(T1374=FALSE, U1374=FALSE, V1374=FALSE), "ព្យួរទុក (មិនមានទិន្នន័យ)", "ប្រកាសខុស (ព្យួរទុក)"))</f>
        <v/>
      </c>
      <c r="L1374" s="418" t="inlineStr"/>
      <c r="M1374" s="418" t="inlineStr"/>
      <c r="N1374" s="455" t="n"/>
      <c r="O1374" s="455">
        <f>IF(W1374&lt;0,AI1374,I1374)</f>
        <v/>
      </c>
      <c r="P1374" s="455">
        <f>I1374-O1374</f>
        <v/>
      </c>
      <c r="Q1374" s="418" t="n"/>
      <c r="R1374" s="418" t="inlineStr">
        <is>
          <t>JHL-22-02178</t>
        </is>
      </c>
      <c r="S1374" s="418" t="inlineStr">
        <is>
          <t>JHL-22-02178</t>
        </is>
      </c>
      <c r="T1374" s="418">
        <f>R1374=S1374</f>
        <v/>
      </c>
      <c r="U1374" s="418">
        <f>AND(MONTH(F1374)=MONTH(Y1374), YEAR(F1374)=YEAR(Y1374))</f>
        <v/>
      </c>
      <c r="V1374" s="418">
        <f>AND(AC1374&lt;&gt;"", 'Company information'!D$4&lt;&gt;"", RIGHT(SUBSTITUTE(AC1374,"-",""),9)=RIGHT(SUBSTITUTE('Company information'!D$4,"-",""),9))</f>
        <v/>
      </c>
      <c r="W1374" s="418">
        <f>AI1374-I1374</f>
        <v/>
      </c>
      <c r="X1374" s="455" t="n"/>
      <c r="Y1374" s="419" t="n">
        <v>44809</v>
      </c>
      <c r="Z1374" s="418" t="inlineStr">
        <is>
          <t>JHL-22-02178</t>
        </is>
      </c>
      <c r="AA1374" s="418" t="inlineStr"/>
      <c r="AB1374" s="418" t="inlineStr">
        <is>
          <t>បុគ្គលជាប់អាករ</t>
        </is>
      </c>
      <c r="AC1374" s="418" t="inlineStr">
        <is>
          <t>L001-100067123</t>
        </is>
      </c>
      <c r="AD1374" s="418" t="inlineStr">
        <is>
          <t>រីឡាយអេប៊ល សូស អ៊ិនដាសស្រ្ទៀល (ខេមបូឌា)</t>
        </is>
      </c>
      <c r="AE1374" s="455" t="n">
        <v>5124889</v>
      </c>
      <c r="AF1374" s="455" t="n">
        <v>4658990</v>
      </c>
      <c r="AG1374" s="455" t="n">
        <v>0</v>
      </c>
      <c r="AH1374" s="455" t="n">
        <v>0</v>
      </c>
      <c r="AI1374" s="455" t="n">
        <v>465899</v>
      </c>
      <c r="AJ1374" s="455" t="n">
        <v>0</v>
      </c>
      <c r="AK1374" s="455" t="n">
        <v>0</v>
      </c>
      <c r="AL1374" s="455" t="n">
        <v>0</v>
      </c>
      <c r="AM1374" s="455" t="n">
        <v>0</v>
      </c>
      <c r="AN1374" s="455" t="n">
        <v>0</v>
      </c>
      <c r="AO1374" s="455" t="n">
        <v>0</v>
      </c>
      <c r="AP1374" s="455" t="n">
        <v>0</v>
      </c>
      <c r="AQ1374" s="455" t="n">
        <v>0</v>
      </c>
      <c r="AR1374" s="418" t="inlineStr"/>
      <c r="AS1374" s="418" t="inlineStr">
        <is>
          <t>Import Export clearance services</t>
        </is>
      </c>
      <c r="AT1374" s="418" t="inlineStr">
        <is>
          <t>បានប្រកាសពន្ធ</t>
        </is>
      </c>
    </row>
    <row r="1375">
      <c r="A1375" s="417" t="n">
        <v>1366</v>
      </c>
      <c r="B1375" s="418" t="inlineStr">
        <is>
          <t>Hardware</t>
        </is>
      </c>
      <c r="C1375" s="418" t="inlineStr">
        <is>
          <t>ជេអេចអិល (ខេមបូឌា) ឡូជីស្ទីក ឯ.ក</t>
        </is>
      </c>
      <c r="D1375" s="418" t="inlineStr">
        <is>
          <t>K006-901803075</t>
        </is>
      </c>
      <c r="E1375" s="418" t="inlineStr">
        <is>
          <t>JHL-22-02177</t>
        </is>
      </c>
      <c r="F1375" s="419" t="n">
        <v>44690</v>
      </c>
      <c r="G1375" s="420" t="n">
        <v>80811</v>
      </c>
      <c r="H1375" s="418" t="n"/>
      <c r="I1375" s="455" t="n">
        <v>80811</v>
      </c>
      <c r="J1375" s="418">
        <f>IF(L1375&lt;&gt;"",L1375,K1375)</f>
        <v/>
      </c>
      <c r="K1375" s="418">
        <f>IF(AND(T1375=TRUE, U1375=TRUE, V1375=TRUE), IF(W1375&lt;-0.05, "អនុញ្ញាត (អ្នកផ្គត់ផ្គង់ប្រកាសខ្វះ)", "បានប្រកាស (អនុញ្ញាត)"), IF(AND(T1375=FALSE, U1375=FALSE, V1375=FALSE), "ព្យួរទុក (មិនមានទិន្នន័យ)", "ប្រកាសខុស (ព្យួរទុក)"))</f>
        <v/>
      </c>
      <c r="L1375" s="418" t="inlineStr"/>
      <c r="M1375" s="418" t="inlineStr"/>
      <c r="N1375" s="455" t="n"/>
      <c r="O1375" s="455">
        <f>IF(W1375&lt;0,AI1375,I1375)</f>
        <v/>
      </c>
      <c r="P1375" s="455">
        <f>I1375-O1375</f>
        <v/>
      </c>
      <c r="Q1375" s="418" t="n"/>
      <c r="R1375" s="418" t="inlineStr">
        <is>
          <t>JHL-22-02177</t>
        </is>
      </c>
      <c r="S1375" s="418" t="inlineStr">
        <is>
          <t>JHL-22-02177</t>
        </is>
      </c>
      <c r="T1375" s="418">
        <f>R1375=S1375</f>
        <v/>
      </c>
      <c r="U1375" s="418">
        <f>AND(MONTH(F1375)=MONTH(Y1375), YEAR(F1375)=YEAR(Y1375))</f>
        <v/>
      </c>
      <c r="V1375" s="418">
        <f>AND(AC1375&lt;&gt;"", 'Company information'!D$4&lt;&gt;"", RIGHT(SUBSTITUTE(AC1375,"-",""),9)=RIGHT(SUBSTITUTE('Company information'!D$4,"-",""),9))</f>
        <v/>
      </c>
      <c r="W1375" s="418">
        <f>AI1375-I1375</f>
        <v/>
      </c>
      <c r="X1375" s="455" t="n"/>
      <c r="Y1375" s="419" t="n">
        <v>44809</v>
      </c>
      <c r="Z1375" s="418" t="inlineStr">
        <is>
          <t>JHL-22-02177</t>
        </is>
      </c>
      <c r="AA1375" s="418" t="inlineStr"/>
      <c r="AB1375" s="418" t="inlineStr">
        <is>
          <t>បុគ្គលជាប់អាករ</t>
        </is>
      </c>
      <c r="AC1375" s="418" t="inlineStr">
        <is>
          <t>L001-100067123</t>
        </is>
      </c>
      <c r="AD1375" s="418" t="inlineStr">
        <is>
          <t>រីឡាយអេប៊ល សូស អ៊ិនដាសស្រ្ទៀល (ខេមបូឌា)</t>
        </is>
      </c>
      <c r="AE1375" s="455" t="n">
        <v>888919</v>
      </c>
      <c r="AF1375" s="455" t="n">
        <v>808108</v>
      </c>
      <c r="AG1375" s="455" t="n">
        <v>0</v>
      </c>
      <c r="AH1375" s="455" t="n">
        <v>0</v>
      </c>
      <c r="AI1375" s="455" t="n">
        <v>80811</v>
      </c>
      <c r="AJ1375" s="455" t="n">
        <v>0</v>
      </c>
      <c r="AK1375" s="455" t="n">
        <v>0</v>
      </c>
      <c r="AL1375" s="455" t="n">
        <v>0</v>
      </c>
      <c r="AM1375" s="455" t="n">
        <v>0</v>
      </c>
      <c r="AN1375" s="455" t="n">
        <v>0</v>
      </c>
      <c r="AO1375" s="455" t="n">
        <v>0</v>
      </c>
      <c r="AP1375" s="455" t="n">
        <v>0</v>
      </c>
      <c r="AQ1375" s="455" t="n">
        <v>0</v>
      </c>
      <c r="AR1375" s="418" t="inlineStr"/>
      <c r="AS1375" s="418" t="inlineStr">
        <is>
          <t>Import Export clearance services</t>
        </is>
      </c>
      <c r="AT1375" s="418" t="inlineStr">
        <is>
          <t>បានប្រកាសពន្ធ</t>
        </is>
      </c>
    </row>
    <row r="1376">
      <c r="A1376" s="417" t="n">
        <v>1367</v>
      </c>
      <c r="B1376" s="418" t="inlineStr">
        <is>
          <t>Transfer charge</t>
        </is>
      </c>
      <c r="C1376" s="418" t="inlineStr">
        <is>
          <t>អាសូស៊ីអឹត អេសហ្វល ប្រដាក់ គ្រុប</t>
        </is>
      </c>
      <c r="D1376" s="418" t="inlineStr">
        <is>
          <t>L001-100049540</t>
        </is>
      </c>
      <c r="E1376" s="418" t="inlineStr">
        <is>
          <t>AAP-TI-0922-0839</t>
        </is>
      </c>
      <c r="F1376" s="419" t="n">
        <v>44833</v>
      </c>
      <c r="G1376" s="420" t="n">
        <v>3217500</v>
      </c>
      <c r="H1376" s="418" t="n"/>
      <c r="I1376" s="455" t="n">
        <v>3217500</v>
      </c>
      <c r="J1376" s="418">
        <f>IF(L1376&lt;&gt;"",L1376,K1376)</f>
        <v/>
      </c>
      <c r="K1376" s="418">
        <f>IF(AND(T1376=TRUE, U1376=TRUE, V1376=TRUE), IF(W1376&lt;-0.05, "អនុញ្ញាត (អ្នកផ្គត់ផ្គង់ប្រកាសខ្វះ)", "បានប្រកាស (អនុញ្ញាត)"), IF(AND(T1376=FALSE, U1376=FALSE, V1376=FALSE), "ព្យួរទុក (មិនមានទិន្នន័យ)", "ប្រកាសខុស (ព្យួរទុក)"))</f>
        <v/>
      </c>
      <c r="L1376" s="418" t="inlineStr"/>
      <c r="M1376" s="418" t="inlineStr"/>
      <c r="N1376" s="455" t="n"/>
      <c r="O1376" s="455">
        <f>IF(W1376&lt;0,AI1376,I1376)</f>
        <v/>
      </c>
      <c r="P1376" s="455">
        <f>I1376-O1376</f>
        <v/>
      </c>
      <c r="Q1376" s="418" t="n"/>
      <c r="R1376" s="418" t="inlineStr">
        <is>
          <t>AAP-TI-0922-0839</t>
        </is>
      </c>
      <c r="S1376" s="418" t="inlineStr">
        <is>
          <t>AAP-TI-0922-0839</t>
        </is>
      </c>
      <c r="T1376" s="418">
        <f>R1376=S1376</f>
        <v/>
      </c>
      <c r="U1376" s="418">
        <f>AND(MONTH(F1376)=MONTH(Y1376), YEAR(F1376)=YEAR(Y1376))</f>
        <v/>
      </c>
      <c r="V1376" s="418">
        <f>AND(AC1376&lt;&gt;"", 'Company information'!D$4&lt;&gt;"", RIGHT(SUBSTITUTE(AC1376,"-",""),9)=RIGHT(SUBSTITUTE('Company information'!D$4,"-",""),9))</f>
        <v/>
      </c>
      <c r="W1376" s="418">
        <f>AI1376-I1376</f>
        <v/>
      </c>
      <c r="X1376" s="455" t="n"/>
      <c r="Y1376" s="419" t="n">
        <v>44833</v>
      </c>
      <c r="Z1376" s="418" t="inlineStr">
        <is>
          <t>AAP-TI-0922-0839</t>
        </is>
      </c>
      <c r="AA1376" s="418" t="inlineStr"/>
      <c r="AB1376" s="418" t="inlineStr">
        <is>
          <t>បុគ្គលជាប់អាករ</t>
        </is>
      </c>
      <c r="AC1376" s="418" t="inlineStr">
        <is>
          <t>L001-100067123</t>
        </is>
      </c>
      <c r="AD1376" s="418" t="inlineStr">
        <is>
          <t>រីឡាយអេប៊ល សូស អ៊ិនដាសស្រ្ទៀល (ខេមបូឌា)</t>
        </is>
      </c>
      <c r="AE1376" s="455" t="n">
        <v>35392500</v>
      </c>
      <c r="AF1376" s="455" t="n">
        <v>32175000</v>
      </c>
      <c r="AG1376" s="455" t="n">
        <v>0</v>
      </c>
      <c r="AH1376" s="455" t="n">
        <v>0</v>
      </c>
      <c r="AI1376" s="455" t="n">
        <v>3217500</v>
      </c>
      <c r="AJ1376" s="455" t="n">
        <v>0</v>
      </c>
      <c r="AK1376" s="455" t="n">
        <v>0</v>
      </c>
      <c r="AL1376" s="455" t="n">
        <v>0</v>
      </c>
      <c r="AM1376" s="455" t="n">
        <v>0</v>
      </c>
      <c r="AN1376" s="455" t="n">
        <v>0</v>
      </c>
      <c r="AO1376" s="455" t="n">
        <v>0</v>
      </c>
      <c r="AP1376" s="455" t="n">
        <v>0</v>
      </c>
      <c r="AQ1376" s="455" t="n">
        <v>0</v>
      </c>
      <c r="AR1376" s="418" t="inlineStr"/>
      <c r="AS1376" s="418" t="inlineStr">
        <is>
          <t>អាគុយឡានលើកដាក់ទំនិញ</t>
        </is>
      </c>
      <c r="AT1376" s="418" t="inlineStr">
        <is>
          <t>បានប្រកាសពន្ធ</t>
        </is>
      </c>
    </row>
    <row r="1377">
      <c r="A1377" s="417" t="n">
        <v>1368</v>
      </c>
      <c r="B1377" s="418" t="inlineStr">
        <is>
          <t>Rent Pants Machine, Hot melt buckle winding Machine and Five-line edge Machine</t>
        </is>
      </c>
      <c r="C1377" s="418" t="inlineStr">
        <is>
          <t>អេស៊ា វីហ្សិន អិចប្រេស</t>
        </is>
      </c>
      <c r="D1377" s="418" t="inlineStr">
        <is>
          <t>K009-103009442</t>
        </is>
      </c>
      <c r="E1377" s="418" t="inlineStr">
        <is>
          <t>PPTI2209-180</t>
        </is>
      </c>
      <c r="F1377" s="419" t="n">
        <v>44834</v>
      </c>
      <c r="G1377" s="420" t="n">
        <v>6191</v>
      </c>
      <c r="H1377" s="418" t="n"/>
      <c r="I1377" s="455" t="n">
        <v>6191</v>
      </c>
      <c r="J1377" s="418">
        <f>IF(L1377&lt;&gt;"",L1377,K1377)</f>
        <v/>
      </c>
      <c r="K1377" s="418">
        <f>IF(AND(T1377=TRUE, U1377=TRUE, V1377=TRUE), IF(W1377&lt;-0.05, "អនុញ្ញាត (អ្នកផ្គត់ផ្គង់ប្រកាសខ្វះ)", "បានប្រកាស (អនុញ្ញាត)"), IF(AND(T1377=FALSE, U1377=FALSE, V1377=FALSE), "ព្យួរទុក (មិនមានទិន្នន័យ)", "ប្រកាសខុស (ព្យួរទុក)"))</f>
        <v/>
      </c>
      <c r="L1377" s="418" t="inlineStr"/>
      <c r="M1377" s="418" t="inlineStr"/>
      <c r="N1377" s="455" t="n"/>
      <c r="O1377" s="455">
        <f>IF(W1377&lt;0,AI1377,I1377)</f>
        <v/>
      </c>
      <c r="P1377" s="455">
        <f>I1377-O1377</f>
        <v/>
      </c>
      <c r="Q1377" s="418" t="n"/>
      <c r="R1377" s="418" t="inlineStr">
        <is>
          <t>PPTI2209-180</t>
        </is>
      </c>
      <c r="S1377" s="418" t="inlineStr">
        <is>
          <t>PPTI2209-180</t>
        </is>
      </c>
      <c r="T1377" s="418">
        <f>R1377=S1377</f>
        <v/>
      </c>
      <c r="U1377" s="418">
        <f>AND(MONTH(F1377)=MONTH(Y1377), YEAR(F1377)=YEAR(Y1377))</f>
        <v/>
      </c>
      <c r="V1377" s="418">
        <f>AND(AC1377&lt;&gt;"", 'Company information'!D$4&lt;&gt;"", RIGHT(SUBSTITUTE(AC1377,"-",""),9)=RIGHT(SUBSTITUTE('Company information'!D$4,"-",""),9))</f>
        <v/>
      </c>
      <c r="W1377" s="418">
        <f>AI1377-I1377</f>
        <v/>
      </c>
      <c r="X1377" s="455" t="n"/>
      <c r="Y1377" s="419" t="n">
        <v>44834</v>
      </c>
      <c r="Z1377" s="418" t="inlineStr">
        <is>
          <t>PPTI2209-180</t>
        </is>
      </c>
      <c r="AA1377" s="418" t="inlineStr"/>
      <c r="AB1377" s="418" t="inlineStr">
        <is>
          <t>បុគ្គលជាប់អាករ</t>
        </is>
      </c>
      <c r="AC1377" s="418" t="inlineStr">
        <is>
          <t>L001-100067123</t>
        </is>
      </c>
      <c r="AD1377" s="418" t="inlineStr">
        <is>
          <t>រីឡាយអេប៊ល សូស អ៊ិនដាសស្រ្ទៀល (ខេមបូឌា)</t>
        </is>
      </c>
      <c r="AE1377" s="455" t="n">
        <v>68096</v>
      </c>
      <c r="AF1377" s="455" t="n">
        <v>61905</v>
      </c>
      <c r="AG1377" s="455" t="n">
        <v>0</v>
      </c>
      <c r="AH1377" s="455" t="n">
        <v>0</v>
      </c>
      <c r="AI1377" s="455" t="n">
        <v>6191</v>
      </c>
      <c r="AJ1377" s="455" t="n">
        <v>0</v>
      </c>
      <c r="AK1377" s="455" t="n">
        <v>0</v>
      </c>
      <c r="AL1377" s="455" t="n">
        <v>0</v>
      </c>
      <c r="AM1377" s="455" t="n">
        <v>0</v>
      </c>
      <c r="AN1377" s="455" t="n">
        <v>0</v>
      </c>
      <c r="AO1377" s="455" t="n">
        <v>0</v>
      </c>
      <c r="AP1377" s="455" t="n">
        <v>0</v>
      </c>
      <c r="AQ1377" s="455" t="n">
        <v>0</v>
      </c>
      <c r="AR1377" s="418" t="inlineStr"/>
      <c r="AS1377" s="418" t="inlineStr">
        <is>
          <t>COURIER  FEE</t>
        </is>
      </c>
      <c r="AT1377" s="418" t="inlineStr">
        <is>
          <t>បានប្រកាសពន្ធ</t>
        </is>
      </c>
    </row>
    <row r="1378">
      <c r="A1378" s="417" t="n">
        <v>1369</v>
      </c>
      <c r="B1378" s="418" t="inlineStr">
        <is>
          <t>Rent Five-line edge Machine</t>
        </is>
      </c>
      <c r="C1378" s="418" t="inlineStr">
        <is>
          <t>អ៊ី ភី អេស</t>
        </is>
      </c>
      <c r="D1378" s="418" t="inlineStr">
        <is>
          <t>K005-100144136</t>
        </is>
      </c>
      <c r="E1378" s="418" t="inlineStr">
        <is>
          <t>2022-000416</t>
        </is>
      </c>
      <c r="F1378" s="419" t="n">
        <v>44834</v>
      </c>
      <c r="G1378" s="420" t="n">
        <v>2130688</v>
      </c>
      <c r="H1378" s="418" t="n"/>
      <c r="I1378" s="455" t="n">
        <v>2130688</v>
      </c>
      <c r="J1378" s="418">
        <f>IF(L1378&lt;&gt;"",L1378,K1378)</f>
        <v/>
      </c>
      <c r="K1378" s="418">
        <f>IF(AND(T1378=TRUE, U1378=TRUE, V1378=TRUE), IF(W1378&lt;-0.05, "អនុញ្ញាត (អ្នកផ្គត់ផ្គង់ប្រកាសខ្វះ)", "បានប្រកាស (អនុញ្ញាត)"), IF(AND(T1378=FALSE, U1378=FALSE, V1378=FALSE), "ព្យួរទុក (មិនមានទិន្នន័យ)", "ប្រកាសខុស (ព្យួរទុក)"))</f>
        <v/>
      </c>
      <c r="L1378" s="418" t="inlineStr"/>
      <c r="M1378" s="418" t="inlineStr"/>
      <c r="N1378" s="455" t="n"/>
      <c r="O1378" s="455">
        <f>IF(W1378&lt;0,AI1378,I1378)</f>
        <v/>
      </c>
      <c r="P1378" s="455">
        <f>I1378-O1378</f>
        <v/>
      </c>
      <c r="Q1378" s="418" t="n"/>
      <c r="R1378" s="418" t="inlineStr">
        <is>
          <t>2022-000416</t>
        </is>
      </c>
      <c r="S1378" s="418" t="inlineStr"/>
      <c r="T1378" s="418">
        <f>R1378=S1378</f>
        <v/>
      </c>
      <c r="U1378" s="418">
        <f>AND(MONTH(F1378)=MONTH(Y1378), YEAR(F1378)=YEAR(Y1378))</f>
        <v/>
      </c>
      <c r="V1378" s="418">
        <f>AND(AC1378&lt;&gt;"", 'Company information'!D$4&lt;&gt;"", RIGHT(SUBSTITUTE(AC1378,"-",""),9)=RIGHT(SUBSTITUTE('Company information'!D$4,"-",""),9))</f>
        <v/>
      </c>
      <c r="W1378" s="418">
        <f>AI1378-I1378</f>
        <v/>
      </c>
      <c r="X1378" s="455" t="n"/>
      <c r="Y1378" s="417" t="n"/>
      <c r="Z1378" s="418" t="n"/>
      <c r="AA1378" s="418" t="n"/>
      <c r="AB1378" s="418" t="n"/>
      <c r="AC1378" s="418" t="n"/>
      <c r="AD1378" s="418" t="n"/>
      <c r="AE1378" s="455" t="n"/>
      <c r="AF1378" s="455" t="n"/>
      <c r="AG1378" s="455" t="n"/>
      <c r="AH1378" s="455" t="n"/>
      <c r="AI1378" s="455" t="n"/>
      <c r="AJ1378" s="455" t="n"/>
      <c r="AK1378" s="455" t="n"/>
      <c r="AL1378" s="455" t="n"/>
      <c r="AM1378" s="455" t="n"/>
      <c r="AN1378" s="455" t="n"/>
      <c r="AO1378" s="455" t="n"/>
      <c r="AP1378" s="455" t="n"/>
      <c r="AQ1378" s="455" t="n"/>
      <c r="AR1378" s="418" t="n"/>
      <c r="AS1378" s="418" t="n"/>
      <c r="AT1378" s="418" t="n"/>
    </row>
    <row r="1379">
      <c r="A1379" s="417" t="n">
        <v>1370</v>
      </c>
      <c r="B1379" s="418" t="inlineStr">
        <is>
          <t>Electricity fee from 27/02/2024 to 27/03/2024</t>
        </is>
      </c>
      <c r="C1379" s="418" t="inlineStr">
        <is>
          <t>ប្យួរ៉ូ វេរីតាស (ខេមបូឌា) លីមីធីត</t>
        </is>
      </c>
      <c r="D1379" s="418" t="inlineStr">
        <is>
          <t>L001-107024462</t>
        </is>
      </c>
      <c r="E1379" s="418" t="inlineStr">
        <is>
          <t>50257003</t>
        </is>
      </c>
      <c r="F1379" s="419" t="n">
        <v>44813</v>
      </c>
      <c r="G1379" s="420" t="n">
        <v>62212</v>
      </c>
      <c r="H1379" s="418" t="n"/>
      <c r="I1379" s="455" t="n">
        <v>62212</v>
      </c>
      <c r="J1379" s="418">
        <f>IF(L1379&lt;&gt;"",L1379,K1379)</f>
        <v/>
      </c>
      <c r="K1379" s="418">
        <f>IF(AND(T1379=TRUE, U1379=TRUE, V1379=TRUE), IF(W1379&lt;-0.05, "អនុញ្ញាត (អ្នកផ្គត់ផ្គង់ប្រកាសខ្វះ)", "បានប្រកាស (អនុញ្ញាត)"), IF(AND(T1379=FALSE, U1379=FALSE, V1379=FALSE), "ព្យួរទុក (មិនមានទិន្នន័យ)", "ប្រកាសខុស (ព្យួរទុក)"))</f>
        <v/>
      </c>
      <c r="L1379" s="418" t="inlineStr"/>
      <c r="M1379" s="418" t="inlineStr"/>
      <c r="N1379" s="455" t="n"/>
      <c r="O1379" s="455">
        <f>IF(W1379&lt;0,AI1379,I1379)</f>
        <v/>
      </c>
      <c r="P1379" s="455">
        <f>I1379-O1379</f>
        <v/>
      </c>
      <c r="Q1379" s="418" t="n"/>
      <c r="R1379" s="418" t="inlineStr">
        <is>
          <t>50257003</t>
        </is>
      </c>
      <c r="S1379" s="418" t="inlineStr">
        <is>
          <t>50257003</t>
        </is>
      </c>
      <c r="T1379" s="418">
        <f>R1379=S1379</f>
        <v/>
      </c>
      <c r="U1379" s="418">
        <f>AND(MONTH(F1379)=MONTH(Y1379), YEAR(F1379)=YEAR(Y1379))</f>
        <v/>
      </c>
      <c r="V1379" s="418">
        <f>AND(AC1379&lt;&gt;"", 'Company information'!D$4&lt;&gt;"", RIGHT(SUBSTITUTE(AC1379,"-",""),9)=RIGHT(SUBSTITUTE('Company information'!D$4,"-",""),9))</f>
        <v/>
      </c>
      <c r="W1379" s="418">
        <f>AI1379-I1379</f>
        <v/>
      </c>
      <c r="X1379" s="455" t="n"/>
      <c r="Y1379" s="419" t="n">
        <v>44813</v>
      </c>
      <c r="Z1379" s="418" t="inlineStr">
        <is>
          <t>50257003</t>
        </is>
      </c>
      <c r="AA1379" s="418" t="inlineStr"/>
      <c r="AB1379" s="418" t="inlineStr">
        <is>
          <t>បុគ្គលជាប់អាករ</t>
        </is>
      </c>
      <c r="AC1379" s="418" t="inlineStr">
        <is>
          <t>L001-100067123</t>
        </is>
      </c>
      <c r="AD1379" s="418" t="inlineStr">
        <is>
          <t>រីឡាយអេប៊ល សូស អ៊ិនដាសស្រ្ទៀល (ខេមបូឌា)</t>
        </is>
      </c>
      <c r="AE1379" s="455" t="n">
        <v>684332</v>
      </c>
      <c r="AF1379" s="455" t="n">
        <v>622120</v>
      </c>
      <c r="AG1379" s="455" t="n">
        <v>0</v>
      </c>
      <c r="AH1379" s="455" t="n">
        <v>0</v>
      </c>
      <c r="AI1379" s="455" t="n">
        <v>62212</v>
      </c>
      <c r="AJ1379" s="455" t="n">
        <v>0</v>
      </c>
      <c r="AK1379" s="455" t="n">
        <v>0</v>
      </c>
      <c r="AL1379" s="455" t="n">
        <v>0</v>
      </c>
      <c r="AM1379" s="455" t="n">
        <v>0</v>
      </c>
      <c r="AN1379" s="455" t="n">
        <v>0</v>
      </c>
      <c r="AO1379" s="455" t="n">
        <v>0</v>
      </c>
      <c r="AP1379" s="455" t="n">
        <v>0</v>
      </c>
      <c r="AQ1379" s="455" t="n">
        <v>0</v>
      </c>
      <c r="AR1379" s="418" t="inlineStr"/>
      <c r="AS1379" s="418" t="inlineStr">
        <is>
          <t>ចំនូលបានមកពីការលក់</t>
        </is>
      </c>
      <c r="AT1379" s="418" t="inlineStr">
        <is>
          <t>បានប្រកាសពន្ធ</t>
        </is>
      </c>
    </row>
    <row r="1380">
      <c r="A1380" s="417" t="n">
        <v>1371</v>
      </c>
      <c r="B1380" s="418" t="inlineStr">
        <is>
          <t>Electricity fee from 27/02/2024 to 27/03/2024</t>
        </is>
      </c>
      <c r="C1380" s="418" t="inlineStr">
        <is>
          <t>ប្យួរ៉ូ វេរីតាស (ខេមបូឌា) លីមីធីត</t>
        </is>
      </c>
      <c r="D1380" s="418" t="inlineStr">
        <is>
          <t>L001-107024462</t>
        </is>
      </c>
      <c r="E1380" s="418" t="inlineStr">
        <is>
          <t>50257002</t>
        </is>
      </c>
      <c r="F1380" s="419" t="n">
        <v>44813</v>
      </c>
      <c r="G1380" s="420" t="n">
        <v>34608</v>
      </c>
      <c r="H1380" s="418" t="n"/>
      <c r="I1380" s="455" t="n">
        <v>34608</v>
      </c>
      <c r="J1380" s="418">
        <f>IF(L1380&lt;&gt;"",L1380,K1380)</f>
        <v/>
      </c>
      <c r="K1380" s="418">
        <f>IF(AND(T1380=TRUE, U1380=TRUE, V1380=TRUE), IF(W1380&lt;-0.05, "អនុញ្ញាត (អ្នកផ្គត់ផ្គង់ប្រកាសខ្វះ)", "បានប្រកាស (អនុញ្ញាត)"), IF(AND(T1380=FALSE, U1380=FALSE, V1380=FALSE), "ព្យួរទុក (មិនមានទិន្នន័យ)", "ប្រកាសខុស (ព្យួរទុក)"))</f>
        <v/>
      </c>
      <c r="L1380" s="418" t="inlineStr"/>
      <c r="M1380" s="418" t="inlineStr"/>
      <c r="N1380" s="455" t="n"/>
      <c r="O1380" s="455">
        <f>IF(W1380&lt;0,AI1380,I1380)</f>
        <v/>
      </c>
      <c r="P1380" s="455">
        <f>I1380-O1380</f>
        <v/>
      </c>
      <c r="Q1380" s="418" t="n"/>
      <c r="R1380" s="418" t="inlineStr">
        <is>
          <t>50257002</t>
        </is>
      </c>
      <c r="S1380" s="418" t="inlineStr">
        <is>
          <t>50257002</t>
        </is>
      </c>
      <c r="T1380" s="418">
        <f>R1380=S1380</f>
        <v/>
      </c>
      <c r="U1380" s="418">
        <f>AND(MONTH(F1380)=MONTH(Y1380), YEAR(F1380)=YEAR(Y1380))</f>
        <v/>
      </c>
      <c r="V1380" s="418">
        <f>AND(AC1380&lt;&gt;"", 'Company information'!D$4&lt;&gt;"", RIGHT(SUBSTITUTE(AC1380,"-",""),9)=RIGHT(SUBSTITUTE('Company information'!D$4,"-",""),9))</f>
        <v/>
      </c>
      <c r="W1380" s="418">
        <f>AI1380-I1380</f>
        <v/>
      </c>
      <c r="X1380" s="455" t="n"/>
      <c r="Y1380" s="419" t="n">
        <v>44813</v>
      </c>
      <c r="Z1380" s="418" t="inlineStr">
        <is>
          <t>50257002</t>
        </is>
      </c>
      <c r="AA1380" s="418" t="inlineStr"/>
      <c r="AB1380" s="418" t="inlineStr">
        <is>
          <t>បុគ្គលជាប់អាករ</t>
        </is>
      </c>
      <c r="AC1380" s="418" t="inlineStr">
        <is>
          <t>L001-100067123</t>
        </is>
      </c>
      <c r="AD1380" s="418" t="inlineStr">
        <is>
          <t>រីឡាយអេប៊ល សូស អ៊ិនដាសស្រ្ទៀល (ខេមបូឌា)</t>
        </is>
      </c>
      <c r="AE1380" s="455" t="n">
        <v>380688</v>
      </c>
      <c r="AF1380" s="455" t="n">
        <v>346080</v>
      </c>
      <c r="AG1380" s="455" t="n">
        <v>0</v>
      </c>
      <c r="AH1380" s="455" t="n">
        <v>0</v>
      </c>
      <c r="AI1380" s="455" t="n">
        <v>34608</v>
      </c>
      <c r="AJ1380" s="455" t="n">
        <v>0</v>
      </c>
      <c r="AK1380" s="455" t="n">
        <v>0</v>
      </c>
      <c r="AL1380" s="455" t="n">
        <v>0</v>
      </c>
      <c r="AM1380" s="455" t="n">
        <v>0</v>
      </c>
      <c r="AN1380" s="455" t="n">
        <v>0</v>
      </c>
      <c r="AO1380" s="455" t="n">
        <v>0</v>
      </c>
      <c r="AP1380" s="455" t="n">
        <v>0</v>
      </c>
      <c r="AQ1380" s="455" t="n">
        <v>0</v>
      </c>
      <c r="AR1380" s="418" t="inlineStr"/>
      <c r="AS1380" s="418" t="inlineStr">
        <is>
          <t>ចំនូលបានមកពីការលក់</t>
        </is>
      </c>
      <c r="AT1380" s="418" t="inlineStr">
        <is>
          <t>បានប្រកាសពន្ធ</t>
        </is>
      </c>
    </row>
    <row r="1381">
      <c r="A1381" s="417" t="n">
        <v>1372</v>
      </c>
      <c r="B1381" s="418" t="inlineStr">
        <is>
          <t>Party Khmer New Year</t>
        </is>
      </c>
      <c r="C1381" s="418" t="inlineStr">
        <is>
          <t>ប្យួរ៉ូ វេរីតាស (ខេមបូឌា) លីមីធីត</t>
        </is>
      </c>
      <c r="D1381" s="418" t="inlineStr">
        <is>
          <t>L001-107024462</t>
        </is>
      </c>
      <c r="E1381" s="418" t="inlineStr">
        <is>
          <t>50256924</t>
        </is>
      </c>
      <c r="F1381" s="419" t="n">
        <v>44751</v>
      </c>
      <c r="G1381" s="420" t="n">
        <v>201154</v>
      </c>
      <c r="H1381" s="418" t="n"/>
      <c r="I1381" s="455" t="n">
        <v>201154</v>
      </c>
      <c r="J1381" s="418">
        <f>IF(L1381&lt;&gt;"",L1381,K1381)</f>
        <v/>
      </c>
      <c r="K1381" s="418">
        <f>IF(AND(T1381=TRUE, U1381=TRUE, V1381=TRUE), IF(W1381&lt;-0.05, "អនុញ្ញាត (អ្នកផ្គត់ផ្គង់ប្រកាសខ្វះ)", "បានប្រកាស (អនុញ្ញាត)"), IF(AND(T1381=FALSE, U1381=FALSE, V1381=FALSE), "ព្យួរទុក (មិនមានទិន្នន័យ)", "ប្រកាសខុស (ព្យួរទុក)"))</f>
        <v/>
      </c>
      <c r="L1381" s="418" t="inlineStr"/>
      <c r="M1381" s="418" t="inlineStr"/>
      <c r="N1381" s="455" t="n"/>
      <c r="O1381" s="455">
        <f>IF(W1381&lt;0,AI1381,I1381)</f>
        <v/>
      </c>
      <c r="P1381" s="455">
        <f>I1381-O1381</f>
        <v/>
      </c>
      <c r="Q1381" s="418" t="n"/>
      <c r="R1381" s="418" t="inlineStr">
        <is>
          <t>50256924</t>
        </is>
      </c>
      <c r="S1381" s="418" t="inlineStr">
        <is>
          <t>50256924</t>
        </is>
      </c>
      <c r="T1381" s="418">
        <f>R1381=S1381</f>
        <v/>
      </c>
      <c r="U1381" s="418">
        <f>AND(MONTH(F1381)=MONTH(Y1381), YEAR(F1381)=YEAR(Y1381))</f>
        <v/>
      </c>
      <c r="V1381" s="418">
        <f>AND(AC1381&lt;&gt;"", 'Company information'!D$4&lt;&gt;"", RIGHT(SUBSTITUTE(AC1381,"-",""),9)=RIGHT(SUBSTITUTE('Company information'!D$4,"-",""),9))</f>
        <v/>
      </c>
      <c r="W1381" s="418">
        <f>AI1381-I1381</f>
        <v/>
      </c>
      <c r="X1381" s="455" t="n"/>
      <c r="Y1381" s="419" t="n">
        <v>44811</v>
      </c>
      <c r="Z1381" s="418" t="inlineStr">
        <is>
          <t>50256924</t>
        </is>
      </c>
      <c r="AA1381" s="418" t="inlineStr"/>
      <c r="AB1381" s="418" t="inlineStr">
        <is>
          <t>បុគ្គលជាប់អាករ</t>
        </is>
      </c>
      <c r="AC1381" s="418" t="inlineStr">
        <is>
          <t>L001-100067123</t>
        </is>
      </c>
      <c r="AD1381" s="418" t="inlineStr">
        <is>
          <t>រីឡាយអេប៊ល សូស អ៊ិនដាសស្រ្ទៀល (ខេមបូឌា)</t>
        </is>
      </c>
      <c r="AE1381" s="455" t="n">
        <v>2212690</v>
      </c>
      <c r="AF1381" s="455" t="n">
        <v>2011536</v>
      </c>
      <c r="AG1381" s="455" t="n">
        <v>0</v>
      </c>
      <c r="AH1381" s="455" t="n">
        <v>0</v>
      </c>
      <c r="AI1381" s="455" t="n">
        <v>201154</v>
      </c>
      <c r="AJ1381" s="455" t="n">
        <v>0</v>
      </c>
      <c r="AK1381" s="455" t="n">
        <v>0</v>
      </c>
      <c r="AL1381" s="455" t="n">
        <v>0</v>
      </c>
      <c r="AM1381" s="455" t="n">
        <v>0</v>
      </c>
      <c r="AN1381" s="455" t="n">
        <v>0</v>
      </c>
      <c r="AO1381" s="455" t="n">
        <v>0</v>
      </c>
      <c r="AP1381" s="455" t="n">
        <v>0</v>
      </c>
      <c r="AQ1381" s="455" t="n">
        <v>0</v>
      </c>
      <c r="AR1381" s="418" t="inlineStr"/>
      <c r="AS1381" s="418" t="inlineStr">
        <is>
          <t>ចំនូលបានមកពីការលក់</t>
        </is>
      </c>
      <c r="AT1381" s="418" t="inlineStr">
        <is>
          <t>បានប្រកាសពន្ធ</t>
        </is>
      </c>
    </row>
    <row r="1382">
      <c r="A1382" s="417" t="n">
        <v>1373</v>
      </c>
      <c r="B1382" s="418" t="inlineStr">
        <is>
          <t>Rental car</t>
        </is>
      </c>
      <c r="C1382" s="418" t="inlineStr">
        <is>
          <t>ប្យួរ៉ូ វេរីតាស (ខេមបូឌា) លីមីធីត</t>
        </is>
      </c>
      <c r="D1382" s="418" t="inlineStr">
        <is>
          <t>L001-107024462</t>
        </is>
      </c>
      <c r="E1382" s="418" t="inlineStr">
        <is>
          <t>50256923</t>
        </is>
      </c>
      <c r="F1382" s="419" t="n">
        <v>44751</v>
      </c>
      <c r="G1382" s="420" t="n">
        <v>201154</v>
      </c>
      <c r="H1382" s="418" t="n"/>
      <c r="I1382" s="455" t="n">
        <v>201154</v>
      </c>
      <c r="J1382" s="418">
        <f>IF(L1382&lt;&gt;"",L1382,K1382)</f>
        <v/>
      </c>
      <c r="K1382" s="418">
        <f>IF(AND(T1382=TRUE, U1382=TRUE, V1382=TRUE), IF(W1382&lt;-0.05, "អនុញ្ញាត (អ្នកផ្គត់ផ្គង់ប្រកាសខ្វះ)", "បានប្រកាស (អនុញ្ញាត)"), IF(AND(T1382=FALSE, U1382=FALSE, V1382=FALSE), "ព្យួរទុក (មិនមានទិន្នន័យ)", "ប្រកាសខុស (ព្យួរទុក)"))</f>
        <v/>
      </c>
      <c r="L1382" s="418" t="inlineStr"/>
      <c r="M1382" s="418" t="inlineStr"/>
      <c r="N1382" s="455" t="n"/>
      <c r="O1382" s="455">
        <f>IF(W1382&lt;0,AI1382,I1382)</f>
        <v/>
      </c>
      <c r="P1382" s="455">
        <f>I1382-O1382</f>
        <v/>
      </c>
      <c r="Q1382" s="418" t="n"/>
      <c r="R1382" s="418" t="inlineStr">
        <is>
          <t>50256923</t>
        </is>
      </c>
      <c r="S1382" s="418" t="inlineStr">
        <is>
          <t>50256923</t>
        </is>
      </c>
      <c r="T1382" s="418">
        <f>R1382=S1382</f>
        <v/>
      </c>
      <c r="U1382" s="418">
        <f>AND(MONTH(F1382)=MONTH(Y1382), YEAR(F1382)=YEAR(Y1382))</f>
        <v/>
      </c>
      <c r="V1382" s="418">
        <f>AND(AC1382&lt;&gt;"", 'Company information'!D$4&lt;&gt;"", RIGHT(SUBSTITUTE(AC1382,"-",""),9)=RIGHT(SUBSTITUTE('Company information'!D$4,"-",""),9))</f>
        <v/>
      </c>
      <c r="W1382" s="418">
        <f>AI1382-I1382</f>
        <v/>
      </c>
      <c r="X1382" s="455" t="n"/>
      <c r="Y1382" s="419" t="n">
        <v>44811</v>
      </c>
      <c r="Z1382" s="418" t="inlineStr">
        <is>
          <t>50256923</t>
        </is>
      </c>
      <c r="AA1382" s="418" t="inlineStr"/>
      <c r="AB1382" s="418" t="inlineStr">
        <is>
          <t>បុគ្គលជាប់អាករ</t>
        </is>
      </c>
      <c r="AC1382" s="418" t="inlineStr">
        <is>
          <t>L001-100067123</t>
        </is>
      </c>
      <c r="AD1382" s="418" t="inlineStr">
        <is>
          <t>រីឡាយអេប៊ល សូស អ៊ិនដាសស្រ្ទៀល (ខេមបូឌា)</t>
        </is>
      </c>
      <c r="AE1382" s="455" t="n">
        <v>2212690</v>
      </c>
      <c r="AF1382" s="455" t="n">
        <v>2011536</v>
      </c>
      <c r="AG1382" s="455" t="n">
        <v>0</v>
      </c>
      <c r="AH1382" s="455" t="n">
        <v>0</v>
      </c>
      <c r="AI1382" s="455" t="n">
        <v>201154</v>
      </c>
      <c r="AJ1382" s="455" t="n">
        <v>0</v>
      </c>
      <c r="AK1382" s="455" t="n">
        <v>0</v>
      </c>
      <c r="AL1382" s="455" t="n">
        <v>0</v>
      </c>
      <c r="AM1382" s="455" t="n">
        <v>0</v>
      </c>
      <c r="AN1382" s="455" t="n">
        <v>0</v>
      </c>
      <c r="AO1382" s="455" t="n">
        <v>0</v>
      </c>
      <c r="AP1382" s="455" t="n">
        <v>0</v>
      </c>
      <c r="AQ1382" s="455" t="n">
        <v>0</v>
      </c>
      <c r="AR1382" s="418" t="inlineStr"/>
      <c r="AS1382" s="418" t="inlineStr">
        <is>
          <t>ចំនូលបានមកពីការលក់</t>
        </is>
      </c>
      <c r="AT1382" s="418" t="inlineStr">
        <is>
          <t>បានប្រកាសពន្ធ</t>
        </is>
      </c>
    </row>
    <row r="1383">
      <c r="A1383" s="417" t="n">
        <v>1374</v>
      </c>
      <c r="B1383" s="418" t="inlineStr">
        <is>
          <t>Lunch for Buyer LC</t>
        </is>
      </c>
      <c r="C1383" s="418" t="inlineStr">
        <is>
          <t>ប្យួរ៉ូ វេរីតាស (ខេមបូឌា) លីមីធីត</t>
        </is>
      </c>
      <c r="D1383" s="418" t="inlineStr">
        <is>
          <t>L001-107024462</t>
        </is>
      </c>
      <c r="E1383" s="418" t="inlineStr">
        <is>
          <t>50256922</t>
        </is>
      </c>
      <c r="F1383" s="419" t="n">
        <v>44751</v>
      </c>
      <c r="G1383" s="420" t="n">
        <v>34625</v>
      </c>
      <c r="H1383" s="418" t="n"/>
      <c r="I1383" s="455" t="n">
        <v>34625</v>
      </c>
      <c r="J1383" s="418">
        <f>IF(L1383&lt;&gt;"",L1383,K1383)</f>
        <v/>
      </c>
      <c r="K1383" s="418">
        <f>IF(AND(T1383=TRUE, U1383=TRUE, V1383=TRUE), IF(W1383&lt;-0.05, "អនុញ្ញាត (អ្នកផ្គត់ផ្គង់ប្រកាសខ្វះ)", "បានប្រកាស (អនុញ្ញាត)"), IF(AND(T1383=FALSE, U1383=FALSE, V1383=FALSE), "ព្យួរទុក (មិនមានទិន្នន័យ)", "ប្រកាសខុស (ព្យួរទុក)"))</f>
        <v/>
      </c>
      <c r="L1383" s="418" t="inlineStr"/>
      <c r="M1383" s="418" t="inlineStr"/>
      <c r="N1383" s="455" t="n"/>
      <c r="O1383" s="455">
        <f>IF(W1383&lt;0,AI1383,I1383)</f>
        <v/>
      </c>
      <c r="P1383" s="455">
        <f>I1383-O1383</f>
        <v/>
      </c>
      <c r="Q1383" s="418" t="n"/>
      <c r="R1383" s="418" t="inlineStr">
        <is>
          <t>50256922</t>
        </is>
      </c>
      <c r="S1383" s="418" t="inlineStr">
        <is>
          <t>50256922</t>
        </is>
      </c>
      <c r="T1383" s="418">
        <f>R1383=S1383</f>
        <v/>
      </c>
      <c r="U1383" s="418">
        <f>AND(MONTH(F1383)=MONTH(Y1383), YEAR(F1383)=YEAR(Y1383))</f>
        <v/>
      </c>
      <c r="V1383" s="418">
        <f>AND(AC1383&lt;&gt;"", 'Company information'!D$4&lt;&gt;"", RIGHT(SUBSTITUTE(AC1383,"-",""),9)=RIGHT(SUBSTITUTE('Company information'!D$4,"-",""),9))</f>
        <v/>
      </c>
      <c r="W1383" s="418">
        <f>AI1383-I1383</f>
        <v/>
      </c>
      <c r="X1383" s="455" t="n"/>
      <c r="Y1383" s="419" t="n">
        <v>44811</v>
      </c>
      <c r="Z1383" s="418" t="inlineStr">
        <is>
          <t>50256922</t>
        </is>
      </c>
      <c r="AA1383" s="418" t="inlineStr"/>
      <c r="AB1383" s="418" t="inlineStr">
        <is>
          <t>បុគ្គលជាប់អាករ</t>
        </is>
      </c>
      <c r="AC1383" s="418" t="inlineStr">
        <is>
          <t>L001-100067123</t>
        </is>
      </c>
      <c r="AD1383" s="418" t="inlineStr">
        <is>
          <t>រីឡាយអេប៊ល សូស អ៊ិនដាសស្រ្ទៀល (ខេមបូឌា)</t>
        </is>
      </c>
      <c r="AE1383" s="455" t="n">
        <v>380873</v>
      </c>
      <c r="AF1383" s="455" t="n">
        <v>346248</v>
      </c>
      <c r="AG1383" s="455" t="n">
        <v>0</v>
      </c>
      <c r="AH1383" s="455" t="n">
        <v>0</v>
      </c>
      <c r="AI1383" s="455" t="n">
        <v>34625</v>
      </c>
      <c r="AJ1383" s="455" t="n">
        <v>0</v>
      </c>
      <c r="AK1383" s="455" t="n">
        <v>0</v>
      </c>
      <c r="AL1383" s="455" t="n">
        <v>0</v>
      </c>
      <c r="AM1383" s="455" t="n">
        <v>0</v>
      </c>
      <c r="AN1383" s="455" t="n">
        <v>0</v>
      </c>
      <c r="AO1383" s="455" t="n">
        <v>0</v>
      </c>
      <c r="AP1383" s="455" t="n">
        <v>0</v>
      </c>
      <c r="AQ1383" s="455" t="n">
        <v>0</v>
      </c>
      <c r="AR1383" s="418" t="inlineStr"/>
      <c r="AS1383" s="418" t="inlineStr">
        <is>
          <t>ចំនូលបានមកពីការលក់</t>
        </is>
      </c>
      <c r="AT1383" s="418" t="inlineStr">
        <is>
          <t>បានប្រកាសពន្ធ</t>
        </is>
      </c>
    </row>
    <row r="1384">
      <c r="A1384" s="417" t="n">
        <v>1375</v>
      </c>
      <c r="B1384" s="418" t="inlineStr">
        <is>
          <t>Lunch for Buyer LC</t>
        </is>
      </c>
      <c r="C1384" s="418" t="inlineStr">
        <is>
          <t>ប្យួរ៉ូ វេរីតាស (ខេមបូឌា) លីមីធីត</t>
        </is>
      </c>
      <c r="D1384" s="418" t="inlineStr">
        <is>
          <t>L001-107024462</t>
        </is>
      </c>
      <c r="E1384" s="418" t="inlineStr">
        <is>
          <t>50256921</t>
        </is>
      </c>
      <c r="F1384" s="419" t="n">
        <v>44751</v>
      </c>
      <c r="G1384" s="420" t="n">
        <v>128194</v>
      </c>
      <c r="H1384" s="418" t="n"/>
      <c r="I1384" s="455" t="n">
        <v>128194</v>
      </c>
      <c r="J1384" s="418">
        <f>IF(L1384&lt;&gt;"",L1384,K1384)</f>
        <v/>
      </c>
      <c r="K1384" s="418">
        <f>IF(AND(T1384=TRUE, U1384=TRUE, V1384=TRUE), IF(W1384&lt;-0.05, "អនុញ្ញាត (អ្នកផ្គត់ផ្គង់ប្រកាសខ្វះ)", "បានប្រកាស (អនុញ្ញាត)"), IF(AND(T1384=FALSE, U1384=FALSE, V1384=FALSE), "ព្យួរទុក (មិនមានទិន្នន័យ)", "ប្រកាសខុស (ព្យួរទុក)"))</f>
        <v/>
      </c>
      <c r="L1384" s="418" t="inlineStr"/>
      <c r="M1384" s="418" t="inlineStr"/>
      <c r="N1384" s="455" t="n"/>
      <c r="O1384" s="455">
        <f>IF(W1384&lt;0,AI1384,I1384)</f>
        <v/>
      </c>
      <c r="P1384" s="455">
        <f>I1384-O1384</f>
        <v/>
      </c>
      <c r="Q1384" s="418" t="n"/>
      <c r="R1384" s="418" t="inlineStr">
        <is>
          <t>50256921</t>
        </is>
      </c>
      <c r="S1384" s="418" t="inlineStr">
        <is>
          <t>50256921</t>
        </is>
      </c>
      <c r="T1384" s="418">
        <f>R1384=S1384</f>
        <v/>
      </c>
      <c r="U1384" s="418">
        <f>AND(MONTH(F1384)=MONTH(Y1384), YEAR(F1384)=YEAR(Y1384))</f>
        <v/>
      </c>
      <c r="V1384" s="418">
        <f>AND(AC1384&lt;&gt;"", 'Company information'!D$4&lt;&gt;"", RIGHT(SUBSTITUTE(AC1384,"-",""),9)=RIGHT(SUBSTITUTE('Company information'!D$4,"-",""),9))</f>
        <v/>
      </c>
      <c r="W1384" s="418">
        <f>AI1384-I1384</f>
        <v/>
      </c>
      <c r="X1384" s="455" t="n"/>
      <c r="Y1384" s="419" t="n">
        <v>44811</v>
      </c>
      <c r="Z1384" s="418" t="inlineStr">
        <is>
          <t>50256921</t>
        </is>
      </c>
      <c r="AA1384" s="418" t="inlineStr"/>
      <c r="AB1384" s="418" t="inlineStr">
        <is>
          <t>បុគ្គលជាប់អាករ</t>
        </is>
      </c>
      <c r="AC1384" s="418" t="inlineStr">
        <is>
          <t>L001-100067123</t>
        </is>
      </c>
      <c r="AD1384" s="418" t="inlineStr">
        <is>
          <t>រីឡាយអេប៊ល សូស អ៊ិនដាសស្រ្ទៀល (ខេមបូឌា)</t>
        </is>
      </c>
      <c r="AE1384" s="455" t="n">
        <v>1410136</v>
      </c>
      <c r="AF1384" s="455" t="n">
        <v>1281942</v>
      </c>
      <c r="AG1384" s="455" t="n">
        <v>0</v>
      </c>
      <c r="AH1384" s="455" t="n">
        <v>0</v>
      </c>
      <c r="AI1384" s="455" t="n">
        <v>128194</v>
      </c>
      <c r="AJ1384" s="455" t="n">
        <v>0</v>
      </c>
      <c r="AK1384" s="455" t="n">
        <v>0</v>
      </c>
      <c r="AL1384" s="455" t="n">
        <v>0</v>
      </c>
      <c r="AM1384" s="455" t="n">
        <v>0</v>
      </c>
      <c r="AN1384" s="455" t="n">
        <v>0</v>
      </c>
      <c r="AO1384" s="455" t="n">
        <v>0</v>
      </c>
      <c r="AP1384" s="455" t="n">
        <v>0</v>
      </c>
      <c r="AQ1384" s="455" t="n">
        <v>0</v>
      </c>
      <c r="AR1384" s="418" t="inlineStr"/>
      <c r="AS1384" s="418" t="inlineStr">
        <is>
          <t>ចំនូលបានមកពីការលក់</t>
        </is>
      </c>
      <c r="AT1384" s="418" t="inlineStr">
        <is>
          <t>បានប្រកាសពន្ធ</t>
        </is>
      </c>
    </row>
    <row r="1385">
      <c r="A1385" s="417" t="n">
        <v>1376</v>
      </c>
      <c r="B1385" s="418" t="inlineStr">
        <is>
          <t>Transfer charge</t>
        </is>
      </c>
      <c r="C1385" s="418" t="inlineStr">
        <is>
          <t>ប្យួរ៉ូ វេរីតាស (ខេមបូឌា) លីមីធីត</t>
        </is>
      </c>
      <c r="D1385" s="418" t="inlineStr">
        <is>
          <t>L001-107024462</t>
        </is>
      </c>
      <c r="E1385" s="418" t="inlineStr">
        <is>
          <t>50256764</t>
        </is>
      </c>
      <c r="F1385" s="419" t="n">
        <v>44570</v>
      </c>
      <c r="G1385" s="420" t="n">
        <v>34574</v>
      </c>
      <c r="H1385" s="418" t="n"/>
      <c r="I1385" s="455" t="n">
        <v>34574</v>
      </c>
      <c r="J1385" s="418">
        <f>IF(L1385&lt;&gt;"",L1385,K1385)</f>
        <v/>
      </c>
      <c r="K1385" s="418">
        <f>IF(AND(T1385=TRUE, U1385=TRUE, V1385=TRUE), IF(W1385&lt;-0.05, "អនុញ្ញាត (អ្នកផ្គត់ផ្គង់ប្រកាសខ្វះ)", "បានប្រកាស (អនុញ្ញាត)"), IF(AND(T1385=FALSE, U1385=FALSE, V1385=FALSE), "ព្យួរទុក (មិនមានទិន្នន័យ)", "ប្រកាសខុស (ព្យួរទុក)"))</f>
        <v/>
      </c>
      <c r="L1385" s="418" t="inlineStr"/>
      <c r="M1385" s="418" t="inlineStr"/>
      <c r="N1385" s="455" t="n"/>
      <c r="O1385" s="455">
        <f>IF(W1385&lt;0,AI1385,I1385)</f>
        <v/>
      </c>
      <c r="P1385" s="455">
        <f>I1385-O1385</f>
        <v/>
      </c>
      <c r="Q1385" s="418" t="n"/>
      <c r="R1385" s="418" t="inlineStr">
        <is>
          <t>50256764</t>
        </is>
      </c>
      <c r="S1385" s="418" t="inlineStr">
        <is>
          <t>50256764</t>
        </is>
      </c>
      <c r="T1385" s="418">
        <f>R1385=S1385</f>
        <v/>
      </c>
      <c r="U1385" s="418">
        <f>AND(MONTH(F1385)=MONTH(Y1385), YEAR(F1385)=YEAR(Y1385))</f>
        <v/>
      </c>
      <c r="V1385" s="418">
        <f>AND(AC1385&lt;&gt;"", 'Company information'!D$4&lt;&gt;"", RIGHT(SUBSTITUTE(AC1385,"-",""),9)=RIGHT(SUBSTITUTE('Company information'!D$4,"-",""),9))</f>
        <v/>
      </c>
      <c r="W1385" s="418">
        <f>AI1385-I1385</f>
        <v/>
      </c>
      <c r="X1385" s="455" t="n"/>
      <c r="Y1385" s="419" t="n">
        <v>44805</v>
      </c>
      <c r="Z1385" s="418" t="inlineStr">
        <is>
          <t>50256764</t>
        </is>
      </c>
      <c r="AA1385" s="418" t="inlineStr"/>
      <c r="AB1385" s="418" t="inlineStr">
        <is>
          <t>បុគ្គលជាប់អាករ</t>
        </is>
      </c>
      <c r="AC1385" s="418" t="inlineStr">
        <is>
          <t>L001-100067123</t>
        </is>
      </c>
      <c r="AD1385" s="418" t="inlineStr">
        <is>
          <t>រីឡាយអេប៊ល សូស អ៊ិនដាសស្រ្ទៀល (ខេមបូឌា)</t>
        </is>
      </c>
      <c r="AE1385" s="455" t="n">
        <v>380318</v>
      </c>
      <c r="AF1385" s="455" t="n">
        <v>345744</v>
      </c>
      <c r="AG1385" s="455" t="n">
        <v>0</v>
      </c>
      <c r="AH1385" s="455" t="n">
        <v>0</v>
      </c>
      <c r="AI1385" s="455" t="n">
        <v>34574</v>
      </c>
      <c r="AJ1385" s="455" t="n">
        <v>0</v>
      </c>
      <c r="AK1385" s="455" t="n">
        <v>0</v>
      </c>
      <c r="AL1385" s="455" t="n">
        <v>0</v>
      </c>
      <c r="AM1385" s="455" t="n">
        <v>0</v>
      </c>
      <c r="AN1385" s="455" t="n">
        <v>0</v>
      </c>
      <c r="AO1385" s="455" t="n">
        <v>0</v>
      </c>
      <c r="AP1385" s="455" t="n">
        <v>0</v>
      </c>
      <c r="AQ1385" s="455" t="n">
        <v>0</v>
      </c>
      <c r="AR1385" s="418" t="inlineStr"/>
      <c r="AS1385" s="418" t="inlineStr">
        <is>
          <t>ចំនូលបានមកពីការលក់</t>
        </is>
      </c>
      <c r="AT1385" s="418" t="inlineStr">
        <is>
          <t>បានប្រកាសពន្ធ</t>
        </is>
      </c>
    </row>
    <row r="1386">
      <c r="A1386" s="417" t="n">
        <v>1377</v>
      </c>
      <c r="B1386" s="418" t="inlineStr">
        <is>
          <t>Bank Charge</t>
        </is>
      </c>
      <c r="C1386" s="418" t="inlineStr">
        <is>
          <t>ប្យួរ៉ូ វេរីតាស (ខេមបូឌា) លីមីធីត</t>
        </is>
      </c>
      <c r="D1386" s="418" t="inlineStr">
        <is>
          <t>L001-107024462</t>
        </is>
      </c>
      <c r="E1386" s="418" t="inlineStr">
        <is>
          <t>50256763</t>
        </is>
      </c>
      <c r="F1386" s="419" t="n">
        <v>44570</v>
      </c>
      <c r="G1386" s="420" t="n">
        <v>34574</v>
      </c>
      <c r="H1386" s="418" t="n"/>
      <c r="I1386" s="455" t="n">
        <v>34574</v>
      </c>
      <c r="J1386" s="418">
        <f>IF(L1386&lt;&gt;"",L1386,K1386)</f>
        <v/>
      </c>
      <c r="K1386" s="418">
        <f>IF(AND(T1386=TRUE, U1386=TRUE, V1386=TRUE), IF(W1386&lt;-0.05, "អនុញ្ញាត (អ្នកផ្គត់ផ្គង់ប្រកាសខ្វះ)", "បានប្រកាស (អនុញ្ញាត)"), IF(AND(T1386=FALSE, U1386=FALSE, V1386=FALSE), "ព្យួរទុក (មិនមានទិន្នន័យ)", "ប្រកាសខុស (ព្យួរទុក)"))</f>
        <v/>
      </c>
      <c r="L1386" s="418" t="inlineStr"/>
      <c r="M1386" s="418" t="inlineStr"/>
      <c r="N1386" s="455" t="n"/>
      <c r="O1386" s="455">
        <f>IF(W1386&lt;0,AI1386,I1386)</f>
        <v/>
      </c>
      <c r="P1386" s="455">
        <f>I1386-O1386</f>
        <v/>
      </c>
      <c r="Q1386" s="418" t="n"/>
      <c r="R1386" s="418" t="inlineStr">
        <is>
          <t>50256763</t>
        </is>
      </c>
      <c r="S1386" s="418" t="inlineStr">
        <is>
          <t>50256763</t>
        </is>
      </c>
      <c r="T1386" s="418">
        <f>R1386=S1386</f>
        <v/>
      </c>
      <c r="U1386" s="418">
        <f>AND(MONTH(F1386)=MONTH(Y1386), YEAR(F1386)=YEAR(Y1386))</f>
        <v/>
      </c>
      <c r="V1386" s="418">
        <f>AND(AC1386&lt;&gt;"", 'Company information'!D$4&lt;&gt;"", RIGHT(SUBSTITUTE(AC1386,"-",""),9)=RIGHT(SUBSTITUTE('Company information'!D$4,"-",""),9))</f>
        <v/>
      </c>
      <c r="W1386" s="418">
        <f>AI1386-I1386</f>
        <v/>
      </c>
      <c r="X1386" s="455" t="n"/>
      <c r="Y1386" s="419" t="n">
        <v>44805</v>
      </c>
      <c r="Z1386" s="418" t="inlineStr">
        <is>
          <t>50256763</t>
        </is>
      </c>
      <c r="AA1386" s="418" t="inlineStr"/>
      <c r="AB1386" s="418" t="inlineStr">
        <is>
          <t>បុគ្គលជាប់អាករ</t>
        </is>
      </c>
      <c r="AC1386" s="418" t="inlineStr">
        <is>
          <t>L001-100067123</t>
        </is>
      </c>
      <c r="AD1386" s="418" t="inlineStr">
        <is>
          <t>រីឡាយអេប៊ល សូស អ៊ិនដាសស្រ្ទៀល (ខេមបូឌា)</t>
        </is>
      </c>
      <c r="AE1386" s="455" t="n">
        <v>380318</v>
      </c>
      <c r="AF1386" s="455" t="n">
        <v>345744</v>
      </c>
      <c r="AG1386" s="455" t="n">
        <v>0</v>
      </c>
      <c r="AH1386" s="455" t="n">
        <v>0</v>
      </c>
      <c r="AI1386" s="455" t="n">
        <v>34574</v>
      </c>
      <c r="AJ1386" s="455" t="n">
        <v>0</v>
      </c>
      <c r="AK1386" s="455" t="n">
        <v>0</v>
      </c>
      <c r="AL1386" s="455" t="n">
        <v>0</v>
      </c>
      <c r="AM1386" s="455" t="n">
        <v>0</v>
      </c>
      <c r="AN1386" s="455" t="n">
        <v>0</v>
      </c>
      <c r="AO1386" s="455" t="n">
        <v>0</v>
      </c>
      <c r="AP1386" s="455" t="n">
        <v>0</v>
      </c>
      <c r="AQ1386" s="455" t="n">
        <v>0</v>
      </c>
      <c r="AR1386" s="418" t="inlineStr"/>
      <c r="AS1386" s="418" t="inlineStr">
        <is>
          <t>ចំនូលបានមកពីការលក់</t>
        </is>
      </c>
      <c r="AT1386" s="418" t="inlineStr">
        <is>
          <t>បានប្រកាសពន្ធ</t>
        </is>
      </c>
    </row>
    <row r="1387">
      <c r="A1387" s="417" t="n">
        <v>1378</v>
      </c>
      <c r="B1387" s="418" t="inlineStr">
        <is>
          <t>Water expense from 04/03/2024 to 03/04/2024</t>
        </is>
      </c>
      <c r="C1387" s="418" t="inlineStr">
        <is>
          <t>ប្យួរ៉ូ វេរីតាស (ខេមបូឌា) លីមីធីត</t>
        </is>
      </c>
      <c r="D1387" s="418" t="inlineStr">
        <is>
          <t>L001-107024462</t>
        </is>
      </c>
      <c r="E1387" s="418" t="inlineStr">
        <is>
          <t>50256717</t>
        </is>
      </c>
      <c r="F1387" s="419" t="n">
        <v>44570</v>
      </c>
      <c r="G1387" s="420" t="n">
        <v>200861</v>
      </c>
      <c r="H1387" s="418" t="n"/>
      <c r="I1387" s="455" t="n">
        <v>200861</v>
      </c>
      <c r="J1387" s="418">
        <f>IF(L1387&lt;&gt;"",L1387,K1387)</f>
        <v/>
      </c>
      <c r="K1387" s="418">
        <f>IF(AND(T1387=TRUE, U1387=TRUE, V1387=TRUE), IF(W1387&lt;-0.05, "អនុញ្ញាត (អ្នកផ្គត់ផ្គង់ប្រកាសខ្វះ)", "បានប្រកាស (អនុញ្ញាត)"), IF(AND(T1387=FALSE, U1387=FALSE, V1387=FALSE), "ព្យួរទុក (មិនមានទិន្នន័យ)", "ប្រកាសខុស (ព្យួរទុក)"))</f>
        <v/>
      </c>
      <c r="L1387" s="418" t="inlineStr"/>
      <c r="M1387" s="418" t="inlineStr"/>
      <c r="N1387" s="455" t="n"/>
      <c r="O1387" s="455">
        <f>IF(W1387&lt;0,AI1387,I1387)</f>
        <v/>
      </c>
      <c r="P1387" s="455">
        <f>I1387-O1387</f>
        <v/>
      </c>
      <c r="Q1387" s="418" t="n"/>
      <c r="R1387" s="418" t="inlineStr">
        <is>
          <t>50256717</t>
        </is>
      </c>
      <c r="S1387" s="418" t="inlineStr">
        <is>
          <t>50256717</t>
        </is>
      </c>
      <c r="T1387" s="418">
        <f>R1387=S1387</f>
        <v/>
      </c>
      <c r="U1387" s="418">
        <f>AND(MONTH(F1387)=MONTH(Y1387), YEAR(F1387)=YEAR(Y1387))</f>
        <v/>
      </c>
      <c r="V1387" s="418">
        <f>AND(AC1387&lt;&gt;"", 'Company information'!D$4&lt;&gt;"", RIGHT(SUBSTITUTE(AC1387,"-",""),9)=RIGHT(SUBSTITUTE('Company information'!D$4,"-",""),9))</f>
        <v/>
      </c>
      <c r="W1387" s="418">
        <f>AI1387-I1387</f>
        <v/>
      </c>
      <c r="X1387" s="455" t="n"/>
      <c r="Y1387" s="419" t="n">
        <v>44805</v>
      </c>
      <c r="Z1387" s="418" t="inlineStr">
        <is>
          <t>50256717</t>
        </is>
      </c>
      <c r="AA1387" s="418" t="inlineStr"/>
      <c r="AB1387" s="418" t="inlineStr">
        <is>
          <t>បុគ្គលជាប់អាករ</t>
        </is>
      </c>
      <c r="AC1387" s="418" t="inlineStr">
        <is>
          <t>L001-100067123</t>
        </is>
      </c>
      <c r="AD1387" s="418" t="inlineStr">
        <is>
          <t>រីឡាយអេប៊ល សូស អ៊ិនដាសស្រ្ទៀល (ខេមបូឌា)</t>
        </is>
      </c>
      <c r="AE1387" s="455" t="n">
        <v>2209469</v>
      </c>
      <c r="AF1387" s="455" t="n">
        <v>2008608</v>
      </c>
      <c r="AG1387" s="455" t="n">
        <v>0</v>
      </c>
      <c r="AH1387" s="455" t="n">
        <v>0</v>
      </c>
      <c r="AI1387" s="455" t="n">
        <v>200861</v>
      </c>
      <c r="AJ1387" s="455" t="n">
        <v>0</v>
      </c>
      <c r="AK1387" s="455" t="n">
        <v>0</v>
      </c>
      <c r="AL1387" s="455" t="n">
        <v>0</v>
      </c>
      <c r="AM1387" s="455" t="n">
        <v>0</v>
      </c>
      <c r="AN1387" s="455" t="n">
        <v>0</v>
      </c>
      <c r="AO1387" s="455" t="n">
        <v>0</v>
      </c>
      <c r="AP1387" s="455" t="n">
        <v>0</v>
      </c>
      <c r="AQ1387" s="455" t="n">
        <v>0</v>
      </c>
      <c r="AR1387" s="418" t="inlineStr"/>
      <c r="AS1387" s="418" t="inlineStr">
        <is>
          <t>ចំនូលបានមកពីការលក់</t>
        </is>
      </c>
      <c r="AT1387" s="418" t="inlineStr">
        <is>
          <t>បានប្រកាសពន្ធ</t>
        </is>
      </c>
    </row>
    <row r="1388">
      <c r="A1388" s="417" t="n">
        <v>1379</v>
      </c>
      <c r="B1388" s="418" t="inlineStr">
        <is>
          <t>Spare Part and Labor 40$</t>
        </is>
      </c>
      <c r="C1388" s="418" t="inlineStr">
        <is>
          <t>ប្យួរ៉ូ វេរីតាស (ខេមបូឌា) លីមីធីត</t>
        </is>
      </c>
      <c r="D1388" s="418" t="inlineStr">
        <is>
          <t>L001-107024462</t>
        </is>
      </c>
      <c r="E1388" s="418" t="inlineStr">
        <is>
          <t>50256716</t>
        </is>
      </c>
      <c r="F1388" s="419" t="n">
        <v>44570</v>
      </c>
      <c r="G1388" s="420" t="n">
        <v>228438</v>
      </c>
      <c r="H1388" s="418" t="n"/>
      <c r="I1388" s="455" t="n">
        <v>228438</v>
      </c>
      <c r="J1388" s="418">
        <f>IF(L1388&lt;&gt;"",L1388,K1388)</f>
        <v/>
      </c>
      <c r="K1388" s="418">
        <f>IF(AND(T1388=TRUE, U1388=TRUE, V1388=TRUE), IF(W1388&lt;-0.05, "អនុញ្ញាត (អ្នកផ្គត់ផ្គង់ប្រកាសខ្វះ)", "បានប្រកាស (អនុញ្ញាត)"), IF(AND(T1388=FALSE, U1388=FALSE, V1388=FALSE), "ព្យួរទុក (មិនមានទិន្នន័យ)", "ប្រកាសខុស (ព្យួរទុក)"))</f>
        <v/>
      </c>
      <c r="L1388" s="418" t="inlineStr"/>
      <c r="M1388" s="418" t="inlineStr"/>
      <c r="N1388" s="455" t="n"/>
      <c r="O1388" s="455">
        <f>IF(W1388&lt;0,AI1388,I1388)</f>
        <v/>
      </c>
      <c r="P1388" s="455">
        <f>I1388-O1388</f>
        <v/>
      </c>
      <c r="Q1388" s="418" t="n"/>
      <c r="R1388" s="418" t="inlineStr">
        <is>
          <t>50256716</t>
        </is>
      </c>
      <c r="S1388" s="418" t="inlineStr">
        <is>
          <t>50256716</t>
        </is>
      </c>
      <c r="T1388" s="418">
        <f>R1388=S1388</f>
        <v/>
      </c>
      <c r="U1388" s="418">
        <f>AND(MONTH(F1388)=MONTH(Y1388), YEAR(F1388)=YEAR(Y1388))</f>
        <v/>
      </c>
      <c r="V1388" s="418">
        <f>AND(AC1388&lt;&gt;"", 'Company information'!D$4&lt;&gt;"", RIGHT(SUBSTITUTE(AC1388,"-",""),9)=RIGHT(SUBSTITUTE('Company information'!D$4,"-",""),9))</f>
        <v/>
      </c>
      <c r="W1388" s="418">
        <f>AI1388-I1388</f>
        <v/>
      </c>
      <c r="X1388" s="455" t="n"/>
      <c r="Y1388" s="419" t="n">
        <v>44805</v>
      </c>
      <c r="Z1388" s="418" t="inlineStr">
        <is>
          <t>50256716</t>
        </is>
      </c>
      <c r="AA1388" s="418" t="inlineStr"/>
      <c r="AB1388" s="418" t="inlineStr">
        <is>
          <t>បុគ្គលជាប់អាករ</t>
        </is>
      </c>
      <c r="AC1388" s="418" t="inlineStr">
        <is>
          <t>L001-100067123</t>
        </is>
      </c>
      <c r="AD1388" s="418" t="inlineStr">
        <is>
          <t>រីឡាយអេប៊ល សូស អ៊ិនដាសស្រ្ទៀល (ខេមបូឌា)</t>
        </is>
      </c>
      <c r="AE1388" s="455" t="n">
        <v>2512818</v>
      </c>
      <c r="AF1388" s="455" t="n">
        <v>2284380</v>
      </c>
      <c r="AG1388" s="455" t="n">
        <v>0</v>
      </c>
      <c r="AH1388" s="455" t="n">
        <v>0</v>
      </c>
      <c r="AI1388" s="455" t="n">
        <v>228438</v>
      </c>
      <c r="AJ1388" s="455" t="n">
        <v>0</v>
      </c>
      <c r="AK1388" s="455" t="n">
        <v>0</v>
      </c>
      <c r="AL1388" s="455" t="n">
        <v>0</v>
      </c>
      <c r="AM1388" s="455" t="n">
        <v>0</v>
      </c>
      <c r="AN1388" s="455" t="n">
        <v>0</v>
      </c>
      <c r="AO1388" s="455" t="n">
        <v>0</v>
      </c>
      <c r="AP1388" s="455" t="n">
        <v>0</v>
      </c>
      <c r="AQ1388" s="455" t="n">
        <v>0</v>
      </c>
      <c r="AR1388" s="418" t="inlineStr"/>
      <c r="AS1388" s="418" t="inlineStr">
        <is>
          <t>ចំនូលបានមកពីការលក់</t>
        </is>
      </c>
      <c r="AT1388" s="418" t="inlineStr">
        <is>
          <t>បានប្រកាសពន្ធ</t>
        </is>
      </c>
    </row>
    <row r="1389">
      <c r="A1389" s="417" t="n">
        <v>1380</v>
      </c>
      <c r="B1389" s="418" t="inlineStr">
        <is>
          <t>Spare Part and Labor 25$</t>
        </is>
      </c>
      <c r="C1389" s="418" t="inlineStr">
        <is>
          <t>ជ័យហ្វា អ៊ិនធើណេសិនណល</t>
        </is>
      </c>
      <c r="D1389" s="418" t="inlineStr">
        <is>
          <t>K010-901636121</t>
        </is>
      </c>
      <c r="E1389" s="418" t="inlineStr">
        <is>
          <t>2022-0138</t>
        </is>
      </c>
      <c r="F1389" s="419" t="n">
        <v>44825</v>
      </c>
      <c r="G1389" s="420" t="n">
        <v>317136</v>
      </c>
      <c r="H1389" s="418" t="n"/>
      <c r="I1389" s="455" t="n">
        <v>317136</v>
      </c>
      <c r="J1389" s="418">
        <f>IF(L1389&lt;&gt;"",L1389,K1389)</f>
        <v/>
      </c>
      <c r="K1389" s="418">
        <f>IF(AND(T1389=TRUE, U1389=TRUE, V1389=TRUE), IF(W1389&lt;-0.05, "អនុញ្ញាត (អ្នកផ្គត់ផ្គង់ប្រកាសខ្វះ)", "បានប្រកាស (អនុញ្ញាត)"), IF(AND(T1389=FALSE, U1389=FALSE, V1389=FALSE), "ព្យួរទុក (មិនមានទិន្នន័យ)", "ប្រកាសខុស (ព្យួរទុក)"))</f>
        <v/>
      </c>
      <c r="L1389" s="418" t="inlineStr"/>
      <c r="M1389" s="418" t="inlineStr"/>
      <c r="N1389" s="455" t="n"/>
      <c r="O1389" s="455">
        <f>IF(W1389&lt;0,AI1389,I1389)</f>
        <v/>
      </c>
      <c r="P1389" s="455">
        <f>I1389-O1389</f>
        <v/>
      </c>
      <c r="Q1389" s="418" t="n"/>
      <c r="R1389" s="418" t="inlineStr">
        <is>
          <t>2022-0138</t>
        </is>
      </c>
      <c r="S1389" s="418" t="inlineStr">
        <is>
          <t>2022-0138</t>
        </is>
      </c>
      <c r="T1389" s="418">
        <f>R1389=S1389</f>
        <v/>
      </c>
      <c r="U1389" s="418">
        <f>AND(MONTH(F1389)=MONTH(Y1389), YEAR(F1389)=YEAR(Y1389))</f>
        <v/>
      </c>
      <c r="V1389" s="418">
        <f>AND(AC1389&lt;&gt;"", 'Company information'!D$4&lt;&gt;"", RIGHT(SUBSTITUTE(AC1389,"-",""),9)=RIGHT(SUBSTITUTE('Company information'!D$4,"-",""),9))</f>
        <v/>
      </c>
      <c r="W1389" s="418">
        <f>AI1389-I1389</f>
        <v/>
      </c>
      <c r="X1389" s="455" t="n"/>
      <c r="Y1389" s="419" t="n">
        <v>44825</v>
      </c>
      <c r="Z1389" s="418" t="inlineStr">
        <is>
          <t>2022-0138</t>
        </is>
      </c>
      <c r="AA1389" s="418" t="inlineStr"/>
      <c r="AB1389" s="418" t="inlineStr">
        <is>
          <t>បុគ្គលជាប់អាករ</t>
        </is>
      </c>
      <c r="AC1389" s="418" t="inlineStr">
        <is>
          <t>L001-100067123</t>
        </is>
      </c>
      <c r="AD1389" s="418" t="inlineStr">
        <is>
          <t>រីឡាយអេប៊ល សូស អ៊ិនដាសស្រ្ទៀល (ខេមបូឌា)</t>
        </is>
      </c>
      <c r="AE1389" s="455" t="n">
        <v>3488492</v>
      </c>
      <c r="AF1389" s="455" t="n">
        <v>3171356</v>
      </c>
      <c r="AG1389" s="455" t="n">
        <v>0</v>
      </c>
      <c r="AH1389" s="455" t="n">
        <v>0</v>
      </c>
      <c r="AI1389" s="455" t="n">
        <v>317136</v>
      </c>
      <c r="AJ1389" s="455" t="n">
        <v>0</v>
      </c>
      <c r="AK1389" s="455" t="n">
        <v>0</v>
      </c>
      <c r="AL1389" s="455" t="n">
        <v>0</v>
      </c>
      <c r="AM1389" s="455" t="n">
        <v>0</v>
      </c>
      <c r="AN1389" s="455" t="n">
        <v>0</v>
      </c>
      <c r="AO1389" s="455" t="n">
        <v>0</v>
      </c>
      <c r="AP1389" s="455" t="n">
        <v>0</v>
      </c>
      <c r="AQ1389" s="455" t="n">
        <v>0</v>
      </c>
      <c r="AR1389" s="418" t="inlineStr"/>
      <c r="AS1389" s="418" t="inlineStr">
        <is>
          <t>គំរូអាវ&amp;ក្រណាត់</t>
        </is>
      </c>
      <c r="AT1389" s="418" t="inlineStr">
        <is>
          <t>បានប្រកាសពន្ធ</t>
        </is>
      </c>
    </row>
    <row r="1390">
      <c r="A1390" s="417" t="n">
        <v>1381</v>
      </c>
      <c r="B1390" s="418" t="inlineStr">
        <is>
          <t>Spare Part and Labor 10$</t>
        </is>
      </c>
      <c r="C1390" s="418" t="inlineStr">
        <is>
          <t>អូ.អិម.អេស. (ខេមបូឌា)</t>
        </is>
      </c>
      <c r="D1390" s="418" t="inlineStr">
        <is>
          <t>K005-105004278</t>
        </is>
      </c>
      <c r="E1390" s="418" t="inlineStr">
        <is>
          <t>17690</t>
        </is>
      </c>
      <c r="F1390" s="419" t="n">
        <v>44833</v>
      </c>
      <c r="G1390" s="420" t="n">
        <v>371250</v>
      </c>
      <c r="H1390" s="418" t="n"/>
      <c r="I1390" s="455" t="n">
        <v>371250</v>
      </c>
      <c r="J1390" s="418">
        <f>IF(L1390&lt;&gt;"",L1390,K1390)</f>
        <v/>
      </c>
      <c r="K1390" s="418">
        <f>IF(AND(T1390=TRUE, U1390=TRUE, V1390=TRUE), IF(W1390&lt;-0.05, "អនុញ្ញាត (អ្នកផ្គត់ផ្គង់ប្រកាសខ្វះ)", "បានប្រកាស (អនុញ្ញាត)"), IF(AND(T1390=FALSE, U1390=FALSE, V1390=FALSE), "ព្យួរទុក (មិនមានទិន្នន័យ)", "ប្រកាសខុស (ព្យួរទុក)"))</f>
        <v/>
      </c>
      <c r="L1390" s="418" t="inlineStr"/>
      <c r="M1390" s="418" t="inlineStr"/>
      <c r="N1390" s="455" t="n"/>
      <c r="O1390" s="455">
        <f>IF(W1390&lt;0,AI1390,I1390)</f>
        <v/>
      </c>
      <c r="P1390" s="455">
        <f>I1390-O1390</f>
        <v/>
      </c>
      <c r="Q1390" s="418" t="n"/>
      <c r="R1390" s="418" t="inlineStr">
        <is>
          <t>17690</t>
        </is>
      </c>
      <c r="S1390" s="418" t="inlineStr">
        <is>
          <t>17690</t>
        </is>
      </c>
      <c r="T1390" s="418">
        <f>R1390=S1390</f>
        <v/>
      </c>
      <c r="U1390" s="418">
        <f>AND(MONTH(F1390)=MONTH(Y1390), YEAR(F1390)=YEAR(Y1390))</f>
        <v/>
      </c>
      <c r="V1390" s="418">
        <f>AND(AC1390&lt;&gt;"", 'Company information'!D$4&lt;&gt;"", RIGHT(SUBSTITUTE(AC1390,"-",""),9)=RIGHT(SUBSTITUTE('Company information'!D$4,"-",""),9))</f>
        <v/>
      </c>
      <c r="W1390" s="418">
        <f>AI1390-I1390</f>
        <v/>
      </c>
      <c r="X1390" s="455" t="n"/>
      <c r="Y1390" s="419" t="n">
        <v>44833</v>
      </c>
      <c r="Z1390" s="418" t="inlineStr">
        <is>
          <t>17690</t>
        </is>
      </c>
      <c r="AA1390" s="418" t="inlineStr"/>
      <c r="AB1390" s="418" t="inlineStr">
        <is>
          <t>បុគ្គលជាប់អាករ</t>
        </is>
      </c>
      <c r="AC1390" s="418" t="inlineStr">
        <is>
          <t>L001-100067123</t>
        </is>
      </c>
      <c r="AD1390" s="418" t="inlineStr">
        <is>
          <t>រីឡាយអេប៊ល សូស អ៊ិនដាសស្រ្ទៀល (ខេមបូឌា)</t>
        </is>
      </c>
      <c r="AE1390" s="455" t="n">
        <v>4083750</v>
      </c>
      <c r="AF1390" s="455" t="n">
        <v>3712500</v>
      </c>
      <c r="AG1390" s="455" t="n">
        <v>0</v>
      </c>
      <c r="AH1390" s="455" t="n">
        <v>0</v>
      </c>
      <c r="AI1390" s="455" t="n">
        <v>371250</v>
      </c>
      <c r="AJ1390" s="455" t="n">
        <v>0</v>
      </c>
      <c r="AK1390" s="455" t="n">
        <v>0</v>
      </c>
      <c r="AL1390" s="455" t="n">
        <v>0</v>
      </c>
      <c r="AM1390" s="455" t="n">
        <v>0</v>
      </c>
      <c r="AN1390" s="455" t="n">
        <v>0</v>
      </c>
      <c r="AO1390" s="455" t="n">
        <v>0</v>
      </c>
      <c r="AP1390" s="455" t="n">
        <v>0</v>
      </c>
      <c r="AQ1390" s="455" t="n">
        <v>0</v>
      </c>
      <c r="AR1390" s="418" t="inlineStr"/>
      <c r="AS1390" s="418" t="inlineStr">
        <is>
          <t>សេវាកម្មជួល</t>
        </is>
      </c>
      <c r="AT1390" s="418" t="inlineStr">
        <is>
          <t>បានប្រកាសពន្ធ</t>
        </is>
      </c>
    </row>
    <row r="1391">
      <c r="A1391" s="417" t="n">
        <v>1382</v>
      </c>
      <c r="B1391" s="418" t="inlineStr">
        <is>
          <t>Spare Part and Labor 50$</t>
        </is>
      </c>
      <c r="C1391" s="418" t="inlineStr">
        <is>
          <t>អូ.អិម.អេស. (ខេមបូឌា)</t>
        </is>
      </c>
      <c r="D1391" s="418" t="inlineStr">
        <is>
          <t>K005-105004278</t>
        </is>
      </c>
      <c r="E1391" s="418" t="inlineStr">
        <is>
          <t>17691</t>
        </is>
      </c>
      <c r="F1391" s="419" t="n">
        <v>44833</v>
      </c>
      <c r="G1391" s="420" t="n">
        <v>56925</v>
      </c>
      <c r="H1391" s="418" t="n"/>
      <c r="I1391" s="455" t="n">
        <v>56925</v>
      </c>
      <c r="J1391" s="418">
        <f>IF(L1391&lt;&gt;"",L1391,K1391)</f>
        <v/>
      </c>
      <c r="K1391" s="418">
        <f>IF(AND(T1391=TRUE, U1391=TRUE, V1391=TRUE), IF(W1391&lt;-0.05, "អនុញ្ញាត (អ្នកផ្គត់ផ្គង់ប្រកាសខ្វះ)", "បានប្រកាស (អនុញ្ញាត)"), IF(AND(T1391=FALSE, U1391=FALSE, V1391=FALSE), "ព្យួរទុក (មិនមានទិន្នន័យ)", "ប្រកាសខុស (ព្យួរទុក)"))</f>
        <v/>
      </c>
      <c r="L1391" s="418" t="inlineStr"/>
      <c r="M1391" s="418" t="inlineStr"/>
      <c r="N1391" s="455" t="n"/>
      <c r="O1391" s="455">
        <f>IF(W1391&lt;0,AI1391,I1391)</f>
        <v/>
      </c>
      <c r="P1391" s="455">
        <f>I1391-O1391</f>
        <v/>
      </c>
      <c r="Q1391" s="418" t="n"/>
      <c r="R1391" s="418" t="inlineStr">
        <is>
          <t>17691</t>
        </is>
      </c>
      <c r="S1391" s="418" t="inlineStr">
        <is>
          <t>17691</t>
        </is>
      </c>
      <c r="T1391" s="418">
        <f>R1391=S1391</f>
        <v/>
      </c>
      <c r="U1391" s="418">
        <f>AND(MONTH(F1391)=MONTH(Y1391), YEAR(F1391)=YEAR(Y1391))</f>
        <v/>
      </c>
      <c r="V1391" s="418">
        <f>AND(AC1391&lt;&gt;"", 'Company information'!D$4&lt;&gt;"", RIGHT(SUBSTITUTE(AC1391,"-",""),9)=RIGHT(SUBSTITUTE('Company information'!D$4,"-",""),9))</f>
        <v/>
      </c>
      <c r="W1391" s="418">
        <f>AI1391-I1391</f>
        <v/>
      </c>
      <c r="X1391" s="455" t="n"/>
      <c r="Y1391" s="419" t="n">
        <v>44833</v>
      </c>
      <c r="Z1391" s="418" t="inlineStr">
        <is>
          <t>17691</t>
        </is>
      </c>
      <c r="AA1391" s="418" t="inlineStr"/>
      <c r="AB1391" s="418" t="inlineStr">
        <is>
          <t>បុគ្គលជាប់អាករ</t>
        </is>
      </c>
      <c r="AC1391" s="418" t="inlineStr">
        <is>
          <t>L001-100067123</t>
        </is>
      </c>
      <c r="AD1391" s="418" t="inlineStr">
        <is>
          <t>រីឡាយអេប៊ល សូស អ៊ិនដាសស្រ្ទៀល (ខេមបូឌា)</t>
        </is>
      </c>
      <c r="AE1391" s="455" t="n">
        <v>626175</v>
      </c>
      <c r="AF1391" s="455" t="n">
        <v>569250</v>
      </c>
      <c r="AG1391" s="455" t="n">
        <v>0</v>
      </c>
      <c r="AH1391" s="455" t="n">
        <v>0</v>
      </c>
      <c r="AI1391" s="455" t="n">
        <v>56925</v>
      </c>
      <c r="AJ1391" s="455" t="n">
        <v>0</v>
      </c>
      <c r="AK1391" s="455" t="n">
        <v>0</v>
      </c>
      <c r="AL1391" s="455" t="n">
        <v>0</v>
      </c>
      <c r="AM1391" s="455" t="n">
        <v>0</v>
      </c>
      <c r="AN1391" s="455" t="n">
        <v>0</v>
      </c>
      <c r="AO1391" s="455" t="n">
        <v>0</v>
      </c>
      <c r="AP1391" s="455" t="n">
        <v>0</v>
      </c>
      <c r="AQ1391" s="455" t="n">
        <v>0</v>
      </c>
      <c r="AR1391" s="418" t="inlineStr"/>
      <c r="AS1391" s="418" t="inlineStr">
        <is>
          <t>សេវាកម្មជួល</t>
        </is>
      </c>
      <c r="AT1391" s="418" t="inlineStr">
        <is>
          <t>បានប្រកាសពន្ធ</t>
        </is>
      </c>
    </row>
    <row r="1392">
      <c r="A1392" s="417" t="n">
        <v>1383</v>
      </c>
      <c r="B1392" s="418" t="inlineStr">
        <is>
          <t>Air conditioner pipe and other Material</t>
        </is>
      </c>
      <c r="C1392" s="418" t="inlineStr">
        <is>
          <t>អូ.អិម.អេស. (ខេមបូឌា)</t>
        </is>
      </c>
      <c r="D1392" s="418" t="inlineStr">
        <is>
          <t>K005-105004278</t>
        </is>
      </c>
      <c r="E1392" s="418" t="inlineStr">
        <is>
          <t>17692</t>
        </is>
      </c>
      <c r="F1392" s="419" t="n">
        <v>44833</v>
      </c>
      <c r="G1392" s="420" t="n">
        <v>96319</v>
      </c>
      <c r="H1392" s="418" t="n"/>
      <c r="I1392" s="455" t="n">
        <v>96319</v>
      </c>
      <c r="J1392" s="418">
        <f>IF(L1392&lt;&gt;"",L1392,K1392)</f>
        <v/>
      </c>
      <c r="K1392" s="418">
        <f>IF(AND(T1392=TRUE, U1392=TRUE, V1392=TRUE), IF(W1392&lt;-0.05, "អនុញ្ញាត (អ្នកផ្គត់ផ្គង់ប្រកាសខ្វះ)", "បានប្រកាស (អនុញ្ញាត)"), IF(AND(T1392=FALSE, U1392=FALSE, V1392=FALSE), "ព្យួរទុក (មិនមានទិន្នន័យ)", "ប្រកាសខុស (ព្យួរទុក)"))</f>
        <v/>
      </c>
      <c r="L1392" s="418" t="inlineStr"/>
      <c r="M1392" s="418" t="inlineStr"/>
      <c r="N1392" s="455" t="n"/>
      <c r="O1392" s="455">
        <f>IF(W1392&lt;0,AI1392,I1392)</f>
        <v/>
      </c>
      <c r="P1392" s="455">
        <f>I1392-O1392</f>
        <v/>
      </c>
      <c r="Q1392" s="418" t="n"/>
      <c r="R1392" s="418" t="inlineStr">
        <is>
          <t>17692</t>
        </is>
      </c>
      <c r="S1392" s="418" t="inlineStr">
        <is>
          <t>17692</t>
        </is>
      </c>
      <c r="T1392" s="418">
        <f>R1392=S1392</f>
        <v/>
      </c>
      <c r="U1392" s="418">
        <f>AND(MONTH(F1392)=MONTH(Y1392), YEAR(F1392)=YEAR(Y1392))</f>
        <v/>
      </c>
      <c r="V1392" s="418">
        <f>AND(AC1392&lt;&gt;"", 'Company information'!D$4&lt;&gt;"", RIGHT(SUBSTITUTE(AC1392,"-",""),9)=RIGHT(SUBSTITUTE('Company information'!D$4,"-",""),9))</f>
        <v/>
      </c>
      <c r="W1392" s="418">
        <f>AI1392-I1392</f>
        <v/>
      </c>
      <c r="X1392" s="455" t="n"/>
      <c r="Y1392" s="419" t="n">
        <v>44833</v>
      </c>
      <c r="Z1392" s="418" t="inlineStr">
        <is>
          <t>17692</t>
        </is>
      </c>
      <c r="AA1392" s="418" t="inlineStr"/>
      <c r="AB1392" s="418" t="inlineStr">
        <is>
          <t>បុគ្គលជាប់អាករ</t>
        </is>
      </c>
      <c r="AC1392" s="418" t="inlineStr">
        <is>
          <t>L001-100067123</t>
        </is>
      </c>
      <c r="AD1392" s="418" t="inlineStr">
        <is>
          <t>រីឡាយអេប៊ល សូស អ៊ិនដាសស្រ្ទៀល (ខេមបូឌា)</t>
        </is>
      </c>
      <c r="AE1392" s="455" t="n">
        <v>1059506</v>
      </c>
      <c r="AF1392" s="455" t="n">
        <v>963187</v>
      </c>
      <c r="AG1392" s="455" t="n">
        <v>0</v>
      </c>
      <c r="AH1392" s="455" t="n">
        <v>0</v>
      </c>
      <c r="AI1392" s="455" t="n">
        <v>96319</v>
      </c>
      <c r="AJ1392" s="455" t="n">
        <v>0</v>
      </c>
      <c r="AK1392" s="455" t="n">
        <v>0</v>
      </c>
      <c r="AL1392" s="455" t="n">
        <v>0</v>
      </c>
      <c r="AM1392" s="455" t="n">
        <v>0</v>
      </c>
      <c r="AN1392" s="455" t="n">
        <v>0</v>
      </c>
      <c r="AO1392" s="455" t="n">
        <v>0</v>
      </c>
      <c r="AP1392" s="455" t="n">
        <v>0</v>
      </c>
      <c r="AQ1392" s="455" t="n">
        <v>0</v>
      </c>
      <c r="AR1392" s="418" t="inlineStr"/>
      <c r="AS1392" s="418" t="inlineStr">
        <is>
          <t>សេវាកម្មជួល</t>
        </is>
      </c>
      <c r="AT1392" s="418" t="inlineStr">
        <is>
          <t>បានប្រកាសពន្ធ</t>
        </is>
      </c>
    </row>
    <row r="1393">
      <c r="A1393" s="417" t="n">
        <v>1384</v>
      </c>
      <c r="B1393" s="418" t="inlineStr">
        <is>
          <t>Construction Meterial</t>
        </is>
      </c>
      <c r="C1393" s="418" t="inlineStr">
        <is>
          <t>មេហ្គាតុន ស៊ីឃ្យួរឹធី ឯ.ក</t>
        </is>
      </c>
      <c r="D1393" s="418" t="inlineStr">
        <is>
          <t>K007-901803178</t>
        </is>
      </c>
      <c r="E1393" s="418" t="inlineStr">
        <is>
          <t>000216</t>
        </is>
      </c>
      <c r="F1393" s="419" t="n">
        <v>44834</v>
      </c>
      <c r="G1393" s="420" t="n">
        <v>1124375</v>
      </c>
      <c r="H1393" s="418" t="n"/>
      <c r="I1393" s="455" t="n">
        <v>1124375</v>
      </c>
      <c r="J1393" s="418">
        <f>IF(L1393&lt;&gt;"",L1393,K1393)</f>
        <v/>
      </c>
      <c r="K1393" s="418">
        <f>IF(AND(T1393=TRUE, U1393=TRUE, V1393=TRUE), IF(W1393&lt;-0.05, "អនុញ្ញាត (អ្នកផ្គត់ផ្គង់ប្រកាសខ្វះ)", "បានប្រកាស (អនុញ្ញាត)"), IF(AND(T1393=FALSE, U1393=FALSE, V1393=FALSE), "ព្យួរទុក (មិនមានទិន្នន័យ)", "ប្រកាសខុស (ព្យួរទុក)"))</f>
        <v/>
      </c>
      <c r="L1393" s="418" t="inlineStr"/>
      <c r="M1393" s="418" t="inlineStr"/>
      <c r="N1393" s="455" t="n"/>
      <c r="O1393" s="455">
        <f>IF(W1393&lt;0,AI1393,I1393)</f>
        <v/>
      </c>
      <c r="P1393" s="455">
        <f>I1393-O1393</f>
        <v/>
      </c>
      <c r="Q1393" s="418" t="n"/>
      <c r="R1393" s="418" t="inlineStr">
        <is>
          <t>000216</t>
        </is>
      </c>
      <c r="S1393" s="418" t="inlineStr">
        <is>
          <t>000216</t>
        </is>
      </c>
      <c r="T1393" s="418">
        <f>R1393=S1393</f>
        <v/>
      </c>
      <c r="U1393" s="418">
        <f>AND(MONTH(F1393)=MONTH(Y1393), YEAR(F1393)=YEAR(Y1393))</f>
        <v/>
      </c>
      <c r="V1393" s="418">
        <f>AND(AC1393&lt;&gt;"", 'Company information'!D$4&lt;&gt;"", RIGHT(SUBSTITUTE(AC1393,"-",""),9)=RIGHT(SUBSTITUTE('Company information'!D$4,"-",""),9))</f>
        <v/>
      </c>
      <c r="W1393" s="418">
        <f>AI1393-I1393</f>
        <v/>
      </c>
      <c r="X1393" s="455" t="n"/>
      <c r="Y1393" s="419" t="n">
        <v>44844</v>
      </c>
      <c r="Z1393" s="418" t="inlineStr">
        <is>
          <t>000216</t>
        </is>
      </c>
      <c r="AA1393" s="418" t="inlineStr"/>
      <c r="AB1393" s="418" t="inlineStr">
        <is>
          <t>បុគ្គលជាប់អាករ</t>
        </is>
      </c>
      <c r="AC1393" s="418" t="inlineStr">
        <is>
          <t>L001-100192335</t>
        </is>
      </c>
      <c r="AD1393" s="418" t="inlineStr">
        <is>
          <t>ស៊ីកូ (ភ្នំពេញ) ខូ អិលធីឌី</t>
        </is>
      </c>
      <c r="AE1393" s="455" t="n">
        <v>3252178</v>
      </c>
      <c r="AF1393" s="455" t="n">
        <v>2956525</v>
      </c>
      <c r="AG1393" s="455" t="n">
        <v>0</v>
      </c>
      <c r="AH1393" s="455" t="n">
        <v>0</v>
      </c>
      <c r="AI1393" s="455" t="n">
        <v>295653</v>
      </c>
      <c r="AJ1393" s="455" t="n">
        <v>0</v>
      </c>
      <c r="AK1393" s="455" t="n">
        <v>0</v>
      </c>
      <c r="AL1393" s="455" t="n">
        <v>0</v>
      </c>
      <c r="AM1393" s="455" t="n">
        <v>0</v>
      </c>
      <c r="AN1393" s="455" t="n">
        <v>0</v>
      </c>
      <c r="AO1393" s="455" t="n">
        <v>0</v>
      </c>
      <c r="AP1393" s="455" t="n">
        <v>0</v>
      </c>
      <c r="AQ1393" s="455" t="n">
        <v>0</v>
      </c>
      <c r="AR1393" s="418" t="inlineStr"/>
      <c r="AS1393" s="418" t="inlineStr">
        <is>
          <t>Ticket</t>
        </is>
      </c>
      <c r="AT1393" s="418" t="inlineStr">
        <is>
          <t>បានប្រកាសពន្ធ</t>
        </is>
      </c>
    </row>
    <row r="1394">
      <c r="A1394" s="417" t="n">
        <v>1385</v>
      </c>
      <c r="B1394" s="418" t="inlineStr">
        <is>
          <t>U90-Paint</t>
        </is>
      </c>
      <c r="C1394" s="418" t="inlineStr">
        <is>
          <t>ប៊ី. ភី. ស៊ី ត្រេឌីង</t>
        </is>
      </c>
      <c r="D1394" s="418" t="inlineStr">
        <is>
          <t>L001-100109551</t>
        </is>
      </c>
      <c r="E1394" s="418" t="inlineStr">
        <is>
          <t>BPC-0403/2022</t>
        </is>
      </c>
      <c r="F1394" s="419" t="n">
        <v>44820</v>
      </c>
      <c r="G1394" s="420" t="n">
        <v>799280</v>
      </c>
      <c r="H1394" s="418" t="n"/>
      <c r="I1394" s="455" t="n">
        <v>799280</v>
      </c>
      <c r="J1394" s="418">
        <f>IF(L1394&lt;&gt;"",L1394,K1394)</f>
        <v/>
      </c>
      <c r="K1394" s="418">
        <f>IF(AND(T1394=TRUE, U1394=TRUE, V1394=TRUE), IF(W1394&lt;-0.05, "អនុញ្ញាត (អ្នកផ្គត់ផ្គង់ប្រកាសខ្វះ)", "បានប្រកាស (អនុញ្ញាត)"), IF(AND(T1394=FALSE, U1394=FALSE, V1394=FALSE), "ព្យួរទុក (មិនមានទិន្នន័យ)", "ប្រកាសខុស (ព្យួរទុក)"))</f>
        <v/>
      </c>
      <c r="L1394" s="418" t="inlineStr"/>
      <c r="M1394" s="418" t="inlineStr"/>
      <c r="N1394" s="455" t="n"/>
      <c r="O1394" s="455">
        <f>IF(W1394&lt;0,AI1394,I1394)</f>
        <v/>
      </c>
      <c r="P1394" s="455">
        <f>I1394-O1394</f>
        <v/>
      </c>
      <c r="Q1394" s="418" t="n"/>
      <c r="R1394" s="418" t="inlineStr">
        <is>
          <t>BPC-0403/2022</t>
        </is>
      </c>
      <c r="S1394" s="418" t="inlineStr">
        <is>
          <t>BPC-0403/2022</t>
        </is>
      </c>
      <c r="T1394" s="418">
        <f>R1394=S1394</f>
        <v/>
      </c>
      <c r="U1394" s="418">
        <f>AND(MONTH(F1394)=MONTH(Y1394), YEAR(F1394)=YEAR(Y1394))</f>
        <v/>
      </c>
      <c r="V1394" s="418">
        <f>AND(AC1394&lt;&gt;"", 'Company information'!D$4&lt;&gt;"", RIGHT(SUBSTITUTE(AC1394,"-",""),9)=RIGHT(SUBSTITUTE('Company information'!D$4,"-",""),9))</f>
        <v/>
      </c>
      <c r="W1394" s="418">
        <f>AI1394-I1394</f>
        <v/>
      </c>
      <c r="X1394" s="455" t="n"/>
      <c r="Y1394" s="419" t="n">
        <v>44820</v>
      </c>
      <c r="Z1394" s="418" t="inlineStr">
        <is>
          <t>BPC-0403/2022</t>
        </is>
      </c>
      <c r="AA1394" s="418" t="inlineStr"/>
      <c r="AB1394" s="418" t="inlineStr">
        <is>
          <t>បុគ្គលជាប់អាករ</t>
        </is>
      </c>
      <c r="AC1394" s="418" t="inlineStr">
        <is>
          <t>L001-100067123</t>
        </is>
      </c>
      <c r="AD1394" s="418" t="inlineStr">
        <is>
          <t>រីឡាយអេប៊ល សូស អ៊ិនដាសស្រ្ទៀល (ខេមបូឌា)</t>
        </is>
      </c>
      <c r="AE1394" s="455" t="n">
        <v>8792080</v>
      </c>
      <c r="AF1394" s="455" t="n">
        <v>7992800</v>
      </c>
      <c r="AG1394" s="455" t="n">
        <v>0</v>
      </c>
      <c r="AH1394" s="455" t="n">
        <v>0</v>
      </c>
      <c r="AI1394" s="455" t="n">
        <v>799280</v>
      </c>
      <c r="AJ1394" s="455" t="n">
        <v>0</v>
      </c>
      <c r="AK1394" s="455" t="n">
        <v>0</v>
      </c>
      <c r="AL1394" s="455" t="n">
        <v>0</v>
      </c>
      <c r="AM1394" s="455" t="n">
        <v>0</v>
      </c>
      <c r="AN1394" s="455" t="n">
        <v>0</v>
      </c>
      <c r="AO1394" s="455" t="n">
        <v>0</v>
      </c>
      <c r="AP1394" s="455" t="n">
        <v>0</v>
      </c>
      <c r="AQ1394" s="455" t="n">
        <v>0</v>
      </c>
      <c r="AR1394" s="418" t="inlineStr"/>
      <c r="AS1394" s="418" t="inlineStr">
        <is>
          <t>លក់ភេសជ្ជៈ</t>
        </is>
      </c>
      <c r="AT1394" s="418" t="inlineStr">
        <is>
          <t>បានប្រកាសពន្ធ</t>
        </is>
      </c>
    </row>
    <row r="1395">
      <c r="A1395" s="417" t="n">
        <v>1386</v>
      </c>
      <c r="B1395" s="418" t="inlineStr">
        <is>
          <t>Mattresses and pillows</t>
        </is>
      </c>
      <c r="C1395" s="418" t="inlineStr">
        <is>
          <t>ប៊ី. ភី. ស៊ី ត្រេឌីង</t>
        </is>
      </c>
      <c r="D1395" s="418" t="inlineStr">
        <is>
          <t>L001-100109551</t>
        </is>
      </c>
      <c r="E1395" s="418" t="inlineStr">
        <is>
          <t>BPC-0385/2022</t>
        </is>
      </c>
      <c r="F1395" s="419" t="n">
        <v>44751</v>
      </c>
      <c r="G1395" s="420" t="n">
        <v>1599336</v>
      </c>
      <c r="H1395" s="418" t="n"/>
      <c r="I1395" s="455" t="n">
        <v>1599336</v>
      </c>
      <c r="J1395" s="418">
        <f>IF(L1395&lt;&gt;"",L1395,K1395)</f>
        <v/>
      </c>
      <c r="K1395" s="418">
        <f>IF(AND(T1395=TRUE, U1395=TRUE, V1395=TRUE), IF(W1395&lt;-0.05, "អនុញ្ញាត (អ្នកផ្គត់ផ្គង់ប្រកាសខ្វះ)", "បានប្រកាស (អនុញ្ញាត)"), IF(AND(T1395=FALSE, U1395=FALSE, V1395=FALSE), "ព្យួរទុក (មិនមានទិន្នន័យ)", "ប្រកាសខុស (ព្យួរទុក)"))</f>
        <v/>
      </c>
      <c r="L1395" s="418" t="inlineStr"/>
      <c r="M1395" s="418" t="inlineStr"/>
      <c r="N1395" s="455" t="n"/>
      <c r="O1395" s="455">
        <f>IF(W1395&lt;0,AI1395,I1395)</f>
        <v/>
      </c>
      <c r="P1395" s="455">
        <f>I1395-O1395</f>
        <v/>
      </c>
      <c r="Q1395" s="418" t="n"/>
      <c r="R1395" s="418" t="inlineStr">
        <is>
          <t>BPC-0385/2022</t>
        </is>
      </c>
      <c r="S1395" s="418" t="inlineStr">
        <is>
          <t>BPC-0385/2022</t>
        </is>
      </c>
      <c r="T1395" s="418">
        <f>R1395=S1395</f>
        <v/>
      </c>
      <c r="U1395" s="418">
        <f>AND(MONTH(F1395)=MONTH(Y1395), YEAR(F1395)=YEAR(Y1395))</f>
        <v/>
      </c>
      <c r="V1395" s="418">
        <f>AND(AC1395&lt;&gt;"", 'Company information'!D$4&lt;&gt;"", RIGHT(SUBSTITUTE(AC1395,"-",""),9)=RIGHT(SUBSTITUTE('Company information'!D$4,"-",""),9))</f>
        <v/>
      </c>
      <c r="W1395" s="418">
        <f>AI1395-I1395</f>
        <v/>
      </c>
      <c r="X1395" s="455" t="n"/>
      <c r="Y1395" s="419" t="n">
        <v>44811</v>
      </c>
      <c r="Z1395" s="418" t="inlineStr">
        <is>
          <t>BPC-0385/2022</t>
        </is>
      </c>
      <c r="AA1395" s="418" t="inlineStr"/>
      <c r="AB1395" s="418" t="inlineStr">
        <is>
          <t>បុគ្គលជាប់អាករ</t>
        </is>
      </c>
      <c r="AC1395" s="418" t="inlineStr">
        <is>
          <t>L001-100067123</t>
        </is>
      </c>
      <c r="AD1395" s="418" t="inlineStr">
        <is>
          <t>រីឡាយអេប៊ល សូស អ៊ិនដាសស្រ្ទៀល (ខេមបូឌា)</t>
        </is>
      </c>
      <c r="AE1395" s="455" t="n">
        <v>17592696</v>
      </c>
      <c r="AF1395" s="455" t="n">
        <v>15993360</v>
      </c>
      <c r="AG1395" s="455" t="n">
        <v>0</v>
      </c>
      <c r="AH1395" s="455" t="n">
        <v>0</v>
      </c>
      <c r="AI1395" s="455" t="n">
        <v>1599336</v>
      </c>
      <c r="AJ1395" s="455" t="n">
        <v>0</v>
      </c>
      <c r="AK1395" s="455" t="n">
        <v>0</v>
      </c>
      <c r="AL1395" s="455" t="n">
        <v>0</v>
      </c>
      <c r="AM1395" s="455" t="n">
        <v>0</v>
      </c>
      <c r="AN1395" s="455" t="n">
        <v>0</v>
      </c>
      <c r="AO1395" s="455" t="n">
        <v>0</v>
      </c>
      <c r="AP1395" s="455" t="n">
        <v>0</v>
      </c>
      <c r="AQ1395" s="455" t="n">
        <v>0</v>
      </c>
      <c r="AR1395" s="418" t="inlineStr"/>
      <c r="AS1395" s="418" t="inlineStr">
        <is>
          <t>លក់ភេសជ្ជៈ</t>
        </is>
      </c>
      <c r="AT1395" s="418" t="inlineStr">
        <is>
          <t>បានប្រកាសពន្ធ</t>
        </is>
      </c>
    </row>
    <row r="1396">
      <c r="A1396" s="417" t="n">
        <v>1387</v>
      </c>
      <c r="B1396" s="418" t="inlineStr">
        <is>
          <t>Fruit for worship</t>
        </is>
      </c>
      <c r="C1396" s="418" t="inlineStr">
        <is>
          <t>អង្គរ ដាតា ខមម្ញូនីខេសិន គ្រុប (អេ ឌី​ ស៊ី)</t>
        </is>
      </c>
      <c r="D1396" s="418" t="inlineStr">
        <is>
          <t>L001-100078885</t>
        </is>
      </c>
      <c r="E1396" s="418" t="inlineStr">
        <is>
          <t>TI22-030706</t>
        </is>
      </c>
      <c r="F1396" s="419" t="n">
        <v>44832</v>
      </c>
      <c r="G1396" s="420" t="n">
        <v>881044</v>
      </c>
      <c r="H1396" s="418" t="n"/>
      <c r="I1396" s="455" t="n">
        <v>881044</v>
      </c>
      <c r="J1396" s="418">
        <f>IF(L1396&lt;&gt;"",L1396,K1396)</f>
        <v/>
      </c>
      <c r="K1396" s="418">
        <f>IF(AND(T1396=TRUE, U1396=TRUE, V1396=TRUE), IF(W1396&lt;-0.05, "អនុញ្ញាត (អ្នកផ្គត់ផ្គង់ប្រកាសខ្វះ)", "បានប្រកាស (អនុញ្ញាត)"), IF(AND(T1396=FALSE, U1396=FALSE, V1396=FALSE), "ព្យួរទុក (មិនមានទិន្នន័យ)", "ប្រកាសខុស (ព្យួរទុក)"))</f>
        <v/>
      </c>
      <c r="L1396" s="418" t="inlineStr"/>
      <c r="M1396" s="418" t="inlineStr"/>
      <c r="N1396" s="455" t="n"/>
      <c r="O1396" s="455">
        <f>IF(W1396&lt;0,AI1396,I1396)</f>
        <v/>
      </c>
      <c r="P1396" s="455">
        <f>I1396-O1396</f>
        <v/>
      </c>
      <c r="Q1396" s="418" t="n"/>
      <c r="R1396" s="418" t="inlineStr">
        <is>
          <t>TI22-030706</t>
        </is>
      </c>
      <c r="S1396" s="418" t="inlineStr"/>
      <c r="T1396" s="418">
        <f>R1396=S1396</f>
        <v/>
      </c>
      <c r="U1396" s="418">
        <f>AND(MONTH(F1396)=MONTH(Y1396), YEAR(F1396)=YEAR(Y1396))</f>
        <v/>
      </c>
      <c r="V1396" s="418">
        <f>AND(AC1396&lt;&gt;"", 'Company information'!D$4&lt;&gt;"", RIGHT(SUBSTITUTE(AC1396,"-",""),9)=RIGHT(SUBSTITUTE('Company information'!D$4,"-",""),9))</f>
        <v/>
      </c>
      <c r="W1396" s="418">
        <f>AI1396-I1396</f>
        <v/>
      </c>
      <c r="X1396" s="455" t="n"/>
      <c r="Y1396" s="417" t="n"/>
      <c r="Z1396" s="418" t="n"/>
      <c r="AA1396" s="418" t="n"/>
      <c r="AB1396" s="418" t="n"/>
      <c r="AC1396" s="418" t="n"/>
      <c r="AD1396" s="418" t="n"/>
      <c r="AE1396" s="455" t="n"/>
      <c r="AF1396" s="455" t="n"/>
      <c r="AG1396" s="455" t="n"/>
      <c r="AH1396" s="455" t="n"/>
      <c r="AI1396" s="455" t="n"/>
      <c r="AJ1396" s="455" t="n"/>
      <c r="AK1396" s="455" t="n"/>
      <c r="AL1396" s="455" t="n"/>
      <c r="AM1396" s="455" t="n"/>
      <c r="AN1396" s="455" t="n"/>
      <c r="AO1396" s="455" t="n"/>
      <c r="AP1396" s="455" t="n"/>
      <c r="AQ1396" s="455" t="n"/>
      <c r="AR1396" s="418" t="n"/>
      <c r="AS1396" s="418" t="n"/>
      <c r="AT1396" s="418" t="n"/>
    </row>
    <row r="1397">
      <c r="A1397" s="417" t="n">
        <v>1388</v>
      </c>
      <c r="B1397" s="418" t="inlineStr">
        <is>
          <t>Banner</t>
        </is>
      </c>
      <c r="C1397" s="418" t="inlineStr">
        <is>
          <t>អង្គរ ដាតា ខមម្ញូនីខេសិន គ្រុប (អេ ឌី​ ស៊ី)</t>
        </is>
      </c>
      <c r="D1397" s="418" t="inlineStr">
        <is>
          <t>L001-100078885</t>
        </is>
      </c>
      <c r="E1397" s="418" t="inlineStr">
        <is>
          <t>TI22-029280</t>
        </is>
      </c>
      <c r="F1397" s="419" t="n">
        <v>44818</v>
      </c>
      <c r="G1397" s="420" t="n">
        <v>879548</v>
      </c>
      <c r="H1397" s="418" t="n"/>
      <c r="I1397" s="455" t="n">
        <v>879548</v>
      </c>
      <c r="J1397" s="418">
        <f>IF(L1397&lt;&gt;"",L1397,K1397)</f>
        <v/>
      </c>
      <c r="K1397" s="418">
        <f>IF(AND(T1397=TRUE, U1397=TRUE, V1397=TRUE), IF(W1397&lt;-0.05, "អនុញ្ញាត (អ្នកផ្គត់ផ្គង់ប្រកាសខ្វះ)", "បានប្រកាស (អនុញ្ញាត)"), IF(AND(T1397=FALSE, U1397=FALSE, V1397=FALSE), "ព្យួរទុក (មិនមានទិន្នន័យ)", "ប្រកាសខុស (ព្យួរទុក)"))</f>
        <v/>
      </c>
      <c r="L1397" s="418" t="inlineStr"/>
      <c r="M1397" s="418" t="inlineStr"/>
      <c r="N1397" s="455" t="n"/>
      <c r="O1397" s="455">
        <f>IF(W1397&lt;0,AI1397,I1397)</f>
        <v/>
      </c>
      <c r="P1397" s="455">
        <f>I1397-O1397</f>
        <v/>
      </c>
      <c r="Q1397" s="418" t="n"/>
      <c r="R1397" s="418" t="inlineStr">
        <is>
          <t>TI22-029280</t>
        </is>
      </c>
      <c r="S1397" s="418" t="inlineStr"/>
      <c r="T1397" s="418">
        <f>R1397=S1397</f>
        <v/>
      </c>
      <c r="U1397" s="418">
        <f>AND(MONTH(F1397)=MONTH(Y1397), YEAR(F1397)=YEAR(Y1397))</f>
        <v/>
      </c>
      <c r="V1397" s="418">
        <f>AND(AC1397&lt;&gt;"", 'Company information'!D$4&lt;&gt;"", RIGHT(SUBSTITUTE(AC1397,"-",""),9)=RIGHT(SUBSTITUTE('Company information'!D$4,"-",""),9))</f>
        <v/>
      </c>
      <c r="W1397" s="418">
        <f>AI1397-I1397</f>
        <v/>
      </c>
      <c r="X1397" s="455" t="n"/>
      <c r="Y1397" s="417" t="n"/>
      <c r="Z1397" s="418" t="n"/>
      <c r="AA1397" s="418" t="n"/>
      <c r="AB1397" s="418" t="n"/>
      <c r="AC1397" s="418" t="n"/>
      <c r="AD1397" s="418" t="n"/>
      <c r="AE1397" s="455" t="n"/>
      <c r="AF1397" s="455" t="n"/>
      <c r="AG1397" s="455" t="n"/>
      <c r="AH1397" s="455" t="n"/>
      <c r="AI1397" s="455" t="n"/>
      <c r="AJ1397" s="455" t="n"/>
      <c r="AK1397" s="455" t="n"/>
      <c r="AL1397" s="455" t="n"/>
      <c r="AM1397" s="455" t="n"/>
      <c r="AN1397" s="455" t="n"/>
      <c r="AO1397" s="455" t="n"/>
      <c r="AP1397" s="455" t="n"/>
      <c r="AQ1397" s="455" t="n"/>
      <c r="AR1397" s="418" t="n"/>
      <c r="AS1397" s="418" t="n"/>
      <c r="AT1397" s="418" t="n"/>
    </row>
    <row r="1398">
      <c r="A1398" s="417" t="n">
        <v>1389</v>
      </c>
      <c r="B1398" s="418" t="inlineStr">
        <is>
          <t>MOC Fee</t>
        </is>
      </c>
      <c r="C1398" s="418" t="inlineStr">
        <is>
          <t>អង្គរ ដាតា ខមម្ញូនីខេសិន គ្រុប (អេ ឌី​ ស៊ី)</t>
        </is>
      </c>
      <c r="D1398" s="418" t="inlineStr">
        <is>
          <t>L001-100078885</t>
        </is>
      </c>
      <c r="E1398" s="418" t="inlineStr">
        <is>
          <t>TI22-027829</t>
        </is>
      </c>
      <c r="F1398" s="419" t="n">
        <v>44570</v>
      </c>
      <c r="G1398" s="420" t="n">
        <v>879335</v>
      </c>
      <c r="H1398" s="418" t="n"/>
      <c r="I1398" s="455" t="n">
        <v>879335</v>
      </c>
      <c r="J1398" s="418">
        <f>IF(L1398&lt;&gt;"",L1398,K1398)</f>
        <v/>
      </c>
      <c r="K1398" s="418">
        <f>IF(AND(T1398=TRUE, U1398=TRUE, V1398=TRUE), IF(W1398&lt;-0.05, "អនុញ្ញាត (អ្នកផ្គត់ផ្គង់ប្រកាសខ្វះ)", "បានប្រកាស (អនុញ្ញាត)"), IF(AND(T1398=FALSE, U1398=FALSE, V1398=FALSE), "ព្យួរទុក (មិនមានទិន្នន័យ)", "ប្រកាសខុស (ព្យួរទុក)"))</f>
        <v/>
      </c>
      <c r="L1398" s="418" t="inlineStr"/>
      <c r="M1398" s="418" t="inlineStr"/>
      <c r="N1398" s="455" t="n"/>
      <c r="O1398" s="455">
        <f>IF(W1398&lt;0,AI1398,I1398)</f>
        <v/>
      </c>
      <c r="P1398" s="455">
        <f>I1398-O1398</f>
        <v/>
      </c>
      <c r="Q1398" s="418" t="n"/>
      <c r="R1398" s="418" t="inlineStr">
        <is>
          <t>TI22-027829</t>
        </is>
      </c>
      <c r="S1398" s="418" t="inlineStr"/>
      <c r="T1398" s="418">
        <f>R1398=S1398</f>
        <v/>
      </c>
      <c r="U1398" s="418">
        <f>AND(MONTH(F1398)=MONTH(Y1398), YEAR(F1398)=YEAR(Y1398))</f>
        <v/>
      </c>
      <c r="V1398" s="418">
        <f>AND(AC1398&lt;&gt;"", 'Company information'!D$4&lt;&gt;"", RIGHT(SUBSTITUTE(AC1398,"-",""),9)=RIGHT(SUBSTITUTE('Company information'!D$4,"-",""),9))</f>
        <v/>
      </c>
      <c r="W1398" s="418">
        <f>AI1398-I1398</f>
        <v/>
      </c>
      <c r="X1398" s="455" t="n"/>
      <c r="Y1398" s="417" t="n"/>
      <c r="Z1398" s="418" t="n"/>
      <c r="AA1398" s="418" t="n"/>
      <c r="AB1398" s="418" t="n"/>
      <c r="AC1398" s="418" t="n"/>
      <c r="AD1398" s="418" t="n"/>
      <c r="AE1398" s="455" t="n"/>
      <c r="AF1398" s="455" t="n"/>
      <c r="AG1398" s="455" t="n"/>
      <c r="AH1398" s="455" t="n"/>
      <c r="AI1398" s="455" t="n"/>
      <c r="AJ1398" s="455" t="n"/>
      <c r="AK1398" s="455" t="n"/>
      <c r="AL1398" s="455" t="n"/>
      <c r="AM1398" s="455" t="n"/>
      <c r="AN1398" s="455" t="n"/>
      <c r="AO1398" s="455" t="n"/>
      <c r="AP1398" s="455" t="n"/>
      <c r="AQ1398" s="455" t="n"/>
      <c r="AR1398" s="418" t="n"/>
      <c r="AS1398" s="418" t="n"/>
      <c r="AT1398" s="418" t="n"/>
    </row>
    <row r="1399">
      <c r="A1399" s="417" t="n">
        <v>1390</v>
      </c>
      <c r="B1399" s="418" t="inlineStr">
        <is>
          <t>MOC Fee</t>
        </is>
      </c>
      <c r="C1399" s="418" t="inlineStr">
        <is>
          <t>អេសជីអេស (ខេមបូឌា) លីមីធីត</t>
        </is>
      </c>
      <c r="D1399" s="418" t="inlineStr">
        <is>
          <t>L001-107030519</t>
        </is>
      </c>
      <c r="E1399" s="418" t="inlineStr">
        <is>
          <t>10021679</t>
        </is>
      </c>
      <c r="F1399" s="419" t="n">
        <v>44823</v>
      </c>
      <c r="G1399" s="420" t="n">
        <v>30915</v>
      </c>
      <c r="H1399" s="418" t="n"/>
      <c r="I1399" s="455" t="n">
        <v>30915</v>
      </c>
      <c r="J1399" s="418">
        <f>IF(L1399&lt;&gt;"",L1399,K1399)</f>
        <v/>
      </c>
      <c r="K1399" s="418">
        <f>IF(AND(T1399=TRUE, U1399=TRUE, V1399=TRUE), IF(W1399&lt;-0.05, "អនុញ្ញាត (អ្នកផ្គត់ផ្គង់ប្រកាសខ្វះ)", "បានប្រកាស (អនុញ្ញាត)"), IF(AND(T1399=FALSE, U1399=FALSE, V1399=FALSE), "ព្យួរទុក (មិនមានទិន្នន័យ)", "ប្រកាសខុស (ព្យួរទុក)"))</f>
        <v/>
      </c>
      <c r="L1399" s="418" t="inlineStr"/>
      <c r="M1399" s="418" t="inlineStr"/>
      <c r="N1399" s="455" t="n"/>
      <c r="O1399" s="455">
        <f>IF(W1399&lt;0,AI1399,I1399)</f>
        <v/>
      </c>
      <c r="P1399" s="455">
        <f>I1399-O1399</f>
        <v/>
      </c>
      <c r="Q1399" s="418" t="n"/>
      <c r="R1399" s="418" t="inlineStr">
        <is>
          <t>10021679</t>
        </is>
      </c>
      <c r="S1399" s="418" t="inlineStr">
        <is>
          <t>10021679</t>
        </is>
      </c>
      <c r="T1399" s="418">
        <f>R1399=S1399</f>
        <v/>
      </c>
      <c r="U1399" s="418">
        <f>AND(MONTH(F1399)=MONTH(Y1399), YEAR(F1399)=YEAR(Y1399))</f>
        <v/>
      </c>
      <c r="V1399" s="418">
        <f>AND(AC1399&lt;&gt;"", 'Company information'!D$4&lt;&gt;"", RIGHT(SUBSTITUTE(AC1399,"-",""),9)=RIGHT(SUBSTITUTE('Company information'!D$4,"-",""),9))</f>
        <v/>
      </c>
      <c r="W1399" s="418">
        <f>AI1399-I1399</f>
        <v/>
      </c>
      <c r="X1399" s="455" t="n"/>
      <c r="Y1399" s="419" t="n">
        <v>44823</v>
      </c>
      <c r="Z1399" s="418" t="inlineStr">
        <is>
          <t>10021679</t>
        </is>
      </c>
      <c r="AA1399" s="418" t="inlineStr"/>
      <c r="AB1399" s="418" t="inlineStr">
        <is>
          <t>បុគ្គលជាប់អាករ</t>
        </is>
      </c>
      <c r="AC1399" s="418" t="inlineStr">
        <is>
          <t>L001-100067123</t>
        </is>
      </c>
      <c r="AD1399" s="418" t="inlineStr">
        <is>
          <t>រីឡាយអេប៊ល សូស អ៊ិនដាសស្រ្ទៀល (ខេមបូឌា)</t>
        </is>
      </c>
      <c r="AE1399" s="455" t="n">
        <v>340065</v>
      </c>
      <c r="AF1399" s="455" t="n">
        <v>309150</v>
      </c>
      <c r="AG1399" s="455" t="n">
        <v>0</v>
      </c>
      <c r="AH1399" s="455" t="n">
        <v>0</v>
      </c>
      <c r="AI1399" s="455" t="n">
        <v>30915</v>
      </c>
      <c r="AJ1399" s="455" t="n">
        <v>0</v>
      </c>
      <c r="AK1399" s="455" t="n">
        <v>0</v>
      </c>
      <c r="AL1399" s="455" t="n">
        <v>0</v>
      </c>
      <c r="AM1399" s="455" t="n">
        <v>0</v>
      </c>
      <c r="AN1399" s="455" t="n">
        <v>0</v>
      </c>
      <c r="AO1399" s="455" t="n">
        <v>0</v>
      </c>
      <c r="AP1399" s="455" t="n">
        <v>0</v>
      </c>
      <c r="AQ1399" s="455" t="n">
        <v>0</v>
      </c>
      <c r="AR1399" s="418" t="inlineStr"/>
      <c r="AS1399" s="418" t="inlineStr">
        <is>
          <t>Laboratory Testing - Ea - Trade - C&amp;P</t>
        </is>
      </c>
      <c r="AT1399" s="418" t="inlineStr">
        <is>
          <t>បានប្រកាសពន្ធ</t>
        </is>
      </c>
    </row>
    <row r="1400">
      <c r="A1400" s="417" t="n">
        <v>1391</v>
      </c>
      <c r="B1400" s="418" t="inlineStr">
        <is>
          <t>Internet Expense from 23/03/2024 to 22/09/2024</t>
        </is>
      </c>
      <c r="C1400" s="418" t="inlineStr">
        <is>
          <t>អេសជីអេស (ខេមបូឌា) លីមីធីត</t>
        </is>
      </c>
      <c r="D1400" s="418" t="inlineStr">
        <is>
          <t>L001-107030519</t>
        </is>
      </c>
      <c r="E1400" s="418" t="inlineStr">
        <is>
          <t>10021644</t>
        </is>
      </c>
      <c r="F1400" s="419" t="n">
        <v>44820</v>
      </c>
      <c r="G1400" s="420" t="n">
        <v>70025</v>
      </c>
      <c r="H1400" s="418" t="n"/>
      <c r="I1400" s="455" t="n">
        <v>70025</v>
      </c>
      <c r="J1400" s="418">
        <f>IF(L1400&lt;&gt;"",L1400,K1400)</f>
        <v/>
      </c>
      <c r="K1400" s="418">
        <f>IF(AND(T1400=TRUE, U1400=TRUE, V1400=TRUE), IF(W1400&lt;-0.05, "អនុញ្ញាត (អ្នកផ្គត់ផ្គង់ប្រកាសខ្វះ)", "បានប្រកាស (អនុញ្ញាត)"), IF(AND(T1400=FALSE, U1400=FALSE, V1400=FALSE), "ព្យួរទុក (មិនមានទិន្នន័យ)", "ប្រកាសខុស (ព្យួរទុក)"))</f>
        <v/>
      </c>
      <c r="L1400" s="418" t="inlineStr"/>
      <c r="M1400" s="418" t="inlineStr"/>
      <c r="N1400" s="455" t="n"/>
      <c r="O1400" s="455">
        <f>IF(W1400&lt;0,AI1400,I1400)</f>
        <v/>
      </c>
      <c r="P1400" s="455">
        <f>I1400-O1400</f>
        <v/>
      </c>
      <c r="Q1400" s="418" t="n"/>
      <c r="R1400" s="418" t="inlineStr">
        <is>
          <t>10021644</t>
        </is>
      </c>
      <c r="S1400" s="418" t="inlineStr">
        <is>
          <t>10021644</t>
        </is>
      </c>
      <c r="T1400" s="418">
        <f>R1400=S1400</f>
        <v/>
      </c>
      <c r="U1400" s="418">
        <f>AND(MONTH(F1400)=MONTH(Y1400), YEAR(F1400)=YEAR(Y1400))</f>
        <v/>
      </c>
      <c r="V1400" s="418">
        <f>AND(AC1400&lt;&gt;"", 'Company information'!D$4&lt;&gt;"", RIGHT(SUBSTITUTE(AC1400,"-",""),9)=RIGHT(SUBSTITUTE('Company information'!D$4,"-",""),9))</f>
        <v/>
      </c>
      <c r="W1400" s="418">
        <f>AI1400-I1400</f>
        <v/>
      </c>
      <c r="X1400" s="455" t="n"/>
      <c r="Y1400" s="419" t="n">
        <v>44820</v>
      </c>
      <c r="Z1400" s="418" t="inlineStr">
        <is>
          <t>10021644</t>
        </is>
      </c>
      <c r="AA1400" s="418" t="inlineStr"/>
      <c r="AB1400" s="418" t="inlineStr">
        <is>
          <t>បុគ្គលជាប់អាករ</t>
        </is>
      </c>
      <c r="AC1400" s="418" t="inlineStr">
        <is>
          <t>L001-100067123</t>
        </is>
      </c>
      <c r="AD1400" s="418" t="inlineStr">
        <is>
          <t>រីឡាយអេប៊ល សូស អ៊ិនដាសស្រ្ទៀល (ខេមបូឌា)</t>
        </is>
      </c>
      <c r="AE1400" s="455" t="n">
        <v>770275</v>
      </c>
      <c r="AF1400" s="455" t="n">
        <v>700250</v>
      </c>
      <c r="AG1400" s="455" t="n">
        <v>0</v>
      </c>
      <c r="AH1400" s="455" t="n">
        <v>0</v>
      </c>
      <c r="AI1400" s="455" t="n">
        <v>70025</v>
      </c>
      <c r="AJ1400" s="455" t="n">
        <v>0</v>
      </c>
      <c r="AK1400" s="455" t="n">
        <v>0</v>
      </c>
      <c r="AL1400" s="455" t="n">
        <v>0</v>
      </c>
      <c r="AM1400" s="455" t="n">
        <v>0</v>
      </c>
      <c r="AN1400" s="455" t="n">
        <v>0</v>
      </c>
      <c r="AO1400" s="455" t="n">
        <v>0</v>
      </c>
      <c r="AP1400" s="455" t="n">
        <v>0</v>
      </c>
      <c r="AQ1400" s="455" t="n">
        <v>0</v>
      </c>
      <c r="AR1400" s="418" t="inlineStr"/>
      <c r="AS1400" s="418" t="inlineStr">
        <is>
          <t>Laboratory Testing - Ea - Trade - C&amp;P</t>
        </is>
      </c>
      <c r="AT1400" s="418" t="inlineStr">
        <is>
          <t>បានប្រកាសពន្ធ</t>
        </is>
      </c>
    </row>
    <row r="1401">
      <c r="A1401" s="417" t="n">
        <v>1392</v>
      </c>
      <c r="B1401" s="418" t="inlineStr">
        <is>
          <t>Transfer charge</t>
        </is>
      </c>
      <c r="C1401" s="418" t="inlineStr">
        <is>
          <t>អេសជីអេស (ខេមបូឌា) លីមីធីត</t>
        </is>
      </c>
      <c r="D1401" s="418" t="inlineStr">
        <is>
          <t>L001-107030519</t>
        </is>
      </c>
      <c r="E1401" s="418" t="inlineStr">
        <is>
          <t>10021643</t>
        </is>
      </c>
      <c r="F1401" s="419" t="n">
        <v>44820</v>
      </c>
      <c r="G1401" s="420" t="n">
        <v>54163</v>
      </c>
      <c r="H1401" s="418" t="n"/>
      <c r="I1401" s="455" t="n">
        <v>54163</v>
      </c>
      <c r="J1401" s="418">
        <f>IF(L1401&lt;&gt;"",L1401,K1401)</f>
        <v/>
      </c>
      <c r="K1401" s="418">
        <f>IF(AND(T1401=TRUE, U1401=TRUE, V1401=TRUE), IF(W1401&lt;-0.05, "អនុញ្ញាត (អ្នកផ្គត់ផ្គង់ប្រកាសខ្វះ)", "បានប្រកាស (អនុញ្ញាត)"), IF(AND(T1401=FALSE, U1401=FALSE, V1401=FALSE), "ព្យួរទុក (មិនមានទិន្នន័យ)", "ប្រកាសខុស (ព្យួរទុក)"))</f>
        <v/>
      </c>
      <c r="L1401" s="418" t="inlineStr"/>
      <c r="M1401" s="418" t="inlineStr"/>
      <c r="N1401" s="455" t="n"/>
      <c r="O1401" s="455">
        <f>IF(W1401&lt;0,AI1401,I1401)</f>
        <v/>
      </c>
      <c r="P1401" s="455">
        <f>I1401-O1401</f>
        <v/>
      </c>
      <c r="Q1401" s="418" t="n"/>
      <c r="R1401" s="418" t="inlineStr">
        <is>
          <t>10021643</t>
        </is>
      </c>
      <c r="S1401" s="418" t="inlineStr">
        <is>
          <t>10021643</t>
        </is>
      </c>
      <c r="T1401" s="418">
        <f>R1401=S1401</f>
        <v/>
      </c>
      <c r="U1401" s="418">
        <f>AND(MONTH(F1401)=MONTH(Y1401), YEAR(F1401)=YEAR(Y1401))</f>
        <v/>
      </c>
      <c r="V1401" s="418">
        <f>AND(AC1401&lt;&gt;"", 'Company information'!D$4&lt;&gt;"", RIGHT(SUBSTITUTE(AC1401,"-",""),9)=RIGHT(SUBSTITUTE('Company information'!D$4,"-",""),9))</f>
        <v/>
      </c>
      <c r="W1401" s="418">
        <f>AI1401-I1401</f>
        <v/>
      </c>
      <c r="X1401" s="455" t="n"/>
      <c r="Y1401" s="419" t="n">
        <v>44820</v>
      </c>
      <c r="Z1401" s="418" t="inlineStr">
        <is>
          <t>10021643</t>
        </is>
      </c>
      <c r="AA1401" s="418" t="inlineStr"/>
      <c r="AB1401" s="418" t="inlineStr">
        <is>
          <t>បុគ្គលជាប់អាករ</t>
        </is>
      </c>
      <c r="AC1401" s="418" t="inlineStr">
        <is>
          <t>L001-100067123</t>
        </is>
      </c>
      <c r="AD1401" s="418" t="inlineStr">
        <is>
          <t>រីឡាយអេប៊ល សូស អ៊ិនដាសស្រ្ទៀល (ខេមបូឌា)</t>
        </is>
      </c>
      <c r="AE1401" s="455" t="n">
        <v>595793</v>
      </c>
      <c r="AF1401" s="455" t="n">
        <v>541630</v>
      </c>
      <c r="AG1401" s="455" t="n">
        <v>0</v>
      </c>
      <c r="AH1401" s="455" t="n">
        <v>0</v>
      </c>
      <c r="AI1401" s="455" t="n">
        <v>54163</v>
      </c>
      <c r="AJ1401" s="455" t="n">
        <v>0</v>
      </c>
      <c r="AK1401" s="455" t="n">
        <v>0</v>
      </c>
      <c r="AL1401" s="455" t="n">
        <v>0</v>
      </c>
      <c r="AM1401" s="455" t="n">
        <v>0</v>
      </c>
      <c r="AN1401" s="455" t="n">
        <v>0</v>
      </c>
      <c r="AO1401" s="455" t="n">
        <v>0</v>
      </c>
      <c r="AP1401" s="455" t="n">
        <v>0</v>
      </c>
      <c r="AQ1401" s="455" t="n">
        <v>0</v>
      </c>
      <c r="AR1401" s="418" t="inlineStr"/>
      <c r="AS1401" s="418" t="inlineStr">
        <is>
          <t>Laboratory Testing - Ea - Trade - C&amp;P</t>
        </is>
      </c>
      <c r="AT1401" s="418" t="inlineStr">
        <is>
          <t>បានប្រកាសពន្ធ</t>
        </is>
      </c>
    </row>
    <row r="1402">
      <c r="A1402" s="417" t="n">
        <v>1393</v>
      </c>
      <c r="B1402" s="418" t="inlineStr">
        <is>
          <t>Factory Material</t>
        </is>
      </c>
      <c r="C1402" s="418" t="inlineStr">
        <is>
          <t>អេសជីអេស (ខេមបូឌា) លីមីធីត</t>
        </is>
      </c>
      <c r="D1402" s="418" t="inlineStr">
        <is>
          <t>L001-107030519</t>
        </is>
      </c>
      <c r="E1402" s="418" t="inlineStr">
        <is>
          <t>10021642</t>
        </is>
      </c>
      <c r="F1402" s="419" t="n">
        <v>44820</v>
      </c>
      <c r="G1402" s="420" t="n">
        <v>30885</v>
      </c>
      <c r="H1402" s="418" t="n"/>
      <c r="I1402" s="455" t="n">
        <v>30885</v>
      </c>
      <c r="J1402" s="418">
        <f>IF(L1402&lt;&gt;"",L1402,K1402)</f>
        <v/>
      </c>
      <c r="K1402" s="418">
        <f>IF(AND(T1402=TRUE, U1402=TRUE, V1402=TRUE), IF(W1402&lt;-0.05, "អនុញ្ញាត (អ្នកផ្គត់ផ្គង់ប្រកាសខ្វះ)", "បានប្រកាស (អនុញ្ញាត)"), IF(AND(T1402=FALSE, U1402=FALSE, V1402=FALSE), "ព្យួរទុក (មិនមានទិន្នន័យ)", "ប្រកាសខុស (ព្យួរទុក)"))</f>
        <v/>
      </c>
      <c r="L1402" s="418" t="inlineStr"/>
      <c r="M1402" s="418" t="inlineStr"/>
      <c r="N1402" s="455" t="n"/>
      <c r="O1402" s="455">
        <f>IF(W1402&lt;0,AI1402,I1402)</f>
        <v/>
      </c>
      <c r="P1402" s="455">
        <f>I1402-O1402</f>
        <v/>
      </c>
      <c r="Q1402" s="418" t="n"/>
      <c r="R1402" s="418" t="inlineStr">
        <is>
          <t>10021642</t>
        </is>
      </c>
      <c r="S1402" s="418" t="inlineStr">
        <is>
          <t>10021642</t>
        </is>
      </c>
      <c r="T1402" s="418">
        <f>R1402=S1402</f>
        <v/>
      </c>
      <c r="U1402" s="418">
        <f>AND(MONTH(F1402)=MONTH(Y1402), YEAR(F1402)=YEAR(Y1402))</f>
        <v/>
      </c>
      <c r="V1402" s="418">
        <f>AND(AC1402&lt;&gt;"", 'Company information'!D$4&lt;&gt;"", RIGHT(SUBSTITUTE(AC1402,"-",""),9)=RIGHT(SUBSTITUTE('Company information'!D$4,"-",""),9))</f>
        <v/>
      </c>
      <c r="W1402" s="418">
        <f>AI1402-I1402</f>
        <v/>
      </c>
      <c r="X1402" s="455" t="n"/>
      <c r="Y1402" s="419" t="n">
        <v>44820</v>
      </c>
      <c r="Z1402" s="418" t="inlineStr">
        <is>
          <t>10021642</t>
        </is>
      </c>
      <c r="AA1402" s="418" t="inlineStr"/>
      <c r="AB1402" s="418" t="inlineStr">
        <is>
          <t>បុគ្គលជាប់អាករ</t>
        </is>
      </c>
      <c r="AC1402" s="418" t="inlineStr">
        <is>
          <t>L001-100067123</t>
        </is>
      </c>
      <c r="AD1402" s="418" t="inlineStr">
        <is>
          <t>រីឡាយអេប៊ល សូស អ៊ិនដាសស្រ្ទៀល (ខេមបូឌា)</t>
        </is>
      </c>
      <c r="AE1402" s="455" t="n">
        <v>339735</v>
      </c>
      <c r="AF1402" s="455" t="n">
        <v>308850</v>
      </c>
      <c r="AG1402" s="455" t="n">
        <v>0</v>
      </c>
      <c r="AH1402" s="455" t="n">
        <v>0</v>
      </c>
      <c r="AI1402" s="455" t="n">
        <v>30885</v>
      </c>
      <c r="AJ1402" s="455" t="n">
        <v>0</v>
      </c>
      <c r="AK1402" s="455" t="n">
        <v>0</v>
      </c>
      <c r="AL1402" s="455" t="n">
        <v>0</v>
      </c>
      <c r="AM1402" s="455" t="n">
        <v>0</v>
      </c>
      <c r="AN1402" s="455" t="n">
        <v>0</v>
      </c>
      <c r="AO1402" s="455" t="n">
        <v>0</v>
      </c>
      <c r="AP1402" s="455" t="n">
        <v>0</v>
      </c>
      <c r="AQ1402" s="455" t="n">
        <v>0</v>
      </c>
      <c r="AR1402" s="418" t="inlineStr"/>
      <c r="AS1402" s="418" t="inlineStr">
        <is>
          <t>Laboratory Testing - Ea - Trade - C&amp;P</t>
        </is>
      </c>
      <c r="AT1402" s="418" t="inlineStr">
        <is>
          <t>បានប្រកាសពន្ធ</t>
        </is>
      </c>
    </row>
    <row r="1403">
      <c r="A1403" s="417" t="n">
        <v>1394</v>
      </c>
      <c r="B1403" s="418" t="inlineStr">
        <is>
          <t>Transfer charge</t>
        </is>
      </c>
      <c r="C1403" s="418" t="inlineStr">
        <is>
          <t>អេសជីអេស (ខេមបូឌា) លីមីធីត</t>
        </is>
      </c>
      <c r="D1403" s="418" t="inlineStr">
        <is>
          <t>L001-107030519</t>
        </is>
      </c>
      <c r="E1403" s="418" t="inlineStr">
        <is>
          <t>10021576</t>
        </is>
      </c>
      <c r="F1403" s="419" t="n">
        <v>44817</v>
      </c>
      <c r="G1403" s="420" t="n">
        <v>30848</v>
      </c>
      <c r="H1403" s="418" t="n"/>
      <c r="I1403" s="455" t="n">
        <v>30848</v>
      </c>
      <c r="J1403" s="418">
        <f>IF(L1403&lt;&gt;"",L1403,K1403)</f>
        <v/>
      </c>
      <c r="K1403" s="418">
        <f>IF(AND(T1403=TRUE, U1403=TRUE, V1403=TRUE), IF(W1403&lt;-0.05, "អនុញ្ញាត (អ្នកផ្គត់ផ្គង់ប្រកាសខ្វះ)", "បានប្រកាស (អនុញ្ញាត)"), IF(AND(T1403=FALSE, U1403=FALSE, V1403=FALSE), "ព្យួរទុក (មិនមានទិន្នន័យ)", "ប្រកាសខុស (ព្យួរទុក)"))</f>
        <v/>
      </c>
      <c r="L1403" s="418" t="inlineStr"/>
      <c r="M1403" s="418" t="inlineStr"/>
      <c r="N1403" s="455" t="n"/>
      <c r="O1403" s="455">
        <f>IF(W1403&lt;0,AI1403,I1403)</f>
        <v/>
      </c>
      <c r="P1403" s="455">
        <f>I1403-O1403</f>
        <v/>
      </c>
      <c r="Q1403" s="418" t="n"/>
      <c r="R1403" s="418" t="inlineStr">
        <is>
          <t>10021576</t>
        </is>
      </c>
      <c r="S1403" s="418" t="inlineStr">
        <is>
          <t>10021576</t>
        </is>
      </c>
      <c r="T1403" s="418">
        <f>R1403=S1403</f>
        <v/>
      </c>
      <c r="U1403" s="418">
        <f>AND(MONTH(F1403)=MONTH(Y1403), YEAR(F1403)=YEAR(Y1403))</f>
        <v/>
      </c>
      <c r="V1403" s="418">
        <f>AND(AC1403&lt;&gt;"", 'Company information'!D$4&lt;&gt;"", RIGHT(SUBSTITUTE(AC1403,"-",""),9)=RIGHT(SUBSTITUTE('Company information'!D$4,"-",""),9))</f>
        <v/>
      </c>
      <c r="W1403" s="418">
        <f>AI1403-I1403</f>
        <v/>
      </c>
      <c r="X1403" s="455" t="n"/>
      <c r="Y1403" s="419" t="n">
        <v>44817</v>
      </c>
      <c r="Z1403" s="418" t="inlineStr">
        <is>
          <t>10021576</t>
        </is>
      </c>
      <c r="AA1403" s="418" t="inlineStr"/>
      <c r="AB1403" s="418" t="inlineStr">
        <is>
          <t>បុគ្គលជាប់អាករ</t>
        </is>
      </c>
      <c r="AC1403" s="418" t="inlineStr">
        <is>
          <t>L001-100067123</t>
        </is>
      </c>
      <c r="AD1403" s="418" t="inlineStr">
        <is>
          <t>រីឡាយអេប៊ល សូស អ៊ិនដាសស្រ្ទៀល (ខេមបូឌា)</t>
        </is>
      </c>
      <c r="AE1403" s="455" t="n">
        <v>339323</v>
      </c>
      <c r="AF1403" s="455" t="n">
        <v>308475</v>
      </c>
      <c r="AG1403" s="455" t="n">
        <v>0</v>
      </c>
      <c r="AH1403" s="455" t="n">
        <v>0</v>
      </c>
      <c r="AI1403" s="455" t="n">
        <v>30848</v>
      </c>
      <c r="AJ1403" s="455" t="n">
        <v>0</v>
      </c>
      <c r="AK1403" s="455" t="n">
        <v>0</v>
      </c>
      <c r="AL1403" s="455" t="n">
        <v>0</v>
      </c>
      <c r="AM1403" s="455" t="n">
        <v>0</v>
      </c>
      <c r="AN1403" s="455" t="n">
        <v>0</v>
      </c>
      <c r="AO1403" s="455" t="n">
        <v>0</v>
      </c>
      <c r="AP1403" s="455" t="n">
        <v>0</v>
      </c>
      <c r="AQ1403" s="455" t="n">
        <v>0</v>
      </c>
      <c r="AR1403" s="418" t="inlineStr"/>
      <c r="AS1403" s="418" t="inlineStr">
        <is>
          <t>Laboratory Testing - Ea - Trade - C&amp;P</t>
        </is>
      </c>
      <c r="AT1403" s="418" t="inlineStr">
        <is>
          <t>បានប្រកាសពន្ធ</t>
        </is>
      </c>
    </row>
    <row r="1404">
      <c r="A1404" s="417" t="n">
        <v>1395</v>
      </c>
      <c r="B1404" s="418" t="inlineStr">
        <is>
          <t>Transfer charge</t>
        </is>
      </c>
      <c r="C1404" s="418" t="inlineStr">
        <is>
          <t>អេសជីអេស (ខេមបូឌា) លីមីធីត</t>
        </is>
      </c>
      <c r="D1404" s="418" t="inlineStr">
        <is>
          <t>L001-107030519</t>
        </is>
      </c>
      <c r="E1404" s="418" t="inlineStr">
        <is>
          <t>10021562</t>
        </is>
      </c>
      <c r="F1404" s="419" t="n">
        <v>44817</v>
      </c>
      <c r="G1404" s="420" t="n">
        <v>33822</v>
      </c>
      <c r="H1404" s="418" t="n"/>
      <c r="I1404" s="455" t="n">
        <v>33822</v>
      </c>
      <c r="J1404" s="418">
        <f>IF(L1404&lt;&gt;"",L1404,K1404)</f>
        <v/>
      </c>
      <c r="K1404" s="418">
        <f>IF(AND(T1404=TRUE, U1404=TRUE, V1404=TRUE), IF(W1404&lt;-0.05, "អនុញ្ញាត (អ្នកផ្គត់ផ្គង់ប្រកាសខ្វះ)", "បានប្រកាស (អនុញ្ញាត)"), IF(AND(T1404=FALSE, U1404=FALSE, V1404=FALSE), "ព្យួរទុក (មិនមានទិន្នន័យ)", "ប្រកាសខុស (ព្យួរទុក)"))</f>
        <v/>
      </c>
      <c r="L1404" s="418" t="inlineStr"/>
      <c r="M1404" s="418" t="inlineStr"/>
      <c r="N1404" s="455" t="n"/>
      <c r="O1404" s="455">
        <f>IF(W1404&lt;0,AI1404,I1404)</f>
        <v/>
      </c>
      <c r="P1404" s="455">
        <f>I1404-O1404</f>
        <v/>
      </c>
      <c r="Q1404" s="418" t="n"/>
      <c r="R1404" s="418" t="inlineStr">
        <is>
          <t>10021562</t>
        </is>
      </c>
      <c r="S1404" s="418" t="inlineStr">
        <is>
          <t>10021562</t>
        </is>
      </c>
      <c r="T1404" s="418">
        <f>R1404=S1404</f>
        <v/>
      </c>
      <c r="U1404" s="418">
        <f>AND(MONTH(F1404)=MONTH(Y1404), YEAR(F1404)=YEAR(Y1404))</f>
        <v/>
      </c>
      <c r="V1404" s="418">
        <f>AND(AC1404&lt;&gt;"", 'Company information'!D$4&lt;&gt;"", RIGHT(SUBSTITUTE(AC1404,"-",""),9)=RIGHT(SUBSTITUTE('Company information'!D$4,"-",""),9))</f>
        <v/>
      </c>
      <c r="W1404" s="418">
        <f>AI1404-I1404</f>
        <v/>
      </c>
      <c r="X1404" s="455" t="n"/>
      <c r="Y1404" s="419" t="n">
        <v>44817</v>
      </c>
      <c r="Z1404" s="418" t="inlineStr">
        <is>
          <t>10021562</t>
        </is>
      </c>
      <c r="AA1404" s="418" t="inlineStr"/>
      <c r="AB1404" s="418" t="inlineStr">
        <is>
          <t>បុគ្គលជាប់អាករ</t>
        </is>
      </c>
      <c r="AC1404" s="418" t="inlineStr">
        <is>
          <t>L001-100067123</t>
        </is>
      </c>
      <c r="AD1404" s="418" t="inlineStr">
        <is>
          <t>រីឡាយអេប៊ល សូស អ៊ិនដាសស្រ្ទៀល (ខេមបូឌា)</t>
        </is>
      </c>
      <c r="AE1404" s="455" t="n">
        <v>372037</v>
      </c>
      <c r="AF1404" s="455" t="n">
        <v>338215</v>
      </c>
      <c r="AG1404" s="455" t="n">
        <v>0</v>
      </c>
      <c r="AH1404" s="455" t="n">
        <v>0</v>
      </c>
      <c r="AI1404" s="455" t="n">
        <v>33822</v>
      </c>
      <c r="AJ1404" s="455" t="n">
        <v>0</v>
      </c>
      <c r="AK1404" s="455" t="n">
        <v>0</v>
      </c>
      <c r="AL1404" s="455" t="n">
        <v>0</v>
      </c>
      <c r="AM1404" s="455" t="n">
        <v>0</v>
      </c>
      <c r="AN1404" s="455" t="n">
        <v>0</v>
      </c>
      <c r="AO1404" s="455" t="n">
        <v>0</v>
      </c>
      <c r="AP1404" s="455" t="n">
        <v>0</v>
      </c>
      <c r="AQ1404" s="455" t="n">
        <v>0</v>
      </c>
      <c r="AR1404" s="418" t="inlineStr"/>
      <c r="AS1404" s="418" t="inlineStr">
        <is>
          <t>Laboratory Testing - Ea - Trade - C&amp;P</t>
        </is>
      </c>
      <c r="AT1404" s="418" t="inlineStr">
        <is>
          <t>បានប្រកាសពន្ធ</t>
        </is>
      </c>
    </row>
    <row r="1405">
      <c r="A1405" s="417" t="n">
        <v>1396</v>
      </c>
      <c r="B1405" s="418" t="inlineStr">
        <is>
          <t>Transfer charge</t>
        </is>
      </c>
      <c r="C1405" s="418" t="inlineStr">
        <is>
          <t>អេសជីអេស (ខេមបូឌា) លីមីធីត</t>
        </is>
      </c>
      <c r="D1405" s="418" t="inlineStr">
        <is>
          <t>L001-107030519</t>
        </is>
      </c>
      <c r="E1405" s="418" t="inlineStr">
        <is>
          <t>10021561</t>
        </is>
      </c>
      <c r="F1405" s="419" t="n">
        <v>44817</v>
      </c>
      <c r="G1405" s="420" t="n">
        <v>43974</v>
      </c>
      <c r="H1405" s="418" t="n"/>
      <c r="I1405" s="455" t="n">
        <v>43974</v>
      </c>
      <c r="J1405" s="418">
        <f>IF(L1405&lt;&gt;"",L1405,K1405)</f>
        <v/>
      </c>
      <c r="K1405" s="418">
        <f>IF(AND(T1405=TRUE, U1405=TRUE, V1405=TRUE), IF(W1405&lt;-0.05, "អនុញ្ញាត (អ្នកផ្គត់ផ្គង់ប្រកាសខ្វះ)", "បានប្រកាស (អនុញ្ញាត)"), IF(AND(T1405=FALSE, U1405=FALSE, V1405=FALSE), "ព្យួរទុក (មិនមានទិន្នន័យ)", "ប្រកាសខុស (ព្យួរទុក)"))</f>
        <v/>
      </c>
      <c r="L1405" s="418" t="inlineStr"/>
      <c r="M1405" s="418" t="inlineStr"/>
      <c r="N1405" s="455" t="n"/>
      <c r="O1405" s="455">
        <f>IF(W1405&lt;0,AI1405,I1405)</f>
        <v/>
      </c>
      <c r="P1405" s="455">
        <f>I1405-O1405</f>
        <v/>
      </c>
      <c r="Q1405" s="418" t="n"/>
      <c r="R1405" s="418" t="inlineStr">
        <is>
          <t>10021561</t>
        </is>
      </c>
      <c r="S1405" s="418" t="inlineStr">
        <is>
          <t>10021561</t>
        </is>
      </c>
      <c r="T1405" s="418">
        <f>R1405=S1405</f>
        <v/>
      </c>
      <c r="U1405" s="418">
        <f>AND(MONTH(F1405)=MONTH(Y1405), YEAR(F1405)=YEAR(Y1405))</f>
        <v/>
      </c>
      <c r="V1405" s="418">
        <f>AND(AC1405&lt;&gt;"", 'Company information'!D$4&lt;&gt;"", RIGHT(SUBSTITUTE(AC1405,"-",""),9)=RIGHT(SUBSTITUTE('Company information'!D$4,"-",""),9))</f>
        <v/>
      </c>
      <c r="W1405" s="418">
        <f>AI1405-I1405</f>
        <v/>
      </c>
      <c r="X1405" s="455" t="n"/>
      <c r="Y1405" s="419" t="n">
        <v>44817</v>
      </c>
      <c r="Z1405" s="418" t="inlineStr">
        <is>
          <t>10021561</t>
        </is>
      </c>
      <c r="AA1405" s="418" t="inlineStr"/>
      <c r="AB1405" s="418" t="inlineStr">
        <is>
          <t>បុគ្គលជាប់អាករ</t>
        </is>
      </c>
      <c r="AC1405" s="418" t="inlineStr">
        <is>
          <t>L001-100067123</t>
        </is>
      </c>
      <c r="AD1405" s="418" t="inlineStr">
        <is>
          <t>រីឡាយអេប៊ល សូស អ៊ិនដាសស្រ្ទៀល (ខេមបូឌា)</t>
        </is>
      </c>
      <c r="AE1405" s="455" t="n">
        <v>483718</v>
      </c>
      <c r="AF1405" s="455" t="n">
        <v>439744</v>
      </c>
      <c r="AG1405" s="455" t="n">
        <v>0</v>
      </c>
      <c r="AH1405" s="455" t="n">
        <v>0</v>
      </c>
      <c r="AI1405" s="455" t="n">
        <v>43974</v>
      </c>
      <c r="AJ1405" s="455" t="n">
        <v>0</v>
      </c>
      <c r="AK1405" s="455" t="n">
        <v>0</v>
      </c>
      <c r="AL1405" s="455" t="n">
        <v>0</v>
      </c>
      <c r="AM1405" s="455" t="n">
        <v>0</v>
      </c>
      <c r="AN1405" s="455" t="n">
        <v>0</v>
      </c>
      <c r="AO1405" s="455" t="n">
        <v>0</v>
      </c>
      <c r="AP1405" s="455" t="n">
        <v>0</v>
      </c>
      <c r="AQ1405" s="455" t="n">
        <v>0</v>
      </c>
      <c r="AR1405" s="418" t="inlineStr"/>
      <c r="AS1405" s="418" t="inlineStr">
        <is>
          <t>Laboratory Testing - Ea - Trade - C&amp;P</t>
        </is>
      </c>
      <c r="AT1405" s="418" t="inlineStr">
        <is>
          <t>បានប្រកាសពន្ធ</t>
        </is>
      </c>
    </row>
    <row r="1406">
      <c r="A1406" s="417" t="n">
        <v>1397</v>
      </c>
      <c r="B1406" s="418" t="inlineStr">
        <is>
          <t>Transfer charge</t>
        </is>
      </c>
      <c r="C1406" s="418" t="inlineStr">
        <is>
          <t>អេសជីអេស (ខេមបូឌា) លីមីធីត</t>
        </is>
      </c>
      <c r="D1406" s="418" t="inlineStr">
        <is>
          <t>L001-107030519</t>
        </is>
      </c>
      <c r="E1406" s="418" t="inlineStr">
        <is>
          <t>10021491</t>
        </is>
      </c>
      <c r="F1406" s="419" t="n">
        <v>44904</v>
      </c>
      <c r="G1406" s="420" t="n">
        <v>41722</v>
      </c>
      <c r="H1406" s="418" t="n"/>
      <c r="I1406" s="455" t="n">
        <v>41722</v>
      </c>
      <c r="J1406" s="418">
        <f>IF(L1406&lt;&gt;"",L1406,K1406)</f>
        <v/>
      </c>
      <c r="K1406" s="418">
        <f>IF(AND(T1406=TRUE, U1406=TRUE, V1406=TRUE), IF(W1406&lt;-0.05, "អនុញ្ញាត (អ្នកផ្គត់ផ្គង់ប្រកាសខ្វះ)", "បានប្រកាស (អនុញ្ញាត)"), IF(AND(T1406=FALSE, U1406=FALSE, V1406=FALSE), "ព្យួរទុក (មិនមានទិន្នន័យ)", "ប្រកាសខុស (ព្យួរទុក)"))</f>
        <v/>
      </c>
      <c r="L1406" s="418" t="inlineStr"/>
      <c r="M1406" s="418" t="inlineStr"/>
      <c r="N1406" s="455" t="n"/>
      <c r="O1406" s="455">
        <f>IF(W1406&lt;0,AI1406,I1406)</f>
        <v/>
      </c>
      <c r="P1406" s="455">
        <f>I1406-O1406</f>
        <v/>
      </c>
      <c r="Q1406" s="418" t="n"/>
      <c r="R1406" s="418" t="inlineStr">
        <is>
          <t>10021491</t>
        </is>
      </c>
      <c r="S1406" s="418" t="inlineStr">
        <is>
          <t>10021491</t>
        </is>
      </c>
      <c r="T1406" s="418">
        <f>R1406=S1406</f>
        <v/>
      </c>
      <c r="U1406" s="418">
        <f>AND(MONTH(F1406)=MONTH(Y1406), YEAR(F1406)=YEAR(Y1406))</f>
        <v/>
      </c>
      <c r="V1406" s="418">
        <f>AND(AC1406&lt;&gt;"", 'Company information'!D$4&lt;&gt;"", RIGHT(SUBSTITUTE(AC1406,"-",""),9)=RIGHT(SUBSTITUTE('Company information'!D$4,"-",""),9))</f>
        <v/>
      </c>
      <c r="W1406" s="418">
        <f>AI1406-I1406</f>
        <v/>
      </c>
      <c r="X1406" s="455" t="n"/>
      <c r="Y1406" s="419" t="n">
        <v>44816</v>
      </c>
      <c r="Z1406" s="418" t="inlineStr">
        <is>
          <t>10021491</t>
        </is>
      </c>
      <c r="AA1406" s="418" t="inlineStr"/>
      <c r="AB1406" s="418" t="inlineStr">
        <is>
          <t>បុគ្គលជាប់អាករ</t>
        </is>
      </c>
      <c r="AC1406" s="418" t="inlineStr">
        <is>
          <t>L001-100067123</t>
        </is>
      </c>
      <c r="AD1406" s="418" t="inlineStr">
        <is>
          <t>រីឡាយអេប៊ល សូស អ៊ិនដាសស្រ្ទៀល (ខេមបូឌា)</t>
        </is>
      </c>
      <c r="AE1406" s="455" t="n">
        <v>458946</v>
      </c>
      <c r="AF1406" s="455" t="n">
        <v>417224</v>
      </c>
      <c r="AG1406" s="455" t="n">
        <v>0</v>
      </c>
      <c r="AH1406" s="455" t="n">
        <v>0</v>
      </c>
      <c r="AI1406" s="455" t="n">
        <v>41722</v>
      </c>
      <c r="AJ1406" s="455" t="n">
        <v>0</v>
      </c>
      <c r="AK1406" s="455" t="n">
        <v>0</v>
      </c>
      <c r="AL1406" s="455" t="n">
        <v>0</v>
      </c>
      <c r="AM1406" s="455" t="n">
        <v>0</v>
      </c>
      <c r="AN1406" s="455" t="n">
        <v>0</v>
      </c>
      <c r="AO1406" s="455" t="n">
        <v>0</v>
      </c>
      <c r="AP1406" s="455" t="n">
        <v>0</v>
      </c>
      <c r="AQ1406" s="455" t="n">
        <v>0</v>
      </c>
      <c r="AR1406" s="418" t="inlineStr"/>
      <c r="AS1406" s="418" t="inlineStr">
        <is>
          <t>Laboratory Testing - Ea - Trade - C&amp;P</t>
        </is>
      </c>
      <c r="AT1406" s="418" t="inlineStr">
        <is>
          <t>បានប្រកាសពន្ធ</t>
        </is>
      </c>
    </row>
    <row r="1407">
      <c r="A1407" s="417" t="n">
        <v>1398</v>
      </c>
      <c r="B1407" s="418" t="inlineStr">
        <is>
          <t>Transfer charge</t>
        </is>
      </c>
      <c r="C1407" s="418" t="inlineStr">
        <is>
          <t>អេសជីអេស (ខេមបូឌា) លីមីធីត</t>
        </is>
      </c>
      <c r="D1407" s="418" t="inlineStr">
        <is>
          <t>L001-107030519</t>
        </is>
      </c>
      <c r="E1407" s="418" t="inlineStr">
        <is>
          <t>10021490</t>
        </is>
      </c>
      <c r="F1407" s="419" t="n">
        <v>44904</v>
      </c>
      <c r="G1407" s="420" t="n">
        <v>41722</v>
      </c>
      <c r="H1407" s="418" t="n"/>
      <c r="I1407" s="455" t="n">
        <v>41722</v>
      </c>
      <c r="J1407" s="418">
        <f>IF(L1407&lt;&gt;"",L1407,K1407)</f>
        <v/>
      </c>
      <c r="K1407" s="418">
        <f>IF(AND(T1407=TRUE, U1407=TRUE, V1407=TRUE), IF(W1407&lt;-0.05, "អនុញ្ញាត (អ្នកផ្គត់ផ្គង់ប្រកាសខ្វះ)", "បានប្រកាស (អនុញ្ញាត)"), IF(AND(T1407=FALSE, U1407=FALSE, V1407=FALSE), "ព្យួរទុក (មិនមានទិន្នន័យ)", "ប្រកាសខុស (ព្យួរទុក)"))</f>
        <v/>
      </c>
      <c r="L1407" s="418" t="inlineStr"/>
      <c r="M1407" s="418" t="inlineStr"/>
      <c r="N1407" s="455" t="n"/>
      <c r="O1407" s="455">
        <f>IF(W1407&lt;0,AI1407,I1407)</f>
        <v/>
      </c>
      <c r="P1407" s="455">
        <f>I1407-O1407</f>
        <v/>
      </c>
      <c r="Q1407" s="418" t="n"/>
      <c r="R1407" s="418" t="inlineStr">
        <is>
          <t>10021490</t>
        </is>
      </c>
      <c r="S1407" s="418" t="inlineStr">
        <is>
          <t>10021490</t>
        </is>
      </c>
      <c r="T1407" s="418">
        <f>R1407=S1407</f>
        <v/>
      </c>
      <c r="U1407" s="418">
        <f>AND(MONTH(F1407)=MONTH(Y1407), YEAR(F1407)=YEAR(Y1407))</f>
        <v/>
      </c>
      <c r="V1407" s="418">
        <f>AND(AC1407&lt;&gt;"", 'Company information'!D$4&lt;&gt;"", RIGHT(SUBSTITUTE(AC1407,"-",""),9)=RIGHT(SUBSTITUTE('Company information'!D$4,"-",""),9))</f>
        <v/>
      </c>
      <c r="W1407" s="418">
        <f>AI1407-I1407</f>
        <v/>
      </c>
      <c r="X1407" s="455" t="n"/>
      <c r="Y1407" s="419" t="n">
        <v>44816</v>
      </c>
      <c r="Z1407" s="418" t="inlineStr">
        <is>
          <t>10021490</t>
        </is>
      </c>
      <c r="AA1407" s="418" t="inlineStr"/>
      <c r="AB1407" s="418" t="inlineStr">
        <is>
          <t>បុគ្គលជាប់អាករ</t>
        </is>
      </c>
      <c r="AC1407" s="418" t="inlineStr">
        <is>
          <t>L001-100067123</t>
        </is>
      </c>
      <c r="AD1407" s="418" t="inlineStr">
        <is>
          <t>រីឡាយអេប៊ល សូស អ៊ិនដាសស្រ្ទៀល (ខេមបូឌា)</t>
        </is>
      </c>
      <c r="AE1407" s="455" t="n">
        <v>458946</v>
      </c>
      <c r="AF1407" s="455" t="n">
        <v>417224</v>
      </c>
      <c r="AG1407" s="455" t="n">
        <v>0</v>
      </c>
      <c r="AH1407" s="455" t="n">
        <v>0</v>
      </c>
      <c r="AI1407" s="455" t="n">
        <v>41722</v>
      </c>
      <c r="AJ1407" s="455" t="n">
        <v>0</v>
      </c>
      <c r="AK1407" s="455" t="n">
        <v>0</v>
      </c>
      <c r="AL1407" s="455" t="n">
        <v>0</v>
      </c>
      <c r="AM1407" s="455" t="n">
        <v>0</v>
      </c>
      <c r="AN1407" s="455" t="n">
        <v>0</v>
      </c>
      <c r="AO1407" s="455" t="n">
        <v>0</v>
      </c>
      <c r="AP1407" s="455" t="n">
        <v>0</v>
      </c>
      <c r="AQ1407" s="455" t="n">
        <v>0</v>
      </c>
      <c r="AR1407" s="418" t="inlineStr"/>
      <c r="AS1407" s="418" t="inlineStr">
        <is>
          <t>Laboratory Testing - Ea - Trade - C&amp;P</t>
        </is>
      </c>
      <c r="AT1407" s="418" t="inlineStr">
        <is>
          <t>បានប្រកាសពន្ធ</t>
        </is>
      </c>
    </row>
    <row r="1408">
      <c r="A1408" s="417" t="n">
        <v>1399</v>
      </c>
      <c r="B1408" s="418" t="inlineStr">
        <is>
          <t>Transfer charge</t>
        </is>
      </c>
      <c r="C1408" s="418" t="inlineStr">
        <is>
          <t>អេសជីអេស (ខេមបូឌា) លីមីធីត</t>
        </is>
      </c>
      <c r="D1408" s="418" t="inlineStr">
        <is>
          <t>L001-107030519</t>
        </is>
      </c>
      <c r="E1408" s="418" t="inlineStr">
        <is>
          <t>10021489</t>
        </is>
      </c>
      <c r="F1408" s="419" t="n">
        <v>44904</v>
      </c>
      <c r="G1408" s="420" t="n">
        <v>41722</v>
      </c>
      <c r="H1408" s="418" t="n"/>
      <c r="I1408" s="455" t="n">
        <v>41722</v>
      </c>
      <c r="J1408" s="418">
        <f>IF(L1408&lt;&gt;"",L1408,K1408)</f>
        <v/>
      </c>
      <c r="K1408" s="418">
        <f>IF(AND(T1408=TRUE, U1408=TRUE, V1408=TRUE), IF(W1408&lt;-0.05, "អនុញ្ញាត (អ្នកផ្គត់ផ្គង់ប្រកាសខ្វះ)", "បានប្រកាស (អនុញ្ញាត)"), IF(AND(T1408=FALSE, U1408=FALSE, V1408=FALSE), "ព្យួរទុក (មិនមានទិន្នន័យ)", "ប្រកាសខុស (ព្យួរទុក)"))</f>
        <v/>
      </c>
      <c r="L1408" s="418" t="inlineStr"/>
      <c r="M1408" s="418" t="inlineStr"/>
      <c r="N1408" s="455" t="n"/>
      <c r="O1408" s="455">
        <f>IF(W1408&lt;0,AI1408,I1408)</f>
        <v/>
      </c>
      <c r="P1408" s="455">
        <f>I1408-O1408</f>
        <v/>
      </c>
      <c r="Q1408" s="418" t="n"/>
      <c r="R1408" s="418" t="inlineStr">
        <is>
          <t>10021489</t>
        </is>
      </c>
      <c r="S1408" s="418" t="inlineStr">
        <is>
          <t>10021489</t>
        </is>
      </c>
      <c r="T1408" s="418">
        <f>R1408=S1408</f>
        <v/>
      </c>
      <c r="U1408" s="418">
        <f>AND(MONTH(F1408)=MONTH(Y1408), YEAR(F1408)=YEAR(Y1408))</f>
        <v/>
      </c>
      <c r="V1408" s="418">
        <f>AND(AC1408&lt;&gt;"", 'Company information'!D$4&lt;&gt;"", RIGHT(SUBSTITUTE(AC1408,"-",""),9)=RIGHT(SUBSTITUTE('Company information'!D$4,"-",""),9))</f>
        <v/>
      </c>
      <c r="W1408" s="418">
        <f>AI1408-I1408</f>
        <v/>
      </c>
      <c r="X1408" s="455" t="n"/>
      <c r="Y1408" s="419" t="n">
        <v>44816</v>
      </c>
      <c r="Z1408" s="418" t="inlineStr">
        <is>
          <t>10021489</t>
        </is>
      </c>
      <c r="AA1408" s="418" t="inlineStr"/>
      <c r="AB1408" s="418" t="inlineStr">
        <is>
          <t>បុគ្គលជាប់អាករ</t>
        </is>
      </c>
      <c r="AC1408" s="418" t="inlineStr">
        <is>
          <t>L001-100067123</t>
        </is>
      </c>
      <c r="AD1408" s="418" t="inlineStr">
        <is>
          <t>រីឡាយអេប៊ល សូស អ៊ិនដាសស្រ្ទៀល (ខេមបូឌា)</t>
        </is>
      </c>
      <c r="AE1408" s="455" t="n">
        <v>458946</v>
      </c>
      <c r="AF1408" s="455" t="n">
        <v>417224</v>
      </c>
      <c r="AG1408" s="455" t="n">
        <v>0</v>
      </c>
      <c r="AH1408" s="455" t="n">
        <v>0</v>
      </c>
      <c r="AI1408" s="455" t="n">
        <v>41722</v>
      </c>
      <c r="AJ1408" s="455" t="n">
        <v>0</v>
      </c>
      <c r="AK1408" s="455" t="n">
        <v>0</v>
      </c>
      <c r="AL1408" s="455" t="n">
        <v>0</v>
      </c>
      <c r="AM1408" s="455" t="n">
        <v>0</v>
      </c>
      <c r="AN1408" s="455" t="n">
        <v>0</v>
      </c>
      <c r="AO1408" s="455" t="n">
        <v>0</v>
      </c>
      <c r="AP1408" s="455" t="n">
        <v>0</v>
      </c>
      <c r="AQ1408" s="455" t="n">
        <v>0</v>
      </c>
      <c r="AR1408" s="418" t="inlineStr"/>
      <c r="AS1408" s="418" t="inlineStr">
        <is>
          <t>Laboratory Testing - Ea - Trade - C&amp;P</t>
        </is>
      </c>
      <c r="AT1408" s="418" t="inlineStr">
        <is>
          <t>បានប្រកាសពន្ធ</t>
        </is>
      </c>
    </row>
    <row r="1409">
      <c r="A1409" s="417" t="n">
        <v>1400</v>
      </c>
      <c r="B1409" s="418" t="inlineStr">
        <is>
          <t>Transfer charge</t>
        </is>
      </c>
      <c r="C1409" s="418" t="inlineStr">
        <is>
          <t>អេសជីអេស (ខេមបូឌា) លីមីធីត</t>
        </is>
      </c>
      <c r="D1409" s="418" t="inlineStr">
        <is>
          <t>L001-107030519</t>
        </is>
      </c>
      <c r="E1409" s="418" t="inlineStr">
        <is>
          <t>10021487</t>
        </is>
      </c>
      <c r="F1409" s="419" t="n">
        <v>44904</v>
      </c>
      <c r="G1409" s="420" t="n">
        <v>88222</v>
      </c>
      <c r="H1409" s="418" t="n"/>
      <c r="I1409" s="455" t="n">
        <v>88222</v>
      </c>
      <c r="J1409" s="418">
        <f>IF(L1409&lt;&gt;"",L1409,K1409)</f>
        <v/>
      </c>
      <c r="K1409" s="418">
        <f>IF(AND(T1409=TRUE, U1409=TRUE, V1409=TRUE), IF(W1409&lt;-0.05, "អនុញ្ញាត (អ្នកផ្គត់ផ្គង់ប្រកាសខ្វះ)", "បានប្រកាស (អនុញ្ញាត)"), IF(AND(T1409=FALSE, U1409=FALSE, V1409=FALSE), "ព្យួរទុក (មិនមានទិន្នន័យ)", "ប្រកាសខុស (ព្យួរទុក)"))</f>
        <v/>
      </c>
      <c r="L1409" s="418" t="inlineStr"/>
      <c r="M1409" s="418" t="inlineStr"/>
      <c r="N1409" s="455" t="n"/>
      <c r="O1409" s="455">
        <f>IF(W1409&lt;0,AI1409,I1409)</f>
        <v/>
      </c>
      <c r="P1409" s="455">
        <f>I1409-O1409</f>
        <v/>
      </c>
      <c r="Q1409" s="418" t="n"/>
      <c r="R1409" s="418" t="inlineStr">
        <is>
          <t>10021487</t>
        </is>
      </c>
      <c r="S1409" s="418" t="inlineStr">
        <is>
          <t>10021487</t>
        </is>
      </c>
      <c r="T1409" s="418">
        <f>R1409=S1409</f>
        <v/>
      </c>
      <c r="U1409" s="418">
        <f>AND(MONTH(F1409)=MONTH(Y1409), YEAR(F1409)=YEAR(Y1409))</f>
        <v/>
      </c>
      <c r="V1409" s="418">
        <f>AND(AC1409&lt;&gt;"", 'Company information'!D$4&lt;&gt;"", RIGHT(SUBSTITUTE(AC1409,"-",""),9)=RIGHT(SUBSTITUTE('Company information'!D$4,"-",""),9))</f>
        <v/>
      </c>
      <c r="W1409" s="418">
        <f>AI1409-I1409</f>
        <v/>
      </c>
      <c r="X1409" s="455" t="n"/>
      <c r="Y1409" s="419" t="n">
        <v>44816</v>
      </c>
      <c r="Z1409" s="418" t="inlineStr">
        <is>
          <t>10021487</t>
        </is>
      </c>
      <c r="AA1409" s="418" t="inlineStr"/>
      <c r="AB1409" s="418" t="inlineStr">
        <is>
          <t>បុគ្គលជាប់អាករ</t>
        </is>
      </c>
      <c r="AC1409" s="418" t="inlineStr">
        <is>
          <t>L001-100067123</t>
        </is>
      </c>
      <c r="AD1409" s="418" t="inlineStr">
        <is>
          <t>រីឡាយអេប៊ល សូស អ៊ិនដាសស្រ្ទៀល (ខេមបូឌា)</t>
        </is>
      </c>
      <c r="AE1409" s="455" t="n">
        <v>970440</v>
      </c>
      <c r="AF1409" s="455" t="n">
        <v>882218</v>
      </c>
      <c r="AG1409" s="455" t="n">
        <v>0</v>
      </c>
      <c r="AH1409" s="455" t="n">
        <v>0</v>
      </c>
      <c r="AI1409" s="455" t="n">
        <v>88222</v>
      </c>
      <c r="AJ1409" s="455" t="n">
        <v>0</v>
      </c>
      <c r="AK1409" s="455" t="n">
        <v>0</v>
      </c>
      <c r="AL1409" s="455" t="n">
        <v>0</v>
      </c>
      <c r="AM1409" s="455" t="n">
        <v>0</v>
      </c>
      <c r="AN1409" s="455" t="n">
        <v>0</v>
      </c>
      <c r="AO1409" s="455" t="n">
        <v>0</v>
      </c>
      <c r="AP1409" s="455" t="n">
        <v>0</v>
      </c>
      <c r="AQ1409" s="455" t="n">
        <v>0</v>
      </c>
      <c r="AR1409" s="418" t="inlineStr"/>
      <c r="AS1409" s="418" t="inlineStr">
        <is>
          <t>Laboratory Testing - Ea - Trade - C&amp;P</t>
        </is>
      </c>
      <c r="AT1409" s="418" t="inlineStr">
        <is>
          <t>បានប្រកាសពន្ធ</t>
        </is>
      </c>
    </row>
    <row r="1410">
      <c r="A1410" s="417" t="n">
        <v>1401</v>
      </c>
      <c r="B1410" s="418" t="inlineStr">
        <is>
          <t>Transfer charge</t>
        </is>
      </c>
      <c r="C1410" s="418" t="inlineStr">
        <is>
          <t>អេសជីអេស (ខេមបូឌា) លីមីធីត</t>
        </is>
      </c>
      <c r="D1410" s="418" t="inlineStr">
        <is>
          <t>L001-107030519</t>
        </is>
      </c>
      <c r="E1410" s="418" t="inlineStr">
        <is>
          <t>10021467</t>
        </is>
      </c>
      <c r="F1410" s="419" t="n">
        <v>44782</v>
      </c>
      <c r="G1410" s="420" t="n">
        <v>116869</v>
      </c>
      <c r="H1410" s="418" t="n"/>
      <c r="I1410" s="455" t="n">
        <v>116869</v>
      </c>
      <c r="J1410" s="418">
        <f>IF(L1410&lt;&gt;"",L1410,K1410)</f>
        <v/>
      </c>
      <c r="K1410" s="418">
        <f>IF(AND(T1410=TRUE, U1410=TRUE, V1410=TRUE), IF(W1410&lt;-0.05, "អនុញ្ញាត (អ្នកផ្គត់ផ្គង់ប្រកាសខ្វះ)", "បានប្រកាស (អនុញ្ញាត)"), IF(AND(T1410=FALSE, U1410=FALSE, V1410=FALSE), "ព្យួរទុក (មិនមានទិន្នន័យ)", "ប្រកាសខុស (ព្យួរទុក)"))</f>
        <v/>
      </c>
      <c r="L1410" s="418" t="inlineStr"/>
      <c r="M1410" s="418" t="inlineStr"/>
      <c r="N1410" s="455" t="n"/>
      <c r="O1410" s="455">
        <f>IF(W1410&lt;0,AI1410,I1410)</f>
        <v/>
      </c>
      <c r="P1410" s="455">
        <f>I1410-O1410</f>
        <v/>
      </c>
      <c r="Q1410" s="418" t="n"/>
      <c r="R1410" s="418" t="inlineStr">
        <is>
          <t>10021467</t>
        </is>
      </c>
      <c r="S1410" s="418" t="inlineStr">
        <is>
          <t>10021467</t>
        </is>
      </c>
      <c r="T1410" s="418">
        <f>R1410=S1410</f>
        <v/>
      </c>
      <c r="U1410" s="418">
        <f>AND(MONTH(F1410)=MONTH(Y1410), YEAR(F1410)=YEAR(Y1410))</f>
        <v/>
      </c>
      <c r="V1410" s="418">
        <f>AND(AC1410&lt;&gt;"", 'Company information'!D$4&lt;&gt;"", RIGHT(SUBSTITUTE(AC1410,"-",""),9)=RIGHT(SUBSTITUTE('Company information'!D$4,"-",""),9))</f>
        <v/>
      </c>
      <c r="W1410" s="418">
        <f>AI1410-I1410</f>
        <v/>
      </c>
      <c r="X1410" s="455" t="n"/>
      <c r="Y1410" s="419" t="n">
        <v>44812</v>
      </c>
      <c r="Z1410" s="418" t="inlineStr">
        <is>
          <t>10021467</t>
        </is>
      </c>
      <c r="AA1410" s="418" t="inlineStr"/>
      <c r="AB1410" s="418" t="inlineStr">
        <is>
          <t>បុគ្គលជាប់អាករ</t>
        </is>
      </c>
      <c r="AC1410" s="418" t="inlineStr">
        <is>
          <t>L001-100067123</t>
        </is>
      </c>
      <c r="AD1410" s="418" t="inlineStr">
        <is>
          <t>រីឡាយអេប៊ល សូស អ៊ិនដាសស្រ្ទៀល (ខេមបូឌា)</t>
        </is>
      </c>
      <c r="AE1410" s="455" t="n">
        <v>1285564</v>
      </c>
      <c r="AF1410" s="455" t="n">
        <v>1168695</v>
      </c>
      <c r="AG1410" s="455" t="n">
        <v>0</v>
      </c>
      <c r="AH1410" s="455" t="n">
        <v>0</v>
      </c>
      <c r="AI1410" s="455" t="n">
        <v>116869</v>
      </c>
      <c r="AJ1410" s="455" t="n">
        <v>0</v>
      </c>
      <c r="AK1410" s="455" t="n">
        <v>0</v>
      </c>
      <c r="AL1410" s="455" t="n">
        <v>0</v>
      </c>
      <c r="AM1410" s="455" t="n">
        <v>0</v>
      </c>
      <c r="AN1410" s="455" t="n">
        <v>0</v>
      </c>
      <c r="AO1410" s="455" t="n">
        <v>0</v>
      </c>
      <c r="AP1410" s="455" t="n">
        <v>0</v>
      </c>
      <c r="AQ1410" s="455" t="n">
        <v>0</v>
      </c>
      <c r="AR1410" s="418" t="inlineStr"/>
      <c r="AS1410" s="418" t="inlineStr">
        <is>
          <t>Laboratory Testing - Ea - Trade - C&amp;P</t>
        </is>
      </c>
      <c r="AT1410" s="418" t="inlineStr">
        <is>
          <t>បានប្រកាសពន្ធ</t>
        </is>
      </c>
    </row>
    <row r="1411">
      <c r="A1411" s="417" t="n">
        <v>1402</v>
      </c>
      <c r="B1411" s="418" t="inlineStr">
        <is>
          <t>Transfer charge</t>
        </is>
      </c>
      <c r="C1411" s="418" t="inlineStr">
        <is>
          <t>អេសជីអេស (ខេមបូឌា) លីមីធីត</t>
        </is>
      </c>
      <c r="D1411" s="418" t="inlineStr">
        <is>
          <t>L001-107030519</t>
        </is>
      </c>
      <c r="E1411" s="418" t="inlineStr">
        <is>
          <t>10021453</t>
        </is>
      </c>
      <c r="F1411" s="419" t="n">
        <v>44782</v>
      </c>
      <c r="G1411" s="420" t="n">
        <v>44028</v>
      </c>
      <c r="H1411" s="418" t="n"/>
      <c r="I1411" s="455" t="n">
        <v>44028</v>
      </c>
      <c r="J1411" s="418">
        <f>IF(L1411&lt;&gt;"",L1411,K1411)</f>
        <v/>
      </c>
      <c r="K1411" s="418">
        <f>IF(AND(T1411=TRUE, U1411=TRUE, V1411=TRUE), IF(W1411&lt;-0.05, "អនុញ្ញាត (អ្នកផ្គត់ផ្គង់ប្រកាសខ្វះ)", "បានប្រកាស (អនុញ្ញាត)"), IF(AND(T1411=FALSE, U1411=FALSE, V1411=FALSE), "ព្យួរទុក (មិនមានទិន្នន័យ)", "ប្រកាសខុស (ព្យួរទុក)"))</f>
        <v/>
      </c>
      <c r="L1411" s="418" t="inlineStr"/>
      <c r="M1411" s="418" t="inlineStr"/>
      <c r="N1411" s="455" t="n"/>
      <c r="O1411" s="455">
        <f>IF(W1411&lt;0,AI1411,I1411)</f>
        <v/>
      </c>
      <c r="P1411" s="455">
        <f>I1411-O1411</f>
        <v/>
      </c>
      <c r="Q1411" s="418" t="n"/>
      <c r="R1411" s="418" t="inlineStr">
        <is>
          <t>10021453</t>
        </is>
      </c>
      <c r="S1411" s="418" t="inlineStr">
        <is>
          <t>10021453</t>
        </is>
      </c>
      <c r="T1411" s="418">
        <f>R1411=S1411</f>
        <v/>
      </c>
      <c r="U1411" s="418">
        <f>AND(MONTH(F1411)=MONTH(Y1411), YEAR(F1411)=YEAR(Y1411))</f>
        <v/>
      </c>
      <c r="V1411" s="418">
        <f>AND(AC1411&lt;&gt;"", 'Company information'!D$4&lt;&gt;"", RIGHT(SUBSTITUTE(AC1411,"-",""),9)=RIGHT(SUBSTITUTE('Company information'!D$4,"-",""),9))</f>
        <v/>
      </c>
      <c r="W1411" s="418">
        <f>AI1411-I1411</f>
        <v/>
      </c>
      <c r="X1411" s="455" t="n"/>
      <c r="Y1411" s="419" t="n">
        <v>44812</v>
      </c>
      <c r="Z1411" s="418" t="inlineStr">
        <is>
          <t>10021453</t>
        </is>
      </c>
      <c r="AA1411" s="418" t="inlineStr"/>
      <c r="AB1411" s="418" t="inlineStr">
        <is>
          <t>បុគ្គលជាប់អាករ</t>
        </is>
      </c>
      <c r="AC1411" s="418" t="inlineStr">
        <is>
          <t>L001-100067123</t>
        </is>
      </c>
      <c r="AD1411" s="418" t="inlineStr">
        <is>
          <t>រីឡាយអេប៊ល សូស អ៊ិនដាសស្រ្ទៀល (ខេមបូឌា)</t>
        </is>
      </c>
      <c r="AE1411" s="455" t="n">
        <v>484306</v>
      </c>
      <c r="AF1411" s="455" t="n">
        <v>440278</v>
      </c>
      <c r="AG1411" s="455" t="n">
        <v>0</v>
      </c>
      <c r="AH1411" s="455" t="n">
        <v>0</v>
      </c>
      <c r="AI1411" s="455" t="n">
        <v>44028</v>
      </c>
      <c r="AJ1411" s="455" t="n">
        <v>0</v>
      </c>
      <c r="AK1411" s="455" t="n">
        <v>0</v>
      </c>
      <c r="AL1411" s="455" t="n">
        <v>0</v>
      </c>
      <c r="AM1411" s="455" t="n">
        <v>0</v>
      </c>
      <c r="AN1411" s="455" t="n">
        <v>0</v>
      </c>
      <c r="AO1411" s="455" t="n">
        <v>0</v>
      </c>
      <c r="AP1411" s="455" t="n">
        <v>0</v>
      </c>
      <c r="AQ1411" s="455" t="n">
        <v>0</v>
      </c>
      <c r="AR1411" s="418" t="inlineStr"/>
      <c r="AS1411" s="418" t="inlineStr">
        <is>
          <t>Laboratory Testing - Ea - Trade - C&amp;P</t>
        </is>
      </c>
      <c r="AT1411" s="418" t="inlineStr">
        <is>
          <t>បានប្រកាសពន្ធ</t>
        </is>
      </c>
    </row>
    <row r="1412">
      <c r="A1412" s="417" t="n">
        <v>1403</v>
      </c>
      <c r="B1412" s="418" t="inlineStr">
        <is>
          <t>Transfer charge</t>
        </is>
      </c>
      <c r="C1412" s="418" t="inlineStr">
        <is>
          <t>អេសជីអេស (ខេមបូឌា) លីមីធីត</t>
        </is>
      </c>
      <c r="D1412" s="418" t="inlineStr">
        <is>
          <t>L001-107030519</t>
        </is>
      </c>
      <c r="E1412" s="418" t="inlineStr">
        <is>
          <t>10021237</t>
        </is>
      </c>
      <c r="F1412" s="419" t="n">
        <v>44570</v>
      </c>
      <c r="G1412" s="420" t="n">
        <v>53878</v>
      </c>
      <c r="H1412" s="418" t="n"/>
      <c r="I1412" s="455" t="n">
        <v>53878</v>
      </c>
      <c r="J1412" s="418">
        <f>IF(L1412&lt;&gt;"",L1412,K1412)</f>
        <v/>
      </c>
      <c r="K1412" s="418">
        <f>IF(AND(T1412=TRUE, U1412=TRUE, V1412=TRUE), IF(W1412&lt;-0.05, "អនុញ្ញាត (អ្នកផ្គត់ផ្គង់ប្រកាសខ្វះ)", "បានប្រកាស (អនុញ្ញាត)"), IF(AND(T1412=FALSE, U1412=FALSE, V1412=FALSE), "ព្យួរទុក (មិនមានទិន្នន័យ)", "ប្រកាសខុស (ព្យួរទុក)"))</f>
        <v/>
      </c>
      <c r="L1412" s="418" t="inlineStr"/>
      <c r="M1412" s="418" t="inlineStr"/>
      <c r="N1412" s="455" t="n"/>
      <c r="O1412" s="455">
        <f>IF(W1412&lt;0,AI1412,I1412)</f>
        <v/>
      </c>
      <c r="P1412" s="455">
        <f>I1412-O1412</f>
        <v/>
      </c>
      <c r="Q1412" s="418" t="n"/>
      <c r="R1412" s="418" t="inlineStr">
        <is>
          <t>10021237</t>
        </is>
      </c>
      <c r="S1412" s="418" t="inlineStr">
        <is>
          <t>10021237</t>
        </is>
      </c>
      <c r="T1412" s="418">
        <f>R1412=S1412</f>
        <v/>
      </c>
      <c r="U1412" s="418">
        <f>AND(MONTH(F1412)=MONTH(Y1412), YEAR(F1412)=YEAR(Y1412))</f>
        <v/>
      </c>
      <c r="V1412" s="418">
        <f>AND(AC1412&lt;&gt;"", 'Company information'!D$4&lt;&gt;"", RIGHT(SUBSTITUTE(AC1412,"-",""),9)=RIGHT(SUBSTITUTE('Company information'!D$4,"-",""),9))</f>
        <v/>
      </c>
      <c r="W1412" s="418">
        <f>AI1412-I1412</f>
        <v/>
      </c>
      <c r="X1412" s="455" t="n"/>
      <c r="Y1412" s="419" t="n">
        <v>44805</v>
      </c>
      <c r="Z1412" s="418" t="inlineStr">
        <is>
          <t>10021237</t>
        </is>
      </c>
      <c r="AA1412" s="418" t="inlineStr"/>
      <c r="AB1412" s="418" t="inlineStr">
        <is>
          <t>បុគ្គលជាប់អាករ</t>
        </is>
      </c>
      <c r="AC1412" s="418" t="inlineStr">
        <is>
          <t>L001-100067123</t>
        </is>
      </c>
      <c r="AD1412" s="418" t="inlineStr">
        <is>
          <t>រីឡាយអេប៊ល សូស អ៊ិនដាសស្រ្ទៀល (ខេមបូឌា)</t>
        </is>
      </c>
      <c r="AE1412" s="455" t="n">
        <v>592663</v>
      </c>
      <c r="AF1412" s="455" t="n">
        <v>538785</v>
      </c>
      <c r="AG1412" s="455" t="n">
        <v>0</v>
      </c>
      <c r="AH1412" s="455" t="n">
        <v>0</v>
      </c>
      <c r="AI1412" s="455" t="n">
        <v>53878</v>
      </c>
      <c r="AJ1412" s="455" t="n">
        <v>0</v>
      </c>
      <c r="AK1412" s="455" t="n">
        <v>0</v>
      </c>
      <c r="AL1412" s="455" t="n">
        <v>0</v>
      </c>
      <c r="AM1412" s="455" t="n">
        <v>0</v>
      </c>
      <c r="AN1412" s="455" t="n">
        <v>0</v>
      </c>
      <c r="AO1412" s="455" t="n">
        <v>0</v>
      </c>
      <c r="AP1412" s="455" t="n">
        <v>0</v>
      </c>
      <c r="AQ1412" s="455" t="n">
        <v>0</v>
      </c>
      <c r="AR1412" s="418" t="inlineStr"/>
      <c r="AS1412" s="418" t="inlineStr">
        <is>
          <t>Laboratory Testing - Ea - Trade - C&amp;P</t>
        </is>
      </c>
      <c r="AT1412" s="418" t="inlineStr">
        <is>
          <t>បានប្រកាសពន្ធ</t>
        </is>
      </c>
    </row>
    <row r="1413">
      <c r="A1413" s="417" t="n">
        <v>1404</v>
      </c>
      <c r="B1413" s="418" t="inlineStr">
        <is>
          <t>Transfer charge</t>
        </is>
      </c>
      <c r="C1413" s="418" t="inlineStr">
        <is>
          <t>អេសជីអេស (ខេមបូឌា) លីមីធីត</t>
        </is>
      </c>
      <c r="D1413" s="418" t="inlineStr">
        <is>
          <t>L001-107030519</t>
        </is>
      </c>
      <c r="E1413" s="418" t="inlineStr">
        <is>
          <t>10021236</t>
        </is>
      </c>
      <c r="F1413" s="419" t="n">
        <v>44570</v>
      </c>
      <c r="G1413" s="420" t="n">
        <v>30855</v>
      </c>
      <c r="H1413" s="418" t="n"/>
      <c r="I1413" s="455" t="n">
        <v>30855</v>
      </c>
      <c r="J1413" s="418">
        <f>IF(L1413&lt;&gt;"",L1413,K1413)</f>
        <v/>
      </c>
      <c r="K1413" s="418">
        <f>IF(AND(T1413=TRUE, U1413=TRUE, V1413=TRUE), IF(W1413&lt;-0.05, "អនុញ្ញាត (អ្នកផ្គត់ផ្គង់ប្រកាសខ្វះ)", "បានប្រកាស (អនុញ្ញាត)"), IF(AND(T1413=FALSE, U1413=FALSE, V1413=FALSE), "ព្យួរទុក (មិនមានទិន្នន័យ)", "ប្រកាសខុស (ព្យួរទុក)"))</f>
        <v/>
      </c>
      <c r="L1413" s="418" t="inlineStr"/>
      <c r="M1413" s="418" t="inlineStr"/>
      <c r="N1413" s="455" t="n"/>
      <c r="O1413" s="455">
        <f>IF(W1413&lt;0,AI1413,I1413)</f>
        <v/>
      </c>
      <c r="P1413" s="455">
        <f>I1413-O1413</f>
        <v/>
      </c>
      <c r="Q1413" s="418" t="n"/>
      <c r="R1413" s="418" t="inlineStr">
        <is>
          <t>10021236</t>
        </is>
      </c>
      <c r="S1413" s="418" t="inlineStr">
        <is>
          <t>10021236</t>
        </is>
      </c>
      <c r="T1413" s="418">
        <f>R1413=S1413</f>
        <v/>
      </c>
      <c r="U1413" s="418">
        <f>AND(MONTH(F1413)=MONTH(Y1413), YEAR(F1413)=YEAR(Y1413))</f>
        <v/>
      </c>
      <c r="V1413" s="418">
        <f>AND(AC1413&lt;&gt;"", 'Company information'!D$4&lt;&gt;"", RIGHT(SUBSTITUTE(AC1413,"-",""),9)=RIGHT(SUBSTITUTE('Company information'!D$4,"-",""),9))</f>
        <v/>
      </c>
      <c r="W1413" s="418">
        <f>AI1413-I1413</f>
        <v/>
      </c>
      <c r="X1413" s="455" t="n"/>
      <c r="Y1413" s="419" t="n">
        <v>44805</v>
      </c>
      <c r="Z1413" s="418" t="inlineStr">
        <is>
          <t>10021236</t>
        </is>
      </c>
      <c r="AA1413" s="418" t="inlineStr"/>
      <c r="AB1413" s="418" t="inlineStr">
        <is>
          <t>បុគ្គលជាប់អាករ</t>
        </is>
      </c>
      <c r="AC1413" s="418" t="inlineStr">
        <is>
          <t>L001-100067123</t>
        </is>
      </c>
      <c r="AD1413" s="418" t="inlineStr">
        <is>
          <t>រីឡាយអេប៊ល សូស អ៊ិនដាសស្រ្ទៀល (ខេមបូឌា)</t>
        </is>
      </c>
      <c r="AE1413" s="455" t="n">
        <v>339405</v>
      </c>
      <c r="AF1413" s="455" t="n">
        <v>308550</v>
      </c>
      <c r="AG1413" s="455" t="n">
        <v>0</v>
      </c>
      <c r="AH1413" s="455" t="n">
        <v>0</v>
      </c>
      <c r="AI1413" s="455" t="n">
        <v>30855</v>
      </c>
      <c r="AJ1413" s="455" t="n">
        <v>0</v>
      </c>
      <c r="AK1413" s="455" t="n">
        <v>0</v>
      </c>
      <c r="AL1413" s="455" t="n">
        <v>0</v>
      </c>
      <c r="AM1413" s="455" t="n">
        <v>0</v>
      </c>
      <c r="AN1413" s="455" t="n">
        <v>0</v>
      </c>
      <c r="AO1413" s="455" t="n">
        <v>0</v>
      </c>
      <c r="AP1413" s="455" t="n">
        <v>0</v>
      </c>
      <c r="AQ1413" s="455" t="n">
        <v>0</v>
      </c>
      <c r="AR1413" s="418" t="inlineStr"/>
      <c r="AS1413" s="418" t="inlineStr">
        <is>
          <t>Laboratory Testing - Ea - Trade - C&amp;P</t>
        </is>
      </c>
      <c r="AT1413" s="418" t="inlineStr">
        <is>
          <t>បានប្រកាសពន្ធ</t>
        </is>
      </c>
    </row>
    <row r="1414">
      <c r="A1414" s="417" t="n">
        <v>1405</v>
      </c>
      <c r="B1414" s="418" t="inlineStr">
        <is>
          <t>Staffs Mission</t>
        </is>
      </c>
      <c r="C1414" s="418" t="inlineStr">
        <is>
          <t>អេសជីអេស (ខេមបូឌា) លីមីធីត</t>
        </is>
      </c>
      <c r="D1414" s="418" t="inlineStr">
        <is>
          <t>L001-107030519</t>
        </is>
      </c>
      <c r="E1414" s="418" t="inlineStr">
        <is>
          <t>10021235</t>
        </is>
      </c>
      <c r="F1414" s="419" t="n">
        <v>44570</v>
      </c>
      <c r="G1414" s="420" t="n">
        <v>33860</v>
      </c>
      <c r="H1414" s="418" t="n"/>
      <c r="I1414" s="455" t="n">
        <v>33860</v>
      </c>
      <c r="J1414" s="418">
        <f>IF(L1414&lt;&gt;"",L1414,K1414)</f>
        <v/>
      </c>
      <c r="K1414" s="418">
        <f>IF(AND(T1414=TRUE, U1414=TRUE, V1414=TRUE), IF(W1414&lt;-0.05, "អនុញ្ញាត (អ្នកផ្គត់ផ្គង់ប្រកាសខ្វះ)", "បានប្រកាស (អនុញ្ញាត)"), IF(AND(T1414=FALSE, U1414=FALSE, V1414=FALSE), "ព្យួរទុក (មិនមានទិន្នន័យ)", "ប្រកាសខុស (ព្យួរទុក)"))</f>
        <v/>
      </c>
      <c r="L1414" s="418" t="inlineStr"/>
      <c r="M1414" s="418" t="inlineStr"/>
      <c r="N1414" s="455" t="n"/>
      <c r="O1414" s="455">
        <f>IF(W1414&lt;0,AI1414,I1414)</f>
        <v/>
      </c>
      <c r="P1414" s="455">
        <f>I1414-O1414</f>
        <v/>
      </c>
      <c r="Q1414" s="418" t="n"/>
      <c r="R1414" s="418" t="inlineStr">
        <is>
          <t>10021235</t>
        </is>
      </c>
      <c r="S1414" s="418" t="inlineStr">
        <is>
          <t>10021235</t>
        </is>
      </c>
      <c r="T1414" s="418">
        <f>R1414=S1414</f>
        <v/>
      </c>
      <c r="U1414" s="418">
        <f>AND(MONTH(F1414)=MONTH(Y1414), YEAR(F1414)=YEAR(Y1414))</f>
        <v/>
      </c>
      <c r="V1414" s="418">
        <f>AND(AC1414&lt;&gt;"", 'Company information'!D$4&lt;&gt;"", RIGHT(SUBSTITUTE(AC1414,"-",""),9)=RIGHT(SUBSTITUTE('Company information'!D$4,"-",""),9))</f>
        <v/>
      </c>
      <c r="W1414" s="418">
        <f>AI1414-I1414</f>
        <v/>
      </c>
      <c r="X1414" s="455" t="n"/>
      <c r="Y1414" s="419" t="n">
        <v>44805</v>
      </c>
      <c r="Z1414" s="418" t="inlineStr">
        <is>
          <t>10021235</t>
        </is>
      </c>
      <c r="AA1414" s="418" t="inlineStr"/>
      <c r="AB1414" s="418" t="inlineStr">
        <is>
          <t>បុគ្គលជាប់អាករ</t>
        </is>
      </c>
      <c r="AC1414" s="418" t="inlineStr">
        <is>
          <t>L001-100067123</t>
        </is>
      </c>
      <c r="AD1414" s="418" t="inlineStr">
        <is>
          <t>រីឡាយអេប៊ល សូស អ៊ិនដាសស្រ្ទៀល (ខេមបូឌា)</t>
        </is>
      </c>
      <c r="AE1414" s="455" t="n">
        <v>372457</v>
      </c>
      <c r="AF1414" s="455" t="n">
        <v>338597</v>
      </c>
      <c r="AG1414" s="455" t="n">
        <v>0</v>
      </c>
      <c r="AH1414" s="455" t="n">
        <v>0</v>
      </c>
      <c r="AI1414" s="455" t="n">
        <v>33860</v>
      </c>
      <c r="AJ1414" s="455" t="n">
        <v>0</v>
      </c>
      <c r="AK1414" s="455" t="n">
        <v>0</v>
      </c>
      <c r="AL1414" s="455" t="n">
        <v>0</v>
      </c>
      <c r="AM1414" s="455" t="n">
        <v>0</v>
      </c>
      <c r="AN1414" s="455" t="n">
        <v>0</v>
      </c>
      <c r="AO1414" s="455" t="n">
        <v>0</v>
      </c>
      <c r="AP1414" s="455" t="n">
        <v>0</v>
      </c>
      <c r="AQ1414" s="455" t="n">
        <v>0</v>
      </c>
      <c r="AR1414" s="418" t="inlineStr"/>
      <c r="AS1414" s="418" t="inlineStr">
        <is>
          <t>Laboratory Testing - Ea - Trade - C&amp;P</t>
        </is>
      </c>
      <c r="AT1414" s="418" t="inlineStr">
        <is>
          <t>បានប្រកាសពន្ធ</t>
        </is>
      </c>
    </row>
    <row r="1415">
      <c r="A1415" s="417" t="n">
        <v>1406</v>
      </c>
      <c r="B1415" s="418" t="inlineStr">
        <is>
          <t>Transfer charge</t>
        </is>
      </c>
      <c r="C1415" s="418" t="inlineStr">
        <is>
          <t>អេសជីអេស (ខេមបូឌា) លីមីធីត</t>
        </is>
      </c>
      <c r="D1415" s="418" t="inlineStr">
        <is>
          <t>L001-107030519</t>
        </is>
      </c>
      <c r="E1415" s="418" t="inlineStr">
        <is>
          <t>10021234</t>
        </is>
      </c>
      <c r="F1415" s="419" t="n">
        <v>44570</v>
      </c>
      <c r="G1415" s="420" t="n">
        <v>30855</v>
      </c>
      <c r="H1415" s="418" t="n"/>
      <c r="I1415" s="455" t="n">
        <v>30855</v>
      </c>
      <c r="J1415" s="418">
        <f>IF(L1415&lt;&gt;"",L1415,K1415)</f>
        <v/>
      </c>
      <c r="K1415" s="418">
        <f>IF(AND(T1415=TRUE, U1415=TRUE, V1415=TRUE), IF(W1415&lt;-0.05, "អនុញ្ញាត (អ្នកផ្គត់ផ្គង់ប្រកាសខ្វះ)", "បានប្រកាស (អនុញ្ញាត)"), IF(AND(T1415=FALSE, U1415=FALSE, V1415=FALSE), "ព្យួរទុក (មិនមានទិន្នន័យ)", "ប្រកាសខុស (ព្យួរទុក)"))</f>
        <v/>
      </c>
      <c r="L1415" s="418" t="inlineStr"/>
      <c r="M1415" s="418" t="inlineStr"/>
      <c r="N1415" s="455" t="n"/>
      <c r="O1415" s="455">
        <f>IF(W1415&lt;0,AI1415,I1415)</f>
        <v/>
      </c>
      <c r="P1415" s="455">
        <f>I1415-O1415</f>
        <v/>
      </c>
      <c r="Q1415" s="418" t="n"/>
      <c r="R1415" s="418" t="inlineStr">
        <is>
          <t>10021234</t>
        </is>
      </c>
      <c r="S1415" s="418" t="inlineStr">
        <is>
          <t>10021234</t>
        </is>
      </c>
      <c r="T1415" s="418">
        <f>R1415=S1415</f>
        <v/>
      </c>
      <c r="U1415" s="418">
        <f>AND(MONTH(F1415)=MONTH(Y1415), YEAR(F1415)=YEAR(Y1415))</f>
        <v/>
      </c>
      <c r="V1415" s="418">
        <f>AND(AC1415&lt;&gt;"", 'Company information'!D$4&lt;&gt;"", RIGHT(SUBSTITUTE(AC1415,"-",""),9)=RIGHT(SUBSTITUTE('Company information'!D$4,"-",""),9))</f>
        <v/>
      </c>
      <c r="W1415" s="418">
        <f>AI1415-I1415</f>
        <v/>
      </c>
      <c r="X1415" s="455" t="n"/>
      <c r="Y1415" s="419" t="n">
        <v>44805</v>
      </c>
      <c r="Z1415" s="418" t="inlineStr">
        <is>
          <t>10021234</t>
        </is>
      </c>
      <c r="AA1415" s="418" t="inlineStr"/>
      <c r="AB1415" s="418" t="inlineStr">
        <is>
          <t>បុគ្គលជាប់អាករ</t>
        </is>
      </c>
      <c r="AC1415" s="418" t="inlineStr">
        <is>
          <t>L001-100067123</t>
        </is>
      </c>
      <c r="AD1415" s="418" t="inlineStr">
        <is>
          <t>រីឡាយអេប៊ល សូស អ៊ិនដាសស្រ្ទៀល (ខេមបូឌា)</t>
        </is>
      </c>
      <c r="AE1415" s="455" t="n">
        <v>339405</v>
      </c>
      <c r="AF1415" s="455" t="n">
        <v>308550</v>
      </c>
      <c r="AG1415" s="455" t="n">
        <v>0</v>
      </c>
      <c r="AH1415" s="455" t="n">
        <v>0</v>
      </c>
      <c r="AI1415" s="455" t="n">
        <v>30855</v>
      </c>
      <c r="AJ1415" s="455" t="n">
        <v>0</v>
      </c>
      <c r="AK1415" s="455" t="n">
        <v>0</v>
      </c>
      <c r="AL1415" s="455" t="n">
        <v>0</v>
      </c>
      <c r="AM1415" s="455" t="n">
        <v>0</v>
      </c>
      <c r="AN1415" s="455" t="n">
        <v>0</v>
      </c>
      <c r="AO1415" s="455" t="n">
        <v>0</v>
      </c>
      <c r="AP1415" s="455" t="n">
        <v>0</v>
      </c>
      <c r="AQ1415" s="455" t="n">
        <v>0</v>
      </c>
      <c r="AR1415" s="418" t="inlineStr"/>
      <c r="AS1415" s="418" t="inlineStr">
        <is>
          <t>Laboratory Testing - Ea - Trade - C&amp;P</t>
        </is>
      </c>
      <c r="AT1415" s="418" t="inlineStr">
        <is>
          <t>បានប្រកាសពន្ធ</t>
        </is>
      </c>
    </row>
    <row r="1416">
      <c r="A1416" s="417" t="n">
        <v>1407</v>
      </c>
      <c r="B1416" s="418" t="inlineStr">
        <is>
          <t>TP Link, Hikvision and Delivery</t>
        </is>
      </c>
      <c r="C1416" s="418" t="inlineStr">
        <is>
          <t>ស៊ូ ចេង សូវីង ម៉ាស៊ីន ឯ.ក</t>
        </is>
      </c>
      <c r="D1416" s="418" t="inlineStr">
        <is>
          <t>K010-901702798</t>
        </is>
      </c>
      <c r="E1416" s="418" t="inlineStr">
        <is>
          <t>2022-001004</t>
        </is>
      </c>
      <c r="F1416" s="419" t="n">
        <v>44817</v>
      </c>
      <c r="G1416" s="420" t="n">
        <v>312740</v>
      </c>
      <c r="H1416" s="418" t="n"/>
      <c r="I1416" s="455" t="n">
        <v>312740</v>
      </c>
      <c r="J1416" s="418">
        <f>IF(L1416&lt;&gt;"",L1416,K1416)</f>
        <v/>
      </c>
      <c r="K1416" s="418">
        <f>IF(AND(T1416=TRUE, U1416=TRUE, V1416=TRUE), IF(W1416&lt;-0.05, "អនុញ្ញាត (អ្នកផ្គត់ផ្គង់ប្រកាសខ្វះ)", "បានប្រកាស (អនុញ្ញាត)"), IF(AND(T1416=FALSE, U1416=FALSE, V1416=FALSE), "ព្យួរទុក (មិនមានទិន្នន័យ)", "ប្រកាសខុស (ព្យួរទុក)"))</f>
        <v/>
      </c>
      <c r="L1416" s="418" t="inlineStr"/>
      <c r="M1416" s="418" t="inlineStr"/>
      <c r="N1416" s="455" t="n"/>
      <c r="O1416" s="455">
        <f>IF(W1416&lt;0,AI1416,I1416)</f>
        <v/>
      </c>
      <c r="P1416" s="455">
        <f>I1416-O1416</f>
        <v/>
      </c>
      <c r="Q1416" s="418" t="n"/>
      <c r="R1416" s="418" t="inlineStr">
        <is>
          <t>2022-001004</t>
        </is>
      </c>
      <c r="S1416" s="418" t="inlineStr">
        <is>
          <t>2022-001004</t>
        </is>
      </c>
      <c r="T1416" s="418">
        <f>R1416=S1416</f>
        <v/>
      </c>
      <c r="U1416" s="418">
        <f>AND(MONTH(F1416)=MONTH(Y1416), YEAR(F1416)=YEAR(Y1416))</f>
        <v/>
      </c>
      <c r="V1416" s="418">
        <f>AND(AC1416&lt;&gt;"", 'Company information'!D$4&lt;&gt;"", RIGHT(SUBSTITUTE(AC1416,"-",""),9)=RIGHT(SUBSTITUTE('Company information'!D$4,"-",""),9))</f>
        <v/>
      </c>
      <c r="W1416" s="418">
        <f>AI1416-I1416</f>
        <v/>
      </c>
      <c r="X1416" s="455" t="n"/>
      <c r="Y1416" s="419" t="n">
        <v>44817</v>
      </c>
      <c r="Z1416" s="418" t="inlineStr">
        <is>
          <t>2022-001004</t>
        </is>
      </c>
      <c r="AA1416" s="418" t="inlineStr"/>
      <c r="AB1416" s="418" t="inlineStr">
        <is>
          <t>បុគ្គលជាប់អាករ</t>
        </is>
      </c>
      <c r="AC1416" s="418" t="inlineStr">
        <is>
          <t>L001-100067123</t>
        </is>
      </c>
      <c r="AD1416" s="418" t="inlineStr">
        <is>
          <t>រីឡាយអេប៊ល សូស អ៊ិនដាសស្រ្ទៀល (ខេមបូឌា)</t>
        </is>
      </c>
      <c r="AE1416" s="455" t="n">
        <v>3440140</v>
      </c>
      <c r="AF1416" s="455" t="n">
        <v>3127400</v>
      </c>
      <c r="AG1416" s="455" t="n">
        <v>0</v>
      </c>
      <c r="AH1416" s="455" t="n">
        <v>0</v>
      </c>
      <c r="AI1416" s="455" t="n">
        <v>312740</v>
      </c>
      <c r="AJ1416" s="455" t="n">
        <v>0</v>
      </c>
      <c r="AK1416" s="455" t="n">
        <v>0</v>
      </c>
      <c r="AL1416" s="455" t="n">
        <v>0</v>
      </c>
      <c r="AM1416" s="455" t="n">
        <v>0</v>
      </c>
      <c r="AN1416" s="455" t="n">
        <v>0</v>
      </c>
      <c r="AO1416" s="455" t="n">
        <v>0</v>
      </c>
      <c r="AP1416" s="455" t="n">
        <v>0</v>
      </c>
      <c r="AQ1416" s="455" t="n">
        <v>0</v>
      </c>
      <c r="AR1416" s="418" t="inlineStr"/>
      <c r="AS1416" s="418" t="inlineStr">
        <is>
          <t>ជួលម៉ាស៊ីនផុងអំបោះ៤</t>
        </is>
      </c>
      <c r="AT1416" s="418" t="inlineStr">
        <is>
          <t>បានប្រកាសពន្ធ</t>
        </is>
      </c>
    </row>
    <row r="1417">
      <c r="A1417" s="417" t="n">
        <v>1408</v>
      </c>
      <c r="B1417" s="418" t="inlineStr">
        <is>
          <t>Transfer charge</t>
        </is>
      </c>
      <c r="C1417" s="418" t="inlineStr">
        <is>
          <t>ស៊ូ ចេង សូវីង ម៉ាស៊ីន ឯ.ក</t>
        </is>
      </c>
      <c r="D1417" s="418" t="inlineStr">
        <is>
          <t>K010-901702798</t>
        </is>
      </c>
      <c r="E1417" s="418" t="inlineStr">
        <is>
          <t>2022-001003</t>
        </is>
      </c>
      <c r="F1417" s="419" t="n">
        <v>44817</v>
      </c>
      <c r="G1417" s="420" t="n">
        <v>281466</v>
      </c>
      <c r="H1417" s="418" t="n"/>
      <c r="I1417" s="455" t="n">
        <v>281466</v>
      </c>
      <c r="J1417" s="418">
        <f>IF(L1417&lt;&gt;"",L1417,K1417)</f>
        <v/>
      </c>
      <c r="K1417" s="418">
        <f>IF(AND(T1417=TRUE, U1417=TRUE, V1417=TRUE), IF(W1417&lt;-0.05, "អនុញ្ញាត (អ្នកផ្គត់ផ្គង់ប្រកាសខ្វះ)", "បានប្រកាស (អនុញ្ញាត)"), IF(AND(T1417=FALSE, U1417=FALSE, V1417=FALSE), "ព្យួរទុក (មិនមានទិន្នន័យ)", "ប្រកាសខុស (ព្យួរទុក)"))</f>
        <v/>
      </c>
      <c r="L1417" s="418" t="inlineStr"/>
      <c r="M1417" s="418" t="inlineStr"/>
      <c r="N1417" s="455" t="n"/>
      <c r="O1417" s="455">
        <f>IF(W1417&lt;0,AI1417,I1417)</f>
        <v/>
      </c>
      <c r="P1417" s="455">
        <f>I1417-O1417</f>
        <v/>
      </c>
      <c r="Q1417" s="418" t="n"/>
      <c r="R1417" s="418" t="inlineStr">
        <is>
          <t>2022-001003</t>
        </is>
      </c>
      <c r="S1417" s="418" t="inlineStr">
        <is>
          <t>2022-001003</t>
        </is>
      </c>
      <c r="T1417" s="418">
        <f>R1417=S1417</f>
        <v/>
      </c>
      <c r="U1417" s="418">
        <f>AND(MONTH(F1417)=MONTH(Y1417), YEAR(F1417)=YEAR(Y1417))</f>
        <v/>
      </c>
      <c r="V1417" s="418">
        <f>AND(AC1417&lt;&gt;"", 'Company information'!D$4&lt;&gt;"", RIGHT(SUBSTITUTE(AC1417,"-",""),9)=RIGHT(SUBSTITUTE('Company information'!D$4,"-",""),9))</f>
        <v/>
      </c>
      <c r="W1417" s="418">
        <f>AI1417-I1417</f>
        <v/>
      </c>
      <c r="X1417" s="455" t="n"/>
      <c r="Y1417" s="419" t="n">
        <v>44817</v>
      </c>
      <c r="Z1417" s="418" t="inlineStr">
        <is>
          <t>2022-001003</t>
        </is>
      </c>
      <c r="AA1417" s="418" t="inlineStr"/>
      <c r="AB1417" s="418" t="inlineStr">
        <is>
          <t>បុគ្គលជាប់អាករ</t>
        </is>
      </c>
      <c r="AC1417" s="418" t="inlineStr">
        <is>
          <t>L001-100067123</t>
        </is>
      </c>
      <c r="AD1417" s="418" t="inlineStr">
        <is>
          <t>រីឡាយអេប៊ល សូស អ៊ិនដាសស្រ្ទៀល (ខេមបូឌា)</t>
        </is>
      </c>
      <c r="AE1417" s="455" t="n">
        <v>3096126</v>
      </c>
      <c r="AF1417" s="455" t="n">
        <v>2814660</v>
      </c>
      <c r="AG1417" s="455" t="n">
        <v>0</v>
      </c>
      <c r="AH1417" s="455" t="n">
        <v>0</v>
      </c>
      <c r="AI1417" s="455" t="n">
        <v>281466</v>
      </c>
      <c r="AJ1417" s="455" t="n">
        <v>0</v>
      </c>
      <c r="AK1417" s="455" t="n">
        <v>0</v>
      </c>
      <c r="AL1417" s="455" t="n">
        <v>0</v>
      </c>
      <c r="AM1417" s="455" t="n">
        <v>0</v>
      </c>
      <c r="AN1417" s="455" t="n">
        <v>0</v>
      </c>
      <c r="AO1417" s="455" t="n">
        <v>0</v>
      </c>
      <c r="AP1417" s="455" t="n">
        <v>0</v>
      </c>
      <c r="AQ1417" s="455" t="n">
        <v>0</v>
      </c>
      <c r="AR1417" s="418" t="inlineStr"/>
      <c r="AS1417" s="418" t="inlineStr">
        <is>
          <t>ជួលម៉ាស៊ីនផុងអំបោះ៤</t>
        </is>
      </c>
      <c r="AT1417" s="418" t="inlineStr">
        <is>
          <t>បានប្រកាសពន្ធ</t>
        </is>
      </c>
    </row>
    <row r="1418">
      <c r="A1418" s="417" t="n">
        <v>1409</v>
      </c>
      <c r="B1418" s="418" t="inlineStr">
        <is>
          <t>PVC Thin Film</t>
        </is>
      </c>
      <c r="C1418" s="418" t="inlineStr">
        <is>
          <t>ស៊ូ ចេង សូវីង ម៉ាស៊ីន ឯ.ក</t>
        </is>
      </c>
      <c r="D1418" s="418" t="inlineStr">
        <is>
          <t>K010-901702798</t>
        </is>
      </c>
      <c r="E1418" s="418" t="inlineStr">
        <is>
          <t>2022-001002</t>
        </is>
      </c>
      <c r="F1418" s="419" t="n">
        <v>44817</v>
      </c>
      <c r="G1418" s="420" t="n">
        <v>312740</v>
      </c>
      <c r="H1418" s="418" t="n"/>
      <c r="I1418" s="455" t="n">
        <v>312740</v>
      </c>
      <c r="J1418" s="418">
        <f>IF(L1418&lt;&gt;"",L1418,K1418)</f>
        <v/>
      </c>
      <c r="K1418" s="418">
        <f>IF(AND(T1418=TRUE, U1418=TRUE, V1418=TRUE), IF(W1418&lt;-0.05, "អនុញ្ញាត (អ្នកផ្គត់ផ្គង់ប្រកាសខ្វះ)", "បានប្រកាស (អនុញ្ញាត)"), IF(AND(T1418=FALSE, U1418=FALSE, V1418=FALSE), "ព្យួរទុក (មិនមានទិន្នន័យ)", "ប្រកាសខុស (ព្យួរទុក)"))</f>
        <v/>
      </c>
      <c r="L1418" s="418" t="inlineStr"/>
      <c r="M1418" s="418" t="inlineStr"/>
      <c r="N1418" s="455" t="n"/>
      <c r="O1418" s="455">
        <f>IF(W1418&lt;0,AI1418,I1418)</f>
        <v/>
      </c>
      <c r="P1418" s="455">
        <f>I1418-O1418</f>
        <v/>
      </c>
      <c r="Q1418" s="418" t="n"/>
      <c r="R1418" s="418" t="inlineStr">
        <is>
          <t>2022-001002</t>
        </is>
      </c>
      <c r="S1418" s="418" t="inlineStr">
        <is>
          <t>2022-001002</t>
        </is>
      </c>
      <c r="T1418" s="418">
        <f>R1418=S1418</f>
        <v/>
      </c>
      <c r="U1418" s="418">
        <f>AND(MONTH(F1418)=MONTH(Y1418), YEAR(F1418)=YEAR(Y1418))</f>
        <v/>
      </c>
      <c r="V1418" s="418">
        <f>AND(AC1418&lt;&gt;"", 'Company information'!D$4&lt;&gt;"", RIGHT(SUBSTITUTE(AC1418,"-",""),9)=RIGHT(SUBSTITUTE('Company information'!D$4,"-",""),9))</f>
        <v/>
      </c>
      <c r="W1418" s="418">
        <f>AI1418-I1418</f>
        <v/>
      </c>
      <c r="X1418" s="455" t="n"/>
      <c r="Y1418" s="419" t="n">
        <v>44817</v>
      </c>
      <c r="Z1418" s="418" t="inlineStr">
        <is>
          <t>2022-001002</t>
        </is>
      </c>
      <c r="AA1418" s="418" t="inlineStr"/>
      <c r="AB1418" s="418" t="inlineStr">
        <is>
          <t>បុគ្គលជាប់អាករ</t>
        </is>
      </c>
      <c r="AC1418" s="418" t="inlineStr">
        <is>
          <t>L001-100067123</t>
        </is>
      </c>
      <c r="AD1418" s="418" t="inlineStr">
        <is>
          <t>រីឡាយអេប៊ល សូស អ៊ិនដាសស្រ្ទៀល (ខេមបូឌា)</t>
        </is>
      </c>
      <c r="AE1418" s="455" t="n">
        <v>3440140</v>
      </c>
      <c r="AF1418" s="455" t="n">
        <v>3127400</v>
      </c>
      <c r="AG1418" s="455" t="n">
        <v>0</v>
      </c>
      <c r="AH1418" s="455" t="n">
        <v>0</v>
      </c>
      <c r="AI1418" s="455" t="n">
        <v>312740</v>
      </c>
      <c r="AJ1418" s="455" t="n">
        <v>0</v>
      </c>
      <c r="AK1418" s="455" t="n">
        <v>0</v>
      </c>
      <c r="AL1418" s="455" t="n">
        <v>0</v>
      </c>
      <c r="AM1418" s="455" t="n">
        <v>0</v>
      </c>
      <c r="AN1418" s="455" t="n">
        <v>0</v>
      </c>
      <c r="AO1418" s="455" t="n">
        <v>0</v>
      </c>
      <c r="AP1418" s="455" t="n">
        <v>0</v>
      </c>
      <c r="AQ1418" s="455" t="n">
        <v>0</v>
      </c>
      <c r="AR1418" s="418" t="inlineStr"/>
      <c r="AS1418" s="418" t="inlineStr">
        <is>
          <t>ជួលម៉ាស៊ីនផុងអំបោះ៤</t>
        </is>
      </c>
      <c r="AT1418" s="418" t="inlineStr">
        <is>
          <t>បានប្រកាសពន្ធ</t>
        </is>
      </c>
    </row>
    <row r="1419">
      <c r="A1419" s="417" t="n">
        <v>1410</v>
      </c>
      <c r="B1419" s="418" t="inlineStr">
        <is>
          <t>Transfer charge</t>
        </is>
      </c>
      <c r="C1419" s="418" t="inlineStr">
        <is>
          <t>ស៊ូ ចេង សូវីង ម៉ាស៊ីន ឯ.ក</t>
        </is>
      </c>
      <c r="D1419" s="418" t="inlineStr">
        <is>
          <t>K010-901702798</t>
        </is>
      </c>
      <c r="E1419" s="418" t="inlineStr">
        <is>
          <t>2022-001001</t>
        </is>
      </c>
      <c r="F1419" s="419" t="n">
        <v>44817</v>
      </c>
      <c r="G1419" s="420" t="n">
        <v>349775</v>
      </c>
      <c r="H1419" s="418" t="n"/>
      <c r="I1419" s="455" t="n">
        <v>349775</v>
      </c>
      <c r="J1419" s="418">
        <f>IF(L1419&lt;&gt;"",L1419,K1419)</f>
        <v/>
      </c>
      <c r="K1419" s="418">
        <f>IF(AND(T1419=TRUE, U1419=TRUE, V1419=TRUE), IF(W1419&lt;-0.05, "អនុញ្ញាត (អ្នកផ្គត់ផ្គង់ប្រកាសខ្វះ)", "បានប្រកាស (អនុញ្ញាត)"), IF(AND(T1419=FALSE, U1419=FALSE, V1419=FALSE), "ព្យួរទុក (មិនមានទិន្នន័យ)", "ប្រកាសខុស (ព្យួរទុក)"))</f>
        <v/>
      </c>
      <c r="L1419" s="418" t="inlineStr"/>
      <c r="M1419" s="418" t="inlineStr"/>
      <c r="N1419" s="455" t="n"/>
      <c r="O1419" s="455">
        <f>IF(W1419&lt;0,AI1419,I1419)</f>
        <v/>
      </c>
      <c r="P1419" s="455">
        <f>I1419-O1419</f>
        <v/>
      </c>
      <c r="Q1419" s="418" t="n"/>
      <c r="R1419" s="418" t="inlineStr">
        <is>
          <t>2022-001001</t>
        </is>
      </c>
      <c r="S1419" s="418" t="inlineStr">
        <is>
          <t>2022-001001</t>
        </is>
      </c>
      <c r="T1419" s="418">
        <f>R1419=S1419</f>
        <v/>
      </c>
      <c r="U1419" s="418">
        <f>AND(MONTH(F1419)=MONTH(Y1419), YEAR(F1419)=YEAR(Y1419))</f>
        <v/>
      </c>
      <c r="V1419" s="418">
        <f>AND(AC1419&lt;&gt;"", 'Company information'!D$4&lt;&gt;"", RIGHT(SUBSTITUTE(AC1419,"-",""),9)=RIGHT(SUBSTITUTE('Company information'!D$4,"-",""),9))</f>
        <v/>
      </c>
      <c r="W1419" s="418">
        <f>AI1419-I1419</f>
        <v/>
      </c>
      <c r="X1419" s="455" t="n"/>
      <c r="Y1419" s="419" t="n">
        <v>44817</v>
      </c>
      <c r="Z1419" s="418" t="inlineStr">
        <is>
          <t>2022-001001</t>
        </is>
      </c>
      <c r="AA1419" s="418" t="inlineStr"/>
      <c r="AB1419" s="418" t="inlineStr">
        <is>
          <t>បុគ្គលជាប់អាករ</t>
        </is>
      </c>
      <c r="AC1419" s="418" t="inlineStr">
        <is>
          <t>L001-100067123</t>
        </is>
      </c>
      <c r="AD1419" s="418" t="inlineStr">
        <is>
          <t>រីឡាយអេប៊ល សូស អ៊ិនដាសស្រ្ទៀល (ខេមបូឌា)</t>
        </is>
      </c>
      <c r="AE1419" s="455" t="n">
        <v>3847525</v>
      </c>
      <c r="AF1419" s="455" t="n">
        <v>3497750</v>
      </c>
      <c r="AG1419" s="455" t="n">
        <v>0</v>
      </c>
      <c r="AH1419" s="455" t="n">
        <v>0</v>
      </c>
      <c r="AI1419" s="455" t="n">
        <v>349775</v>
      </c>
      <c r="AJ1419" s="455" t="n">
        <v>0</v>
      </c>
      <c r="AK1419" s="455" t="n">
        <v>0</v>
      </c>
      <c r="AL1419" s="455" t="n">
        <v>0</v>
      </c>
      <c r="AM1419" s="455" t="n">
        <v>0</v>
      </c>
      <c r="AN1419" s="455" t="n">
        <v>0</v>
      </c>
      <c r="AO1419" s="455" t="n">
        <v>0</v>
      </c>
      <c r="AP1419" s="455" t="n">
        <v>0</v>
      </c>
      <c r="AQ1419" s="455" t="n">
        <v>0</v>
      </c>
      <c r="AR1419" s="418" t="inlineStr"/>
      <c r="AS1419" s="418" t="inlineStr">
        <is>
          <t>ជួលម៉ាស៊ីនគុណកាត់អំបោះ</t>
        </is>
      </c>
      <c r="AT1419" s="418" t="inlineStr">
        <is>
          <t>បានប្រកាសពន្ធ</t>
        </is>
      </c>
    </row>
    <row r="1420">
      <c r="A1420" s="417" t="n">
        <v>1411</v>
      </c>
      <c r="B1420" s="418" t="inlineStr">
        <is>
          <t>Decoration</t>
        </is>
      </c>
      <c r="C1420" s="418" t="inlineStr">
        <is>
          <t>ស៊ូ ចេង សូវីង ម៉ាស៊ីន ឯ.ក</t>
        </is>
      </c>
      <c r="D1420" s="418" t="inlineStr">
        <is>
          <t>K010-901702798</t>
        </is>
      </c>
      <c r="E1420" s="418" t="inlineStr">
        <is>
          <t>2022-000997</t>
        </is>
      </c>
      <c r="F1420" s="419" t="n">
        <v>44904</v>
      </c>
      <c r="G1420" s="420" t="n">
        <v>156370</v>
      </c>
      <c r="H1420" s="418" t="n"/>
      <c r="I1420" s="455" t="n">
        <v>156370</v>
      </c>
      <c r="J1420" s="418">
        <f>IF(L1420&lt;&gt;"",L1420,K1420)</f>
        <v/>
      </c>
      <c r="K1420" s="418">
        <f>IF(AND(T1420=TRUE, U1420=TRUE, V1420=TRUE), IF(W1420&lt;-0.05, "អនុញ្ញាត (អ្នកផ្គត់ផ្គង់ប្រកាសខ្វះ)", "បានប្រកាស (អនុញ្ញាត)"), IF(AND(T1420=FALSE, U1420=FALSE, V1420=FALSE), "ព្យួរទុក (មិនមានទិន្នន័យ)", "ប្រកាសខុស (ព្យួរទុក)"))</f>
        <v/>
      </c>
      <c r="L1420" s="418" t="inlineStr"/>
      <c r="M1420" s="418" t="inlineStr"/>
      <c r="N1420" s="455" t="n"/>
      <c r="O1420" s="455">
        <f>IF(W1420&lt;0,AI1420,I1420)</f>
        <v/>
      </c>
      <c r="P1420" s="455">
        <f>I1420-O1420</f>
        <v/>
      </c>
      <c r="Q1420" s="418" t="n"/>
      <c r="R1420" s="418" t="inlineStr">
        <is>
          <t>2022-000997</t>
        </is>
      </c>
      <c r="S1420" s="418" t="inlineStr">
        <is>
          <t>2022-000997</t>
        </is>
      </c>
      <c r="T1420" s="418">
        <f>R1420=S1420</f>
        <v/>
      </c>
      <c r="U1420" s="418">
        <f>AND(MONTH(F1420)=MONTH(Y1420), YEAR(F1420)=YEAR(Y1420))</f>
        <v/>
      </c>
      <c r="V1420" s="418">
        <f>AND(AC1420&lt;&gt;"", 'Company information'!D$4&lt;&gt;"", RIGHT(SUBSTITUTE(AC1420,"-",""),9)=RIGHT(SUBSTITUTE('Company information'!D$4,"-",""),9))</f>
        <v/>
      </c>
      <c r="W1420" s="418">
        <f>AI1420-I1420</f>
        <v/>
      </c>
      <c r="X1420" s="455" t="n"/>
      <c r="Y1420" s="419" t="n">
        <v>44816</v>
      </c>
      <c r="Z1420" s="418" t="inlineStr">
        <is>
          <t>2022-000997</t>
        </is>
      </c>
      <c r="AA1420" s="418" t="inlineStr"/>
      <c r="AB1420" s="418" t="inlineStr">
        <is>
          <t>បុគ្គលជាប់អាករ</t>
        </is>
      </c>
      <c r="AC1420" s="418" t="inlineStr">
        <is>
          <t>L001-100067123</t>
        </is>
      </c>
      <c r="AD1420" s="418" t="inlineStr">
        <is>
          <t>រីឡាយអេប៊ល សូស អ៊ិនដាសស្រ្ទៀល (ខេមបូឌា)</t>
        </is>
      </c>
      <c r="AE1420" s="455" t="n">
        <v>1720070</v>
      </c>
      <c r="AF1420" s="455" t="n">
        <v>1563700</v>
      </c>
      <c r="AG1420" s="455" t="n">
        <v>0</v>
      </c>
      <c r="AH1420" s="455" t="n">
        <v>0</v>
      </c>
      <c r="AI1420" s="455" t="n">
        <v>156370</v>
      </c>
      <c r="AJ1420" s="455" t="n">
        <v>0</v>
      </c>
      <c r="AK1420" s="455" t="n">
        <v>0</v>
      </c>
      <c r="AL1420" s="455" t="n">
        <v>0</v>
      </c>
      <c r="AM1420" s="455" t="n">
        <v>0</v>
      </c>
      <c r="AN1420" s="455" t="n">
        <v>0</v>
      </c>
      <c r="AO1420" s="455" t="n">
        <v>0</v>
      </c>
      <c r="AP1420" s="455" t="n">
        <v>0</v>
      </c>
      <c r="AQ1420" s="455" t="n">
        <v>0</v>
      </c>
      <c r="AR1420" s="418" t="inlineStr"/>
      <c r="AS1420" s="418" t="inlineStr">
        <is>
          <t>ជួលម៉ាស៊ីនផុងអំបោះ៤</t>
        </is>
      </c>
      <c r="AT1420" s="418" t="inlineStr">
        <is>
          <t>បានប្រកាសពន្ធ</t>
        </is>
      </c>
    </row>
    <row r="1421">
      <c r="A1421" s="417" t="n">
        <v>1412</v>
      </c>
      <c r="B1421" s="418" t="inlineStr">
        <is>
          <t>Transfer charge</t>
        </is>
      </c>
      <c r="C1421" s="418" t="inlineStr">
        <is>
          <t>ស៊ូ ចេង សូវីង ម៉ាស៊ីន ឯ.ក</t>
        </is>
      </c>
      <c r="D1421" s="418" t="inlineStr">
        <is>
          <t>K010-901702798</t>
        </is>
      </c>
      <c r="E1421" s="418" t="inlineStr">
        <is>
          <t>2022-000996</t>
        </is>
      </c>
      <c r="F1421" s="419" t="n">
        <v>44904</v>
      </c>
      <c r="G1421" s="420" t="n">
        <v>349775</v>
      </c>
      <c r="H1421" s="418" t="n"/>
      <c r="I1421" s="455" t="n">
        <v>349775</v>
      </c>
      <c r="J1421" s="418">
        <f>IF(L1421&lt;&gt;"",L1421,K1421)</f>
        <v/>
      </c>
      <c r="K1421" s="418">
        <f>IF(AND(T1421=TRUE, U1421=TRUE, V1421=TRUE), IF(W1421&lt;-0.05, "អនុញ្ញាត (អ្នកផ្គត់ផ្គង់ប្រកាសខ្វះ)", "បានប្រកាស (អនុញ្ញាត)"), IF(AND(T1421=FALSE, U1421=FALSE, V1421=FALSE), "ព្យួរទុក (មិនមានទិន្នន័យ)", "ប្រកាសខុស (ព្យួរទុក)"))</f>
        <v/>
      </c>
      <c r="L1421" s="418" t="inlineStr"/>
      <c r="M1421" s="418" t="inlineStr"/>
      <c r="N1421" s="455" t="n"/>
      <c r="O1421" s="455">
        <f>IF(W1421&lt;0,AI1421,I1421)</f>
        <v/>
      </c>
      <c r="P1421" s="455">
        <f>I1421-O1421</f>
        <v/>
      </c>
      <c r="Q1421" s="418" t="n"/>
      <c r="R1421" s="418" t="inlineStr">
        <is>
          <t>2022-000996</t>
        </is>
      </c>
      <c r="S1421" s="418" t="inlineStr">
        <is>
          <t>2022-000996</t>
        </is>
      </c>
      <c r="T1421" s="418">
        <f>R1421=S1421</f>
        <v/>
      </c>
      <c r="U1421" s="418">
        <f>AND(MONTH(F1421)=MONTH(Y1421), YEAR(F1421)=YEAR(Y1421))</f>
        <v/>
      </c>
      <c r="V1421" s="418">
        <f>AND(AC1421&lt;&gt;"", 'Company information'!D$4&lt;&gt;"", RIGHT(SUBSTITUTE(AC1421,"-",""),9)=RIGHT(SUBSTITUTE('Company information'!D$4,"-",""),9))</f>
        <v/>
      </c>
      <c r="W1421" s="418">
        <f>AI1421-I1421</f>
        <v/>
      </c>
      <c r="X1421" s="455" t="n"/>
      <c r="Y1421" s="419" t="n">
        <v>44816</v>
      </c>
      <c r="Z1421" s="418" t="inlineStr">
        <is>
          <t>2022-000996</t>
        </is>
      </c>
      <c r="AA1421" s="418" t="inlineStr"/>
      <c r="AB1421" s="418" t="inlineStr">
        <is>
          <t>បុគ្គលជាប់អាករ</t>
        </is>
      </c>
      <c r="AC1421" s="418" t="inlineStr">
        <is>
          <t>L001-100067123</t>
        </is>
      </c>
      <c r="AD1421" s="418" t="inlineStr">
        <is>
          <t>រីឡាយអេប៊ល សូស អ៊ិនដាសស្រ្ទៀល (ខេមបូឌា)</t>
        </is>
      </c>
      <c r="AE1421" s="455" t="n">
        <v>3847525</v>
      </c>
      <c r="AF1421" s="455" t="n">
        <v>3497750</v>
      </c>
      <c r="AG1421" s="455" t="n">
        <v>0</v>
      </c>
      <c r="AH1421" s="455" t="n">
        <v>0</v>
      </c>
      <c r="AI1421" s="455" t="n">
        <v>349775</v>
      </c>
      <c r="AJ1421" s="455" t="n">
        <v>0</v>
      </c>
      <c r="AK1421" s="455" t="n">
        <v>0</v>
      </c>
      <c r="AL1421" s="455" t="n">
        <v>0</v>
      </c>
      <c r="AM1421" s="455" t="n">
        <v>0</v>
      </c>
      <c r="AN1421" s="455" t="n">
        <v>0</v>
      </c>
      <c r="AO1421" s="455" t="n">
        <v>0</v>
      </c>
      <c r="AP1421" s="455" t="n">
        <v>0</v>
      </c>
      <c r="AQ1421" s="455" t="n">
        <v>0</v>
      </c>
      <c r="AR1421" s="418" t="inlineStr"/>
      <c r="AS1421" s="418" t="inlineStr">
        <is>
          <t>ជួលម៉ាស៊ីនគុណកាត់អំបោះ</t>
        </is>
      </c>
      <c r="AT1421" s="418" t="inlineStr">
        <is>
          <t>បានប្រកាសពន្ធ</t>
        </is>
      </c>
    </row>
    <row r="1422">
      <c r="A1422" s="417" t="n">
        <v>1413</v>
      </c>
      <c r="B1422" s="418" t="inlineStr">
        <is>
          <t>Monthly Charge of Photo Copies Rental from06/03/2024 to 06/04/2024</t>
        </is>
      </c>
      <c r="C1422" s="418" t="inlineStr">
        <is>
          <t>ស៊ូ ចេង សូវីង ម៉ាស៊ីន ឯ.ក</t>
        </is>
      </c>
      <c r="D1422" s="418" t="inlineStr">
        <is>
          <t>K010-901702798</t>
        </is>
      </c>
      <c r="E1422" s="418" t="inlineStr">
        <is>
          <t>2022-000995</t>
        </is>
      </c>
      <c r="F1422" s="419" t="n">
        <v>44904</v>
      </c>
      <c r="G1422" s="420" t="n">
        <v>234555</v>
      </c>
      <c r="H1422" s="418" t="n"/>
      <c r="I1422" s="455" t="n">
        <v>234555</v>
      </c>
      <c r="J1422" s="418">
        <f>IF(L1422&lt;&gt;"",L1422,K1422)</f>
        <v/>
      </c>
      <c r="K1422" s="418">
        <f>IF(AND(T1422=TRUE, U1422=TRUE, V1422=TRUE), IF(W1422&lt;-0.05, "អនុញ្ញាត (អ្នកផ្គត់ផ្គង់ប្រកាសខ្វះ)", "បានប្រកាស (អនុញ្ញាត)"), IF(AND(T1422=FALSE, U1422=FALSE, V1422=FALSE), "ព្យួរទុក (មិនមានទិន្នន័យ)", "ប្រកាសខុស (ព្យួរទុក)"))</f>
        <v/>
      </c>
      <c r="L1422" s="418" t="inlineStr"/>
      <c r="M1422" s="418" t="inlineStr"/>
      <c r="N1422" s="455" t="n"/>
      <c r="O1422" s="455">
        <f>IF(W1422&lt;0,AI1422,I1422)</f>
        <v/>
      </c>
      <c r="P1422" s="455">
        <f>I1422-O1422</f>
        <v/>
      </c>
      <c r="Q1422" s="418" t="n"/>
      <c r="R1422" s="418" t="inlineStr">
        <is>
          <t>2022-000995</t>
        </is>
      </c>
      <c r="S1422" s="418" t="inlineStr">
        <is>
          <t>2022-000995</t>
        </is>
      </c>
      <c r="T1422" s="418">
        <f>R1422=S1422</f>
        <v/>
      </c>
      <c r="U1422" s="418">
        <f>AND(MONTH(F1422)=MONTH(Y1422), YEAR(F1422)=YEAR(Y1422))</f>
        <v/>
      </c>
      <c r="V1422" s="418">
        <f>AND(AC1422&lt;&gt;"", 'Company information'!D$4&lt;&gt;"", RIGHT(SUBSTITUTE(AC1422,"-",""),9)=RIGHT(SUBSTITUTE('Company information'!D$4,"-",""),9))</f>
        <v/>
      </c>
      <c r="W1422" s="418">
        <f>AI1422-I1422</f>
        <v/>
      </c>
      <c r="X1422" s="455" t="n"/>
      <c r="Y1422" s="419" t="n">
        <v>44816</v>
      </c>
      <c r="Z1422" s="418" t="inlineStr">
        <is>
          <t>2022-000995</t>
        </is>
      </c>
      <c r="AA1422" s="418" t="inlineStr"/>
      <c r="AB1422" s="418" t="inlineStr">
        <is>
          <t>បុគ្គលជាប់អាករ</t>
        </is>
      </c>
      <c r="AC1422" s="418" t="inlineStr">
        <is>
          <t>L001-100067123</t>
        </is>
      </c>
      <c r="AD1422" s="418" t="inlineStr">
        <is>
          <t>រីឡាយអេប៊ល សូស អ៊ិនដាសស្រ្ទៀល (ខេមបូឌា)</t>
        </is>
      </c>
      <c r="AE1422" s="455" t="n">
        <v>2580105</v>
      </c>
      <c r="AF1422" s="455" t="n">
        <v>2345550</v>
      </c>
      <c r="AG1422" s="455" t="n">
        <v>0</v>
      </c>
      <c r="AH1422" s="455" t="n">
        <v>0</v>
      </c>
      <c r="AI1422" s="455" t="n">
        <v>234555</v>
      </c>
      <c r="AJ1422" s="455" t="n">
        <v>0</v>
      </c>
      <c r="AK1422" s="455" t="n">
        <v>0</v>
      </c>
      <c r="AL1422" s="455" t="n">
        <v>0</v>
      </c>
      <c r="AM1422" s="455" t="n">
        <v>0</v>
      </c>
      <c r="AN1422" s="455" t="n">
        <v>0</v>
      </c>
      <c r="AO1422" s="455" t="n">
        <v>0</v>
      </c>
      <c r="AP1422" s="455" t="n">
        <v>0</v>
      </c>
      <c r="AQ1422" s="455" t="n">
        <v>0</v>
      </c>
      <c r="AR1422" s="418" t="inlineStr"/>
      <c r="AS1422" s="418" t="inlineStr">
        <is>
          <t>ជួលម៉ាស៊ីនផុងអំបោះ៤</t>
        </is>
      </c>
      <c r="AT1422" s="418" t="inlineStr">
        <is>
          <t>បានប្រកាសពន្ធ</t>
        </is>
      </c>
    </row>
    <row r="1423">
      <c r="A1423" s="417" t="n">
        <v>1414</v>
      </c>
      <c r="B1423" s="418" t="inlineStr">
        <is>
          <t>Monthly Charge of Photo Copies Rental from06/03/2024 to 06/04/2024</t>
        </is>
      </c>
      <c r="C1423" s="418" t="inlineStr">
        <is>
          <t>អាន រ៉ុង ហ្ស៊ី យី ឯ.ក</t>
        </is>
      </c>
      <c r="D1423" s="418" t="inlineStr">
        <is>
          <t>L001-902000739</t>
        </is>
      </c>
      <c r="E1423" s="418" t="inlineStr">
        <is>
          <t>202209023</t>
        </is>
      </c>
      <c r="F1423" s="419" t="n">
        <v>44820</v>
      </c>
      <c r="G1423" s="420" t="n">
        <v>445578</v>
      </c>
      <c r="H1423" s="418" t="n"/>
      <c r="I1423" s="455" t="n">
        <v>445578</v>
      </c>
      <c r="J1423" s="418">
        <f>IF(L1423&lt;&gt;"",L1423,K1423)</f>
        <v/>
      </c>
      <c r="K1423" s="418">
        <f>IF(AND(T1423=TRUE, U1423=TRUE, V1423=TRUE), IF(W1423&lt;-0.05, "អនុញ្ញាត (អ្នកផ្គត់ផ្គង់ប្រកាសខ្វះ)", "បានប្រកាស (អនុញ្ញាត)"), IF(AND(T1423=FALSE, U1423=FALSE, V1423=FALSE), "ព្យួរទុក (មិនមានទិន្នន័យ)", "ប្រកាសខុស (ព្យួរទុក)"))</f>
        <v/>
      </c>
      <c r="L1423" s="418" t="inlineStr"/>
      <c r="M1423" s="418" t="inlineStr"/>
      <c r="N1423" s="455" t="n"/>
      <c r="O1423" s="455">
        <f>IF(W1423&lt;0,AI1423,I1423)</f>
        <v/>
      </c>
      <c r="P1423" s="455">
        <f>I1423-O1423</f>
        <v/>
      </c>
      <c r="Q1423" s="418" t="n"/>
      <c r="R1423" s="418" t="inlineStr">
        <is>
          <t>202209023</t>
        </is>
      </c>
      <c r="S1423" s="418" t="inlineStr">
        <is>
          <t>202209023</t>
        </is>
      </c>
      <c r="T1423" s="418">
        <f>R1423=S1423</f>
        <v/>
      </c>
      <c r="U1423" s="418">
        <f>AND(MONTH(F1423)=MONTH(Y1423), YEAR(F1423)=YEAR(Y1423))</f>
        <v/>
      </c>
      <c r="V1423" s="418">
        <f>AND(AC1423&lt;&gt;"", 'Company information'!D$4&lt;&gt;"", RIGHT(SUBSTITUTE(AC1423,"-",""),9)=RIGHT(SUBSTITUTE('Company information'!D$4,"-",""),9))</f>
        <v/>
      </c>
      <c r="W1423" s="418">
        <f>AI1423-I1423</f>
        <v/>
      </c>
      <c r="X1423" s="455" t="n"/>
      <c r="Y1423" s="419" t="n">
        <v>44820</v>
      </c>
      <c r="Z1423" s="418" t="inlineStr">
        <is>
          <t>202209023</t>
        </is>
      </c>
      <c r="AA1423" s="418" t="inlineStr"/>
      <c r="AB1423" s="418" t="inlineStr">
        <is>
          <t>បុគ្គលជាប់អាករ</t>
        </is>
      </c>
      <c r="AC1423" s="418" t="inlineStr">
        <is>
          <t>L001-100067123</t>
        </is>
      </c>
      <c r="AD1423" s="418" t="inlineStr">
        <is>
          <t>រីឡាយអេប៊ល សូស អ៊ិនដាសស្រ្ទៀល (ខេមបូឌា)</t>
        </is>
      </c>
      <c r="AE1423" s="455" t="n">
        <v>4901358</v>
      </c>
      <c r="AF1423" s="455" t="n">
        <v>4455780</v>
      </c>
      <c r="AG1423" s="455" t="n">
        <v>0</v>
      </c>
      <c r="AH1423" s="455" t="n">
        <v>0</v>
      </c>
      <c r="AI1423" s="455" t="n">
        <v>445578</v>
      </c>
      <c r="AJ1423" s="455" t="n">
        <v>0</v>
      </c>
      <c r="AK1423" s="455" t="n">
        <v>0</v>
      </c>
      <c r="AL1423" s="455" t="n">
        <v>0</v>
      </c>
      <c r="AM1423" s="455" t="n">
        <v>0</v>
      </c>
      <c r="AN1423" s="455" t="n">
        <v>0</v>
      </c>
      <c r="AO1423" s="455" t="n">
        <v>0</v>
      </c>
      <c r="AP1423" s="455" t="n">
        <v>0</v>
      </c>
      <c r="AQ1423" s="455" t="n">
        <v>0</v>
      </c>
      <c r="AR1423" s="418" t="inlineStr"/>
      <c r="AS1423" s="418" t="inlineStr">
        <is>
          <t>Marker Paper, Pattern Paper</t>
        </is>
      </c>
      <c r="AT1423" s="418" t="inlineStr">
        <is>
          <t>បានប្រកាសពន្ធ</t>
        </is>
      </c>
    </row>
    <row r="1424">
      <c r="A1424" s="417" t="n">
        <v>1415</v>
      </c>
      <c r="B1424" s="418" t="inlineStr">
        <is>
          <t>Monthly Charge of Photo Copies Rental from06/03/2024 to 06/04/2024</t>
        </is>
      </c>
      <c r="C1424" s="418" t="inlineStr">
        <is>
          <t>ជូយី (ខេមបូឌា)</t>
        </is>
      </c>
      <c r="D1424" s="418" t="inlineStr">
        <is>
          <t>B108-109007050</t>
        </is>
      </c>
      <c r="E1424" s="418" t="inlineStr">
        <is>
          <t>001999</t>
        </is>
      </c>
      <c r="F1424" s="419" t="n">
        <v>44843</v>
      </c>
      <c r="G1424" s="420" t="n">
        <v>49440</v>
      </c>
      <c r="H1424" s="418" t="n"/>
      <c r="I1424" s="455" t="n">
        <v>49440</v>
      </c>
      <c r="J1424" s="418">
        <f>IF(L1424&lt;&gt;"",L1424,K1424)</f>
        <v/>
      </c>
      <c r="K1424" s="418">
        <f>IF(AND(T1424=TRUE, U1424=TRUE, V1424=TRUE), IF(W1424&lt;-0.05, "អនុញ្ញាត (អ្នកផ្គត់ផ្គង់ប្រកាសខ្វះ)", "បានប្រកាស (អនុញ្ញាត)"), IF(AND(T1424=FALSE, U1424=FALSE, V1424=FALSE), "ព្យួរទុក (មិនមានទិន្នន័យ)", "ប្រកាសខុស (ព្យួរទុក)"))</f>
        <v/>
      </c>
      <c r="L1424" s="418" t="inlineStr"/>
      <c r="M1424" s="418" t="inlineStr"/>
      <c r="N1424" s="455" t="n"/>
      <c r="O1424" s="455">
        <f>IF(W1424&lt;0,AI1424,I1424)</f>
        <v/>
      </c>
      <c r="P1424" s="455">
        <f>I1424-O1424</f>
        <v/>
      </c>
      <c r="Q1424" s="418" t="n"/>
      <c r="R1424" s="418" t="inlineStr">
        <is>
          <t>001999</t>
        </is>
      </c>
      <c r="S1424" s="418" t="inlineStr">
        <is>
          <t>001999</t>
        </is>
      </c>
      <c r="T1424" s="418">
        <f>R1424=S1424</f>
        <v/>
      </c>
      <c r="U1424" s="418">
        <f>AND(MONTH(F1424)=MONTH(Y1424), YEAR(F1424)=YEAR(Y1424))</f>
        <v/>
      </c>
      <c r="V1424" s="418">
        <f>AND(AC1424&lt;&gt;"", 'Company information'!D$4&lt;&gt;"", RIGHT(SUBSTITUTE(AC1424,"-",""),9)=RIGHT(SUBSTITUTE('Company information'!D$4,"-",""),9))</f>
        <v/>
      </c>
      <c r="W1424" s="418">
        <f>AI1424-I1424</f>
        <v/>
      </c>
      <c r="X1424" s="455" t="n"/>
      <c r="Y1424" s="419" t="n">
        <v>44795</v>
      </c>
      <c r="Z1424" s="418" t="inlineStr">
        <is>
          <t>001999</t>
        </is>
      </c>
      <c r="AA1424" s="418" t="inlineStr"/>
      <c r="AB1424" s="418" t="inlineStr">
        <is>
          <t>បុគ្គលជាប់អាករ</t>
        </is>
      </c>
      <c r="AC1424" s="418" t="inlineStr">
        <is>
          <t>L001-100045510</t>
        </is>
      </c>
      <c r="AD1424" s="418" t="inlineStr">
        <is>
          <t>ស៊ី ធី អេស អាយ ឡូយីស្ទីក អ៊ីន</t>
        </is>
      </c>
      <c r="AE1424" s="455" t="n">
        <v>2263919</v>
      </c>
      <c r="AF1424" s="455" t="n">
        <v>2058108</v>
      </c>
      <c r="AG1424" s="455" t="n">
        <v>0</v>
      </c>
      <c r="AH1424" s="455" t="n">
        <v>0</v>
      </c>
      <c r="AI1424" s="455" t="n">
        <v>205811</v>
      </c>
      <c r="AJ1424" s="455" t="n">
        <v>0</v>
      </c>
      <c r="AK1424" s="455" t="n">
        <v>0</v>
      </c>
      <c r="AL1424" s="455" t="n">
        <v>0</v>
      </c>
      <c r="AM1424" s="455" t="n">
        <v>0</v>
      </c>
      <c r="AN1424" s="455" t="n">
        <v>0</v>
      </c>
      <c r="AO1424" s="455" t="n">
        <v>0</v>
      </c>
      <c r="AP1424" s="455" t="n">
        <v>0</v>
      </c>
      <c r="AQ1424" s="455" t="n">
        <v>0</v>
      </c>
      <c r="AR1424" s="418" t="inlineStr"/>
      <c r="AS1424" s="418" t="inlineStr">
        <is>
          <t>Trucking Fee</t>
        </is>
      </c>
      <c r="AT1424" s="418" t="inlineStr">
        <is>
          <t>បានប្រកាសពន្ធ</t>
        </is>
      </c>
    </row>
    <row r="1425">
      <c r="A1425" s="417" t="n">
        <v>1416</v>
      </c>
      <c r="B1425" s="418" t="inlineStr">
        <is>
          <t>Monthly Charge of Photo Copies Rental from06/03/2024 to 06/04/2024</t>
        </is>
      </c>
      <c r="C1425" s="418" t="inlineStr">
        <is>
          <t>ជូយី (ខេមបូឌា)</t>
        </is>
      </c>
      <c r="D1425" s="418" t="inlineStr">
        <is>
          <t>B108-109007050</t>
        </is>
      </c>
      <c r="E1425" s="418" t="inlineStr">
        <is>
          <t>001998</t>
        </is>
      </c>
      <c r="F1425" s="419" t="n">
        <v>44843</v>
      </c>
      <c r="G1425" s="420" t="n">
        <v>111240</v>
      </c>
      <c r="H1425" s="418" t="n"/>
      <c r="I1425" s="455" t="n">
        <v>111240</v>
      </c>
      <c r="J1425" s="418">
        <f>IF(L1425&lt;&gt;"",L1425,K1425)</f>
        <v/>
      </c>
      <c r="K1425" s="418">
        <f>IF(AND(T1425=TRUE, U1425=TRUE, V1425=TRUE), IF(W1425&lt;-0.05, "អនុញ្ញាត (អ្នកផ្គត់ផ្គង់ប្រកាសខ្វះ)", "បានប្រកាស (អនុញ្ញាត)"), IF(AND(T1425=FALSE, U1425=FALSE, V1425=FALSE), "ព្យួរទុក (មិនមានទិន្នន័យ)", "ប្រកាសខុស (ព្យួរទុក)"))</f>
        <v/>
      </c>
      <c r="L1425" s="418" t="inlineStr"/>
      <c r="M1425" s="418" t="inlineStr"/>
      <c r="N1425" s="455" t="n"/>
      <c r="O1425" s="455">
        <f>IF(W1425&lt;0,AI1425,I1425)</f>
        <v/>
      </c>
      <c r="P1425" s="455">
        <f>I1425-O1425</f>
        <v/>
      </c>
      <c r="Q1425" s="418" t="n"/>
      <c r="R1425" s="418" t="inlineStr">
        <is>
          <t>001998</t>
        </is>
      </c>
      <c r="S1425" s="418" t="inlineStr">
        <is>
          <t>001998</t>
        </is>
      </c>
      <c r="T1425" s="418">
        <f>R1425=S1425</f>
        <v/>
      </c>
      <c r="U1425" s="418">
        <f>AND(MONTH(F1425)=MONTH(Y1425), YEAR(F1425)=YEAR(Y1425))</f>
        <v/>
      </c>
      <c r="V1425" s="418">
        <f>AND(AC1425&lt;&gt;"", 'Company information'!D$4&lt;&gt;"", RIGHT(SUBSTITUTE(AC1425,"-",""),9)=RIGHT(SUBSTITUTE('Company information'!D$4,"-",""),9))</f>
        <v/>
      </c>
      <c r="W1425" s="418">
        <f>AI1425-I1425</f>
        <v/>
      </c>
      <c r="X1425" s="455" t="n"/>
      <c r="Y1425" s="419" t="n">
        <v>44795</v>
      </c>
      <c r="Z1425" s="418" t="inlineStr">
        <is>
          <t>001998</t>
        </is>
      </c>
      <c r="AA1425" s="418" t="inlineStr"/>
      <c r="AB1425" s="418" t="inlineStr">
        <is>
          <t>បុគ្គលជាប់អាករ</t>
        </is>
      </c>
      <c r="AC1425" s="418" t="inlineStr">
        <is>
          <t>L001-100045510</t>
        </is>
      </c>
      <c r="AD1425" s="418" t="inlineStr">
        <is>
          <t>ស៊ី ធី អេស អាយ ឡូយីស្ទីក អ៊ីន</t>
        </is>
      </c>
      <c r="AE1425" s="455" t="n">
        <v>3389100</v>
      </c>
      <c r="AF1425" s="455" t="n">
        <v>3081000</v>
      </c>
      <c r="AG1425" s="455" t="n">
        <v>0</v>
      </c>
      <c r="AH1425" s="455" t="n">
        <v>0</v>
      </c>
      <c r="AI1425" s="455" t="n">
        <v>308100</v>
      </c>
      <c r="AJ1425" s="455" t="n">
        <v>0</v>
      </c>
      <c r="AK1425" s="455" t="n">
        <v>0</v>
      </c>
      <c r="AL1425" s="455" t="n">
        <v>0</v>
      </c>
      <c r="AM1425" s="455" t="n">
        <v>0</v>
      </c>
      <c r="AN1425" s="455" t="n">
        <v>0</v>
      </c>
      <c r="AO1425" s="455" t="n">
        <v>0</v>
      </c>
      <c r="AP1425" s="455" t="n">
        <v>0</v>
      </c>
      <c r="AQ1425" s="455" t="n">
        <v>0</v>
      </c>
      <c r="AR1425" s="418" t="inlineStr"/>
      <c r="AS1425" s="418" t="inlineStr">
        <is>
          <t>Trucking Fee</t>
        </is>
      </c>
      <c r="AT1425" s="418" t="inlineStr">
        <is>
          <t>បានប្រកាសពន្ធ</t>
        </is>
      </c>
    </row>
    <row r="1426">
      <c r="A1426" s="417" t="n">
        <v>1417</v>
      </c>
      <c r="B1426" s="418" t="inlineStr">
        <is>
          <t>Transfer charge</t>
        </is>
      </c>
      <c r="C1426" s="418" t="inlineStr">
        <is>
          <t>ជូយី (ខេមបូឌា)</t>
        </is>
      </c>
      <c r="D1426" s="418" t="inlineStr">
        <is>
          <t>B108-109007050</t>
        </is>
      </c>
      <c r="E1426" s="418" t="inlineStr">
        <is>
          <t>001997</t>
        </is>
      </c>
      <c r="F1426" s="419" t="n">
        <v>44843</v>
      </c>
      <c r="G1426" s="420" t="n">
        <v>61800</v>
      </c>
      <c r="H1426" s="418" t="n"/>
      <c r="I1426" s="455" t="n">
        <v>61800</v>
      </c>
      <c r="J1426" s="418">
        <f>IF(L1426&lt;&gt;"",L1426,K1426)</f>
        <v/>
      </c>
      <c r="K1426" s="418">
        <f>IF(AND(T1426=TRUE, U1426=TRUE, V1426=TRUE), IF(W1426&lt;-0.05, "អនុញ្ញាត (អ្នកផ្គត់ផ្គង់ប្រកាសខ្វះ)", "បានប្រកាស (អនុញ្ញាត)"), IF(AND(T1426=FALSE, U1426=FALSE, V1426=FALSE), "ព្យួរទុក (មិនមានទិន្នន័យ)", "ប្រកាសខុស (ព្យួរទុក)"))</f>
        <v/>
      </c>
      <c r="L1426" s="418" t="inlineStr"/>
      <c r="M1426" s="418" t="inlineStr"/>
      <c r="N1426" s="455" t="n"/>
      <c r="O1426" s="455">
        <f>IF(W1426&lt;0,AI1426,I1426)</f>
        <v/>
      </c>
      <c r="P1426" s="455">
        <f>I1426-O1426</f>
        <v/>
      </c>
      <c r="Q1426" s="418" t="n"/>
      <c r="R1426" s="418" t="inlineStr">
        <is>
          <t>001997</t>
        </is>
      </c>
      <c r="S1426" s="418" t="inlineStr">
        <is>
          <t>001997</t>
        </is>
      </c>
      <c r="T1426" s="418">
        <f>R1426=S1426</f>
        <v/>
      </c>
      <c r="U1426" s="418">
        <f>AND(MONTH(F1426)=MONTH(Y1426), YEAR(F1426)=YEAR(Y1426))</f>
        <v/>
      </c>
      <c r="V1426" s="418">
        <f>AND(AC1426&lt;&gt;"", 'Company information'!D$4&lt;&gt;"", RIGHT(SUBSTITUTE(AC1426,"-",""),9)=RIGHT(SUBSTITUTE('Company information'!D$4,"-",""),9))</f>
        <v/>
      </c>
      <c r="W1426" s="418">
        <f>AI1426-I1426</f>
        <v/>
      </c>
      <c r="X1426" s="455" t="n"/>
      <c r="Y1426" s="419" t="n">
        <v>44795</v>
      </c>
      <c r="Z1426" s="418" t="inlineStr">
        <is>
          <t>001997</t>
        </is>
      </c>
      <c r="AA1426" s="418" t="inlineStr"/>
      <c r="AB1426" s="418" t="inlineStr">
        <is>
          <t>បុគ្គលជាប់អាករ</t>
        </is>
      </c>
      <c r="AC1426" s="418" t="inlineStr">
        <is>
          <t>L001-100191762</t>
        </is>
      </c>
      <c r="AD1426" s="418" t="inlineStr">
        <is>
          <t>ស៊ីដាប់បែលយូខេអេជ ហ្គាមេន (ខេមបូឌា) លីមីធីត</t>
        </is>
      </c>
      <c r="AE1426" s="455" t="n">
        <v>1587454</v>
      </c>
      <c r="AF1426" s="455" t="n">
        <v>1443140</v>
      </c>
      <c r="AG1426" s="455" t="n">
        <v>0</v>
      </c>
      <c r="AH1426" s="455" t="n">
        <v>0</v>
      </c>
      <c r="AI1426" s="455" t="n">
        <v>144314</v>
      </c>
      <c r="AJ1426" s="455" t="n">
        <v>0</v>
      </c>
      <c r="AK1426" s="455" t="n">
        <v>0</v>
      </c>
      <c r="AL1426" s="455" t="n">
        <v>0</v>
      </c>
      <c r="AM1426" s="455" t="n">
        <v>0</v>
      </c>
      <c r="AN1426" s="455" t="n">
        <v>0</v>
      </c>
      <c r="AO1426" s="455" t="n">
        <v>0</v>
      </c>
      <c r="AP1426" s="455" t="n">
        <v>0</v>
      </c>
      <c r="AQ1426" s="455" t="n">
        <v>0</v>
      </c>
      <c r="AR1426" s="418" t="inlineStr"/>
      <c r="AS1426" s="418" t="inlineStr">
        <is>
          <t>Trucking Fee</t>
        </is>
      </c>
      <c r="AT1426" s="418" t="inlineStr">
        <is>
          <t>បានប្រកាសពន្ធ</t>
        </is>
      </c>
    </row>
    <row r="1427">
      <c r="A1427" s="417" t="n">
        <v>1418</v>
      </c>
      <c r="B1427" s="418" t="inlineStr">
        <is>
          <t>Non Woven Interlining</t>
        </is>
      </c>
      <c r="C1427" s="418" t="inlineStr">
        <is>
          <t>ជូយី (ខេមបូឌា)</t>
        </is>
      </c>
      <c r="D1427" s="418" t="inlineStr">
        <is>
          <t>B108-109007050</t>
        </is>
      </c>
      <c r="E1427" s="418" t="inlineStr">
        <is>
          <t>001996</t>
        </is>
      </c>
      <c r="F1427" s="419" t="n">
        <v>44843</v>
      </c>
      <c r="G1427" s="420" t="n">
        <v>49440</v>
      </c>
      <c r="H1427" s="418" t="n"/>
      <c r="I1427" s="455" t="n">
        <v>49440</v>
      </c>
      <c r="J1427" s="418">
        <f>IF(L1427&lt;&gt;"",L1427,K1427)</f>
        <v/>
      </c>
      <c r="K1427" s="418">
        <f>IF(AND(T1427=TRUE, U1427=TRUE, V1427=TRUE), IF(W1427&lt;-0.05, "អនុញ្ញាត (អ្នកផ្គត់ផ្គង់ប្រកាសខ្វះ)", "បានប្រកាស (អនុញ្ញាត)"), IF(AND(T1427=FALSE, U1427=FALSE, V1427=FALSE), "ព្យួរទុក (មិនមានទិន្នន័យ)", "ប្រកាសខុស (ព្យួរទុក)"))</f>
        <v/>
      </c>
      <c r="L1427" s="418" t="inlineStr"/>
      <c r="M1427" s="418" t="inlineStr"/>
      <c r="N1427" s="455" t="n"/>
      <c r="O1427" s="455">
        <f>IF(W1427&lt;0,AI1427,I1427)</f>
        <v/>
      </c>
      <c r="P1427" s="455">
        <f>I1427-O1427</f>
        <v/>
      </c>
      <c r="Q1427" s="418" t="n"/>
      <c r="R1427" s="418" t="inlineStr">
        <is>
          <t>001996</t>
        </is>
      </c>
      <c r="S1427" s="418" t="inlineStr">
        <is>
          <t>001996</t>
        </is>
      </c>
      <c r="T1427" s="418">
        <f>R1427=S1427</f>
        <v/>
      </c>
      <c r="U1427" s="418">
        <f>AND(MONTH(F1427)=MONTH(Y1427), YEAR(F1427)=YEAR(Y1427))</f>
        <v/>
      </c>
      <c r="V1427" s="418">
        <f>AND(AC1427&lt;&gt;"", 'Company information'!D$4&lt;&gt;"", RIGHT(SUBSTITUTE(AC1427,"-",""),9)=RIGHT(SUBSTITUTE('Company information'!D$4,"-",""),9))</f>
        <v/>
      </c>
      <c r="W1427" s="418">
        <f>AI1427-I1427</f>
        <v/>
      </c>
      <c r="X1427" s="455" t="n"/>
      <c r="Y1427" s="419" t="n">
        <v>44795</v>
      </c>
      <c r="Z1427" s="418" t="inlineStr">
        <is>
          <t>001996</t>
        </is>
      </c>
      <c r="AA1427" s="418" t="inlineStr"/>
      <c r="AB1427" s="418" t="inlineStr">
        <is>
          <t>បុគ្គលជាប់អាករ</t>
        </is>
      </c>
      <c r="AC1427" s="418" t="inlineStr">
        <is>
          <t>L001-100194117</t>
        </is>
      </c>
      <c r="AD1427" s="418" t="inlineStr">
        <is>
          <t>សាន់ ស៊ូ ហ្គាម៉ិន</t>
        </is>
      </c>
      <c r="AE1427" s="455" t="n">
        <v>2824250</v>
      </c>
      <c r="AF1427" s="455" t="n">
        <v>2567500</v>
      </c>
      <c r="AG1427" s="455" t="n">
        <v>0</v>
      </c>
      <c r="AH1427" s="455" t="n">
        <v>0</v>
      </c>
      <c r="AI1427" s="455" t="n">
        <v>256750</v>
      </c>
      <c r="AJ1427" s="455" t="n">
        <v>0</v>
      </c>
      <c r="AK1427" s="455" t="n">
        <v>0</v>
      </c>
      <c r="AL1427" s="455" t="n">
        <v>0</v>
      </c>
      <c r="AM1427" s="455" t="n">
        <v>0</v>
      </c>
      <c r="AN1427" s="455" t="n">
        <v>0</v>
      </c>
      <c r="AO1427" s="455" t="n">
        <v>0</v>
      </c>
      <c r="AP1427" s="455" t="n">
        <v>0</v>
      </c>
      <c r="AQ1427" s="455" t="n">
        <v>0</v>
      </c>
      <c r="AR1427" s="418" t="inlineStr"/>
      <c r="AS1427" s="418" t="inlineStr">
        <is>
          <t>Trucking Fee</t>
        </is>
      </c>
      <c r="AT1427" s="418" t="inlineStr">
        <is>
          <t>បានប្រកាសពន្ធ</t>
        </is>
      </c>
    </row>
    <row r="1428">
      <c r="A1428" s="417" t="n">
        <v>1419</v>
      </c>
      <c r="B1428" s="418" t="inlineStr">
        <is>
          <t>Transfer charge</t>
        </is>
      </c>
      <c r="C1428" s="418" t="inlineStr">
        <is>
          <t>ជូយី (ខេមបូឌា)</t>
        </is>
      </c>
      <c r="D1428" s="418" t="inlineStr">
        <is>
          <t>B108-109007050</t>
        </is>
      </c>
      <c r="E1428" s="418" t="inlineStr">
        <is>
          <t>001995</t>
        </is>
      </c>
      <c r="F1428" s="419" t="n">
        <v>44843</v>
      </c>
      <c r="G1428" s="420" t="n">
        <v>74160</v>
      </c>
      <c r="H1428" s="418" t="n"/>
      <c r="I1428" s="455" t="n">
        <v>74160</v>
      </c>
      <c r="J1428" s="418">
        <f>IF(L1428&lt;&gt;"",L1428,K1428)</f>
        <v/>
      </c>
      <c r="K1428" s="418">
        <f>IF(AND(T1428=TRUE, U1428=TRUE, V1428=TRUE), IF(W1428&lt;-0.05, "អនុញ្ញាត (អ្នកផ្គត់ផ្គង់ប្រកាសខ្វះ)", "បានប្រកាស (អនុញ្ញាត)"), IF(AND(T1428=FALSE, U1428=FALSE, V1428=FALSE), "ព្យួរទុក (មិនមានទិន្នន័យ)", "ប្រកាសខុស (ព្យួរទុក)"))</f>
        <v/>
      </c>
      <c r="L1428" s="418" t="inlineStr"/>
      <c r="M1428" s="418" t="inlineStr"/>
      <c r="N1428" s="455" t="n"/>
      <c r="O1428" s="455">
        <f>IF(W1428&lt;0,AI1428,I1428)</f>
        <v/>
      </c>
      <c r="P1428" s="455">
        <f>I1428-O1428</f>
        <v/>
      </c>
      <c r="Q1428" s="418" t="n"/>
      <c r="R1428" s="418" t="inlineStr">
        <is>
          <t>001995</t>
        </is>
      </c>
      <c r="S1428" s="418" t="inlineStr">
        <is>
          <t>001995</t>
        </is>
      </c>
      <c r="T1428" s="418">
        <f>R1428=S1428</f>
        <v/>
      </c>
      <c r="U1428" s="418">
        <f>AND(MONTH(F1428)=MONTH(Y1428), YEAR(F1428)=YEAR(Y1428))</f>
        <v/>
      </c>
      <c r="V1428" s="418">
        <f>AND(AC1428&lt;&gt;"", 'Company information'!D$4&lt;&gt;"", RIGHT(SUBSTITUTE(AC1428,"-",""),9)=RIGHT(SUBSTITUTE('Company information'!D$4,"-",""),9))</f>
        <v/>
      </c>
      <c r="W1428" s="418">
        <f>AI1428-I1428</f>
        <v/>
      </c>
      <c r="X1428" s="455" t="n"/>
      <c r="Y1428" s="419" t="n">
        <v>44795</v>
      </c>
      <c r="Z1428" s="418" t="inlineStr">
        <is>
          <t>001995</t>
        </is>
      </c>
      <c r="AA1428" s="418" t="inlineStr"/>
      <c r="AB1428" s="418" t="inlineStr">
        <is>
          <t>បុគ្គលជាប់អាករ</t>
        </is>
      </c>
      <c r="AC1428" s="418" t="inlineStr">
        <is>
          <t>L001-100149995</t>
        </is>
      </c>
      <c r="AD1428" s="418" t="inlineStr">
        <is>
          <t>បុក សេង ភី ភី អេស អ៊ី ហ្សេត ដ្រាយ ផត</t>
        </is>
      </c>
      <c r="AE1428" s="455" t="n">
        <v>406692</v>
      </c>
      <c r="AF1428" s="455" t="n">
        <v>369720</v>
      </c>
      <c r="AG1428" s="455" t="n">
        <v>0</v>
      </c>
      <c r="AH1428" s="455" t="n">
        <v>0</v>
      </c>
      <c r="AI1428" s="455" t="n">
        <v>36972</v>
      </c>
      <c r="AJ1428" s="455" t="n">
        <v>0</v>
      </c>
      <c r="AK1428" s="455" t="n">
        <v>0</v>
      </c>
      <c r="AL1428" s="455" t="n">
        <v>0</v>
      </c>
      <c r="AM1428" s="455" t="n">
        <v>0</v>
      </c>
      <c r="AN1428" s="455" t="n">
        <v>0</v>
      </c>
      <c r="AO1428" s="455" t="n">
        <v>0</v>
      </c>
      <c r="AP1428" s="455" t="n">
        <v>0</v>
      </c>
      <c r="AQ1428" s="455" t="n">
        <v>0</v>
      </c>
      <c r="AR1428" s="418" t="inlineStr"/>
      <c r="AS1428" s="418" t="inlineStr">
        <is>
          <t>Trucking Fee</t>
        </is>
      </c>
      <c r="AT1428" s="418" t="inlineStr">
        <is>
          <t>បានប្រកាសពន្ធ</t>
        </is>
      </c>
    </row>
    <row r="1429">
      <c r="A1429" s="417" t="n">
        <v>1420</v>
      </c>
      <c r="B1429" s="418" t="inlineStr">
        <is>
          <t>Monthly Security for March 2024</t>
        </is>
      </c>
      <c r="C1429" s="418" t="inlineStr">
        <is>
          <t>ជូយី (ខេមបូឌា)</t>
        </is>
      </c>
      <c r="D1429" s="418" t="inlineStr">
        <is>
          <t>B108-109007050</t>
        </is>
      </c>
      <c r="E1429" s="418" t="inlineStr">
        <is>
          <t>001994</t>
        </is>
      </c>
      <c r="F1429" s="419" t="n">
        <v>44843</v>
      </c>
      <c r="G1429" s="420" t="n">
        <v>24720</v>
      </c>
      <c r="H1429" s="418" t="n"/>
      <c r="I1429" s="455" t="n">
        <v>24720</v>
      </c>
      <c r="J1429" s="418">
        <f>IF(L1429&lt;&gt;"",L1429,K1429)</f>
        <v/>
      </c>
      <c r="K1429" s="418">
        <f>IF(AND(T1429=TRUE, U1429=TRUE, V1429=TRUE), IF(W1429&lt;-0.05, "អនុញ្ញាត (អ្នកផ្គត់ផ្គង់ប្រកាសខ្វះ)", "បានប្រកាស (អនុញ្ញាត)"), IF(AND(T1429=FALSE, U1429=FALSE, V1429=FALSE), "ព្យួរទុក (មិនមានទិន្នន័យ)", "ប្រកាសខុស (ព្យួរទុក)"))</f>
        <v/>
      </c>
      <c r="L1429" s="418" t="inlineStr"/>
      <c r="M1429" s="418" t="inlineStr"/>
      <c r="N1429" s="455" t="n"/>
      <c r="O1429" s="455">
        <f>IF(W1429&lt;0,AI1429,I1429)</f>
        <v/>
      </c>
      <c r="P1429" s="455">
        <f>I1429-O1429</f>
        <v/>
      </c>
      <c r="Q1429" s="418" t="n"/>
      <c r="R1429" s="418" t="inlineStr">
        <is>
          <t>001994</t>
        </is>
      </c>
      <c r="S1429" s="418" t="inlineStr">
        <is>
          <t>001994</t>
        </is>
      </c>
      <c r="T1429" s="418">
        <f>R1429=S1429</f>
        <v/>
      </c>
      <c r="U1429" s="418">
        <f>AND(MONTH(F1429)=MONTH(Y1429), YEAR(F1429)=YEAR(Y1429))</f>
        <v/>
      </c>
      <c r="V1429" s="418">
        <f>AND(AC1429&lt;&gt;"", 'Company information'!D$4&lt;&gt;"", RIGHT(SUBSTITUTE(AC1429,"-",""),9)=RIGHT(SUBSTITUTE('Company information'!D$4,"-",""),9))</f>
        <v/>
      </c>
      <c r="W1429" s="418">
        <f>AI1429-I1429</f>
        <v/>
      </c>
      <c r="X1429" s="455" t="n"/>
      <c r="Y1429" s="419" t="n">
        <v>44795</v>
      </c>
      <c r="Z1429" s="418" t="inlineStr">
        <is>
          <t>001994</t>
        </is>
      </c>
      <c r="AA1429" s="418" t="inlineStr"/>
      <c r="AB1429" s="418" t="inlineStr">
        <is>
          <t>បុគ្គលជាប់អាករ</t>
        </is>
      </c>
      <c r="AC1429" s="418" t="inlineStr">
        <is>
          <t>L001-901501380</t>
        </is>
      </c>
      <c r="AD1429" s="418" t="inlineStr">
        <is>
          <t>អេក្រូ ហ្គាម៉ិន អាយអិនឌី ខប</t>
        </is>
      </c>
      <c r="AE1429" s="455" t="n">
        <v>948948</v>
      </c>
      <c r="AF1429" s="455" t="n">
        <v>862680</v>
      </c>
      <c r="AG1429" s="455" t="n">
        <v>0</v>
      </c>
      <c r="AH1429" s="455" t="n">
        <v>0</v>
      </c>
      <c r="AI1429" s="455" t="n">
        <v>86268</v>
      </c>
      <c r="AJ1429" s="455" t="n">
        <v>0</v>
      </c>
      <c r="AK1429" s="455" t="n">
        <v>0</v>
      </c>
      <c r="AL1429" s="455" t="n">
        <v>0</v>
      </c>
      <c r="AM1429" s="455" t="n">
        <v>0</v>
      </c>
      <c r="AN1429" s="455" t="n">
        <v>0</v>
      </c>
      <c r="AO1429" s="455" t="n">
        <v>0</v>
      </c>
      <c r="AP1429" s="455" t="n">
        <v>0</v>
      </c>
      <c r="AQ1429" s="455" t="n">
        <v>0</v>
      </c>
      <c r="AR1429" s="418" t="inlineStr"/>
      <c r="AS1429" s="418" t="inlineStr">
        <is>
          <t>Trucking Fee</t>
        </is>
      </c>
      <c r="AT1429" s="418" t="inlineStr">
        <is>
          <t>បានប្រកាសពន្ធ</t>
        </is>
      </c>
    </row>
    <row r="1430">
      <c r="A1430" s="417" t="n">
        <v>1421</v>
      </c>
      <c r="B1430" s="418" t="inlineStr">
        <is>
          <t>Rental Car</t>
        </is>
      </c>
      <c r="C1430" s="418" t="inlineStr">
        <is>
          <t>ជូយី (ខេមបូឌា)</t>
        </is>
      </c>
      <c r="D1430" s="418" t="inlineStr">
        <is>
          <t>B108-109007050</t>
        </is>
      </c>
      <c r="E1430" s="418" t="inlineStr">
        <is>
          <t>001993</t>
        </is>
      </c>
      <c r="F1430" s="419" t="n">
        <v>44843</v>
      </c>
      <c r="G1430" s="420" t="n">
        <v>222480</v>
      </c>
      <c r="H1430" s="418" t="n"/>
      <c r="I1430" s="455" t="n">
        <v>222480</v>
      </c>
      <c r="J1430" s="418">
        <f>IF(L1430&lt;&gt;"",L1430,K1430)</f>
        <v/>
      </c>
      <c r="K1430" s="418">
        <f>IF(AND(T1430=TRUE, U1430=TRUE, V1430=TRUE), IF(W1430&lt;-0.05, "អនុញ្ញាត (អ្នកផ្គត់ផ្គង់ប្រកាសខ្វះ)", "បានប្រកាស (អនុញ្ញាត)"), IF(AND(T1430=FALSE, U1430=FALSE, V1430=FALSE), "ព្យួរទុក (មិនមានទិន្នន័យ)", "ប្រកាសខុស (ព្យួរទុក)"))</f>
        <v/>
      </c>
      <c r="L1430" s="418" t="inlineStr"/>
      <c r="M1430" s="418" t="inlineStr"/>
      <c r="N1430" s="455" t="n"/>
      <c r="O1430" s="455">
        <f>IF(W1430&lt;0,AI1430,I1430)</f>
        <v/>
      </c>
      <c r="P1430" s="455">
        <f>I1430-O1430</f>
        <v/>
      </c>
      <c r="Q1430" s="418" t="n"/>
      <c r="R1430" s="418" t="inlineStr">
        <is>
          <t>001993</t>
        </is>
      </c>
      <c r="S1430" s="418" t="inlineStr">
        <is>
          <t>001993</t>
        </is>
      </c>
      <c r="T1430" s="418">
        <f>R1430=S1430</f>
        <v/>
      </c>
      <c r="U1430" s="418">
        <f>AND(MONTH(F1430)=MONTH(Y1430), YEAR(F1430)=YEAR(Y1430))</f>
        <v/>
      </c>
      <c r="V1430" s="418">
        <f>AND(AC1430&lt;&gt;"", 'Company information'!D$4&lt;&gt;"", RIGHT(SUBSTITUTE(AC1430,"-",""),9)=RIGHT(SUBSTITUTE('Company information'!D$4,"-",""),9))</f>
        <v/>
      </c>
      <c r="W1430" s="418">
        <f>AI1430-I1430</f>
        <v/>
      </c>
      <c r="X1430" s="455" t="n"/>
      <c r="Y1430" s="419" t="n">
        <v>44795</v>
      </c>
      <c r="Z1430" s="418" t="inlineStr">
        <is>
          <t>001993</t>
        </is>
      </c>
      <c r="AA1430" s="418" t="inlineStr"/>
      <c r="AB1430" s="418" t="inlineStr">
        <is>
          <t>បុគ្គលជាប់អាករ</t>
        </is>
      </c>
      <c r="AC1430" s="418" t="inlineStr">
        <is>
          <t>L001-901635993</t>
        </is>
      </c>
      <c r="AD1430" s="418" t="inlineStr">
        <is>
          <t>អេ ផ្លាស់ អេ ស៊ូ (ខេមបូឌា)</t>
        </is>
      </c>
      <c r="AE1430" s="455" t="n">
        <v>135564</v>
      </c>
      <c r="AF1430" s="455" t="n">
        <v>123240</v>
      </c>
      <c r="AG1430" s="455" t="n">
        <v>0</v>
      </c>
      <c r="AH1430" s="455" t="n">
        <v>0</v>
      </c>
      <c r="AI1430" s="455" t="n">
        <v>12324</v>
      </c>
      <c r="AJ1430" s="455" t="n">
        <v>0</v>
      </c>
      <c r="AK1430" s="455" t="n">
        <v>0</v>
      </c>
      <c r="AL1430" s="455" t="n">
        <v>0</v>
      </c>
      <c r="AM1430" s="455" t="n">
        <v>0</v>
      </c>
      <c r="AN1430" s="455" t="n">
        <v>0</v>
      </c>
      <c r="AO1430" s="455" t="n">
        <v>0</v>
      </c>
      <c r="AP1430" s="455" t="n">
        <v>0</v>
      </c>
      <c r="AQ1430" s="455" t="n">
        <v>0</v>
      </c>
      <c r="AR1430" s="418" t="inlineStr"/>
      <c r="AS1430" s="418" t="inlineStr">
        <is>
          <t>Trucking Fee</t>
        </is>
      </c>
      <c r="AT1430" s="418" t="inlineStr">
        <is>
          <t>បានប្រកាសពន្ធ</t>
        </is>
      </c>
    </row>
    <row r="1431">
      <c r="A1431" s="417" t="n">
        <v>1422</v>
      </c>
      <c r="B1431" s="418" t="inlineStr">
        <is>
          <t>Diesel</t>
        </is>
      </c>
      <c r="C1431" s="418" t="inlineStr">
        <is>
          <t>ជូយី (ខេមបូឌា)</t>
        </is>
      </c>
      <c r="D1431" s="418" t="inlineStr">
        <is>
          <t>B108-109007050</t>
        </is>
      </c>
      <c r="E1431" s="418" t="inlineStr">
        <is>
          <t>001992</t>
        </is>
      </c>
      <c r="F1431" s="419" t="n">
        <v>44843</v>
      </c>
      <c r="G1431" s="420" t="n">
        <v>28840</v>
      </c>
      <c r="H1431" s="418" t="n"/>
      <c r="I1431" s="455" t="n">
        <v>28840</v>
      </c>
      <c r="J1431" s="418">
        <f>IF(L1431&lt;&gt;"",L1431,K1431)</f>
        <v/>
      </c>
      <c r="K1431" s="418">
        <f>IF(AND(T1431=TRUE, U1431=TRUE, V1431=TRUE), IF(W1431&lt;-0.05, "អនុញ្ញាត (អ្នកផ្គត់ផ្គង់ប្រកាសខ្វះ)", "បានប្រកាស (អនុញ្ញាត)"), IF(AND(T1431=FALSE, U1431=FALSE, V1431=FALSE), "ព្យួរទុក (មិនមានទិន្នន័យ)", "ប្រកាសខុស (ព្យួរទុក)"))</f>
        <v/>
      </c>
      <c r="L1431" s="418" t="inlineStr"/>
      <c r="M1431" s="418" t="inlineStr"/>
      <c r="N1431" s="455" t="n"/>
      <c r="O1431" s="455">
        <f>IF(W1431&lt;0,AI1431,I1431)</f>
        <v/>
      </c>
      <c r="P1431" s="455">
        <f>I1431-O1431</f>
        <v/>
      </c>
      <c r="Q1431" s="418" t="n"/>
      <c r="R1431" s="418" t="inlineStr">
        <is>
          <t>001992</t>
        </is>
      </c>
      <c r="S1431" s="418" t="inlineStr">
        <is>
          <t>001992</t>
        </is>
      </c>
      <c r="T1431" s="418">
        <f>R1431=S1431</f>
        <v/>
      </c>
      <c r="U1431" s="418">
        <f>AND(MONTH(F1431)=MONTH(Y1431), YEAR(F1431)=YEAR(Y1431))</f>
        <v/>
      </c>
      <c r="V1431" s="418">
        <f>AND(AC1431&lt;&gt;"", 'Company information'!D$4&lt;&gt;"", RIGHT(SUBSTITUTE(AC1431,"-",""),9)=RIGHT(SUBSTITUTE('Company information'!D$4,"-",""),9))</f>
        <v/>
      </c>
      <c r="W1431" s="418">
        <f>AI1431-I1431</f>
        <v/>
      </c>
      <c r="X1431" s="455" t="n"/>
      <c r="Y1431" s="419" t="n">
        <v>44795</v>
      </c>
      <c r="Z1431" s="418" t="inlineStr">
        <is>
          <t>001992</t>
        </is>
      </c>
      <c r="AA1431" s="418" t="inlineStr"/>
      <c r="AB1431" s="418" t="inlineStr">
        <is>
          <t>បុគ្គលជាប់អាករ</t>
        </is>
      </c>
      <c r="AC1431" s="418" t="inlineStr">
        <is>
          <t>L001-100067123</t>
        </is>
      </c>
      <c r="AD1431" s="418" t="inlineStr">
        <is>
          <t>រីឡាយអេប៊ល សូស អ៊ិនដាសស្រ្ទៀល (ខេមបូឌា)</t>
        </is>
      </c>
      <c r="AE1431" s="455" t="n">
        <v>1188444</v>
      </c>
      <c r="AF1431" s="455" t="n">
        <v>1080404</v>
      </c>
      <c r="AG1431" s="455" t="n">
        <v>0</v>
      </c>
      <c r="AH1431" s="455" t="n">
        <v>0</v>
      </c>
      <c r="AI1431" s="455" t="n">
        <v>108040</v>
      </c>
      <c r="AJ1431" s="455" t="n">
        <v>0</v>
      </c>
      <c r="AK1431" s="455" t="n">
        <v>0</v>
      </c>
      <c r="AL1431" s="455" t="n">
        <v>0</v>
      </c>
      <c r="AM1431" s="455" t="n">
        <v>0</v>
      </c>
      <c r="AN1431" s="455" t="n">
        <v>0</v>
      </c>
      <c r="AO1431" s="455" t="n">
        <v>0</v>
      </c>
      <c r="AP1431" s="455" t="n">
        <v>0</v>
      </c>
      <c r="AQ1431" s="455" t="n">
        <v>0</v>
      </c>
      <c r="AR1431" s="418" t="inlineStr"/>
      <c r="AS1431" s="418" t="inlineStr">
        <is>
          <t>Trucking Fee</t>
        </is>
      </c>
      <c r="AT1431" s="418" t="inlineStr">
        <is>
          <t>បានប្រកាសពន្ធ</t>
        </is>
      </c>
    </row>
    <row r="1432">
      <c r="A1432" s="417" t="n">
        <v>1423</v>
      </c>
      <c r="B1432" s="418" t="inlineStr">
        <is>
          <t>Diesel</t>
        </is>
      </c>
      <c r="C1432" s="418" t="inlineStr">
        <is>
          <t>ជូយី (ខេមបូឌា)</t>
        </is>
      </c>
      <c r="D1432" s="418" t="inlineStr">
        <is>
          <t>B108-109007050</t>
        </is>
      </c>
      <c r="E1432" s="418" t="inlineStr">
        <is>
          <t>001991</t>
        </is>
      </c>
      <c r="F1432" s="419" t="n">
        <v>44843</v>
      </c>
      <c r="G1432" s="420" t="n">
        <v>12360</v>
      </c>
      <c r="H1432" s="418" t="n"/>
      <c r="I1432" s="455" t="n">
        <v>12360</v>
      </c>
      <c r="J1432" s="418">
        <f>IF(L1432&lt;&gt;"",L1432,K1432)</f>
        <v/>
      </c>
      <c r="K1432" s="418">
        <f>IF(AND(T1432=TRUE, U1432=TRUE, V1432=TRUE), IF(W1432&lt;-0.05, "អនុញ្ញាត (អ្នកផ្គត់ផ្គង់ប្រកាសខ្វះ)", "បានប្រកាស (អនុញ្ញាត)"), IF(AND(T1432=FALSE, U1432=FALSE, V1432=FALSE), "ព្យួរទុក (មិនមានទិន្នន័យ)", "ប្រកាសខុស (ព្យួរទុក)"))</f>
        <v/>
      </c>
      <c r="L1432" s="418" t="inlineStr"/>
      <c r="M1432" s="418" t="inlineStr"/>
      <c r="N1432" s="455" t="n"/>
      <c r="O1432" s="455">
        <f>IF(W1432&lt;0,AI1432,I1432)</f>
        <v/>
      </c>
      <c r="P1432" s="455">
        <f>I1432-O1432</f>
        <v/>
      </c>
      <c r="Q1432" s="418" t="n"/>
      <c r="R1432" s="418" t="inlineStr">
        <is>
          <t>001991</t>
        </is>
      </c>
      <c r="S1432" s="418" t="inlineStr">
        <is>
          <t>001991</t>
        </is>
      </c>
      <c r="T1432" s="418">
        <f>R1432=S1432</f>
        <v/>
      </c>
      <c r="U1432" s="418">
        <f>AND(MONTH(F1432)=MONTH(Y1432), YEAR(F1432)=YEAR(Y1432))</f>
        <v/>
      </c>
      <c r="V1432" s="418">
        <f>AND(AC1432&lt;&gt;"", 'Company information'!D$4&lt;&gt;"", RIGHT(SUBSTITUTE(AC1432,"-",""),9)=RIGHT(SUBSTITUTE('Company information'!D$4,"-",""),9))</f>
        <v/>
      </c>
      <c r="W1432" s="418">
        <f>AI1432-I1432</f>
        <v/>
      </c>
      <c r="X1432" s="455" t="n"/>
      <c r="Y1432" s="419" t="n">
        <v>44795</v>
      </c>
      <c r="Z1432" s="418" t="inlineStr">
        <is>
          <t>001991</t>
        </is>
      </c>
      <c r="AA1432" s="418" t="inlineStr"/>
      <c r="AB1432" s="418" t="inlineStr">
        <is>
          <t>បុគ្គលជាប់អាករ</t>
        </is>
      </c>
      <c r="AC1432" s="418" t="inlineStr">
        <is>
          <t>L001-100067123</t>
        </is>
      </c>
      <c r="AD1432" s="418" t="inlineStr">
        <is>
          <t>រីឡាយអេប៊ល សូស អ៊ិនដាសស្រ្ទៀល (ខេមបូឌា)</t>
        </is>
      </c>
      <c r="AE1432" s="455" t="n">
        <v>1188444</v>
      </c>
      <c r="AF1432" s="455" t="n">
        <v>1080404</v>
      </c>
      <c r="AG1432" s="455" t="n">
        <v>0</v>
      </c>
      <c r="AH1432" s="455" t="n">
        <v>0</v>
      </c>
      <c r="AI1432" s="455" t="n">
        <v>108040</v>
      </c>
      <c r="AJ1432" s="455" t="n">
        <v>0</v>
      </c>
      <c r="AK1432" s="455" t="n">
        <v>0</v>
      </c>
      <c r="AL1432" s="455" t="n">
        <v>0</v>
      </c>
      <c r="AM1432" s="455" t="n">
        <v>0</v>
      </c>
      <c r="AN1432" s="455" t="n">
        <v>0</v>
      </c>
      <c r="AO1432" s="455" t="n">
        <v>0</v>
      </c>
      <c r="AP1432" s="455" t="n">
        <v>0</v>
      </c>
      <c r="AQ1432" s="455" t="n">
        <v>0</v>
      </c>
      <c r="AR1432" s="418" t="inlineStr"/>
      <c r="AS1432" s="418" t="inlineStr">
        <is>
          <t>Trucking Fee</t>
        </is>
      </c>
      <c r="AT1432" s="418" t="inlineStr">
        <is>
          <t>បានប្រកាសពន្ធ</t>
        </is>
      </c>
    </row>
    <row r="1433">
      <c r="A1433" s="417" t="n">
        <v>1424</v>
      </c>
      <c r="B1433" s="418" t="inlineStr">
        <is>
          <t>Drinking water</t>
        </is>
      </c>
      <c r="C1433" s="418" t="inlineStr">
        <is>
          <t>ជូយី (ខេមបូឌា)</t>
        </is>
      </c>
      <c r="D1433" s="418" t="inlineStr">
        <is>
          <t>B108-109007050</t>
        </is>
      </c>
      <c r="E1433" s="418" t="inlineStr">
        <is>
          <t>001990</t>
        </is>
      </c>
      <c r="F1433" s="419" t="n">
        <v>44843</v>
      </c>
      <c r="G1433" s="420" t="n">
        <v>123600</v>
      </c>
      <c r="H1433" s="418" t="n"/>
      <c r="I1433" s="455" t="n">
        <v>123600</v>
      </c>
      <c r="J1433" s="418">
        <f>IF(L1433&lt;&gt;"",L1433,K1433)</f>
        <v/>
      </c>
      <c r="K1433" s="418">
        <f>IF(AND(T1433=TRUE, U1433=TRUE, V1433=TRUE), IF(W1433&lt;-0.05, "អនុញ្ញាត (អ្នកផ្គត់ផ្គង់ប្រកាសខ្វះ)", "បានប្រកាស (អនុញ្ញាត)"), IF(AND(T1433=FALSE, U1433=FALSE, V1433=FALSE), "ព្យួរទុក (មិនមានទិន្នន័យ)", "ប្រកាសខុស (ព្យួរទុក)"))</f>
        <v/>
      </c>
      <c r="L1433" s="418" t="inlineStr"/>
      <c r="M1433" s="418" t="inlineStr"/>
      <c r="N1433" s="455" t="n"/>
      <c r="O1433" s="455">
        <f>IF(W1433&lt;0,AI1433,I1433)</f>
        <v/>
      </c>
      <c r="P1433" s="455">
        <f>I1433-O1433</f>
        <v/>
      </c>
      <c r="Q1433" s="418" t="n"/>
      <c r="R1433" s="418" t="inlineStr">
        <is>
          <t>001990</t>
        </is>
      </c>
      <c r="S1433" s="418" t="inlineStr">
        <is>
          <t>001990</t>
        </is>
      </c>
      <c r="T1433" s="418">
        <f>R1433=S1433</f>
        <v/>
      </c>
      <c r="U1433" s="418">
        <f>AND(MONTH(F1433)=MONTH(Y1433), YEAR(F1433)=YEAR(Y1433))</f>
        <v/>
      </c>
      <c r="V1433" s="418">
        <f>AND(AC1433&lt;&gt;"", 'Company information'!D$4&lt;&gt;"", RIGHT(SUBSTITUTE(AC1433,"-",""),9)=RIGHT(SUBSTITUTE('Company information'!D$4,"-",""),9))</f>
        <v/>
      </c>
      <c r="W1433" s="418">
        <f>AI1433-I1433</f>
        <v/>
      </c>
      <c r="X1433" s="455" t="n"/>
      <c r="Y1433" s="419" t="n">
        <v>44795</v>
      </c>
      <c r="Z1433" s="418" t="inlineStr">
        <is>
          <t>001990</t>
        </is>
      </c>
      <c r="AA1433" s="418" t="inlineStr"/>
      <c r="AB1433" s="418" t="inlineStr">
        <is>
          <t>បុគ្គលជាប់អាករ</t>
        </is>
      </c>
      <c r="AC1433" s="418" t="inlineStr">
        <is>
          <t>L001-901501380</t>
        </is>
      </c>
      <c r="AD1433" s="418" t="inlineStr">
        <is>
          <t>អេក្រូ ហ្គាម៉ិន អាយអិនឌី ខប</t>
        </is>
      </c>
      <c r="AE1433" s="455" t="n">
        <v>180752</v>
      </c>
      <c r="AF1433" s="455" t="n">
        <v>164320</v>
      </c>
      <c r="AG1433" s="455" t="n">
        <v>0</v>
      </c>
      <c r="AH1433" s="455" t="n">
        <v>0</v>
      </c>
      <c r="AI1433" s="455" t="n">
        <v>16432</v>
      </c>
      <c r="AJ1433" s="455" t="n">
        <v>0</v>
      </c>
      <c r="AK1433" s="455" t="n">
        <v>0</v>
      </c>
      <c r="AL1433" s="455" t="n">
        <v>0</v>
      </c>
      <c r="AM1433" s="455" t="n">
        <v>0</v>
      </c>
      <c r="AN1433" s="455" t="n">
        <v>0</v>
      </c>
      <c r="AO1433" s="455" t="n">
        <v>0</v>
      </c>
      <c r="AP1433" s="455" t="n">
        <v>0</v>
      </c>
      <c r="AQ1433" s="455" t="n">
        <v>0</v>
      </c>
      <c r="AR1433" s="418" t="inlineStr"/>
      <c r="AS1433" s="418" t="inlineStr">
        <is>
          <t>Trucking Fee</t>
        </is>
      </c>
      <c r="AT1433" s="418" t="inlineStr">
        <is>
          <t>បានប្រកាសពន្ធ</t>
        </is>
      </c>
    </row>
    <row r="1434">
      <c r="A1434" s="417" t="n">
        <v>1425</v>
      </c>
      <c r="B1434" s="418" t="inlineStr">
        <is>
          <t>Drinking water</t>
        </is>
      </c>
      <c r="C1434" s="418" t="inlineStr">
        <is>
          <t>ជូយី (ខេមបូឌា)</t>
        </is>
      </c>
      <c r="D1434" s="418" t="inlineStr">
        <is>
          <t>B108-109007050</t>
        </is>
      </c>
      <c r="E1434" s="418" t="inlineStr">
        <is>
          <t>001989</t>
        </is>
      </c>
      <c r="F1434" s="419" t="n">
        <v>44843</v>
      </c>
      <c r="G1434" s="420" t="n">
        <v>74160</v>
      </c>
      <c r="H1434" s="418" t="n"/>
      <c r="I1434" s="455" t="n">
        <v>74160</v>
      </c>
      <c r="J1434" s="418">
        <f>IF(L1434&lt;&gt;"",L1434,K1434)</f>
        <v/>
      </c>
      <c r="K1434" s="418">
        <f>IF(AND(T1434=TRUE, U1434=TRUE, V1434=TRUE), IF(W1434&lt;-0.05, "អនុញ្ញាត (អ្នកផ្គត់ផ្គង់ប្រកាសខ្វះ)", "បានប្រកាស (អនុញ្ញាត)"), IF(AND(T1434=FALSE, U1434=FALSE, V1434=FALSE), "ព្យួរទុក (មិនមានទិន្នន័យ)", "ប្រកាសខុស (ព្យួរទុក)"))</f>
        <v/>
      </c>
      <c r="L1434" s="418" t="inlineStr"/>
      <c r="M1434" s="418" t="inlineStr"/>
      <c r="N1434" s="455" t="n"/>
      <c r="O1434" s="455">
        <f>IF(W1434&lt;0,AI1434,I1434)</f>
        <v/>
      </c>
      <c r="P1434" s="455">
        <f>I1434-O1434</f>
        <v/>
      </c>
      <c r="Q1434" s="418" t="n"/>
      <c r="R1434" s="418" t="inlineStr">
        <is>
          <t>001989</t>
        </is>
      </c>
      <c r="S1434" s="418" t="inlineStr">
        <is>
          <t>001989</t>
        </is>
      </c>
      <c r="T1434" s="418">
        <f>R1434=S1434</f>
        <v/>
      </c>
      <c r="U1434" s="418">
        <f>AND(MONTH(F1434)=MONTH(Y1434), YEAR(F1434)=YEAR(Y1434))</f>
        <v/>
      </c>
      <c r="V1434" s="418">
        <f>AND(AC1434&lt;&gt;"", 'Company information'!D$4&lt;&gt;"", RIGHT(SUBSTITUTE(AC1434,"-",""),9)=RIGHT(SUBSTITUTE('Company information'!D$4,"-",""),9))</f>
        <v/>
      </c>
      <c r="W1434" s="418">
        <f>AI1434-I1434</f>
        <v/>
      </c>
      <c r="X1434" s="455" t="n"/>
      <c r="Y1434" s="419" t="n">
        <v>44795</v>
      </c>
      <c r="Z1434" s="418" t="inlineStr">
        <is>
          <t>001989</t>
        </is>
      </c>
      <c r="AA1434" s="418" t="inlineStr"/>
      <c r="AB1434" s="418" t="inlineStr">
        <is>
          <t>បុគ្គលជាប់អាករ</t>
        </is>
      </c>
      <c r="AC1434" s="418" t="inlineStr">
        <is>
          <t>L001-100067123</t>
        </is>
      </c>
      <c r="AD1434" s="418" t="inlineStr">
        <is>
          <t>រីឡាយអេប៊ល សូស អ៊ិនដាសស្រ្ទៀល (ខេមបូឌា)</t>
        </is>
      </c>
      <c r="AE1434" s="455" t="n">
        <v>1577061</v>
      </c>
      <c r="AF1434" s="455" t="n">
        <v>1433692</v>
      </c>
      <c r="AG1434" s="455" t="n">
        <v>0</v>
      </c>
      <c r="AH1434" s="455" t="n">
        <v>0</v>
      </c>
      <c r="AI1434" s="455" t="n">
        <v>143369</v>
      </c>
      <c r="AJ1434" s="455" t="n">
        <v>0</v>
      </c>
      <c r="AK1434" s="455" t="n">
        <v>0</v>
      </c>
      <c r="AL1434" s="455" t="n">
        <v>0</v>
      </c>
      <c r="AM1434" s="455" t="n">
        <v>0</v>
      </c>
      <c r="AN1434" s="455" t="n">
        <v>0</v>
      </c>
      <c r="AO1434" s="455" t="n">
        <v>0</v>
      </c>
      <c r="AP1434" s="455" t="n">
        <v>0</v>
      </c>
      <c r="AQ1434" s="455" t="n">
        <v>0</v>
      </c>
      <c r="AR1434" s="418" t="inlineStr"/>
      <c r="AS1434" s="418" t="inlineStr">
        <is>
          <t>Trucking Fee</t>
        </is>
      </c>
      <c r="AT1434" s="418" t="inlineStr">
        <is>
          <t>បានប្រកាសពន្ធ</t>
        </is>
      </c>
    </row>
    <row r="1435">
      <c r="A1435" s="417" t="n">
        <v>1426</v>
      </c>
      <c r="B1435" s="418" t="inlineStr">
        <is>
          <t>Drinking water</t>
        </is>
      </c>
      <c r="C1435" s="418" t="inlineStr">
        <is>
          <t>ជូយី (ខេមបូឌា)</t>
        </is>
      </c>
      <c r="D1435" s="418" t="inlineStr">
        <is>
          <t>B108-109007050</t>
        </is>
      </c>
      <c r="E1435" s="418" t="inlineStr">
        <is>
          <t>001988</t>
        </is>
      </c>
      <c r="F1435" s="419" t="n">
        <v>44843</v>
      </c>
      <c r="G1435" s="420" t="n">
        <v>86520</v>
      </c>
      <c r="H1435" s="418" t="n"/>
      <c r="I1435" s="455" t="n">
        <v>86520</v>
      </c>
      <c r="J1435" s="418">
        <f>IF(L1435&lt;&gt;"",L1435,K1435)</f>
        <v/>
      </c>
      <c r="K1435" s="418">
        <f>IF(AND(T1435=TRUE, U1435=TRUE, V1435=TRUE), IF(W1435&lt;-0.05, "អនុញ្ញាត (អ្នកផ្គត់ផ្គង់ប្រកាសខ្វះ)", "បានប្រកាស (អនុញ្ញាត)"), IF(AND(T1435=FALSE, U1435=FALSE, V1435=FALSE), "ព្យួរទុក (មិនមានទិន្នន័យ)", "ប្រកាសខុស (ព្យួរទុក)"))</f>
        <v/>
      </c>
      <c r="L1435" s="418" t="inlineStr"/>
      <c r="M1435" s="418" t="inlineStr"/>
      <c r="N1435" s="455" t="n"/>
      <c r="O1435" s="455">
        <f>IF(W1435&lt;0,AI1435,I1435)</f>
        <v/>
      </c>
      <c r="P1435" s="455">
        <f>I1435-O1435</f>
        <v/>
      </c>
      <c r="Q1435" s="418" t="n"/>
      <c r="R1435" s="418" t="inlineStr">
        <is>
          <t>001988</t>
        </is>
      </c>
      <c r="S1435" s="418" t="inlineStr">
        <is>
          <t>001988</t>
        </is>
      </c>
      <c r="T1435" s="418">
        <f>R1435=S1435</f>
        <v/>
      </c>
      <c r="U1435" s="418">
        <f>AND(MONTH(F1435)=MONTH(Y1435), YEAR(F1435)=YEAR(Y1435))</f>
        <v/>
      </c>
      <c r="V1435" s="418">
        <f>AND(AC1435&lt;&gt;"", 'Company information'!D$4&lt;&gt;"", RIGHT(SUBSTITUTE(AC1435,"-",""),9)=RIGHT(SUBSTITUTE('Company information'!D$4,"-",""),9))</f>
        <v/>
      </c>
      <c r="W1435" s="418">
        <f>AI1435-I1435</f>
        <v/>
      </c>
      <c r="X1435" s="455" t="n"/>
      <c r="Y1435" s="419" t="n">
        <v>44795</v>
      </c>
      <c r="Z1435" s="418" t="inlineStr">
        <is>
          <t>001988</t>
        </is>
      </c>
      <c r="AA1435" s="418" t="inlineStr"/>
      <c r="AB1435" s="418" t="inlineStr">
        <is>
          <t>បុគ្គលជាប់អាករ</t>
        </is>
      </c>
      <c r="AC1435" s="418" t="inlineStr">
        <is>
          <t>L001-108008509</t>
        </is>
      </c>
      <c r="AD1435" s="418" t="inlineStr">
        <is>
          <t>អាយខេ អឹភែរឹល</t>
        </is>
      </c>
      <c r="AE1435" s="455" t="n">
        <v>1305933</v>
      </c>
      <c r="AF1435" s="455" t="n">
        <v>1187212</v>
      </c>
      <c r="AG1435" s="455" t="n">
        <v>0</v>
      </c>
      <c r="AH1435" s="455" t="n">
        <v>0</v>
      </c>
      <c r="AI1435" s="455" t="n">
        <v>118721</v>
      </c>
      <c r="AJ1435" s="455" t="n">
        <v>0</v>
      </c>
      <c r="AK1435" s="455" t="n">
        <v>0</v>
      </c>
      <c r="AL1435" s="455" t="n">
        <v>0</v>
      </c>
      <c r="AM1435" s="455" t="n">
        <v>0</v>
      </c>
      <c r="AN1435" s="455" t="n">
        <v>0</v>
      </c>
      <c r="AO1435" s="455" t="n">
        <v>0</v>
      </c>
      <c r="AP1435" s="455" t="n">
        <v>0</v>
      </c>
      <c r="AQ1435" s="455" t="n">
        <v>0</v>
      </c>
      <c r="AR1435" s="418" t="inlineStr"/>
      <c r="AS1435" s="418" t="inlineStr">
        <is>
          <t>Trucking Fee</t>
        </is>
      </c>
      <c r="AT1435" s="418" t="inlineStr">
        <is>
          <t>បានប្រកាសពន្ធ</t>
        </is>
      </c>
    </row>
    <row r="1436">
      <c r="A1436" s="417" t="n">
        <v>1427</v>
      </c>
      <c r="B1436" s="418" t="inlineStr">
        <is>
          <t>Staffs Mission</t>
        </is>
      </c>
      <c r="C1436" s="418" t="inlineStr">
        <is>
          <t>ជូយី (ខេមបូឌា)</t>
        </is>
      </c>
      <c r="D1436" s="418" t="inlineStr">
        <is>
          <t>B108-109007050</t>
        </is>
      </c>
      <c r="E1436" s="418" t="inlineStr">
        <is>
          <t>001987</t>
        </is>
      </c>
      <c r="F1436" s="419" t="n">
        <v>44843</v>
      </c>
      <c r="G1436" s="420" t="n">
        <v>185400</v>
      </c>
      <c r="H1436" s="418" t="n"/>
      <c r="I1436" s="455" t="n">
        <v>185400</v>
      </c>
      <c r="J1436" s="418">
        <f>IF(L1436&lt;&gt;"",L1436,K1436)</f>
        <v/>
      </c>
      <c r="K1436" s="418">
        <f>IF(AND(T1436=TRUE, U1436=TRUE, V1436=TRUE), IF(W1436&lt;-0.05, "អនុញ្ញាត (អ្នកផ្គត់ផ្គង់ប្រកាសខ្វះ)", "បានប្រកាស (អនុញ្ញាត)"), IF(AND(T1436=FALSE, U1436=FALSE, V1436=FALSE), "ព្យួរទុក (មិនមានទិន្នន័យ)", "ប្រកាសខុស (ព្យួរទុក)"))</f>
        <v/>
      </c>
      <c r="L1436" s="418" t="inlineStr"/>
      <c r="M1436" s="418" t="inlineStr"/>
      <c r="N1436" s="455" t="n"/>
      <c r="O1436" s="455">
        <f>IF(W1436&lt;0,AI1436,I1436)</f>
        <v/>
      </c>
      <c r="P1436" s="455">
        <f>I1436-O1436</f>
        <v/>
      </c>
      <c r="Q1436" s="418" t="n"/>
      <c r="R1436" s="418" t="inlineStr">
        <is>
          <t>001987</t>
        </is>
      </c>
      <c r="S1436" s="418" t="inlineStr">
        <is>
          <t>001987</t>
        </is>
      </c>
      <c r="T1436" s="418">
        <f>R1436=S1436</f>
        <v/>
      </c>
      <c r="U1436" s="418">
        <f>AND(MONTH(F1436)=MONTH(Y1436), YEAR(F1436)=YEAR(Y1436))</f>
        <v/>
      </c>
      <c r="V1436" s="418">
        <f>AND(AC1436&lt;&gt;"", 'Company information'!D$4&lt;&gt;"", RIGHT(SUBSTITUTE(AC1436,"-",""),9)=RIGHT(SUBSTITUTE('Company information'!D$4,"-",""),9))</f>
        <v/>
      </c>
      <c r="W1436" s="418">
        <f>AI1436-I1436</f>
        <v/>
      </c>
      <c r="X1436" s="455" t="n"/>
      <c r="Y1436" s="419" t="n">
        <v>44795</v>
      </c>
      <c r="Z1436" s="418" t="inlineStr">
        <is>
          <t>001987</t>
        </is>
      </c>
      <c r="AA1436" s="418" t="inlineStr"/>
      <c r="AB1436" s="418" t="inlineStr">
        <is>
          <t>បុគ្គលជាប់អាករ</t>
        </is>
      </c>
      <c r="AC1436" s="418" t="inlineStr">
        <is>
          <t>L001-901501380</t>
        </is>
      </c>
      <c r="AD1436" s="418" t="inlineStr">
        <is>
          <t>អេក្រូ ហ្គាម៉ិន អាយអិនឌី ខប</t>
        </is>
      </c>
      <c r="AE1436" s="455" t="n">
        <v>180752</v>
      </c>
      <c r="AF1436" s="455" t="n">
        <v>164320</v>
      </c>
      <c r="AG1436" s="455" t="n">
        <v>0</v>
      </c>
      <c r="AH1436" s="455" t="n">
        <v>0</v>
      </c>
      <c r="AI1436" s="455" t="n">
        <v>16432</v>
      </c>
      <c r="AJ1436" s="455" t="n">
        <v>0</v>
      </c>
      <c r="AK1436" s="455" t="n">
        <v>0</v>
      </c>
      <c r="AL1436" s="455" t="n">
        <v>0</v>
      </c>
      <c r="AM1436" s="455" t="n">
        <v>0</v>
      </c>
      <c r="AN1436" s="455" t="n">
        <v>0</v>
      </c>
      <c r="AO1436" s="455" t="n">
        <v>0</v>
      </c>
      <c r="AP1436" s="455" t="n">
        <v>0</v>
      </c>
      <c r="AQ1436" s="455" t="n">
        <v>0</v>
      </c>
      <c r="AR1436" s="418" t="inlineStr"/>
      <c r="AS1436" s="418" t="inlineStr">
        <is>
          <t>Trucking Fee</t>
        </is>
      </c>
      <c r="AT1436" s="418" t="inlineStr">
        <is>
          <t>បានប្រកាសពន្ធ</t>
        </is>
      </c>
    </row>
    <row r="1437">
      <c r="A1437" s="417" t="n">
        <v>1428</v>
      </c>
      <c r="B1437" s="418" t="inlineStr">
        <is>
          <t>Power outlet</t>
        </is>
      </c>
      <c r="C1437" s="418" t="inlineStr">
        <is>
          <t>ឃឺន + ណាហ្គែល</t>
        </is>
      </c>
      <c r="D1437" s="418" t="inlineStr">
        <is>
          <t>L001-100045189</t>
        </is>
      </c>
      <c r="E1437" s="418" t="inlineStr">
        <is>
          <t>PTI2220361</t>
        </is>
      </c>
      <c r="F1437" s="419" t="n">
        <v>44833</v>
      </c>
      <c r="G1437" s="420" t="n">
        <v>196961</v>
      </c>
      <c r="H1437" s="418" t="n"/>
      <c r="I1437" s="455" t="n">
        <v>196961</v>
      </c>
      <c r="J1437" s="418">
        <f>IF(L1437&lt;&gt;"",L1437,K1437)</f>
        <v/>
      </c>
      <c r="K1437" s="418">
        <f>IF(AND(T1437=TRUE, U1437=TRUE, V1437=TRUE), IF(W1437&lt;-0.05, "អនុញ្ញាត (អ្នកផ្គត់ផ្គង់ប្រកាសខ្វះ)", "បានប្រកាស (អនុញ្ញាត)"), IF(AND(T1437=FALSE, U1437=FALSE, V1437=FALSE), "ព្យួរទុក (មិនមានទិន្នន័យ)", "ប្រកាសខុស (ព្យួរទុក)"))</f>
        <v/>
      </c>
      <c r="L1437" s="418" t="inlineStr"/>
      <c r="M1437" s="418" t="inlineStr"/>
      <c r="N1437" s="455" t="n"/>
      <c r="O1437" s="455">
        <f>IF(W1437&lt;0,AI1437,I1437)</f>
        <v/>
      </c>
      <c r="P1437" s="455">
        <f>I1437-O1437</f>
        <v/>
      </c>
      <c r="Q1437" s="418" t="n"/>
      <c r="R1437" s="418" t="inlineStr">
        <is>
          <t>PTI2220361</t>
        </is>
      </c>
      <c r="S1437" s="418" t="inlineStr">
        <is>
          <t>PTI2220361</t>
        </is>
      </c>
      <c r="T1437" s="418">
        <f>R1437=S1437</f>
        <v/>
      </c>
      <c r="U1437" s="418">
        <f>AND(MONTH(F1437)=MONTH(Y1437), YEAR(F1437)=YEAR(Y1437))</f>
        <v/>
      </c>
      <c r="V1437" s="418">
        <f>AND(AC1437&lt;&gt;"", 'Company information'!D$4&lt;&gt;"", RIGHT(SUBSTITUTE(AC1437,"-",""),9)=RIGHT(SUBSTITUTE('Company information'!D$4,"-",""),9))</f>
        <v/>
      </c>
      <c r="W1437" s="418">
        <f>AI1437-I1437</f>
        <v/>
      </c>
      <c r="X1437" s="455" t="n"/>
      <c r="Y1437" s="419" t="n">
        <v>44833</v>
      </c>
      <c r="Z1437" s="418" t="inlineStr">
        <is>
          <t>PTI2220361</t>
        </is>
      </c>
      <c r="AA1437" s="418" t="inlineStr"/>
      <c r="AB1437" s="418" t="inlineStr">
        <is>
          <t>បុគ្គលជាប់អាករ</t>
        </is>
      </c>
      <c r="AC1437" s="418" t="inlineStr">
        <is>
          <t>L001-100067123</t>
        </is>
      </c>
      <c r="AD1437" s="418" t="inlineStr">
        <is>
          <t>រីឡាយអេប៊ល សូស អ៊ិនដាសស្រ្ទៀល (ខេមបូឌា)</t>
        </is>
      </c>
      <c r="AE1437" s="455" t="n">
        <v>2223293</v>
      </c>
      <c r="AF1437" s="455" t="n">
        <v>1969613</v>
      </c>
      <c r="AG1437" s="455" t="n">
        <v>56719</v>
      </c>
      <c r="AH1437" s="455" t="n">
        <v>0</v>
      </c>
      <c r="AI1437" s="455" t="n">
        <v>196961</v>
      </c>
      <c r="AJ1437" s="455" t="n">
        <v>0</v>
      </c>
      <c r="AK1437" s="455" t="n">
        <v>0</v>
      </c>
      <c r="AL1437" s="455" t="n">
        <v>0</v>
      </c>
      <c r="AM1437" s="455" t="n">
        <v>0</v>
      </c>
      <c r="AN1437" s="455" t="n">
        <v>0</v>
      </c>
      <c r="AO1437" s="455" t="n">
        <v>0</v>
      </c>
      <c r="AP1437" s="455" t="n">
        <v>0</v>
      </c>
      <c r="AQ1437" s="455" t="n">
        <v>0</v>
      </c>
      <c r="AR1437" s="418" t="inlineStr"/>
      <c r="AS1437" s="418" t="inlineStr">
        <is>
          <t>ថ្លៃដឹកជញ្ជូន និងសេវា</t>
        </is>
      </c>
      <c r="AT1437" s="418" t="inlineStr">
        <is>
          <t>បានប្រកាសពន្ធ</t>
        </is>
      </c>
    </row>
    <row r="1438">
      <c r="A1438" s="417" t="n">
        <v>1429</v>
      </c>
      <c r="B1438" s="418" t="inlineStr">
        <is>
          <t>Construction Meterial</t>
        </is>
      </c>
      <c r="C1438" s="418" t="inlineStr">
        <is>
          <t>ឃឺន + ណាហ្គែល</t>
        </is>
      </c>
      <c r="D1438" s="418" t="inlineStr">
        <is>
          <t>L001-100045189</t>
        </is>
      </c>
      <c r="E1438" s="418" t="inlineStr">
        <is>
          <t>PTI2220362</t>
        </is>
      </c>
      <c r="F1438" s="419" t="n">
        <v>44833</v>
      </c>
      <c r="G1438" s="420" t="n">
        <v>251423</v>
      </c>
      <c r="H1438" s="418" t="n"/>
      <c r="I1438" s="455" t="n">
        <v>251423</v>
      </c>
      <c r="J1438" s="418">
        <f>IF(L1438&lt;&gt;"",L1438,K1438)</f>
        <v/>
      </c>
      <c r="K1438" s="418">
        <f>IF(AND(T1438=TRUE, U1438=TRUE, V1438=TRUE), IF(W1438&lt;-0.05, "អនុញ្ញាត (អ្នកផ្គត់ផ្គង់ប្រកាសខ្វះ)", "បានប្រកាស (អនុញ្ញាត)"), IF(AND(T1438=FALSE, U1438=FALSE, V1438=FALSE), "ព្យួរទុក (មិនមានទិន្នន័យ)", "ប្រកាសខុស (ព្យួរទុក)"))</f>
        <v/>
      </c>
      <c r="L1438" s="418" t="inlineStr"/>
      <c r="M1438" s="418" t="inlineStr"/>
      <c r="N1438" s="455" t="n"/>
      <c r="O1438" s="455">
        <f>IF(W1438&lt;0,AI1438,I1438)</f>
        <v/>
      </c>
      <c r="P1438" s="455">
        <f>I1438-O1438</f>
        <v/>
      </c>
      <c r="Q1438" s="418" t="n"/>
      <c r="R1438" s="418" t="inlineStr">
        <is>
          <t>PTI2220362</t>
        </is>
      </c>
      <c r="S1438" s="418" t="inlineStr">
        <is>
          <t>PTI2220362</t>
        </is>
      </c>
      <c r="T1438" s="418">
        <f>R1438=S1438</f>
        <v/>
      </c>
      <c r="U1438" s="418">
        <f>AND(MONTH(F1438)=MONTH(Y1438), YEAR(F1438)=YEAR(Y1438))</f>
        <v/>
      </c>
      <c r="V1438" s="418">
        <f>AND(AC1438&lt;&gt;"", 'Company information'!D$4&lt;&gt;"", RIGHT(SUBSTITUTE(AC1438,"-",""),9)=RIGHT(SUBSTITUTE('Company information'!D$4,"-",""),9))</f>
        <v/>
      </c>
      <c r="W1438" s="418">
        <f>AI1438-I1438</f>
        <v/>
      </c>
      <c r="X1438" s="455" t="n"/>
      <c r="Y1438" s="419" t="n">
        <v>44833</v>
      </c>
      <c r="Z1438" s="418" t="inlineStr">
        <is>
          <t>PTI2220362</t>
        </is>
      </c>
      <c r="AA1438" s="418" t="inlineStr"/>
      <c r="AB1438" s="418" t="inlineStr">
        <is>
          <t>បុគ្គលជាប់អាករ</t>
        </is>
      </c>
      <c r="AC1438" s="418" t="inlineStr">
        <is>
          <t>L001-100067123</t>
        </is>
      </c>
      <c r="AD1438" s="418" t="inlineStr">
        <is>
          <t>រីឡាយអេប៊ល សូស អ៊ិនដាសស្រ្ទៀល (ខេមបូឌា)</t>
        </is>
      </c>
      <c r="AE1438" s="455" t="n">
        <v>2822366</v>
      </c>
      <c r="AF1438" s="455" t="n">
        <v>2514225</v>
      </c>
      <c r="AG1438" s="455" t="n">
        <v>56719</v>
      </c>
      <c r="AH1438" s="455" t="n">
        <v>0</v>
      </c>
      <c r="AI1438" s="455" t="n">
        <v>251422</v>
      </c>
      <c r="AJ1438" s="455" t="n">
        <v>0</v>
      </c>
      <c r="AK1438" s="455" t="n">
        <v>0</v>
      </c>
      <c r="AL1438" s="455" t="n">
        <v>0</v>
      </c>
      <c r="AM1438" s="455" t="n">
        <v>0</v>
      </c>
      <c r="AN1438" s="455" t="n">
        <v>0</v>
      </c>
      <c r="AO1438" s="455" t="n">
        <v>0</v>
      </c>
      <c r="AP1438" s="455" t="n">
        <v>0</v>
      </c>
      <c r="AQ1438" s="455" t="n">
        <v>0</v>
      </c>
      <c r="AR1438" s="418" t="inlineStr"/>
      <c r="AS1438" s="418" t="inlineStr">
        <is>
          <t>ថ្លៃដឹកជញ្ជូន និងសេវា</t>
        </is>
      </c>
      <c r="AT1438" s="418" t="inlineStr">
        <is>
          <t>បានប្រកាសពន្ធ</t>
        </is>
      </c>
    </row>
    <row r="1439">
      <c r="A1439" s="417" t="n">
        <v>1430</v>
      </c>
      <c r="B1439" s="418" t="inlineStr">
        <is>
          <t>Lunch for Buyer LC</t>
        </is>
      </c>
      <c r="C1439" s="418" t="inlineStr">
        <is>
          <t>ឃឺន + ណាហ្គែល</t>
        </is>
      </c>
      <c r="D1439" s="418" t="inlineStr">
        <is>
          <t>L001-100045189</t>
        </is>
      </c>
      <c r="E1439" s="418" t="inlineStr">
        <is>
          <t>PTI2220354</t>
        </is>
      </c>
      <c r="F1439" s="419" t="n">
        <v>44833</v>
      </c>
      <c r="G1439" s="420" t="n">
        <v>132000</v>
      </c>
      <c r="H1439" s="418" t="n"/>
      <c r="I1439" s="455" t="n">
        <v>132000</v>
      </c>
      <c r="J1439" s="418">
        <f>IF(L1439&lt;&gt;"",L1439,K1439)</f>
        <v/>
      </c>
      <c r="K1439" s="418">
        <f>IF(AND(T1439=TRUE, U1439=TRUE, V1439=TRUE), IF(W1439&lt;-0.05, "អនុញ្ញាត (អ្នកផ្គត់ផ្គង់ប្រកាសខ្វះ)", "បានប្រកាស (អនុញ្ញាត)"), IF(AND(T1439=FALSE, U1439=FALSE, V1439=FALSE), "ព្យួរទុក (មិនមានទិន្នន័យ)", "ប្រកាសខុស (ព្យួរទុក)"))</f>
        <v/>
      </c>
      <c r="L1439" s="418" t="inlineStr"/>
      <c r="M1439" s="418" t="inlineStr"/>
      <c r="N1439" s="455" t="n"/>
      <c r="O1439" s="455">
        <f>IF(W1439&lt;0,AI1439,I1439)</f>
        <v/>
      </c>
      <c r="P1439" s="455">
        <f>I1439-O1439</f>
        <v/>
      </c>
      <c r="Q1439" s="418" t="n"/>
      <c r="R1439" s="418" t="inlineStr">
        <is>
          <t>PTI2220354</t>
        </is>
      </c>
      <c r="S1439" s="418" t="inlineStr">
        <is>
          <t>PTI2220354</t>
        </is>
      </c>
      <c r="T1439" s="418">
        <f>R1439=S1439</f>
        <v/>
      </c>
      <c r="U1439" s="418">
        <f>AND(MONTH(F1439)=MONTH(Y1439), YEAR(F1439)=YEAR(Y1439))</f>
        <v/>
      </c>
      <c r="V1439" s="418">
        <f>AND(AC1439&lt;&gt;"", 'Company information'!D$4&lt;&gt;"", RIGHT(SUBSTITUTE(AC1439,"-",""),9)=RIGHT(SUBSTITUTE('Company information'!D$4,"-",""),9))</f>
        <v/>
      </c>
      <c r="W1439" s="418">
        <f>AI1439-I1439</f>
        <v/>
      </c>
      <c r="X1439" s="455" t="n"/>
      <c r="Y1439" s="419" t="n">
        <v>44833</v>
      </c>
      <c r="Z1439" s="418" t="inlineStr">
        <is>
          <t>PTI2220354</t>
        </is>
      </c>
      <c r="AA1439" s="418" t="inlineStr"/>
      <c r="AB1439" s="418" t="inlineStr">
        <is>
          <t>បុគ្គលជាប់អាករ</t>
        </is>
      </c>
      <c r="AC1439" s="418" t="inlineStr">
        <is>
          <t>L001-100067123</t>
        </is>
      </c>
      <c r="AD1439" s="418" t="inlineStr">
        <is>
          <t>រីឡាយអេប៊ល សូស អ៊ិនដាសស្រ្ទៀល (ខេមបូឌា)</t>
        </is>
      </c>
      <c r="AE1439" s="455" t="n">
        <v>1508719</v>
      </c>
      <c r="AF1439" s="455" t="n">
        <v>1320000</v>
      </c>
      <c r="AG1439" s="455" t="n">
        <v>56719</v>
      </c>
      <c r="AH1439" s="455" t="n">
        <v>0</v>
      </c>
      <c r="AI1439" s="455" t="n">
        <v>132000</v>
      </c>
      <c r="AJ1439" s="455" t="n">
        <v>0</v>
      </c>
      <c r="AK1439" s="455" t="n">
        <v>0</v>
      </c>
      <c r="AL1439" s="455" t="n">
        <v>0</v>
      </c>
      <c r="AM1439" s="455" t="n">
        <v>0</v>
      </c>
      <c r="AN1439" s="455" t="n">
        <v>0</v>
      </c>
      <c r="AO1439" s="455" t="n">
        <v>0</v>
      </c>
      <c r="AP1439" s="455" t="n">
        <v>0</v>
      </c>
      <c r="AQ1439" s="455" t="n">
        <v>0</v>
      </c>
      <c r="AR1439" s="418" t="inlineStr"/>
      <c r="AS1439" s="418" t="inlineStr">
        <is>
          <t>ថ្លៃដឹកជញ្ជូន និងសេវា</t>
        </is>
      </c>
      <c r="AT1439" s="418" t="inlineStr">
        <is>
          <t>បានប្រកាសពន្ធ</t>
        </is>
      </c>
    </row>
    <row r="1440">
      <c r="A1440" s="417" t="n">
        <v>1431</v>
      </c>
      <c r="B1440" s="418" t="inlineStr">
        <is>
          <t>Lunch for Buyer LC</t>
        </is>
      </c>
      <c r="C1440" s="418" t="inlineStr">
        <is>
          <t>ឃឺន + ណាហ្គែល</t>
        </is>
      </c>
      <c r="D1440" s="418" t="inlineStr">
        <is>
          <t>L001-100045189</t>
        </is>
      </c>
      <c r="E1440" s="418" t="inlineStr">
        <is>
          <t>PTI2220338</t>
        </is>
      </c>
      <c r="F1440" s="419" t="n">
        <v>44833</v>
      </c>
      <c r="G1440" s="420" t="n">
        <v>137738</v>
      </c>
      <c r="H1440" s="418" t="n"/>
      <c r="I1440" s="455" t="n">
        <v>137738</v>
      </c>
      <c r="J1440" s="418">
        <f>IF(L1440&lt;&gt;"",L1440,K1440)</f>
        <v/>
      </c>
      <c r="K1440" s="418">
        <f>IF(AND(T1440=TRUE, U1440=TRUE, V1440=TRUE), IF(W1440&lt;-0.05, "អនុញ្ញាត (អ្នកផ្គត់ផ្គង់ប្រកាសខ្វះ)", "បានប្រកាស (អនុញ្ញាត)"), IF(AND(T1440=FALSE, U1440=FALSE, V1440=FALSE), "ព្យួរទុក (មិនមានទិន្នន័យ)", "ប្រកាសខុស (ព្យួរទុក)"))</f>
        <v/>
      </c>
      <c r="L1440" s="418" t="inlineStr"/>
      <c r="M1440" s="418" t="inlineStr"/>
      <c r="N1440" s="455" t="n"/>
      <c r="O1440" s="455">
        <f>IF(W1440&lt;0,AI1440,I1440)</f>
        <v/>
      </c>
      <c r="P1440" s="455">
        <f>I1440-O1440</f>
        <v/>
      </c>
      <c r="Q1440" s="418" t="n"/>
      <c r="R1440" s="418" t="inlineStr">
        <is>
          <t>PTI2220338</t>
        </is>
      </c>
      <c r="S1440" s="418" t="inlineStr">
        <is>
          <t>PTI2220338</t>
        </is>
      </c>
      <c r="T1440" s="418">
        <f>R1440=S1440</f>
        <v/>
      </c>
      <c r="U1440" s="418">
        <f>AND(MONTH(F1440)=MONTH(Y1440), YEAR(F1440)=YEAR(Y1440))</f>
        <v/>
      </c>
      <c r="V1440" s="418">
        <f>AND(AC1440&lt;&gt;"", 'Company information'!D$4&lt;&gt;"", RIGHT(SUBSTITUTE(AC1440,"-",""),9)=RIGHT(SUBSTITUTE('Company information'!D$4,"-",""),9))</f>
        <v/>
      </c>
      <c r="W1440" s="418">
        <f>AI1440-I1440</f>
        <v/>
      </c>
      <c r="X1440" s="455" t="n"/>
      <c r="Y1440" s="419" t="n">
        <v>44833</v>
      </c>
      <c r="Z1440" s="418" t="inlineStr">
        <is>
          <t>PTI2220338</t>
        </is>
      </c>
      <c r="AA1440" s="418" t="inlineStr"/>
      <c r="AB1440" s="418" t="inlineStr">
        <is>
          <t>បុគ្គលជាប់អាករ</t>
        </is>
      </c>
      <c r="AC1440" s="418" t="inlineStr">
        <is>
          <t>L001-100067123</t>
        </is>
      </c>
      <c r="AD1440" s="418" t="inlineStr">
        <is>
          <t>រីឡាយអេប៊ល សូស អ៊ិនដាសស្រ្ទៀល (ខេមបូឌា)</t>
        </is>
      </c>
      <c r="AE1440" s="455" t="n">
        <v>1571831</v>
      </c>
      <c r="AF1440" s="455" t="n">
        <v>1377375</v>
      </c>
      <c r="AG1440" s="455" t="n">
        <v>56719</v>
      </c>
      <c r="AH1440" s="455" t="n">
        <v>0</v>
      </c>
      <c r="AI1440" s="455" t="n">
        <v>137737</v>
      </c>
      <c r="AJ1440" s="455" t="n">
        <v>0</v>
      </c>
      <c r="AK1440" s="455" t="n">
        <v>0</v>
      </c>
      <c r="AL1440" s="455" t="n">
        <v>0</v>
      </c>
      <c r="AM1440" s="455" t="n">
        <v>0</v>
      </c>
      <c r="AN1440" s="455" t="n">
        <v>0</v>
      </c>
      <c r="AO1440" s="455" t="n">
        <v>0</v>
      </c>
      <c r="AP1440" s="455" t="n">
        <v>0</v>
      </c>
      <c r="AQ1440" s="455" t="n">
        <v>0</v>
      </c>
      <c r="AR1440" s="418" t="inlineStr"/>
      <c r="AS1440" s="418" t="inlineStr">
        <is>
          <t>ថ្លៃដឹកជញ្ជូន និងសេវា</t>
        </is>
      </c>
      <c r="AT1440" s="418" t="inlineStr">
        <is>
          <t>បានប្រកាសពន្ធ</t>
        </is>
      </c>
    </row>
    <row r="1441">
      <c r="A1441" s="417" t="n">
        <v>1432</v>
      </c>
      <c r="B1441" s="418" t="inlineStr">
        <is>
          <t>Lunch for Buyer LC</t>
        </is>
      </c>
      <c r="C1441" s="418" t="inlineStr">
        <is>
          <t>ឃឺន + ណាហ្គែល</t>
        </is>
      </c>
      <c r="D1441" s="418" t="inlineStr">
        <is>
          <t>L001-100045189</t>
        </is>
      </c>
      <c r="E1441" s="418" t="inlineStr">
        <is>
          <t>PTI2220342</t>
        </is>
      </c>
      <c r="F1441" s="419" t="n">
        <v>44833</v>
      </c>
      <c r="G1441" s="420" t="n">
        <v>209325</v>
      </c>
      <c r="H1441" s="418" t="n"/>
      <c r="I1441" s="455" t="n">
        <v>209325</v>
      </c>
      <c r="J1441" s="418">
        <f>IF(L1441&lt;&gt;"",L1441,K1441)</f>
        <v/>
      </c>
      <c r="K1441" s="418">
        <f>IF(AND(T1441=TRUE, U1441=TRUE, V1441=TRUE), IF(W1441&lt;-0.05, "អនុញ្ញាត (អ្នកផ្គត់ផ្គង់ប្រកាសខ្វះ)", "បានប្រកាស (អនុញ្ញាត)"), IF(AND(T1441=FALSE, U1441=FALSE, V1441=FALSE), "ព្យួរទុក (មិនមានទិន្នន័យ)", "ប្រកាសខុស (ព្យួរទុក)"))</f>
        <v/>
      </c>
      <c r="L1441" s="418" t="inlineStr"/>
      <c r="M1441" s="418" t="inlineStr"/>
      <c r="N1441" s="455" t="n"/>
      <c r="O1441" s="455">
        <f>IF(W1441&lt;0,AI1441,I1441)</f>
        <v/>
      </c>
      <c r="P1441" s="455">
        <f>I1441-O1441</f>
        <v/>
      </c>
      <c r="Q1441" s="418" t="n"/>
      <c r="R1441" s="418" t="inlineStr">
        <is>
          <t>PTI2220342</t>
        </is>
      </c>
      <c r="S1441" s="418" t="inlineStr">
        <is>
          <t>PTI2220342</t>
        </is>
      </c>
      <c r="T1441" s="418">
        <f>R1441=S1441</f>
        <v/>
      </c>
      <c r="U1441" s="418">
        <f>AND(MONTH(F1441)=MONTH(Y1441), YEAR(F1441)=YEAR(Y1441))</f>
        <v/>
      </c>
      <c r="V1441" s="418">
        <f>AND(AC1441&lt;&gt;"", 'Company information'!D$4&lt;&gt;"", RIGHT(SUBSTITUTE(AC1441,"-",""),9)=RIGHT(SUBSTITUTE('Company information'!D$4,"-",""),9))</f>
        <v/>
      </c>
      <c r="W1441" s="418">
        <f>AI1441-I1441</f>
        <v/>
      </c>
      <c r="X1441" s="455" t="n"/>
      <c r="Y1441" s="419" t="n">
        <v>44833</v>
      </c>
      <c r="Z1441" s="418" t="inlineStr">
        <is>
          <t>PTI2220342</t>
        </is>
      </c>
      <c r="AA1441" s="418" t="inlineStr"/>
      <c r="AB1441" s="418" t="inlineStr">
        <is>
          <t>បុគ្គលជាប់អាករ</t>
        </is>
      </c>
      <c r="AC1441" s="418" t="inlineStr">
        <is>
          <t>L001-100067123</t>
        </is>
      </c>
      <c r="AD1441" s="418" t="inlineStr">
        <is>
          <t>រីឡាយអេប៊ល សូស អ៊ិនដាសស្រ្ទៀល (ខេមបូឌា)</t>
        </is>
      </c>
      <c r="AE1441" s="455" t="n">
        <v>2302575</v>
      </c>
      <c r="AF1441" s="455" t="n">
        <v>2093250</v>
      </c>
      <c r="AG1441" s="455" t="n">
        <v>0</v>
      </c>
      <c r="AH1441" s="455" t="n">
        <v>0</v>
      </c>
      <c r="AI1441" s="455" t="n">
        <v>209325</v>
      </c>
      <c r="AJ1441" s="455" t="n">
        <v>0</v>
      </c>
      <c r="AK1441" s="455" t="n">
        <v>0</v>
      </c>
      <c r="AL1441" s="455" t="n">
        <v>0</v>
      </c>
      <c r="AM1441" s="455" t="n">
        <v>0</v>
      </c>
      <c r="AN1441" s="455" t="n">
        <v>0</v>
      </c>
      <c r="AO1441" s="455" t="n">
        <v>0</v>
      </c>
      <c r="AP1441" s="455" t="n">
        <v>0</v>
      </c>
      <c r="AQ1441" s="455" t="n">
        <v>0</v>
      </c>
      <c r="AR1441" s="418" t="inlineStr"/>
      <c r="AS1441" s="418" t="inlineStr">
        <is>
          <t>ថ្លៃដឹកជញ្ជូន និងសេវា</t>
        </is>
      </c>
      <c r="AT1441" s="418" t="inlineStr">
        <is>
          <t>បានប្រកាសពន្ធ</t>
        </is>
      </c>
    </row>
    <row r="1442">
      <c r="A1442" s="417" t="n">
        <v>1433</v>
      </c>
      <c r="B1442" s="418" t="inlineStr">
        <is>
          <t>Lunch for Buyer LC</t>
        </is>
      </c>
      <c r="C1442" s="418" t="inlineStr">
        <is>
          <t>ឃឺន + ណាហ្គែល</t>
        </is>
      </c>
      <c r="D1442" s="418" t="inlineStr">
        <is>
          <t>L001-100045189</t>
        </is>
      </c>
      <c r="E1442" s="418" t="inlineStr">
        <is>
          <t>PTI2220341</t>
        </is>
      </c>
      <c r="F1442" s="419" t="n">
        <v>44833</v>
      </c>
      <c r="G1442" s="420" t="n">
        <v>187980</v>
      </c>
      <c r="H1442" s="418" t="n"/>
      <c r="I1442" s="455" t="n">
        <v>187980</v>
      </c>
      <c r="J1442" s="418">
        <f>IF(L1442&lt;&gt;"",L1442,K1442)</f>
        <v/>
      </c>
      <c r="K1442" s="418">
        <f>IF(AND(T1442=TRUE, U1442=TRUE, V1442=TRUE), IF(W1442&lt;-0.05, "អនុញ្ញាត (អ្នកផ្គត់ផ្គង់ប្រកាសខ្វះ)", "បានប្រកាស (អនុញ្ញាត)"), IF(AND(T1442=FALSE, U1442=FALSE, V1442=FALSE), "ព្យួរទុក (មិនមានទិន្នន័យ)", "ប្រកាសខុស (ព្យួរទុក)"))</f>
        <v/>
      </c>
      <c r="L1442" s="418" t="inlineStr"/>
      <c r="M1442" s="418" t="inlineStr"/>
      <c r="N1442" s="455" t="n"/>
      <c r="O1442" s="455">
        <f>IF(W1442&lt;0,AI1442,I1442)</f>
        <v/>
      </c>
      <c r="P1442" s="455">
        <f>I1442-O1442</f>
        <v/>
      </c>
      <c r="Q1442" s="418" t="n"/>
      <c r="R1442" s="418" t="inlineStr">
        <is>
          <t>PTI2220341</t>
        </is>
      </c>
      <c r="S1442" s="418" t="inlineStr">
        <is>
          <t>PTI2220341</t>
        </is>
      </c>
      <c r="T1442" s="418">
        <f>R1442=S1442</f>
        <v/>
      </c>
      <c r="U1442" s="418">
        <f>AND(MONTH(F1442)=MONTH(Y1442), YEAR(F1442)=YEAR(Y1442))</f>
        <v/>
      </c>
      <c r="V1442" s="418">
        <f>AND(AC1442&lt;&gt;"", 'Company information'!D$4&lt;&gt;"", RIGHT(SUBSTITUTE(AC1442,"-",""),9)=RIGHT(SUBSTITUTE('Company information'!D$4,"-",""),9))</f>
        <v/>
      </c>
      <c r="W1442" s="418">
        <f>AI1442-I1442</f>
        <v/>
      </c>
      <c r="X1442" s="455" t="n"/>
      <c r="Y1442" s="419" t="n">
        <v>44833</v>
      </c>
      <c r="Z1442" s="418" t="inlineStr">
        <is>
          <t>PTI2220341</t>
        </is>
      </c>
      <c r="AA1442" s="418" t="inlineStr"/>
      <c r="AB1442" s="418" t="inlineStr">
        <is>
          <t>បុគ្គលជាប់អាករ</t>
        </is>
      </c>
      <c r="AC1442" s="418" t="inlineStr">
        <is>
          <t>L001-100067123</t>
        </is>
      </c>
      <c r="AD1442" s="418" t="inlineStr">
        <is>
          <t>រីឡាយអេប៊ល សូស អ៊ិនដាសស្រ្ទៀល (ខេមបូឌា)</t>
        </is>
      </c>
      <c r="AE1442" s="455" t="n">
        <v>2124499</v>
      </c>
      <c r="AF1442" s="455" t="n">
        <v>1879800</v>
      </c>
      <c r="AG1442" s="455" t="n">
        <v>56719</v>
      </c>
      <c r="AH1442" s="455" t="n">
        <v>0</v>
      </c>
      <c r="AI1442" s="455" t="n">
        <v>187980</v>
      </c>
      <c r="AJ1442" s="455" t="n">
        <v>0</v>
      </c>
      <c r="AK1442" s="455" t="n">
        <v>0</v>
      </c>
      <c r="AL1442" s="455" t="n">
        <v>0</v>
      </c>
      <c r="AM1442" s="455" t="n">
        <v>0</v>
      </c>
      <c r="AN1442" s="455" t="n">
        <v>0</v>
      </c>
      <c r="AO1442" s="455" t="n">
        <v>0</v>
      </c>
      <c r="AP1442" s="455" t="n">
        <v>0</v>
      </c>
      <c r="AQ1442" s="455" t="n">
        <v>0</v>
      </c>
      <c r="AR1442" s="418" t="inlineStr"/>
      <c r="AS1442" s="418" t="inlineStr">
        <is>
          <t>ថ្លៃដឹកជញ្ជូន និងសេវា</t>
        </is>
      </c>
      <c r="AT1442" s="418" t="inlineStr">
        <is>
          <t>បានប្រកាសពន្ធ</t>
        </is>
      </c>
    </row>
    <row r="1443">
      <c r="A1443" s="417" t="n">
        <v>1434</v>
      </c>
      <c r="B1443" s="418" t="inlineStr">
        <is>
          <t>Lunch for Buyer LC</t>
        </is>
      </c>
      <c r="C1443" s="418" t="inlineStr">
        <is>
          <t>ឃឺន + ណាហ្គែល</t>
        </is>
      </c>
      <c r="D1443" s="418" t="inlineStr">
        <is>
          <t>L001-100045189</t>
        </is>
      </c>
      <c r="E1443" s="418" t="inlineStr">
        <is>
          <t>PTI2220330</t>
        </is>
      </c>
      <c r="F1443" s="419" t="n">
        <v>44833</v>
      </c>
      <c r="G1443" s="420" t="n">
        <v>285251</v>
      </c>
      <c r="H1443" s="418" t="n"/>
      <c r="I1443" s="455" t="n">
        <v>285251</v>
      </c>
      <c r="J1443" s="418">
        <f>IF(L1443&lt;&gt;"",L1443,K1443)</f>
        <v/>
      </c>
      <c r="K1443" s="418">
        <f>IF(AND(T1443=TRUE, U1443=TRUE, V1443=TRUE), IF(W1443&lt;-0.05, "អនុញ្ញាត (អ្នកផ្គត់ផ្គង់ប្រកាសខ្វះ)", "បានប្រកាស (អនុញ្ញាត)"), IF(AND(T1443=FALSE, U1443=FALSE, V1443=FALSE), "ព្យួរទុក (មិនមានទិន្នន័យ)", "ប្រកាសខុស (ព្យួរទុក)"))</f>
        <v/>
      </c>
      <c r="L1443" s="418" t="inlineStr"/>
      <c r="M1443" s="418" t="inlineStr"/>
      <c r="N1443" s="455" t="n"/>
      <c r="O1443" s="455">
        <f>IF(W1443&lt;0,AI1443,I1443)</f>
        <v/>
      </c>
      <c r="P1443" s="455">
        <f>I1443-O1443</f>
        <v/>
      </c>
      <c r="Q1443" s="418" t="n"/>
      <c r="R1443" s="418" t="inlineStr">
        <is>
          <t>PTI2220330</t>
        </is>
      </c>
      <c r="S1443" s="418" t="inlineStr">
        <is>
          <t>PTI2220330</t>
        </is>
      </c>
      <c r="T1443" s="418">
        <f>R1443=S1443</f>
        <v/>
      </c>
      <c r="U1443" s="418">
        <f>AND(MONTH(F1443)=MONTH(Y1443), YEAR(F1443)=YEAR(Y1443))</f>
        <v/>
      </c>
      <c r="V1443" s="418">
        <f>AND(AC1443&lt;&gt;"", 'Company information'!D$4&lt;&gt;"", RIGHT(SUBSTITUTE(AC1443,"-",""),9)=RIGHT(SUBSTITUTE('Company information'!D$4,"-",""),9))</f>
        <v/>
      </c>
      <c r="W1443" s="418">
        <f>AI1443-I1443</f>
        <v/>
      </c>
      <c r="X1443" s="455" t="n"/>
      <c r="Y1443" s="419" t="n">
        <v>44833</v>
      </c>
      <c r="Z1443" s="418" t="inlineStr">
        <is>
          <t>PTI2220330</t>
        </is>
      </c>
      <c r="AA1443" s="418" t="inlineStr"/>
      <c r="AB1443" s="418" t="inlineStr">
        <is>
          <t>បុគ្គលជាប់អាករ</t>
        </is>
      </c>
      <c r="AC1443" s="418" t="inlineStr">
        <is>
          <t>L001-100067123</t>
        </is>
      </c>
      <c r="AD1443" s="418" t="inlineStr">
        <is>
          <t>រីឡាយអេប៊ល សូស អ៊ិនដាសស្រ្ទៀល (ខេមបូឌា)</t>
        </is>
      </c>
      <c r="AE1443" s="455" t="n">
        <v>3194483</v>
      </c>
      <c r="AF1443" s="455" t="n">
        <v>2852513</v>
      </c>
      <c r="AG1443" s="455" t="n">
        <v>56719</v>
      </c>
      <c r="AH1443" s="455" t="n">
        <v>0</v>
      </c>
      <c r="AI1443" s="455" t="n">
        <v>285251</v>
      </c>
      <c r="AJ1443" s="455" t="n">
        <v>0</v>
      </c>
      <c r="AK1443" s="455" t="n">
        <v>0</v>
      </c>
      <c r="AL1443" s="455" t="n">
        <v>0</v>
      </c>
      <c r="AM1443" s="455" t="n">
        <v>0</v>
      </c>
      <c r="AN1443" s="455" t="n">
        <v>0</v>
      </c>
      <c r="AO1443" s="455" t="n">
        <v>0</v>
      </c>
      <c r="AP1443" s="455" t="n">
        <v>0</v>
      </c>
      <c r="AQ1443" s="455" t="n">
        <v>0</v>
      </c>
      <c r="AR1443" s="418" t="inlineStr"/>
      <c r="AS1443" s="418" t="inlineStr">
        <is>
          <t>ថ្លៃដឹកជញ្ជូន និងសេវា</t>
        </is>
      </c>
      <c r="AT1443" s="418" t="inlineStr">
        <is>
          <t>បានប្រកាសពន្ធ</t>
        </is>
      </c>
    </row>
    <row r="1444">
      <c r="A1444" s="417" t="n">
        <v>1435</v>
      </c>
      <c r="B1444" s="418" t="inlineStr">
        <is>
          <t>Lunch for Buyer LC</t>
        </is>
      </c>
      <c r="C1444" s="418" t="inlineStr">
        <is>
          <t>ឃឺន + ណាហ្គែល</t>
        </is>
      </c>
      <c r="D1444" s="418" t="inlineStr">
        <is>
          <t>L001-100045189</t>
        </is>
      </c>
      <c r="E1444" s="418" t="inlineStr">
        <is>
          <t>PTI2220265</t>
        </is>
      </c>
      <c r="F1444" s="419" t="n">
        <v>44832</v>
      </c>
      <c r="G1444" s="420" t="n">
        <v>39077</v>
      </c>
      <c r="H1444" s="418" t="n"/>
      <c r="I1444" s="455" t="n">
        <v>39077</v>
      </c>
      <c r="J1444" s="418">
        <f>IF(L1444&lt;&gt;"",L1444,K1444)</f>
        <v/>
      </c>
      <c r="K1444" s="418">
        <f>IF(AND(T1444=TRUE, U1444=TRUE, V1444=TRUE), IF(W1444&lt;-0.05, "អនុញ្ញាត (អ្នកផ្គត់ផ្គង់ប្រកាសខ្វះ)", "បានប្រកាស (អនុញ្ញាត)"), IF(AND(T1444=FALSE, U1444=FALSE, V1444=FALSE), "ព្យួរទុក (មិនមានទិន្នន័យ)", "ប្រកាសខុស (ព្យួរទុក)"))</f>
        <v/>
      </c>
      <c r="L1444" s="418" t="inlineStr"/>
      <c r="M1444" s="418" t="inlineStr"/>
      <c r="N1444" s="455" t="n"/>
      <c r="O1444" s="455">
        <f>IF(W1444&lt;0,AI1444,I1444)</f>
        <v/>
      </c>
      <c r="P1444" s="455">
        <f>I1444-O1444</f>
        <v/>
      </c>
      <c r="Q1444" s="418" t="n"/>
      <c r="R1444" s="418" t="inlineStr">
        <is>
          <t>PTI2220265</t>
        </is>
      </c>
      <c r="S1444" s="418" t="inlineStr">
        <is>
          <t>PTI2220265</t>
        </is>
      </c>
      <c r="T1444" s="418">
        <f>R1444=S1444</f>
        <v/>
      </c>
      <c r="U1444" s="418">
        <f>AND(MONTH(F1444)=MONTH(Y1444), YEAR(F1444)=YEAR(Y1444))</f>
        <v/>
      </c>
      <c r="V1444" s="418">
        <f>AND(AC1444&lt;&gt;"", 'Company information'!D$4&lt;&gt;"", RIGHT(SUBSTITUTE(AC1444,"-",""),9)=RIGHT(SUBSTITUTE('Company information'!D$4,"-",""),9))</f>
        <v/>
      </c>
      <c r="W1444" s="418">
        <f>AI1444-I1444</f>
        <v/>
      </c>
      <c r="X1444" s="455" t="n"/>
      <c r="Y1444" s="419" t="n">
        <v>44832</v>
      </c>
      <c r="Z1444" s="418" t="inlineStr">
        <is>
          <t>PTI2220265</t>
        </is>
      </c>
      <c r="AA1444" s="418" t="inlineStr"/>
      <c r="AB1444" s="418" t="inlineStr">
        <is>
          <t>បុគ្គលជាប់អាករ</t>
        </is>
      </c>
      <c r="AC1444" s="418" t="inlineStr">
        <is>
          <t>L001-100067123</t>
        </is>
      </c>
      <c r="AD1444" s="418" t="inlineStr">
        <is>
          <t>រីឡាយអេប៊ល សូស អ៊ិនដាសស្រ្ទៀល (ខេមបូឌា)</t>
        </is>
      </c>
      <c r="AE1444" s="455" t="n">
        <v>429845</v>
      </c>
      <c r="AF1444" s="455" t="n">
        <v>390768</v>
      </c>
      <c r="AG1444" s="455" t="n">
        <v>0</v>
      </c>
      <c r="AH1444" s="455" t="n">
        <v>0</v>
      </c>
      <c r="AI1444" s="455" t="n">
        <v>39077</v>
      </c>
      <c r="AJ1444" s="455" t="n">
        <v>0</v>
      </c>
      <c r="AK1444" s="455" t="n">
        <v>0</v>
      </c>
      <c r="AL1444" s="455" t="n">
        <v>0</v>
      </c>
      <c r="AM1444" s="455" t="n">
        <v>0</v>
      </c>
      <c r="AN1444" s="455" t="n">
        <v>0</v>
      </c>
      <c r="AO1444" s="455" t="n">
        <v>0</v>
      </c>
      <c r="AP1444" s="455" t="n">
        <v>0</v>
      </c>
      <c r="AQ1444" s="455" t="n">
        <v>0</v>
      </c>
      <c r="AR1444" s="418" t="inlineStr"/>
      <c r="AS1444" s="418" t="inlineStr">
        <is>
          <t>ថ្លៃដឹកជញ្ជូន និងសេវា</t>
        </is>
      </c>
      <c r="AT1444" s="418" t="inlineStr">
        <is>
          <t>បានប្រកាសពន្ធ</t>
        </is>
      </c>
    </row>
    <row r="1445">
      <c r="A1445" s="417" t="n">
        <v>1436</v>
      </c>
      <c r="B1445" s="418" t="inlineStr">
        <is>
          <t>Lunch for Buyer LC</t>
        </is>
      </c>
      <c r="C1445" s="418" t="inlineStr">
        <is>
          <t>ឃឺន + ណាហ្គែល</t>
        </is>
      </c>
      <c r="D1445" s="418" t="inlineStr">
        <is>
          <t>L001-100045189</t>
        </is>
      </c>
      <c r="E1445" s="418" t="inlineStr">
        <is>
          <t>PTI2220270</t>
        </is>
      </c>
      <c r="F1445" s="419" t="n">
        <v>44832</v>
      </c>
      <c r="G1445" s="420" t="n">
        <v>39077</v>
      </c>
      <c r="H1445" s="418" t="n"/>
      <c r="I1445" s="455" t="n">
        <v>39077</v>
      </c>
      <c r="J1445" s="418">
        <f>IF(L1445&lt;&gt;"",L1445,K1445)</f>
        <v/>
      </c>
      <c r="K1445" s="418">
        <f>IF(AND(T1445=TRUE, U1445=TRUE, V1445=TRUE), IF(W1445&lt;-0.05, "អនុញ្ញាត (អ្នកផ្គត់ផ្គង់ប្រកាសខ្វះ)", "បានប្រកាស (អនុញ្ញាត)"), IF(AND(T1445=FALSE, U1445=FALSE, V1445=FALSE), "ព្យួរទុក (មិនមានទិន្នន័យ)", "ប្រកាសខុស (ព្យួរទុក)"))</f>
        <v/>
      </c>
      <c r="L1445" s="418" t="inlineStr"/>
      <c r="M1445" s="418" t="inlineStr"/>
      <c r="N1445" s="455" t="n"/>
      <c r="O1445" s="455">
        <f>IF(W1445&lt;0,AI1445,I1445)</f>
        <v/>
      </c>
      <c r="P1445" s="455">
        <f>I1445-O1445</f>
        <v/>
      </c>
      <c r="Q1445" s="418" t="n"/>
      <c r="R1445" s="418" t="inlineStr">
        <is>
          <t>PTI2220270</t>
        </is>
      </c>
      <c r="S1445" s="418" t="inlineStr">
        <is>
          <t>PTI2220270</t>
        </is>
      </c>
      <c r="T1445" s="418">
        <f>R1445=S1445</f>
        <v/>
      </c>
      <c r="U1445" s="418">
        <f>AND(MONTH(F1445)=MONTH(Y1445), YEAR(F1445)=YEAR(Y1445))</f>
        <v/>
      </c>
      <c r="V1445" s="418">
        <f>AND(AC1445&lt;&gt;"", 'Company information'!D$4&lt;&gt;"", RIGHT(SUBSTITUTE(AC1445,"-",""),9)=RIGHT(SUBSTITUTE('Company information'!D$4,"-",""),9))</f>
        <v/>
      </c>
      <c r="W1445" s="418">
        <f>AI1445-I1445</f>
        <v/>
      </c>
      <c r="X1445" s="455" t="n"/>
      <c r="Y1445" s="419" t="n">
        <v>44832</v>
      </c>
      <c r="Z1445" s="418" t="inlineStr">
        <is>
          <t>PTI2220270</t>
        </is>
      </c>
      <c r="AA1445" s="418" t="inlineStr"/>
      <c r="AB1445" s="418" t="inlineStr">
        <is>
          <t>បុគ្គលជាប់អាករ</t>
        </is>
      </c>
      <c r="AC1445" s="418" t="inlineStr">
        <is>
          <t>L001-100067123</t>
        </is>
      </c>
      <c r="AD1445" s="418" t="inlineStr">
        <is>
          <t>រីឡាយអេប៊ល សូស អ៊ិនដាសស្រ្ទៀល (ខេមបូឌា)</t>
        </is>
      </c>
      <c r="AE1445" s="455" t="n">
        <v>429845</v>
      </c>
      <c r="AF1445" s="455" t="n">
        <v>390768</v>
      </c>
      <c r="AG1445" s="455" t="n">
        <v>0</v>
      </c>
      <c r="AH1445" s="455" t="n">
        <v>0</v>
      </c>
      <c r="AI1445" s="455" t="n">
        <v>39077</v>
      </c>
      <c r="AJ1445" s="455" t="n">
        <v>0</v>
      </c>
      <c r="AK1445" s="455" t="n">
        <v>0</v>
      </c>
      <c r="AL1445" s="455" t="n">
        <v>0</v>
      </c>
      <c r="AM1445" s="455" t="n">
        <v>0</v>
      </c>
      <c r="AN1445" s="455" t="n">
        <v>0</v>
      </c>
      <c r="AO1445" s="455" t="n">
        <v>0</v>
      </c>
      <c r="AP1445" s="455" t="n">
        <v>0</v>
      </c>
      <c r="AQ1445" s="455" t="n">
        <v>0</v>
      </c>
      <c r="AR1445" s="418" t="inlineStr"/>
      <c r="AS1445" s="418" t="inlineStr">
        <is>
          <t>ថ្លៃដឹកជញ្ជូន និងសេវា</t>
        </is>
      </c>
      <c r="AT1445" s="418" t="inlineStr">
        <is>
          <t>បានប្រកាសពន្ធ</t>
        </is>
      </c>
    </row>
    <row r="1446">
      <c r="A1446" s="417" t="n">
        <v>1437</v>
      </c>
      <c r="B1446" s="418" t="inlineStr">
        <is>
          <t>Lunch for Buyer LC</t>
        </is>
      </c>
      <c r="C1446" s="418" t="inlineStr">
        <is>
          <t>ឃឺន + ណាហ្គែល</t>
        </is>
      </c>
      <c r="D1446" s="418" t="inlineStr">
        <is>
          <t>L001-100045189</t>
        </is>
      </c>
      <c r="E1446" s="418" t="inlineStr">
        <is>
          <t>PTI2219827</t>
        </is>
      </c>
      <c r="F1446" s="419" t="n">
        <v>44830</v>
      </c>
      <c r="G1446" s="420" t="n">
        <v>26806</v>
      </c>
      <c r="H1446" s="418" t="n"/>
      <c r="I1446" s="455" t="n">
        <v>26806</v>
      </c>
      <c r="J1446" s="418">
        <f>IF(L1446&lt;&gt;"",L1446,K1446)</f>
        <v/>
      </c>
      <c r="K1446" s="418">
        <f>IF(AND(T1446=TRUE, U1446=TRUE, V1446=TRUE), IF(W1446&lt;-0.05, "អនុញ្ញាត (អ្នកផ្គត់ផ្គង់ប្រកាសខ្វះ)", "បានប្រកាស (អនុញ្ញាត)"), IF(AND(T1446=FALSE, U1446=FALSE, V1446=FALSE), "ព្យួរទុក (មិនមានទិន្នន័យ)", "ប្រកាសខុស (ព្យួរទុក)"))</f>
        <v/>
      </c>
      <c r="L1446" s="418" t="inlineStr"/>
      <c r="M1446" s="418" t="inlineStr"/>
      <c r="N1446" s="455" t="n"/>
      <c r="O1446" s="455">
        <f>IF(W1446&lt;0,AI1446,I1446)</f>
        <v/>
      </c>
      <c r="P1446" s="455">
        <f>I1446-O1446</f>
        <v/>
      </c>
      <c r="Q1446" s="418" t="n"/>
      <c r="R1446" s="418" t="inlineStr">
        <is>
          <t>PTI2219827</t>
        </is>
      </c>
      <c r="S1446" s="418" t="inlineStr">
        <is>
          <t>PTI2219827</t>
        </is>
      </c>
      <c r="T1446" s="418">
        <f>R1446=S1446</f>
        <v/>
      </c>
      <c r="U1446" s="418">
        <f>AND(MONTH(F1446)=MONTH(Y1446), YEAR(F1446)=YEAR(Y1446))</f>
        <v/>
      </c>
      <c r="V1446" s="418">
        <f>AND(AC1446&lt;&gt;"", 'Company information'!D$4&lt;&gt;"", RIGHT(SUBSTITUTE(AC1446,"-",""),9)=RIGHT(SUBSTITUTE('Company information'!D$4,"-",""),9))</f>
        <v/>
      </c>
      <c r="W1446" s="418">
        <f>AI1446-I1446</f>
        <v/>
      </c>
      <c r="X1446" s="455" t="n"/>
      <c r="Y1446" s="419" t="n">
        <v>44830</v>
      </c>
      <c r="Z1446" s="418" t="inlineStr">
        <is>
          <t>PTI2219827</t>
        </is>
      </c>
      <c r="AA1446" s="418" t="inlineStr"/>
      <c r="AB1446" s="418" t="inlineStr">
        <is>
          <t>បុគ្គលជាប់អាករ</t>
        </is>
      </c>
      <c r="AC1446" s="418" t="inlineStr">
        <is>
          <t>L001-100067123</t>
        </is>
      </c>
      <c r="AD1446" s="418" t="inlineStr">
        <is>
          <t>រីឡាយអេប៊ល សូស អ៊ិនដាសស្រ្ទៀល (ខេមបូឌា)</t>
        </is>
      </c>
      <c r="AE1446" s="455" t="n">
        <v>294866</v>
      </c>
      <c r="AF1446" s="455" t="n">
        <v>268060</v>
      </c>
      <c r="AG1446" s="455" t="n">
        <v>0</v>
      </c>
      <c r="AH1446" s="455" t="n">
        <v>0</v>
      </c>
      <c r="AI1446" s="455" t="n">
        <v>26806</v>
      </c>
      <c r="AJ1446" s="455" t="n">
        <v>0</v>
      </c>
      <c r="AK1446" s="455" t="n">
        <v>0</v>
      </c>
      <c r="AL1446" s="455" t="n">
        <v>0</v>
      </c>
      <c r="AM1446" s="455" t="n">
        <v>0</v>
      </c>
      <c r="AN1446" s="455" t="n">
        <v>0</v>
      </c>
      <c r="AO1446" s="455" t="n">
        <v>0</v>
      </c>
      <c r="AP1446" s="455" t="n">
        <v>0</v>
      </c>
      <c r="AQ1446" s="455" t="n">
        <v>0</v>
      </c>
      <c r="AR1446" s="418" t="inlineStr"/>
      <c r="AS1446" s="418" t="inlineStr">
        <is>
          <t>ថ្លៃដឹកជញ្ជូន និងសេវា</t>
        </is>
      </c>
      <c r="AT1446" s="418" t="inlineStr">
        <is>
          <t>បានប្រកាសពន្ធ</t>
        </is>
      </c>
    </row>
    <row r="1447">
      <c r="A1447" s="417" t="n">
        <v>1438</v>
      </c>
      <c r="B1447" s="418" t="inlineStr">
        <is>
          <t>Lunch for Buyer LC</t>
        </is>
      </c>
      <c r="C1447" s="418" t="inlineStr">
        <is>
          <t>ឃឺន + ណាហ្គែល</t>
        </is>
      </c>
      <c r="D1447" s="418" t="inlineStr">
        <is>
          <t>L001-100045189</t>
        </is>
      </c>
      <c r="E1447" s="418" t="inlineStr">
        <is>
          <t>PTI2219823</t>
        </is>
      </c>
      <c r="F1447" s="419" t="n">
        <v>44828</v>
      </c>
      <c r="G1447" s="420" t="n">
        <v>26806</v>
      </c>
      <c r="H1447" s="418" t="n"/>
      <c r="I1447" s="455" t="n">
        <v>26806</v>
      </c>
      <c r="J1447" s="418">
        <f>IF(L1447&lt;&gt;"",L1447,K1447)</f>
        <v/>
      </c>
      <c r="K1447" s="418">
        <f>IF(AND(T1447=TRUE, U1447=TRUE, V1447=TRUE), IF(W1447&lt;-0.05, "អនុញ្ញាត (អ្នកផ្គត់ផ្គង់ប្រកាសខ្វះ)", "បានប្រកាស (អនុញ្ញាត)"), IF(AND(T1447=FALSE, U1447=FALSE, V1447=FALSE), "ព្យួរទុក (មិនមានទិន្នន័យ)", "ប្រកាសខុស (ព្យួរទុក)"))</f>
        <v/>
      </c>
      <c r="L1447" s="418" t="inlineStr"/>
      <c r="M1447" s="418" t="inlineStr"/>
      <c r="N1447" s="455" t="n"/>
      <c r="O1447" s="455">
        <f>IF(W1447&lt;0,AI1447,I1447)</f>
        <v/>
      </c>
      <c r="P1447" s="455">
        <f>I1447-O1447</f>
        <v/>
      </c>
      <c r="Q1447" s="418" t="n"/>
      <c r="R1447" s="418" t="inlineStr">
        <is>
          <t>PTI2219823</t>
        </is>
      </c>
      <c r="S1447" s="418" t="inlineStr">
        <is>
          <t>PTI2219823</t>
        </is>
      </c>
      <c r="T1447" s="418">
        <f>R1447=S1447</f>
        <v/>
      </c>
      <c r="U1447" s="418">
        <f>AND(MONTH(F1447)=MONTH(Y1447), YEAR(F1447)=YEAR(Y1447))</f>
        <v/>
      </c>
      <c r="V1447" s="418">
        <f>AND(AC1447&lt;&gt;"", 'Company information'!D$4&lt;&gt;"", RIGHT(SUBSTITUTE(AC1447,"-",""),9)=RIGHT(SUBSTITUTE('Company information'!D$4,"-",""),9))</f>
        <v/>
      </c>
      <c r="W1447" s="418">
        <f>AI1447-I1447</f>
        <v/>
      </c>
      <c r="X1447" s="455" t="n"/>
      <c r="Y1447" s="419" t="n">
        <v>44828</v>
      </c>
      <c r="Z1447" s="418" t="inlineStr">
        <is>
          <t>PTI2219823</t>
        </is>
      </c>
      <c r="AA1447" s="418" t="inlineStr"/>
      <c r="AB1447" s="418" t="inlineStr">
        <is>
          <t>បុគ្គលជាប់អាករ</t>
        </is>
      </c>
      <c r="AC1447" s="418" t="inlineStr">
        <is>
          <t>L001-100067123</t>
        </is>
      </c>
      <c r="AD1447" s="418" t="inlineStr">
        <is>
          <t>រីឡាយអេប៊ល សូស អ៊ិនដាសស្រ្ទៀល (ខេមបូឌា)</t>
        </is>
      </c>
      <c r="AE1447" s="455" t="n">
        <v>294866</v>
      </c>
      <c r="AF1447" s="455" t="n">
        <v>268060</v>
      </c>
      <c r="AG1447" s="455" t="n">
        <v>0</v>
      </c>
      <c r="AH1447" s="455" t="n">
        <v>0</v>
      </c>
      <c r="AI1447" s="455" t="n">
        <v>26806</v>
      </c>
      <c r="AJ1447" s="455" t="n">
        <v>0</v>
      </c>
      <c r="AK1447" s="455" t="n">
        <v>0</v>
      </c>
      <c r="AL1447" s="455" t="n">
        <v>0</v>
      </c>
      <c r="AM1447" s="455" t="n">
        <v>0</v>
      </c>
      <c r="AN1447" s="455" t="n">
        <v>0</v>
      </c>
      <c r="AO1447" s="455" t="n">
        <v>0</v>
      </c>
      <c r="AP1447" s="455" t="n">
        <v>0</v>
      </c>
      <c r="AQ1447" s="455" t="n">
        <v>0</v>
      </c>
      <c r="AR1447" s="418" t="inlineStr"/>
      <c r="AS1447" s="418" t="inlineStr">
        <is>
          <t>ថ្លៃដឹកជញ្ជូន និងសេវា</t>
        </is>
      </c>
      <c r="AT1447" s="418" t="inlineStr">
        <is>
          <t>បានប្រកាសពន្ធ</t>
        </is>
      </c>
    </row>
    <row r="1448">
      <c r="A1448" s="417" t="n">
        <v>1439</v>
      </c>
      <c r="B1448" s="418" t="inlineStr">
        <is>
          <t>Drinking water</t>
        </is>
      </c>
      <c r="C1448" s="418" t="inlineStr">
        <is>
          <t>ឃឺន + ណាហ្គែល</t>
        </is>
      </c>
      <c r="D1448" s="418" t="inlineStr">
        <is>
          <t>L001-100045189</t>
        </is>
      </c>
      <c r="E1448" s="418" t="inlineStr">
        <is>
          <t>PTI2220260</t>
        </is>
      </c>
      <c r="F1448" s="419" t="n">
        <v>44832</v>
      </c>
      <c r="G1448" s="420" t="n">
        <v>92689</v>
      </c>
      <c r="H1448" s="418" t="n"/>
      <c r="I1448" s="455" t="n">
        <v>92689</v>
      </c>
      <c r="J1448" s="418">
        <f>IF(L1448&lt;&gt;"",L1448,K1448)</f>
        <v/>
      </c>
      <c r="K1448" s="418">
        <f>IF(AND(T1448=TRUE, U1448=TRUE, V1448=TRUE), IF(W1448&lt;-0.05, "អនុញ្ញាត (អ្នកផ្គត់ផ្គង់ប្រកាសខ្វះ)", "បានប្រកាស (អនុញ្ញាត)"), IF(AND(T1448=FALSE, U1448=FALSE, V1448=FALSE), "ព្យួរទុក (មិនមានទិន្នន័យ)", "ប្រកាសខុស (ព្យួរទុក)"))</f>
        <v/>
      </c>
      <c r="L1448" s="418" t="inlineStr"/>
      <c r="M1448" s="418" t="inlineStr"/>
      <c r="N1448" s="455" t="n"/>
      <c r="O1448" s="455">
        <f>IF(W1448&lt;0,AI1448,I1448)</f>
        <v/>
      </c>
      <c r="P1448" s="455">
        <f>I1448-O1448</f>
        <v/>
      </c>
      <c r="Q1448" s="418" t="n"/>
      <c r="R1448" s="418" t="inlineStr">
        <is>
          <t>PTI2220260</t>
        </is>
      </c>
      <c r="S1448" s="418" t="inlineStr">
        <is>
          <t>PTI2220260</t>
        </is>
      </c>
      <c r="T1448" s="418">
        <f>R1448=S1448</f>
        <v/>
      </c>
      <c r="U1448" s="418">
        <f>AND(MONTH(F1448)=MONTH(Y1448), YEAR(F1448)=YEAR(Y1448))</f>
        <v/>
      </c>
      <c r="V1448" s="418">
        <f>AND(AC1448&lt;&gt;"", 'Company information'!D$4&lt;&gt;"", RIGHT(SUBSTITUTE(AC1448,"-",""),9)=RIGHT(SUBSTITUTE('Company information'!D$4,"-",""),9))</f>
        <v/>
      </c>
      <c r="W1448" s="418">
        <f>AI1448-I1448</f>
        <v/>
      </c>
      <c r="X1448" s="455" t="n"/>
      <c r="Y1448" s="419" t="n">
        <v>44832</v>
      </c>
      <c r="Z1448" s="418" t="inlineStr">
        <is>
          <t>PTI2220260</t>
        </is>
      </c>
      <c r="AA1448" s="418" t="inlineStr"/>
      <c r="AB1448" s="418" t="inlineStr">
        <is>
          <t>បុគ្គលជាប់អាករ</t>
        </is>
      </c>
      <c r="AC1448" s="418" t="inlineStr">
        <is>
          <t>L001-100067123</t>
        </is>
      </c>
      <c r="AD1448" s="418" t="inlineStr">
        <is>
          <t>រីឡាយអេប៊ល សូស អ៊ិនដាសស្រ្ទៀល (ខេមបូឌា)</t>
        </is>
      </c>
      <c r="AE1448" s="455" t="n">
        <v>1081437</v>
      </c>
      <c r="AF1448" s="455" t="n">
        <v>926888</v>
      </c>
      <c r="AG1448" s="455" t="n">
        <v>61860</v>
      </c>
      <c r="AH1448" s="455" t="n">
        <v>0</v>
      </c>
      <c r="AI1448" s="455" t="n">
        <v>92689</v>
      </c>
      <c r="AJ1448" s="455" t="n">
        <v>0</v>
      </c>
      <c r="AK1448" s="455" t="n">
        <v>0</v>
      </c>
      <c r="AL1448" s="455" t="n">
        <v>0</v>
      </c>
      <c r="AM1448" s="455" t="n">
        <v>0</v>
      </c>
      <c r="AN1448" s="455" t="n">
        <v>0</v>
      </c>
      <c r="AO1448" s="455" t="n">
        <v>0</v>
      </c>
      <c r="AP1448" s="455" t="n">
        <v>0</v>
      </c>
      <c r="AQ1448" s="455" t="n">
        <v>0</v>
      </c>
      <c r="AR1448" s="418" t="inlineStr"/>
      <c r="AS1448" s="418" t="inlineStr">
        <is>
          <t>ថ្លៃដឹកជញ្ជូន និងសេវា</t>
        </is>
      </c>
      <c r="AT1448" s="418" t="inlineStr">
        <is>
          <t>បានប្រកាសពន្ធ</t>
        </is>
      </c>
    </row>
    <row r="1449">
      <c r="A1449" s="417" t="n">
        <v>1440</v>
      </c>
      <c r="B1449" s="418" t="inlineStr">
        <is>
          <t>Drinking water</t>
        </is>
      </c>
      <c r="C1449" s="418" t="inlineStr">
        <is>
          <t>ឃឺន + ណាហ្គែល</t>
        </is>
      </c>
      <c r="D1449" s="418" t="inlineStr">
        <is>
          <t>L001-100045189</t>
        </is>
      </c>
      <c r="E1449" s="418" t="inlineStr">
        <is>
          <t>PTI2220258</t>
        </is>
      </c>
      <c r="F1449" s="419" t="n">
        <v>44832</v>
      </c>
      <c r="G1449" s="420" t="n">
        <v>181025</v>
      </c>
      <c r="H1449" s="418" t="n"/>
      <c r="I1449" s="455" t="n">
        <v>181025</v>
      </c>
      <c r="J1449" s="418">
        <f>IF(L1449&lt;&gt;"",L1449,K1449)</f>
        <v/>
      </c>
      <c r="K1449" s="418">
        <f>IF(AND(T1449=TRUE, U1449=TRUE, V1449=TRUE), IF(W1449&lt;-0.05, "អនុញ្ញាត (អ្នកផ្គត់ផ្គង់ប្រកាសខ្វះ)", "បានប្រកាស (អនុញ្ញាត)"), IF(AND(T1449=FALSE, U1449=FALSE, V1449=FALSE), "ព្យួរទុក (មិនមានទិន្នន័យ)", "ប្រកាសខុស (ព្យួរទុក)"))</f>
        <v/>
      </c>
      <c r="L1449" s="418" t="inlineStr"/>
      <c r="M1449" s="418" t="inlineStr"/>
      <c r="N1449" s="455" t="n"/>
      <c r="O1449" s="455">
        <f>IF(W1449&lt;0,AI1449,I1449)</f>
        <v/>
      </c>
      <c r="P1449" s="455">
        <f>I1449-O1449</f>
        <v/>
      </c>
      <c r="Q1449" s="418" t="n"/>
      <c r="R1449" s="418" t="inlineStr">
        <is>
          <t>PTI2220258</t>
        </is>
      </c>
      <c r="S1449" s="418" t="inlineStr">
        <is>
          <t>PTI2220258</t>
        </is>
      </c>
      <c r="T1449" s="418">
        <f>R1449=S1449</f>
        <v/>
      </c>
      <c r="U1449" s="418">
        <f>AND(MONTH(F1449)=MONTH(Y1449), YEAR(F1449)=YEAR(Y1449))</f>
        <v/>
      </c>
      <c r="V1449" s="418">
        <f>AND(AC1449&lt;&gt;"", 'Company information'!D$4&lt;&gt;"", RIGHT(SUBSTITUTE(AC1449,"-",""),9)=RIGHT(SUBSTITUTE('Company information'!D$4,"-",""),9))</f>
        <v/>
      </c>
      <c r="W1449" s="418">
        <f>AI1449-I1449</f>
        <v/>
      </c>
      <c r="X1449" s="455" t="n"/>
      <c r="Y1449" s="419" t="n">
        <v>44832</v>
      </c>
      <c r="Z1449" s="418" t="inlineStr">
        <is>
          <t>PTI2220258</t>
        </is>
      </c>
      <c r="AA1449" s="418" t="inlineStr"/>
      <c r="AB1449" s="418" t="inlineStr">
        <is>
          <t>បុគ្គលជាប់អាករ</t>
        </is>
      </c>
      <c r="AC1449" s="418" t="inlineStr">
        <is>
          <t>L001-100067123</t>
        </is>
      </c>
      <c r="AD1449" s="418" t="inlineStr">
        <is>
          <t>រីឡាយអេប៊ល សូស អ៊ិនដាសស្រ្ទៀល (ខេមបូឌា)</t>
        </is>
      </c>
      <c r="AE1449" s="455" t="n">
        <v>2053133</v>
      </c>
      <c r="AF1449" s="455" t="n">
        <v>1810248</v>
      </c>
      <c r="AG1449" s="455" t="n">
        <v>61860</v>
      </c>
      <c r="AH1449" s="455" t="n">
        <v>0</v>
      </c>
      <c r="AI1449" s="455" t="n">
        <v>181025</v>
      </c>
      <c r="AJ1449" s="455" t="n">
        <v>0</v>
      </c>
      <c r="AK1449" s="455" t="n">
        <v>0</v>
      </c>
      <c r="AL1449" s="455" t="n">
        <v>0</v>
      </c>
      <c r="AM1449" s="455" t="n">
        <v>0</v>
      </c>
      <c r="AN1449" s="455" t="n">
        <v>0</v>
      </c>
      <c r="AO1449" s="455" t="n">
        <v>0</v>
      </c>
      <c r="AP1449" s="455" t="n">
        <v>0</v>
      </c>
      <c r="AQ1449" s="455" t="n">
        <v>0</v>
      </c>
      <c r="AR1449" s="418" t="inlineStr"/>
      <c r="AS1449" s="418" t="inlineStr">
        <is>
          <t>ថ្លៃដឹកជញ្ជូន និងសេវា</t>
        </is>
      </c>
      <c r="AT1449" s="418" t="inlineStr">
        <is>
          <t>បានប្រកាសពន្ធ</t>
        </is>
      </c>
    </row>
    <row r="1450">
      <c r="A1450" s="417" t="n">
        <v>1441</v>
      </c>
      <c r="B1450" s="418" t="inlineStr">
        <is>
          <t>Drinking water</t>
        </is>
      </c>
      <c r="C1450" s="418" t="inlineStr">
        <is>
          <t>ឃឺន + ណាហ្គែល</t>
        </is>
      </c>
      <c r="D1450" s="418" t="inlineStr">
        <is>
          <t>L001-100045189</t>
        </is>
      </c>
      <c r="E1450" s="418" t="inlineStr">
        <is>
          <t>PTI2220278</t>
        </is>
      </c>
      <c r="F1450" s="419" t="n">
        <v>44832</v>
      </c>
      <c r="G1450" s="420" t="n">
        <v>26806</v>
      </c>
      <c r="H1450" s="418" t="n"/>
      <c r="I1450" s="455" t="n">
        <v>26806</v>
      </c>
      <c r="J1450" s="418">
        <f>IF(L1450&lt;&gt;"",L1450,K1450)</f>
        <v/>
      </c>
      <c r="K1450" s="418">
        <f>IF(AND(T1450=TRUE, U1450=TRUE, V1450=TRUE), IF(W1450&lt;-0.05, "អនុញ្ញាត (អ្នកផ្គត់ផ្គង់ប្រកាសខ្វះ)", "បានប្រកាស (អនុញ្ញាត)"), IF(AND(T1450=FALSE, U1450=FALSE, V1450=FALSE), "ព្យួរទុក (មិនមានទិន្នន័យ)", "ប្រកាសខុស (ព្យួរទុក)"))</f>
        <v/>
      </c>
      <c r="L1450" s="418" t="inlineStr"/>
      <c r="M1450" s="418" t="inlineStr"/>
      <c r="N1450" s="455" t="n"/>
      <c r="O1450" s="455">
        <f>IF(W1450&lt;0,AI1450,I1450)</f>
        <v/>
      </c>
      <c r="P1450" s="455">
        <f>I1450-O1450</f>
        <v/>
      </c>
      <c r="Q1450" s="418" t="n"/>
      <c r="R1450" s="418" t="inlineStr">
        <is>
          <t>PTI2220278</t>
        </is>
      </c>
      <c r="S1450" s="418" t="inlineStr">
        <is>
          <t>PTI2220278</t>
        </is>
      </c>
      <c r="T1450" s="418">
        <f>R1450=S1450</f>
        <v/>
      </c>
      <c r="U1450" s="418">
        <f>AND(MONTH(F1450)=MONTH(Y1450), YEAR(F1450)=YEAR(Y1450))</f>
        <v/>
      </c>
      <c r="V1450" s="418">
        <f>AND(AC1450&lt;&gt;"", 'Company information'!D$4&lt;&gt;"", RIGHT(SUBSTITUTE(AC1450,"-",""),9)=RIGHT(SUBSTITUTE('Company information'!D$4,"-",""),9))</f>
        <v/>
      </c>
      <c r="W1450" s="418">
        <f>AI1450-I1450</f>
        <v/>
      </c>
      <c r="X1450" s="455" t="n"/>
      <c r="Y1450" s="419" t="n">
        <v>44832</v>
      </c>
      <c r="Z1450" s="418" t="inlineStr">
        <is>
          <t>PTI2220278</t>
        </is>
      </c>
      <c r="AA1450" s="418" t="inlineStr"/>
      <c r="AB1450" s="418" t="inlineStr">
        <is>
          <t>បុគ្គលជាប់អាករ</t>
        </is>
      </c>
      <c r="AC1450" s="418" t="inlineStr">
        <is>
          <t>L001-100067123</t>
        </is>
      </c>
      <c r="AD1450" s="418" t="inlineStr">
        <is>
          <t>រីឡាយអេប៊ល សូស អ៊ិនដាសស្រ្ទៀល (ខេមបូឌា)</t>
        </is>
      </c>
      <c r="AE1450" s="455" t="n">
        <v>294866</v>
      </c>
      <c r="AF1450" s="455" t="n">
        <v>268060</v>
      </c>
      <c r="AG1450" s="455" t="n">
        <v>0</v>
      </c>
      <c r="AH1450" s="455" t="n">
        <v>0</v>
      </c>
      <c r="AI1450" s="455" t="n">
        <v>26806</v>
      </c>
      <c r="AJ1450" s="455" t="n">
        <v>0</v>
      </c>
      <c r="AK1450" s="455" t="n">
        <v>0</v>
      </c>
      <c r="AL1450" s="455" t="n">
        <v>0</v>
      </c>
      <c r="AM1450" s="455" t="n">
        <v>0</v>
      </c>
      <c r="AN1450" s="455" t="n">
        <v>0</v>
      </c>
      <c r="AO1450" s="455" t="n">
        <v>0</v>
      </c>
      <c r="AP1450" s="455" t="n">
        <v>0</v>
      </c>
      <c r="AQ1450" s="455" t="n">
        <v>0</v>
      </c>
      <c r="AR1450" s="418" t="inlineStr"/>
      <c r="AS1450" s="418" t="inlineStr">
        <is>
          <t>ថ្លៃដឹកជញ្ជូន និងសេវា</t>
        </is>
      </c>
      <c r="AT1450" s="418" t="inlineStr">
        <is>
          <t>បានប្រកាសពន្ធ</t>
        </is>
      </c>
    </row>
    <row r="1451">
      <c r="A1451" s="417" t="n">
        <v>1442</v>
      </c>
      <c r="B1451" s="418" t="inlineStr">
        <is>
          <t>Drinking water</t>
        </is>
      </c>
      <c r="C1451" s="418" t="inlineStr">
        <is>
          <t>ឃឺន + ណាហ្គែល</t>
        </is>
      </c>
      <c r="D1451" s="418" t="inlineStr">
        <is>
          <t>L001-100045189</t>
        </is>
      </c>
      <c r="E1451" s="418" t="inlineStr">
        <is>
          <t>PTI2220294</t>
        </is>
      </c>
      <c r="F1451" s="419" t="n">
        <v>44832</v>
      </c>
      <c r="G1451" s="420" t="n">
        <v>26806</v>
      </c>
      <c r="H1451" s="418" t="n"/>
      <c r="I1451" s="455" t="n">
        <v>26806</v>
      </c>
      <c r="J1451" s="418">
        <f>IF(L1451&lt;&gt;"",L1451,K1451)</f>
        <v/>
      </c>
      <c r="K1451" s="418">
        <f>IF(AND(T1451=TRUE, U1451=TRUE, V1451=TRUE), IF(W1451&lt;-0.05, "អនុញ្ញាត (អ្នកផ្គត់ផ្គង់ប្រកាសខ្វះ)", "បានប្រកាស (អនុញ្ញាត)"), IF(AND(T1451=FALSE, U1451=FALSE, V1451=FALSE), "ព្យួរទុក (មិនមានទិន្នន័យ)", "ប្រកាសខុស (ព្យួរទុក)"))</f>
        <v/>
      </c>
      <c r="L1451" s="418" t="inlineStr"/>
      <c r="M1451" s="418" t="inlineStr"/>
      <c r="N1451" s="455" t="n"/>
      <c r="O1451" s="455">
        <f>IF(W1451&lt;0,AI1451,I1451)</f>
        <v/>
      </c>
      <c r="P1451" s="455">
        <f>I1451-O1451</f>
        <v/>
      </c>
      <c r="Q1451" s="418" t="n"/>
      <c r="R1451" s="418" t="inlineStr">
        <is>
          <t>PTI2220294</t>
        </is>
      </c>
      <c r="S1451" s="418" t="inlineStr">
        <is>
          <t>PTI2220294</t>
        </is>
      </c>
      <c r="T1451" s="418">
        <f>R1451=S1451</f>
        <v/>
      </c>
      <c r="U1451" s="418">
        <f>AND(MONTH(F1451)=MONTH(Y1451), YEAR(F1451)=YEAR(Y1451))</f>
        <v/>
      </c>
      <c r="V1451" s="418">
        <f>AND(AC1451&lt;&gt;"", 'Company information'!D$4&lt;&gt;"", RIGHT(SUBSTITUTE(AC1451,"-",""),9)=RIGHT(SUBSTITUTE('Company information'!D$4,"-",""),9))</f>
        <v/>
      </c>
      <c r="W1451" s="418">
        <f>AI1451-I1451</f>
        <v/>
      </c>
      <c r="X1451" s="455" t="n"/>
      <c r="Y1451" s="419" t="n">
        <v>44832</v>
      </c>
      <c r="Z1451" s="418" t="inlineStr">
        <is>
          <t>PTI2220294</t>
        </is>
      </c>
      <c r="AA1451" s="418" t="inlineStr"/>
      <c r="AB1451" s="418" t="inlineStr">
        <is>
          <t>បុគ្គលជាប់អាករ</t>
        </is>
      </c>
      <c r="AC1451" s="418" t="inlineStr">
        <is>
          <t>L001-100067123</t>
        </is>
      </c>
      <c r="AD1451" s="418" t="inlineStr">
        <is>
          <t>រីឡាយអេប៊ល សូស អ៊ិនដាសស្រ្ទៀល (ខេមបូឌា)</t>
        </is>
      </c>
      <c r="AE1451" s="455" t="n">
        <v>294866</v>
      </c>
      <c r="AF1451" s="455" t="n">
        <v>268060</v>
      </c>
      <c r="AG1451" s="455" t="n">
        <v>0</v>
      </c>
      <c r="AH1451" s="455" t="n">
        <v>0</v>
      </c>
      <c r="AI1451" s="455" t="n">
        <v>26806</v>
      </c>
      <c r="AJ1451" s="455" t="n">
        <v>0</v>
      </c>
      <c r="AK1451" s="455" t="n">
        <v>0</v>
      </c>
      <c r="AL1451" s="455" t="n">
        <v>0</v>
      </c>
      <c r="AM1451" s="455" t="n">
        <v>0</v>
      </c>
      <c r="AN1451" s="455" t="n">
        <v>0</v>
      </c>
      <c r="AO1451" s="455" t="n">
        <v>0</v>
      </c>
      <c r="AP1451" s="455" t="n">
        <v>0</v>
      </c>
      <c r="AQ1451" s="455" t="n">
        <v>0</v>
      </c>
      <c r="AR1451" s="418" t="inlineStr"/>
      <c r="AS1451" s="418" t="inlineStr">
        <is>
          <t>ថ្លៃដឹកជញ្ជូន និងសេវា</t>
        </is>
      </c>
      <c r="AT1451" s="418" t="inlineStr">
        <is>
          <t>បានប្រកាសពន្ធ</t>
        </is>
      </c>
    </row>
    <row r="1452">
      <c r="A1452" s="417" t="n">
        <v>1443</v>
      </c>
      <c r="B1452" s="418" t="inlineStr">
        <is>
          <t>Drinking water</t>
        </is>
      </c>
      <c r="C1452" s="418" t="inlineStr">
        <is>
          <t>ឃឺន + ណាហ្គែល</t>
        </is>
      </c>
      <c r="D1452" s="418" t="inlineStr">
        <is>
          <t>L001-100045189</t>
        </is>
      </c>
      <c r="E1452" s="418" t="inlineStr">
        <is>
          <t>PTI2220298</t>
        </is>
      </c>
      <c r="F1452" s="419" t="n">
        <v>44832</v>
      </c>
      <c r="G1452" s="420" t="n">
        <v>26806</v>
      </c>
      <c r="H1452" s="418" t="n"/>
      <c r="I1452" s="455" t="n">
        <v>26806</v>
      </c>
      <c r="J1452" s="418">
        <f>IF(L1452&lt;&gt;"",L1452,K1452)</f>
        <v/>
      </c>
      <c r="K1452" s="418">
        <f>IF(AND(T1452=TRUE, U1452=TRUE, V1452=TRUE), IF(W1452&lt;-0.05, "អនុញ្ញាត (អ្នកផ្គត់ផ្គង់ប្រកាសខ្វះ)", "បានប្រកាស (អនុញ្ញាត)"), IF(AND(T1452=FALSE, U1452=FALSE, V1452=FALSE), "ព្យួរទុក (មិនមានទិន្នន័យ)", "ប្រកាសខុស (ព្យួរទុក)"))</f>
        <v/>
      </c>
      <c r="L1452" s="418" t="inlineStr"/>
      <c r="M1452" s="418" t="inlineStr"/>
      <c r="N1452" s="455" t="n"/>
      <c r="O1452" s="455">
        <f>IF(W1452&lt;0,AI1452,I1452)</f>
        <v/>
      </c>
      <c r="P1452" s="455">
        <f>I1452-O1452</f>
        <v/>
      </c>
      <c r="Q1452" s="418" t="n"/>
      <c r="R1452" s="418" t="inlineStr">
        <is>
          <t>PTI2220298</t>
        </is>
      </c>
      <c r="S1452" s="418" t="inlineStr">
        <is>
          <t>PTI2220298</t>
        </is>
      </c>
      <c r="T1452" s="418">
        <f>R1452=S1452</f>
        <v/>
      </c>
      <c r="U1452" s="418">
        <f>AND(MONTH(F1452)=MONTH(Y1452), YEAR(F1452)=YEAR(Y1452))</f>
        <v/>
      </c>
      <c r="V1452" s="418">
        <f>AND(AC1452&lt;&gt;"", 'Company information'!D$4&lt;&gt;"", RIGHT(SUBSTITUTE(AC1452,"-",""),9)=RIGHT(SUBSTITUTE('Company information'!D$4,"-",""),9))</f>
        <v/>
      </c>
      <c r="W1452" s="418">
        <f>AI1452-I1452</f>
        <v/>
      </c>
      <c r="X1452" s="455" t="n"/>
      <c r="Y1452" s="419" t="n">
        <v>44832</v>
      </c>
      <c r="Z1452" s="418" t="inlineStr">
        <is>
          <t>PTI2220298</t>
        </is>
      </c>
      <c r="AA1452" s="418" t="inlineStr"/>
      <c r="AB1452" s="418" t="inlineStr">
        <is>
          <t>បុគ្គលជាប់អាករ</t>
        </is>
      </c>
      <c r="AC1452" s="418" t="inlineStr">
        <is>
          <t>L001-100067123</t>
        </is>
      </c>
      <c r="AD1452" s="418" t="inlineStr">
        <is>
          <t>រីឡាយអេប៊ល សូស អ៊ិនដាសស្រ្ទៀល (ខេមបូឌា)</t>
        </is>
      </c>
      <c r="AE1452" s="455" t="n">
        <v>294866</v>
      </c>
      <c r="AF1452" s="455" t="n">
        <v>268060</v>
      </c>
      <c r="AG1452" s="455" t="n">
        <v>0</v>
      </c>
      <c r="AH1452" s="455" t="n">
        <v>0</v>
      </c>
      <c r="AI1452" s="455" t="n">
        <v>26806</v>
      </c>
      <c r="AJ1452" s="455" t="n">
        <v>0</v>
      </c>
      <c r="AK1452" s="455" t="n">
        <v>0</v>
      </c>
      <c r="AL1452" s="455" t="n">
        <v>0</v>
      </c>
      <c r="AM1452" s="455" t="n">
        <v>0</v>
      </c>
      <c r="AN1452" s="455" t="n">
        <v>0</v>
      </c>
      <c r="AO1452" s="455" t="n">
        <v>0</v>
      </c>
      <c r="AP1452" s="455" t="n">
        <v>0</v>
      </c>
      <c r="AQ1452" s="455" t="n">
        <v>0</v>
      </c>
      <c r="AR1452" s="418" t="inlineStr"/>
      <c r="AS1452" s="418" t="inlineStr">
        <is>
          <t>ថ្លៃដឹកជញ្ជូន និងសេវា</t>
        </is>
      </c>
      <c r="AT1452" s="418" t="inlineStr">
        <is>
          <t>បានប្រកាសពន្ធ</t>
        </is>
      </c>
    </row>
    <row r="1453">
      <c r="A1453" s="417" t="n">
        <v>1444</v>
      </c>
      <c r="B1453" s="418" t="inlineStr">
        <is>
          <t>Drinking water</t>
        </is>
      </c>
      <c r="C1453" s="418" t="inlineStr">
        <is>
          <t>ឃឺន + ណាហ្គែល</t>
        </is>
      </c>
      <c r="D1453" s="418" t="inlineStr">
        <is>
          <t>L001-100045189</t>
        </is>
      </c>
      <c r="E1453" s="418" t="inlineStr">
        <is>
          <t>PTI2220297</t>
        </is>
      </c>
      <c r="F1453" s="419" t="n">
        <v>44832</v>
      </c>
      <c r="G1453" s="420" t="n">
        <v>151313</v>
      </c>
      <c r="H1453" s="418" t="n"/>
      <c r="I1453" s="455" t="n">
        <v>151313</v>
      </c>
      <c r="J1453" s="418">
        <f>IF(L1453&lt;&gt;"",L1453,K1453)</f>
        <v/>
      </c>
      <c r="K1453" s="418">
        <f>IF(AND(T1453=TRUE, U1453=TRUE, V1453=TRUE), IF(W1453&lt;-0.05, "អនុញ្ញាត (អ្នកផ្គត់ផ្គង់ប្រកាសខ្វះ)", "បានប្រកាស (អនុញ្ញាត)"), IF(AND(T1453=FALSE, U1453=FALSE, V1453=FALSE), "ព្យួរទុក (មិនមានទិន្នន័យ)", "ប្រកាសខុស (ព្យួរទុក)"))</f>
        <v/>
      </c>
      <c r="L1453" s="418" t="inlineStr"/>
      <c r="M1453" s="418" t="inlineStr"/>
      <c r="N1453" s="455" t="n"/>
      <c r="O1453" s="455">
        <f>IF(W1453&lt;0,AI1453,I1453)</f>
        <v/>
      </c>
      <c r="P1453" s="455">
        <f>I1453-O1453</f>
        <v/>
      </c>
      <c r="Q1453" s="418" t="n"/>
      <c r="R1453" s="418" t="inlineStr">
        <is>
          <t>PTI2220297</t>
        </is>
      </c>
      <c r="S1453" s="418" t="inlineStr">
        <is>
          <t>PTI2220297</t>
        </is>
      </c>
      <c r="T1453" s="418">
        <f>R1453=S1453</f>
        <v/>
      </c>
      <c r="U1453" s="418">
        <f>AND(MONTH(F1453)=MONTH(Y1453), YEAR(F1453)=YEAR(Y1453))</f>
        <v/>
      </c>
      <c r="V1453" s="418">
        <f>AND(AC1453&lt;&gt;"", 'Company information'!D$4&lt;&gt;"", RIGHT(SUBSTITUTE(AC1453,"-",""),9)=RIGHT(SUBSTITUTE('Company information'!D$4,"-",""),9))</f>
        <v/>
      </c>
      <c r="W1453" s="418">
        <f>AI1453-I1453</f>
        <v/>
      </c>
      <c r="X1453" s="455" t="n"/>
      <c r="Y1453" s="419" t="n">
        <v>44832</v>
      </c>
      <c r="Z1453" s="418" t="inlineStr">
        <is>
          <t>PTI2220297</t>
        </is>
      </c>
      <c r="AA1453" s="418" t="inlineStr"/>
      <c r="AB1453" s="418" t="inlineStr">
        <is>
          <t>បុគ្គលជាប់អាករ</t>
        </is>
      </c>
      <c r="AC1453" s="418" t="inlineStr">
        <is>
          <t>L001-100067123</t>
        </is>
      </c>
      <c r="AD1453" s="418" t="inlineStr">
        <is>
          <t>រីឡាយអេប៊ល សូស អ៊ិនដាសស្រ្ទៀល (ខេមបូឌា)</t>
        </is>
      </c>
      <c r="AE1453" s="455" t="n">
        <v>1721151</v>
      </c>
      <c r="AF1453" s="455" t="n">
        <v>1513133</v>
      </c>
      <c r="AG1453" s="455" t="n">
        <v>56705</v>
      </c>
      <c r="AH1453" s="455" t="n">
        <v>0</v>
      </c>
      <c r="AI1453" s="455" t="n">
        <v>151313</v>
      </c>
      <c r="AJ1453" s="455" t="n">
        <v>0</v>
      </c>
      <c r="AK1453" s="455" t="n">
        <v>0</v>
      </c>
      <c r="AL1453" s="455" t="n">
        <v>0</v>
      </c>
      <c r="AM1453" s="455" t="n">
        <v>0</v>
      </c>
      <c r="AN1453" s="455" t="n">
        <v>0</v>
      </c>
      <c r="AO1453" s="455" t="n">
        <v>0</v>
      </c>
      <c r="AP1453" s="455" t="n">
        <v>0</v>
      </c>
      <c r="AQ1453" s="455" t="n">
        <v>0</v>
      </c>
      <c r="AR1453" s="418" t="inlineStr"/>
      <c r="AS1453" s="418" t="inlineStr">
        <is>
          <t>ថ្លៃដឹកជញ្ជូន និងសេវា</t>
        </is>
      </c>
      <c r="AT1453" s="418" t="inlineStr">
        <is>
          <t>បានប្រកាសពន្ធ</t>
        </is>
      </c>
    </row>
    <row r="1454">
      <c r="A1454" s="417" t="n">
        <v>1445</v>
      </c>
      <c r="B1454" s="418" t="inlineStr">
        <is>
          <t>Drinking water</t>
        </is>
      </c>
      <c r="C1454" s="418" t="inlineStr">
        <is>
          <t>ឃឺន + ណាហ្គែល</t>
        </is>
      </c>
      <c r="D1454" s="418" t="inlineStr">
        <is>
          <t>L001-100045189</t>
        </is>
      </c>
      <c r="E1454" s="418" t="inlineStr">
        <is>
          <t>PTI2220273</t>
        </is>
      </c>
      <c r="F1454" s="419" t="n">
        <v>44832</v>
      </c>
      <c r="G1454" s="420" t="n">
        <v>175334</v>
      </c>
      <c r="H1454" s="418" t="n"/>
      <c r="I1454" s="455" t="n">
        <v>175334</v>
      </c>
      <c r="J1454" s="418">
        <f>IF(L1454&lt;&gt;"",L1454,K1454)</f>
        <v/>
      </c>
      <c r="K1454" s="418">
        <f>IF(AND(T1454=TRUE, U1454=TRUE, V1454=TRUE), IF(W1454&lt;-0.05, "អនុញ្ញាត (អ្នកផ្គត់ផ្គង់ប្រកាសខ្វះ)", "បានប្រកាស (អនុញ្ញាត)"), IF(AND(T1454=FALSE, U1454=FALSE, V1454=FALSE), "ព្យួរទុក (មិនមានទិន្នន័យ)", "ប្រកាសខុស (ព្យួរទុក)"))</f>
        <v/>
      </c>
      <c r="L1454" s="418" t="inlineStr"/>
      <c r="M1454" s="418" t="inlineStr"/>
      <c r="N1454" s="455" t="n"/>
      <c r="O1454" s="455">
        <f>IF(W1454&lt;0,AI1454,I1454)</f>
        <v/>
      </c>
      <c r="P1454" s="455">
        <f>I1454-O1454</f>
        <v/>
      </c>
      <c r="Q1454" s="418" t="n"/>
      <c r="R1454" s="418" t="inlineStr">
        <is>
          <t>PTI2220273</t>
        </is>
      </c>
      <c r="S1454" s="418" t="inlineStr">
        <is>
          <t>PTI2220273</t>
        </is>
      </c>
      <c r="T1454" s="418">
        <f>R1454=S1454</f>
        <v/>
      </c>
      <c r="U1454" s="418">
        <f>AND(MONTH(F1454)=MONTH(Y1454), YEAR(F1454)=YEAR(Y1454))</f>
        <v/>
      </c>
      <c r="V1454" s="418">
        <f>AND(AC1454&lt;&gt;"", 'Company information'!D$4&lt;&gt;"", RIGHT(SUBSTITUTE(AC1454,"-",""),9)=RIGHT(SUBSTITUTE('Company information'!D$4,"-",""),9))</f>
        <v/>
      </c>
      <c r="W1454" s="418">
        <f>AI1454-I1454</f>
        <v/>
      </c>
      <c r="X1454" s="455" t="n"/>
      <c r="Y1454" s="419" t="n">
        <v>44832</v>
      </c>
      <c r="Z1454" s="418" t="inlineStr">
        <is>
          <t>PTI2220273</t>
        </is>
      </c>
      <c r="AA1454" s="418" t="inlineStr"/>
      <c r="AB1454" s="418" t="inlineStr">
        <is>
          <t>បុគ្គលជាប់អាករ</t>
        </is>
      </c>
      <c r="AC1454" s="418" t="inlineStr">
        <is>
          <t>L001-100067123</t>
        </is>
      </c>
      <c r="AD1454" s="418" t="inlineStr">
        <is>
          <t>រីឡាយអេប៊ល សូស អ៊ិនដាសស្រ្ទៀល (ខេមបូឌា)</t>
        </is>
      </c>
      <c r="AE1454" s="455" t="n">
        <v>1928671</v>
      </c>
      <c r="AF1454" s="455" t="n">
        <v>1753337</v>
      </c>
      <c r="AG1454" s="455" t="n">
        <v>0</v>
      </c>
      <c r="AH1454" s="455" t="n">
        <v>0</v>
      </c>
      <c r="AI1454" s="455" t="n">
        <v>175334</v>
      </c>
      <c r="AJ1454" s="455" t="n">
        <v>0</v>
      </c>
      <c r="AK1454" s="455" t="n">
        <v>0</v>
      </c>
      <c r="AL1454" s="455" t="n">
        <v>0</v>
      </c>
      <c r="AM1454" s="455" t="n">
        <v>0</v>
      </c>
      <c r="AN1454" s="455" t="n">
        <v>0</v>
      </c>
      <c r="AO1454" s="455" t="n">
        <v>0</v>
      </c>
      <c r="AP1454" s="455" t="n">
        <v>0</v>
      </c>
      <c r="AQ1454" s="455" t="n">
        <v>0</v>
      </c>
      <c r="AR1454" s="418" t="inlineStr"/>
      <c r="AS1454" s="418" t="inlineStr">
        <is>
          <t>ថ្លៃដឹកជញ្ជូន និងសេវា</t>
        </is>
      </c>
      <c r="AT1454" s="418" t="inlineStr">
        <is>
          <t>បានប្រកាសពន្ធ</t>
        </is>
      </c>
    </row>
    <row r="1455">
      <c r="A1455" s="417" t="n">
        <v>1446</v>
      </c>
      <c r="B1455" s="418" t="inlineStr">
        <is>
          <t>Drinking water</t>
        </is>
      </c>
      <c r="C1455" s="418" t="inlineStr">
        <is>
          <t>ឃឺន + ណាហ្គែល</t>
        </is>
      </c>
      <c r="D1455" s="418" t="inlineStr">
        <is>
          <t>L001-100045189</t>
        </is>
      </c>
      <c r="E1455" s="418" t="inlineStr">
        <is>
          <t>PTI2220272</t>
        </is>
      </c>
      <c r="F1455" s="419" t="n">
        <v>44832</v>
      </c>
      <c r="G1455" s="420" t="n">
        <v>170359</v>
      </c>
      <c r="H1455" s="418" t="n"/>
      <c r="I1455" s="455" t="n">
        <v>170359</v>
      </c>
      <c r="J1455" s="418">
        <f>IF(L1455&lt;&gt;"",L1455,K1455)</f>
        <v/>
      </c>
      <c r="K1455" s="418">
        <f>IF(AND(T1455=TRUE, U1455=TRUE, V1455=TRUE), IF(W1455&lt;-0.05, "អនុញ្ញាត (អ្នកផ្គត់ផ្គង់ប្រកាសខ្វះ)", "បានប្រកាស (អនុញ្ញាត)"), IF(AND(T1455=FALSE, U1455=FALSE, V1455=FALSE), "ព្យួរទុក (មិនមានទិន្នន័យ)", "ប្រកាសខុស (ព្យួរទុក)"))</f>
        <v/>
      </c>
      <c r="L1455" s="418" t="inlineStr"/>
      <c r="M1455" s="418" t="inlineStr"/>
      <c r="N1455" s="455" t="n"/>
      <c r="O1455" s="455">
        <f>IF(W1455&lt;0,AI1455,I1455)</f>
        <v/>
      </c>
      <c r="P1455" s="455">
        <f>I1455-O1455</f>
        <v/>
      </c>
      <c r="Q1455" s="418" t="n"/>
      <c r="R1455" s="418" t="inlineStr">
        <is>
          <t>PTI2220272</t>
        </is>
      </c>
      <c r="S1455" s="418" t="inlineStr">
        <is>
          <t>PTI2220272</t>
        </is>
      </c>
      <c r="T1455" s="418">
        <f>R1455=S1455</f>
        <v/>
      </c>
      <c r="U1455" s="418">
        <f>AND(MONTH(F1455)=MONTH(Y1455), YEAR(F1455)=YEAR(Y1455))</f>
        <v/>
      </c>
      <c r="V1455" s="418">
        <f>AND(AC1455&lt;&gt;"", 'Company information'!D$4&lt;&gt;"", RIGHT(SUBSTITUTE(AC1455,"-",""),9)=RIGHT(SUBSTITUTE('Company information'!D$4,"-",""),9))</f>
        <v/>
      </c>
      <c r="W1455" s="418">
        <f>AI1455-I1455</f>
        <v/>
      </c>
      <c r="X1455" s="455" t="n"/>
      <c r="Y1455" s="419" t="n">
        <v>44832</v>
      </c>
      <c r="Z1455" s="418" t="inlineStr">
        <is>
          <t>PTI2220272</t>
        </is>
      </c>
      <c r="AA1455" s="418" t="inlineStr"/>
      <c r="AB1455" s="418" t="inlineStr">
        <is>
          <t>បុគ្គលជាប់អាករ</t>
        </is>
      </c>
      <c r="AC1455" s="418" t="inlineStr">
        <is>
          <t>L001-100067123</t>
        </is>
      </c>
      <c r="AD1455" s="418" t="inlineStr">
        <is>
          <t>រីឡាយអេប៊ល សូស អ៊ិនដាសស្រ្ទៀល (ខេមបូឌា)</t>
        </is>
      </c>
      <c r="AE1455" s="455" t="n">
        <v>2059526</v>
      </c>
      <c r="AF1455" s="455" t="n">
        <v>1703587</v>
      </c>
      <c r="AG1455" s="455" t="n">
        <v>185580</v>
      </c>
      <c r="AH1455" s="455" t="n">
        <v>0</v>
      </c>
      <c r="AI1455" s="455" t="n">
        <v>170359</v>
      </c>
      <c r="AJ1455" s="455" t="n">
        <v>0</v>
      </c>
      <c r="AK1455" s="455" t="n">
        <v>0</v>
      </c>
      <c r="AL1455" s="455" t="n">
        <v>0</v>
      </c>
      <c r="AM1455" s="455" t="n">
        <v>0</v>
      </c>
      <c r="AN1455" s="455" t="n">
        <v>0</v>
      </c>
      <c r="AO1455" s="455" t="n">
        <v>0</v>
      </c>
      <c r="AP1455" s="455" t="n">
        <v>0</v>
      </c>
      <c r="AQ1455" s="455" t="n">
        <v>0</v>
      </c>
      <c r="AR1455" s="418" t="inlineStr"/>
      <c r="AS1455" s="418" t="inlineStr">
        <is>
          <t>ថ្លៃដឹកជញ្ជូន និងសេវា</t>
        </is>
      </c>
      <c r="AT1455" s="418" t="inlineStr">
        <is>
          <t>បានប្រកាសពន្ធ</t>
        </is>
      </c>
    </row>
    <row r="1456">
      <c r="A1456" s="417" t="n">
        <v>1447</v>
      </c>
      <c r="B1456" s="418" t="inlineStr">
        <is>
          <t>Drinking water</t>
        </is>
      </c>
      <c r="C1456" s="418" t="inlineStr">
        <is>
          <t>ឃឺន + ណាហ្គែល</t>
        </is>
      </c>
      <c r="D1456" s="418" t="inlineStr">
        <is>
          <t>L001-100045189</t>
        </is>
      </c>
      <c r="E1456" s="418" t="inlineStr">
        <is>
          <t>PTI2220281</t>
        </is>
      </c>
      <c r="F1456" s="419" t="n">
        <v>44832</v>
      </c>
      <c r="G1456" s="420" t="n">
        <v>277062</v>
      </c>
      <c r="H1456" s="418" t="n"/>
      <c r="I1456" s="455" t="n">
        <v>277062</v>
      </c>
      <c r="J1456" s="418">
        <f>IF(L1456&lt;&gt;"",L1456,K1456)</f>
        <v/>
      </c>
      <c r="K1456" s="418">
        <f>IF(AND(T1456=TRUE, U1456=TRUE, V1456=TRUE), IF(W1456&lt;-0.05, "អនុញ្ញាត (អ្នកផ្គត់ផ្គង់ប្រកាសខ្វះ)", "បានប្រកាស (អនុញ្ញាត)"), IF(AND(T1456=FALSE, U1456=FALSE, V1456=FALSE), "ព្យួរទុក (មិនមានទិន្នន័យ)", "ប្រកាសខុស (ព្យួរទុក)"))</f>
        <v/>
      </c>
      <c r="L1456" s="418" t="inlineStr"/>
      <c r="M1456" s="418" t="inlineStr"/>
      <c r="N1456" s="455" t="n"/>
      <c r="O1456" s="455">
        <f>IF(W1456&lt;0,AI1456,I1456)</f>
        <v/>
      </c>
      <c r="P1456" s="455">
        <f>I1456-O1456</f>
        <v/>
      </c>
      <c r="Q1456" s="418" t="n"/>
      <c r="R1456" s="418" t="inlineStr">
        <is>
          <t>PTI2220281</t>
        </is>
      </c>
      <c r="S1456" s="418" t="inlineStr">
        <is>
          <t>PTI2220281</t>
        </is>
      </c>
      <c r="T1456" s="418">
        <f>R1456=S1456</f>
        <v/>
      </c>
      <c r="U1456" s="418">
        <f>AND(MONTH(F1456)=MONTH(Y1456), YEAR(F1456)=YEAR(Y1456))</f>
        <v/>
      </c>
      <c r="V1456" s="418">
        <f>AND(AC1456&lt;&gt;"", 'Company information'!D$4&lt;&gt;"", RIGHT(SUBSTITUTE(AC1456,"-",""),9)=RIGHT(SUBSTITUTE('Company information'!D$4,"-",""),9))</f>
        <v/>
      </c>
      <c r="W1456" s="418">
        <f>AI1456-I1456</f>
        <v/>
      </c>
      <c r="X1456" s="455" t="n"/>
      <c r="Y1456" s="419" t="n">
        <v>44832</v>
      </c>
      <c r="Z1456" s="418" t="inlineStr">
        <is>
          <t>PTI2220281</t>
        </is>
      </c>
      <c r="AA1456" s="418" t="inlineStr"/>
      <c r="AB1456" s="418" t="inlineStr">
        <is>
          <t>បុគ្គលជាប់អាករ</t>
        </is>
      </c>
      <c r="AC1456" s="418" t="inlineStr">
        <is>
          <t>L001-100067123</t>
        </is>
      </c>
      <c r="AD1456" s="418" t="inlineStr">
        <is>
          <t>រីឡាយអេប៊ល សូស អ៊ិនដាសស្រ្ទៀល (ខេមបូឌា)</t>
        </is>
      </c>
      <c r="AE1456" s="455" t="n">
        <v>3104382</v>
      </c>
      <c r="AF1456" s="455" t="n">
        <v>2770615</v>
      </c>
      <c r="AG1456" s="455" t="n">
        <v>56705</v>
      </c>
      <c r="AH1456" s="455" t="n">
        <v>0</v>
      </c>
      <c r="AI1456" s="455" t="n">
        <v>277062</v>
      </c>
      <c r="AJ1456" s="455" t="n">
        <v>0</v>
      </c>
      <c r="AK1456" s="455" t="n">
        <v>0</v>
      </c>
      <c r="AL1456" s="455" t="n">
        <v>0</v>
      </c>
      <c r="AM1456" s="455" t="n">
        <v>0</v>
      </c>
      <c r="AN1456" s="455" t="n">
        <v>0</v>
      </c>
      <c r="AO1456" s="455" t="n">
        <v>0</v>
      </c>
      <c r="AP1456" s="455" t="n">
        <v>0</v>
      </c>
      <c r="AQ1456" s="455" t="n">
        <v>0</v>
      </c>
      <c r="AR1456" s="418" t="inlineStr"/>
      <c r="AS1456" s="418" t="inlineStr">
        <is>
          <t>ថ្លៃដឹកជញ្ជូន និងសេវា</t>
        </is>
      </c>
      <c r="AT1456" s="418" t="inlineStr">
        <is>
          <t>បានប្រកាសពន្ធ</t>
        </is>
      </c>
    </row>
    <row r="1457">
      <c r="A1457" s="417" t="n">
        <v>1448</v>
      </c>
      <c r="B1457" s="418" t="inlineStr">
        <is>
          <t>Insurance Fee</t>
        </is>
      </c>
      <c r="C1457" s="418" t="inlineStr">
        <is>
          <t>ឃឺន + ណាហ្គែល</t>
        </is>
      </c>
      <c r="D1457" s="418" t="inlineStr">
        <is>
          <t>L001-100045189</t>
        </is>
      </c>
      <c r="E1457" s="418" t="inlineStr">
        <is>
          <t>PTI2220271</t>
        </is>
      </c>
      <c r="F1457" s="419" t="n">
        <v>44832</v>
      </c>
      <c r="G1457" s="420" t="n">
        <v>227491</v>
      </c>
      <c r="H1457" s="418" t="n"/>
      <c r="I1457" s="455" t="n">
        <v>227491</v>
      </c>
      <c r="J1457" s="418">
        <f>IF(L1457&lt;&gt;"",L1457,K1457)</f>
        <v/>
      </c>
      <c r="K1457" s="418">
        <f>IF(AND(T1457=TRUE, U1457=TRUE, V1457=TRUE), IF(W1457&lt;-0.05, "អនុញ្ញាត (អ្នកផ្គត់ផ្គង់ប្រកាសខ្វះ)", "បានប្រកាស (អនុញ្ញាត)"), IF(AND(T1457=FALSE, U1457=FALSE, V1457=FALSE), "ព្យួរទុក (មិនមានទិន្នន័យ)", "ប្រកាសខុស (ព្យួរទុក)"))</f>
        <v/>
      </c>
      <c r="L1457" s="418" t="inlineStr"/>
      <c r="M1457" s="418" t="inlineStr"/>
      <c r="N1457" s="455" t="n"/>
      <c r="O1457" s="455">
        <f>IF(W1457&lt;0,AI1457,I1457)</f>
        <v/>
      </c>
      <c r="P1457" s="455">
        <f>I1457-O1457</f>
        <v/>
      </c>
      <c r="Q1457" s="418" t="n"/>
      <c r="R1457" s="418" t="inlineStr">
        <is>
          <t>PTI2220271</t>
        </is>
      </c>
      <c r="S1457" s="418" t="inlineStr">
        <is>
          <t>PTI2220271</t>
        </is>
      </c>
      <c r="T1457" s="418">
        <f>R1457=S1457</f>
        <v/>
      </c>
      <c r="U1457" s="418">
        <f>AND(MONTH(F1457)=MONTH(Y1457), YEAR(F1457)=YEAR(Y1457))</f>
        <v/>
      </c>
      <c r="V1457" s="418">
        <f>AND(AC1457&lt;&gt;"", 'Company information'!D$4&lt;&gt;"", RIGHT(SUBSTITUTE(AC1457,"-",""),9)=RIGHT(SUBSTITUTE('Company information'!D$4,"-",""),9))</f>
        <v/>
      </c>
      <c r="W1457" s="418">
        <f>AI1457-I1457</f>
        <v/>
      </c>
      <c r="X1457" s="455" t="n"/>
      <c r="Y1457" s="419" t="n">
        <v>44832</v>
      </c>
      <c r="Z1457" s="418" t="inlineStr">
        <is>
          <t>PTI2220271</t>
        </is>
      </c>
      <c r="AA1457" s="418" t="inlineStr"/>
      <c r="AB1457" s="418" t="inlineStr">
        <is>
          <t>បុគ្គលជាប់អាករ</t>
        </is>
      </c>
      <c r="AC1457" s="418" t="inlineStr">
        <is>
          <t>L001-100067123</t>
        </is>
      </c>
      <c r="AD1457" s="418" t="inlineStr">
        <is>
          <t>រីឡាយអេប៊ល សូស អ៊ិនដាសស្រ្ទៀល (ខេមបូឌា)</t>
        </is>
      </c>
      <c r="AE1457" s="455" t="n">
        <v>2502402</v>
      </c>
      <c r="AF1457" s="455" t="n">
        <v>2274911</v>
      </c>
      <c r="AG1457" s="455" t="n">
        <v>0</v>
      </c>
      <c r="AH1457" s="455" t="n">
        <v>0</v>
      </c>
      <c r="AI1457" s="455" t="n">
        <v>227491</v>
      </c>
      <c r="AJ1457" s="455" t="n">
        <v>0</v>
      </c>
      <c r="AK1457" s="455" t="n">
        <v>0</v>
      </c>
      <c r="AL1457" s="455" t="n">
        <v>0</v>
      </c>
      <c r="AM1457" s="455" t="n">
        <v>0</v>
      </c>
      <c r="AN1457" s="455" t="n">
        <v>0</v>
      </c>
      <c r="AO1457" s="455" t="n">
        <v>0</v>
      </c>
      <c r="AP1457" s="455" t="n">
        <v>0</v>
      </c>
      <c r="AQ1457" s="455" t="n">
        <v>0</v>
      </c>
      <c r="AR1457" s="418" t="inlineStr"/>
      <c r="AS1457" s="418" t="inlineStr">
        <is>
          <t>ថ្លៃដឹកជញ្ជូន និងសេវា</t>
        </is>
      </c>
      <c r="AT1457" s="418" t="inlineStr">
        <is>
          <t>បានប្រកាសពន្ធ</t>
        </is>
      </c>
    </row>
    <row r="1458">
      <c r="A1458" s="417" t="n">
        <v>1449</v>
      </c>
      <c r="B1458" s="418" t="inlineStr">
        <is>
          <t>Insurance Fee</t>
        </is>
      </c>
      <c r="C1458" s="418" t="inlineStr">
        <is>
          <t>ឃឺន + ណាហ្គែល</t>
        </is>
      </c>
      <c r="D1458" s="418" t="inlineStr">
        <is>
          <t>L001-100045189</t>
        </is>
      </c>
      <c r="E1458" s="418" t="inlineStr">
        <is>
          <t>PTI2220264</t>
        </is>
      </c>
      <c r="F1458" s="419" t="n">
        <v>44832</v>
      </c>
      <c r="G1458" s="420" t="n">
        <v>238731</v>
      </c>
      <c r="H1458" s="418" t="n"/>
      <c r="I1458" s="455" t="n">
        <v>238731</v>
      </c>
      <c r="J1458" s="418">
        <f>IF(L1458&lt;&gt;"",L1458,K1458)</f>
        <v/>
      </c>
      <c r="K1458" s="418">
        <f>IF(AND(T1458=TRUE, U1458=TRUE, V1458=TRUE), IF(W1458&lt;-0.05, "អនុញ្ញាត (អ្នកផ្គត់ផ្គង់ប្រកាសខ្វះ)", "បានប្រកាស (អនុញ្ញាត)"), IF(AND(T1458=FALSE, U1458=FALSE, V1458=FALSE), "ព្យួរទុក (មិនមានទិន្នន័យ)", "ប្រកាសខុស (ព្យួរទុក)"))</f>
        <v/>
      </c>
      <c r="L1458" s="418" t="inlineStr"/>
      <c r="M1458" s="418" t="inlineStr"/>
      <c r="N1458" s="455" t="n"/>
      <c r="O1458" s="455">
        <f>IF(W1458&lt;0,AI1458,I1458)</f>
        <v/>
      </c>
      <c r="P1458" s="455">
        <f>I1458-O1458</f>
        <v/>
      </c>
      <c r="Q1458" s="418" t="n"/>
      <c r="R1458" s="418" t="inlineStr">
        <is>
          <t>PTI2220264</t>
        </is>
      </c>
      <c r="S1458" s="418" t="inlineStr">
        <is>
          <t>PTI2220264</t>
        </is>
      </c>
      <c r="T1458" s="418">
        <f>R1458=S1458</f>
        <v/>
      </c>
      <c r="U1458" s="418">
        <f>AND(MONTH(F1458)=MONTH(Y1458), YEAR(F1458)=YEAR(Y1458))</f>
        <v/>
      </c>
      <c r="V1458" s="418">
        <f>AND(AC1458&lt;&gt;"", 'Company information'!D$4&lt;&gt;"", RIGHT(SUBSTITUTE(AC1458,"-",""),9)=RIGHT(SUBSTITUTE('Company information'!D$4,"-",""),9))</f>
        <v/>
      </c>
      <c r="W1458" s="418">
        <f>AI1458-I1458</f>
        <v/>
      </c>
      <c r="X1458" s="455" t="n"/>
      <c r="Y1458" s="419" t="n">
        <v>44832</v>
      </c>
      <c r="Z1458" s="418" t="inlineStr">
        <is>
          <t>PTI2220264</t>
        </is>
      </c>
      <c r="AA1458" s="418" t="inlineStr"/>
      <c r="AB1458" s="418" t="inlineStr">
        <is>
          <t>បុគ្គលជាប់អាករ</t>
        </is>
      </c>
      <c r="AC1458" s="418" t="inlineStr">
        <is>
          <t>L001-100067123</t>
        </is>
      </c>
      <c r="AD1458" s="418" t="inlineStr">
        <is>
          <t>រីឡាយអេប៊ល សូស អ៊ិនដាសស្រ្ទៀល (ខេមបូឌា)</t>
        </is>
      </c>
      <c r="AE1458" s="455" t="n">
        <v>2682744</v>
      </c>
      <c r="AF1458" s="455" t="n">
        <v>2387308</v>
      </c>
      <c r="AG1458" s="455" t="n">
        <v>56705</v>
      </c>
      <c r="AH1458" s="455" t="n">
        <v>0</v>
      </c>
      <c r="AI1458" s="455" t="n">
        <v>238731</v>
      </c>
      <c r="AJ1458" s="455" t="n">
        <v>0</v>
      </c>
      <c r="AK1458" s="455" t="n">
        <v>0</v>
      </c>
      <c r="AL1458" s="455" t="n">
        <v>0</v>
      </c>
      <c r="AM1458" s="455" t="n">
        <v>0</v>
      </c>
      <c r="AN1458" s="455" t="n">
        <v>0</v>
      </c>
      <c r="AO1458" s="455" t="n">
        <v>0</v>
      </c>
      <c r="AP1458" s="455" t="n">
        <v>0</v>
      </c>
      <c r="AQ1458" s="455" t="n">
        <v>0</v>
      </c>
      <c r="AR1458" s="418" t="inlineStr"/>
      <c r="AS1458" s="418" t="inlineStr">
        <is>
          <t>ថ្លៃដឹកជញ្ជូន និងសេវា</t>
        </is>
      </c>
      <c r="AT1458" s="418" t="inlineStr">
        <is>
          <t>បានប្រកាសពន្ធ</t>
        </is>
      </c>
    </row>
    <row r="1459">
      <c r="A1459" s="417" t="n">
        <v>1450</v>
      </c>
      <c r="B1459" s="418" t="inlineStr">
        <is>
          <t>Insurance Fee</t>
        </is>
      </c>
      <c r="C1459" s="418" t="inlineStr">
        <is>
          <t>ឃឺន + ណាហ្គែល</t>
        </is>
      </c>
      <c r="D1459" s="418" t="inlineStr">
        <is>
          <t>L001-100045189</t>
        </is>
      </c>
      <c r="E1459" s="418" t="inlineStr">
        <is>
          <t>PTI2220279</t>
        </is>
      </c>
      <c r="F1459" s="419" t="n">
        <v>44832</v>
      </c>
      <c r="G1459" s="420" t="n">
        <v>151313</v>
      </c>
      <c r="H1459" s="418" t="n"/>
      <c r="I1459" s="455" t="n">
        <v>151313</v>
      </c>
      <c r="J1459" s="418">
        <f>IF(L1459&lt;&gt;"",L1459,K1459)</f>
        <v/>
      </c>
      <c r="K1459" s="418">
        <f>IF(AND(T1459=TRUE, U1459=TRUE, V1459=TRUE), IF(W1459&lt;-0.05, "អនុញ្ញាត (អ្នកផ្គត់ផ្គង់ប្រកាសខ្វះ)", "បានប្រកាស (អនុញ្ញាត)"), IF(AND(T1459=FALSE, U1459=FALSE, V1459=FALSE), "ព្យួរទុក (មិនមានទិន្នន័យ)", "ប្រកាសខុស (ព្យួរទុក)"))</f>
        <v/>
      </c>
      <c r="L1459" s="418" t="inlineStr"/>
      <c r="M1459" s="418" t="inlineStr"/>
      <c r="N1459" s="455" t="n"/>
      <c r="O1459" s="455">
        <f>IF(W1459&lt;0,AI1459,I1459)</f>
        <v/>
      </c>
      <c r="P1459" s="455">
        <f>I1459-O1459</f>
        <v/>
      </c>
      <c r="Q1459" s="418" t="n"/>
      <c r="R1459" s="418" t="inlineStr">
        <is>
          <t>PTI2220279</t>
        </is>
      </c>
      <c r="S1459" s="418" t="inlineStr">
        <is>
          <t>PTI2220279</t>
        </is>
      </c>
      <c r="T1459" s="418">
        <f>R1459=S1459</f>
        <v/>
      </c>
      <c r="U1459" s="418">
        <f>AND(MONTH(F1459)=MONTH(Y1459), YEAR(F1459)=YEAR(Y1459))</f>
        <v/>
      </c>
      <c r="V1459" s="418">
        <f>AND(AC1459&lt;&gt;"", 'Company information'!D$4&lt;&gt;"", RIGHT(SUBSTITUTE(AC1459,"-",""),9)=RIGHT(SUBSTITUTE('Company information'!D$4,"-",""),9))</f>
        <v/>
      </c>
      <c r="W1459" s="418">
        <f>AI1459-I1459</f>
        <v/>
      </c>
      <c r="X1459" s="455" t="n"/>
      <c r="Y1459" s="419" t="n">
        <v>44832</v>
      </c>
      <c r="Z1459" s="418" t="inlineStr">
        <is>
          <t>PTI2220279</t>
        </is>
      </c>
      <c r="AA1459" s="418" t="inlineStr"/>
      <c r="AB1459" s="418" t="inlineStr">
        <is>
          <t>បុគ្គលជាប់អាករ</t>
        </is>
      </c>
      <c r="AC1459" s="418" t="inlineStr">
        <is>
          <t>L001-100067123</t>
        </is>
      </c>
      <c r="AD1459" s="418" t="inlineStr">
        <is>
          <t>រីឡាយអេប៊ល សូស អ៊ិនដាសស្រ្ទៀល (ខេមបូឌា)</t>
        </is>
      </c>
      <c r="AE1459" s="455" t="n">
        <v>1721151</v>
      </c>
      <c r="AF1459" s="455" t="n">
        <v>1513133</v>
      </c>
      <c r="AG1459" s="455" t="n">
        <v>56705</v>
      </c>
      <c r="AH1459" s="455" t="n">
        <v>0</v>
      </c>
      <c r="AI1459" s="455" t="n">
        <v>151313</v>
      </c>
      <c r="AJ1459" s="455" t="n">
        <v>0</v>
      </c>
      <c r="AK1459" s="455" t="n">
        <v>0</v>
      </c>
      <c r="AL1459" s="455" t="n">
        <v>0</v>
      </c>
      <c r="AM1459" s="455" t="n">
        <v>0</v>
      </c>
      <c r="AN1459" s="455" t="n">
        <v>0</v>
      </c>
      <c r="AO1459" s="455" t="n">
        <v>0</v>
      </c>
      <c r="AP1459" s="455" t="n">
        <v>0</v>
      </c>
      <c r="AQ1459" s="455" t="n">
        <v>0</v>
      </c>
      <c r="AR1459" s="418" t="inlineStr"/>
      <c r="AS1459" s="418" t="inlineStr">
        <is>
          <t>ថ្លៃដឹកជញ្ជូន និងសេវា</t>
        </is>
      </c>
      <c r="AT1459" s="418" t="inlineStr">
        <is>
          <t>បានប្រកាសពន្ធ</t>
        </is>
      </c>
    </row>
    <row r="1460">
      <c r="A1460" s="417" t="n">
        <v>1451</v>
      </c>
      <c r="B1460" s="418" t="inlineStr">
        <is>
          <t>Insurance Fee</t>
        </is>
      </c>
      <c r="C1460" s="418" t="inlineStr">
        <is>
          <t>ឃឺន + ណាហ្គែល</t>
        </is>
      </c>
      <c r="D1460" s="418" t="inlineStr">
        <is>
          <t>L001-100045189</t>
        </is>
      </c>
      <c r="E1460" s="418" t="inlineStr">
        <is>
          <t>PTI2219681</t>
        </is>
      </c>
      <c r="F1460" s="419" t="n">
        <v>44824</v>
      </c>
      <c r="G1460" s="420" t="n">
        <v>50005</v>
      </c>
      <c r="H1460" s="418" t="n"/>
      <c r="I1460" s="455" t="n">
        <v>50005</v>
      </c>
      <c r="J1460" s="418">
        <f>IF(L1460&lt;&gt;"",L1460,K1460)</f>
        <v/>
      </c>
      <c r="K1460" s="418">
        <f>IF(AND(T1460=TRUE, U1460=TRUE, V1460=TRUE), IF(W1460&lt;-0.05, "អនុញ្ញាត (អ្នកផ្គត់ផ្គង់ប្រកាសខ្វះ)", "បានប្រកាស (អនុញ្ញាត)"), IF(AND(T1460=FALSE, U1460=FALSE, V1460=FALSE), "ព្យួរទុក (មិនមានទិន្នន័យ)", "ប្រកាសខុស (ព្យួរទុក)"))</f>
        <v/>
      </c>
      <c r="L1460" s="418" t="inlineStr"/>
      <c r="M1460" s="418" t="inlineStr"/>
      <c r="N1460" s="455" t="n"/>
      <c r="O1460" s="455">
        <f>IF(W1460&lt;0,AI1460,I1460)</f>
        <v/>
      </c>
      <c r="P1460" s="455">
        <f>I1460-O1460</f>
        <v/>
      </c>
      <c r="Q1460" s="418" t="n"/>
      <c r="R1460" s="418" t="inlineStr">
        <is>
          <t>PTI2219681</t>
        </is>
      </c>
      <c r="S1460" s="418" t="inlineStr">
        <is>
          <t>PTI2219681</t>
        </is>
      </c>
      <c r="T1460" s="418">
        <f>R1460=S1460</f>
        <v/>
      </c>
      <c r="U1460" s="418">
        <f>AND(MONTH(F1460)=MONTH(Y1460), YEAR(F1460)=YEAR(Y1460))</f>
        <v/>
      </c>
      <c r="V1460" s="418">
        <f>AND(AC1460&lt;&gt;"", 'Company information'!D$4&lt;&gt;"", RIGHT(SUBSTITUTE(AC1460,"-",""),9)=RIGHT(SUBSTITUTE('Company information'!D$4,"-",""),9))</f>
        <v/>
      </c>
      <c r="W1460" s="418">
        <f>AI1460-I1460</f>
        <v/>
      </c>
      <c r="X1460" s="455" t="n"/>
      <c r="Y1460" s="419" t="n">
        <v>44824</v>
      </c>
      <c r="Z1460" s="418" t="inlineStr">
        <is>
          <t>PTI2219681</t>
        </is>
      </c>
      <c r="AA1460" s="418" t="inlineStr"/>
      <c r="AB1460" s="418" t="inlineStr">
        <is>
          <t>បុគ្គលជាប់អាករ</t>
        </is>
      </c>
      <c r="AC1460" s="418" t="inlineStr">
        <is>
          <t>L001-100067123</t>
        </is>
      </c>
      <c r="AD1460" s="418" t="inlineStr">
        <is>
          <t>រីឡាយអេប៊ល សូស អ៊ិនដាសស្រ្ទៀល (ខេមបូឌា)</t>
        </is>
      </c>
      <c r="AE1460" s="455" t="n">
        <v>560369</v>
      </c>
      <c r="AF1460" s="455" t="n">
        <v>500054</v>
      </c>
      <c r="AG1460" s="455" t="n">
        <v>10310</v>
      </c>
      <c r="AH1460" s="455" t="n">
        <v>0</v>
      </c>
      <c r="AI1460" s="455" t="n">
        <v>50005</v>
      </c>
      <c r="AJ1460" s="455" t="n">
        <v>0</v>
      </c>
      <c r="AK1460" s="455" t="n">
        <v>0</v>
      </c>
      <c r="AL1460" s="455" t="n">
        <v>0</v>
      </c>
      <c r="AM1460" s="455" t="n">
        <v>0</v>
      </c>
      <c r="AN1460" s="455" t="n">
        <v>0</v>
      </c>
      <c r="AO1460" s="455" t="n">
        <v>0</v>
      </c>
      <c r="AP1460" s="455" t="n">
        <v>0</v>
      </c>
      <c r="AQ1460" s="455" t="n">
        <v>0</v>
      </c>
      <c r="AR1460" s="418" t="inlineStr"/>
      <c r="AS1460" s="418" t="inlineStr">
        <is>
          <t>ថ្លៃដឹកជញ្ជូន និងសេវា</t>
        </is>
      </c>
      <c r="AT1460" s="418" t="inlineStr">
        <is>
          <t>បានប្រកាសពន្ធ</t>
        </is>
      </c>
    </row>
    <row r="1461">
      <c r="A1461" s="417" t="n">
        <v>1452</v>
      </c>
      <c r="B1461" s="418" t="inlineStr">
        <is>
          <t>Drinking water</t>
        </is>
      </c>
      <c r="C1461" s="418" t="inlineStr">
        <is>
          <t>ឃឺន + ណាហ្គែល</t>
        </is>
      </c>
      <c r="D1461" s="418" t="inlineStr">
        <is>
          <t>L001-100045189</t>
        </is>
      </c>
      <c r="E1461" s="418" t="inlineStr">
        <is>
          <t>PTI2219680</t>
        </is>
      </c>
      <c r="F1461" s="419" t="n">
        <v>44824</v>
      </c>
      <c r="G1461" s="420" t="n">
        <v>56521</v>
      </c>
      <c r="H1461" s="418" t="n"/>
      <c r="I1461" s="455" t="n">
        <v>56521</v>
      </c>
      <c r="J1461" s="418">
        <f>IF(L1461&lt;&gt;"",L1461,K1461)</f>
        <v/>
      </c>
      <c r="K1461" s="418">
        <f>IF(AND(T1461=TRUE, U1461=TRUE, V1461=TRUE), IF(W1461&lt;-0.05, "អនុញ្ញាត (អ្នកផ្គត់ផ្គង់ប្រកាសខ្វះ)", "បានប្រកាស (អនុញ្ញាត)"), IF(AND(T1461=FALSE, U1461=FALSE, V1461=FALSE), "ព្យួរទុក (មិនមានទិន្នន័យ)", "ប្រកាសខុស (ព្យួរទុក)"))</f>
        <v/>
      </c>
      <c r="L1461" s="418" t="inlineStr"/>
      <c r="M1461" s="418" t="inlineStr"/>
      <c r="N1461" s="455" t="n"/>
      <c r="O1461" s="455">
        <f>IF(W1461&lt;0,AI1461,I1461)</f>
        <v/>
      </c>
      <c r="P1461" s="455">
        <f>I1461-O1461</f>
        <v/>
      </c>
      <c r="Q1461" s="418" t="n"/>
      <c r="R1461" s="418" t="inlineStr">
        <is>
          <t>PTI2219680</t>
        </is>
      </c>
      <c r="S1461" s="418" t="inlineStr">
        <is>
          <t>PTI2219680</t>
        </is>
      </c>
      <c r="T1461" s="418">
        <f>R1461=S1461</f>
        <v/>
      </c>
      <c r="U1461" s="418">
        <f>AND(MONTH(F1461)=MONTH(Y1461), YEAR(F1461)=YEAR(Y1461))</f>
        <v/>
      </c>
      <c r="V1461" s="418">
        <f>AND(AC1461&lt;&gt;"", 'Company information'!D$4&lt;&gt;"", RIGHT(SUBSTITUTE(AC1461,"-",""),9)=RIGHT(SUBSTITUTE('Company information'!D$4,"-",""),9))</f>
        <v/>
      </c>
      <c r="W1461" s="418">
        <f>AI1461-I1461</f>
        <v/>
      </c>
      <c r="X1461" s="455" t="n"/>
      <c r="Y1461" s="419" t="n">
        <v>44824</v>
      </c>
      <c r="Z1461" s="418" t="inlineStr">
        <is>
          <t>PTI2219680</t>
        </is>
      </c>
      <c r="AA1461" s="418" t="inlineStr"/>
      <c r="AB1461" s="418" t="inlineStr">
        <is>
          <t>បុគ្គលជាប់អាករ</t>
        </is>
      </c>
      <c r="AC1461" s="418" t="inlineStr">
        <is>
          <t>L001-100067123</t>
        </is>
      </c>
      <c r="AD1461" s="418" t="inlineStr">
        <is>
          <t>រីឡាយអេប៊ល សូស អ៊ិនដាសស្រ្ទៀល (ខេមបូឌា)</t>
        </is>
      </c>
      <c r="AE1461" s="455" t="n">
        <v>632044</v>
      </c>
      <c r="AF1461" s="455" t="n">
        <v>565213</v>
      </c>
      <c r="AG1461" s="455" t="n">
        <v>10310</v>
      </c>
      <c r="AH1461" s="455" t="n">
        <v>0</v>
      </c>
      <c r="AI1461" s="455" t="n">
        <v>56521</v>
      </c>
      <c r="AJ1461" s="455" t="n">
        <v>0</v>
      </c>
      <c r="AK1461" s="455" t="n">
        <v>0</v>
      </c>
      <c r="AL1461" s="455" t="n">
        <v>0</v>
      </c>
      <c r="AM1461" s="455" t="n">
        <v>0</v>
      </c>
      <c r="AN1461" s="455" t="n">
        <v>0</v>
      </c>
      <c r="AO1461" s="455" t="n">
        <v>0</v>
      </c>
      <c r="AP1461" s="455" t="n">
        <v>0</v>
      </c>
      <c r="AQ1461" s="455" t="n">
        <v>0</v>
      </c>
      <c r="AR1461" s="418" t="inlineStr"/>
      <c r="AS1461" s="418" t="inlineStr">
        <is>
          <t>ថ្លៃដឹកជញ្ជូន និងសេវា</t>
        </is>
      </c>
      <c r="AT1461" s="418" t="inlineStr">
        <is>
          <t>បានប្រកាសពន្ធ</t>
        </is>
      </c>
    </row>
    <row r="1462">
      <c r="A1462" s="417" t="n">
        <v>1453</v>
      </c>
      <c r="B1462" s="418" t="inlineStr">
        <is>
          <t>Drinking water</t>
        </is>
      </c>
      <c r="C1462" s="418" t="inlineStr">
        <is>
          <t>ឃឺន + ណាហ្គែល</t>
        </is>
      </c>
      <c r="D1462" s="418" t="inlineStr">
        <is>
          <t>L001-100045189</t>
        </is>
      </c>
      <c r="E1462" s="418" t="inlineStr">
        <is>
          <t>PTI2219682</t>
        </is>
      </c>
      <c r="F1462" s="419" t="n">
        <v>44824</v>
      </c>
      <c r="G1462" s="420" t="n">
        <v>73595</v>
      </c>
      <c r="H1462" s="418" t="n"/>
      <c r="I1462" s="455" t="n">
        <v>73595</v>
      </c>
      <c r="J1462" s="418">
        <f>IF(L1462&lt;&gt;"",L1462,K1462)</f>
        <v/>
      </c>
      <c r="K1462" s="418">
        <f>IF(AND(T1462=TRUE, U1462=TRUE, V1462=TRUE), IF(W1462&lt;-0.05, "អនុញ្ញាត (អ្នកផ្គត់ផ្គង់ប្រកាសខ្វះ)", "បានប្រកាស (អនុញ្ញាត)"), IF(AND(T1462=FALSE, U1462=FALSE, V1462=FALSE), "ព្យួរទុក (មិនមានទិន្នន័យ)", "ប្រកាសខុស (ព្យួរទុក)"))</f>
        <v/>
      </c>
      <c r="L1462" s="418" t="inlineStr"/>
      <c r="M1462" s="418" t="inlineStr"/>
      <c r="N1462" s="455" t="n"/>
      <c r="O1462" s="455">
        <f>IF(W1462&lt;0,AI1462,I1462)</f>
        <v/>
      </c>
      <c r="P1462" s="455">
        <f>I1462-O1462</f>
        <v/>
      </c>
      <c r="Q1462" s="418" t="n"/>
      <c r="R1462" s="418" t="inlineStr">
        <is>
          <t>PTI2219682</t>
        </is>
      </c>
      <c r="S1462" s="418" t="inlineStr">
        <is>
          <t>PTI2219682</t>
        </is>
      </c>
      <c r="T1462" s="418">
        <f>R1462=S1462</f>
        <v/>
      </c>
      <c r="U1462" s="418">
        <f>AND(MONTH(F1462)=MONTH(Y1462), YEAR(F1462)=YEAR(Y1462))</f>
        <v/>
      </c>
      <c r="V1462" s="418">
        <f>AND(AC1462&lt;&gt;"", 'Company information'!D$4&lt;&gt;"", RIGHT(SUBSTITUTE(AC1462,"-",""),9)=RIGHT(SUBSTITUTE('Company information'!D$4,"-",""),9))</f>
        <v/>
      </c>
      <c r="W1462" s="418">
        <f>AI1462-I1462</f>
        <v/>
      </c>
      <c r="X1462" s="455" t="n"/>
      <c r="Y1462" s="419" t="n">
        <v>44824</v>
      </c>
      <c r="Z1462" s="418" t="inlineStr">
        <is>
          <t>PTI2219682</t>
        </is>
      </c>
      <c r="AA1462" s="418" t="inlineStr"/>
      <c r="AB1462" s="418" t="inlineStr">
        <is>
          <t>បុគ្គលជាប់អាករ</t>
        </is>
      </c>
      <c r="AC1462" s="418" t="inlineStr">
        <is>
          <t>L001-100067123</t>
        </is>
      </c>
      <c r="AD1462" s="418" t="inlineStr">
        <is>
          <t>រីឡាយអេប៊ល សូស អ៊ិនដាសស្រ្ទៀល (ខេមបូឌា)</t>
        </is>
      </c>
      <c r="AE1462" s="455" t="n">
        <v>819851</v>
      </c>
      <c r="AF1462" s="455" t="n">
        <v>735946</v>
      </c>
      <c r="AG1462" s="455" t="n">
        <v>10310</v>
      </c>
      <c r="AH1462" s="455" t="n">
        <v>0</v>
      </c>
      <c r="AI1462" s="455" t="n">
        <v>73595</v>
      </c>
      <c r="AJ1462" s="455" t="n">
        <v>0</v>
      </c>
      <c r="AK1462" s="455" t="n">
        <v>0</v>
      </c>
      <c r="AL1462" s="455" t="n">
        <v>0</v>
      </c>
      <c r="AM1462" s="455" t="n">
        <v>0</v>
      </c>
      <c r="AN1462" s="455" t="n">
        <v>0</v>
      </c>
      <c r="AO1462" s="455" t="n">
        <v>0</v>
      </c>
      <c r="AP1462" s="455" t="n">
        <v>0</v>
      </c>
      <c r="AQ1462" s="455" t="n">
        <v>0</v>
      </c>
      <c r="AR1462" s="418" t="inlineStr"/>
      <c r="AS1462" s="418" t="inlineStr">
        <is>
          <t>ថ្លៃដឹកជញ្ជូន និងសេវា</t>
        </is>
      </c>
      <c r="AT1462" s="418" t="inlineStr">
        <is>
          <t>បានប្រកាសពន្ធ</t>
        </is>
      </c>
    </row>
    <row r="1463">
      <c r="A1463" s="417" t="n">
        <v>1454</v>
      </c>
      <c r="B1463" s="418" t="inlineStr">
        <is>
          <t>Diesel</t>
        </is>
      </c>
      <c r="C1463" s="418" t="inlineStr">
        <is>
          <t>ឃឺន + ណាហ្គែល</t>
        </is>
      </c>
      <c r="D1463" s="418" t="inlineStr">
        <is>
          <t>L001-100045189</t>
        </is>
      </c>
      <c r="E1463" s="418" t="inlineStr">
        <is>
          <t>PTI2219679</t>
        </is>
      </c>
      <c r="F1463" s="419" t="n">
        <v>44824</v>
      </c>
      <c r="G1463" s="420" t="n">
        <v>50005</v>
      </c>
      <c r="H1463" s="418" t="n"/>
      <c r="I1463" s="455" t="n">
        <v>50005</v>
      </c>
      <c r="J1463" s="418">
        <f>IF(L1463&lt;&gt;"",L1463,K1463)</f>
        <v/>
      </c>
      <c r="K1463" s="418">
        <f>IF(AND(T1463=TRUE, U1463=TRUE, V1463=TRUE), IF(W1463&lt;-0.05, "អនុញ្ញាត (អ្នកផ្គត់ផ្គង់ប្រកាសខ្វះ)", "បានប្រកាស (អនុញ្ញាត)"), IF(AND(T1463=FALSE, U1463=FALSE, V1463=FALSE), "ព្យួរទុក (មិនមានទិន្នន័យ)", "ប្រកាសខុស (ព្យួរទុក)"))</f>
        <v/>
      </c>
      <c r="L1463" s="418" t="inlineStr"/>
      <c r="M1463" s="418" t="inlineStr"/>
      <c r="N1463" s="455" t="n"/>
      <c r="O1463" s="455">
        <f>IF(W1463&lt;0,AI1463,I1463)</f>
        <v/>
      </c>
      <c r="P1463" s="455">
        <f>I1463-O1463</f>
        <v/>
      </c>
      <c r="Q1463" s="418" t="n"/>
      <c r="R1463" s="418" t="inlineStr">
        <is>
          <t>PTI2219679</t>
        </is>
      </c>
      <c r="S1463" s="418" t="inlineStr">
        <is>
          <t>PTI2219679</t>
        </is>
      </c>
      <c r="T1463" s="418">
        <f>R1463=S1463</f>
        <v/>
      </c>
      <c r="U1463" s="418">
        <f>AND(MONTH(F1463)=MONTH(Y1463), YEAR(F1463)=YEAR(Y1463))</f>
        <v/>
      </c>
      <c r="V1463" s="418">
        <f>AND(AC1463&lt;&gt;"", 'Company information'!D$4&lt;&gt;"", RIGHT(SUBSTITUTE(AC1463,"-",""),9)=RIGHT(SUBSTITUTE('Company information'!D$4,"-",""),9))</f>
        <v/>
      </c>
      <c r="W1463" s="418">
        <f>AI1463-I1463</f>
        <v/>
      </c>
      <c r="X1463" s="455" t="n"/>
      <c r="Y1463" s="419" t="n">
        <v>44824</v>
      </c>
      <c r="Z1463" s="418" t="inlineStr">
        <is>
          <t>PTI2219679</t>
        </is>
      </c>
      <c r="AA1463" s="418" t="inlineStr"/>
      <c r="AB1463" s="418" t="inlineStr">
        <is>
          <t>បុគ្គលជាប់អាករ</t>
        </is>
      </c>
      <c r="AC1463" s="418" t="inlineStr">
        <is>
          <t>L001-100067123</t>
        </is>
      </c>
      <c r="AD1463" s="418" t="inlineStr">
        <is>
          <t>រីឡាយអេប៊ល សូស អ៊ិនដាសស្រ្ទៀល (ខេមបូឌា)</t>
        </is>
      </c>
      <c r="AE1463" s="455" t="n">
        <v>560369</v>
      </c>
      <c r="AF1463" s="455" t="n">
        <v>500054</v>
      </c>
      <c r="AG1463" s="455" t="n">
        <v>10310</v>
      </c>
      <c r="AH1463" s="455" t="n">
        <v>0</v>
      </c>
      <c r="AI1463" s="455" t="n">
        <v>50005</v>
      </c>
      <c r="AJ1463" s="455" t="n">
        <v>0</v>
      </c>
      <c r="AK1463" s="455" t="n">
        <v>0</v>
      </c>
      <c r="AL1463" s="455" t="n">
        <v>0</v>
      </c>
      <c r="AM1463" s="455" t="n">
        <v>0</v>
      </c>
      <c r="AN1463" s="455" t="n">
        <v>0</v>
      </c>
      <c r="AO1463" s="455" t="n">
        <v>0</v>
      </c>
      <c r="AP1463" s="455" t="n">
        <v>0</v>
      </c>
      <c r="AQ1463" s="455" t="n">
        <v>0</v>
      </c>
      <c r="AR1463" s="418" t="inlineStr"/>
      <c r="AS1463" s="418" t="inlineStr">
        <is>
          <t>ថ្លៃដឹកជញ្ជូន និងសេវា</t>
        </is>
      </c>
      <c r="AT1463" s="418" t="inlineStr">
        <is>
          <t>បានប្រកាសពន្ធ</t>
        </is>
      </c>
    </row>
    <row r="1464">
      <c r="A1464" s="417" t="n">
        <v>1455</v>
      </c>
      <c r="B1464" s="418" t="inlineStr">
        <is>
          <t>Drinking water</t>
        </is>
      </c>
      <c r="C1464" s="418" t="inlineStr">
        <is>
          <t>ឃឺន + ណាហ្គែល</t>
        </is>
      </c>
      <c r="D1464" s="418" t="inlineStr">
        <is>
          <t>L001-100045189</t>
        </is>
      </c>
      <c r="E1464" s="418" t="inlineStr">
        <is>
          <t>PTI2219678</t>
        </is>
      </c>
      <c r="F1464" s="419" t="n">
        <v>44824</v>
      </c>
      <c r="G1464" s="420" t="n">
        <v>51614</v>
      </c>
      <c r="H1464" s="418" t="n"/>
      <c r="I1464" s="455" t="n">
        <v>51614</v>
      </c>
      <c r="J1464" s="418">
        <f>IF(L1464&lt;&gt;"",L1464,K1464)</f>
        <v/>
      </c>
      <c r="K1464" s="418">
        <f>IF(AND(T1464=TRUE, U1464=TRUE, V1464=TRUE), IF(W1464&lt;-0.05, "អនុញ្ញាត (អ្នកផ្គត់ផ្គង់ប្រកាសខ្វះ)", "បានប្រកាស (អនុញ្ញាត)"), IF(AND(T1464=FALSE, U1464=FALSE, V1464=FALSE), "ព្យួរទុក (មិនមានទិន្នន័យ)", "ប្រកាសខុស (ព្យួរទុក)"))</f>
        <v/>
      </c>
      <c r="L1464" s="418" t="inlineStr"/>
      <c r="M1464" s="418" t="inlineStr"/>
      <c r="N1464" s="455" t="n"/>
      <c r="O1464" s="455">
        <f>IF(W1464&lt;0,AI1464,I1464)</f>
        <v/>
      </c>
      <c r="P1464" s="455">
        <f>I1464-O1464</f>
        <v/>
      </c>
      <c r="Q1464" s="418" t="n"/>
      <c r="R1464" s="418" t="inlineStr">
        <is>
          <t>PTI2219678</t>
        </is>
      </c>
      <c r="S1464" s="418" t="inlineStr">
        <is>
          <t>PTI2219678</t>
        </is>
      </c>
      <c r="T1464" s="418">
        <f>R1464=S1464</f>
        <v/>
      </c>
      <c r="U1464" s="418">
        <f>AND(MONTH(F1464)=MONTH(Y1464), YEAR(F1464)=YEAR(Y1464))</f>
        <v/>
      </c>
      <c r="V1464" s="418">
        <f>AND(AC1464&lt;&gt;"", 'Company information'!D$4&lt;&gt;"", RIGHT(SUBSTITUTE(AC1464,"-",""),9)=RIGHT(SUBSTITUTE('Company information'!D$4,"-",""),9))</f>
        <v/>
      </c>
      <c r="W1464" s="418">
        <f>AI1464-I1464</f>
        <v/>
      </c>
      <c r="X1464" s="455" t="n"/>
      <c r="Y1464" s="419" t="n">
        <v>44824</v>
      </c>
      <c r="Z1464" s="418" t="inlineStr">
        <is>
          <t>PTI2219678</t>
        </is>
      </c>
      <c r="AA1464" s="418" t="inlineStr"/>
      <c r="AB1464" s="418" t="inlineStr">
        <is>
          <t>បុគ្គលជាប់អាករ</t>
        </is>
      </c>
      <c r="AC1464" s="418" t="inlineStr">
        <is>
          <t>L001-100067123</t>
        </is>
      </c>
      <c r="AD1464" s="418" t="inlineStr">
        <is>
          <t>រីឡាយអេប៊ល សូស អ៊ិនដាសស្រ្ទៀល (ខេមបូឌា)</t>
        </is>
      </c>
      <c r="AE1464" s="455" t="n">
        <v>578061</v>
      </c>
      <c r="AF1464" s="455" t="n">
        <v>516137</v>
      </c>
      <c r="AG1464" s="455" t="n">
        <v>10310</v>
      </c>
      <c r="AH1464" s="455" t="n">
        <v>0</v>
      </c>
      <c r="AI1464" s="455" t="n">
        <v>51614</v>
      </c>
      <c r="AJ1464" s="455" t="n">
        <v>0</v>
      </c>
      <c r="AK1464" s="455" t="n">
        <v>0</v>
      </c>
      <c r="AL1464" s="455" t="n">
        <v>0</v>
      </c>
      <c r="AM1464" s="455" t="n">
        <v>0</v>
      </c>
      <c r="AN1464" s="455" t="n">
        <v>0</v>
      </c>
      <c r="AO1464" s="455" t="n">
        <v>0</v>
      </c>
      <c r="AP1464" s="455" t="n">
        <v>0</v>
      </c>
      <c r="AQ1464" s="455" t="n">
        <v>0</v>
      </c>
      <c r="AR1464" s="418" t="inlineStr"/>
      <c r="AS1464" s="418" t="inlineStr">
        <is>
          <t>ថ្លៃដឹកជញ្ជូន និងសេវា</t>
        </is>
      </c>
      <c r="AT1464" s="418" t="inlineStr">
        <is>
          <t>បានប្រកាសពន្ធ</t>
        </is>
      </c>
    </row>
    <row r="1465">
      <c r="A1465" s="417" t="n">
        <v>1456</v>
      </c>
      <c r="B1465" s="418" t="inlineStr">
        <is>
          <t>Diesel</t>
        </is>
      </c>
      <c r="C1465" s="418" t="inlineStr">
        <is>
          <t>ឃឺន + ណាហ្គែល</t>
        </is>
      </c>
      <c r="D1465" s="418" t="inlineStr">
        <is>
          <t>L001-100045189</t>
        </is>
      </c>
      <c r="E1465" s="418" t="inlineStr">
        <is>
          <t>PTI2219677</t>
        </is>
      </c>
      <c r="F1465" s="419" t="n">
        <v>44824</v>
      </c>
      <c r="G1465" s="420" t="n">
        <v>51685</v>
      </c>
      <c r="H1465" s="418" t="n"/>
      <c r="I1465" s="455" t="n">
        <v>51685</v>
      </c>
      <c r="J1465" s="418">
        <f>IF(L1465&lt;&gt;"",L1465,K1465)</f>
        <v/>
      </c>
      <c r="K1465" s="418">
        <f>IF(AND(T1465=TRUE, U1465=TRUE, V1465=TRUE), IF(W1465&lt;-0.05, "អនុញ្ញាត (អ្នកផ្គត់ផ្គង់ប្រកាសខ្វះ)", "បានប្រកាស (អនុញ្ញាត)"), IF(AND(T1465=FALSE, U1465=FALSE, V1465=FALSE), "ព្យួរទុក (មិនមានទិន្នន័យ)", "ប្រកាសខុស (ព្យួរទុក)"))</f>
        <v/>
      </c>
      <c r="L1465" s="418" t="inlineStr"/>
      <c r="M1465" s="418" t="inlineStr"/>
      <c r="N1465" s="455" t="n"/>
      <c r="O1465" s="455">
        <f>IF(W1465&lt;0,AI1465,I1465)</f>
        <v/>
      </c>
      <c r="P1465" s="455">
        <f>I1465-O1465</f>
        <v/>
      </c>
      <c r="Q1465" s="418" t="n"/>
      <c r="R1465" s="418" t="inlineStr">
        <is>
          <t>PTI2219677</t>
        </is>
      </c>
      <c r="S1465" s="418" t="inlineStr">
        <is>
          <t>PTI2219677</t>
        </is>
      </c>
      <c r="T1465" s="418">
        <f>R1465=S1465</f>
        <v/>
      </c>
      <c r="U1465" s="418">
        <f>AND(MONTH(F1465)=MONTH(Y1465), YEAR(F1465)=YEAR(Y1465))</f>
        <v/>
      </c>
      <c r="V1465" s="418">
        <f>AND(AC1465&lt;&gt;"", 'Company information'!D$4&lt;&gt;"", RIGHT(SUBSTITUTE(AC1465,"-",""),9)=RIGHT(SUBSTITUTE('Company information'!D$4,"-",""),9))</f>
        <v/>
      </c>
      <c r="W1465" s="418">
        <f>AI1465-I1465</f>
        <v/>
      </c>
      <c r="X1465" s="455" t="n"/>
      <c r="Y1465" s="419" t="n">
        <v>44824</v>
      </c>
      <c r="Z1465" s="418" t="inlineStr">
        <is>
          <t>PTI2219677</t>
        </is>
      </c>
      <c r="AA1465" s="418" t="inlineStr"/>
      <c r="AB1465" s="418" t="inlineStr">
        <is>
          <t>បុគ្គលជាប់អាករ</t>
        </is>
      </c>
      <c r="AC1465" s="418" t="inlineStr">
        <is>
          <t>L001-100067123</t>
        </is>
      </c>
      <c r="AD1465" s="418" t="inlineStr">
        <is>
          <t>រីឡាយអេប៊ល សូស អ៊ិនដាសស្រ្ទៀល (ខេមបូឌា)</t>
        </is>
      </c>
      <c r="AE1465" s="455" t="n">
        <v>578845</v>
      </c>
      <c r="AF1465" s="455" t="n">
        <v>516850</v>
      </c>
      <c r="AG1465" s="455" t="n">
        <v>10310</v>
      </c>
      <c r="AH1465" s="455" t="n">
        <v>0</v>
      </c>
      <c r="AI1465" s="455" t="n">
        <v>51685</v>
      </c>
      <c r="AJ1465" s="455" t="n">
        <v>0</v>
      </c>
      <c r="AK1465" s="455" t="n">
        <v>0</v>
      </c>
      <c r="AL1465" s="455" t="n">
        <v>0</v>
      </c>
      <c r="AM1465" s="455" t="n">
        <v>0</v>
      </c>
      <c r="AN1465" s="455" t="n">
        <v>0</v>
      </c>
      <c r="AO1465" s="455" t="n">
        <v>0</v>
      </c>
      <c r="AP1465" s="455" t="n">
        <v>0</v>
      </c>
      <c r="AQ1465" s="455" t="n">
        <v>0</v>
      </c>
      <c r="AR1465" s="418" t="inlineStr"/>
      <c r="AS1465" s="418" t="inlineStr">
        <is>
          <t>ថ្លៃដឹកជញ្ជូន និងសេវា</t>
        </is>
      </c>
      <c r="AT1465" s="418" t="inlineStr">
        <is>
          <t>បានប្រកាសពន្ធ</t>
        </is>
      </c>
    </row>
    <row r="1466">
      <c r="A1466" s="417" t="n">
        <v>1457</v>
      </c>
      <c r="B1466" s="418" t="inlineStr">
        <is>
          <t>Drinking water</t>
        </is>
      </c>
      <c r="C1466" s="418" t="inlineStr">
        <is>
          <t>ឃឺន + ណាហ្គែល</t>
        </is>
      </c>
      <c r="D1466" s="418" t="inlineStr">
        <is>
          <t>L001-100045189</t>
        </is>
      </c>
      <c r="E1466" s="418" t="inlineStr">
        <is>
          <t>PTI2219688</t>
        </is>
      </c>
      <c r="F1466" s="419" t="n">
        <v>44824</v>
      </c>
      <c r="G1466" s="420" t="n">
        <v>50005</v>
      </c>
      <c r="H1466" s="418" t="n"/>
      <c r="I1466" s="455" t="n">
        <v>50005</v>
      </c>
      <c r="J1466" s="418">
        <f>IF(L1466&lt;&gt;"",L1466,K1466)</f>
        <v/>
      </c>
      <c r="K1466" s="418">
        <f>IF(AND(T1466=TRUE, U1466=TRUE, V1466=TRUE), IF(W1466&lt;-0.05, "អនុញ្ញាត (អ្នកផ្គត់ផ្គង់ប្រកាសខ្វះ)", "បានប្រកាស (អនុញ្ញាត)"), IF(AND(T1466=FALSE, U1466=FALSE, V1466=FALSE), "ព្យួរទុក (មិនមានទិន្នន័យ)", "ប្រកាសខុស (ព្យួរទុក)"))</f>
        <v/>
      </c>
      <c r="L1466" s="418" t="inlineStr"/>
      <c r="M1466" s="418" t="inlineStr"/>
      <c r="N1466" s="455" t="n"/>
      <c r="O1466" s="455">
        <f>IF(W1466&lt;0,AI1466,I1466)</f>
        <v/>
      </c>
      <c r="P1466" s="455">
        <f>I1466-O1466</f>
        <v/>
      </c>
      <c r="Q1466" s="418" t="n"/>
      <c r="R1466" s="418" t="inlineStr">
        <is>
          <t>PTI2219688</t>
        </is>
      </c>
      <c r="S1466" s="418" t="inlineStr">
        <is>
          <t>PTI2219688</t>
        </is>
      </c>
      <c r="T1466" s="418">
        <f>R1466=S1466</f>
        <v/>
      </c>
      <c r="U1466" s="418">
        <f>AND(MONTH(F1466)=MONTH(Y1466), YEAR(F1466)=YEAR(Y1466))</f>
        <v/>
      </c>
      <c r="V1466" s="418">
        <f>AND(AC1466&lt;&gt;"", 'Company information'!D$4&lt;&gt;"", RIGHT(SUBSTITUTE(AC1466,"-",""),9)=RIGHT(SUBSTITUTE('Company information'!D$4,"-",""),9))</f>
        <v/>
      </c>
      <c r="W1466" s="418">
        <f>AI1466-I1466</f>
        <v/>
      </c>
      <c r="X1466" s="455" t="n"/>
      <c r="Y1466" s="419" t="n">
        <v>44824</v>
      </c>
      <c r="Z1466" s="418" t="inlineStr">
        <is>
          <t>PTI2219688</t>
        </is>
      </c>
      <c r="AA1466" s="418" t="inlineStr"/>
      <c r="AB1466" s="418" t="inlineStr">
        <is>
          <t>បុគ្គលជាប់អាករ</t>
        </is>
      </c>
      <c r="AC1466" s="418" t="inlineStr">
        <is>
          <t>L001-100067123</t>
        </is>
      </c>
      <c r="AD1466" s="418" t="inlineStr">
        <is>
          <t>រីឡាយអេប៊ល សូស អ៊ិនដាសស្រ្ទៀល (ខេមបូឌា)</t>
        </is>
      </c>
      <c r="AE1466" s="455" t="n">
        <v>560369</v>
      </c>
      <c r="AF1466" s="455" t="n">
        <v>500054</v>
      </c>
      <c r="AG1466" s="455" t="n">
        <v>10310</v>
      </c>
      <c r="AH1466" s="455" t="n">
        <v>0</v>
      </c>
      <c r="AI1466" s="455" t="n">
        <v>50005</v>
      </c>
      <c r="AJ1466" s="455" t="n">
        <v>0</v>
      </c>
      <c r="AK1466" s="455" t="n">
        <v>0</v>
      </c>
      <c r="AL1466" s="455" t="n">
        <v>0</v>
      </c>
      <c r="AM1466" s="455" t="n">
        <v>0</v>
      </c>
      <c r="AN1466" s="455" t="n">
        <v>0</v>
      </c>
      <c r="AO1466" s="455" t="n">
        <v>0</v>
      </c>
      <c r="AP1466" s="455" t="n">
        <v>0</v>
      </c>
      <c r="AQ1466" s="455" t="n">
        <v>0</v>
      </c>
      <c r="AR1466" s="418" t="inlineStr"/>
      <c r="AS1466" s="418" t="inlineStr">
        <is>
          <t>ថ្លៃដឹកជញ្ជូន និងសេវា</t>
        </is>
      </c>
      <c r="AT1466" s="418" t="inlineStr">
        <is>
          <t>បានប្រកាសពន្ធ</t>
        </is>
      </c>
    </row>
    <row r="1467">
      <c r="A1467" s="417" t="n">
        <v>1458</v>
      </c>
      <c r="B1467" s="418" t="inlineStr">
        <is>
          <t>Drinking water</t>
        </is>
      </c>
      <c r="C1467" s="418" t="inlineStr">
        <is>
          <t>ឃឺន + ណាហ្គែល</t>
        </is>
      </c>
      <c r="D1467" s="418" t="inlineStr">
        <is>
          <t>L001-100045189</t>
        </is>
      </c>
      <c r="E1467" s="418" t="inlineStr">
        <is>
          <t>PTI2219687</t>
        </is>
      </c>
      <c r="F1467" s="419" t="n">
        <v>44824</v>
      </c>
      <c r="G1467" s="420" t="n">
        <v>50005</v>
      </c>
      <c r="H1467" s="418" t="n"/>
      <c r="I1467" s="455" t="n">
        <v>50005</v>
      </c>
      <c r="J1467" s="418">
        <f>IF(L1467&lt;&gt;"",L1467,K1467)</f>
        <v/>
      </c>
      <c r="K1467" s="418">
        <f>IF(AND(T1467=TRUE, U1467=TRUE, V1467=TRUE), IF(W1467&lt;-0.05, "អនុញ្ញាត (អ្នកផ្គត់ផ្គង់ប្រកាសខ្វះ)", "បានប្រកាស (អនុញ្ញាត)"), IF(AND(T1467=FALSE, U1467=FALSE, V1467=FALSE), "ព្យួរទុក (មិនមានទិន្នន័យ)", "ប្រកាសខុស (ព្យួរទុក)"))</f>
        <v/>
      </c>
      <c r="L1467" s="418" t="inlineStr"/>
      <c r="M1467" s="418" t="inlineStr"/>
      <c r="N1467" s="455" t="n"/>
      <c r="O1467" s="455">
        <f>IF(W1467&lt;0,AI1467,I1467)</f>
        <v/>
      </c>
      <c r="P1467" s="455">
        <f>I1467-O1467</f>
        <v/>
      </c>
      <c r="Q1467" s="418" t="n"/>
      <c r="R1467" s="418" t="inlineStr">
        <is>
          <t>PTI2219687</t>
        </is>
      </c>
      <c r="S1467" s="418" t="inlineStr">
        <is>
          <t>PTI2219687</t>
        </is>
      </c>
      <c r="T1467" s="418">
        <f>R1467=S1467</f>
        <v/>
      </c>
      <c r="U1467" s="418">
        <f>AND(MONTH(F1467)=MONTH(Y1467), YEAR(F1467)=YEAR(Y1467))</f>
        <v/>
      </c>
      <c r="V1467" s="418">
        <f>AND(AC1467&lt;&gt;"", 'Company information'!D$4&lt;&gt;"", RIGHT(SUBSTITUTE(AC1467,"-",""),9)=RIGHT(SUBSTITUTE('Company information'!D$4,"-",""),9))</f>
        <v/>
      </c>
      <c r="W1467" s="418">
        <f>AI1467-I1467</f>
        <v/>
      </c>
      <c r="X1467" s="455" t="n"/>
      <c r="Y1467" s="419" t="n">
        <v>44824</v>
      </c>
      <c r="Z1467" s="418" t="inlineStr">
        <is>
          <t>PTI2219687</t>
        </is>
      </c>
      <c r="AA1467" s="418" t="inlineStr"/>
      <c r="AB1467" s="418" t="inlineStr">
        <is>
          <t>បុគ្គលជាប់អាករ</t>
        </is>
      </c>
      <c r="AC1467" s="418" t="inlineStr">
        <is>
          <t>L001-100067123</t>
        </is>
      </c>
      <c r="AD1467" s="418" t="inlineStr">
        <is>
          <t>រីឡាយអេប៊ល សូស អ៊ិនដាសស្រ្ទៀល (ខេមបូឌា)</t>
        </is>
      </c>
      <c r="AE1467" s="455" t="n">
        <v>560369</v>
      </c>
      <c r="AF1467" s="455" t="n">
        <v>500054</v>
      </c>
      <c r="AG1467" s="455" t="n">
        <v>10310</v>
      </c>
      <c r="AH1467" s="455" t="n">
        <v>0</v>
      </c>
      <c r="AI1467" s="455" t="n">
        <v>50005</v>
      </c>
      <c r="AJ1467" s="455" t="n">
        <v>0</v>
      </c>
      <c r="AK1467" s="455" t="n">
        <v>0</v>
      </c>
      <c r="AL1467" s="455" t="n">
        <v>0</v>
      </c>
      <c r="AM1467" s="455" t="n">
        <v>0</v>
      </c>
      <c r="AN1467" s="455" t="n">
        <v>0</v>
      </c>
      <c r="AO1467" s="455" t="n">
        <v>0</v>
      </c>
      <c r="AP1467" s="455" t="n">
        <v>0</v>
      </c>
      <c r="AQ1467" s="455" t="n">
        <v>0</v>
      </c>
      <c r="AR1467" s="418" t="inlineStr"/>
      <c r="AS1467" s="418" t="inlineStr">
        <is>
          <t>ថ្លៃដឹកជញ្ជូន និងសេវា</t>
        </is>
      </c>
      <c r="AT1467" s="418" t="inlineStr">
        <is>
          <t>បានប្រកាសពន្ធ</t>
        </is>
      </c>
    </row>
    <row r="1468">
      <c r="A1468" s="417" t="n">
        <v>1459</v>
      </c>
      <c r="B1468" s="418" t="inlineStr">
        <is>
          <t>Drinking water</t>
        </is>
      </c>
      <c r="C1468" s="418" t="inlineStr">
        <is>
          <t>ឃឺន + ណាហ្គែល</t>
        </is>
      </c>
      <c r="D1468" s="418" t="inlineStr">
        <is>
          <t>L001-100045189</t>
        </is>
      </c>
      <c r="E1468" s="418" t="inlineStr">
        <is>
          <t>PTI2219685</t>
        </is>
      </c>
      <c r="F1468" s="419" t="n">
        <v>44824</v>
      </c>
      <c r="G1468" s="420" t="n">
        <v>50005</v>
      </c>
      <c r="H1468" s="418" t="n"/>
      <c r="I1468" s="455" t="n">
        <v>50005</v>
      </c>
      <c r="J1468" s="418">
        <f>IF(L1468&lt;&gt;"",L1468,K1468)</f>
        <v/>
      </c>
      <c r="K1468" s="418">
        <f>IF(AND(T1468=TRUE, U1468=TRUE, V1468=TRUE), IF(W1468&lt;-0.05, "អនុញ្ញាត (អ្នកផ្គត់ផ្គង់ប្រកាសខ្វះ)", "បានប្រកាស (អនុញ្ញាត)"), IF(AND(T1468=FALSE, U1468=FALSE, V1468=FALSE), "ព្យួរទុក (មិនមានទិន្នន័យ)", "ប្រកាសខុស (ព្យួរទុក)"))</f>
        <v/>
      </c>
      <c r="L1468" s="418" t="inlineStr"/>
      <c r="M1468" s="418" t="inlineStr"/>
      <c r="N1468" s="455" t="n"/>
      <c r="O1468" s="455">
        <f>IF(W1468&lt;0,AI1468,I1468)</f>
        <v/>
      </c>
      <c r="P1468" s="455">
        <f>I1468-O1468</f>
        <v/>
      </c>
      <c r="Q1468" s="418" t="n"/>
      <c r="R1468" s="418" t="inlineStr">
        <is>
          <t>PTI2219685</t>
        </is>
      </c>
      <c r="S1468" s="418" t="inlineStr">
        <is>
          <t>PTI2219685</t>
        </is>
      </c>
      <c r="T1468" s="418">
        <f>R1468=S1468</f>
        <v/>
      </c>
      <c r="U1468" s="418">
        <f>AND(MONTH(F1468)=MONTH(Y1468), YEAR(F1468)=YEAR(Y1468))</f>
        <v/>
      </c>
      <c r="V1468" s="418">
        <f>AND(AC1468&lt;&gt;"", 'Company information'!D$4&lt;&gt;"", RIGHT(SUBSTITUTE(AC1468,"-",""),9)=RIGHT(SUBSTITUTE('Company information'!D$4,"-",""),9))</f>
        <v/>
      </c>
      <c r="W1468" s="418">
        <f>AI1468-I1468</f>
        <v/>
      </c>
      <c r="X1468" s="455" t="n"/>
      <c r="Y1468" s="419" t="n">
        <v>44824</v>
      </c>
      <c r="Z1468" s="418" t="inlineStr">
        <is>
          <t>PTI2219685</t>
        </is>
      </c>
      <c r="AA1468" s="418" t="inlineStr"/>
      <c r="AB1468" s="418" t="inlineStr">
        <is>
          <t>បុគ្គលជាប់អាករ</t>
        </is>
      </c>
      <c r="AC1468" s="418" t="inlineStr">
        <is>
          <t>L001-100067123</t>
        </is>
      </c>
      <c r="AD1468" s="418" t="inlineStr">
        <is>
          <t>រីឡាយអេប៊ល សូស អ៊ិនដាសស្រ្ទៀល (ខេមបូឌា)</t>
        </is>
      </c>
      <c r="AE1468" s="455" t="n">
        <v>560369</v>
      </c>
      <c r="AF1468" s="455" t="n">
        <v>500054</v>
      </c>
      <c r="AG1468" s="455" t="n">
        <v>10310</v>
      </c>
      <c r="AH1468" s="455" t="n">
        <v>0</v>
      </c>
      <c r="AI1468" s="455" t="n">
        <v>50005</v>
      </c>
      <c r="AJ1468" s="455" t="n">
        <v>0</v>
      </c>
      <c r="AK1468" s="455" t="n">
        <v>0</v>
      </c>
      <c r="AL1468" s="455" t="n">
        <v>0</v>
      </c>
      <c r="AM1468" s="455" t="n">
        <v>0</v>
      </c>
      <c r="AN1468" s="455" t="n">
        <v>0</v>
      </c>
      <c r="AO1468" s="455" t="n">
        <v>0</v>
      </c>
      <c r="AP1468" s="455" t="n">
        <v>0</v>
      </c>
      <c r="AQ1468" s="455" t="n">
        <v>0</v>
      </c>
      <c r="AR1468" s="418" t="inlineStr"/>
      <c r="AS1468" s="418" t="inlineStr">
        <is>
          <t>ថ្លៃដឹកជញ្ជូន និងសេវា</t>
        </is>
      </c>
      <c r="AT1468" s="418" t="inlineStr">
        <is>
          <t>បានប្រកាសពន្ធ</t>
        </is>
      </c>
    </row>
    <row r="1469">
      <c r="A1469" s="417" t="n">
        <v>1460</v>
      </c>
      <c r="B1469" s="418" t="inlineStr">
        <is>
          <t>Drinking water</t>
        </is>
      </c>
      <c r="C1469" s="418" t="inlineStr">
        <is>
          <t>ឃឺន + ណាហ្គែល</t>
        </is>
      </c>
      <c r="D1469" s="418" t="inlineStr">
        <is>
          <t>L001-100045189</t>
        </is>
      </c>
      <c r="E1469" s="418" t="inlineStr">
        <is>
          <t>PTI2219686</t>
        </is>
      </c>
      <c r="F1469" s="419" t="n">
        <v>44824</v>
      </c>
      <c r="G1469" s="420" t="n">
        <v>50005</v>
      </c>
      <c r="H1469" s="418" t="n"/>
      <c r="I1469" s="455" t="n">
        <v>50005</v>
      </c>
      <c r="J1469" s="418">
        <f>IF(L1469&lt;&gt;"",L1469,K1469)</f>
        <v/>
      </c>
      <c r="K1469" s="418">
        <f>IF(AND(T1469=TRUE, U1469=TRUE, V1469=TRUE), IF(W1469&lt;-0.05, "អនុញ្ញាត (អ្នកផ្គត់ផ្គង់ប្រកាសខ្វះ)", "បានប្រកាស (អនុញ្ញាត)"), IF(AND(T1469=FALSE, U1469=FALSE, V1469=FALSE), "ព្យួរទុក (មិនមានទិន្នន័យ)", "ប្រកាសខុស (ព្យួរទុក)"))</f>
        <v/>
      </c>
      <c r="L1469" s="418" t="inlineStr"/>
      <c r="M1469" s="418" t="inlineStr"/>
      <c r="N1469" s="455" t="n"/>
      <c r="O1469" s="455">
        <f>IF(W1469&lt;0,AI1469,I1469)</f>
        <v/>
      </c>
      <c r="P1469" s="455">
        <f>I1469-O1469</f>
        <v/>
      </c>
      <c r="Q1469" s="418" t="n"/>
      <c r="R1469" s="418" t="inlineStr">
        <is>
          <t>PTI2219686</t>
        </is>
      </c>
      <c r="S1469" s="418" t="inlineStr">
        <is>
          <t>PTI2219686</t>
        </is>
      </c>
      <c r="T1469" s="418">
        <f>R1469=S1469</f>
        <v/>
      </c>
      <c r="U1469" s="418">
        <f>AND(MONTH(F1469)=MONTH(Y1469), YEAR(F1469)=YEAR(Y1469))</f>
        <v/>
      </c>
      <c r="V1469" s="418">
        <f>AND(AC1469&lt;&gt;"", 'Company information'!D$4&lt;&gt;"", RIGHT(SUBSTITUTE(AC1469,"-",""),9)=RIGHT(SUBSTITUTE('Company information'!D$4,"-",""),9))</f>
        <v/>
      </c>
      <c r="W1469" s="418">
        <f>AI1469-I1469</f>
        <v/>
      </c>
      <c r="X1469" s="455" t="n"/>
      <c r="Y1469" s="419" t="n">
        <v>44824</v>
      </c>
      <c r="Z1469" s="418" t="inlineStr">
        <is>
          <t>PTI2219686</t>
        </is>
      </c>
      <c r="AA1469" s="418" t="inlineStr"/>
      <c r="AB1469" s="418" t="inlineStr">
        <is>
          <t>បុគ្គលជាប់អាករ</t>
        </is>
      </c>
      <c r="AC1469" s="418" t="inlineStr">
        <is>
          <t>L001-100067123</t>
        </is>
      </c>
      <c r="AD1469" s="418" t="inlineStr">
        <is>
          <t>រីឡាយអេប៊ល សូស អ៊ិនដាសស្រ្ទៀល (ខេមបូឌា)</t>
        </is>
      </c>
      <c r="AE1469" s="455" t="n">
        <v>560369</v>
      </c>
      <c r="AF1469" s="455" t="n">
        <v>500054</v>
      </c>
      <c r="AG1469" s="455" t="n">
        <v>10310</v>
      </c>
      <c r="AH1469" s="455" t="n">
        <v>0</v>
      </c>
      <c r="AI1469" s="455" t="n">
        <v>50005</v>
      </c>
      <c r="AJ1469" s="455" t="n">
        <v>0</v>
      </c>
      <c r="AK1469" s="455" t="n">
        <v>0</v>
      </c>
      <c r="AL1469" s="455" t="n">
        <v>0</v>
      </c>
      <c r="AM1469" s="455" t="n">
        <v>0</v>
      </c>
      <c r="AN1469" s="455" t="n">
        <v>0</v>
      </c>
      <c r="AO1469" s="455" t="n">
        <v>0</v>
      </c>
      <c r="AP1469" s="455" t="n">
        <v>0</v>
      </c>
      <c r="AQ1469" s="455" t="n">
        <v>0</v>
      </c>
      <c r="AR1469" s="418" t="inlineStr"/>
      <c r="AS1469" s="418" t="inlineStr">
        <is>
          <t>ថ្លៃដឹកជញ្ជូន និងសេវា</t>
        </is>
      </c>
      <c r="AT1469" s="418" t="inlineStr">
        <is>
          <t>បានប្រកាសពន្ធ</t>
        </is>
      </c>
    </row>
    <row r="1470">
      <c r="A1470" s="417" t="n">
        <v>1461</v>
      </c>
      <c r="B1470" s="418" t="inlineStr">
        <is>
          <t>Drinking water</t>
        </is>
      </c>
      <c r="C1470" s="418" t="inlineStr">
        <is>
          <t>ឃឺន + ណាហ្គែល</t>
        </is>
      </c>
      <c r="D1470" s="418" t="inlineStr">
        <is>
          <t>L001-100045189</t>
        </is>
      </c>
      <c r="E1470" s="418" t="inlineStr">
        <is>
          <t>PTI2219684</t>
        </is>
      </c>
      <c r="F1470" s="419" t="n">
        <v>44824</v>
      </c>
      <c r="G1470" s="420" t="n">
        <v>50485</v>
      </c>
      <c r="H1470" s="418" t="n"/>
      <c r="I1470" s="455" t="n">
        <v>50485</v>
      </c>
      <c r="J1470" s="418">
        <f>IF(L1470&lt;&gt;"",L1470,K1470)</f>
        <v/>
      </c>
      <c r="K1470" s="418">
        <f>IF(AND(T1470=TRUE, U1470=TRUE, V1470=TRUE), IF(W1470&lt;-0.05, "អនុញ្ញាត (អ្នកផ្គត់ផ្គង់ប្រកាសខ្វះ)", "បានប្រកាស (អនុញ្ញាត)"), IF(AND(T1470=FALSE, U1470=FALSE, V1470=FALSE), "ព្យួរទុក (មិនមានទិន្នន័យ)", "ប្រកាសខុស (ព្យួរទុក)"))</f>
        <v/>
      </c>
      <c r="L1470" s="418" t="inlineStr"/>
      <c r="M1470" s="418" t="inlineStr"/>
      <c r="N1470" s="455" t="n"/>
      <c r="O1470" s="455">
        <f>IF(W1470&lt;0,AI1470,I1470)</f>
        <v/>
      </c>
      <c r="P1470" s="455">
        <f>I1470-O1470</f>
        <v/>
      </c>
      <c r="Q1470" s="418" t="n"/>
      <c r="R1470" s="418" t="inlineStr">
        <is>
          <t>PTI2219684</t>
        </is>
      </c>
      <c r="S1470" s="418" t="inlineStr">
        <is>
          <t>PTI2219684</t>
        </is>
      </c>
      <c r="T1470" s="418">
        <f>R1470=S1470</f>
        <v/>
      </c>
      <c r="U1470" s="418">
        <f>AND(MONTH(F1470)=MONTH(Y1470), YEAR(F1470)=YEAR(Y1470))</f>
        <v/>
      </c>
      <c r="V1470" s="418">
        <f>AND(AC1470&lt;&gt;"", 'Company information'!D$4&lt;&gt;"", RIGHT(SUBSTITUTE(AC1470,"-",""),9)=RIGHT(SUBSTITUTE('Company information'!D$4,"-",""),9))</f>
        <v/>
      </c>
      <c r="W1470" s="418">
        <f>AI1470-I1470</f>
        <v/>
      </c>
      <c r="X1470" s="455" t="n"/>
      <c r="Y1470" s="419" t="n">
        <v>44824</v>
      </c>
      <c r="Z1470" s="418" t="inlineStr">
        <is>
          <t>PTI2219684</t>
        </is>
      </c>
      <c r="AA1470" s="418" t="inlineStr"/>
      <c r="AB1470" s="418" t="inlineStr">
        <is>
          <t>បុគ្គលជាប់អាករ</t>
        </is>
      </c>
      <c r="AC1470" s="418" t="inlineStr">
        <is>
          <t>L001-100067123</t>
        </is>
      </c>
      <c r="AD1470" s="418" t="inlineStr">
        <is>
          <t>រីឡាយអេប៊ល សូស អ៊ិនដាសស្រ្ទៀល (ខេមបូឌា)</t>
        </is>
      </c>
      <c r="AE1470" s="455" t="n">
        <v>565648</v>
      </c>
      <c r="AF1470" s="455" t="n">
        <v>504853</v>
      </c>
      <c r="AG1470" s="455" t="n">
        <v>10310</v>
      </c>
      <c r="AH1470" s="455" t="n">
        <v>0</v>
      </c>
      <c r="AI1470" s="455" t="n">
        <v>50485</v>
      </c>
      <c r="AJ1470" s="455" t="n">
        <v>0</v>
      </c>
      <c r="AK1470" s="455" t="n">
        <v>0</v>
      </c>
      <c r="AL1470" s="455" t="n">
        <v>0</v>
      </c>
      <c r="AM1470" s="455" t="n">
        <v>0</v>
      </c>
      <c r="AN1470" s="455" t="n">
        <v>0</v>
      </c>
      <c r="AO1470" s="455" t="n">
        <v>0</v>
      </c>
      <c r="AP1470" s="455" t="n">
        <v>0</v>
      </c>
      <c r="AQ1470" s="455" t="n">
        <v>0</v>
      </c>
      <c r="AR1470" s="418" t="inlineStr"/>
      <c r="AS1470" s="418" t="inlineStr">
        <is>
          <t>ថ្លៃដឹកជញ្ជូន និងសេវា</t>
        </is>
      </c>
      <c r="AT1470" s="418" t="inlineStr">
        <is>
          <t>បានប្រកាសពន្ធ</t>
        </is>
      </c>
    </row>
    <row r="1471">
      <c r="A1471" s="417" t="n">
        <v>1462</v>
      </c>
      <c r="B1471" s="418" t="inlineStr">
        <is>
          <t>Drinking water</t>
        </is>
      </c>
      <c r="C1471" s="418" t="inlineStr">
        <is>
          <t>ឃឺន + ណាហ្គែល</t>
        </is>
      </c>
      <c r="D1471" s="418" t="inlineStr">
        <is>
          <t>L001-100045189</t>
        </is>
      </c>
      <c r="E1471" s="418" t="inlineStr">
        <is>
          <t>PTI2219640</t>
        </is>
      </c>
      <c r="F1471" s="419" t="n">
        <v>44824</v>
      </c>
      <c r="G1471" s="420" t="n">
        <v>151415</v>
      </c>
      <c r="H1471" s="418" t="n"/>
      <c r="I1471" s="455" t="n">
        <v>151415</v>
      </c>
      <c r="J1471" s="418">
        <f>IF(L1471&lt;&gt;"",L1471,K1471)</f>
        <v/>
      </c>
      <c r="K1471" s="418">
        <f>IF(AND(T1471=TRUE, U1471=TRUE, V1471=TRUE), IF(W1471&lt;-0.05, "អនុញ្ញាត (អ្នកផ្គត់ផ្គង់ប្រកាសខ្វះ)", "បានប្រកាស (អនុញ្ញាត)"), IF(AND(T1471=FALSE, U1471=FALSE, V1471=FALSE), "ព្យួរទុក (មិនមានទិន្នន័យ)", "ប្រកាសខុស (ព្យួរទុក)"))</f>
        <v/>
      </c>
      <c r="L1471" s="418" t="inlineStr"/>
      <c r="M1471" s="418" t="inlineStr"/>
      <c r="N1471" s="455" t="n"/>
      <c r="O1471" s="455">
        <f>IF(W1471&lt;0,AI1471,I1471)</f>
        <v/>
      </c>
      <c r="P1471" s="455">
        <f>I1471-O1471</f>
        <v/>
      </c>
      <c r="Q1471" s="418" t="n"/>
      <c r="R1471" s="418" t="inlineStr">
        <is>
          <t>PTI2219640</t>
        </is>
      </c>
      <c r="S1471" s="418" t="inlineStr">
        <is>
          <t>PTI2219640</t>
        </is>
      </c>
      <c r="T1471" s="418">
        <f>R1471=S1471</f>
        <v/>
      </c>
      <c r="U1471" s="418">
        <f>AND(MONTH(F1471)=MONTH(Y1471), YEAR(F1471)=YEAR(Y1471))</f>
        <v/>
      </c>
      <c r="V1471" s="418">
        <f>AND(AC1471&lt;&gt;"", 'Company information'!D$4&lt;&gt;"", RIGHT(SUBSTITUTE(AC1471,"-",""),9)=RIGHT(SUBSTITUTE('Company information'!D$4,"-",""),9))</f>
        <v/>
      </c>
      <c r="W1471" s="418">
        <f>AI1471-I1471</f>
        <v/>
      </c>
      <c r="X1471" s="455" t="n"/>
      <c r="Y1471" s="419" t="n">
        <v>44824</v>
      </c>
      <c r="Z1471" s="418" t="inlineStr">
        <is>
          <t>PTI2219640</t>
        </is>
      </c>
      <c r="AA1471" s="418" t="inlineStr"/>
      <c r="AB1471" s="418" t="inlineStr">
        <is>
          <t>បុគ្គលជាប់អាករ</t>
        </is>
      </c>
      <c r="AC1471" s="418" t="inlineStr">
        <is>
          <t>L001-100067123</t>
        </is>
      </c>
      <c r="AD1471" s="418" t="inlineStr">
        <is>
          <t>រីឡាយអេប៊ល សូស អ៊ិនដាសស្រ្ទៀល (ខេមបូឌា)</t>
        </is>
      </c>
      <c r="AE1471" s="455" t="n">
        <v>1727420</v>
      </c>
      <c r="AF1471" s="455" t="n">
        <v>1514145</v>
      </c>
      <c r="AG1471" s="455" t="n">
        <v>61860</v>
      </c>
      <c r="AH1471" s="455" t="n">
        <v>0</v>
      </c>
      <c r="AI1471" s="455" t="n">
        <v>151415</v>
      </c>
      <c r="AJ1471" s="455" t="n">
        <v>0</v>
      </c>
      <c r="AK1471" s="455" t="n">
        <v>0</v>
      </c>
      <c r="AL1471" s="455" t="n">
        <v>0</v>
      </c>
      <c r="AM1471" s="455" t="n">
        <v>0</v>
      </c>
      <c r="AN1471" s="455" t="n">
        <v>0</v>
      </c>
      <c r="AO1471" s="455" t="n">
        <v>0</v>
      </c>
      <c r="AP1471" s="455" t="n">
        <v>0</v>
      </c>
      <c r="AQ1471" s="455" t="n">
        <v>0</v>
      </c>
      <c r="AR1471" s="418" t="inlineStr"/>
      <c r="AS1471" s="418" t="inlineStr">
        <is>
          <t>ថ្លៃដឹកជញ្ជូន និងសេវា</t>
        </is>
      </c>
      <c r="AT1471" s="418" t="inlineStr">
        <is>
          <t>បានប្រកាសពន្ធ</t>
        </is>
      </c>
    </row>
    <row r="1472">
      <c r="A1472" s="417" t="n">
        <v>1463</v>
      </c>
      <c r="B1472" s="418" t="inlineStr">
        <is>
          <t>Drinking water</t>
        </is>
      </c>
      <c r="C1472" s="418" t="inlineStr">
        <is>
          <t>ឃឺន + ណាហ្គែល</t>
        </is>
      </c>
      <c r="D1472" s="418" t="inlineStr">
        <is>
          <t>L001-100045189</t>
        </is>
      </c>
      <c r="E1472" s="418" t="inlineStr">
        <is>
          <t>PTI2219651</t>
        </is>
      </c>
      <c r="F1472" s="419" t="n">
        <v>44824</v>
      </c>
      <c r="G1472" s="420" t="n">
        <v>92689</v>
      </c>
      <c r="H1472" s="418" t="n"/>
      <c r="I1472" s="455" t="n">
        <v>92689</v>
      </c>
      <c r="J1472" s="418">
        <f>IF(L1472&lt;&gt;"",L1472,K1472)</f>
        <v/>
      </c>
      <c r="K1472" s="418">
        <f>IF(AND(T1472=TRUE, U1472=TRUE, V1472=TRUE), IF(W1472&lt;-0.05, "អនុញ្ញាត (អ្នកផ្គត់ផ្គង់ប្រកាសខ្វះ)", "បានប្រកាស (អនុញ្ញាត)"), IF(AND(T1472=FALSE, U1472=FALSE, V1472=FALSE), "ព្យួរទុក (មិនមានទិន្នន័យ)", "ប្រកាសខុស (ព្យួរទុក)"))</f>
        <v/>
      </c>
      <c r="L1472" s="418" t="inlineStr"/>
      <c r="M1472" s="418" t="inlineStr"/>
      <c r="N1472" s="455" t="n"/>
      <c r="O1472" s="455">
        <f>IF(W1472&lt;0,AI1472,I1472)</f>
        <v/>
      </c>
      <c r="P1472" s="455">
        <f>I1472-O1472</f>
        <v/>
      </c>
      <c r="Q1472" s="418" t="n"/>
      <c r="R1472" s="418" t="inlineStr">
        <is>
          <t>PTI2219651</t>
        </is>
      </c>
      <c r="S1472" s="418" t="inlineStr">
        <is>
          <t>PTI2219651</t>
        </is>
      </c>
      <c r="T1472" s="418">
        <f>R1472=S1472</f>
        <v/>
      </c>
      <c r="U1472" s="418">
        <f>AND(MONTH(F1472)=MONTH(Y1472), YEAR(F1472)=YEAR(Y1472))</f>
        <v/>
      </c>
      <c r="V1472" s="418">
        <f>AND(AC1472&lt;&gt;"", 'Company information'!D$4&lt;&gt;"", RIGHT(SUBSTITUTE(AC1472,"-",""),9)=RIGHT(SUBSTITUTE('Company information'!D$4,"-",""),9))</f>
        <v/>
      </c>
      <c r="W1472" s="418">
        <f>AI1472-I1472</f>
        <v/>
      </c>
      <c r="X1472" s="455" t="n"/>
      <c r="Y1472" s="419" t="n">
        <v>44824</v>
      </c>
      <c r="Z1472" s="418" t="inlineStr">
        <is>
          <t>PTI2219651</t>
        </is>
      </c>
      <c r="AA1472" s="418" t="inlineStr"/>
      <c r="AB1472" s="418" t="inlineStr">
        <is>
          <t>បុគ្គលជាប់អាករ</t>
        </is>
      </c>
      <c r="AC1472" s="418" t="inlineStr">
        <is>
          <t>L001-100067123</t>
        </is>
      </c>
      <c r="AD1472" s="418" t="inlineStr">
        <is>
          <t>រីឡាយអេប៊ល សូស អ៊ិនដាសស្រ្ទៀល (ខេមបូឌា)</t>
        </is>
      </c>
      <c r="AE1472" s="455" t="n">
        <v>1081437</v>
      </c>
      <c r="AF1472" s="455" t="n">
        <v>926888</v>
      </c>
      <c r="AG1472" s="455" t="n">
        <v>61860</v>
      </c>
      <c r="AH1472" s="455" t="n">
        <v>0</v>
      </c>
      <c r="AI1472" s="455" t="n">
        <v>92689</v>
      </c>
      <c r="AJ1472" s="455" t="n">
        <v>0</v>
      </c>
      <c r="AK1472" s="455" t="n">
        <v>0</v>
      </c>
      <c r="AL1472" s="455" t="n">
        <v>0</v>
      </c>
      <c r="AM1472" s="455" t="n">
        <v>0</v>
      </c>
      <c r="AN1472" s="455" t="n">
        <v>0</v>
      </c>
      <c r="AO1472" s="455" t="n">
        <v>0</v>
      </c>
      <c r="AP1472" s="455" t="n">
        <v>0</v>
      </c>
      <c r="AQ1472" s="455" t="n">
        <v>0</v>
      </c>
      <c r="AR1472" s="418" t="inlineStr"/>
      <c r="AS1472" s="418" t="inlineStr">
        <is>
          <t>ថ្លៃដឹកជញ្ជូន និងសេវា</t>
        </is>
      </c>
      <c r="AT1472" s="418" t="inlineStr">
        <is>
          <t>បានប្រកាសពន្ធ</t>
        </is>
      </c>
    </row>
    <row r="1473">
      <c r="A1473" s="417" t="n">
        <v>1464</v>
      </c>
      <c r="B1473" s="418" t="inlineStr">
        <is>
          <t>Drinking water</t>
        </is>
      </c>
      <c r="C1473" s="418" t="inlineStr">
        <is>
          <t>ឃឺន + ណាហ្គែល</t>
        </is>
      </c>
      <c r="D1473" s="418" t="inlineStr">
        <is>
          <t>L001-100045189</t>
        </is>
      </c>
      <c r="E1473" s="418" t="inlineStr">
        <is>
          <t>PTI2219650</t>
        </is>
      </c>
      <c r="F1473" s="419" t="n">
        <v>44824</v>
      </c>
      <c r="G1473" s="420" t="n">
        <v>119495</v>
      </c>
      <c r="H1473" s="418" t="n"/>
      <c r="I1473" s="455" t="n">
        <v>119495</v>
      </c>
      <c r="J1473" s="418">
        <f>IF(L1473&lt;&gt;"",L1473,K1473)</f>
        <v/>
      </c>
      <c r="K1473" s="418">
        <f>IF(AND(T1473=TRUE, U1473=TRUE, V1473=TRUE), IF(W1473&lt;-0.05, "អនុញ្ញាត (អ្នកផ្គត់ផ្គង់ប្រកាសខ្វះ)", "បានប្រកាស (អនុញ្ញាត)"), IF(AND(T1473=FALSE, U1473=FALSE, V1473=FALSE), "ព្យួរទុក (មិនមានទិន្នន័យ)", "ប្រកាសខុស (ព្យួរទុក)"))</f>
        <v/>
      </c>
      <c r="L1473" s="418" t="inlineStr"/>
      <c r="M1473" s="418" t="inlineStr"/>
      <c r="N1473" s="455" t="n"/>
      <c r="O1473" s="455">
        <f>IF(W1473&lt;0,AI1473,I1473)</f>
        <v/>
      </c>
      <c r="P1473" s="455">
        <f>I1473-O1473</f>
        <v/>
      </c>
      <c r="Q1473" s="418" t="n"/>
      <c r="R1473" s="418" t="inlineStr">
        <is>
          <t>PTI2219650</t>
        </is>
      </c>
      <c r="S1473" s="418" t="inlineStr">
        <is>
          <t>PTI2219650</t>
        </is>
      </c>
      <c r="T1473" s="418">
        <f>R1473=S1473</f>
        <v/>
      </c>
      <c r="U1473" s="418">
        <f>AND(MONTH(F1473)=MONTH(Y1473), YEAR(F1473)=YEAR(Y1473))</f>
        <v/>
      </c>
      <c r="V1473" s="418">
        <f>AND(AC1473&lt;&gt;"", 'Company information'!D$4&lt;&gt;"", RIGHT(SUBSTITUTE(AC1473,"-",""),9)=RIGHT(SUBSTITUTE('Company information'!D$4,"-",""),9))</f>
        <v/>
      </c>
      <c r="W1473" s="418">
        <f>AI1473-I1473</f>
        <v/>
      </c>
      <c r="X1473" s="455" t="n"/>
      <c r="Y1473" s="419" t="n">
        <v>44824</v>
      </c>
      <c r="Z1473" s="418" t="inlineStr">
        <is>
          <t>PTI2219650</t>
        </is>
      </c>
      <c r="AA1473" s="418" t="inlineStr"/>
      <c r="AB1473" s="418" t="inlineStr">
        <is>
          <t>បុគ្គលជាប់អាករ</t>
        </is>
      </c>
      <c r="AC1473" s="418" t="inlineStr">
        <is>
          <t>L001-100067123</t>
        </is>
      </c>
      <c r="AD1473" s="418" t="inlineStr">
        <is>
          <t>រីឡាយអេប៊ល សូស អ៊ិនដាសស្រ្ទៀល (ខេមបូឌា)</t>
        </is>
      </c>
      <c r="AE1473" s="455" t="n">
        <v>1376303</v>
      </c>
      <c r="AF1473" s="455" t="n">
        <v>1194948</v>
      </c>
      <c r="AG1473" s="455" t="n">
        <v>61860</v>
      </c>
      <c r="AH1473" s="455" t="n">
        <v>0</v>
      </c>
      <c r="AI1473" s="455" t="n">
        <v>119495</v>
      </c>
      <c r="AJ1473" s="455" t="n">
        <v>0</v>
      </c>
      <c r="AK1473" s="455" t="n">
        <v>0</v>
      </c>
      <c r="AL1473" s="455" t="n">
        <v>0</v>
      </c>
      <c r="AM1473" s="455" t="n">
        <v>0</v>
      </c>
      <c r="AN1473" s="455" t="n">
        <v>0</v>
      </c>
      <c r="AO1473" s="455" t="n">
        <v>0</v>
      </c>
      <c r="AP1473" s="455" t="n">
        <v>0</v>
      </c>
      <c r="AQ1473" s="455" t="n">
        <v>0</v>
      </c>
      <c r="AR1473" s="418" t="inlineStr"/>
      <c r="AS1473" s="418" t="inlineStr">
        <is>
          <t>ថ្លៃដឹកជញ្ជូន និងសេវា</t>
        </is>
      </c>
      <c r="AT1473" s="418" t="inlineStr">
        <is>
          <t>បានប្រកាសពន្ធ</t>
        </is>
      </c>
    </row>
    <row r="1474">
      <c r="A1474" s="417" t="n">
        <v>1465</v>
      </c>
      <c r="B1474" s="418" t="inlineStr">
        <is>
          <t>Drinking water</t>
        </is>
      </c>
      <c r="C1474" s="418" t="inlineStr">
        <is>
          <t>ឃឺន + ណាហ្គែល</t>
        </is>
      </c>
      <c r="D1474" s="418" t="inlineStr">
        <is>
          <t>L001-100045189</t>
        </is>
      </c>
      <c r="E1474" s="418" t="inlineStr">
        <is>
          <t>PTI2219641</t>
        </is>
      </c>
      <c r="F1474" s="419" t="n">
        <v>44824</v>
      </c>
      <c r="G1474" s="420" t="n">
        <v>92689</v>
      </c>
      <c r="H1474" s="418" t="n"/>
      <c r="I1474" s="455" t="n">
        <v>92689</v>
      </c>
      <c r="J1474" s="418">
        <f>IF(L1474&lt;&gt;"",L1474,K1474)</f>
        <v/>
      </c>
      <c r="K1474" s="418">
        <f>IF(AND(T1474=TRUE, U1474=TRUE, V1474=TRUE), IF(W1474&lt;-0.05, "អនុញ្ញាត (អ្នកផ្គត់ផ្គង់ប្រកាសខ្វះ)", "បានប្រកាស (អនុញ្ញាត)"), IF(AND(T1474=FALSE, U1474=FALSE, V1474=FALSE), "ព្យួរទុក (មិនមានទិន្នន័យ)", "ប្រកាសខុស (ព្យួរទុក)"))</f>
        <v/>
      </c>
      <c r="L1474" s="418" t="inlineStr"/>
      <c r="M1474" s="418" t="inlineStr"/>
      <c r="N1474" s="455" t="n"/>
      <c r="O1474" s="455">
        <f>IF(W1474&lt;0,AI1474,I1474)</f>
        <v/>
      </c>
      <c r="P1474" s="455">
        <f>I1474-O1474</f>
        <v/>
      </c>
      <c r="Q1474" s="418" t="n"/>
      <c r="R1474" s="418" t="inlineStr">
        <is>
          <t>PTI2219641</t>
        </is>
      </c>
      <c r="S1474" s="418" t="inlineStr">
        <is>
          <t>PTI2219641</t>
        </is>
      </c>
      <c r="T1474" s="418">
        <f>R1474=S1474</f>
        <v/>
      </c>
      <c r="U1474" s="418">
        <f>AND(MONTH(F1474)=MONTH(Y1474), YEAR(F1474)=YEAR(Y1474))</f>
        <v/>
      </c>
      <c r="V1474" s="418">
        <f>AND(AC1474&lt;&gt;"", 'Company information'!D$4&lt;&gt;"", RIGHT(SUBSTITUTE(AC1474,"-",""),9)=RIGHT(SUBSTITUTE('Company information'!D$4,"-",""),9))</f>
        <v/>
      </c>
      <c r="W1474" s="418">
        <f>AI1474-I1474</f>
        <v/>
      </c>
      <c r="X1474" s="455" t="n"/>
      <c r="Y1474" s="419" t="n">
        <v>44824</v>
      </c>
      <c r="Z1474" s="418" t="inlineStr">
        <is>
          <t>PTI2219641</t>
        </is>
      </c>
      <c r="AA1474" s="418" t="inlineStr"/>
      <c r="AB1474" s="418" t="inlineStr">
        <is>
          <t>បុគ្គលជាប់អាករ</t>
        </is>
      </c>
      <c r="AC1474" s="418" t="inlineStr">
        <is>
          <t>L001-100067123</t>
        </is>
      </c>
      <c r="AD1474" s="418" t="inlineStr">
        <is>
          <t>រីឡាយអេប៊ល សូស អ៊ិនដាសស្រ្ទៀល (ខេមបូឌា)</t>
        </is>
      </c>
      <c r="AE1474" s="455" t="n">
        <v>1081437</v>
      </c>
      <c r="AF1474" s="455" t="n">
        <v>926888</v>
      </c>
      <c r="AG1474" s="455" t="n">
        <v>61860</v>
      </c>
      <c r="AH1474" s="455" t="n">
        <v>0</v>
      </c>
      <c r="AI1474" s="455" t="n">
        <v>92689</v>
      </c>
      <c r="AJ1474" s="455" t="n">
        <v>0</v>
      </c>
      <c r="AK1474" s="455" t="n">
        <v>0</v>
      </c>
      <c r="AL1474" s="455" t="n">
        <v>0</v>
      </c>
      <c r="AM1474" s="455" t="n">
        <v>0</v>
      </c>
      <c r="AN1474" s="455" t="n">
        <v>0</v>
      </c>
      <c r="AO1474" s="455" t="n">
        <v>0</v>
      </c>
      <c r="AP1474" s="455" t="n">
        <v>0</v>
      </c>
      <c r="AQ1474" s="455" t="n">
        <v>0</v>
      </c>
      <c r="AR1474" s="418" t="inlineStr"/>
      <c r="AS1474" s="418" t="inlineStr">
        <is>
          <t>ថ្លៃដឹកជញ្ជូន និងសេវា</t>
        </is>
      </c>
      <c r="AT1474" s="418" t="inlineStr">
        <is>
          <t>បានប្រកាសពន្ធ</t>
        </is>
      </c>
    </row>
    <row r="1475">
      <c r="A1475" s="417" t="n">
        <v>1466</v>
      </c>
      <c r="B1475" s="418" t="inlineStr">
        <is>
          <t>Drinking water</t>
        </is>
      </c>
      <c r="C1475" s="418" t="inlineStr">
        <is>
          <t>ឃឺន + ណាហ្គែល</t>
        </is>
      </c>
      <c r="D1475" s="418" t="inlineStr">
        <is>
          <t>L001-100045189</t>
        </is>
      </c>
      <c r="E1475" s="418" t="inlineStr">
        <is>
          <t>PTI2219683</t>
        </is>
      </c>
      <c r="F1475" s="419" t="n">
        <v>44824</v>
      </c>
      <c r="G1475" s="420" t="n">
        <v>58831</v>
      </c>
      <c r="H1475" s="418" t="n"/>
      <c r="I1475" s="455" t="n">
        <v>58831</v>
      </c>
      <c r="J1475" s="418">
        <f>IF(L1475&lt;&gt;"",L1475,K1475)</f>
        <v/>
      </c>
      <c r="K1475" s="418">
        <f>IF(AND(T1475=TRUE, U1475=TRUE, V1475=TRUE), IF(W1475&lt;-0.05, "អនុញ្ញាត (អ្នកផ្គត់ផ្គង់ប្រកាសខ្វះ)", "បានប្រកាស (អនុញ្ញាត)"), IF(AND(T1475=FALSE, U1475=FALSE, V1475=FALSE), "ព្យួរទុក (មិនមានទិន្នន័យ)", "ប្រកាសខុស (ព្យួរទុក)"))</f>
        <v/>
      </c>
      <c r="L1475" s="418" t="inlineStr"/>
      <c r="M1475" s="418" t="inlineStr"/>
      <c r="N1475" s="455" t="n"/>
      <c r="O1475" s="455">
        <f>IF(W1475&lt;0,AI1475,I1475)</f>
        <v/>
      </c>
      <c r="P1475" s="455">
        <f>I1475-O1475</f>
        <v/>
      </c>
      <c r="Q1475" s="418" t="n"/>
      <c r="R1475" s="418" t="inlineStr">
        <is>
          <t>PTI2219683</t>
        </is>
      </c>
      <c r="S1475" s="418" t="inlineStr">
        <is>
          <t>PTI2219683</t>
        </is>
      </c>
      <c r="T1475" s="418">
        <f>R1475=S1475</f>
        <v/>
      </c>
      <c r="U1475" s="418">
        <f>AND(MONTH(F1475)=MONTH(Y1475), YEAR(F1475)=YEAR(Y1475))</f>
        <v/>
      </c>
      <c r="V1475" s="418">
        <f>AND(AC1475&lt;&gt;"", 'Company information'!D$4&lt;&gt;"", RIGHT(SUBSTITUTE(AC1475,"-",""),9)=RIGHT(SUBSTITUTE('Company information'!D$4,"-",""),9))</f>
        <v/>
      </c>
      <c r="W1475" s="418">
        <f>AI1475-I1475</f>
        <v/>
      </c>
      <c r="X1475" s="455" t="n"/>
      <c r="Y1475" s="419" t="n">
        <v>44824</v>
      </c>
      <c r="Z1475" s="418" t="inlineStr">
        <is>
          <t>PTI2219683</t>
        </is>
      </c>
      <c r="AA1475" s="418" t="inlineStr"/>
      <c r="AB1475" s="418" t="inlineStr">
        <is>
          <t>បុគ្គលជាប់អាករ</t>
        </is>
      </c>
      <c r="AC1475" s="418" t="inlineStr">
        <is>
          <t>L001-100067123</t>
        </is>
      </c>
      <c r="AD1475" s="418" t="inlineStr">
        <is>
          <t>រីឡាយអេប៊ល សូស អ៊ិនដាសស្រ្ទៀល (ខេមបូឌា)</t>
        </is>
      </c>
      <c r="AE1475" s="455" t="n">
        <v>657448</v>
      </c>
      <c r="AF1475" s="455" t="n">
        <v>588307</v>
      </c>
      <c r="AG1475" s="455" t="n">
        <v>10310</v>
      </c>
      <c r="AH1475" s="455" t="n">
        <v>0</v>
      </c>
      <c r="AI1475" s="455" t="n">
        <v>58831</v>
      </c>
      <c r="AJ1475" s="455" t="n">
        <v>0</v>
      </c>
      <c r="AK1475" s="455" t="n">
        <v>0</v>
      </c>
      <c r="AL1475" s="455" t="n">
        <v>0</v>
      </c>
      <c r="AM1475" s="455" t="n">
        <v>0</v>
      </c>
      <c r="AN1475" s="455" t="n">
        <v>0</v>
      </c>
      <c r="AO1475" s="455" t="n">
        <v>0</v>
      </c>
      <c r="AP1475" s="455" t="n">
        <v>0</v>
      </c>
      <c r="AQ1475" s="455" t="n">
        <v>0</v>
      </c>
      <c r="AR1475" s="418" t="inlineStr"/>
      <c r="AS1475" s="418" t="inlineStr">
        <is>
          <t>ថ្លៃដឹកជញ្ជូន និងសេវា</t>
        </is>
      </c>
      <c r="AT1475" s="418" t="inlineStr">
        <is>
          <t>បានប្រកាសពន្ធ</t>
        </is>
      </c>
    </row>
    <row r="1476">
      <c r="A1476" s="417" t="n">
        <v>1467</v>
      </c>
      <c r="B1476" s="418" t="inlineStr">
        <is>
          <t>Drinking water</t>
        </is>
      </c>
      <c r="C1476" s="418" t="inlineStr">
        <is>
          <t>ឃឺន + ណាហ្គែល</t>
        </is>
      </c>
      <c r="D1476" s="418" t="inlineStr">
        <is>
          <t>L001-100045189</t>
        </is>
      </c>
      <c r="E1476" s="418" t="inlineStr">
        <is>
          <t>PTI2219663</t>
        </is>
      </c>
      <c r="F1476" s="419" t="n">
        <v>44824</v>
      </c>
      <c r="G1476" s="420" t="n">
        <v>371554</v>
      </c>
      <c r="H1476" s="418" t="n"/>
      <c r="I1476" s="455" t="n">
        <v>371554</v>
      </c>
      <c r="J1476" s="418">
        <f>IF(L1476&lt;&gt;"",L1476,K1476)</f>
        <v/>
      </c>
      <c r="K1476" s="418">
        <f>IF(AND(T1476=TRUE, U1476=TRUE, V1476=TRUE), IF(W1476&lt;-0.05, "អនុញ្ញាត (អ្នកផ្គត់ផ្គង់ប្រកាសខ្វះ)", "បានប្រកាស (អនុញ្ញាត)"), IF(AND(T1476=FALSE, U1476=FALSE, V1476=FALSE), "ព្យួរទុក (មិនមានទិន្នន័យ)", "ប្រកាសខុស (ព្យួរទុក)"))</f>
        <v/>
      </c>
      <c r="L1476" s="418" t="inlineStr"/>
      <c r="M1476" s="418" t="inlineStr"/>
      <c r="N1476" s="455" t="n"/>
      <c r="O1476" s="455">
        <f>IF(W1476&lt;0,AI1476,I1476)</f>
        <v/>
      </c>
      <c r="P1476" s="455">
        <f>I1476-O1476</f>
        <v/>
      </c>
      <c r="Q1476" s="418" t="n"/>
      <c r="R1476" s="418" t="inlineStr">
        <is>
          <t>PTI2219663</t>
        </is>
      </c>
      <c r="S1476" s="418" t="inlineStr">
        <is>
          <t>PTI2219663</t>
        </is>
      </c>
      <c r="T1476" s="418">
        <f>R1476=S1476</f>
        <v/>
      </c>
      <c r="U1476" s="418">
        <f>AND(MONTH(F1476)=MONTH(Y1476), YEAR(F1476)=YEAR(Y1476))</f>
        <v/>
      </c>
      <c r="V1476" s="418">
        <f>AND(AC1476&lt;&gt;"", 'Company information'!D$4&lt;&gt;"", RIGHT(SUBSTITUTE(AC1476,"-",""),9)=RIGHT(SUBSTITUTE('Company information'!D$4,"-",""),9))</f>
        <v/>
      </c>
      <c r="W1476" s="418">
        <f>AI1476-I1476</f>
        <v/>
      </c>
      <c r="X1476" s="455" t="n"/>
      <c r="Y1476" s="419" t="n">
        <v>44824</v>
      </c>
      <c r="Z1476" s="418" t="inlineStr">
        <is>
          <t>PTI2219663</t>
        </is>
      </c>
      <c r="AA1476" s="418" t="inlineStr"/>
      <c r="AB1476" s="418" t="inlineStr">
        <is>
          <t>បុគ្គលជាប់អាករ</t>
        </is>
      </c>
      <c r="AC1476" s="418" t="inlineStr">
        <is>
          <t>L001-100067123</t>
        </is>
      </c>
      <c r="AD1476" s="418" t="inlineStr">
        <is>
          <t>រីឡាយអេប៊ល សូស អ៊ិនដាសស្រ្ទៀល (ខេមបូឌា)</t>
        </is>
      </c>
      <c r="AE1476" s="455" t="n">
        <v>4148950</v>
      </c>
      <c r="AF1476" s="455" t="n">
        <v>3715536</v>
      </c>
      <c r="AG1476" s="455" t="n">
        <v>61860</v>
      </c>
      <c r="AH1476" s="455" t="n">
        <v>0</v>
      </c>
      <c r="AI1476" s="455" t="n">
        <v>371554</v>
      </c>
      <c r="AJ1476" s="455" t="n">
        <v>0</v>
      </c>
      <c r="AK1476" s="455" t="n">
        <v>0</v>
      </c>
      <c r="AL1476" s="455" t="n">
        <v>0</v>
      </c>
      <c r="AM1476" s="455" t="n">
        <v>0</v>
      </c>
      <c r="AN1476" s="455" t="n">
        <v>0</v>
      </c>
      <c r="AO1476" s="455" t="n">
        <v>0</v>
      </c>
      <c r="AP1476" s="455" t="n">
        <v>0</v>
      </c>
      <c r="AQ1476" s="455" t="n">
        <v>0</v>
      </c>
      <c r="AR1476" s="418" t="inlineStr"/>
      <c r="AS1476" s="418" t="inlineStr">
        <is>
          <t>ថ្លៃដឹកជញ្ជូន និងសេវា</t>
        </is>
      </c>
      <c r="AT1476" s="418" t="inlineStr">
        <is>
          <t>បានប្រកាសពន្ធ</t>
        </is>
      </c>
    </row>
    <row r="1477">
      <c r="A1477" s="417" t="n">
        <v>1468</v>
      </c>
      <c r="B1477" s="418" t="inlineStr">
        <is>
          <t>Drinking water</t>
        </is>
      </c>
      <c r="C1477" s="418" t="inlineStr">
        <is>
          <t>ឃឺន + ណាហ្គែល</t>
        </is>
      </c>
      <c r="D1477" s="418" t="inlineStr">
        <is>
          <t>L001-100045189</t>
        </is>
      </c>
      <c r="E1477" s="418" t="inlineStr">
        <is>
          <t>PTI2219661</t>
        </is>
      </c>
      <c r="F1477" s="419" t="n">
        <v>44824</v>
      </c>
      <c r="G1477" s="420" t="n">
        <v>687122</v>
      </c>
      <c r="H1477" s="418" t="n"/>
      <c r="I1477" s="455" t="n">
        <v>687122</v>
      </c>
      <c r="J1477" s="418">
        <f>IF(L1477&lt;&gt;"",L1477,K1477)</f>
        <v/>
      </c>
      <c r="K1477" s="418">
        <f>IF(AND(T1477=TRUE, U1477=TRUE, V1477=TRUE), IF(W1477&lt;-0.05, "អនុញ្ញាត (អ្នកផ្គត់ផ្គង់ប្រកាសខ្វះ)", "បានប្រកាស (អនុញ្ញាត)"), IF(AND(T1477=FALSE, U1477=FALSE, V1477=FALSE), "ព្យួរទុក (មិនមានទិន្នន័យ)", "ប្រកាសខុស (ព្យួរទុក)"))</f>
        <v/>
      </c>
      <c r="L1477" s="418" t="inlineStr"/>
      <c r="M1477" s="418" t="inlineStr"/>
      <c r="N1477" s="455" t="n"/>
      <c r="O1477" s="455">
        <f>IF(W1477&lt;0,AI1477,I1477)</f>
        <v/>
      </c>
      <c r="P1477" s="455">
        <f>I1477-O1477</f>
        <v/>
      </c>
      <c r="Q1477" s="418" t="n"/>
      <c r="R1477" s="418" t="inlineStr">
        <is>
          <t>PTI2219661</t>
        </is>
      </c>
      <c r="S1477" s="418" t="inlineStr">
        <is>
          <t>PTI2219661</t>
        </is>
      </c>
      <c r="T1477" s="418">
        <f>R1477=S1477</f>
        <v/>
      </c>
      <c r="U1477" s="418">
        <f>AND(MONTH(F1477)=MONTH(Y1477), YEAR(F1477)=YEAR(Y1477))</f>
        <v/>
      </c>
      <c r="V1477" s="418">
        <f>AND(AC1477&lt;&gt;"", 'Company information'!D$4&lt;&gt;"", RIGHT(SUBSTITUTE(AC1477,"-",""),9)=RIGHT(SUBSTITUTE('Company information'!D$4,"-",""),9))</f>
        <v/>
      </c>
      <c r="W1477" s="418">
        <f>AI1477-I1477</f>
        <v/>
      </c>
      <c r="X1477" s="455" t="n"/>
      <c r="Y1477" s="419" t="n">
        <v>44824</v>
      </c>
      <c r="Z1477" s="418" t="inlineStr">
        <is>
          <t>PTI2219661</t>
        </is>
      </c>
      <c r="AA1477" s="418" t="inlineStr"/>
      <c r="AB1477" s="418" t="inlineStr">
        <is>
          <t>បុគ្គលជាប់អាករ</t>
        </is>
      </c>
      <c r="AC1477" s="418" t="inlineStr">
        <is>
          <t>L001-100067123</t>
        </is>
      </c>
      <c r="AD1477" s="418" t="inlineStr">
        <is>
          <t>រីឡាយអេប៊ល សូស អ៊ិនដាសស្រ្ទៀល (ខេមបូឌា)</t>
        </is>
      </c>
      <c r="AE1477" s="455" t="n">
        <v>7620203</v>
      </c>
      <c r="AF1477" s="455" t="n">
        <v>6871221</v>
      </c>
      <c r="AG1477" s="455" t="n">
        <v>61860</v>
      </c>
      <c r="AH1477" s="455" t="n">
        <v>0</v>
      </c>
      <c r="AI1477" s="455" t="n">
        <v>687122</v>
      </c>
      <c r="AJ1477" s="455" t="n">
        <v>0</v>
      </c>
      <c r="AK1477" s="455" t="n">
        <v>0</v>
      </c>
      <c r="AL1477" s="455" t="n">
        <v>0</v>
      </c>
      <c r="AM1477" s="455" t="n">
        <v>0</v>
      </c>
      <c r="AN1477" s="455" t="n">
        <v>0</v>
      </c>
      <c r="AO1477" s="455" t="n">
        <v>0</v>
      </c>
      <c r="AP1477" s="455" t="n">
        <v>0</v>
      </c>
      <c r="AQ1477" s="455" t="n">
        <v>0</v>
      </c>
      <c r="AR1477" s="418" t="inlineStr"/>
      <c r="AS1477" s="418" t="inlineStr">
        <is>
          <t>ថ្លៃដឹកជញ្ជូន និងសេវា</t>
        </is>
      </c>
      <c r="AT1477" s="418" t="inlineStr">
        <is>
          <t>បានប្រកាសពន្ធ</t>
        </is>
      </c>
    </row>
    <row r="1478">
      <c r="A1478" s="417" t="n">
        <v>1469</v>
      </c>
      <c r="B1478" s="418" t="inlineStr">
        <is>
          <t>Drinking water</t>
        </is>
      </c>
      <c r="C1478" s="418" t="inlineStr">
        <is>
          <t>ឃឺន + ណាហ្គែល</t>
        </is>
      </c>
      <c r="D1478" s="418" t="inlineStr">
        <is>
          <t>L001-100045189</t>
        </is>
      </c>
      <c r="E1478" s="418" t="inlineStr">
        <is>
          <t>PTI2219662</t>
        </is>
      </c>
      <c r="F1478" s="419" t="n">
        <v>44824</v>
      </c>
      <c r="G1478" s="420" t="n">
        <v>148528</v>
      </c>
      <c r="H1478" s="418" t="n"/>
      <c r="I1478" s="455" t="n">
        <v>148528</v>
      </c>
      <c r="J1478" s="418">
        <f>IF(L1478&lt;&gt;"",L1478,K1478)</f>
        <v/>
      </c>
      <c r="K1478" s="418">
        <f>IF(AND(T1478=TRUE, U1478=TRUE, V1478=TRUE), IF(W1478&lt;-0.05, "អនុញ្ញាត (អ្នកផ្គត់ផ្គង់ប្រកាសខ្វះ)", "បានប្រកាស (អនុញ្ញាត)"), IF(AND(T1478=FALSE, U1478=FALSE, V1478=FALSE), "ព្យួរទុក (មិនមានទិន្នន័យ)", "ប្រកាសខុស (ព្យួរទុក)"))</f>
        <v/>
      </c>
      <c r="L1478" s="418" t="inlineStr"/>
      <c r="M1478" s="418" t="inlineStr"/>
      <c r="N1478" s="455" t="n"/>
      <c r="O1478" s="455">
        <f>IF(W1478&lt;0,AI1478,I1478)</f>
        <v/>
      </c>
      <c r="P1478" s="455">
        <f>I1478-O1478</f>
        <v/>
      </c>
      <c r="Q1478" s="418" t="n"/>
      <c r="R1478" s="418" t="inlineStr">
        <is>
          <t>PTI2219662</t>
        </is>
      </c>
      <c r="S1478" s="418" t="inlineStr">
        <is>
          <t>PTI2219662</t>
        </is>
      </c>
      <c r="T1478" s="418">
        <f>R1478=S1478</f>
        <v/>
      </c>
      <c r="U1478" s="418">
        <f>AND(MONTH(F1478)=MONTH(Y1478), YEAR(F1478)=YEAR(Y1478))</f>
        <v/>
      </c>
      <c r="V1478" s="418">
        <f>AND(AC1478&lt;&gt;"", 'Company information'!D$4&lt;&gt;"", RIGHT(SUBSTITUTE(AC1478,"-",""),9)=RIGHT(SUBSTITUTE('Company information'!D$4,"-",""),9))</f>
        <v/>
      </c>
      <c r="W1478" s="418">
        <f>AI1478-I1478</f>
        <v/>
      </c>
      <c r="X1478" s="455" t="n"/>
      <c r="Y1478" s="419" t="n">
        <v>44824</v>
      </c>
      <c r="Z1478" s="418" t="inlineStr">
        <is>
          <t>PTI2219662</t>
        </is>
      </c>
      <c r="AA1478" s="418" t="inlineStr"/>
      <c r="AB1478" s="418" t="inlineStr">
        <is>
          <t>បុគ្គលជាប់អាករ</t>
        </is>
      </c>
      <c r="AC1478" s="418" t="inlineStr">
        <is>
          <t>L001-100067123</t>
        </is>
      </c>
      <c r="AD1478" s="418" t="inlineStr">
        <is>
          <t>រីឡាយអេប៊ល សូស អ៊ិនដាសស្រ្ទៀល (ខេមបូឌា)</t>
        </is>
      </c>
      <c r="AE1478" s="455" t="n">
        <v>1695665</v>
      </c>
      <c r="AF1478" s="455" t="n">
        <v>1485277</v>
      </c>
      <c r="AG1478" s="455" t="n">
        <v>61860</v>
      </c>
      <c r="AH1478" s="455" t="n">
        <v>0</v>
      </c>
      <c r="AI1478" s="455" t="n">
        <v>148528</v>
      </c>
      <c r="AJ1478" s="455" t="n">
        <v>0</v>
      </c>
      <c r="AK1478" s="455" t="n">
        <v>0</v>
      </c>
      <c r="AL1478" s="455" t="n">
        <v>0</v>
      </c>
      <c r="AM1478" s="455" t="n">
        <v>0</v>
      </c>
      <c r="AN1478" s="455" t="n">
        <v>0</v>
      </c>
      <c r="AO1478" s="455" t="n">
        <v>0</v>
      </c>
      <c r="AP1478" s="455" t="n">
        <v>0</v>
      </c>
      <c r="AQ1478" s="455" t="n">
        <v>0</v>
      </c>
      <c r="AR1478" s="418" t="inlineStr"/>
      <c r="AS1478" s="418" t="inlineStr">
        <is>
          <t>ថ្លៃដឹកជញ្ជូន និងសេវា</t>
        </is>
      </c>
      <c r="AT1478" s="418" t="inlineStr">
        <is>
          <t>បានប្រកាសពន្ធ</t>
        </is>
      </c>
    </row>
    <row r="1479">
      <c r="A1479" s="417" t="n">
        <v>1470</v>
      </c>
      <c r="B1479" s="418" t="inlineStr">
        <is>
          <t>Drinking water</t>
        </is>
      </c>
      <c r="C1479" s="418" t="inlineStr">
        <is>
          <t>ឃឺន + ណាហ្គែល</t>
        </is>
      </c>
      <c r="D1479" s="418" t="inlineStr">
        <is>
          <t>L001-100045189</t>
        </is>
      </c>
      <c r="E1479" s="418" t="inlineStr">
        <is>
          <t>PTI2219404</t>
        </is>
      </c>
      <c r="F1479" s="419" t="n">
        <v>44823</v>
      </c>
      <c r="G1479" s="420" t="n">
        <v>26806</v>
      </c>
      <c r="H1479" s="418" t="n"/>
      <c r="I1479" s="455" t="n">
        <v>26806</v>
      </c>
      <c r="J1479" s="418">
        <f>IF(L1479&lt;&gt;"",L1479,K1479)</f>
        <v/>
      </c>
      <c r="K1479" s="418">
        <f>IF(AND(T1479=TRUE, U1479=TRUE, V1479=TRUE), IF(W1479&lt;-0.05, "អនុញ្ញាត (អ្នកផ្គត់ផ្គង់ប្រកាសខ្វះ)", "បានប្រកាស (អនុញ្ញាត)"), IF(AND(T1479=FALSE, U1479=FALSE, V1479=FALSE), "ព្យួរទុក (មិនមានទិន្នន័យ)", "ប្រកាសខុស (ព្យួរទុក)"))</f>
        <v/>
      </c>
      <c r="L1479" s="418" t="inlineStr"/>
      <c r="M1479" s="418" t="inlineStr"/>
      <c r="N1479" s="455" t="n"/>
      <c r="O1479" s="455">
        <f>IF(W1479&lt;0,AI1479,I1479)</f>
        <v/>
      </c>
      <c r="P1479" s="455">
        <f>I1479-O1479</f>
        <v/>
      </c>
      <c r="Q1479" s="418" t="n"/>
      <c r="R1479" s="418" t="inlineStr">
        <is>
          <t>PTI2219404</t>
        </is>
      </c>
      <c r="S1479" s="418" t="inlineStr">
        <is>
          <t>PTI2219404</t>
        </is>
      </c>
      <c r="T1479" s="418">
        <f>R1479=S1479</f>
        <v/>
      </c>
      <c r="U1479" s="418">
        <f>AND(MONTH(F1479)=MONTH(Y1479), YEAR(F1479)=YEAR(Y1479))</f>
        <v/>
      </c>
      <c r="V1479" s="418">
        <f>AND(AC1479&lt;&gt;"", 'Company information'!D$4&lt;&gt;"", RIGHT(SUBSTITUTE(AC1479,"-",""),9)=RIGHT(SUBSTITUTE('Company information'!D$4,"-",""),9))</f>
        <v/>
      </c>
      <c r="W1479" s="418">
        <f>AI1479-I1479</f>
        <v/>
      </c>
      <c r="X1479" s="455" t="n"/>
      <c r="Y1479" s="419" t="n">
        <v>44823</v>
      </c>
      <c r="Z1479" s="418" t="inlineStr">
        <is>
          <t>PTI2219404</t>
        </is>
      </c>
      <c r="AA1479" s="418" t="inlineStr"/>
      <c r="AB1479" s="418" t="inlineStr">
        <is>
          <t>បុគ្គលជាប់អាករ</t>
        </is>
      </c>
      <c r="AC1479" s="418" t="inlineStr">
        <is>
          <t>L001-100067123</t>
        </is>
      </c>
      <c r="AD1479" s="418" t="inlineStr">
        <is>
          <t>រីឡាយអេប៊ល សូស អ៊ិនដាសស្រ្ទៀល (ខេមបូឌា)</t>
        </is>
      </c>
      <c r="AE1479" s="455" t="n">
        <v>17172748</v>
      </c>
      <c r="AF1479" s="455" t="n">
        <v>268060</v>
      </c>
      <c r="AG1479" s="455" t="n">
        <v>16877882</v>
      </c>
      <c r="AH1479" s="455" t="n">
        <v>0</v>
      </c>
      <c r="AI1479" s="455" t="n">
        <v>26806</v>
      </c>
      <c r="AJ1479" s="455" t="n">
        <v>0</v>
      </c>
      <c r="AK1479" s="455" t="n">
        <v>0</v>
      </c>
      <c r="AL1479" s="455" t="n">
        <v>0</v>
      </c>
      <c r="AM1479" s="455" t="n">
        <v>0</v>
      </c>
      <c r="AN1479" s="455" t="n">
        <v>0</v>
      </c>
      <c r="AO1479" s="455" t="n">
        <v>0</v>
      </c>
      <c r="AP1479" s="455" t="n">
        <v>0</v>
      </c>
      <c r="AQ1479" s="455" t="n">
        <v>0</v>
      </c>
      <c r="AR1479" s="418" t="inlineStr"/>
      <c r="AS1479" s="418" t="inlineStr">
        <is>
          <t>ថ្លៃដឹកជញ្ជូន និងសេវា</t>
        </is>
      </c>
      <c r="AT1479" s="418" t="inlineStr">
        <is>
          <t>បានប្រកាសពន្ធ</t>
        </is>
      </c>
    </row>
    <row r="1480">
      <c r="A1480" s="417" t="n">
        <v>1471</v>
      </c>
      <c r="B1480" s="418" t="inlineStr">
        <is>
          <t>Drinking water</t>
        </is>
      </c>
      <c r="C1480" s="418" t="inlineStr">
        <is>
          <t>ឃឺន + ណាហ្គែល</t>
        </is>
      </c>
      <c r="D1480" s="418" t="inlineStr">
        <is>
          <t>L001-100045189</t>
        </is>
      </c>
      <c r="E1480" s="418" t="inlineStr">
        <is>
          <t>PTI2219718</t>
        </is>
      </c>
      <c r="F1480" s="419" t="n">
        <v>44825</v>
      </c>
      <c r="G1480" s="420" t="n">
        <v>26806</v>
      </c>
      <c r="H1480" s="418" t="n"/>
      <c r="I1480" s="455" t="n">
        <v>26806</v>
      </c>
      <c r="J1480" s="418">
        <f>IF(L1480&lt;&gt;"",L1480,K1480)</f>
        <v/>
      </c>
      <c r="K1480" s="418">
        <f>IF(AND(T1480=TRUE, U1480=TRUE, V1480=TRUE), IF(W1480&lt;-0.05, "អនុញ្ញាត (អ្នកផ្គត់ផ្គង់ប្រកាសខ្វះ)", "បានប្រកាស (អនុញ្ញាត)"), IF(AND(T1480=FALSE, U1480=FALSE, V1480=FALSE), "ព្យួរទុក (មិនមានទិន្នន័យ)", "ប្រកាសខុស (ព្យួរទុក)"))</f>
        <v/>
      </c>
      <c r="L1480" s="418" t="inlineStr"/>
      <c r="M1480" s="418" t="inlineStr"/>
      <c r="N1480" s="455" t="n"/>
      <c r="O1480" s="455">
        <f>IF(W1480&lt;0,AI1480,I1480)</f>
        <v/>
      </c>
      <c r="P1480" s="455">
        <f>I1480-O1480</f>
        <v/>
      </c>
      <c r="Q1480" s="418" t="n"/>
      <c r="R1480" s="418" t="inlineStr">
        <is>
          <t>PTI2219718</t>
        </is>
      </c>
      <c r="S1480" s="418" t="inlineStr">
        <is>
          <t>PTI2219718</t>
        </is>
      </c>
      <c r="T1480" s="418">
        <f>R1480=S1480</f>
        <v/>
      </c>
      <c r="U1480" s="418">
        <f>AND(MONTH(F1480)=MONTH(Y1480), YEAR(F1480)=YEAR(Y1480))</f>
        <v/>
      </c>
      <c r="V1480" s="418">
        <f>AND(AC1480&lt;&gt;"", 'Company information'!D$4&lt;&gt;"", RIGHT(SUBSTITUTE(AC1480,"-",""),9)=RIGHT(SUBSTITUTE('Company information'!D$4,"-",""),9))</f>
        <v/>
      </c>
      <c r="W1480" s="418">
        <f>AI1480-I1480</f>
        <v/>
      </c>
      <c r="X1480" s="455" t="n"/>
      <c r="Y1480" s="419" t="n">
        <v>44825</v>
      </c>
      <c r="Z1480" s="418" t="inlineStr">
        <is>
          <t>PTI2219718</t>
        </is>
      </c>
      <c r="AA1480" s="418" t="inlineStr"/>
      <c r="AB1480" s="418" t="inlineStr">
        <is>
          <t>បុគ្គលជាប់អាករ</t>
        </is>
      </c>
      <c r="AC1480" s="418" t="inlineStr">
        <is>
          <t>L001-100067123</t>
        </is>
      </c>
      <c r="AD1480" s="418" t="inlineStr">
        <is>
          <t>រីឡាយអេប៊ល សូស អ៊ិនដាសស្រ្ទៀល (ខេមបូឌា)</t>
        </is>
      </c>
      <c r="AE1480" s="455" t="n">
        <v>5767208</v>
      </c>
      <c r="AF1480" s="455" t="n">
        <v>268060</v>
      </c>
      <c r="AG1480" s="455" t="n">
        <v>5472342</v>
      </c>
      <c r="AH1480" s="455" t="n">
        <v>0</v>
      </c>
      <c r="AI1480" s="455" t="n">
        <v>26806</v>
      </c>
      <c r="AJ1480" s="455" t="n">
        <v>0</v>
      </c>
      <c r="AK1480" s="455" t="n">
        <v>0</v>
      </c>
      <c r="AL1480" s="455" t="n">
        <v>0</v>
      </c>
      <c r="AM1480" s="455" t="n">
        <v>0</v>
      </c>
      <c r="AN1480" s="455" t="n">
        <v>0</v>
      </c>
      <c r="AO1480" s="455" t="n">
        <v>0</v>
      </c>
      <c r="AP1480" s="455" t="n">
        <v>0</v>
      </c>
      <c r="AQ1480" s="455" t="n">
        <v>0</v>
      </c>
      <c r="AR1480" s="418" t="inlineStr"/>
      <c r="AS1480" s="418" t="inlineStr">
        <is>
          <t>ថ្លៃដឹកជញ្ជូន និងសេវា</t>
        </is>
      </c>
      <c r="AT1480" s="418" t="inlineStr">
        <is>
          <t>បានប្រកាសពន្ធ</t>
        </is>
      </c>
    </row>
    <row r="1481">
      <c r="A1481" s="417" t="n">
        <v>1472</v>
      </c>
      <c r="B1481" s="418" t="inlineStr">
        <is>
          <t>Drinking water</t>
        </is>
      </c>
      <c r="C1481" s="418" t="inlineStr">
        <is>
          <t>ឃឺន + ណាហ្គែល</t>
        </is>
      </c>
      <c r="D1481" s="418" t="inlineStr">
        <is>
          <t>L001-100045189</t>
        </is>
      </c>
      <c r="E1481" s="418" t="inlineStr">
        <is>
          <t>PTI2219402</t>
        </is>
      </c>
      <c r="F1481" s="419" t="n">
        <v>44823</v>
      </c>
      <c r="G1481" s="420" t="n">
        <v>26806</v>
      </c>
      <c r="H1481" s="418" t="n"/>
      <c r="I1481" s="455" t="n">
        <v>26806</v>
      </c>
      <c r="J1481" s="418">
        <f>IF(L1481&lt;&gt;"",L1481,K1481)</f>
        <v/>
      </c>
      <c r="K1481" s="418">
        <f>IF(AND(T1481=TRUE, U1481=TRUE, V1481=TRUE), IF(W1481&lt;-0.05, "អនុញ្ញាត (អ្នកផ្គត់ផ្គង់ប្រកាសខ្វះ)", "បានប្រកាស (អនុញ្ញាត)"), IF(AND(T1481=FALSE, U1481=FALSE, V1481=FALSE), "ព្យួរទុក (មិនមានទិន្នន័យ)", "ប្រកាសខុស (ព្យួរទុក)"))</f>
        <v/>
      </c>
      <c r="L1481" s="418" t="inlineStr"/>
      <c r="M1481" s="418" t="inlineStr"/>
      <c r="N1481" s="455" t="n"/>
      <c r="O1481" s="455">
        <f>IF(W1481&lt;0,AI1481,I1481)</f>
        <v/>
      </c>
      <c r="P1481" s="455">
        <f>I1481-O1481</f>
        <v/>
      </c>
      <c r="Q1481" s="418" t="n"/>
      <c r="R1481" s="418" t="inlineStr">
        <is>
          <t>PTI2219402</t>
        </is>
      </c>
      <c r="S1481" s="418" t="inlineStr">
        <is>
          <t>PTI2219402</t>
        </is>
      </c>
      <c r="T1481" s="418">
        <f>R1481=S1481</f>
        <v/>
      </c>
      <c r="U1481" s="418">
        <f>AND(MONTH(F1481)=MONTH(Y1481), YEAR(F1481)=YEAR(Y1481))</f>
        <v/>
      </c>
      <c r="V1481" s="418">
        <f>AND(AC1481&lt;&gt;"", 'Company information'!D$4&lt;&gt;"", RIGHT(SUBSTITUTE(AC1481,"-",""),9)=RIGHT(SUBSTITUTE('Company information'!D$4,"-",""),9))</f>
        <v/>
      </c>
      <c r="W1481" s="418">
        <f>AI1481-I1481</f>
        <v/>
      </c>
      <c r="X1481" s="455" t="n"/>
      <c r="Y1481" s="419" t="n">
        <v>44823</v>
      </c>
      <c r="Z1481" s="418" t="inlineStr">
        <is>
          <t>PTI2219402</t>
        </is>
      </c>
      <c r="AA1481" s="418" t="inlineStr"/>
      <c r="AB1481" s="418" t="inlineStr">
        <is>
          <t>បុគ្គលជាប់អាករ</t>
        </is>
      </c>
      <c r="AC1481" s="418" t="inlineStr">
        <is>
          <t>L001-100067123</t>
        </is>
      </c>
      <c r="AD1481" s="418" t="inlineStr">
        <is>
          <t>រីឡាយអេប៊ល សូស អ៊ិនដាសស្រ្ទៀល (ខេមបូឌា)</t>
        </is>
      </c>
      <c r="AE1481" s="455" t="n">
        <v>17003747</v>
      </c>
      <c r="AF1481" s="455" t="n">
        <v>268060</v>
      </c>
      <c r="AG1481" s="455" t="n">
        <v>16708881</v>
      </c>
      <c r="AH1481" s="455" t="n">
        <v>0</v>
      </c>
      <c r="AI1481" s="455" t="n">
        <v>26806</v>
      </c>
      <c r="AJ1481" s="455" t="n">
        <v>0</v>
      </c>
      <c r="AK1481" s="455" t="n">
        <v>0</v>
      </c>
      <c r="AL1481" s="455" t="n">
        <v>0</v>
      </c>
      <c r="AM1481" s="455" t="n">
        <v>0</v>
      </c>
      <c r="AN1481" s="455" t="n">
        <v>0</v>
      </c>
      <c r="AO1481" s="455" t="n">
        <v>0</v>
      </c>
      <c r="AP1481" s="455" t="n">
        <v>0</v>
      </c>
      <c r="AQ1481" s="455" t="n">
        <v>0</v>
      </c>
      <c r="AR1481" s="418" t="inlineStr"/>
      <c r="AS1481" s="418" t="inlineStr">
        <is>
          <t>ថ្លៃដឹកជញ្ជូន និងសេវា</t>
        </is>
      </c>
      <c r="AT1481" s="418" t="inlineStr">
        <is>
          <t>បានប្រកាសពន្ធ</t>
        </is>
      </c>
    </row>
    <row r="1482">
      <c r="A1482" s="417" t="n">
        <v>1473</v>
      </c>
      <c r="B1482" s="418" t="inlineStr">
        <is>
          <t>Drinking water</t>
        </is>
      </c>
      <c r="C1482" s="418" t="inlineStr">
        <is>
          <t>ឃឺន + ណាហ្គែល</t>
        </is>
      </c>
      <c r="D1482" s="418" t="inlineStr">
        <is>
          <t>L001-100045189</t>
        </is>
      </c>
      <c r="E1482" s="418" t="inlineStr">
        <is>
          <t>PTI2219602</t>
        </is>
      </c>
      <c r="F1482" s="419" t="n">
        <v>44824</v>
      </c>
      <c r="G1482" s="420" t="n">
        <v>26806</v>
      </c>
      <c r="H1482" s="418" t="n"/>
      <c r="I1482" s="455" t="n">
        <v>26806</v>
      </c>
      <c r="J1482" s="418">
        <f>IF(L1482&lt;&gt;"",L1482,K1482)</f>
        <v/>
      </c>
      <c r="K1482" s="418">
        <f>IF(AND(T1482=TRUE, U1482=TRUE, V1482=TRUE), IF(W1482&lt;-0.05, "អនុញ្ញាត (អ្នកផ្គត់ផ្គង់ប្រកាសខ្វះ)", "បានប្រកាស (អនុញ្ញាត)"), IF(AND(T1482=FALSE, U1482=FALSE, V1482=FALSE), "ព្យួរទុក (មិនមានទិន្នន័យ)", "ប្រកាសខុស (ព្យួរទុក)"))</f>
        <v/>
      </c>
      <c r="L1482" s="418" t="inlineStr"/>
      <c r="M1482" s="418" t="inlineStr"/>
      <c r="N1482" s="455" t="n"/>
      <c r="O1482" s="455">
        <f>IF(W1482&lt;0,AI1482,I1482)</f>
        <v/>
      </c>
      <c r="P1482" s="455">
        <f>I1482-O1482</f>
        <v/>
      </c>
      <c r="Q1482" s="418" t="n"/>
      <c r="R1482" s="418" t="inlineStr">
        <is>
          <t>PTI2219602</t>
        </is>
      </c>
      <c r="S1482" s="418" t="inlineStr">
        <is>
          <t>PTI2219602</t>
        </is>
      </c>
      <c r="T1482" s="418">
        <f>R1482=S1482</f>
        <v/>
      </c>
      <c r="U1482" s="418">
        <f>AND(MONTH(F1482)=MONTH(Y1482), YEAR(F1482)=YEAR(Y1482))</f>
        <v/>
      </c>
      <c r="V1482" s="418">
        <f>AND(AC1482&lt;&gt;"", 'Company information'!D$4&lt;&gt;"", RIGHT(SUBSTITUTE(AC1482,"-",""),9)=RIGHT(SUBSTITUTE('Company information'!D$4,"-",""),9))</f>
        <v/>
      </c>
      <c r="W1482" s="418">
        <f>AI1482-I1482</f>
        <v/>
      </c>
      <c r="X1482" s="455" t="n"/>
      <c r="Y1482" s="419" t="n">
        <v>44824</v>
      </c>
      <c r="Z1482" s="418" t="inlineStr">
        <is>
          <t>PTI2219602</t>
        </is>
      </c>
      <c r="AA1482" s="418" t="inlineStr"/>
      <c r="AB1482" s="418" t="inlineStr">
        <is>
          <t>បុគ្គលជាប់អាករ</t>
        </is>
      </c>
      <c r="AC1482" s="418" t="inlineStr">
        <is>
          <t>L001-100067123</t>
        </is>
      </c>
      <c r="AD1482" s="418" t="inlineStr">
        <is>
          <t>រីឡាយអេប៊ល សូស អ៊ិនដាសស្រ្ទៀល (ខេមបូឌា)</t>
        </is>
      </c>
      <c r="AE1482" s="455" t="n">
        <v>294866</v>
      </c>
      <c r="AF1482" s="455" t="n">
        <v>268060</v>
      </c>
      <c r="AG1482" s="455" t="n">
        <v>0</v>
      </c>
      <c r="AH1482" s="455" t="n">
        <v>0</v>
      </c>
      <c r="AI1482" s="455" t="n">
        <v>26806</v>
      </c>
      <c r="AJ1482" s="455" t="n">
        <v>0</v>
      </c>
      <c r="AK1482" s="455" t="n">
        <v>0</v>
      </c>
      <c r="AL1482" s="455" t="n">
        <v>0</v>
      </c>
      <c r="AM1482" s="455" t="n">
        <v>0</v>
      </c>
      <c r="AN1482" s="455" t="n">
        <v>0</v>
      </c>
      <c r="AO1482" s="455" t="n">
        <v>0</v>
      </c>
      <c r="AP1482" s="455" t="n">
        <v>0</v>
      </c>
      <c r="AQ1482" s="455" t="n">
        <v>0</v>
      </c>
      <c r="AR1482" s="418" t="inlineStr"/>
      <c r="AS1482" s="418" t="inlineStr">
        <is>
          <t>ថ្លៃដឹកជញ្ជូន និងសេវា</t>
        </is>
      </c>
      <c r="AT1482" s="418" t="inlineStr">
        <is>
          <t>បានប្រកាសពន្ធ</t>
        </is>
      </c>
    </row>
    <row r="1483">
      <c r="A1483" s="417" t="n">
        <v>1474</v>
      </c>
      <c r="B1483" s="418" t="inlineStr">
        <is>
          <t>Drinking water</t>
        </is>
      </c>
      <c r="C1483" s="418" t="inlineStr">
        <is>
          <t>ឃឺន + ណាហ្គែល</t>
        </is>
      </c>
      <c r="D1483" s="418" t="inlineStr">
        <is>
          <t>L001-100045189</t>
        </is>
      </c>
      <c r="E1483" s="418" t="inlineStr">
        <is>
          <t>PTI2219400</t>
        </is>
      </c>
      <c r="F1483" s="419" t="n">
        <v>44823</v>
      </c>
      <c r="G1483" s="420" t="n">
        <v>26806</v>
      </c>
      <c r="H1483" s="418" t="n"/>
      <c r="I1483" s="455" t="n">
        <v>26806</v>
      </c>
      <c r="J1483" s="418">
        <f>IF(L1483&lt;&gt;"",L1483,K1483)</f>
        <v/>
      </c>
      <c r="K1483" s="418">
        <f>IF(AND(T1483=TRUE, U1483=TRUE, V1483=TRUE), IF(W1483&lt;-0.05, "អនុញ្ញាត (អ្នកផ្គត់ផ្គង់ប្រកាសខ្វះ)", "បានប្រកាស (អនុញ្ញាត)"), IF(AND(T1483=FALSE, U1483=FALSE, V1483=FALSE), "ព្យួរទុក (មិនមានទិន្នន័យ)", "ប្រកាសខុស (ព្យួរទុក)"))</f>
        <v/>
      </c>
      <c r="L1483" s="418" t="inlineStr"/>
      <c r="M1483" s="418" t="inlineStr"/>
      <c r="N1483" s="455" t="n"/>
      <c r="O1483" s="455">
        <f>IF(W1483&lt;0,AI1483,I1483)</f>
        <v/>
      </c>
      <c r="P1483" s="455">
        <f>I1483-O1483</f>
        <v/>
      </c>
      <c r="Q1483" s="418" t="n"/>
      <c r="R1483" s="418" t="inlineStr">
        <is>
          <t>PTI2219400</t>
        </is>
      </c>
      <c r="S1483" s="418" t="inlineStr">
        <is>
          <t>PTI2219400</t>
        </is>
      </c>
      <c r="T1483" s="418">
        <f>R1483=S1483</f>
        <v/>
      </c>
      <c r="U1483" s="418">
        <f>AND(MONTH(F1483)=MONTH(Y1483), YEAR(F1483)=YEAR(Y1483))</f>
        <v/>
      </c>
      <c r="V1483" s="418">
        <f>AND(AC1483&lt;&gt;"", 'Company information'!D$4&lt;&gt;"", RIGHT(SUBSTITUTE(AC1483,"-",""),9)=RIGHT(SUBSTITUTE('Company information'!D$4,"-",""),9))</f>
        <v/>
      </c>
      <c r="W1483" s="418">
        <f>AI1483-I1483</f>
        <v/>
      </c>
      <c r="X1483" s="455" t="n"/>
      <c r="Y1483" s="419" t="n">
        <v>44823</v>
      </c>
      <c r="Z1483" s="418" t="inlineStr">
        <is>
          <t>PTI2219400</t>
        </is>
      </c>
      <c r="AA1483" s="418" t="inlineStr"/>
      <c r="AB1483" s="418" t="inlineStr">
        <is>
          <t>បុគ្គលជាប់អាករ</t>
        </is>
      </c>
      <c r="AC1483" s="418" t="inlineStr">
        <is>
          <t>L001-100067123</t>
        </is>
      </c>
      <c r="AD1483" s="418" t="inlineStr">
        <is>
          <t>រីឡាយអេប៊ល សូស អ៊ិនដាសស្រ្ទៀល (ខេមបូឌា)</t>
        </is>
      </c>
      <c r="AE1483" s="455" t="n">
        <v>9557906</v>
      </c>
      <c r="AF1483" s="455" t="n">
        <v>268060</v>
      </c>
      <c r="AG1483" s="455" t="n">
        <v>9263040</v>
      </c>
      <c r="AH1483" s="455" t="n">
        <v>0</v>
      </c>
      <c r="AI1483" s="455" t="n">
        <v>26806</v>
      </c>
      <c r="AJ1483" s="455" t="n">
        <v>0</v>
      </c>
      <c r="AK1483" s="455" t="n">
        <v>0</v>
      </c>
      <c r="AL1483" s="455" t="n">
        <v>0</v>
      </c>
      <c r="AM1483" s="455" t="n">
        <v>0</v>
      </c>
      <c r="AN1483" s="455" t="n">
        <v>0</v>
      </c>
      <c r="AO1483" s="455" t="n">
        <v>0</v>
      </c>
      <c r="AP1483" s="455" t="n">
        <v>0</v>
      </c>
      <c r="AQ1483" s="455" t="n">
        <v>0</v>
      </c>
      <c r="AR1483" s="418" t="inlineStr"/>
      <c r="AS1483" s="418" t="inlineStr">
        <is>
          <t>ថ្លៃដឹកជញ្ជូន និងសេវា</t>
        </is>
      </c>
      <c r="AT1483" s="418" t="inlineStr">
        <is>
          <t>បានប្រកាសពន្ធ</t>
        </is>
      </c>
    </row>
    <row r="1484">
      <c r="A1484" s="417" t="n">
        <v>1475</v>
      </c>
      <c r="B1484" s="418" t="inlineStr">
        <is>
          <t>Drinking water</t>
        </is>
      </c>
      <c r="C1484" s="418" t="inlineStr">
        <is>
          <t>ឃឺន + ណាហ្គែល</t>
        </is>
      </c>
      <c r="D1484" s="418" t="inlineStr">
        <is>
          <t>L001-100045189</t>
        </is>
      </c>
      <c r="E1484" s="418" t="inlineStr">
        <is>
          <t>PTI2219562</t>
        </is>
      </c>
      <c r="F1484" s="419" t="n">
        <v>44823</v>
      </c>
      <c r="G1484" s="420" t="n">
        <v>275521</v>
      </c>
      <c r="H1484" s="418" t="n"/>
      <c r="I1484" s="455" t="n">
        <v>275521</v>
      </c>
      <c r="J1484" s="418">
        <f>IF(L1484&lt;&gt;"",L1484,K1484)</f>
        <v/>
      </c>
      <c r="K1484" s="418">
        <f>IF(AND(T1484=TRUE, U1484=TRUE, V1484=TRUE), IF(W1484&lt;-0.05, "អនុញ្ញាត (អ្នកផ្គត់ផ្គង់ប្រកាសខ្វះ)", "បានប្រកាស (អនុញ្ញាត)"), IF(AND(T1484=FALSE, U1484=FALSE, V1484=FALSE), "ព្យួរទុក (មិនមានទិន្នន័យ)", "ប្រកាសខុស (ព្យួរទុក)"))</f>
        <v/>
      </c>
      <c r="L1484" s="418" t="inlineStr"/>
      <c r="M1484" s="418" t="inlineStr"/>
      <c r="N1484" s="455" t="n"/>
      <c r="O1484" s="455">
        <f>IF(W1484&lt;0,AI1484,I1484)</f>
        <v/>
      </c>
      <c r="P1484" s="455">
        <f>I1484-O1484</f>
        <v/>
      </c>
      <c r="Q1484" s="418" t="n"/>
      <c r="R1484" s="418" t="inlineStr">
        <is>
          <t>PTI2219562</t>
        </is>
      </c>
      <c r="S1484" s="418" t="inlineStr">
        <is>
          <t>PTI2219562</t>
        </is>
      </c>
      <c r="T1484" s="418">
        <f>R1484=S1484</f>
        <v/>
      </c>
      <c r="U1484" s="418">
        <f>AND(MONTH(F1484)=MONTH(Y1484), YEAR(F1484)=YEAR(Y1484))</f>
        <v/>
      </c>
      <c r="V1484" s="418">
        <f>AND(AC1484&lt;&gt;"", 'Company information'!D$4&lt;&gt;"", RIGHT(SUBSTITUTE(AC1484,"-",""),9)=RIGHT(SUBSTITUTE('Company information'!D$4,"-",""),9))</f>
        <v/>
      </c>
      <c r="W1484" s="418">
        <f>AI1484-I1484</f>
        <v/>
      </c>
      <c r="X1484" s="455" t="n"/>
      <c r="Y1484" s="419" t="n">
        <v>44823</v>
      </c>
      <c r="Z1484" s="418" t="inlineStr">
        <is>
          <t>PTI2219562</t>
        </is>
      </c>
      <c r="AA1484" s="418" t="inlineStr"/>
      <c r="AB1484" s="418" t="inlineStr">
        <is>
          <t>បុគ្គលជាប់អាករ</t>
        </is>
      </c>
      <c r="AC1484" s="418" t="inlineStr">
        <is>
          <t>L001-100067123</t>
        </is>
      </c>
      <c r="AD1484" s="418" t="inlineStr">
        <is>
          <t>រីឡាយអេប៊ល សូស អ៊ិនដាសស្រ្ទៀល (ខេមបូឌា)</t>
        </is>
      </c>
      <c r="AE1484" s="455" t="n">
        <v>3087433</v>
      </c>
      <c r="AF1484" s="455" t="n">
        <v>2755207</v>
      </c>
      <c r="AG1484" s="455" t="n">
        <v>56705</v>
      </c>
      <c r="AH1484" s="455" t="n">
        <v>0</v>
      </c>
      <c r="AI1484" s="455" t="n">
        <v>275521</v>
      </c>
      <c r="AJ1484" s="455" t="n">
        <v>0</v>
      </c>
      <c r="AK1484" s="455" t="n">
        <v>0</v>
      </c>
      <c r="AL1484" s="455" t="n">
        <v>0</v>
      </c>
      <c r="AM1484" s="455" t="n">
        <v>0</v>
      </c>
      <c r="AN1484" s="455" t="n">
        <v>0</v>
      </c>
      <c r="AO1484" s="455" t="n">
        <v>0</v>
      </c>
      <c r="AP1484" s="455" t="n">
        <v>0</v>
      </c>
      <c r="AQ1484" s="455" t="n">
        <v>0</v>
      </c>
      <c r="AR1484" s="418" t="inlineStr"/>
      <c r="AS1484" s="418" t="inlineStr">
        <is>
          <t>ថ្លៃដឹកជញ្ជូន និងសេវា</t>
        </is>
      </c>
      <c r="AT1484" s="418" t="inlineStr">
        <is>
          <t>បានប្រកាសពន្ធ</t>
        </is>
      </c>
    </row>
    <row r="1485">
      <c r="A1485" s="417" t="n">
        <v>1476</v>
      </c>
      <c r="B1485" s="418" t="inlineStr">
        <is>
          <t>Industrial waste collection service for March 2024</t>
        </is>
      </c>
      <c r="C1485" s="418" t="inlineStr">
        <is>
          <t>ឃឺន + ណាហ្គែល</t>
        </is>
      </c>
      <c r="D1485" s="418" t="inlineStr">
        <is>
          <t>L001-100045189</t>
        </is>
      </c>
      <c r="E1485" s="418" t="inlineStr">
        <is>
          <t>PTI2219573</t>
        </is>
      </c>
      <c r="F1485" s="419" t="n">
        <v>44823</v>
      </c>
      <c r="G1485" s="420" t="n">
        <v>190173</v>
      </c>
      <c r="H1485" s="418" t="n"/>
      <c r="I1485" s="455" t="n">
        <v>190173</v>
      </c>
      <c r="J1485" s="418">
        <f>IF(L1485&lt;&gt;"",L1485,K1485)</f>
        <v/>
      </c>
      <c r="K1485" s="418">
        <f>IF(AND(T1485=TRUE, U1485=TRUE, V1485=TRUE), IF(W1485&lt;-0.05, "អនុញ្ញាត (អ្នកផ្គត់ផ្គង់ប្រកាសខ្វះ)", "បានប្រកាស (អនុញ្ញាត)"), IF(AND(T1485=FALSE, U1485=FALSE, V1485=FALSE), "ព្យួរទុក (មិនមានទិន្នន័យ)", "ប្រកាសខុស (ព្យួរទុក)"))</f>
        <v/>
      </c>
      <c r="L1485" s="418" t="inlineStr"/>
      <c r="M1485" s="418" t="inlineStr"/>
      <c r="N1485" s="455" t="n"/>
      <c r="O1485" s="455">
        <f>IF(W1485&lt;0,AI1485,I1485)</f>
        <v/>
      </c>
      <c r="P1485" s="455">
        <f>I1485-O1485</f>
        <v/>
      </c>
      <c r="Q1485" s="418" t="n"/>
      <c r="R1485" s="418" t="inlineStr">
        <is>
          <t>PTI2219573</t>
        </is>
      </c>
      <c r="S1485" s="418" t="inlineStr">
        <is>
          <t>PTI2219573</t>
        </is>
      </c>
      <c r="T1485" s="418">
        <f>R1485=S1485</f>
        <v/>
      </c>
      <c r="U1485" s="418">
        <f>AND(MONTH(F1485)=MONTH(Y1485), YEAR(F1485)=YEAR(Y1485))</f>
        <v/>
      </c>
      <c r="V1485" s="418">
        <f>AND(AC1485&lt;&gt;"", 'Company information'!D$4&lt;&gt;"", RIGHT(SUBSTITUTE(AC1485,"-",""),9)=RIGHT(SUBSTITUTE('Company information'!D$4,"-",""),9))</f>
        <v/>
      </c>
      <c r="W1485" s="418">
        <f>AI1485-I1485</f>
        <v/>
      </c>
      <c r="X1485" s="455" t="n"/>
      <c r="Y1485" s="419" t="n">
        <v>44823</v>
      </c>
      <c r="Z1485" s="418" t="inlineStr">
        <is>
          <t>PTI2219573</t>
        </is>
      </c>
      <c r="AA1485" s="418" t="inlineStr"/>
      <c r="AB1485" s="418" t="inlineStr">
        <is>
          <t>បុគ្គលជាប់អាករ</t>
        </is>
      </c>
      <c r="AC1485" s="418" t="inlineStr">
        <is>
          <t>L001-100067123</t>
        </is>
      </c>
      <c r="AD1485" s="418" t="inlineStr">
        <is>
          <t>រីឡាយអេប៊ល សូស អ៊ិនដាសស្រ្ទៀល (ខេមបូឌា)</t>
        </is>
      </c>
      <c r="AE1485" s="455" t="n">
        <v>2148604</v>
      </c>
      <c r="AF1485" s="455" t="n">
        <v>1901726</v>
      </c>
      <c r="AG1485" s="455" t="n">
        <v>56705</v>
      </c>
      <c r="AH1485" s="455" t="n">
        <v>0</v>
      </c>
      <c r="AI1485" s="455" t="n">
        <v>190173</v>
      </c>
      <c r="AJ1485" s="455" t="n">
        <v>0</v>
      </c>
      <c r="AK1485" s="455" t="n">
        <v>0</v>
      </c>
      <c r="AL1485" s="455" t="n">
        <v>0</v>
      </c>
      <c r="AM1485" s="455" t="n">
        <v>0</v>
      </c>
      <c r="AN1485" s="455" t="n">
        <v>0</v>
      </c>
      <c r="AO1485" s="455" t="n">
        <v>0</v>
      </c>
      <c r="AP1485" s="455" t="n">
        <v>0</v>
      </c>
      <c r="AQ1485" s="455" t="n">
        <v>0</v>
      </c>
      <c r="AR1485" s="418" t="inlineStr"/>
      <c r="AS1485" s="418" t="inlineStr">
        <is>
          <t>ថ្លៃដឹកជញ្ជូន និងសេវា</t>
        </is>
      </c>
      <c r="AT1485" s="418" t="inlineStr">
        <is>
          <t>បានប្រកាសពន្ធ</t>
        </is>
      </c>
    </row>
    <row r="1486">
      <c r="A1486" s="417" t="n">
        <v>1477</v>
      </c>
      <c r="B1486" s="418" t="inlineStr">
        <is>
          <t>Drinking water</t>
        </is>
      </c>
      <c r="C1486" s="418" t="inlineStr">
        <is>
          <t>ឃឺន + ណាហ្គែល</t>
        </is>
      </c>
      <c r="D1486" s="418" t="inlineStr">
        <is>
          <t>L001-100045189</t>
        </is>
      </c>
      <c r="E1486" s="418" t="inlineStr">
        <is>
          <t>PTI2219578</t>
        </is>
      </c>
      <c r="F1486" s="419" t="n">
        <v>44823</v>
      </c>
      <c r="G1486" s="420" t="n">
        <v>215025</v>
      </c>
      <c r="H1486" s="418" t="n"/>
      <c r="I1486" s="455" t="n">
        <v>215025</v>
      </c>
      <c r="J1486" s="418">
        <f>IF(L1486&lt;&gt;"",L1486,K1486)</f>
        <v/>
      </c>
      <c r="K1486" s="418">
        <f>IF(AND(T1486=TRUE, U1486=TRUE, V1486=TRUE), IF(W1486&lt;-0.05, "អនុញ្ញាត (អ្នកផ្គត់ផ្គង់ប្រកាសខ្វះ)", "បានប្រកាស (អនុញ្ញាត)"), IF(AND(T1486=FALSE, U1486=FALSE, V1486=FALSE), "ព្យួរទុក (មិនមានទិន្នន័យ)", "ប្រកាសខុស (ព្យួរទុក)"))</f>
        <v/>
      </c>
      <c r="L1486" s="418" t="inlineStr"/>
      <c r="M1486" s="418" t="inlineStr"/>
      <c r="N1486" s="455" t="n"/>
      <c r="O1486" s="455">
        <f>IF(W1486&lt;0,AI1486,I1486)</f>
        <v/>
      </c>
      <c r="P1486" s="455">
        <f>I1486-O1486</f>
        <v/>
      </c>
      <c r="Q1486" s="418" t="n"/>
      <c r="R1486" s="418" t="inlineStr">
        <is>
          <t>PTI2219578</t>
        </is>
      </c>
      <c r="S1486" s="418" t="inlineStr">
        <is>
          <t>PTI2219578</t>
        </is>
      </c>
      <c r="T1486" s="418">
        <f>R1486=S1486</f>
        <v/>
      </c>
      <c r="U1486" s="418">
        <f>AND(MONTH(F1486)=MONTH(Y1486), YEAR(F1486)=YEAR(Y1486))</f>
        <v/>
      </c>
      <c r="V1486" s="418">
        <f>AND(AC1486&lt;&gt;"", 'Company information'!D$4&lt;&gt;"", RIGHT(SUBSTITUTE(AC1486,"-",""),9)=RIGHT(SUBSTITUTE('Company information'!D$4,"-",""),9))</f>
        <v/>
      </c>
      <c r="W1486" s="418">
        <f>AI1486-I1486</f>
        <v/>
      </c>
      <c r="X1486" s="455" t="n"/>
      <c r="Y1486" s="419" t="n">
        <v>44823</v>
      </c>
      <c r="Z1486" s="418" t="inlineStr">
        <is>
          <t>PTI2219578</t>
        </is>
      </c>
      <c r="AA1486" s="418" t="inlineStr"/>
      <c r="AB1486" s="418" t="inlineStr">
        <is>
          <t>បុគ្គលជាប់អាករ</t>
        </is>
      </c>
      <c r="AC1486" s="418" t="inlineStr">
        <is>
          <t>L001-100067123</t>
        </is>
      </c>
      <c r="AD1486" s="418" t="inlineStr">
        <is>
          <t>រីឡាយអេប៊ល សូស អ៊ិនដាសស្រ្ទៀល (ខេមបូឌា)</t>
        </is>
      </c>
      <c r="AE1486" s="455" t="n">
        <v>2421984</v>
      </c>
      <c r="AF1486" s="455" t="n">
        <v>2150254</v>
      </c>
      <c r="AG1486" s="455" t="n">
        <v>56705</v>
      </c>
      <c r="AH1486" s="455" t="n">
        <v>0</v>
      </c>
      <c r="AI1486" s="455" t="n">
        <v>215025</v>
      </c>
      <c r="AJ1486" s="455" t="n">
        <v>0</v>
      </c>
      <c r="AK1486" s="455" t="n">
        <v>0</v>
      </c>
      <c r="AL1486" s="455" t="n">
        <v>0</v>
      </c>
      <c r="AM1486" s="455" t="n">
        <v>0</v>
      </c>
      <c r="AN1486" s="455" t="n">
        <v>0</v>
      </c>
      <c r="AO1486" s="455" t="n">
        <v>0</v>
      </c>
      <c r="AP1486" s="455" t="n">
        <v>0</v>
      </c>
      <c r="AQ1486" s="455" t="n">
        <v>0</v>
      </c>
      <c r="AR1486" s="418" t="inlineStr"/>
      <c r="AS1486" s="418" t="inlineStr">
        <is>
          <t>ថ្លៃដឹកជញ្ជូន និងសេវា</t>
        </is>
      </c>
      <c r="AT1486" s="418" t="inlineStr">
        <is>
          <t>បានប្រកាសពន្ធ</t>
        </is>
      </c>
    </row>
    <row r="1487">
      <c r="A1487" s="417" t="n">
        <v>1478</v>
      </c>
      <c r="B1487" s="418" t="inlineStr">
        <is>
          <t>Drinking water</t>
        </is>
      </c>
      <c r="C1487" s="418" t="inlineStr">
        <is>
          <t>ឃឺន + ណាហ្គែល</t>
        </is>
      </c>
      <c r="D1487" s="418" t="inlineStr">
        <is>
          <t>L001-100045189</t>
        </is>
      </c>
      <c r="E1487" s="418" t="inlineStr">
        <is>
          <t>PTI2219554</t>
        </is>
      </c>
      <c r="F1487" s="419" t="n">
        <v>44823</v>
      </c>
      <c r="G1487" s="420" t="n">
        <v>282487</v>
      </c>
      <c r="H1487" s="418" t="n"/>
      <c r="I1487" s="455" t="n">
        <v>282487</v>
      </c>
      <c r="J1487" s="418">
        <f>IF(L1487&lt;&gt;"",L1487,K1487)</f>
        <v/>
      </c>
      <c r="K1487" s="418">
        <f>IF(AND(T1487=TRUE, U1487=TRUE, V1487=TRUE), IF(W1487&lt;-0.05, "អនុញ្ញាត (អ្នកផ្គត់ផ្គង់ប្រកាសខ្វះ)", "បានប្រកាស (អនុញ្ញាត)"), IF(AND(T1487=FALSE, U1487=FALSE, V1487=FALSE), "ព្យួរទុក (មិនមានទិន្នន័យ)", "ប្រកាសខុស (ព្យួរទុក)"))</f>
        <v/>
      </c>
      <c r="L1487" s="418" t="inlineStr"/>
      <c r="M1487" s="418" t="inlineStr"/>
      <c r="N1487" s="455" t="n"/>
      <c r="O1487" s="455">
        <f>IF(W1487&lt;0,AI1487,I1487)</f>
        <v/>
      </c>
      <c r="P1487" s="455">
        <f>I1487-O1487</f>
        <v/>
      </c>
      <c r="Q1487" s="418" t="n"/>
      <c r="R1487" s="418" t="inlineStr">
        <is>
          <t>PTI2219554</t>
        </is>
      </c>
      <c r="S1487" s="418" t="inlineStr">
        <is>
          <t>PTI2219554</t>
        </is>
      </c>
      <c r="T1487" s="418">
        <f>R1487=S1487</f>
        <v/>
      </c>
      <c r="U1487" s="418">
        <f>AND(MONTH(F1487)=MONTH(Y1487), YEAR(F1487)=YEAR(Y1487))</f>
        <v/>
      </c>
      <c r="V1487" s="418">
        <f>AND(AC1487&lt;&gt;"", 'Company information'!D$4&lt;&gt;"", RIGHT(SUBSTITUTE(AC1487,"-",""),9)=RIGHT(SUBSTITUTE('Company information'!D$4,"-",""),9))</f>
        <v/>
      </c>
      <c r="W1487" s="418">
        <f>AI1487-I1487</f>
        <v/>
      </c>
      <c r="X1487" s="455" t="n"/>
      <c r="Y1487" s="419" t="n">
        <v>44823</v>
      </c>
      <c r="Z1487" s="418" t="inlineStr">
        <is>
          <t>PTI2219554</t>
        </is>
      </c>
      <c r="AA1487" s="418" t="inlineStr"/>
      <c r="AB1487" s="418" t="inlineStr">
        <is>
          <t>បុគ្គលជាប់អាករ</t>
        </is>
      </c>
      <c r="AC1487" s="418" t="inlineStr">
        <is>
          <t>L001-100067123</t>
        </is>
      </c>
      <c r="AD1487" s="418" t="inlineStr">
        <is>
          <t>រីឡាយអេប៊ល សូស អ៊ិនដាសស្រ្ទៀល (ខេមបូឌា)</t>
        </is>
      </c>
      <c r="AE1487" s="455" t="n">
        <v>3164057</v>
      </c>
      <c r="AF1487" s="455" t="n">
        <v>2824865</v>
      </c>
      <c r="AG1487" s="455" t="n">
        <v>56705</v>
      </c>
      <c r="AH1487" s="455" t="n">
        <v>0</v>
      </c>
      <c r="AI1487" s="455" t="n">
        <v>282487</v>
      </c>
      <c r="AJ1487" s="455" t="n">
        <v>0</v>
      </c>
      <c r="AK1487" s="455" t="n">
        <v>0</v>
      </c>
      <c r="AL1487" s="455" t="n">
        <v>0</v>
      </c>
      <c r="AM1487" s="455" t="n">
        <v>0</v>
      </c>
      <c r="AN1487" s="455" t="n">
        <v>0</v>
      </c>
      <c r="AO1487" s="455" t="n">
        <v>0</v>
      </c>
      <c r="AP1487" s="455" t="n">
        <v>0</v>
      </c>
      <c r="AQ1487" s="455" t="n">
        <v>0</v>
      </c>
      <c r="AR1487" s="418" t="inlineStr"/>
      <c r="AS1487" s="418" t="inlineStr">
        <is>
          <t>ថ្លៃដឹកជញ្ជូន និងសេវា</t>
        </is>
      </c>
      <c r="AT1487" s="418" t="inlineStr">
        <is>
          <t>បានប្រកាសពន្ធ</t>
        </is>
      </c>
    </row>
    <row r="1488">
      <c r="A1488" s="417" t="n">
        <v>1479</v>
      </c>
      <c r="B1488" s="418" t="inlineStr">
        <is>
          <t>Drinking water</t>
        </is>
      </c>
      <c r="C1488" s="418" t="inlineStr">
        <is>
          <t>ឃឺន + ណាហ្គែល</t>
        </is>
      </c>
      <c r="D1488" s="418" t="inlineStr">
        <is>
          <t>L001-100045189</t>
        </is>
      </c>
      <c r="E1488" s="418" t="inlineStr">
        <is>
          <t>PTI2219553</t>
        </is>
      </c>
      <c r="F1488" s="419" t="n">
        <v>44823</v>
      </c>
      <c r="G1488" s="420" t="n">
        <v>155017</v>
      </c>
      <c r="H1488" s="418" t="n"/>
      <c r="I1488" s="455" t="n">
        <v>155017</v>
      </c>
      <c r="J1488" s="418">
        <f>IF(L1488&lt;&gt;"",L1488,K1488)</f>
        <v/>
      </c>
      <c r="K1488" s="418">
        <f>IF(AND(T1488=TRUE, U1488=TRUE, V1488=TRUE), IF(W1488&lt;-0.05, "អនុញ្ញាត (អ្នកផ្គត់ផ្គង់ប្រកាសខ្វះ)", "បានប្រកាស (អនុញ្ញាត)"), IF(AND(T1488=FALSE, U1488=FALSE, V1488=FALSE), "ព្យួរទុក (មិនមានទិន្នន័យ)", "ប្រកាសខុស (ព្យួរទុក)"))</f>
        <v/>
      </c>
      <c r="L1488" s="418" t="inlineStr"/>
      <c r="M1488" s="418" t="inlineStr"/>
      <c r="N1488" s="455" t="n"/>
      <c r="O1488" s="455">
        <f>IF(W1488&lt;0,AI1488,I1488)</f>
        <v/>
      </c>
      <c r="P1488" s="455">
        <f>I1488-O1488</f>
        <v/>
      </c>
      <c r="Q1488" s="418" t="n"/>
      <c r="R1488" s="418" t="inlineStr">
        <is>
          <t>PTI2219553</t>
        </is>
      </c>
      <c r="S1488" s="418" t="inlineStr">
        <is>
          <t>PTI2219553</t>
        </is>
      </c>
      <c r="T1488" s="418">
        <f>R1488=S1488</f>
        <v/>
      </c>
      <c r="U1488" s="418">
        <f>AND(MONTH(F1488)=MONTH(Y1488), YEAR(F1488)=YEAR(Y1488))</f>
        <v/>
      </c>
      <c r="V1488" s="418">
        <f>AND(AC1488&lt;&gt;"", 'Company information'!D$4&lt;&gt;"", RIGHT(SUBSTITUTE(AC1488,"-",""),9)=RIGHT(SUBSTITUTE('Company information'!D$4,"-",""),9))</f>
        <v/>
      </c>
      <c r="W1488" s="418">
        <f>AI1488-I1488</f>
        <v/>
      </c>
      <c r="X1488" s="455" t="n"/>
      <c r="Y1488" s="419" t="n">
        <v>44823</v>
      </c>
      <c r="Z1488" s="418" t="inlineStr">
        <is>
          <t>PTI2219553</t>
        </is>
      </c>
      <c r="AA1488" s="418" t="inlineStr"/>
      <c r="AB1488" s="418" t="inlineStr">
        <is>
          <t>បុគ្គលជាប់អាករ</t>
        </is>
      </c>
      <c r="AC1488" s="418" t="inlineStr">
        <is>
          <t>L001-100067123</t>
        </is>
      </c>
      <c r="AD1488" s="418" t="inlineStr">
        <is>
          <t>រីឡាយអេប៊ល សូស អ៊ិនដាសស្រ្ទៀល (ខេមបូឌា)</t>
        </is>
      </c>
      <c r="AE1488" s="455" t="n">
        <v>1761897</v>
      </c>
      <c r="AF1488" s="455" t="n">
        <v>1550175</v>
      </c>
      <c r="AG1488" s="455" t="n">
        <v>56705</v>
      </c>
      <c r="AH1488" s="455" t="n">
        <v>0</v>
      </c>
      <c r="AI1488" s="455" t="n">
        <v>155017</v>
      </c>
      <c r="AJ1488" s="455" t="n">
        <v>0</v>
      </c>
      <c r="AK1488" s="455" t="n">
        <v>0</v>
      </c>
      <c r="AL1488" s="455" t="n">
        <v>0</v>
      </c>
      <c r="AM1488" s="455" t="n">
        <v>0</v>
      </c>
      <c r="AN1488" s="455" t="n">
        <v>0</v>
      </c>
      <c r="AO1488" s="455" t="n">
        <v>0</v>
      </c>
      <c r="AP1488" s="455" t="n">
        <v>0</v>
      </c>
      <c r="AQ1488" s="455" t="n">
        <v>0</v>
      </c>
      <c r="AR1488" s="418" t="inlineStr"/>
      <c r="AS1488" s="418" t="inlineStr">
        <is>
          <t>ថ្លៃដឹកជញ្ជូន និងសេវា</t>
        </is>
      </c>
      <c r="AT1488" s="418" t="inlineStr">
        <is>
          <t>បានប្រកាសពន្ធ</t>
        </is>
      </c>
    </row>
    <row r="1489">
      <c r="A1489" s="417" t="n">
        <v>1480</v>
      </c>
      <c r="B1489" s="418" t="inlineStr">
        <is>
          <t>Drinking water</t>
        </is>
      </c>
      <c r="C1489" s="418" t="inlineStr">
        <is>
          <t>អេភីអិល ឡូយីស្ទីក (ខេមបូឌា) ភីធីអ៊ី អិលធីឌី</t>
        </is>
      </c>
      <c r="D1489" s="418" t="inlineStr">
        <is>
          <t>L001-100046460</t>
        </is>
      </c>
      <c r="E1489" s="418" t="inlineStr">
        <is>
          <t>PNHL490216</t>
        </is>
      </c>
      <c r="F1489" s="419" t="n">
        <v>44834</v>
      </c>
      <c r="G1489" s="420" t="n">
        <v>187096</v>
      </c>
      <c r="H1489" s="418" t="n"/>
      <c r="I1489" s="455" t="n">
        <v>187096</v>
      </c>
      <c r="J1489" s="418">
        <f>IF(L1489&lt;&gt;"",L1489,K1489)</f>
        <v/>
      </c>
      <c r="K1489" s="418">
        <f>IF(AND(T1489=TRUE, U1489=TRUE, V1489=TRUE), IF(W1489&lt;-0.05, "អនុញ្ញាត (អ្នកផ្គត់ផ្គង់ប្រកាសខ្វះ)", "បានប្រកាស (អនុញ្ញាត)"), IF(AND(T1489=FALSE, U1489=FALSE, V1489=FALSE), "ព្យួរទុក (មិនមានទិន្នន័យ)", "ប្រកាសខុស (ព្យួរទុក)"))</f>
        <v/>
      </c>
      <c r="L1489" s="418" t="inlineStr"/>
      <c r="M1489" s="418" t="inlineStr"/>
      <c r="N1489" s="455" t="n"/>
      <c r="O1489" s="455">
        <f>IF(W1489&lt;0,AI1489,I1489)</f>
        <v/>
      </c>
      <c r="P1489" s="455">
        <f>I1489-O1489</f>
        <v/>
      </c>
      <c r="Q1489" s="418" t="n"/>
      <c r="R1489" s="418" t="inlineStr">
        <is>
          <t>PNHL490216</t>
        </is>
      </c>
      <c r="S1489" s="418" t="inlineStr">
        <is>
          <t>PNHL490216</t>
        </is>
      </c>
      <c r="T1489" s="418">
        <f>R1489=S1489</f>
        <v/>
      </c>
      <c r="U1489" s="418">
        <f>AND(MONTH(F1489)=MONTH(Y1489), YEAR(F1489)=YEAR(Y1489))</f>
        <v/>
      </c>
      <c r="V1489" s="418">
        <f>AND(AC1489&lt;&gt;"", 'Company information'!D$4&lt;&gt;"", RIGHT(SUBSTITUTE(AC1489,"-",""),9)=RIGHT(SUBSTITUTE('Company information'!D$4,"-",""),9))</f>
        <v/>
      </c>
      <c r="W1489" s="418">
        <f>AI1489-I1489</f>
        <v/>
      </c>
      <c r="X1489" s="455" t="n"/>
      <c r="Y1489" s="419" t="n">
        <v>44834</v>
      </c>
      <c r="Z1489" s="418" t="inlineStr">
        <is>
          <t>PNHL490216</t>
        </is>
      </c>
      <c r="AA1489" s="418" t="inlineStr"/>
      <c r="AB1489" s="418" t="inlineStr">
        <is>
          <t>បុគ្គលជាប់អាករ</t>
        </is>
      </c>
      <c r="AC1489" s="418" t="inlineStr">
        <is>
          <t>L001-100067123</t>
        </is>
      </c>
      <c r="AD1489" s="418" t="inlineStr">
        <is>
          <t>រីឡាយអេប៊ល សូស អ៊ិនដាសស្រ្ទៀល (ខេមបូឌា)</t>
        </is>
      </c>
      <c r="AE1489" s="455" t="n">
        <v>2058052</v>
      </c>
      <c r="AF1489" s="455" t="n">
        <v>1870956</v>
      </c>
      <c r="AG1489" s="455" t="n">
        <v>0</v>
      </c>
      <c r="AH1489" s="455" t="n">
        <v>0</v>
      </c>
      <c r="AI1489" s="455" t="n">
        <v>187096</v>
      </c>
      <c r="AJ1489" s="455" t="n">
        <v>0</v>
      </c>
      <c r="AK1489" s="455" t="n">
        <v>0</v>
      </c>
      <c r="AL1489" s="455" t="n">
        <v>0</v>
      </c>
      <c r="AM1489" s="455" t="n">
        <v>0</v>
      </c>
      <c r="AN1489" s="455" t="n">
        <v>0</v>
      </c>
      <c r="AO1489" s="455" t="n">
        <v>0</v>
      </c>
      <c r="AP1489" s="455" t="n">
        <v>0</v>
      </c>
      <c r="AQ1489" s="455" t="n">
        <v>0</v>
      </c>
      <c r="AR1489" s="418" t="inlineStr"/>
      <c r="AS1489" s="418" t="inlineStr">
        <is>
          <t>LOCAL CHARGE &amp; OTHER</t>
        </is>
      </c>
      <c r="AT1489" s="418" t="inlineStr">
        <is>
          <t>បានប្រកាសពន្ធ</t>
        </is>
      </c>
    </row>
    <row r="1490">
      <c r="A1490" s="417" t="n">
        <v>1481</v>
      </c>
      <c r="B1490" s="418" t="inlineStr">
        <is>
          <t>Drinking water</t>
        </is>
      </c>
      <c r="C1490" s="418" t="inlineStr">
        <is>
          <t>អេភីអិល ឡូយីស្ទីក (ខេមបូឌា) ភីធីអ៊ី អិលធីឌី</t>
        </is>
      </c>
      <c r="D1490" s="418" t="inlineStr">
        <is>
          <t>L001-100046460</t>
        </is>
      </c>
      <c r="E1490" s="418" t="inlineStr">
        <is>
          <t>PNHL490215</t>
        </is>
      </c>
      <c r="F1490" s="419" t="n">
        <v>44834</v>
      </c>
      <c r="G1490" s="420" t="n">
        <v>239088</v>
      </c>
      <c r="H1490" s="418" t="n"/>
      <c r="I1490" s="455" t="n">
        <v>239088</v>
      </c>
      <c r="J1490" s="418">
        <f>IF(L1490&lt;&gt;"",L1490,K1490)</f>
        <v/>
      </c>
      <c r="K1490" s="418">
        <f>IF(AND(T1490=TRUE, U1490=TRUE, V1490=TRUE), IF(W1490&lt;-0.05, "អនុញ្ញាត (អ្នកផ្គត់ផ្គង់ប្រកាសខ្វះ)", "បានប្រកាស (អនុញ្ញាត)"), IF(AND(T1490=FALSE, U1490=FALSE, V1490=FALSE), "ព្យួរទុក (មិនមានទិន្នន័យ)", "ប្រកាសខុស (ព្យួរទុក)"))</f>
        <v/>
      </c>
      <c r="L1490" s="418" t="inlineStr"/>
      <c r="M1490" s="418" t="inlineStr"/>
      <c r="N1490" s="455" t="n"/>
      <c r="O1490" s="455">
        <f>IF(W1490&lt;0,AI1490,I1490)</f>
        <v/>
      </c>
      <c r="P1490" s="455">
        <f>I1490-O1490</f>
        <v/>
      </c>
      <c r="Q1490" s="418" t="n"/>
      <c r="R1490" s="418" t="inlineStr">
        <is>
          <t>PNHL490215</t>
        </is>
      </c>
      <c r="S1490" s="418" t="inlineStr">
        <is>
          <t>PNHL490215</t>
        </is>
      </c>
      <c r="T1490" s="418">
        <f>R1490=S1490</f>
        <v/>
      </c>
      <c r="U1490" s="418">
        <f>AND(MONTH(F1490)=MONTH(Y1490), YEAR(F1490)=YEAR(Y1490))</f>
        <v/>
      </c>
      <c r="V1490" s="418">
        <f>AND(AC1490&lt;&gt;"", 'Company information'!D$4&lt;&gt;"", RIGHT(SUBSTITUTE(AC1490,"-",""),9)=RIGHT(SUBSTITUTE('Company information'!D$4,"-",""),9))</f>
        <v/>
      </c>
      <c r="W1490" s="418">
        <f>AI1490-I1490</f>
        <v/>
      </c>
      <c r="X1490" s="455" t="n"/>
      <c r="Y1490" s="419" t="n">
        <v>44834</v>
      </c>
      <c r="Z1490" s="418" t="inlineStr">
        <is>
          <t>PNHL490215</t>
        </is>
      </c>
      <c r="AA1490" s="418" t="inlineStr"/>
      <c r="AB1490" s="418" t="inlineStr">
        <is>
          <t>បុគ្គលជាប់អាករ</t>
        </is>
      </c>
      <c r="AC1490" s="418" t="inlineStr">
        <is>
          <t>L001-100067123</t>
        </is>
      </c>
      <c r="AD1490" s="418" t="inlineStr">
        <is>
          <t>រីឡាយអេប៊ល សូស អ៊ិនដាសស្រ្ទៀល (ខេមបូឌា)</t>
        </is>
      </c>
      <c r="AE1490" s="455" t="n">
        <v>2629972</v>
      </c>
      <c r="AF1490" s="455" t="n">
        <v>2390884</v>
      </c>
      <c r="AG1490" s="455" t="n">
        <v>0</v>
      </c>
      <c r="AH1490" s="455" t="n">
        <v>0</v>
      </c>
      <c r="AI1490" s="455" t="n">
        <v>239088</v>
      </c>
      <c r="AJ1490" s="455" t="n">
        <v>0</v>
      </c>
      <c r="AK1490" s="455" t="n">
        <v>0</v>
      </c>
      <c r="AL1490" s="455" t="n">
        <v>0</v>
      </c>
      <c r="AM1490" s="455" t="n">
        <v>0</v>
      </c>
      <c r="AN1490" s="455" t="n">
        <v>0</v>
      </c>
      <c r="AO1490" s="455" t="n">
        <v>0</v>
      </c>
      <c r="AP1490" s="455" t="n">
        <v>0</v>
      </c>
      <c r="AQ1490" s="455" t="n">
        <v>0</v>
      </c>
      <c r="AR1490" s="418" t="inlineStr"/>
      <c r="AS1490" s="418" t="inlineStr">
        <is>
          <t>LOCAL CHARGE &amp; OTHER</t>
        </is>
      </c>
      <c r="AT1490" s="418" t="inlineStr">
        <is>
          <t>បានប្រកាសពន្ធ</t>
        </is>
      </c>
    </row>
    <row r="1491">
      <c r="A1491" s="417" t="n">
        <v>1482</v>
      </c>
      <c r="B1491" s="418" t="inlineStr">
        <is>
          <t>Drinking water</t>
        </is>
      </c>
      <c r="C1491" s="418" t="inlineStr">
        <is>
          <t>អេភីអិល ឡូយីស្ទីក (ខេមបូឌា) ភីធីអ៊ី អិលធីឌី</t>
        </is>
      </c>
      <c r="D1491" s="418" t="inlineStr">
        <is>
          <t>L001-100046460</t>
        </is>
      </c>
      <c r="E1491" s="418" t="inlineStr">
        <is>
          <t>PNHL490214</t>
        </is>
      </c>
      <c r="F1491" s="419" t="n">
        <v>44834</v>
      </c>
      <c r="G1491" s="420" t="n">
        <v>129813</v>
      </c>
      <c r="H1491" s="418" t="n"/>
      <c r="I1491" s="455" t="n">
        <v>129813</v>
      </c>
      <c r="J1491" s="418">
        <f>IF(L1491&lt;&gt;"",L1491,K1491)</f>
        <v/>
      </c>
      <c r="K1491" s="418">
        <f>IF(AND(T1491=TRUE, U1491=TRUE, V1491=TRUE), IF(W1491&lt;-0.05, "អនុញ្ញាត (អ្នកផ្គត់ផ្គង់ប្រកាសខ្វះ)", "បានប្រកាស (អនុញ្ញាត)"), IF(AND(T1491=FALSE, U1491=FALSE, V1491=FALSE), "ព្យួរទុក (មិនមានទិន្នន័យ)", "ប្រកាសខុស (ព្យួរទុក)"))</f>
        <v/>
      </c>
      <c r="L1491" s="418" t="inlineStr"/>
      <c r="M1491" s="418" t="inlineStr"/>
      <c r="N1491" s="455" t="n"/>
      <c r="O1491" s="455">
        <f>IF(W1491&lt;0,AI1491,I1491)</f>
        <v/>
      </c>
      <c r="P1491" s="455">
        <f>I1491-O1491</f>
        <v/>
      </c>
      <c r="Q1491" s="418" t="n"/>
      <c r="R1491" s="418" t="inlineStr">
        <is>
          <t>PNHL490214</t>
        </is>
      </c>
      <c r="S1491" s="418" t="inlineStr">
        <is>
          <t>PNHL490214</t>
        </is>
      </c>
      <c r="T1491" s="418">
        <f>R1491=S1491</f>
        <v/>
      </c>
      <c r="U1491" s="418">
        <f>AND(MONTH(F1491)=MONTH(Y1491), YEAR(F1491)=YEAR(Y1491))</f>
        <v/>
      </c>
      <c r="V1491" s="418">
        <f>AND(AC1491&lt;&gt;"", 'Company information'!D$4&lt;&gt;"", RIGHT(SUBSTITUTE(AC1491,"-",""),9)=RIGHT(SUBSTITUTE('Company information'!D$4,"-",""),9))</f>
        <v/>
      </c>
      <c r="W1491" s="418">
        <f>AI1491-I1491</f>
        <v/>
      </c>
      <c r="X1491" s="455" t="n"/>
      <c r="Y1491" s="419" t="n">
        <v>44834</v>
      </c>
      <c r="Z1491" s="418" t="inlineStr">
        <is>
          <t>PNHL490214</t>
        </is>
      </c>
      <c r="AA1491" s="418" t="inlineStr"/>
      <c r="AB1491" s="418" t="inlineStr">
        <is>
          <t>បុគ្គលជាប់អាករ</t>
        </is>
      </c>
      <c r="AC1491" s="418" t="inlineStr">
        <is>
          <t>L001-100067123</t>
        </is>
      </c>
      <c r="AD1491" s="418" t="inlineStr">
        <is>
          <t>រីឡាយអេប៊ល សូស អ៊ិនដាសស្រ្ទៀល (ខេមបូឌា)</t>
        </is>
      </c>
      <c r="AE1491" s="455" t="n">
        <v>1427942</v>
      </c>
      <c r="AF1491" s="455" t="n">
        <v>1298129</v>
      </c>
      <c r="AG1491" s="455" t="n">
        <v>0</v>
      </c>
      <c r="AH1491" s="455" t="n">
        <v>0</v>
      </c>
      <c r="AI1491" s="455" t="n">
        <v>129813</v>
      </c>
      <c r="AJ1491" s="455" t="n">
        <v>0</v>
      </c>
      <c r="AK1491" s="455" t="n">
        <v>0</v>
      </c>
      <c r="AL1491" s="455" t="n">
        <v>0</v>
      </c>
      <c r="AM1491" s="455" t="n">
        <v>0</v>
      </c>
      <c r="AN1491" s="455" t="n">
        <v>0</v>
      </c>
      <c r="AO1491" s="455" t="n">
        <v>0</v>
      </c>
      <c r="AP1491" s="455" t="n">
        <v>0</v>
      </c>
      <c r="AQ1491" s="455" t="n">
        <v>0</v>
      </c>
      <c r="AR1491" s="418" t="inlineStr"/>
      <c r="AS1491" s="418" t="inlineStr">
        <is>
          <t>LOCAL CHARGE &amp; OTHER</t>
        </is>
      </c>
      <c r="AT1491" s="418" t="inlineStr">
        <is>
          <t>បានប្រកាសពន្ធ</t>
        </is>
      </c>
    </row>
    <row r="1492">
      <c r="A1492" s="417" t="n">
        <v>1483</v>
      </c>
      <c r="B1492" s="418" t="inlineStr">
        <is>
          <t>Air Freight, Document Fee, EDI Fee, Terminal Charge, Pick up Charge and X-ray Charge</t>
        </is>
      </c>
      <c r="C1492" s="418" t="inlineStr">
        <is>
          <t>អេភីអិល ឡូយីស្ទីក (ខេមបូឌា) ភីធីអ៊ី អិលធីឌី</t>
        </is>
      </c>
      <c r="D1492" s="418" t="inlineStr">
        <is>
          <t>L001-100046460</t>
        </is>
      </c>
      <c r="E1492" s="418" t="inlineStr">
        <is>
          <t>PNHL490213</t>
        </is>
      </c>
      <c r="F1492" s="419" t="n">
        <v>44834</v>
      </c>
      <c r="G1492" s="420" t="n">
        <v>229150</v>
      </c>
      <c r="H1492" s="418" t="n"/>
      <c r="I1492" s="455" t="n">
        <v>229150</v>
      </c>
      <c r="J1492" s="418">
        <f>IF(L1492&lt;&gt;"",L1492,K1492)</f>
        <v/>
      </c>
      <c r="K1492" s="418">
        <f>IF(AND(T1492=TRUE, U1492=TRUE, V1492=TRUE), IF(W1492&lt;-0.05, "អនុញ្ញាត (អ្នកផ្គត់ផ្គង់ប្រកាសខ្វះ)", "បានប្រកាស (អនុញ្ញាត)"), IF(AND(T1492=FALSE, U1492=FALSE, V1492=FALSE), "ព្យួរទុក (មិនមានទិន្នន័យ)", "ប្រកាសខុស (ព្យួរទុក)"))</f>
        <v/>
      </c>
      <c r="L1492" s="418" t="inlineStr"/>
      <c r="M1492" s="418" t="inlineStr"/>
      <c r="N1492" s="455" t="n"/>
      <c r="O1492" s="455">
        <f>IF(W1492&lt;0,AI1492,I1492)</f>
        <v/>
      </c>
      <c r="P1492" s="455">
        <f>I1492-O1492</f>
        <v/>
      </c>
      <c r="Q1492" s="418" t="n"/>
      <c r="R1492" s="418" t="inlineStr">
        <is>
          <t>PNHL490213</t>
        </is>
      </c>
      <c r="S1492" s="418" t="inlineStr">
        <is>
          <t>PNHL490213</t>
        </is>
      </c>
      <c r="T1492" s="418">
        <f>R1492=S1492</f>
        <v/>
      </c>
      <c r="U1492" s="418">
        <f>AND(MONTH(F1492)=MONTH(Y1492), YEAR(F1492)=YEAR(Y1492))</f>
        <v/>
      </c>
      <c r="V1492" s="418">
        <f>AND(AC1492&lt;&gt;"", 'Company information'!D$4&lt;&gt;"", RIGHT(SUBSTITUTE(AC1492,"-",""),9)=RIGHT(SUBSTITUTE('Company information'!D$4,"-",""),9))</f>
        <v/>
      </c>
      <c r="W1492" s="418">
        <f>AI1492-I1492</f>
        <v/>
      </c>
      <c r="X1492" s="455" t="n"/>
      <c r="Y1492" s="419" t="n">
        <v>44834</v>
      </c>
      <c r="Z1492" s="418" t="inlineStr">
        <is>
          <t>PNHL490213</t>
        </is>
      </c>
      <c r="AA1492" s="418" t="inlineStr"/>
      <c r="AB1492" s="418" t="inlineStr">
        <is>
          <t>បុគ្គលជាប់អាករ</t>
        </is>
      </c>
      <c r="AC1492" s="418" t="inlineStr">
        <is>
          <t>L001-100067123</t>
        </is>
      </c>
      <c r="AD1492" s="418" t="inlineStr">
        <is>
          <t>រីឡាយអេប៊ល សូស អ៊ិនដាសស្រ្ទៀល (ខេមបូឌា)</t>
        </is>
      </c>
      <c r="AE1492" s="455" t="n">
        <v>2520648</v>
      </c>
      <c r="AF1492" s="455" t="n">
        <v>2291498</v>
      </c>
      <c r="AG1492" s="455" t="n">
        <v>0</v>
      </c>
      <c r="AH1492" s="455" t="n">
        <v>0</v>
      </c>
      <c r="AI1492" s="455" t="n">
        <v>229150</v>
      </c>
      <c r="AJ1492" s="455" t="n">
        <v>0</v>
      </c>
      <c r="AK1492" s="455" t="n">
        <v>0</v>
      </c>
      <c r="AL1492" s="455" t="n">
        <v>0</v>
      </c>
      <c r="AM1492" s="455" t="n">
        <v>0</v>
      </c>
      <c r="AN1492" s="455" t="n">
        <v>0</v>
      </c>
      <c r="AO1492" s="455" t="n">
        <v>0</v>
      </c>
      <c r="AP1492" s="455" t="n">
        <v>0</v>
      </c>
      <c r="AQ1492" s="455" t="n">
        <v>0</v>
      </c>
      <c r="AR1492" s="418" t="inlineStr"/>
      <c r="AS1492" s="418" t="inlineStr">
        <is>
          <t>LOCAL CHARGE &amp; OTHER</t>
        </is>
      </c>
      <c r="AT1492" s="418" t="inlineStr">
        <is>
          <t>បានប្រកាសពន្ធ</t>
        </is>
      </c>
    </row>
    <row r="1493">
      <c r="A1493" s="417" t="n">
        <v>1484</v>
      </c>
      <c r="B1493" s="418" t="inlineStr">
        <is>
          <t>Customs Clearance Fee and Trucking Fee</t>
        </is>
      </c>
      <c r="C1493" s="418" t="inlineStr">
        <is>
          <t>អេភីអិល ឡូយីស្ទីក (ខេមបូឌា) ភីធីអ៊ី អិលធីឌី</t>
        </is>
      </c>
      <c r="D1493" s="418" t="inlineStr">
        <is>
          <t>L001-100046460</t>
        </is>
      </c>
      <c r="E1493" s="418" t="inlineStr">
        <is>
          <t>KOEL822160</t>
        </is>
      </c>
      <c r="F1493" s="419" t="n">
        <v>44834</v>
      </c>
      <c r="G1493" s="420" t="n">
        <v>611182</v>
      </c>
      <c r="H1493" s="418" t="n"/>
      <c r="I1493" s="455" t="n">
        <v>611182</v>
      </c>
      <c r="J1493" s="418">
        <f>IF(L1493&lt;&gt;"",L1493,K1493)</f>
        <v/>
      </c>
      <c r="K1493" s="418">
        <f>IF(AND(T1493=TRUE, U1493=TRUE, V1493=TRUE), IF(W1493&lt;-0.05, "អនុញ្ញាត (អ្នកផ្គត់ផ្គង់ប្រកាសខ្វះ)", "បានប្រកាស (អនុញ្ញាត)"), IF(AND(T1493=FALSE, U1493=FALSE, V1493=FALSE), "ព្យួរទុក (មិនមានទិន្នន័យ)", "ប្រកាសខុស (ព្យួរទុក)"))</f>
        <v/>
      </c>
      <c r="L1493" s="418" t="inlineStr"/>
      <c r="M1493" s="418" t="inlineStr"/>
      <c r="N1493" s="455" t="n"/>
      <c r="O1493" s="455">
        <f>IF(W1493&lt;0,AI1493,I1493)</f>
        <v/>
      </c>
      <c r="P1493" s="455">
        <f>I1493-O1493</f>
        <v/>
      </c>
      <c r="Q1493" s="418" t="n"/>
      <c r="R1493" s="418" t="inlineStr">
        <is>
          <t>KOEL822160</t>
        </is>
      </c>
      <c r="S1493" s="418" t="inlineStr">
        <is>
          <t>KOEL822160</t>
        </is>
      </c>
      <c r="T1493" s="418">
        <f>R1493=S1493</f>
        <v/>
      </c>
      <c r="U1493" s="418">
        <f>AND(MONTH(F1493)=MONTH(Y1493), YEAR(F1493)=YEAR(Y1493))</f>
        <v/>
      </c>
      <c r="V1493" s="418">
        <f>AND(AC1493&lt;&gt;"", 'Company information'!D$4&lt;&gt;"", RIGHT(SUBSTITUTE(AC1493,"-",""),9)=RIGHT(SUBSTITUTE('Company information'!D$4,"-",""),9))</f>
        <v/>
      </c>
      <c r="W1493" s="418">
        <f>AI1493-I1493</f>
        <v/>
      </c>
      <c r="X1493" s="455" t="n"/>
      <c r="Y1493" s="419" t="n">
        <v>44834</v>
      </c>
      <c r="Z1493" s="418" t="inlineStr">
        <is>
          <t>KOEL822160</t>
        </is>
      </c>
      <c r="AA1493" s="418" t="inlineStr"/>
      <c r="AB1493" s="418" t="inlineStr">
        <is>
          <t>បុគ្គលជាប់អាករ</t>
        </is>
      </c>
      <c r="AC1493" s="418" t="inlineStr">
        <is>
          <t>L001-100067123</t>
        </is>
      </c>
      <c r="AD1493" s="418" t="inlineStr">
        <is>
          <t>រីឡាយអេប៊ល សូស អ៊ិនដាសស្រ្ទៀល (ខេមបូឌា)</t>
        </is>
      </c>
      <c r="AE1493" s="455" t="n">
        <v>6723007</v>
      </c>
      <c r="AF1493" s="455" t="n">
        <v>6111825</v>
      </c>
      <c r="AG1493" s="455" t="n">
        <v>0</v>
      </c>
      <c r="AH1493" s="455" t="n">
        <v>0</v>
      </c>
      <c r="AI1493" s="455" t="n">
        <v>611182</v>
      </c>
      <c r="AJ1493" s="455" t="n">
        <v>0</v>
      </c>
      <c r="AK1493" s="455" t="n">
        <v>0</v>
      </c>
      <c r="AL1493" s="455" t="n">
        <v>0</v>
      </c>
      <c r="AM1493" s="455" t="n">
        <v>0</v>
      </c>
      <c r="AN1493" s="455" t="n">
        <v>0</v>
      </c>
      <c r="AO1493" s="455" t="n">
        <v>0</v>
      </c>
      <c r="AP1493" s="455" t="n">
        <v>0</v>
      </c>
      <c r="AQ1493" s="455" t="n">
        <v>0</v>
      </c>
      <c r="AR1493" s="418" t="inlineStr"/>
      <c r="AS1493" s="418" t="inlineStr">
        <is>
          <t>LOCAL CHARGE &amp; OTHER</t>
        </is>
      </c>
      <c r="AT1493" s="418" t="inlineStr">
        <is>
          <t>បានប្រកាសពន្ធ</t>
        </is>
      </c>
    </row>
    <row r="1494">
      <c r="A1494" s="417" t="n">
        <v>1485</v>
      </c>
      <c r="B1494" s="418" t="inlineStr">
        <is>
          <t>Import(Material)</t>
        </is>
      </c>
      <c r="C1494" s="418" t="inlineStr">
        <is>
          <t>អេភីអិល ឡូយីស្ទីក (ខេមបូឌា) ភីធីអ៊ី អិលធីឌី</t>
        </is>
      </c>
      <c r="D1494" s="418" t="inlineStr">
        <is>
          <t>L001-100046460</t>
        </is>
      </c>
      <c r="E1494" s="418" t="inlineStr">
        <is>
          <t>PNHL490103</t>
        </is>
      </c>
      <c r="F1494" s="419" t="n">
        <v>44826</v>
      </c>
      <c r="G1494" s="420" t="n">
        <v>179435</v>
      </c>
      <c r="H1494" s="418" t="n"/>
      <c r="I1494" s="455" t="n">
        <v>179435</v>
      </c>
      <c r="J1494" s="418">
        <f>IF(L1494&lt;&gt;"",L1494,K1494)</f>
        <v/>
      </c>
      <c r="K1494" s="418">
        <f>IF(AND(T1494=TRUE, U1494=TRUE, V1494=TRUE), IF(W1494&lt;-0.05, "អនុញ្ញាត (អ្នកផ្គត់ផ្គង់ប្រកាសខ្វះ)", "បានប្រកាស (អនុញ្ញាត)"), IF(AND(T1494=FALSE, U1494=FALSE, V1494=FALSE), "ព្យួរទុក (មិនមានទិន្នន័យ)", "ប្រកាសខុស (ព្យួរទុក)"))</f>
        <v/>
      </c>
      <c r="L1494" s="418" t="inlineStr"/>
      <c r="M1494" s="418" t="inlineStr"/>
      <c r="N1494" s="455" t="n"/>
      <c r="O1494" s="455">
        <f>IF(W1494&lt;0,AI1494,I1494)</f>
        <v/>
      </c>
      <c r="P1494" s="455">
        <f>I1494-O1494</f>
        <v/>
      </c>
      <c r="Q1494" s="418" t="n"/>
      <c r="R1494" s="418" t="inlineStr">
        <is>
          <t>PNHL490103</t>
        </is>
      </c>
      <c r="S1494" s="418" t="inlineStr">
        <is>
          <t>PNHL490103</t>
        </is>
      </c>
      <c r="T1494" s="418">
        <f>R1494=S1494</f>
        <v/>
      </c>
      <c r="U1494" s="418">
        <f>AND(MONTH(F1494)=MONTH(Y1494), YEAR(F1494)=YEAR(Y1494))</f>
        <v/>
      </c>
      <c r="V1494" s="418">
        <f>AND(AC1494&lt;&gt;"", 'Company information'!D$4&lt;&gt;"", RIGHT(SUBSTITUTE(AC1494,"-",""),9)=RIGHT(SUBSTITUTE('Company information'!D$4,"-",""),9))</f>
        <v/>
      </c>
      <c r="W1494" s="418">
        <f>AI1494-I1494</f>
        <v/>
      </c>
      <c r="X1494" s="455" t="n"/>
      <c r="Y1494" s="419" t="n">
        <v>44826</v>
      </c>
      <c r="Z1494" s="418" t="inlineStr">
        <is>
          <t>PNHL490103</t>
        </is>
      </c>
      <c r="AA1494" s="418" t="inlineStr"/>
      <c r="AB1494" s="418" t="inlineStr">
        <is>
          <t>បុគ្គលជាប់អាករ</t>
        </is>
      </c>
      <c r="AC1494" s="418" t="inlineStr">
        <is>
          <t>L001-100067123</t>
        </is>
      </c>
      <c r="AD1494" s="418" t="inlineStr">
        <is>
          <t>រីឡាយអេប៊ល សូស អ៊ិនដាសស្រ្ទៀល (ខេមបូឌា)</t>
        </is>
      </c>
      <c r="AE1494" s="455" t="n">
        <v>1973788</v>
      </c>
      <c r="AF1494" s="455" t="n">
        <v>1794353</v>
      </c>
      <c r="AG1494" s="455" t="n">
        <v>0</v>
      </c>
      <c r="AH1494" s="455" t="n">
        <v>0</v>
      </c>
      <c r="AI1494" s="455" t="n">
        <v>179435</v>
      </c>
      <c r="AJ1494" s="455" t="n">
        <v>0</v>
      </c>
      <c r="AK1494" s="455" t="n">
        <v>0</v>
      </c>
      <c r="AL1494" s="455" t="n">
        <v>0</v>
      </c>
      <c r="AM1494" s="455" t="n">
        <v>0</v>
      </c>
      <c r="AN1494" s="455" t="n">
        <v>0</v>
      </c>
      <c r="AO1494" s="455" t="n">
        <v>0</v>
      </c>
      <c r="AP1494" s="455" t="n">
        <v>0</v>
      </c>
      <c r="AQ1494" s="455" t="n">
        <v>0</v>
      </c>
      <c r="AR1494" s="418" t="inlineStr"/>
      <c r="AS1494" s="418" t="inlineStr">
        <is>
          <t>LOCAL CHARGE &amp; OTHER</t>
        </is>
      </c>
      <c r="AT1494" s="418" t="inlineStr">
        <is>
          <t>បានប្រកាសពន្ធ</t>
        </is>
      </c>
    </row>
    <row r="1495">
      <c r="A1495" s="417" t="n">
        <v>1486</v>
      </c>
      <c r="B1495" s="418" t="inlineStr">
        <is>
          <t>CFS Handling, Carrier BL, Document Assembly, Terminal Handling, Handling Fee, VGM Processing Fee, Manifest Fee and Late Booking Revisio</t>
        </is>
      </c>
      <c r="C1495" s="418" t="inlineStr">
        <is>
          <t>អេភីអិល ឡូយីស្ទីក (ខេមបូឌា) ភីធីអ៊ី អិលធីឌី</t>
        </is>
      </c>
      <c r="D1495" s="418" t="inlineStr">
        <is>
          <t>L001-100046460</t>
        </is>
      </c>
      <c r="E1495" s="418" t="inlineStr">
        <is>
          <t>PNHL490102</t>
        </is>
      </c>
      <c r="F1495" s="419" t="n">
        <v>44826</v>
      </c>
      <c r="G1495" s="420" t="n">
        <v>142428</v>
      </c>
      <c r="H1495" s="418" t="n"/>
      <c r="I1495" s="455" t="n">
        <v>142428</v>
      </c>
      <c r="J1495" s="418">
        <f>IF(L1495&lt;&gt;"",L1495,K1495)</f>
        <v/>
      </c>
      <c r="K1495" s="418">
        <f>IF(AND(T1495=TRUE, U1495=TRUE, V1495=TRUE), IF(W1495&lt;-0.05, "អនុញ្ញាត (អ្នកផ្គត់ផ្គង់ប្រកាសខ្វះ)", "បានប្រកាស (អនុញ្ញាត)"), IF(AND(T1495=FALSE, U1495=FALSE, V1495=FALSE), "ព្យួរទុក (មិនមានទិន្នន័យ)", "ប្រកាសខុស (ព្យួរទុក)"))</f>
        <v/>
      </c>
      <c r="L1495" s="418" t="inlineStr"/>
      <c r="M1495" s="418" t="inlineStr"/>
      <c r="N1495" s="455" t="n"/>
      <c r="O1495" s="455">
        <f>IF(W1495&lt;0,AI1495,I1495)</f>
        <v/>
      </c>
      <c r="P1495" s="455">
        <f>I1495-O1495</f>
        <v/>
      </c>
      <c r="Q1495" s="418" t="n"/>
      <c r="R1495" s="418" t="inlineStr">
        <is>
          <t>PNHL490102</t>
        </is>
      </c>
      <c r="S1495" s="418" t="inlineStr">
        <is>
          <t>PNHL490102</t>
        </is>
      </c>
      <c r="T1495" s="418">
        <f>R1495=S1495</f>
        <v/>
      </c>
      <c r="U1495" s="418">
        <f>AND(MONTH(F1495)=MONTH(Y1495), YEAR(F1495)=YEAR(Y1495))</f>
        <v/>
      </c>
      <c r="V1495" s="418">
        <f>AND(AC1495&lt;&gt;"", 'Company information'!D$4&lt;&gt;"", RIGHT(SUBSTITUTE(AC1495,"-",""),9)=RIGHT(SUBSTITUTE('Company information'!D$4,"-",""),9))</f>
        <v/>
      </c>
      <c r="W1495" s="418">
        <f>AI1495-I1495</f>
        <v/>
      </c>
      <c r="X1495" s="455" t="n"/>
      <c r="Y1495" s="419" t="n">
        <v>44826</v>
      </c>
      <c r="Z1495" s="418" t="inlineStr">
        <is>
          <t>PNHL490102</t>
        </is>
      </c>
      <c r="AA1495" s="418" t="inlineStr"/>
      <c r="AB1495" s="418" t="inlineStr">
        <is>
          <t>បុគ្គលជាប់អាករ</t>
        </is>
      </c>
      <c r="AC1495" s="418" t="inlineStr">
        <is>
          <t>L001-100067123</t>
        </is>
      </c>
      <c r="AD1495" s="418" t="inlineStr">
        <is>
          <t>រីឡាយអេប៊ល សូស អ៊ិនដាសស្រ្ទៀល (ខេមបូឌា)</t>
        </is>
      </c>
      <c r="AE1495" s="455" t="n">
        <v>1566708</v>
      </c>
      <c r="AF1495" s="455" t="n">
        <v>1424280</v>
      </c>
      <c r="AG1495" s="455" t="n">
        <v>0</v>
      </c>
      <c r="AH1495" s="455" t="n">
        <v>0</v>
      </c>
      <c r="AI1495" s="455" t="n">
        <v>142428</v>
      </c>
      <c r="AJ1495" s="455" t="n">
        <v>0</v>
      </c>
      <c r="AK1495" s="455" t="n">
        <v>0</v>
      </c>
      <c r="AL1495" s="455" t="n">
        <v>0</v>
      </c>
      <c r="AM1495" s="455" t="n">
        <v>0</v>
      </c>
      <c r="AN1495" s="455" t="n">
        <v>0</v>
      </c>
      <c r="AO1495" s="455" t="n">
        <v>0</v>
      </c>
      <c r="AP1495" s="455" t="n">
        <v>0</v>
      </c>
      <c r="AQ1495" s="455" t="n">
        <v>0</v>
      </c>
      <c r="AR1495" s="418" t="inlineStr"/>
      <c r="AS1495" s="418" t="inlineStr">
        <is>
          <t>LOCAL CHARGE &amp; OTHER</t>
        </is>
      </c>
      <c r="AT1495" s="418" t="inlineStr">
        <is>
          <t>បានប្រកាសពន្ធ</t>
        </is>
      </c>
    </row>
    <row r="1496">
      <c r="A1496" s="417" t="n">
        <v>1487</v>
      </c>
      <c r="B1496" s="418" t="inlineStr">
        <is>
          <t>Thread</t>
        </is>
      </c>
      <c r="C1496" s="418" t="inlineStr">
        <is>
          <t>អេភីអិល ឡូយីស្ទីក (ខេមបូឌា) ភីធីអ៊ី អិលធីឌី</t>
        </is>
      </c>
      <c r="D1496" s="418" t="inlineStr">
        <is>
          <t>L001-100046460</t>
        </is>
      </c>
      <c r="E1496" s="418" t="inlineStr">
        <is>
          <t>PNHL490101</t>
        </is>
      </c>
      <c r="F1496" s="419" t="n">
        <v>44826</v>
      </c>
      <c r="G1496" s="420" t="n">
        <v>148667</v>
      </c>
      <c r="H1496" s="418" t="n"/>
      <c r="I1496" s="455" t="n">
        <v>148667</v>
      </c>
      <c r="J1496" s="418">
        <f>IF(L1496&lt;&gt;"",L1496,K1496)</f>
        <v/>
      </c>
      <c r="K1496" s="418">
        <f>IF(AND(T1496=TRUE, U1496=TRUE, V1496=TRUE), IF(W1496&lt;-0.05, "អនុញ្ញាត (អ្នកផ្គត់ផ្គង់ប្រកាសខ្វះ)", "បានប្រកាស (អនុញ្ញាត)"), IF(AND(T1496=FALSE, U1496=FALSE, V1496=FALSE), "ព្យួរទុក (មិនមានទិន្នន័យ)", "ប្រកាសខុស (ព្យួរទុក)"))</f>
        <v/>
      </c>
      <c r="L1496" s="418" t="inlineStr"/>
      <c r="M1496" s="418" t="inlineStr"/>
      <c r="N1496" s="455" t="n"/>
      <c r="O1496" s="455">
        <f>IF(W1496&lt;0,AI1496,I1496)</f>
        <v/>
      </c>
      <c r="P1496" s="455">
        <f>I1496-O1496</f>
        <v/>
      </c>
      <c r="Q1496" s="418" t="n"/>
      <c r="R1496" s="418" t="inlineStr">
        <is>
          <t>PNHL490101</t>
        </is>
      </c>
      <c r="S1496" s="418" t="inlineStr">
        <is>
          <t>PNHL490101</t>
        </is>
      </c>
      <c r="T1496" s="418">
        <f>R1496=S1496</f>
        <v/>
      </c>
      <c r="U1496" s="418">
        <f>AND(MONTH(F1496)=MONTH(Y1496), YEAR(F1496)=YEAR(Y1496))</f>
        <v/>
      </c>
      <c r="V1496" s="418">
        <f>AND(AC1496&lt;&gt;"", 'Company information'!D$4&lt;&gt;"", RIGHT(SUBSTITUTE(AC1496,"-",""),9)=RIGHT(SUBSTITUTE('Company information'!D$4,"-",""),9))</f>
        <v/>
      </c>
      <c r="W1496" s="418">
        <f>AI1496-I1496</f>
        <v/>
      </c>
      <c r="X1496" s="455" t="n"/>
      <c r="Y1496" s="419" t="n">
        <v>44826</v>
      </c>
      <c r="Z1496" s="418" t="inlineStr">
        <is>
          <t>PNHL490101</t>
        </is>
      </c>
      <c r="AA1496" s="418" t="inlineStr"/>
      <c r="AB1496" s="418" t="inlineStr">
        <is>
          <t>បុគ្គលជាប់អាករ</t>
        </is>
      </c>
      <c r="AC1496" s="418" t="inlineStr">
        <is>
          <t>L001-100067123</t>
        </is>
      </c>
      <c r="AD1496" s="418" t="inlineStr">
        <is>
          <t>រីឡាយអេប៊ល សូស អ៊ិនដាសស្រ្ទៀល (ខេមបូឌា)</t>
        </is>
      </c>
      <c r="AE1496" s="455" t="n">
        <v>1635331</v>
      </c>
      <c r="AF1496" s="455" t="n">
        <v>1486665</v>
      </c>
      <c r="AG1496" s="455" t="n">
        <v>0</v>
      </c>
      <c r="AH1496" s="455" t="n">
        <v>0</v>
      </c>
      <c r="AI1496" s="455" t="n">
        <v>148666</v>
      </c>
      <c r="AJ1496" s="455" t="n">
        <v>0</v>
      </c>
      <c r="AK1496" s="455" t="n">
        <v>0</v>
      </c>
      <c r="AL1496" s="455" t="n">
        <v>0</v>
      </c>
      <c r="AM1496" s="455" t="n">
        <v>0</v>
      </c>
      <c r="AN1496" s="455" t="n">
        <v>0</v>
      </c>
      <c r="AO1496" s="455" t="n">
        <v>0</v>
      </c>
      <c r="AP1496" s="455" t="n">
        <v>0</v>
      </c>
      <c r="AQ1496" s="455" t="n">
        <v>0</v>
      </c>
      <c r="AR1496" s="418" t="inlineStr"/>
      <c r="AS1496" s="418" t="inlineStr">
        <is>
          <t>LOCAL CHARGE &amp; OTHER</t>
        </is>
      </c>
      <c r="AT1496" s="418" t="inlineStr">
        <is>
          <t>បានប្រកាសពន្ធ</t>
        </is>
      </c>
    </row>
    <row r="1497">
      <c r="A1497" s="417" t="n">
        <v>1488</v>
      </c>
      <c r="B1497" s="418" t="inlineStr">
        <is>
          <t>Thread</t>
        </is>
      </c>
      <c r="C1497" s="418" t="inlineStr">
        <is>
          <t>អេភីអិល ឡូយីស្ទីក (ខេមបូឌា) ភីធីអ៊ី អិលធីឌី</t>
        </is>
      </c>
      <c r="D1497" s="418" t="inlineStr">
        <is>
          <t>L001-100046460</t>
        </is>
      </c>
      <c r="E1497" s="418" t="inlineStr">
        <is>
          <t>KOEL822110</t>
        </is>
      </c>
      <c r="F1497" s="419" t="n">
        <v>44826</v>
      </c>
      <c r="G1497" s="420" t="n">
        <v>211520</v>
      </c>
      <c r="H1497" s="418" t="n"/>
      <c r="I1497" s="455" t="n">
        <v>211520</v>
      </c>
      <c r="J1497" s="418">
        <f>IF(L1497&lt;&gt;"",L1497,K1497)</f>
        <v/>
      </c>
      <c r="K1497" s="418">
        <f>IF(AND(T1497=TRUE, U1497=TRUE, V1497=TRUE), IF(W1497&lt;-0.05, "អនុញ្ញាត (អ្នកផ្គត់ផ្គង់ប្រកាសខ្វះ)", "បានប្រកាស (អនុញ្ញាត)"), IF(AND(T1497=FALSE, U1497=FALSE, V1497=FALSE), "ព្យួរទុក (មិនមានទិន្នន័យ)", "ប្រកាសខុស (ព្យួរទុក)"))</f>
        <v/>
      </c>
      <c r="L1497" s="418" t="inlineStr"/>
      <c r="M1497" s="418" t="inlineStr"/>
      <c r="N1497" s="455" t="n"/>
      <c r="O1497" s="455">
        <f>IF(W1497&lt;0,AI1497,I1497)</f>
        <v/>
      </c>
      <c r="P1497" s="455">
        <f>I1497-O1497</f>
        <v/>
      </c>
      <c r="Q1497" s="418" t="n"/>
      <c r="R1497" s="418" t="inlineStr">
        <is>
          <t>KOEL822110</t>
        </is>
      </c>
      <c r="S1497" s="418" t="inlineStr">
        <is>
          <t>KOEL822110</t>
        </is>
      </c>
      <c r="T1497" s="418">
        <f>R1497=S1497</f>
        <v/>
      </c>
      <c r="U1497" s="418">
        <f>AND(MONTH(F1497)=MONTH(Y1497), YEAR(F1497)=YEAR(Y1497))</f>
        <v/>
      </c>
      <c r="V1497" s="418">
        <f>AND(AC1497&lt;&gt;"", 'Company information'!D$4&lt;&gt;"", RIGHT(SUBSTITUTE(AC1497,"-",""),9)=RIGHT(SUBSTITUTE('Company information'!D$4,"-",""),9))</f>
        <v/>
      </c>
      <c r="W1497" s="418">
        <f>AI1497-I1497</f>
        <v/>
      </c>
      <c r="X1497" s="455" t="n"/>
      <c r="Y1497" s="419" t="n">
        <v>44826</v>
      </c>
      <c r="Z1497" s="418" t="inlineStr">
        <is>
          <t>KOEL822110</t>
        </is>
      </c>
      <c r="AA1497" s="418" t="inlineStr"/>
      <c r="AB1497" s="418" t="inlineStr">
        <is>
          <t>បុគ្គលជាប់អាករ</t>
        </is>
      </c>
      <c r="AC1497" s="418" t="inlineStr">
        <is>
          <t>L001-100067123</t>
        </is>
      </c>
      <c r="AD1497" s="418" t="inlineStr">
        <is>
          <t>រីឡាយអេប៊ល សូស អ៊ិនដាសស្រ្ទៀល (ខេមបូឌា)</t>
        </is>
      </c>
      <c r="AE1497" s="455" t="n">
        <v>2326720</v>
      </c>
      <c r="AF1497" s="455" t="n">
        <v>2115200</v>
      </c>
      <c r="AG1497" s="455" t="n">
        <v>0</v>
      </c>
      <c r="AH1497" s="455" t="n">
        <v>0</v>
      </c>
      <c r="AI1497" s="455" t="n">
        <v>211520</v>
      </c>
      <c r="AJ1497" s="455" t="n">
        <v>0</v>
      </c>
      <c r="AK1497" s="455" t="n">
        <v>0</v>
      </c>
      <c r="AL1497" s="455" t="n">
        <v>0</v>
      </c>
      <c r="AM1497" s="455" t="n">
        <v>0</v>
      </c>
      <c r="AN1497" s="455" t="n">
        <v>0</v>
      </c>
      <c r="AO1497" s="455" t="n">
        <v>0</v>
      </c>
      <c r="AP1497" s="455" t="n">
        <v>0</v>
      </c>
      <c r="AQ1497" s="455" t="n">
        <v>0</v>
      </c>
      <c r="AR1497" s="418" t="inlineStr"/>
      <c r="AS1497" s="418" t="inlineStr">
        <is>
          <t>LOCAL CHARGE &amp; OTHER</t>
        </is>
      </c>
      <c r="AT1497" s="418" t="inlineStr">
        <is>
          <t>បានប្រកាសពន្ធ</t>
        </is>
      </c>
    </row>
    <row r="1498">
      <c r="A1498" s="417" t="n">
        <v>1489</v>
      </c>
      <c r="B1498" s="418" t="inlineStr">
        <is>
          <t>Staffs Mission</t>
        </is>
      </c>
      <c r="C1498" s="418" t="inlineStr">
        <is>
          <t>ដាប់បែលយូភីអិល (ខេមបូឌា) ឯ.ក</t>
        </is>
      </c>
      <c r="D1498" s="418" t="inlineStr">
        <is>
          <t>K005-901800929</t>
        </is>
      </c>
      <c r="E1498" s="418" t="inlineStr">
        <is>
          <t>22-2554</t>
        </is>
      </c>
      <c r="F1498" s="419" t="n">
        <v>44827</v>
      </c>
      <c r="G1498" s="420" t="n">
        <v>40224</v>
      </c>
      <c r="H1498" s="418" t="n"/>
      <c r="I1498" s="455" t="n">
        <v>40224</v>
      </c>
      <c r="J1498" s="418">
        <f>IF(L1498&lt;&gt;"",L1498,K1498)</f>
        <v/>
      </c>
      <c r="K1498" s="418">
        <f>IF(AND(T1498=TRUE, U1498=TRUE, V1498=TRUE), IF(W1498&lt;-0.05, "អនុញ្ញាត (អ្នកផ្គត់ផ្គង់ប្រកាសខ្វះ)", "បានប្រកាស (អនុញ្ញាត)"), IF(AND(T1498=FALSE, U1498=FALSE, V1498=FALSE), "ព្យួរទុក (មិនមានទិន្នន័យ)", "ប្រកាសខុស (ព្យួរទុក)"))</f>
        <v/>
      </c>
      <c r="L1498" s="418" t="inlineStr"/>
      <c r="M1498" s="418" t="inlineStr"/>
      <c r="N1498" s="455" t="n"/>
      <c r="O1498" s="455">
        <f>IF(W1498&lt;0,AI1498,I1498)</f>
        <v/>
      </c>
      <c r="P1498" s="455">
        <f>I1498-O1498</f>
        <v/>
      </c>
      <c r="Q1498" s="418" t="n"/>
      <c r="R1498" s="418" t="inlineStr">
        <is>
          <t>22-2554</t>
        </is>
      </c>
      <c r="S1498" s="418" t="inlineStr">
        <is>
          <t>22-2554</t>
        </is>
      </c>
      <c r="T1498" s="418">
        <f>R1498=S1498</f>
        <v/>
      </c>
      <c r="U1498" s="418">
        <f>AND(MONTH(F1498)=MONTH(Y1498), YEAR(F1498)=YEAR(Y1498))</f>
        <v/>
      </c>
      <c r="V1498" s="418">
        <f>AND(AC1498&lt;&gt;"", 'Company information'!D$4&lt;&gt;"", RIGHT(SUBSTITUTE(AC1498,"-",""),9)=RIGHT(SUBSTITUTE('Company information'!D$4,"-",""),9))</f>
        <v/>
      </c>
      <c r="W1498" s="418">
        <f>AI1498-I1498</f>
        <v/>
      </c>
      <c r="X1498" s="455" t="n"/>
      <c r="Y1498" s="419" t="n">
        <v>44827</v>
      </c>
      <c r="Z1498" s="418" t="inlineStr">
        <is>
          <t>22-2554</t>
        </is>
      </c>
      <c r="AA1498" s="418" t="inlineStr"/>
      <c r="AB1498" s="418" t="inlineStr">
        <is>
          <t>បុគ្គលជាប់អាករ</t>
        </is>
      </c>
      <c r="AC1498" s="418" t="inlineStr">
        <is>
          <t>L001-100067123</t>
        </is>
      </c>
      <c r="AD1498" s="418" t="inlineStr">
        <is>
          <t>រីឡាយអេប៊ល សូស អ៊ិនដាសស្រ្ទៀល (ខេមបូឌា)</t>
        </is>
      </c>
      <c r="AE1498" s="455" t="n">
        <v>442464</v>
      </c>
      <c r="AF1498" s="455" t="n">
        <v>402240</v>
      </c>
      <c r="AG1498" s="455" t="n">
        <v>0</v>
      </c>
      <c r="AH1498" s="455" t="n">
        <v>0</v>
      </c>
      <c r="AI1498" s="455" t="n">
        <v>40224</v>
      </c>
      <c r="AJ1498" s="455" t="n">
        <v>0</v>
      </c>
      <c r="AK1498" s="455" t="n">
        <v>0</v>
      </c>
      <c r="AL1498" s="455" t="n">
        <v>0</v>
      </c>
      <c r="AM1498" s="455" t="n">
        <v>0</v>
      </c>
      <c r="AN1498" s="455" t="n">
        <v>0</v>
      </c>
      <c r="AO1498" s="455" t="n">
        <v>0</v>
      </c>
      <c r="AP1498" s="455" t="n">
        <v>0</v>
      </c>
      <c r="AQ1498" s="455" t="n">
        <v>0</v>
      </c>
      <c r="AR1498" s="418" t="inlineStr"/>
      <c r="AS1498" s="418" t="inlineStr">
        <is>
          <t>TRADE REVENUE</t>
        </is>
      </c>
      <c r="AT1498" s="418" t="inlineStr">
        <is>
          <t>បានប្រកាសពន្ធ</t>
        </is>
      </c>
    </row>
    <row r="1499">
      <c r="A1499" s="417" t="n">
        <v>1490</v>
      </c>
      <c r="B1499" s="418" t="inlineStr">
        <is>
          <t>Documentation Origin, Handling Charges Origin, PLACI Fee and HAWB Transmission Fee</t>
        </is>
      </c>
      <c r="C1499" s="418" t="inlineStr">
        <is>
          <t>ដាប់បែលយូភីអិល (ខេមបូឌា) ឯ.ក</t>
        </is>
      </c>
      <c r="D1499" s="418" t="inlineStr">
        <is>
          <t>K005-901800929</t>
        </is>
      </c>
      <c r="E1499" s="418" t="inlineStr">
        <is>
          <t>22-2553</t>
        </is>
      </c>
      <c r="F1499" s="419" t="n">
        <v>44827</v>
      </c>
      <c r="G1499" s="420" t="n">
        <v>114973</v>
      </c>
      <c r="H1499" s="418" t="n"/>
      <c r="I1499" s="455" t="n">
        <v>114973</v>
      </c>
      <c r="J1499" s="418">
        <f>IF(L1499&lt;&gt;"",L1499,K1499)</f>
        <v/>
      </c>
      <c r="K1499" s="418">
        <f>IF(AND(T1499=TRUE, U1499=TRUE, V1499=TRUE), IF(W1499&lt;-0.05, "អនុញ្ញាត (អ្នកផ្គត់ផ្គង់ប្រកាសខ្វះ)", "បានប្រកាស (អនុញ្ញាត)"), IF(AND(T1499=FALSE, U1499=FALSE, V1499=FALSE), "ព្យួរទុក (មិនមានទិន្នន័យ)", "ប្រកាសខុស (ព្យួរទុក)"))</f>
        <v/>
      </c>
      <c r="L1499" s="418" t="inlineStr"/>
      <c r="M1499" s="418" t="inlineStr"/>
      <c r="N1499" s="455" t="n"/>
      <c r="O1499" s="455">
        <f>IF(W1499&lt;0,AI1499,I1499)</f>
        <v/>
      </c>
      <c r="P1499" s="455">
        <f>I1499-O1499</f>
        <v/>
      </c>
      <c r="Q1499" s="418" t="n"/>
      <c r="R1499" s="418" t="inlineStr">
        <is>
          <t>22-2553</t>
        </is>
      </c>
      <c r="S1499" s="418" t="inlineStr">
        <is>
          <t>22-2553</t>
        </is>
      </c>
      <c r="T1499" s="418">
        <f>R1499=S1499</f>
        <v/>
      </c>
      <c r="U1499" s="418">
        <f>AND(MONTH(F1499)=MONTH(Y1499), YEAR(F1499)=YEAR(Y1499))</f>
        <v/>
      </c>
      <c r="V1499" s="418">
        <f>AND(AC1499&lt;&gt;"", 'Company information'!D$4&lt;&gt;"", RIGHT(SUBSTITUTE(AC1499,"-",""),9)=RIGHT(SUBSTITUTE('Company information'!D$4,"-",""),9))</f>
        <v/>
      </c>
      <c r="W1499" s="418">
        <f>AI1499-I1499</f>
        <v/>
      </c>
      <c r="X1499" s="455" t="n"/>
      <c r="Y1499" s="419" t="n">
        <v>44827</v>
      </c>
      <c r="Z1499" s="418" t="inlineStr">
        <is>
          <t>22-2553</t>
        </is>
      </c>
      <c r="AA1499" s="418" t="inlineStr"/>
      <c r="AB1499" s="418" t="inlineStr">
        <is>
          <t>បុគ្គលជាប់អាករ</t>
        </is>
      </c>
      <c r="AC1499" s="418" t="inlineStr">
        <is>
          <t>L001-100067123</t>
        </is>
      </c>
      <c r="AD1499" s="418" t="inlineStr">
        <is>
          <t>រីឡាយអេប៊ល សូស អ៊ិនដាសស្រ្ទៀល (ខេមបូឌា)</t>
        </is>
      </c>
      <c r="AE1499" s="455" t="n">
        <v>1264707</v>
      </c>
      <c r="AF1499" s="455" t="n">
        <v>1149734</v>
      </c>
      <c r="AG1499" s="455" t="n">
        <v>0</v>
      </c>
      <c r="AH1499" s="455" t="n">
        <v>0</v>
      </c>
      <c r="AI1499" s="455" t="n">
        <v>114973</v>
      </c>
      <c r="AJ1499" s="455" t="n">
        <v>0</v>
      </c>
      <c r="AK1499" s="455" t="n">
        <v>0</v>
      </c>
      <c r="AL1499" s="455" t="n">
        <v>0</v>
      </c>
      <c r="AM1499" s="455" t="n">
        <v>0</v>
      </c>
      <c r="AN1499" s="455" t="n">
        <v>0</v>
      </c>
      <c r="AO1499" s="455" t="n">
        <v>0</v>
      </c>
      <c r="AP1499" s="455" t="n">
        <v>0</v>
      </c>
      <c r="AQ1499" s="455" t="n">
        <v>0</v>
      </c>
      <c r="AR1499" s="418" t="inlineStr"/>
      <c r="AS1499" s="418" t="inlineStr">
        <is>
          <t>TRADE REVENUE</t>
        </is>
      </c>
      <c r="AT1499" s="418" t="inlineStr">
        <is>
          <t>បានប្រកាសពន្ធ</t>
        </is>
      </c>
    </row>
    <row r="1500">
      <c r="A1500" s="417" t="n">
        <v>1491</v>
      </c>
      <c r="B1500" s="418" t="inlineStr">
        <is>
          <t>Export Custom Clearance</t>
        </is>
      </c>
      <c r="C1500" s="418" t="inlineStr">
        <is>
          <t>ដាប់បែលយូភីអិល (ខេមបូឌា) ឯ.ក</t>
        </is>
      </c>
      <c r="D1500" s="418" t="inlineStr">
        <is>
          <t>K005-901800929</t>
        </is>
      </c>
      <c r="E1500" s="418" t="inlineStr">
        <is>
          <t>22-2552</t>
        </is>
      </c>
      <c r="F1500" s="419" t="n">
        <v>44827</v>
      </c>
      <c r="G1500" s="420" t="n">
        <v>152202</v>
      </c>
      <c r="H1500" s="418" t="n"/>
      <c r="I1500" s="455" t="n">
        <v>152202</v>
      </c>
      <c r="J1500" s="418">
        <f>IF(L1500&lt;&gt;"",L1500,K1500)</f>
        <v/>
      </c>
      <c r="K1500" s="418">
        <f>IF(AND(T1500=TRUE, U1500=TRUE, V1500=TRUE), IF(W1500&lt;-0.05, "អនុញ្ញាត (អ្នកផ្គត់ផ្គង់ប្រកាសខ្វះ)", "បានប្រកាស (អនុញ្ញាត)"), IF(AND(T1500=FALSE, U1500=FALSE, V1500=FALSE), "ព្យួរទុក (មិនមានទិន្នន័យ)", "ប្រកាសខុស (ព្យួរទុក)"))</f>
        <v/>
      </c>
      <c r="L1500" s="418" t="inlineStr"/>
      <c r="M1500" s="418" t="inlineStr"/>
      <c r="N1500" s="455" t="n"/>
      <c r="O1500" s="455">
        <f>IF(W1500&lt;0,AI1500,I1500)</f>
        <v/>
      </c>
      <c r="P1500" s="455">
        <f>I1500-O1500</f>
        <v/>
      </c>
      <c r="Q1500" s="418" t="n"/>
      <c r="R1500" s="418" t="inlineStr">
        <is>
          <t>22-2552</t>
        </is>
      </c>
      <c r="S1500" s="418" t="inlineStr">
        <is>
          <t>22-2552</t>
        </is>
      </c>
      <c r="T1500" s="418">
        <f>R1500=S1500</f>
        <v/>
      </c>
      <c r="U1500" s="418">
        <f>AND(MONTH(F1500)=MONTH(Y1500), YEAR(F1500)=YEAR(Y1500))</f>
        <v/>
      </c>
      <c r="V1500" s="418">
        <f>AND(AC1500&lt;&gt;"", 'Company information'!D$4&lt;&gt;"", RIGHT(SUBSTITUTE(AC1500,"-",""),9)=RIGHT(SUBSTITUTE('Company information'!D$4,"-",""),9))</f>
        <v/>
      </c>
      <c r="W1500" s="418">
        <f>AI1500-I1500</f>
        <v/>
      </c>
      <c r="X1500" s="455" t="n"/>
      <c r="Y1500" s="419" t="n">
        <v>44827</v>
      </c>
      <c r="Z1500" s="418" t="inlineStr">
        <is>
          <t>22-2552</t>
        </is>
      </c>
      <c r="AA1500" s="418" t="inlineStr"/>
      <c r="AB1500" s="418" t="inlineStr">
        <is>
          <t>បុគ្គលជាប់អាករ</t>
        </is>
      </c>
      <c r="AC1500" s="418" t="inlineStr">
        <is>
          <t>L001-100067123</t>
        </is>
      </c>
      <c r="AD1500" s="418" t="inlineStr">
        <is>
          <t>រីឡាយអេប៊ល សូស អ៊ិនដាសស្រ្ទៀល (ខេមបូឌា)</t>
        </is>
      </c>
      <c r="AE1500" s="455" t="n">
        <v>1674220</v>
      </c>
      <c r="AF1500" s="455" t="n">
        <v>1522018</v>
      </c>
      <c r="AG1500" s="455" t="n">
        <v>0</v>
      </c>
      <c r="AH1500" s="455" t="n">
        <v>0</v>
      </c>
      <c r="AI1500" s="455" t="n">
        <v>152202</v>
      </c>
      <c r="AJ1500" s="455" t="n">
        <v>0</v>
      </c>
      <c r="AK1500" s="455" t="n">
        <v>0</v>
      </c>
      <c r="AL1500" s="455" t="n">
        <v>0</v>
      </c>
      <c r="AM1500" s="455" t="n">
        <v>0</v>
      </c>
      <c r="AN1500" s="455" t="n">
        <v>0</v>
      </c>
      <c r="AO1500" s="455" t="n">
        <v>0</v>
      </c>
      <c r="AP1500" s="455" t="n">
        <v>0</v>
      </c>
      <c r="AQ1500" s="455" t="n">
        <v>0</v>
      </c>
      <c r="AR1500" s="418" t="inlineStr"/>
      <c r="AS1500" s="418" t="inlineStr">
        <is>
          <t>TRADE REVENUE</t>
        </is>
      </c>
      <c r="AT1500" s="418" t="inlineStr">
        <is>
          <t>បានប្រកាសពន្ធ</t>
        </is>
      </c>
    </row>
    <row r="1501">
      <c r="A1501" s="417" t="n">
        <v>1492</v>
      </c>
      <c r="B1501" s="418" t="inlineStr">
        <is>
          <t>Custom Processing</t>
        </is>
      </c>
      <c r="C1501" s="418" t="inlineStr">
        <is>
          <t>ដាប់បែលយូភីអិល (ខេមបូឌា) ឯ.ក</t>
        </is>
      </c>
      <c r="D1501" s="418" t="inlineStr">
        <is>
          <t>K005-901800929</t>
        </is>
      </c>
      <c r="E1501" s="418" t="inlineStr">
        <is>
          <t>22-2551</t>
        </is>
      </c>
      <c r="F1501" s="419" t="n">
        <v>44827</v>
      </c>
      <c r="G1501" s="420" t="n">
        <v>112477</v>
      </c>
      <c r="H1501" s="418" t="n"/>
      <c r="I1501" s="455" t="n">
        <v>112477</v>
      </c>
      <c r="J1501" s="418">
        <f>IF(L1501&lt;&gt;"",L1501,K1501)</f>
        <v/>
      </c>
      <c r="K1501" s="418">
        <f>IF(AND(T1501=TRUE, U1501=TRUE, V1501=TRUE), IF(W1501&lt;-0.05, "អនុញ្ញាត (អ្នកផ្គត់ផ្គង់ប្រកាសខ្វះ)", "បានប្រកាស (អនុញ្ញាត)"), IF(AND(T1501=FALSE, U1501=FALSE, V1501=FALSE), "ព្យួរទុក (មិនមានទិន្នន័យ)", "ប្រកាសខុស (ព្យួរទុក)"))</f>
        <v/>
      </c>
      <c r="L1501" s="418" t="inlineStr"/>
      <c r="M1501" s="418" t="inlineStr"/>
      <c r="N1501" s="455" t="n"/>
      <c r="O1501" s="455">
        <f>IF(W1501&lt;0,AI1501,I1501)</f>
        <v/>
      </c>
      <c r="P1501" s="455">
        <f>I1501-O1501</f>
        <v/>
      </c>
      <c r="Q1501" s="418" t="n"/>
      <c r="R1501" s="418" t="inlineStr">
        <is>
          <t>22-2551</t>
        </is>
      </c>
      <c r="S1501" s="418" t="inlineStr">
        <is>
          <t>22-2551</t>
        </is>
      </c>
      <c r="T1501" s="418">
        <f>R1501=S1501</f>
        <v/>
      </c>
      <c r="U1501" s="418">
        <f>AND(MONTH(F1501)=MONTH(Y1501), YEAR(F1501)=YEAR(Y1501))</f>
        <v/>
      </c>
      <c r="V1501" s="418">
        <f>AND(AC1501&lt;&gt;"", 'Company information'!D$4&lt;&gt;"", RIGHT(SUBSTITUTE(AC1501,"-",""),9)=RIGHT(SUBSTITUTE('Company information'!D$4,"-",""),9))</f>
        <v/>
      </c>
      <c r="W1501" s="418">
        <f>AI1501-I1501</f>
        <v/>
      </c>
      <c r="X1501" s="455" t="n"/>
      <c r="Y1501" s="419" t="n">
        <v>44827</v>
      </c>
      <c r="Z1501" s="418" t="inlineStr">
        <is>
          <t>22-2551</t>
        </is>
      </c>
      <c r="AA1501" s="418" t="inlineStr"/>
      <c r="AB1501" s="418" t="inlineStr">
        <is>
          <t>បុគ្គលជាប់អាករ</t>
        </is>
      </c>
      <c r="AC1501" s="418" t="inlineStr">
        <is>
          <t>L001-100067123</t>
        </is>
      </c>
      <c r="AD1501" s="418" t="inlineStr">
        <is>
          <t>រីឡាយអេប៊ល សូស អ៊ិនដាសស្រ្ទៀល (ខេមបូឌា)</t>
        </is>
      </c>
      <c r="AE1501" s="455" t="n">
        <v>1237241</v>
      </c>
      <c r="AF1501" s="455" t="n">
        <v>1124765</v>
      </c>
      <c r="AG1501" s="455" t="n">
        <v>0</v>
      </c>
      <c r="AH1501" s="455" t="n">
        <v>0</v>
      </c>
      <c r="AI1501" s="455" t="n">
        <v>112476</v>
      </c>
      <c r="AJ1501" s="455" t="n">
        <v>0</v>
      </c>
      <c r="AK1501" s="455" t="n">
        <v>0</v>
      </c>
      <c r="AL1501" s="455" t="n">
        <v>0</v>
      </c>
      <c r="AM1501" s="455" t="n">
        <v>0</v>
      </c>
      <c r="AN1501" s="455" t="n">
        <v>0</v>
      </c>
      <c r="AO1501" s="455" t="n">
        <v>0</v>
      </c>
      <c r="AP1501" s="455" t="n">
        <v>0</v>
      </c>
      <c r="AQ1501" s="455" t="n">
        <v>0</v>
      </c>
      <c r="AR1501" s="418" t="inlineStr"/>
      <c r="AS1501" s="418" t="inlineStr">
        <is>
          <t>TRADE REVENUE</t>
        </is>
      </c>
      <c r="AT1501" s="418" t="inlineStr">
        <is>
          <t>បានប្រកាសពន្ធ</t>
        </is>
      </c>
    </row>
    <row r="1502">
      <c r="A1502" s="417" t="n">
        <v>1493</v>
      </c>
      <c r="B1502" s="418" t="inlineStr">
        <is>
          <t>Overtime charges, Late Gate and Standby Fee</t>
        </is>
      </c>
      <c r="C1502" s="418" t="inlineStr">
        <is>
          <t>ដាប់បែលយូភីអិល (ខេមបូឌា) ឯ.ក</t>
        </is>
      </c>
      <c r="D1502" s="418" t="inlineStr">
        <is>
          <t>K005-901800929</t>
        </is>
      </c>
      <c r="E1502" s="418" t="inlineStr">
        <is>
          <t>22-2550</t>
        </is>
      </c>
      <c r="F1502" s="419" t="n">
        <v>44827</v>
      </c>
      <c r="G1502" s="420" t="n">
        <v>119394</v>
      </c>
      <c r="H1502" s="418" t="n"/>
      <c r="I1502" s="455" t="n">
        <v>119394</v>
      </c>
      <c r="J1502" s="418">
        <f>IF(L1502&lt;&gt;"",L1502,K1502)</f>
        <v/>
      </c>
      <c r="K1502" s="418">
        <f>IF(AND(T1502=TRUE, U1502=TRUE, V1502=TRUE), IF(W1502&lt;-0.05, "អនុញ្ញាត (អ្នកផ្គត់ផ្គង់ប្រកាសខ្វះ)", "បានប្រកាស (អនុញ្ញាត)"), IF(AND(T1502=FALSE, U1502=FALSE, V1502=FALSE), "ព្យួរទុក (មិនមានទិន្នន័យ)", "ប្រកាសខុស (ព្យួរទុក)"))</f>
        <v/>
      </c>
      <c r="L1502" s="418" t="inlineStr"/>
      <c r="M1502" s="418" t="inlineStr"/>
      <c r="N1502" s="455" t="n"/>
      <c r="O1502" s="455">
        <f>IF(W1502&lt;0,AI1502,I1502)</f>
        <v/>
      </c>
      <c r="P1502" s="455">
        <f>I1502-O1502</f>
        <v/>
      </c>
      <c r="Q1502" s="418" t="n"/>
      <c r="R1502" s="418" t="inlineStr">
        <is>
          <t>22-2550</t>
        </is>
      </c>
      <c r="S1502" s="418" t="inlineStr">
        <is>
          <t>22-2550</t>
        </is>
      </c>
      <c r="T1502" s="418">
        <f>R1502=S1502</f>
        <v/>
      </c>
      <c r="U1502" s="418">
        <f>AND(MONTH(F1502)=MONTH(Y1502), YEAR(F1502)=YEAR(Y1502))</f>
        <v/>
      </c>
      <c r="V1502" s="418">
        <f>AND(AC1502&lt;&gt;"", 'Company information'!D$4&lt;&gt;"", RIGHT(SUBSTITUTE(AC1502,"-",""),9)=RIGHT(SUBSTITUTE('Company information'!D$4,"-",""),9))</f>
        <v/>
      </c>
      <c r="W1502" s="418">
        <f>AI1502-I1502</f>
        <v/>
      </c>
      <c r="X1502" s="455" t="n"/>
      <c r="Y1502" s="419" t="n">
        <v>44827</v>
      </c>
      <c r="Z1502" s="418" t="inlineStr">
        <is>
          <t>22-2550</t>
        </is>
      </c>
      <c r="AA1502" s="418" t="inlineStr"/>
      <c r="AB1502" s="418" t="inlineStr">
        <is>
          <t>បុគ្គលជាប់អាករ</t>
        </is>
      </c>
      <c r="AC1502" s="418" t="inlineStr">
        <is>
          <t>L001-100067123</t>
        </is>
      </c>
      <c r="AD1502" s="418" t="inlineStr">
        <is>
          <t>រីឡាយអេប៊ល សូស អ៊ិនដាសស្រ្ទៀល (ខេមបូឌា)</t>
        </is>
      </c>
      <c r="AE1502" s="455" t="n">
        <v>1313329</v>
      </c>
      <c r="AF1502" s="455" t="n">
        <v>1193935</v>
      </c>
      <c r="AG1502" s="455" t="n">
        <v>0</v>
      </c>
      <c r="AH1502" s="455" t="n">
        <v>0</v>
      </c>
      <c r="AI1502" s="455" t="n">
        <v>119394</v>
      </c>
      <c r="AJ1502" s="455" t="n">
        <v>0</v>
      </c>
      <c r="AK1502" s="455" t="n">
        <v>0</v>
      </c>
      <c r="AL1502" s="455" t="n">
        <v>0</v>
      </c>
      <c r="AM1502" s="455" t="n">
        <v>0</v>
      </c>
      <c r="AN1502" s="455" t="n">
        <v>0</v>
      </c>
      <c r="AO1502" s="455" t="n">
        <v>0</v>
      </c>
      <c r="AP1502" s="455" t="n">
        <v>0</v>
      </c>
      <c r="AQ1502" s="455" t="n">
        <v>0</v>
      </c>
      <c r="AR1502" s="418" t="inlineStr"/>
      <c r="AS1502" s="418" t="inlineStr">
        <is>
          <t>TRADE REVENUE</t>
        </is>
      </c>
      <c r="AT1502" s="418" t="inlineStr">
        <is>
          <t>បានប្រកាសពន្ធ</t>
        </is>
      </c>
    </row>
    <row r="1503">
      <c r="A1503" s="417" t="n">
        <v>1494</v>
      </c>
      <c r="B1503" s="418" t="inlineStr">
        <is>
          <t>Export Custom Clearance</t>
        </is>
      </c>
      <c r="C1503" s="418" t="inlineStr">
        <is>
          <t>ឥណ្ឌូ-ត្រេនស៍ ឡូជីស្ទីក (ខេមបូឌា)</t>
        </is>
      </c>
      <c r="D1503" s="418" t="inlineStr">
        <is>
          <t>L001-104004797</t>
        </is>
      </c>
      <c r="E1503" s="418" t="inlineStr">
        <is>
          <t>02123</t>
        </is>
      </c>
      <c r="F1503" s="419" t="n">
        <v>44833</v>
      </c>
      <c r="G1503" s="420" t="n">
        <v>30938</v>
      </c>
      <c r="H1503" s="418" t="n"/>
      <c r="I1503" s="455" t="n">
        <v>30938</v>
      </c>
      <c r="J1503" s="418">
        <f>IF(L1503&lt;&gt;"",L1503,K1503)</f>
        <v/>
      </c>
      <c r="K1503" s="418">
        <f>IF(AND(T1503=TRUE, U1503=TRUE, V1503=TRUE), IF(W1503&lt;-0.05, "អនុញ្ញាត (អ្នកផ្គត់ផ្គង់ប្រកាសខ្វះ)", "បានប្រកាស (អនុញ្ញាត)"), IF(AND(T1503=FALSE, U1503=FALSE, V1503=FALSE), "ព្យួរទុក (មិនមានទិន្នន័យ)", "ប្រកាសខុស (ព្យួរទុក)"))</f>
        <v/>
      </c>
      <c r="L1503" s="418" t="inlineStr"/>
      <c r="M1503" s="418" t="inlineStr"/>
      <c r="N1503" s="455" t="n"/>
      <c r="O1503" s="455">
        <f>IF(W1503&lt;0,AI1503,I1503)</f>
        <v/>
      </c>
      <c r="P1503" s="455">
        <f>I1503-O1503</f>
        <v/>
      </c>
      <c r="Q1503" s="418" t="n"/>
      <c r="R1503" s="418" t="inlineStr">
        <is>
          <t>02123</t>
        </is>
      </c>
      <c r="S1503" s="418" t="inlineStr">
        <is>
          <t>02123</t>
        </is>
      </c>
      <c r="T1503" s="418">
        <f>R1503=S1503</f>
        <v/>
      </c>
      <c r="U1503" s="418">
        <f>AND(MONTH(F1503)=MONTH(Y1503), YEAR(F1503)=YEAR(Y1503))</f>
        <v/>
      </c>
      <c r="V1503" s="418">
        <f>AND(AC1503&lt;&gt;"", 'Company information'!D$4&lt;&gt;"", RIGHT(SUBSTITUTE(AC1503,"-",""),9)=RIGHT(SUBSTITUTE('Company information'!D$4,"-",""),9))</f>
        <v/>
      </c>
      <c r="W1503" s="418">
        <f>AI1503-I1503</f>
        <v/>
      </c>
      <c r="X1503" s="455" t="n"/>
      <c r="Y1503" s="419" t="n">
        <v>44833</v>
      </c>
      <c r="Z1503" s="418" t="inlineStr">
        <is>
          <t>02123</t>
        </is>
      </c>
      <c r="AA1503" s="418" t="inlineStr"/>
      <c r="AB1503" s="418" t="inlineStr">
        <is>
          <t>បុគ្គលជាប់អាករ</t>
        </is>
      </c>
      <c r="AC1503" s="418" t="inlineStr">
        <is>
          <t>L001-100067123</t>
        </is>
      </c>
      <c r="AD1503" s="418" t="inlineStr">
        <is>
          <t>រីឡាយអេប៊ល សូស អ៊ិនដាសស្រ្ទៀល (ខេមបូឌា)</t>
        </is>
      </c>
      <c r="AE1503" s="455" t="n">
        <v>340314</v>
      </c>
      <c r="AF1503" s="455" t="n">
        <v>309376</v>
      </c>
      <c r="AG1503" s="455" t="n">
        <v>0</v>
      </c>
      <c r="AH1503" s="455" t="n">
        <v>0</v>
      </c>
      <c r="AI1503" s="455" t="n">
        <v>30938</v>
      </c>
      <c r="AJ1503" s="455" t="n">
        <v>0</v>
      </c>
      <c r="AK1503" s="455" t="n">
        <v>0</v>
      </c>
      <c r="AL1503" s="455" t="n">
        <v>0</v>
      </c>
      <c r="AM1503" s="455" t="n">
        <v>0</v>
      </c>
      <c r="AN1503" s="455" t="n">
        <v>0</v>
      </c>
      <c r="AO1503" s="455" t="n">
        <v>0</v>
      </c>
      <c r="AP1503" s="455" t="n">
        <v>0</v>
      </c>
      <c r="AQ1503" s="455" t="n">
        <v>0</v>
      </c>
      <c r="AR1503" s="418" t="inlineStr"/>
      <c r="AS1503" s="418" t="inlineStr">
        <is>
          <t>ថ្លៃ Handing / Handing fee</t>
        </is>
      </c>
      <c r="AT1503" s="418" t="inlineStr">
        <is>
          <t>បានប្រកាសពន្ធ</t>
        </is>
      </c>
    </row>
    <row r="1504">
      <c r="A1504" s="417" t="n">
        <v>1495</v>
      </c>
      <c r="B1504" s="418" t="inlineStr">
        <is>
          <t>Customs Processing</t>
        </is>
      </c>
      <c r="C1504" s="418" t="inlineStr">
        <is>
          <t>ឥណ្ឌូ-ត្រេនស៍ ឡូជីស្ទីក (ខេមបូឌា)</t>
        </is>
      </c>
      <c r="D1504" s="418" t="inlineStr">
        <is>
          <t>L001-104004797</t>
        </is>
      </c>
      <c r="E1504" s="418" t="inlineStr">
        <is>
          <t>02091</t>
        </is>
      </c>
      <c r="F1504" s="419" t="n">
        <v>44825</v>
      </c>
      <c r="G1504" s="420" t="n">
        <v>30930</v>
      </c>
      <c r="H1504" s="418" t="n"/>
      <c r="I1504" s="455" t="n">
        <v>30930</v>
      </c>
      <c r="J1504" s="418">
        <f>IF(L1504&lt;&gt;"",L1504,K1504)</f>
        <v/>
      </c>
      <c r="K1504" s="418">
        <f>IF(AND(T1504=TRUE, U1504=TRUE, V1504=TRUE), IF(W1504&lt;-0.05, "អនុញ្ញាត (អ្នកផ្គត់ផ្គង់ប្រកាសខ្វះ)", "បានប្រកាស (អនុញ្ញាត)"), IF(AND(T1504=FALSE, U1504=FALSE, V1504=FALSE), "ព្យួរទុក (មិនមានទិន្នន័យ)", "ប្រកាសខុស (ព្យួរទុក)"))</f>
        <v/>
      </c>
      <c r="L1504" s="418" t="inlineStr"/>
      <c r="M1504" s="418" t="inlineStr"/>
      <c r="N1504" s="455" t="n"/>
      <c r="O1504" s="455">
        <f>IF(W1504&lt;0,AI1504,I1504)</f>
        <v/>
      </c>
      <c r="P1504" s="455">
        <f>I1504-O1504</f>
        <v/>
      </c>
      <c r="Q1504" s="418" t="n"/>
      <c r="R1504" s="418" t="inlineStr">
        <is>
          <t>02091</t>
        </is>
      </c>
      <c r="S1504" s="418" t="inlineStr">
        <is>
          <t>02091</t>
        </is>
      </c>
      <c r="T1504" s="418">
        <f>R1504=S1504</f>
        <v/>
      </c>
      <c r="U1504" s="418">
        <f>AND(MONTH(F1504)=MONTH(Y1504), YEAR(F1504)=YEAR(Y1504))</f>
        <v/>
      </c>
      <c r="V1504" s="418">
        <f>AND(AC1504&lt;&gt;"", 'Company information'!D$4&lt;&gt;"", RIGHT(SUBSTITUTE(AC1504,"-",""),9)=RIGHT(SUBSTITUTE('Company information'!D$4,"-",""),9))</f>
        <v/>
      </c>
      <c r="W1504" s="418">
        <f>AI1504-I1504</f>
        <v/>
      </c>
      <c r="X1504" s="455" t="n"/>
      <c r="Y1504" s="419" t="n">
        <v>44825</v>
      </c>
      <c r="Z1504" s="418" t="inlineStr">
        <is>
          <t>02091</t>
        </is>
      </c>
      <c r="AA1504" s="418" t="inlineStr"/>
      <c r="AB1504" s="418" t="inlineStr">
        <is>
          <t>បុគ្គលជាប់អាករ</t>
        </is>
      </c>
      <c r="AC1504" s="418" t="inlineStr">
        <is>
          <t>L001-100067123</t>
        </is>
      </c>
      <c r="AD1504" s="418" t="inlineStr">
        <is>
          <t>រីឡាយអេប៊ល សូស អ៊ិនដាសស្រ្ទៀល (ខេមបូឌា)</t>
        </is>
      </c>
      <c r="AE1504" s="455" t="n">
        <v>340230</v>
      </c>
      <c r="AF1504" s="455" t="n">
        <v>309300</v>
      </c>
      <c r="AG1504" s="455" t="n">
        <v>0</v>
      </c>
      <c r="AH1504" s="455" t="n">
        <v>0</v>
      </c>
      <c r="AI1504" s="455" t="n">
        <v>30930</v>
      </c>
      <c r="AJ1504" s="455" t="n">
        <v>0</v>
      </c>
      <c r="AK1504" s="455" t="n">
        <v>0</v>
      </c>
      <c r="AL1504" s="455" t="n">
        <v>0</v>
      </c>
      <c r="AM1504" s="455" t="n">
        <v>0</v>
      </c>
      <c r="AN1504" s="455" t="n">
        <v>0</v>
      </c>
      <c r="AO1504" s="455" t="n">
        <v>0</v>
      </c>
      <c r="AP1504" s="455" t="n">
        <v>0</v>
      </c>
      <c r="AQ1504" s="455" t="n">
        <v>0</v>
      </c>
      <c r="AR1504" s="418" t="inlineStr"/>
      <c r="AS1504" s="418" t="inlineStr">
        <is>
          <t>ថ្លៃ Handing / Handing fee</t>
        </is>
      </c>
      <c r="AT1504" s="418" t="inlineStr">
        <is>
          <t>បានប្រកាសពន្ធ</t>
        </is>
      </c>
    </row>
    <row r="1505">
      <c r="A1505" s="417" t="n">
        <v>1496</v>
      </c>
      <c r="B1505" s="418" t="inlineStr">
        <is>
          <t>Overtime charges, Late Gate and Standby Fee</t>
        </is>
      </c>
      <c r="C1505" s="418" t="inlineStr">
        <is>
          <t>ឥណ្ឌូ-ត្រេនស៍ ឡូជីស្ទីក (ខេមបូឌា)</t>
        </is>
      </c>
      <c r="D1505" s="418" t="inlineStr">
        <is>
          <t>L001-104004797</t>
        </is>
      </c>
      <c r="E1505" s="418" t="inlineStr">
        <is>
          <t>02092</t>
        </is>
      </c>
      <c r="F1505" s="419" t="n">
        <v>44825</v>
      </c>
      <c r="G1505" s="420" t="n">
        <v>30930</v>
      </c>
      <c r="H1505" s="418" t="n"/>
      <c r="I1505" s="455" t="n">
        <v>30930</v>
      </c>
      <c r="J1505" s="418">
        <f>IF(L1505&lt;&gt;"",L1505,K1505)</f>
        <v/>
      </c>
      <c r="K1505" s="418">
        <f>IF(AND(T1505=TRUE, U1505=TRUE, V1505=TRUE), IF(W1505&lt;-0.05, "អនុញ្ញាត (អ្នកផ្គត់ផ្គង់ប្រកាសខ្វះ)", "បានប្រកាស (អនុញ្ញាត)"), IF(AND(T1505=FALSE, U1505=FALSE, V1505=FALSE), "ព្យួរទុក (មិនមានទិន្នន័យ)", "ប្រកាសខុស (ព្យួរទុក)"))</f>
        <v/>
      </c>
      <c r="L1505" s="418" t="inlineStr"/>
      <c r="M1505" s="418" t="inlineStr"/>
      <c r="N1505" s="455" t="n"/>
      <c r="O1505" s="455">
        <f>IF(W1505&lt;0,AI1505,I1505)</f>
        <v/>
      </c>
      <c r="P1505" s="455">
        <f>I1505-O1505</f>
        <v/>
      </c>
      <c r="Q1505" s="418" t="n"/>
      <c r="R1505" s="418" t="inlineStr">
        <is>
          <t>02092</t>
        </is>
      </c>
      <c r="S1505" s="418" t="inlineStr">
        <is>
          <t>02092</t>
        </is>
      </c>
      <c r="T1505" s="418">
        <f>R1505=S1505</f>
        <v/>
      </c>
      <c r="U1505" s="418">
        <f>AND(MONTH(F1505)=MONTH(Y1505), YEAR(F1505)=YEAR(Y1505))</f>
        <v/>
      </c>
      <c r="V1505" s="418">
        <f>AND(AC1505&lt;&gt;"", 'Company information'!D$4&lt;&gt;"", RIGHT(SUBSTITUTE(AC1505,"-",""),9)=RIGHT(SUBSTITUTE('Company information'!D$4,"-",""),9))</f>
        <v/>
      </c>
      <c r="W1505" s="418">
        <f>AI1505-I1505</f>
        <v/>
      </c>
      <c r="X1505" s="455" t="n"/>
      <c r="Y1505" s="419" t="n">
        <v>44825</v>
      </c>
      <c r="Z1505" s="418" t="inlineStr">
        <is>
          <t>02092</t>
        </is>
      </c>
      <c r="AA1505" s="418" t="inlineStr"/>
      <c r="AB1505" s="418" t="inlineStr">
        <is>
          <t>បុគ្គលជាប់អាករ</t>
        </is>
      </c>
      <c r="AC1505" s="418" t="inlineStr">
        <is>
          <t>L001-100067123</t>
        </is>
      </c>
      <c r="AD1505" s="418" t="inlineStr">
        <is>
          <t>រីឡាយអេប៊ល សូស អ៊ិនដាសស្រ្ទៀល (ខេមបូឌា)</t>
        </is>
      </c>
      <c r="AE1505" s="455" t="n">
        <v>340230</v>
      </c>
      <c r="AF1505" s="455" t="n">
        <v>309300</v>
      </c>
      <c r="AG1505" s="455" t="n">
        <v>0</v>
      </c>
      <c r="AH1505" s="455" t="n">
        <v>0</v>
      </c>
      <c r="AI1505" s="455" t="n">
        <v>30930</v>
      </c>
      <c r="AJ1505" s="455" t="n">
        <v>0</v>
      </c>
      <c r="AK1505" s="455" t="n">
        <v>0</v>
      </c>
      <c r="AL1505" s="455" t="n">
        <v>0</v>
      </c>
      <c r="AM1505" s="455" t="n">
        <v>0</v>
      </c>
      <c r="AN1505" s="455" t="n">
        <v>0</v>
      </c>
      <c r="AO1505" s="455" t="n">
        <v>0</v>
      </c>
      <c r="AP1505" s="455" t="n">
        <v>0</v>
      </c>
      <c r="AQ1505" s="455" t="n">
        <v>0</v>
      </c>
      <c r="AR1505" s="418" t="inlineStr"/>
      <c r="AS1505" s="418" t="inlineStr">
        <is>
          <t>ថ្លៃ Handing / Handing fee</t>
        </is>
      </c>
      <c r="AT1505" s="418" t="inlineStr">
        <is>
          <t>បានប្រកាសពន្ធ</t>
        </is>
      </c>
    </row>
    <row r="1506">
      <c r="A1506" s="417" t="n">
        <v>1497</v>
      </c>
      <c r="B1506" s="418" t="inlineStr">
        <is>
          <t>Drawstring</t>
        </is>
      </c>
      <c r="C1506" s="418" t="inlineStr">
        <is>
          <t>ជូយី (ខេមបូឌា)</t>
        </is>
      </c>
      <c r="D1506" s="418" t="inlineStr">
        <is>
          <t>B108-109007050</t>
        </is>
      </c>
      <c r="E1506" s="418" t="inlineStr">
        <is>
          <t>002027</t>
        </is>
      </c>
      <c r="F1506" s="419" t="n">
        <v>44820</v>
      </c>
      <c r="G1506" s="420" t="n">
        <v>6180</v>
      </c>
      <c r="H1506" s="418" t="n"/>
      <c r="I1506" s="455" t="n">
        <v>6180</v>
      </c>
      <c r="J1506" s="418">
        <f>IF(L1506&lt;&gt;"",L1506,K1506)</f>
        <v/>
      </c>
      <c r="K1506" s="418">
        <f>IF(AND(T1506=TRUE, U1506=TRUE, V1506=TRUE), IF(W1506&lt;-0.05, "អនុញ្ញាត (អ្នកផ្គត់ផ្គង់ប្រកាសខ្វះ)", "បានប្រកាស (អនុញ្ញាត)"), IF(AND(T1506=FALSE, U1506=FALSE, V1506=FALSE), "ព្យួរទុក (មិនមានទិន្នន័យ)", "ប្រកាសខុស (ព្យួរទុក)"))</f>
        <v/>
      </c>
      <c r="L1506" s="418" t="inlineStr"/>
      <c r="M1506" s="418" t="inlineStr"/>
      <c r="N1506" s="455" t="n"/>
      <c r="O1506" s="455">
        <f>IF(W1506&lt;0,AI1506,I1506)</f>
        <v/>
      </c>
      <c r="P1506" s="455">
        <f>I1506-O1506</f>
        <v/>
      </c>
      <c r="Q1506" s="418" t="n"/>
      <c r="R1506" s="418" t="inlineStr">
        <is>
          <t>002027</t>
        </is>
      </c>
      <c r="S1506" s="418" t="inlineStr">
        <is>
          <t>002027</t>
        </is>
      </c>
      <c r="T1506" s="418">
        <f>R1506=S1506</f>
        <v/>
      </c>
      <c r="U1506" s="418">
        <f>AND(MONTH(F1506)=MONTH(Y1506), YEAR(F1506)=YEAR(Y1506))</f>
        <v/>
      </c>
      <c r="V1506" s="418">
        <f>AND(AC1506&lt;&gt;"", 'Company information'!D$4&lt;&gt;"", RIGHT(SUBSTITUTE(AC1506,"-",""),9)=RIGHT(SUBSTITUTE('Company information'!D$4,"-",""),9))</f>
        <v/>
      </c>
      <c r="W1506" s="418">
        <f>AI1506-I1506</f>
        <v/>
      </c>
      <c r="X1506" s="455" t="n"/>
      <c r="Y1506" s="419" t="n">
        <v>44796</v>
      </c>
      <c r="Z1506" s="418" t="inlineStr">
        <is>
          <t>002027</t>
        </is>
      </c>
      <c r="AA1506" s="418" t="inlineStr"/>
      <c r="AB1506" s="418" t="inlineStr">
        <is>
          <t>បុគ្គលជាប់អាករ</t>
        </is>
      </c>
      <c r="AC1506" s="418" t="inlineStr">
        <is>
          <t>L001-901501399</t>
        </is>
      </c>
      <c r="AD1506" s="418" t="inlineStr">
        <is>
          <t>អេផិច អ៊ិនធើណេសិនណល (ខេមបូឌា) អិលធីឌី</t>
        </is>
      </c>
      <c r="AE1506" s="455" t="n">
        <v>15164265</v>
      </c>
      <c r="AF1506" s="455" t="n">
        <v>13785695</v>
      </c>
      <c r="AG1506" s="455" t="n">
        <v>0</v>
      </c>
      <c r="AH1506" s="455" t="n">
        <v>0</v>
      </c>
      <c r="AI1506" s="455" t="n">
        <v>1378570</v>
      </c>
      <c r="AJ1506" s="455" t="n">
        <v>0</v>
      </c>
      <c r="AK1506" s="455" t="n">
        <v>0</v>
      </c>
      <c r="AL1506" s="455" t="n">
        <v>0</v>
      </c>
      <c r="AM1506" s="455" t="n">
        <v>0</v>
      </c>
      <c r="AN1506" s="455" t="n">
        <v>0</v>
      </c>
      <c r="AO1506" s="455" t="n">
        <v>0</v>
      </c>
      <c r="AP1506" s="455" t="n">
        <v>0</v>
      </c>
      <c r="AQ1506" s="455" t="n">
        <v>0</v>
      </c>
      <c r="AR1506" s="418" t="inlineStr"/>
      <c r="AS1506" s="418" t="inlineStr">
        <is>
          <t>Trucking Fee</t>
        </is>
      </c>
      <c r="AT1506" s="418" t="inlineStr">
        <is>
          <t>បានប្រកាសពន្ធ</t>
        </is>
      </c>
    </row>
    <row r="1507">
      <c r="A1507" s="417" t="n">
        <v>1498</v>
      </c>
      <c r="B1507" s="418" t="inlineStr">
        <is>
          <t>CFS Charges, THC Charges, Bill of Lading Fee, VGM Fee, Manifest Fee and FCR Fee</t>
        </is>
      </c>
      <c r="C1507" s="418" t="inlineStr">
        <is>
          <t>ជូយី (ខេមបូឌា)</t>
        </is>
      </c>
      <c r="D1507" s="418" t="inlineStr">
        <is>
          <t>B108-109007050</t>
        </is>
      </c>
      <c r="E1507" s="418" t="inlineStr">
        <is>
          <t>002009</t>
        </is>
      </c>
      <c r="F1507" s="419" t="n">
        <v>44818</v>
      </c>
      <c r="G1507" s="420" t="n">
        <v>76165</v>
      </c>
      <c r="H1507" s="418" t="n"/>
      <c r="I1507" s="455" t="n">
        <v>76165</v>
      </c>
      <c r="J1507" s="418">
        <f>IF(L1507&lt;&gt;"",L1507,K1507)</f>
        <v/>
      </c>
      <c r="K1507" s="418">
        <f>IF(AND(T1507=TRUE, U1507=TRUE, V1507=TRUE), IF(W1507&lt;-0.05, "អនុញ្ញាត (អ្នកផ្គត់ផ្គង់ប្រកាសខ្វះ)", "បានប្រកាស (អនុញ្ញាត)"), IF(AND(T1507=FALSE, U1507=FALSE, V1507=FALSE), "ព្យួរទុក (មិនមានទិន្នន័យ)", "ប្រកាសខុស (ព្យួរទុក)"))</f>
        <v/>
      </c>
      <c r="L1507" s="418" t="inlineStr"/>
      <c r="M1507" s="418" t="inlineStr"/>
      <c r="N1507" s="455" t="n"/>
      <c r="O1507" s="455">
        <f>IF(W1507&lt;0,AI1507,I1507)</f>
        <v/>
      </c>
      <c r="P1507" s="455">
        <f>I1507-O1507</f>
        <v/>
      </c>
      <c r="Q1507" s="418" t="n"/>
      <c r="R1507" s="418" t="inlineStr">
        <is>
          <t>002009</t>
        </is>
      </c>
      <c r="S1507" s="418" t="inlineStr">
        <is>
          <t>002009</t>
        </is>
      </c>
      <c r="T1507" s="418">
        <f>R1507=S1507</f>
        <v/>
      </c>
      <c r="U1507" s="418">
        <f>AND(MONTH(F1507)=MONTH(Y1507), YEAR(F1507)=YEAR(Y1507))</f>
        <v/>
      </c>
      <c r="V1507" s="418">
        <f>AND(AC1507&lt;&gt;"", 'Company information'!D$4&lt;&gt;"", RIGHT(SUBSTITUTE(AC1507,"-",""),9)=RIGHT(SUBSTITUTE('Company information'!D$4,"-",""),9))</f>
        <v/>
      </c>
      <c r="W1507" s="418">
        <f>AI1507-I1507</f>
        <v/>
      </c>
      <c r="X1507" s="455" t="n"/>
      <c r="Y1507" s="419" t="n">
        <v>44796</v>
      </c>
      <c r="Z1507" s="418" t="inlineStr">
        <is>
          <t>002009</t>
        </is>
      </c>
      <c r="AA1507" s="418" t="inlineStr"/>
      <c r="AB1507" s="418" t="inlineStr">
        <is>
          <t>បុគ្គលជាប់អាករ</t>
        </is>
      </c>
      <c r="AC1507" s="418" t="inlineStr">
        <is>
          <t>L001-901501399</t>
        </is>
      </c>
      <c r="AD1507" s="418" t="inlineStr">
        <is>
          <t>អេផិច អ៊ិនធើណេសិនណល (ខេមបូឌា) អិលធីឌី</t>
        </is>
      </c>
      <c r="AE1507" s="455" t="n">
        <v>3163930</v>
      </c>
      <c r="AF1507" s="455" t="n">
        <v>2876300</v>
      </c>
      <c r="AG1507" s="455" t="n">
        <v>0</v>
      </c>
      <c r="AH1507" s="455" t="n">
        <v>0</v>
      </c>
      <c r="AI1507" s="455" t="n">
        <v>287630</v>
      </c>
      <c r="AJ1507" s="455" t="n">
        <v>0</v>
      </c>
      <c r="AK1507" s="455" t="n">
        <v>0</v>
      </c>
      <c r="AL1507" s="455" t="n">
        <v>0</v>
      </c>
      <c r="AM1507" s="455" t="n">
        <v>0</v>
      </c>
      <c r="AN1507" s="455" t="n">
        <v>0</v>
      </c>
      <c r="AO1507" s="455" t="n">
        <v>0</v>
      </c>
      <c r="AP1507" s="455" t="n">
        <v>0</v>
      </c>
      <c r="AQ1507" s="455" t="n">
        <v>0</v>
      </c>
      <c r="AR1507" s="418" t="inlineStr"/>
      <c r="AS1507" s="418" t="inlineStr">
        <is>
          <t>Trucking Fee</t>
        </is>
      </c>
      <c r="AT1507" s="418" t="inlineStr">
        <is>
          <t>បានប្រកាសពន្ធ</t>
        </is>
      </c>
    </row>
    <row r="1508">
      <c r="A1508" s="417" t="n">
        <v>1499</v>
      </c>
      <c r="B1508" s="418" t="inlineStr">
        <is>
          <t>OM Forwarding Fee, Terminal Handling, Carrier BL, Document Assemly, VGM Admin Fee, Container Seal and Manifest Fee</t>
        </is>
      </c>
      <c r="C1508" s="418" t="inlineStr">
        <is>
          <t>ជូយី (ខេមបូឌា)</t>
        </is>
      </c>
      <c r="D1508" s="418" t="inlineStr">
        <is>
          <t>B108-109007050</t>
        </is>
      </c>
      <c r="E1508" s="418" t="inlineStr">
        <is>
          <t>001977</t>
        </is>
      </c>
      <c r="F1508" s="419" t="n">
        <v>44813</v>
      </c>
      <c r="G1508" s="420" t="n">
        <v>234634</v>
      </c>
      <c r="H1508" s="418" t="n"/>
      <c r="I1508" s="455" t="n">
        <v>234634</v>
      </c>
      <c r="J1508" s="418">
        <f>IF(L1508&lt;&gt;"",L1508,K1508)</f>
        <v/>
      </c>
      <c r="K1508" s="418">
        <f>IF(AND(T1508=TRUE, U1508=TRUE, V1508=TRUE), IF(W1508&lt;-0.05, "អនុញ្ញាត (អ្នកផ្គត់ផ្គង់ប្រកាសខ្វះ)", "បានប្រកាស (អនុញ្ញាត)"), IF(AND(T1508=FALSE, U1508=FALSE, V1508=FALSE), "ព្យួរទុក (មិនមានទិន្នន័យ)", "ប្រកាសខុស (ព្យួរទុក)"))</f>
        <v/>
      </c>
      <c r="L1508" s="418" t="inlineStr"/>
      <c r="M1508" s="418" t="inlineStr"/>
      <c r="N1508" s="455" t="n"/>
      <c r="O1508" s="455">
        <f>IF(W1508&lt;0,AI1508,I1508)</f>
        <v/>
      </c>
      <c r="P1508" s="455">
        <f>I1508-O1508</f>
        <v/>
      </c>
      <c r="Q1508" s="418" t="n"/>
      <c r="R1508" s="418" t="inlineStr">
        <is>
          <t>001977</t>
        </is>
      </c>
      <c r="S1508" s="418" t="inlineStr">
        <is>
          <t>001977</t>
        </is>
      </c>
      <c r="T1508" s="418">
        <f>R1508=S1508</f>
        <v/>
      </c>
      <c r="U1508" s="418">
        <f>AND(MONTH(F1508)=MONTH(Y1508), YEAR(F1508)=YEAR(Y1508))</f>
        <v/>
      </c>
      <c r="V1508" s="418">
        <f>AND(AC1508&lt;&gt;"", 'Company information'!D$4&lt;&gt;"", RIGHT(SUBSTITUTE(AC1508,"-",""),9)=RIGHT(SUBSTITUTE('Company information'!D$4,"-",""),9))</f>
        <v/>
      </c>
      <c r="W1508" s="418">
        <f>AI1508-I1508</f>
        <v/>
      </c>
      <c r="X1508" s="455" t="n"/>
      <c r="Y1508" s="419" t="n">
        <v>44790</v>
      </c>
      <c r="Z1508" s="418" t="inlineStr">
        <is>
          <t>001977</t>
        </is>
      </c>
      <c r="AA1508" s="418" t="inlineStr"/>
      <c r="AB1508" s="418" t="inlineStr">
        <is>
          <t>បុគ្គលជាប់អាករ</t>
        </is>
      </c>
      <c r="AC1508" s="418" t="inlineStr">
        <is>
          <t>L001-901501273</t>
        </is>
      </c>
      <c r="AD1508" s="418" t="inlineStr">
        <is>
          <t>ស្កាយឡាញ អឹភែរឹល</t>
        </is>
      </c>
      <c r="AE1508" s="455" t="n">
        <v>451660</v>
      </c>
      <c r="AF1508" s="455" t="n">
        <v>410600</v>
      </c>
      <c r="AG1508" s="455" t="n">
        <v>0</v>
      </c>
      <c r="AH1508" s="455" t="n">
        <v>0</v>
      </c>
      <c r="AI1508" s="455" t="n">
        <v>41060</v>
      </c>
      <c r="AJ1508" s="455" t="n">
        <v>0</v>
      </c>
      <c r="AK1508" s="455" t="n">
        <v>0</v>
      </c>
      <c r="AL1508" s="455" t="n">
        <v>0</v>
      </c>
      <c r="AM1508" s="455" t="n">
        <v>0</v>
      </c>
      <c r="AN1508" s="455" t="n">
        <v>0</v>
      </c>
      <c r="AO1508" s="455" t="n">
        <v>0</v>
      </c>
      <c r="AP1508" s="455" t="n">
        <v>0</v>
      </c>
      <c r="AQ1508" s="455" t="n">
        <v>0</v>
      </c>
      <c r="AR1508" s="418" t="inlineStr"/>
      <c r="AS1508" s="418" t="inlineStr">
        <is>
          <t>Trucking Fee</t>
        </is>
      </c>
      <c r="AT1508" s="418" t="inlineStr">
        <is>
          <t>បានប្រកាសពន្ធ</t>
        </is>
      </c>
    </row>
    <row r="1509">
      <c r="A1509" s="417" t="n">
        <v>1500</v>
      </c>
      <c r="B1509" s="418" t="inlineStr">
        <is>
          <t>CFS Handling, Carrier BL, Document Assembly, Terminal Handling, Handling Fee, VGM Processing Fee, Manifest Fee</t>
        </is>
      </c>
      <c r="C1509" s="418" t="inlineStr">
        <is>
          <t>ជូយី (ខេមបូឌា)</t>
        </is>
      </c>
      <c r="D1509" s="418" t="inlineStr">
        <is>
          <t>B108-109007050</t>
        </is>
      </c>
      <c r="E1509" s="418" t="inlineStr">
        <is>
          <t>001976</t>
        </is>
      </c>
      <c r="F1509" s="419" t="n">
        <v>44813</v>
      </c>
      <c r="G1509" s="420" t="n">
        <v>261620</v>
      </c>
      <c r="H1509" s="418" t="n"/>
      <c r="I1509" s="455" t="n">
        <v>261620</v>
      </c>
      <c r="J1509" s="418">
        <f>IF(L1509&lt;&gt;"",L1509,K1509)</f>
        <v/>
      </c>
      <c r="K1509" s="418">
        <f>IF(AND(T1509=TRUE, U1509=TRUE, V1509=TRUE), IF(W1509&lt;-0.05, "អនុញ្ញាត (អ្នកផ្គត់ផ្គង់ប្រកាសខ្វះ)", "បានប្រកាស (អនុញ្ញាត)"), IF(AND(T1509=FALSE, U1509=FALSE, V1509=FALSE), "ព្យួរទុក (មិនមានទិន្នន័យ)", "ប្រកាសខុស (ព្យួរទុក)"))</f>
        <v/>
      </c>
      <c r="L1509" s="418" t="inlineStr"/>
      <c r="M1509" s="418" t="inlineStr"/>
      <c r="N1509" s="455" t="n"/>
      <c r="O1509" s="455">
        <f>IF(W1509&lt;0,AI1509,I1509)</f>
        <v/>
      </c>
      <c r="P1509" s="455">
        <f>I1509-O1509</f>
        <v/>
      </c>
      <c r="Q1509" s="418" t="n"/>
      <c r="R1509" s="418" t="inlineStr">
        <is>
          <t>001976</t>
        </is>
      </c>
      <c r="S1509" s="418" t="inlineStr">
        <is>
          <t>001976</t>
        </is>
      </c>
      <c r="T1509" s="418">
        <f>R1509=S1509</f>
        <v/>
      </c>
      <c r="U1509" s="418">
        <f>AND(MONTH(F1509)=MONTH(Y1509), YEAR(F1509)=YEAR(Y1509))</f>
        <v/>
      </c>
      <c r="V1509" s="418">
        <f>AND(AC1509&lt;&gt;"", 'Company information'!D$4&lt;&gt;"", RIGHT(SUBSTITUTE(AC1509,"-",""),9)=RIGHT(SUBSTITUTE('Company information'!D$4,"-",""),9))</f>
        <v/>
      </c>
      <c r="W1509" s="418">
        <f>AI1509-I1509</f>
        <v/>
      </c>
      <c r="X1509" s="455" t="n"/>
      <c r="Y1509" s="419" t="n">
        <v>44790</v>
      </c>
      <c r="Z1509" s="418" t="inlineStr">
        <is>
          <t>001976</t>
        </is>
      </c>
      <c r="AA1509" s="418" t="inlineStr"/>
      <c r="AB1509" s="418" t="inlineStr">
        <is>
          <t>បុគ្គលជាប់អាករ</t>
        </is>
      </c>
      <c r="AC1509" s="418" t="inlineStr">
        <is>
          <t>L001-901501380</t>
        </is>
      </c>
      <c r="AD1509" s="418" t="inlineStr">
        <is>
          <t>អេក្រូ ហ្គាម៉ិន អាយអិនឌី ខប</t>
        </is>
      </c>
      <c r="AE1509" s="455" t="n">
        <v>767822</v>
      </c>
      <c r="AF1509" s="455" t="n">
        <v>698020</v>
      </c>
      <c r="AG1509" s="455" t="n">
        <v>0</v>
      </c>
      <c r="AH1509" s="455" t="n">
        <v>0</v>
      </c>
      <c r="AI1509" s="455" t="n">
        <v>69802</v>
      </c>
      <c r="AJ1509" s="455" t="n">
        <v>0</v>
      </c>
      <c r="AK1509" s="455" t="n">
        <v>0</v>
      </c>
      <c r="AL1509" s="455" t="n">
        <v>0</v>
      </c>
      <c r="AM1509" s="455" t="n">
        <v>0</v>
      </c>
      <c r="AN1509" s="455" t="n">
        <v>0</v>
      </c>
      <c r="AO1509" s="455" t="n">
        <v>0</v>
      </c>
      <c r="AP1509" s="455" t="n">
        <v>0</v>
      </c>
      <c r="AQ1509" s="455" t="n">
        <v>0</v>
      </c>
      <c r="AR1509" s="418" t="inlineStr"/>
      <c r="AS1509" s="418" t="inlineStr">
        <is>
          <t>Trucking Fee</t>
        </is>
      </c>
      <c r="AT1509" s="418" t="inlineStr">
        <is>
          <t>បានប្រកាសពន្ធ</t>
        </is>
      </c>
    </row>
    <row r="1510">
      <c r="A1510" s="417" t="n">
        <v>1501</v>
      </c>
      <c r="B1510" s="418" t="inlineStr">
        <is>
          <t>Customs Declaration, CPF Containerized and Transport Doc Fee</t>
        </is>
      </c>
      <c r="C1510" s="418" t="inlineStr">
        <is>
          <t>វ៉ុលត្រេន ឡូជីស្ទីក (ខេមបូឌា) ឯ.ក</t>
        </is>
      </c>
      <c r="D1510" s="418" t="inlineStr">
        <is>
          <t>K010-901800934</t>
        </is>
      </c>
      <c r="E1510" s="418" t="inlineStr">
        <is>
          <t>VOL221303</t>
        </is>
      </c>
      <c r="F1510" s="419" t="n">
        <v>44833</v>
      </c>
      <c r="G1510" s="420" t="n">
        <v>298185</v>
      </c>
      <c r="H1510" s="418" t="n"/>
      <c r="I1510" s="455" t="n">
        <v>298185</v>
      </c>
      <c r="J1510" s="418">
        <f>IF(L1510&lt;&gt;"",L1510,K1510)</f>
        <v/>
      </c>
      <c r="K1510" s="418">
        <f>IF(AND(T1510=TRUE, U1510=TRUE, V1510=TRUE), IF(W1510&lt;-0.05, "អនុញ្ញាត (អ្នកផ្គត់ផ្គង់ប្រកាសខ្វះ)", "បានប្រកាស (អនុញ្ញាត)"), IF(AND(T1510=FALSE, U1510=FALSE, V1510=FALSE), "ព្យួរទុក (មិនមានទិន្នន័យ)", "ប្រកាសខុស (ព្យួរទុក)"))</f>
        <v/>
      </c>
      <c r="L1510" s="418" t="inlineStr"/>
      <c r="M1510" s="418" t="inlineStr"/>
      <c r="N1510" s="455" t="n"/>
      <c r="O1510" s="455">
        <f>IF(W1510&lt;0,AI1510,I1510)</f>
        <v/>
      </c>
      <c r="P1510" s="455">
        <f>I1510-O1510</f>
        <v/>
      </c>
      <c r="Q1510" s="418" t="n"/>
      <c r="R1510" s="418" t="inlineStr">
        <is>
          <t>VOL221303</t>
        </is>
      </c>
      <c r="S1510" s="418" t="inlineStr">
        <is>
          <t>VOL221303</t>
        </is>
      </c>
      <c r="T1510" s="418">
        <f>R1510=S1510</f>
        <v/>
      </c>
      <c r="U1510" s="418">
        <f>AND(MONTH(F1510)=MONTH(Y1510), YEAR(F1510)=YEAR(Y1510))</f>
        <v/>
      </c>
      <c r="V1510" s="418">
        <f>AND(AC1510&lt;&gt;"", 'Company information'!D$4&lt;&gt;"", RIGHT(SUBSTITUTE(AC1510,"-",""),9)=RIGHT(SUBSTITUTE('Company information'!D$4,"-",""),9))</f>
        <v/>
      </c>
      <c r="W1510" s="418">
        <f>AI1510-I1510</f>
        <v/>
      </c>
      <c r="X1510" s="455" t="n"/>
      <c r="Y1510" s="419" t="n">
        <v>44833</v>
      </c>
      <c r="Z1510" s="418" t="inlineStr">
        <is>
          <t>VOL221303</t>
        </is>
      </c>
      <c r="AA1510" s="418" t="inlineStr"/>
      <c r="AB1510" s="418" t="inlineStr">
        <is>
          <t>បុគ្គលជាប់អាករ</t>
        </is>
      </c>
      <c r="AC1510" s="418" t="inlineStr">
        <is>
          <t>L001-100067123</t>
        </is>
      </c>
      <c r="AD1510" s="418" t="inlineStr">
        <is>
          <t>រីឡាយអេប៊ល សូស អ៊ិនដាសស្រ្ទៀល (ខេមបូឌា)</t>
        </is>
      </c>
      <c r="AE1510" s="455" t="n">
        <v>3280023</v>
      </c>
      <c r="AF1510" s="455" t="n">
        <v>2981839</v>
      </c>
      <c r="AG1510" s="455" t="n">
        <v>0</v>
      </c>
      <c r="AH1510" s="455" t="n">
        <v>0</v>
      </c>
      <c r="AI1510" s="455" t="n">
        <v>298184</v>
      </c>
      <c r="AJ1510" s="455" t="n">
        <v>0</v>
      </c>
      <c r="AK1510" s="455" t="n">
        <v>0</v>
      </c>
      <c r="AL1510" s="455" t="n">
        <v>0</v>
      </c>
      <c r="AM1510" s="455" t="n">
        <v>0</v>
      </c>
      <c r="AN1510" s="455" t="n">
        <v>0</v>
      </c>
      <c r="AO1510" s="455" t="n">
        <v>0</v>
      </c>
      <c r="AP1510" s="455" t="n">
        <v>0</v>
      </c>
      <c r="AQ1510" s="455" t="n">
        <v>0</v>
      </c>
      <c r="AR1510" s="418" t="inlineStr"/>
      <c r="AS1510" s="418" t="inlineStr">
        <is>
          <t>Commission service on goods transportation</t>
        </is>
      </c>
      <c r="AT1510" s="418" t="inlineStr">
        <is>
          <t>បានប្រកាសពន្ធ</t>
        </is>
      </c>
    </row>
    <row r="1511">
      <c r="A1511" s="417" t="n">
        <v>1502</v>
      </c>
      <c r="B1511" s="418" t="inlineStr">
        <is>
          <t>S/W Layer Pad and RSC CTN</t>
        </is>
      </c>
      <c r="C1511" s="418" t="inlineStr">
        <is>
          <t>វ៉ុលត្រេន ឡូជីស្ទីក (ខេមបូឌា) ឯ.ក</t>
        </is>
      </c>
      <c r="D1511" s="418" t="inlineStr">
        <is>
          <t>K010-901800934</t>
        </is>
      </c>
      <c r="E1511" s="418" t="inlineStr">
        <is>
          <t>VOL221299</t>
        </is>
      </c>
      <c r="F1511" s="419" t="n">
        <v>44833</v>
      </c>
      <c r="G1511" s="420" t="n">
        <v>250193</v>
      </c>
      <c r="H1511" s="418" t="n"/>
      <c r="I1511" s="455" t="n">
        <v>250193</v>
      </c>
      <c r="J1511" s="418">
        <f>IF(L1511&lt;&gt;"",L1511,K1511)</f>
        <v/>
      </c>
      <c r="K1511" s="418">
        <f>IF(AND(T1511=TRUE, U1511=TRUE, V1511=TRUE), IF(W1511&lt;-0.05, "អនុញ្ញាត (អ្នកផ្គត់ផ្គង់ប្រកាសខ្វះ)", "បានប្រកាស (អនុញ្ញាត)"), IF(AND(T1511=FALSE, U1511=FALSE, V1511=FALSE), "ព្យួរទុក (មិនមានទិន្នន័យ)", "ប្រកាសខុស (ព្យួរទុក)"))</f>
        <v/>
      </c>
      <c r="L1511" s="418" t="inlineStr"/>
      <c r="M1511" s="418" t="inlineStr"/>
      <c r="N1511" s="455" t="n"/>
      <c r="O1511" s="455">
        <f>IF(W1511&lt;0,AI1511,I1511)</f>
        <v/>
      </c>
      <c r="P1511" s="455">
        <f>I1511-O1511</f>
        <v/>
      </c>
      <c r="Q1511" s="418" t="n"/>
      <c r="R1511" s="418" t="inlineStr">
        <is>
          <t>VOL221299</t>
        </is>
      </c>
      <c r="S1511" s="418" t="inlineStr">
        <is>
          <t>VOL221299</t>
        </is>
      </c>
      <c r="T1511" s="418">
        <f>R1511=S1511</f>
        <v/>
      </c>
      <c r="U1511" s="418">
        <f>AND(MONTH(F1511)=MONTH(Y1511), YEAR(F1511)=YEAR(Y1511))</f>
        <v/>
      </c>
      <c r="V1511" s="418">
        <f>AND(AC1511&lt;&gt;"", 'Company information'!D$4&lt;&gt;"", RIGHT(SUBSTITUTE(AC1511,"-",""),9)=RIGHT(SUBSTITUTE('Company information'!D$4,"-",""),9))</f>
        <v/>
      </c>
      <c r="W1511" s="418">
        <f>AI1511-I1511</f>
        <v/>
      </c>
      <c r="X1511" s="455" t="n"/>
      <c r="Y1511" s="419" t="n">
        <v>44833</v>
      </c>
      <c r="Z1511" s="418" t="inlineStr">
        <is>
          <t>VOL221299</t>
        </is>
      </c>
      <c r="AA1511" s="418" t="inlineStr"/>
      <c r="AB1511" s="418" t="inlineStr">
        <is>
          <t>បុគ្គលជាប់អាករ</t>
        </is>
      </c>
      <c r="AC1511" s="418" t="inlineStr">
        <is>
          <t>L001-100067123</t>
        </is>
      </c>
      <c r="AD1511" s="418" t="inlineStr">
        <is>
          <t>រីឡាយអេប៊ល សូស អ៊ិនដាសស្រ្ទៀល (ខេមបូឌា)</t>
        </is>
      </c>
      <c r="AE1511" s="455" t="n">
        <v>2752130</v>
      </c>
      <c r="AF1511" s="455" t="n">
        <v>2501936</v>
      </c>
      <c r="AG1511" s="455" t="n">
        <v>0</v>
      </c>
      <c r="AH1511" s="455" t="n">
        <v>0</v>
      </c>
      <c r="AI1511" s="455" t="n">
        <v>250194</v>
      </c>
      <c r="AJ1511" s="455" t="n">
        <v>0</v>
      </c>
      <c r="AK1511" s="455" t="n">
        <v>0</v>
      </c>
      <c r="AL1511" s="455" t="n">
        <v>0</v>
      </c>
      <c r="AM1511" s="455" t="n">
        <v>0</v>
      </c>
      <c r="AN1511" s="455" t="n">
        <v>0</v>
      </c>
      <c r="AO1511" s="455" t="n">
        <v>0</v>
      </c>
      <c r="AP1511" s="455" t="n">
        <v>0</v>
      </c>
      <c r="AQ1511" s="455" t="n">
        <v>0</v>
      </c>
      <c r="AR1511" s="418" t="inlineStr"/>
      <c r="AS1511" s="418" t="inlineStr">
        <is>
          <t>Commission service on goods transportation</t>
        </is>
      </c>
      <c r="AT1511" s="418" t="inlineStr">
        <is>
          <t>បានប្រកាសពន្ធ</t>
        </is>
      </c>
    </row>
    <row r="1512">
      <c r="A1512" s="417" t="n">
        <v>1503</v>
      </c>
      <c r="B1512" s="418" t="inlineStr">
        <is>
          <t>S/W Layer Pad</t>
        </is>
      </c>
      <c r="C1512" s="418" t="inlineStr">
        <is>
          <t>វ៉ុលត្រេន ឡូជីស្ទីក (ខេមបូឌា) ឯ.ក</t>
        </is>
      </c>
      <c r="D1512" s="418" t="inlineStr">
        <is>
          <t>K010-901800934</t>
        </is>
      </c>
      <c r="E1512" s="418" t="inlineStr">
        <is>
          <t>VOL221294</t>
        </is>
      </c>
      <c r="F1512" s="419" t="n">
        <v>44833</v>
      </c>
      <c r="G1512" s="420" t="n">
        <v>145624</v>
      </c>
      <c r="H1512" s="418" t="n"/>
      <c r="I1512" s="455" t="n">
        <v>145624</v>
      </c>
      <c r="J1512" s="418">
        <f>IF(L1512&lt;&gt;"",L1512,K1512)</f>
        <v/>
      </c>
      <c r="K1512" s="418">
        <f>IF(AND(T1512=TRUE, U1512=TRUE, V1512=TRUE), IF(W1512&lt;-0.05, "អនុញ្ញាត (អ្នកផ្គត់ផ្គង់ប្រកាសខ្វះ)", "បានប្រកាស (អនុញ្ញាត)"), IF(AND(T1512=FALSE, U1512=FALSE, V1512=FALSE), "ព្យួរទុក (មិនមានទិន្នន័យ)", "ប្រកាសខុស (ព្យួរទុក)"))</f>
        <v/>
      </c>
      <c r="L1512" s="418" t="inlineStr"/>
      <c r="M1512" s="418" t="inlineStr"/>
      <c r="N1512" s="455" t="n"/>
      <c r="O1512" s="455">
        <f>IF(W1512&lt;0,AI1512,I1512)</f>
        <v/>
      </c>
      <c r="P1512" s="455">
        <f>I1512-O1512</f>
        <v/>
      </c>
      <c r="Q1512" s="418" t="n"/>
      <c r="R1512" s="418" t="inlineStr">
        <is>
          <t>VOL221294</t>
        </is>
      </c>
      <c r="S1512" s="418" t="inlineStr">
        <is>
          <t>VOL221294</t>
        </is>
      </c>
      <c r="T1512" s="418">
        <f>R1512=S1512</f>
        <v/>
      </c>
      <c r="U1512" s="418">
        <f>AND(MONTH(F1512)=MONTH(Y1512), YEAR(F1512)=YEAR(Y1512))</f>
        <v/>
      </c>
      <c r="V1512" s="418">
        <f>AND(AC1512&lt;&gt;"", 'Company information'!D$4&lt;&gt;"", RIGHT(SUBSTITUTE(AC1512,"-",""),9)=RIGHT(SUBSTITUTE('Company information'!D$4,"-",""),9))</f>
        <v/>
      </c>
      <c r="W1512" s="418">
        <f>AI1512-I1512</f>
        <v/>
      </c>
      <c r="X1512" s="455" t="n"/>
      <c r="Y1512" s="419" t="n">
        <v>44833</v>
      </c>
      <c r="Z1512" s="418" t="inlineStr">
        <is>
          <t>VOL221294</t>
        </is>
      </c>
      <c r="AA1512" s="418" t="inlineStr"/>
      <c r="AB1512" s="418" t="inlineStr">
        <is>
          <t>បុគ្គលជាប់អាករ</t>
        </is>
      </c>
      <c r="AC1512" s="418" t="inlineStr">
        <is>
          <t>L001-100067123</t>
        </is>
      </c>
      <c r="AD1512" s="418" t="inlineStr">
        <is>
          <t>រីឡាយអេប៊ល សូស អ៊ិនដាសស្រ្ទៀល (ខេមបូឌា)</t>
        </is>
      </c>
      <c r="AE1512" s="455" t="n">
        <v>1601874</v>
      </c>
      <c r="AF1512" s="455" t="n">
        <v>1456249</v>
      </c>
      <c r="AG1512" s="455" t="n">
        <v>0</v>
      </c>
      <c r="AH1512" s="455" t="n">
        <v>0</v>
      </c>
      <c r="AI1512" s="455" t="n">
        <v>145625</v>
      </c>
      <c r="AJ1512" s="455" t="n">
        <v>0</v>
      </c>
      <c r="AK1512" s="455" t="n">
        <v>0</v>
      </c>
      <c r="AL1512" s="455" t="n">
        <v>0</v>
      </c>
      <c r="AM1512" s="455" t="n">
        <v>0</v>
      </c>
      <c r="AN1512" s="455" t="n">
        <v>0</v>
      </c>
      <c r="AO1512" s="455" t="n">
        <v>0</v>
      </c>
      <c r="AP1512" s="455" t="n">
        <v>0</v>
      </c>
      <c r="AQ1512" s="455" t="n">
        <v>0</v>
      </c>
      <c r="AR1512" s="418" t="inlineStr"/>
      <c r="AS1512" s="418" t="inlineStr">
        <is>
          <t>Commission service on goods transportation</t>
        </is>
      </c>
      <c r="AT1512" s="418" t="inlineStr">
        <is>
          <t>បានប្រកាសពន្ធ</t>
        </is>
      </c>
    </row>
    <row r="1513">
      <c r="A1513" s="417" t="n">
        <v>1504</v>
      </c>
      <c r="B1513" s="418" t="inlineStr">
        <is>
          <t>S/W Tube</t>
        </is>
      </c>
      <c r="C1513" s="418" t="inlineStr">
        <is>
          <t>វ៉ុលត្រេន ឡូជីស្ទីក (ខេមបូឌា) ឯ.ក</t>
        </is>
      </c>
      <c r="D1513" s="418" t="inlineStr">
        <is>
          <t>K010-901800934</t>
        </is>
      </c>
      <c r="E1513" s="418" t="inlineStr">
        <is>
          <t>VOL221234</t>
        </is>
      </c>
      <c r="F1513" s="419" t="n">
        <v>44823</v>
      </c>
      <c r="G1513" s="420" t="n">
        <v>143976</v>
      </c>
      <c r="H1513" s="418" t="n"/>
      <c r="I1513" s="455" t="n">
        <v>143976</v>
      </c>
      <c r="J1513" s="418">
        <f>IF(L1513&lt;&gt;"",L1513,K1513)</f>
        <v/>
      </c>
      <c r="K1513" s="418">
        <f>IF(AND(T1513=TRUE, U1513=TRUE, V1513=TRUE), IF(W1513&lt;-0.05, "អនុញ្ញាត (អ្នកផ្គត់ផ្គង់ប្រកាសខ្វះ)", "បានប្រកាស (អនុញ្ញាត)"), IF(AND(T1513=FALSE, U1513=FALSE, V1513=FALSE), "ព្យួរទុក (មិនមានទិន្នន័យ)", "ប្រកាសខុស (ព្យួរទុក)"))</f>
        <v/>
      </c>
      <c r="L1513" s="418" t="inlineStr"/>
      <c r="M1513" s="418" t="inlineStr"/>
      <c r="N1513" s="455" t="n"/>
      <c r="O1513" s="455">
        <f>IF(W1513&lt;0,AI1513,I1513)</f>
        <v/>
      </c>
      <c r="P1513" s="455">
        <f>I1513-O1513</f>
        <v/>
      </c>
      <c r="Q1513" s="418" t="n"/>
      <c r="R1513" s="418" t="inlineStr">
        <is>
          <t>VOL221234</t>
        </is>
      </c>
      <c r="S1513" s="418" t="inlineStr">
        <is>
          <t>VOL221234</t>
        </is>
      </c>
      <c r="T1513" s="418">
        <f>R1513=S1513</f>
        <v/>
      </c>
      <c r="U1513" s="418">
        <f>AND(MONTH(F1513)=MONTH(Y1513), YEAR(F1513)=YEAR(Y1513))</f>
        <v/>
      </c>
      <c r="V1513" s="418">
        <f>AND(AC1513&lt;&gt;"", 'Company information'!D$4&lt;&gt;"", RIGHT(SUBSTITUTE(AC1513,"-",""),9)=RIGHT(SUBSTITUTE('Company information'!D$4,"-",""),9))</f>
        <v/>
      </c>
      <c r="W1513" s="418">
        <f>AI1513-I1513</f>
        <v/>
      </c>
      <c r="X1513" s="455" t="n"/>
      <c r="Y1513" s="419" t="n">
        <v>44823</v>
      </c>
      <c r="Z1513" s="418" t="inlineStr">
        <is>
          <t>VOL221234</t>
        </is>
      </c>
      <c r="AA1513" s="418" t="inlineStr"/>
      <c r="AB1513" s="418" t="inlineStr">
        <is>
          <t>បុគ្គលជាប់អាករ</t>
        </is>
      </c>
      <c r="AC1513" s="418" t="inlineStr">
        <is>
          <t>L001-100067123</t>
        </is>
      </c>
      <c r="AD1513" s="418" t="inlineStr">
        <is>
          <t>រីឡាយអេប៊ល សូស អ៊ិនដាសស្រ្ទៀល (ខេមបូឌា)</t>
        </is>
      </c>
      <c r="AE1513" s="455" t="n">
        <v>1583748</v>
      </c>
      <c r="AF1513" s="455" t="n">
        <v>1439771</v>
      </c>
      <c r="AG1513" s="455" t="n">
        <v>0</v>
      </c>
      <c r="AH1513" s="455" t="n">
        <v>0</v>
      </c>
      <c r="AI1513" s="455" t="n">
        <v>143977</v>
      </c>
      <c r="AJ1513" s="455" t="n">
        <v>0</v>
      </c>
      <c r="AK1513" s="455" t="n">
        <v>0</v>
      </c>
      <c r="AL1513" s="455" t="n">
        <v>0</v>
      </c>
      <c r="AM1513" s="455" t="n">
        <v>0</v>
      </c>
      <c r="AN1513" s="455" t="n">
        <v>0</v>
      </c>
      <c r="AO1513" s="455" t="n">
        <v>0</v>
      </c>
      <c r="AP1513" s="455" t="n">
        <v>0</v>
      </c>
      <c r="AQ1513" s="455" t="n">
        <v>0</v>
      </c>
      <c r="AR1513" s="418" t="inlineStr"/>
      <c r="AS1513" s="418" t="inlineStr">
        <is>
          <t>Commission service on goods transportation</t>
        </is>
      </c>
      <c r="AT1513" s="418" t="inlineStr">
        <is>
          <t>បានប្រកាសពន្ធ</t>
        </is>
      </c>
    </row>
    <row r="1514">
      <c r="A1514" s="417" t="n">
        <v>1505</v>
      </c>
      <c r="B1514" s="418" t="inlineStr">
        <is>
          <t>D/W RSC CTN</t>
        </is>
      </c>
      <c r="C1514" s="418" t="inlineStr">
        <is>
          <t>អ៊ីឃ្យូឡាញ វើលវ៉ាយដ៍ ឡូជីស្ទីក</t>
        </is>
      </c>
      <c r="D1514" s="418" t="inlineStr">
        <is>
          <t>K003-901635943</t>
        </is>
      </c>
      <c r="E1514" s="418" t="inlineStr">
        <is>
          <t>PPTI22/006054</t>
        </is>
      </c>
      <c r="F1514" s="419" t="n">
        <v>44832</v>
      </c>
      <c r="G1514" s="420" t="n">
        <v>65984</v>
      </c>
      <c r="H1514" s="418" t="n"/>
      <c r="I1514" s="455" t="n">
        <v>65984</v>
      </c>
      <c r="J1514" s="418">
        <f>IF(L1514&lt;&gt;"",L1514,K1514)</f>
        <v/>
      </c>
      <c r="K1514" s="418">
        <f>IF(AND(T1514=TRUE, U1514=TRUE, V1514=TRUE), IF(W1514&lt;-0.05, "អនុញ្ញាត (អ្នកផ្គត់ផ្គង់ប្រកាសខ្វះ)", "បានប្រកាស (អនុញ្ញាត)"), IF(AND(T1514=FALSE, U1514=FALSE, V1514=FALSE), "ព្យួរទុក (មិនមានទិន្នន័យ)", "ប្រកាសខុស (ព្យួរទុក)"))</f>
        <v/>
      </c>
      <c r="L1514" s="418" t="inlineStr"/>
      <c r="M1514" s="418" t="inlineStr"/>
      <c r="N1514" s="455" t="n"/>
      <c r="O1514" s="455">
        <f>IF(W1514&lt;0,AI1514,I1514)</f>
        <v/>
      </c>
      <c r="P1514" s="455">
        <f>I1514-O1514</f>
        <v/>
      </c>
      <c r="Q1514" s="418" t="n"/>
      <c r="R1514" s="418" t="inlineStr">
        <is>
          <t>PPTI22/006054</t>
        </is>
      </c>
      <c r="S1514" s="418" t="inlineStr">
        <is>
          <t>PPTI22/006054</t>
        </is>
      </c>
      <c r="T1514" s="418">
        <f>R1514=S1514</f>
        <v/>
      </c>
      <c r="U1514" s="418">
        <f>AND(MONTH(F1514)=MONTH(Y1514), YEAR(F1514)=YEAR(Y1514))</f>
        <v/>
      </c>
      <c r="V1514" s="418">
        <f>AND(AC1514&lt;&gt;"", 'Company information'!D$4&lt;&gt;"", RIGHT(SUBSTITUTE(AC1514,"-",""),9)=RIGHT(SUBSTITUTE('Company information'!D$4,"-",""),9))</f>
        <v/>
      </c>
      <c r="W1514" s="418">
        <f>AI1514-I1514</f>
        <v/>
      </c>
      <c r="X1514" s="455" t="n"/>
      <c r="Y1514" s="419" t="n">
        <v>44832</v>
      </c>
      <c r="Z1514" s="418" t="inlineStr">
        <is>
          <t>PPTI22/006054</t>
        </is>
      </c>
      <c r="AA1514" s="418" t="inlineStr"/>
      <c r="AB1514" s="418" t="inlineStr">
        <is>
          <t>បុគ្គលជាប់អាករ</t>
        </is>
      </c>
      <c r="AC1514" s="418" t="inlineStr">
        <is>
          <t>L001-100067123</t>
        </is>
      </c>
      <c r="AD1514" s="418" t="inlineStr">
        <is>
          <t>រីឡាយអេប៊ល សូស អ៊ិនដាសស្រ្ទៀល (ខេមបូឌា)</t>
        </is>
      </c>
      <c r="AE1514" s="455" t="n">
        <v>725824</v>
      </c>
      <c r="AF1514" s="455" t="n">
        <v>659840</v>
      </c>
      <c r="AG1514" s="455" t="n">
        <v>0</v>
      </c>
      <c r="AH1514" s="455" t="n">
        <v>0</v>
      </c>
      <c r="AI1514" s="455" t="n">
        <v>65984</v>
      </c>
      <c r="AJ1514" s="455" t="n">
        <v>0</v>
      </c>
      <c r="AK1514" s="455" t="n">
        <v>0</v>
      </c>
      <c r="AL1514" s="455" t="n">
        <v>0</v>
      </c>
      <c r="AM1514" s="455" t="n">
        <v>0</v>
      </c>
      <c r="AN1514" s="455" t="n">
        <v>0</v>
      </c>
      <c r="AO1514" s="455" t="n">
        <v>0</v>
      </c>
      <c r="AP1514" s="455" t="n">
        <v>0</v>
      </c>
      <c r="AQ1514" s="455" t="n">
        <v>0</v>
      </c>
      <c r="AR1514" s="418" t="inlineStr"/>
      <c r="AS1514" s="418" t="inlineStr">
        <is>
          <t>EXPORT CUSTOM</t>
        </is>
      </c>
      <c r="AT1514" s="418" t="inlineStr">
        <is>
          <t>បានប្រកាសពន្ធ</t>
        </is>
      </c>
    </row>
    <row r="1515">
      <c r="A1515" s="417" t="n">
        <v>1506</v>
      </c>
      <c r="B1515" s="418" t="inlineStr">
        <is>
          <t>D/W RSC CTN</t>
        </is>
      </c>
      <c r="C1515" s="418" t="inlineStr">
        <is>
          <t>ស៊ីបកូ ត្រេនស្ព័ត (ខេមបូឌា) ឯ.ក</t>
        </is>
      </c>
      <c r="D1515" s="418" t="inlineStr">
        <is>
          <t>K009-902004007</t>
        </is>
      </c>
      <c r="E1515" s="418" t="inlineStr">
        <is>
          <t>74220916</t>
        </is>
      </c>
      <c r="F1515" s="419" t="n">
        <v>44831</v>
      </c>
      <c r="G1515" s="420" t="n">
        <v>65984</v>
      </c>
      <c r="H1515" s="418" t="n"/>
      <c r="I1515" s="455" t="n">
        <v>65984</v>
      </c>
      <c r="J1515" s="418">
        <f>IF(L1515&lt;&gt;"",L1515,K1515)</f>
        <v/>
      </c>
      <c r="K1515" s="418">
        <f>IF(AND(T1515=TRUE, U1515=TRUE, V1515=TRUE), IF(W1515&lt;-0.05, "អនុញ្ញាត (អ្នកផ្គត់ផ្គង់ប្រកាសខ្វះ)", "បានប្រកាស (អនុញ្ញាត)"), IF(AND(T1515=FALSE, U1515=FALSE, V1515=FALSE), "ព្យួរទុក (មិនមានទិន្នន័យ)", "ប្រកាសខុស (ព្យួរទុក)"))</f>
        <v/>
      </c>
      <c r="L1515" s="418" t="inlineStr"/>
      <c r="M1515" s="418" t="inlineStr"/>
      <c r="N1515" s="455" t="n"/>
      <c r="O1515" s="455">
        <f>IF(W1515&lt;0,AI1515,I1515)</f>
        <v/>
      </c>
      <c r="P1515" s="455">
        <f>I1515-O1515</f>
        <v/>
      </c>
      <c r="Q1515" s="418" t="n"/>
      <c r="R1515" s="418" t="inlineStr">
        <is>
          <t>74220916</t>
        </is>
      </c>
      <c r="S1515" s="418" t="inlineStr">
        <is>
          <t>74220916</t>
        </is>
      </c>
      <c r="T1515" s="418">
        <f>R1515=S1515</f>
        <v/>
      </c>
      <c r="U1515" s="418">
        <f>AND(MONTH(F1515)=MONTH(Y1515), YEAR(F1515)=YEAR(Y1515))</f>
        <v/>
      </c>
      <c r="V1515" s="418">
        <f>AND(AC1515&lt;&gt;"", 'Company information'!D$4&lt;&gt;"", RIGHT(SUBSTITUTE(AC1515,"-",""),9)=RIGHT(SUBSTITUTE('Company information'!D$4,"-",""),9))</f>
        <v/>
      </c>
      <c r="W1515" s="418">
        <f>AI1515-I1515</f>
        <v/>
      </c>
      <c r="X1515" s="455" t="n"/>
      <c r="Y1515" s="419" t="n">
        <v>44831</v>
      </c>
      <c r="Z1515" s="418" t="inlineStr">
        <is>
          <t>74220916</t>
        </is>
      </c>
      <c r="AA1515" s="418" t="inlineStr"/>
      <c r="AB1515" s="418" t="inlineStr">
        <is>
          <t>បុគ្គលជាប់អាករ</t>
        </is>
      </c>
      <c r="AC1515" s="418" t="inlineStr">
        <is>
          <t>L001-100067123</t>
        </is>
      </c>
      <c r="AD1515" s="418" t="inlineStr">
        <is>
          <t>រីឡាយអេប៊ល សូស អ៊ិនដាសស្រ្ទៀល (ខេមបូឌា)</t>
        </is>
      </c>
      <c r="AE1515" s="455" t="n">
        <v>725824</v>
      </c>
      <c r="AF1515" s="455" t="n">
        <v>659840</v>
      </c>
      <c r="AG1515" s="455" t="n">
        <v>0</v>
      </c>
      <c r="AH1515" s="455" t="n">
        <v>0</v>
      </c>
      <c r="AI1515" s="455" t="n">
        <v>65984</v>
      </c>
      <c r="AJ1515" s="455" t="n">
        <v>0</v>
      </c>
      <c r="AK1515" s="455" t="n">
        <v>0</v>
      </c>
      <c r="AL1515" s="455" t="n">
        <v>0</v>
      </c>
      <c r="AM1515" s="455" t="n">
        <v>0</v>
      </c>
      <c r="AN1515" s="455" t="n">
        <v>0</v>
      </c>
      <c r="AO1515" s="455" t="n">
        <v>0</v>
      </c>
      <c r="AP1515" s="455" t="n">
        <v>0</v>
      </c>
      <c r="AQ1515" s="455" t="n">
        <v>0</v>
      </c>
      <c r="AR1515" s="418" t="inlineStr"/>
      <c r="AS1515" s="418" t="inlineStr">
        <is>
          <t>CUSTOMS CLEARANCE</t>
        </is>
      </c>
      <c r="AT1515" s="418" t="inlineStr">
        <is>
          <t>បានប្រកាសពន្ធ</t>
        </is>
      </c>
    </row>
    <row r="1516">
      <c r="A1516" s="417" t="n">
        <v>1507</v>
      </c>
      <c r="B1516" s="418" t="inlineStr">
        <is>
          <t>S/W Tube</t>
        </is>
      </c>
      <c r="C1516" s="418" t="inlineStr">
        <is>
          <t>អ សុី អេស ឡូជីស្ទីក (ខេមបូឌា)</t>
        </is>
      </c>
      <c r="D1516" s="418" t="inlineStr">
        <is>
          <t>K005-100112714</t>
        </is>
      </c>
      <c r="E1516" s="418" t="inlineStr">
        <is>
          <t>RCS22-0601</t>
        </is>
      </c>
      <c r="F1516" s="419" t="n">
        <v>44904</v>
      </c>
      <c r="G1516" s="420" t="n">
        <v>47323</v>
      </c>
      <c r="H1516" s="418" t="n"/>
      <c r="I1516" s="455" t="n">
        <v>47323</v>
      </c>
      <c r="J1516" s="418">
        <f>IF(L1516&lt;&gt;"",L1516,K1516)</f>
        <v/>
      </c>
      <c r="K1516" s="418">
        <f>IF(AND(T1516=TRUE, U1516=TRUE, V1516=TRUE), IF(W1516&lt;-0.05, "អនុញ្ញាត (អ្នកផ្គត់ផ្គង់ប្រកាសខ្វះ)", "បានប្រកាស (អនុញ្ញាត)"), IF(AND(T1516=FALSE, U1516=FALSE, V1516=FALSE), "ព្យួរទុក (មិនមានទិន្នន័យ)", "ប្រកាសខុស (ព្យួរទុក)"))</f>
        <v/>
      </c>
      <c r="L1516" s="418" t="inlineStr"/>
      <c r="M1516" s="418" t="inlineStr"/>
      <c r="N1516" s="455" t="n"/>
      <c r="O1516" s="455">
        <f>IF(W1516&lt;0,AI1516,I1516)</f>
        <v/>
      </c>
      <c r="P1516" s="455">
        <f>I1516-O1516</f>
        <v/>
      </c>
      <c r="Q1516" s="418" t="n"/>
      <c r="R1516" s="418" t="inlineStr">
        <is>
          <t>RCS22-0601</t>
        </is>
      </c>
      <c r="S1516" s="418" t="inlineStr">
        <is>
          <t>RCS22-0601</t>
        </is>
      </c>
      <c r="T1516" s="418">
        <f>R1516=S1516</f>
        <v/>
      </c>
      <c r="U1516" s="418">
        <f>AND(MONTH(F1516)=MONTH(Y1516), YEAR(F1516)=YEAR(Y1516))</f>
        <v/>
      </c>
      <c r="V1516" s="418">
        <f>AND(AC1516&lt;&gt;"", 'Company information'!D$4&lt;&gt;"", RIGHT(SUBSTITUTE(AC1516,"-",""),9)=RIGHT(SUBSTITUTE('Company information'!D$4,"-",""),9))</f>
        <v/>
      </c>
      <c r="W1516" s="418">
        <f>AI1516-I1516</f>
        <v/>
      </c>
      <c r="X1516" s="455" t="n"/>
      <c r="Y1516" s="419" t="n">
        <v>44816</v>
      </c>
      <c r="Z1516" s="418" t="inlineStr">
        <is>
          <t>RCS22-0601</t>
        </is>
      </c>
      <c r="AA1516" s="418" t="inlineStr"/>
      <c r="AB1516" s="418" t="inlineStr">
        <is>
          <t>បុគ្គលជាប់អាករ</t>
        </is>
      </c>
      <c r="AC1516" s="418" t="inlineStr">
        <is>
          <t>L001-100067123</t>
        </is>
      </c>
      <c r="AD1516" s="418" t="inlineStr">
        <is>
          <t>រីឡាយអេប៊ល សូស អ៊ិនដាសស្រ្ទៀល (ខេមបូឌា)</t>
        </is>
      </c>
      <c r="AE1516" s="455" t="n">
        <v>520548</v>
      </c>
      <c r="AF1516" s="455" t="n">
        <v>473225</v>
      </c>
      <c r="AG1516" s="455" t="n">
        <v>0</v>
      </c>
      <c r="AH1516" s="455" t="n">
        <v>0</v>
      </c>
      <c r="AI1516" s="455" t="n">
        <v>47323</v>
      </c>
      <c r="AJ1516" s="455" t="n">
        <v>0</v>
      </c>
      <c r="AK1516" s="455" t="n">
        <v>0</v>
      </c>
      <c r="AL1516" s="455" t="n">
        <v>0</v>
      </c>
      <c r="AM1516" s="455" t="n">
        <v>0</v>
      </c>
      <c r="AN1516" s="455" t="n">
        <v>0</v>
      </c>
      <c r="AO1516" s="455" t="n">
        <v>0</v>
      </c>
      <c r="AP1516" s="455" t="n">
        <v>0</v>
      </c>
      <c r="AQ1516" s="455" t="n">
        <v>0</v>
      </c>
      <c r="AR1516" s="418" t="inlineStr"/>
      <c r="AS1516" s="418" t="inlineStr">
        <is>
          <t>សេវាដឺកជញ្ជូនតាមផ្លូវអាកាស</t>
        </is>
      </c>
      <c r="AT1516" s="418" t="inlineStr">
        <is>
          <t>បានប្រកាសពន្ធ</t>
        </is>
      </c>
    </row>
    <row r="1517">
      <c r="A1517" s="417" t="n">
        <v>1508</v>
      </c>
      <c r="B1517" s="418" t="inlineStr">
        <is>
          <t>S/W Layer Pad</t>
        </is>
      </c>
      <c r="C1517" s="418" t="inlineStr">
        <is>
          <t>ថេកឃីង សូវីង ម៉ាស៊ីន</t>
        </is>
      </c>
      <c r="D1517" s="418" t="inlineStr">
        <is>
          <t>K005-100096379</t>
        </is>
      </c>
      <c r="E1517" s="418" t="inlineStr">
        <is>
          <t>TK-22-001140</t>
        </is>
      </c>
      <c r="F1517" s="419" t="n">
        <v>44821</v>
      </c>
      <c r="G1517" s="420" t="n">
        <v>216712</v>
      </c>
      <c r="H1517" s="418" t="n"/>
      <c r="I1517" s="455" t="n">
        <v>216712</v>
      </c>
      <c r="J1517" s="418">
        <f>IF(L1517&lt;&gt;"",L1517,K1517)</f>
        <v/>
      </c>
      <c r="K1517" s="418">
        <f>IF(AND(T1517=TRUE, U1517=TRUE, V1517=TRUE), IF(W1517&lt;-0.05, "អនុញ្ញាត (អ្នកផ្គត់ផ្គង់ប្រកាសខ្វះ)", "បានប្រកាស (អនុញ្ញាត)"), IF(AND(T1517=FALSE, U1517=FALSE, V1517=FALSE), "ព្យួរទុក (មិនមានទិន្នន័យ)", "ប្រកាសខុស (ព្យួរទុក)"))</f>
        <v/>
      </c>
      <c r="L1517" s="418" t="inlineStr"/>
      <c r="M1517" s="418" t="inlineStr"/>
      <c r="N1517" s="455" t="n"/>
      <c r="O1517" s="455">
        <f>IF(W1517&lt;0,AI1517,I1517)</f>
        <v/>
      </c>
      <c r="P1517" s="455">
        <f>I1517-O1517</f>
        <v/>
      </c>
      <c r="Q1517" s="418" t="n"/>
      <c r="R1517" s="418" t="inlineStr">
        <is>
          <t>TK-22-001140</t>
        </is>
      </c>
      <c r="S1517" s="418" t="inlineStr">
        <is>
          <t>TK-22-001140</t>
        </is>
      </c>
      <c r="T1517" s="418">
        <f>R1517=S1517</f>
        <v/>
      </c>
      <c r="U1517" s="418">
        <f>AND(MONTH(F1517)=MONTH(Y1517), YEAR(F1517)=YEAR(Y1517))</f>
        <v/>
      </c>
      <c r="V1517" s="418">
        <f>AND(AC1517&lt;&gt;"", 'Company information'!D$4&lt;&gt;"", RIGHT(SUBSTITUTE(AC1517,"-",""),9)=RIGHT(SUBSTITUTE('Company information'!D$4,"-",""),9))</f>
        <v/>
      </c>
      <c r="W1517" s="418">
        <f>AI1517-I1517</f>
        <v/>
      </c>
      <c r="X1517" s="455" t="n"/>
      <c r="Y1517" s="419" t="n">
        <v>44821</v>
      </c>
      <c r="Z1517" s="418" t="inlineStr">
        <is>
          <t>TK-22-001140</t>
        </is>
      </c>
      <c r="AA1517" s="418" t="inlineStr"/>
      <c r="AB1517" s="418" t="inlineStr">
        <is>
          <t>បុគ្គលជាប់អាករ</t>
        </is>
      </c>
      <c r="AC1517" s="418" t="inlineStr">
        <is>
          <t>L001-100067123</t>
        </is>
      </c>
      <c r="AD1517" s="418" t="inlineStr">
        <is>
          <t>រីឡាយអេប៊ល សូស អ៊ិនដាសស្រ្ទៀល (ខេមបូឌា)</t>
        </is>
      </c>
      <c r="AE1517" s="455" t="n">
        <v>2383832</v>
      </c>
      <c r="AF1517" s="455" t="n">
        <v>2167120</v>
      </c>
      <c r="AG1517" s="455" t="n">
        <v>0</v>
      </c>
      <c r="AH1517" s="455" t="n">
        <v>0</v>
      </c>
      <c r="AI1517" s="455" t="n">
        <v>216712</v>
      </c>
      <c r="AJ1517" s="455" t="n">
        <v>0</v>
      </c>
      <c r="AK1517" s="455" t="n">
        <v>0</v>
      </c>
      <c r="AL1517" s="455" t="n">
        <v>0</v>
      </c>
      <c r="AM1517" s="455" t="n">
        <v>0</v>
      </c>
      <c r="AN1517" s="455" t="n">
        <v>0</v>
      </c>
      <c r="AO1517" s="455" t="n">
        <v>0</v>
      </c>
      <c r="AP1517" s="455" t="n">
        <v>0</v>
      </c>
      <c r="AQ1517" s="455" t="n">
        <v>0</v>
      </c>
      <c r="AR1517" s="418" t="inlineStr"/>
      <c r="AS1517" s="418" t="inlineStr">
        <is>
          <t>ប្រេងអំបោះ ឆ្នាំងអ៊ុត គ្រឿងបន្លាស់</t>
        </is>
      </c>
      <c r="AT1517" s="418" t="inlineStr">
        <is>
          <t>បានប្រកាសពន្ធ</t>
        </is>
      </c>
    </row>
    <row r="1518">
      <c r="A1518" s="417" t="n">
        <v>1509</v>
      </c>
      <c r="B1518" s="418" t="inlineStr">
        <is>
          <t>D/W RSC CTN</t>
        </is>
      </c>
      <c r="C1518" s="418" t="inlineStr">
        <is>
          <t>ថេកឃីង សូវីង ម៉ាស៊ីន</t>
        </is>
      </c>
      <c r="D1518" s="418" t="inlineStr">
        <is>
          <t>K005-100096379</t>
        </is>
      </c>
      <c r="E1518" s="418" t="inlineStr">
        <is>
          <t>TK-22-001142</t>
        </is>
      </c>
      <c r="F1518" s="419" t="n">
        <v>44821</v>
      </c>
      <c r="G1518" s="420" t="n">
        <v>161504</v>
      </c>
      <c r="H1518" s="418" t="n"/>
      <c r="I1518" s="455" t="n">
        <v>161504</v>
      </c>
      <c r="J1518" s="418">
        <f>IF(L1518&lt;&gt;"",L1518,K1518)</f>
        <v/>
      </c>
      <c r="K1518" s="418">
        <f>IF(AND(T1518=TRUE, U1518=TRUE, V1518=TRUE), IF(W1518&lt;-0.05, "អនុញ្ញាត (អ្នកផ្គត់ផ្គង់ប្រកាសខ្វះ)", "បានប្រកាស (អនុញ្ញាត)"), IF(AND(T1518=FALSE, U1518=FALSE, V1518=FALSE), "ព្យួរទុក (មិនមានទិន្នន័យ)", "ប្រកាសខុស (ព្យួរទុក)"))</f>
        <v/>
      </c>
      <c r="L1518" s="418" t="inlineStr"/>
      <c r="M1518" s="418" t="inlineStr"/>
      <c r="N1518" s="455" t="n"/>
      <c r="O1518" s="455">
        <f>IF(W1518&lt;0,AI1518,I1518)</f>
        <v/>
      </c>
      <c r="P1518" s="455">
        <f>I1518-O1518</f>
        <v/>
      </c>
      <c r="Q1518" s="418" t="n"/>
      <c r="R1518" s="418" t="inlineStr">
        <is>
          <t>TK-22-001142</t>
        </is>
      </c>
      <c r="S1518" s="418" t="inlineStr">
        <is>
          <t>TK-22-001142</t>
        </is>
      </c>
      <c r="T1518" s="418">
        <f>R1518=S1518</f>
        <v/>
      </c>
      <c r="U1518" s="418">
        <f>AND(MONTH(F1518)=MONTH(Y1518), YEAR(F1518)=YEAR(Y1518))</f>
        <v/>
      </c>
      <c r="V1518" s="418">
        <f>AND(AC1518&lt;&gt;"", 'Company information'!D$4&lt;&gt;"", RIGHT(SUBSTITUTE(AC1518,"-",""),9)=RIGHT(SUBSTITUTE('Company information'!D$4,"-",""),9))</f>
        <v/>
      </c>
      <c r="W1518" s="418">
        <f>AI1518-I1518</f>
        <v/>
      </c>
      <c r="X1518" s="455" t="n"/>
      <c r="Y1518" s="419" t="n">
        <v>44821</v>
      </c>
      <c r="Z1518" s="418" t="inlineStr">
        <is>
          <t>TK-22-001142</t>
        </is>
      </c>
      <c r="AA1518" s="418" t="inlineStr"/>
      <c r="AB1518" s="418" t="inlineStr">
        <is>
          <t>បុគ្គលជាប់អាករ</t>
        </is>
      </c>
      <c r="AC1518" s="418" t="inlineStr">
        <is>
          <t>L001-100067123</t>
        </is>
      </c>
      <c r="AD1518" s="418" t="inlineStr">
        <is>
          <t>រីឡាយអេប៊ល សូស អ៊ិនដាសស្រ្ទៀល (ខេមបូឌា)</t>
        </is>
      </c>
      <c r="AE1518" s="455" t="n">
        <v>1776544</v>
      </c>
      <c r="AF1518" s="455" t="n">
        <v>1615040</v>
      </c>
      <c r="AG1518" s="455" t="n">
        <v>0</v>
      </c>
      <c r="AH1518" s="455" t="n">
        <v>0</v>
      </c>
      <c r="AI1518" s="455" t="n">
        <v>161504</v>
      </c>
      <c r="AJ1518" s="455" t="n">
        <v>0</v>
      </c>
      <c r="AK1518" s="455" t="n">
        <v>0</v>
      </c>
      <c r="AL1518" s="455" t="n">
        <v>0</v>
      </c>
      <c r="AM1518" s="455" t="n">
        <v>0</v>
      </c>
      <c r="AN1518" s="455" t="n">
        <v>0</v>
      </c>
      <c r="AO1518" s="455" t="n">
        <v>0</v>
      </c>
      <c r="AP1518" s="455" t="n">
        <v>0</v>
      </c>
      <c r="AQ1518" s="455" t="n">
        <v>0</v>
      </c>
      <c r="AR1518" s="418" t="inlineStr"/>
      <c r="AS1518" s="418" t="inlineStr">
        <is>
          <t>កាវ គ្រឿងបន្លាស់ កន្រ្ដៃ</t>
        </is>
      </c>
      <c r="AT1518" s="418" t="inlineStr">
        <is>
          <t>បានប្រកាសពន្ធ</t>
        </is>
      </c>
    </row>
    <row r="1519">
      <c r="A1519" s="417" t="n">
        <v>1510</v>
      </c>
      <c r="B1519" s="418" t="inlineStr">
        <is>
          <t>D/W RSC CTN</t>
        </is>
      </c>
      <c r="C1519" s="418" t="inlineStr">
        <is>
          <t>ថេកឃីង សូវីង ម៉ាស៊ីន</t>
        </is>
      </c>
      <c r="D1519" s="418" t="inlineStr">
        <is>
          <t>K005-100096379</t>
        </is>
      </c>
      <c r="E1519" s="418" t="inlineStr">
        <is>
          <t>TK-22-001141</t>
        </is>
      </c>
      <c r="F1519" s="419" t="n">
        <v>44821</v>
      </c>
      <c r="G1519" s="420" t="n">
        <v>206000</v>
      </c>
      <c r="H1519" s="418" t="n"/>
      <c r="I1519" s="455" t="n">
        <v>206000</v>
      </c>
      <c r="J1519" s="418">
        <f>IF(L1519&lt;&gt;"",L1519,K1519)</f>
        <v/>
      </c>
      <c r="K1519" s="418">
        <f>IF(AND(T1519=TRUE, U1519=TRUE, V1519=TRUE), IF(W1519&lt;-0.05, "អនុញ្ញាត (អ្នកផ្គត់ផ្គង់ប្រកាសខ្វះ)", "បានប្រកាស (អនុញ្ញាត)"), IF(AND(T1519=FALSE, U1519=FALSE, V1519=FALSE), "ព្យួរទុក (មិនមានទិន្នន័យ)", "ប្រកាសខុស (ព្យួរទុក)"))</f>
        <v/>
      </c>
      <c r="L1519" s="418" t="inlineStr"/>
      <c r="M1519" s="418" t="inlineStr"/>
      <c r="N1519" s="455" t="n"/>
      <c r="O1519" s="455">
        <f>IF(W1519&lt;0,AI1519,I1519)</f>
        <v/>
      </c>
      <c r="P1519" s="455">
        <f>I1519-O1519</f>
        <v/>
      </c>
      <c r="Q1519" s="418" t="n"/>
      <c r="R1519" s="418" t="inlineStr">
        <is>
          <t>TK-22-001141</t>
        </is>
      </c>
      <c r="S1519" s="418" t="inlineStr">
        <is>
          <t>TK-22-001141</t>
        </is>
      </c>
      <c r="T1519" s="418">
        <f>R1519=S1519</f>
        <v/>
      </c>
      <c r="U1519" s="418">
        <f>AND(MONTH(F1519)=MONTH(Y1519), YEAR(F1519)=YEAR(Y1519))</f>
        <v/>
      </c>
      <c r="V1519" s="418">
        <f>AND(AC1519&lt;&gt;"", 'Company information'!D$4&lt;&gt;"", RIGHT(SUBSTITUTE(AC1519,"-",""),9)=RIGHT(SUBSTITUTE('Company information'!D$4,"-",""),9))</f>
        <v/>
      </c>
      <c r="W1519" s="418">
        <f>AI1519-I1519</f>
        <v/>
      </c>
      <c r="X1519" s="455" t="n"/>
      <c r="Y1519" s="419" t="n">
        <v>44821</v>
      </c>
      <c r="Z1519" s="418" t="inlineStr">
        <is>
          <t>TK-22-001141</t>
        </is>
      </c>
      <c r="AA1519" s="418" t="inlineStr"/>
      <c r="AB1519" s="418" t="inlineStr">
        <is>
          <t>បុគ្គលជាប់អាករ</t>
        </is>
      </c>
      <c r="AC1519" s="418" t="inlineStr">
        <is>
          <t>L001-100067123</t>
        </is>
      </c>
      <c r="AD1519" s="418" t="inlineStr">
        <is>
          <t>រីឡាយអេប៊ល សូស អ៊ិនដាសស្រ្ទៀល (ខេមបូឌា)</t>
        </is>
      </c>
      <c r="AE1519" s="455" t="n">
        <v>2266000</v>
      </c>
      <c r="AF1519" s="455" t="n">
        <v>2060000</v>
      </c>
      <c r="AG1519" s="455" t="n">
        <v>0</v>
      </c>
      <c r="AH1519" s="455" t="n">
        <v>0</v>
      </c>
      <c r="AI1519" s="455" t="n">
        <v>206000</v>
      </c>
      <c r="AJ1519" s="455" t="n">
        <v>0</v>
      </c>
      <c r="AK1519" s="455" t="n">
        <v>0</v>
      </c>
      <c r="AL1519" s="455" t="n">
        <v>0</v>
      </c>
      <c r="AM1519" s="455" t="n">
        <v>0</v>
      </c>
      <c r="AN1519" s="455" t="n">
        <v>0</v>
      </c>
      <c r="AO1519" s="455" t="n">
        <v>0</v>
      </c>
      <c r="AP1519" s="455" t="n">
        <v>0</v>
      </c>
      <c r="AQ1519" s="455" t="n">
        <v>0</v>
      </c>
      <c r="AR1519" s="418" t="inlineStr"/>
      <c r="AS1519" s="418" t="inlineStr">
        <is>
          <t>ដីស​ គ្រឿងបន្លាស់ កន្រ្ដៃ ក្រដាសខាត់</t>
        </is>
      </c>
      <c r="AT1519" s="418" t="inlineStr">
        <is>
          <t>បានប្រកាសពន្ធ</t>
        </is>
      </c>
    </row>
    <row r="1520">
      <c r="A1520" s="417" t="n">
        <v>1511</v>
      </c>
      <c r="B1520" s="418" t="inlineStr">
        <is>
          <t>D/W RSC CTN</t>
        </is>
      </c>
      <c r="C1520" s="418" t="inlineStr">
        <is>
          <t>ចុង ជាន ហុង យី ព្រីនធីង</t>
        </is>
      </c>
      <c r="D1520" s="418" t="inlineStr">
        <is>
          <t>K010-901903383</t>
        </is>
      </c>
      <c r="E1520" s="418" t="inlineStr">
        <is>
          <t>000056</t>
        </is>
      </c>
      <c r="F1520" s="419" t="n">
        <v>44824</v>
      </c>
      <c r="G1520" s="420" t="n">
        <v>288680</v>
      </c>
      <c r="H1520" s="418" t="n"/>
      <c r="I1520" s="455" t="n">
        <v>288680</v>
      </c>
      <c r="J1520" s="418">
        <f>IF(L1520&lt;&gt;"",L1520,K1520)</f>
        <v/>
      </c>
      <c r="K1520" s="418">
        <f>IF(AND(T1520=TRUE, U1520=TRUE, V1520=TRUE), IF(W1520&lt;-0.05, "អនុញ្ញាត (អ្នកផ្គត់ផ្គង់ប្រកាសខ្វះ)", "បានប្រកាស (អនុញ្ញាត)"), IF(AND(T1520=FALSE, U1520=FALSE, V1520=FALSE), "ព្យួរទុក (មិនមានទិន្នន័យ)", "ប្រកាសខុស (ព្យួរទុក)"))</f>
        <v/>
      </c>
      <c r="L1520" s="418" t="inlineStr"/>
      <c r="M1520" s="418" t="inlineStr"/>
      <c r="N1520" s="455" t="n"/>
      <c r="O1520" s="455">
        <f>IF(W1520&lt;0,AI1520,I1520)</f>
        <v/>
      </c>
      <c r="P1520" s="455">
        <f>I1520-O1520</f>
        <v/>
      </c>
      <c r="Q1520" s="418" t="n"/>
      <c r="R1520" s="418" t="inlineStr">
        <is>
          <t>000056</t>
        </is>
      </c>
      <c r="S1520" s="418" t="inlineStr">
        <is>
          <t>000056</t>
        </is>
      </c>
      <c r="T1520" s="418">
        <f>R1520=S1520</f>
        <v/>
      </c>
      <c r="U1520" s="418">
        <f>AND(MONTH(F1520)=MONTH(Y1520), YEAR(F1520)=YEAR(Y1520))</f>
        <v/>
      </c>
      <c r="V1520" s="418">
        <f>AND(AC1520&lt;&gt;"", 'Company information'!D$4&lt;&gt;"", RIGHT(SUBSTITUTE(AC1520,"-",""),9)=RIGHT(SUBSTITUTE('Company information'!D$4,"-",""),9))</f>
        <v/>
      </c>
      <c r="W1520" s="418">
        <f>AI1520-I1520</f>
        <v/>
      </c>
      <c r="X1520" s="455" t="n"/>
      <c r="Y1520" s="419" t="n">
        <v>44824</v>
      </c>
      <c r="Z1520" s="418" t="inlineStr">
        <is>
          <t>000056</t>
        </is>
      </c>
      <c r="AA1520" s="418" t="inlineStr"/>
      <c r="AB1520" s="418" t="inlineStr">
        <is>
          <t>បុគ្គលជាប់អាករ</t>
        </is>
      </c>
      <c r="AC1520" s="418" t="inlineStr">
        <is>
          <t>L001-100067123</t>
        </is>
      </c>
      <c r="AD1520" s="418" t="inlineStr">
        <is>
          <t>រីឡាយអេប៊ល សូស អ៊ិនដាសស្រ្ទៀល (ខេមបូឌា)</t>
        </is>
      </c>
      <c r="AE1520" s="455" t="n">
        <v>3175480</v>
      </c>
      <c r="AF1520" s="455" t="n">
        <v>2886800</v>
      </c>
      <c r="AG1520" s="455" t="n">
        <v>0</v>
      </c>
      <c r="AH1520" s="455" t="n">
        <v>0</v>
      </c>
      <c r="AI1520" s="455" t="n">
        <v>288680</v>
      </c>
      <c r="AJ1520" s="455" t="n">
        <v>0</v>
      </c>
      <c r="AK1520" s="455" t="n">
        <v>0</v>
      </c>
      <c r="AL1520" s="455" t="n">
        <v>0</v>
      </c>
      <c r="AM1520" s="455" t="n">
        <v>0</v>
      </c>
      <c r="AN1520" s="455" t="n">
        <v>0</v>
      </c>
      <c r="AO1520" s="455" t="n">
        <v>0</v>
      </c>
      <c r="AP1520" s="455" t="n">
        <v>0</v>
      </c>
      <c r="AQ1520" s="455" t="n">
        <v>0</v>
      </c>
      <c r="AR1520" s="418" t="inlineStr"/>
      <c r="AS1520" s="418" t="inlineStr">
        <is>
          <t>ស្ទីកគ័រ</t>
        </is>
      </c>
      <c r="AT1520" s="418" t="inlineStr">
        <is>
          <t>បានប្រកាសពន្ធ</t>
        </is>
      </c>
    </row>
    <row r="1521">
      <c r="A1521" s="417" t="n">
        <v>1512</v>
      </c>
      <c r="B1521" s="418" t="inlineStr">
        <is>
          <t>D/W RSC CTN</t>
        </is>
      </c>
      <c r="C1521" s="418" t="inlineStr">
        <is>
          <t>ប្យួរ៉ូ វេរីតាស (ខេមបូឌា) លីមីធីត</t>
        </is>
      </c>
      <c r="D1521" s="418" t="inlineStr">
        <is>
          <t>L001-107024462</t>
        </is>
      </c>
      <c r="E1521" s="418" t="inlineStr">
        <is>
          <t>59013391</t>
        </is>
      </c>
      <c r="F1521" s="419" t="n">
        <v>44823</v>
      </c>
      <c r="G1521" s="420" t="n">
        <v>411575</v>
      </c>
      <c r="H1521" s="418" t="n"/>
      <c r="I1521" s="455" t="n">
        <v>411575</v>
      </c>
      <c r="J1521" s="418">
        <f>IF(L1521&lt;&gt;"",L1521,K1521)</f>
        <v/>
      </c>
      <c r="K1521" s="418">
        <f>IF(AND(T1521=TRUE, U1521=TRUE, V1521=TRUE), IF(W1521&lt;-0.05, "អនុញ្ញាត (អ្នកផ្គត់ផ្គង់ប្រកាសខ្វះ)", "បានប្រកាស (អនុញ្ញាត)"), IF(AND(T1521=FALSE, U1521=FALSE, V1521=FALSE), "ព្យួរទុក (មិនមានទិន្នន័យ)", "ប្រកាសខុស (ព្យួរទុក)"))</f>
        <v/>
      </c>
      <c r="L1521" s="418" t="inlineStr"/>
      <c r="M1521" s="418" t="inlineStr"/>
      <c r="N1521" s="455" t="n"/>
      <c r="O1521" s="455">
        <f>IF(W1521&lt;0,AI1521,I1521)</f>
        <v/>
      </c>
      <c r="P1521" s="455">
        <f>I1521-O1521</f>
        <v/>
      </c>
      <c r="Q1521" s="418" t="n"/>
      <c r="R1521" s="418" t="inlineStr">
        <is>
          <t>59013391</t>
        </is>
      </c>
      <c r="S1521" s="418" t="inlineStr">
        <is>
          <t>59013391</t>
        </is>
      </c>
      <c r="T1521" s="418">
        <f>R1521=S1521</f>
        <v/>
      </c>
      <c r="U1521" s="418">
        <f>AND(MONTH(F1521)=MONTH(Y1521), YEAR(F1521)=YEAR(Y1521))</f>
        <v/>
      </c>
      <c r="V1521" s="418">
        <f>AND(AC1521&lt;&gt;"", 'Company information'!D$4&lt;&gt;"", RIGHT(SUBSTITUTE(AC1521,"-",""),9)=RIGHT(SUBSTITUTE('Company information'!D$4,"-",""),9))</f>
        <v/>
      </c>
      <c r="W1521" s="418">
        <f>AI1521-I1521</f>
        <v/>
      </c>
      <c r="X1521" s="455" t="n"/>
      <c r="Y1521" s="419" t="n">
        <v>44823</v>
      </c>
      <c r="Z1521" s="418" t="inlineStr">
        <is>
          <t>59013391</t>
        </is>
      </c>
      <c r="AA1521" s="418" t="inlineStr"/>
      <c r="AB1521" s="418" t="inlineStr">
        <is>
          <t>បុគ្គលជាប់អាករ</t>
        </is>
      </c>
      <c r="AC1521" s="418" t="inlineStr">
        <is>
          <t>L001-100067123</t>
        </is>
      </c>
      <c r="AD1521" s="418" t="inlineStr">
        <is>
          <t>រីឡាយអេប៊ល សូស អ៊ិនដាសស្រ្ទៀល (ខេមបូឌា)</t>
        </is>
      </c>
      <c r="AE1521" s="455" t="n">
        <v>4527327</v>
      </c>
      <c r="AF1521" s="455" t="n">
        <v>4115752</v>
      </c>
      <c r="AG1521" s="455" t="n">
        <v>0</v>
      </c>
      <c r="AH1521" s="455" t="n">
        <v>0</v>
      </c>
      <c r="AI1521" s="455" t="n">
        <v>411575</v>
      </c>
      <c r="AJ1521" s="455" t="n">
        <v>0</v>
      </c>
      <c r="AK1521" s="455" t="n">
        <v>0</v>
      </c>
      <c r="AL1521" s="455" t="n">
        <v>0</v>
      </c>
      <c r="AM1521" s="455" t="n">
        <v>0</v>
      </c>
      <c r="AN1521" s="455" t="n">
        <v>0</v>
      </c>
      <c r="AO1521" s="455" t="n">
        <v>0</v>
      </c>
      <c r="AP1521" s="455" t="n">
        <v>0</v>
      </c>
      <c r="AQ1521" s="455" t="n">
        <v>0</v>
      </c>
      <c r="AR1521" s="418" t="inlineStr"/>
      <c r="AS1521" s="418" t="inlineStr">
        <is>
          <t>ចំនូលបានមកពីការលក់</t>
        </is>
      </c>
      <c r="AT1521" s="418" t="inlineStr">
        <is>
          <t>បានប្រកាសពន្ធ</t>
        </is>
      </c>
    </row>
    <row r="1522">
      <c r="A1522" s="417" t="n">
        <v>1513</v>
      </c>
      <c r="B1522" s="418" t="inlineStr">
        <is>
          <t>S/W Layer Pad</t>
        </is>
      </c>
      <c r="C1522" s="418" t="inlineStr">
        <is>
          <t>វ័ន្ត សាន់ សឺវីស</t>
        </is>
      </c>
      <c r="D1522" s="418" t="inlineStr">
        <is>
          <t>K006-901700398</t>
        </is>
      </c>
      <c r="E1522" s="418" t="inlineStr">
        <is>
          <t>0793</t>
        </is>
      </c>
      <c r="F1522" s="419" t="n">
        <v>44821</v>
      </c>
      <c r="G1522" s="420" t="n">
        <v>131840</v>
      </c>
      <c r="H1522" s="418" t="n"/>
      <c r="I1522" s="455" t="n">
        <v>131840</v>
      </c>
      <c r="J1522" s="418">
        <f>IF(L1522&lt;&gt;"",L1522,K1522)</f>
        <v/>
      </c>
      <c r="K1522" s="418">
        <f>IF(AND(T1522=TRUE, U1522=TRUE, V1522=TRUE), IF(W1522&lt;-0.05, "អនុញ្ញាត (អ្នកផ្គត់ផ្គង់ប្រកាសខ្វះ)", "បានប្រកាស (អនុញ្ញាត)"), IF(AND(T1522=FALSE, U1522=FALSE, V1522=FALSE), "ព្យួរទុក (មិនមានទិន្នន័យ)", "ប្រកាសខុស (ព្យួរទុក)"))</f>
        <v/>
      </c>
      <c r="L1522" s="418" t="inlineStr"/>
      <c r="M1522" s="418" t="inlineStr"/>
      <c r="N1522" s="455" t="n"/>
      <c r="O1522" s="455">
        <f>IF(W1522&lt;0,AI1522,I1522)</f>
        <v/>
      </c>
      <c r="P1522" s="455">
        <f>I1522-O1522</f>
        <v/>
      </c>
      <c r="Q1522" s="418" t="n"/>
      <c r="R1522" s="418" t="inlineStr">
        <is>
          <t>0793</t>
        </is>
      </c>
      <c r="S1522" s="418" t="inlineStr"/>
      <c r="T1522" s="418">
        <f>R1522=S1522</f>
        <v/>
      </c>
      <c r="U1522" s="418">
        <f>AND(MONTH(F1522)=MONTH(Y1522), YEAR(F1522)=YEAR(Y1522))</f>
        <v/>
      </c>
      <c r="V1522" s="418">
        <f>AND(AC1522&lt;&gt;"", 'Company information'!D$4&lt;&gt;"", RIGHT(SUBSTITUTE(AC1522,"-",""),9)=RIGHT(SUBSTITUTE('Company information'!D$4,"-",""),9))</f>
        <v/>
      </c>
      <c r="W1522" s="418">
        <f>AI1522-I1522</f>
        <v/>
      </c>
      <c r="X1522" s="455" t="n"/>
      <c r="Y1522" s="417" t="n"/>
      <c r="Z1522" s="418" t="n"/>
      <c r="AA1522" s="418" t="n"/>
      <c r="AB1522" s="418" t="n"/>
      <c r="AC1522" s="418" t="n"/>
      <c r="AD1522" s="418" t="n"/>
      <c r="AE1522" s="455" t="n"/>
      <c r="AF1522" s="455" t="n"/>
      <c r="AG1522" s="455" t="n"/>
      <c r="AH1522" s="455" t="n"/>
      <c r="AI1522" s="455" t="n"/>
      <c r="AJ1522" s="455" t="n"/>
      <c r="AK1522" s="455" t="n"/>
      <c r="AL1522" s="455" t="n"/>
      <c r="AM1522" s="455" t="n"/>
      <c r="AN1522" s="455" t="n"/>
      <c r="AO1522" s="455" t="n"/>
      <c r="AP1522" s="455" t="n"/>
      <c r="AQ1522" s="455" t="n"/>
      <c r="AR1522" s="418" t="n"/>
      <c r="AS1522" s="418" t="n"/>
      <c r="AT1522" s="418" t="n"/>
    </row>
    <row r="1523">
      <c r="A1523" s="417" t="n">
        <v>1514</v>
      </c>
      <c r="B1523" s="418" t="inlineStr">
        <is>
          <t>S/W Layer Pad</t>
        </is>
      </c>
      <c r="C1523" s="418" t="inlineStr">
        <is>
          <t>អិម.អូ​.អិម. ទ្រី​ លីង</t>
        </is>
      </c>
      <c r="D1523" s="418" t="inlineStr">
        <is>
          <t>K009-103005021</t>
        </is>
      </c>
      <c r="E1523" s="418" t="inlineStr">
        <is>
          <t>2022-462</t>
        </is>
      </c>
      <c r="F1523" s="419" t="n">
        <v>44823</v>
      </c>
      <c r="G1523" s="420" t="n">
        <v>356314</v>
      </c>
      <c r="H1523" s="418" t="n"/>
      <c r="I1523" s="455" t="n">
        <v>356314</v>
      </c>
      <c r="J1523" s="418">
        <f>IF(L1523&lt;&gt;"",L1523,K1523)</f>
        <v/>
      </c>
      <c r="K1523" s="418">
        <f>IF(AND(T1523=TRUE, U1523=TRUE, V1523=TRUE), IF(W1523&lt;-0.05, "អនុញ្ញាត (អ្នកផ្គត់ផ្គង់ប្រកាសខ្វះ)", "បានប្រកាស (អនុញ្ញាត)"), IF(AND(T1523=FALSE, U1523=FALSE, V1523=FALSE), "ព្យួរទុក (មិនមានទិន្នន័យ)", "ប្រកាសខុស (ព្យួរទុក)"))</f>
        <v/>
      </c>
      <c r="L1523" s="418" t="inlineStr"/>
      <c r="M1523" s="418" t="inlineStr"/>
      <c r="N1523" s="455" t="n"/>
      <c r="O1523" s="455">
        <f>IF(W1523&lt;0,AI1523,I1523)</f>
        <v/>
      </c>
      <c r="P1523" s="455">
        <f>I1523-O1523</f>
        <v/>
      </c>
      <c r="Q1523" s="418" t="n"/>
      <c r="R1523" s="418" t="inlineStr">
        <is>
          <t>2022-462</t>
        </is>
      </c>
      <c r="S1523" s="418" t="inlineStr">
        <is>
          <t>2022-462</t>
        </is>
      </c>
      <c r="T1523" s="418">
        <f>R1523=S1523</f>
        <v/>
      </c>
      <c r="U1523" s="418">
        <f>AND(MONTH(F1523)=MONTH(Y1523), YEAR(F1523)=YEAR(Y1523))</f>
        <v/>
      </c>
      <c r="V1523" s="418">
        <f>AND(AC1523&lt;&gt;"", 'Company information'!D$4&lt;&gt;"", RIGHT(SUBSTITUTE(AC1523,"-",""),9)=RIGHT(SUBSTITUTE('Company information'!D$4,"-",""),9))</f>
        <v/>
      </c>
      <c r="W1523" s="418">
        <f>AI1523-I1523</f>
        <v/>
      </c>
      <c r="X1523" s="455" t="n"/>
      <c r="Y1523" s="419" t="n">
        <v>44823</v>
      </c>
      <c r="Z1523" s="418" t="inlineStr">
        <is>
          <t>2022-462</t>
        </is>
      </c>
      <c r="AA1523" s="418" t="inlineStr"/>
      <c r="AB1523" s="418" t="inlineStr">
        <is>
          <t>បុគ្គលជាប់អាករ</t>
        </is>
      </c>
      <c r="AC1523" s="418" t="inlineStr">
        <is>
          <t>L001-100067123</t>
        </is>
      </c>
      <c r="AD1523" s="418" t="inlineStr">
        <is>
          <t>រីឡាយអេប៊ល សូស អ៊ិនដាសស្រ្ទៀល (ខេមបូឌា)</t>
        </is>
      </c>
      <c r="AE1523" s="455" t="n">
        <v>3919450</v>
      </c>
      <c r="AF1523" s="455" t="n">
        <v>3563136</v>
      </c>
      <c r="AG1523" s="455" t="n">
        <v>0</v>
      </c>
      <c r="AH1523" s="455" t="n">
        <v>0</v>
      </c>
      <c r="AI1523" s="455" t="n">
        <v>356314</v>
      </c>
      <c r="AJ1523" s="455" t="n">
        <v>0</v>
      </c>
      <c r="AK1523" s="455" t="n">
        <v>0</v>
      </c>
      <c r="AL1523" s="455" t="n">
        <v>0</v>
      </c>
      <c r="AM1523" s="455" t="n">
        <v>0</v>
      </c>
      <c r="AN1523" s="455" t="n">
        <v>0</v>
      </c>
      <c r="AO1523" s="455" t="n">
        <v>0</v>
      </c>
      <c r="AP1523" s="455" t="n">
        <v>0</v>
      </c>
      <c r="AQ1523" s="455" t="n">
        <v>0</v>
      </c>
      <c r="AR1523" s="418" t="inlineStr"/>
      <c r="AS1523" s="418" t="inlineStr">
        <is>
          <t>Invoice</t>
        </is>
      </c>
      <c r="AT1523" s="418" t="inlineStr">
        <is>
          <t>បានប្រកាសពន្ធ</t>
        </is>
      </c>
    </row>
    <row r="1524">
      <c r="A1524" s="417" t="n">
        <v>1515</v>
      </c>
      <c r="B1524" s="418" t="inlineStr">
        <is>
          <t>Raw Material</t>
        </is>
      </c>
      <c r="C1524" s="418" t="inlineStr">
        <is>
          <t>ស្វាន អ៊ែរ (ខេមបូឌា)</t>
        </is>
      </c>
      <c r="D1524" s="418" t="inlineStr">
        <is>
          <t>K010-108002756</t>
        </is>
      </c>
      <c r="E1524" s="418" t="inlineStr">
        <is>
          <t>084</t>
        </is>
      </c>
      <c r="F1524" s="419" t="n">
        <v>44818</v>
      </c>
      <c r="G1524" s="420" t="n">
        <v>102925</v>
      </c>
      <c r="H1524" s="418" t="n"/>
      <c r="I1524" s="455" t="n">
        <v>102925</v>
      </c>
      <c r="J1524" s="418">
        <f>IF(L1524&lt;&gt;"",L1524,K1524)</f>
        <v/>
      </c>
      <c r="K1524" s="418">
        <f>IF(AND(T1524=TRUE, U1524=TRUE, V1524=TRUE), IF(W1524&lt;-0.05, "អនុញ្ញាត (អ្នកផ្គត់ផ្គង់ប្រកាសខ្វះ)", "បានប្រកាស (អនុញ្ញាត)"), IF(AND(T1524=FALSE, U1524=FALSE, V1524=FALSE), "ព្យួរទុក (មិនមានទិន្នន័យ)", "ប្រកាសខុស (ព្យួរទុក)"))</f>
        <v/>
      </c>
      <c r="L1524" s="418" t="inlineStr"/>
      <c r="M1524" s="418" t="inlineStr"/>
      <c r="N1524" s="455" t="n"/>
      <c r="O1524" s="455">
        <f>IF(W1524&lt;0,AI1524,I1524)</f>
        <v/>
      </c>
      <c r="P1524" s="455">
        <f>I1524-O1524</f>
        <v/>
      </c>
      <c r="Q1524" s="418" t="n"/>
      <c r="R1524" s="418" t="inlineStr">
        <is>
          <t>084</t>
        </is>
      </c>
      <c r="S1524" s="418" t="inlineStr">
        <is>
          <t>084</t>
        </is>
      </c>
      <c r="T1524" s="418">
        <f>R1524=S1524</f>
        <v/>
      </c>
      <c r="U1524" s="418">
        <f>AND(MONTH(F1524)=MONTH(Y1524), YEAR(F1524)=YEAR(Y1524))</f>
        <v/>
      </c>
      <c r="V1524" s="418">
        <f>AND(AC1524&lt;&gt;"", 'Company information'!D$4&lt;&gt;"", RIGHT(SUBSTITUTE(AC1524,"-",""),9)=RIGHT(SUBSTITUTE('Company information'!D$4,"-",""),9))</f>
        <v/>
      </c>
      <c r="W1524" s="418">
        <f>AI1524-I1524</f>
        <v/>
      </c>
      <c r="X1524" s="455" t="n"/>
      <c r="Y1524" s="419" t="n">
        <v>44818</v>
      </c>
      <c r="Z1524" s="418" t="inlineStr">
        <is>
          <t>084</t>
        </is>
      </c>
      <c r="AA1524" s="418" t="inlineStr"/>
      <c r="AB1524" s="418" t="inlineStr">
        <is>
          <t>បុគ្គលជាប់អាករ</t>
        </is>
      </c>
      <c r="AC1524" s="418" t="inlineStr">
        <is>
          <t>L001-100067123</t>
        </is>
      </c>
      <c r="AD1524" s="418" t="inlineStr">
        <is>
          <t>រីឡាយអេប៊ល សូស អ៊ិនដាសស្រ្ទៀល (ខេមបូឌា)</t>
        </is>
      </c>
      <c r="AE1524" s="455" t="n">
        <v>1132175</v>
      </c>
      <c r="AF1524" s="455" t="n">
        <v>1029250</v>
      </c>
      <c r="AG1524" s="455" t="n">
        <v>0</v>
      </c>
      <c r="AH1524" s="455" t="n">
        <v>0</v>
      </c>
      <c r="AI1524" s="455" t="n">
        <v>102925</v>
      </c>
      <c r="AJ1524" s="455" t="n">
        <v>0</v>
      </c>
      <c r="AK1524" s="455" t="n">
        <v>0</v>
      </c>
      <c r="AL1524" s="455" t="n">
        <v>0</v>
      </c>
      <c r="AM1524" s="455" t="n">
        <v>0</v>
      </c>
      <c r="AN1524" s="455" t="n">
        <v>0</v>
      </c>
      <c r="AO1524" s="455" t="n">
        <v>0</v>
      </c>
      <c r="AP1524" s="455" t="n">
        <v>0</v>
      </c>
      <c r="AQ1524" s="455" t="n">
        <v>0</v>
      </c>
      <c r="AR1524" s="418" t="inlineStr"/>
      <c r="AS1524" s="418" t="inlineStr">
        <is>
          <t>Air Compressor Maintenance</t>
        </is>
      </c>
      <c r="AT1524" s="418" t="inlineStr">
        <is>
          <t>បានប្រកាសពន្ធ</t>
        </is>
      </c>
    </row>
    <row r="1525">
      <c r="A1525" s="417" t="n">
        <v>1516</v>
      </c>
      <c r="B1525" s="418" t="inlineStr">
        <is>
          <t>Non Woven Interlining</t>
        </is>
      </c>
      <c r="C1525" s="418" t="inlineStr">
        <is>
          <t>ឃឺន + ណាហ្គែល</t>
        </is>
      </c>
      <c r="D1525" s="418" t="inlineStr">
        <is>
          <t>L001-100045189</t>
        </is>
      </c>
      <c r="E1525" s="418" t="inlineStr">
        <is>
          <t>PTI2219238</t>
        </is>
      </c>
      <c r="F1525" s="419" t="n">
        <v>44820</v>
      </c>
      <c r="G1525" s="420" t="n">
        <v>26780</v>
      </c>
      <c r="H1525" s="418" t="n"/>
      <c r="I1525" s="455" t="n">
        <v>26780</v>
      </c>
      <c r="J1525" s="418">
        <f>IF(L1525&lt;&gt;"",L1525,K1525)</f>
        <v/>
      </c>
      <c r="K1525" s="418">
        <f>IF(AND(T1525=TRUE, U1525=TRUE, V1525=TRUE), IF(W1525&lt;-0.05, "អនុញ្ញាត (អ្នកផ្គត់ផ្គង់ប្រកាសខ្វះ)", "បានប្រកាស (អនុញ្ញាត)"), IF(AND(T1525=FALSE, U1525=FALSE, V1525=FALSE), "ព្យួរទុក (មិនមានទិន្នន័យ)", "ប្រកាសខុស (ព្យួរទុក)"))</f>
        <v/>
      </c>
      <c r="L1525" s="418" t="inlineStr"/>
      <c r="M1525" s="418" t="inlineStr"/>
      <c r="N1525" s="455" t="n"/>
      <c r="O1525" s="455">
        <f>IF(W1525&lt;0,AI1525,I1525)</f>
        <v/>
      </c>
      <c r="P1525" s="455">
        <f>I1525-O1525</f>
        <v/>
      </c>
      <c r="Q1525" s="418" t="n"/>
      <c r="R1525" s="418" t="inlineStr">
        <is>
          <t>PTI2219238</t>
        </is>
      </c>
      <c r="S1525" s="418" t="inlineStr">
        <is>
          <t>PTI2219238</t>
        </is>
      </c>
      <c r="T1525" s="418">
        <f>R1525=S1525</f>
        <v/>
      </c>
      <c r="U1525" s="418">
        <f>AND(MONTH(F1525)=MONTH(Y1525), YEAR(F1525)=YEAR(Y1525))</f>
        <v/>
      </c>
      <c r="V1525" s="418">
        <f>AND(AC1525&lt;&gt;"", 'Company information'!D$4&lt;&gt;"", RIGHT(SUBSTITUTE(AC1525,"-",""),9)=RIGHT(SUBSTITUTE('Company information'!D$4,"-",""),9))</f>
        <v/>
      </c>
      <c r="W1525" s="418">
        <f>AI1525-I1525</f>
        <v/>
      </c>
      <c r="X1525" s="455" t="n"/>
      <c r="Y1525" s="419" t="n">
        <v>44820</v>
      </c>
      <c r="Z1525" s="418" t="inlineStr">
        <is>
          <t>PTI2219238</t>
        </is>
      </c>
      <c r="AA1525" s="418" t="inlineStr"/>
      <c r="AB1525" s="418" t="inlineStr">
        <is>
          <t>បុគ្គលជាប់អាករ</t>
        </is>
      </c>
      <c r="AC1525" s="418" t="inlineStr">
        <is>
          <t>L001-100067123</t>
        </is>
      </c>
      <c r="AD1525" s="418" t="inlineStr">
        <is>
          <t>រីឡាយអេប៊ល សូស អ៊ិនដាសស្រ្ទៀល (ខេមបូឌា)</t>
        </is>
      </c>
      <c r="AE1525" s="455" t="n">
        <v>448915</v>
      </c>
      <c r="AF1525" s="455" t="n">
        <v>267800</v>
      </c>
      <c r="AG1525" s="455" t="n">
        <v>154335</v>
      </c>
      <c r="AH1525" s="455" t="n">
        <v>0</v>
      </c>
      <c r="AI1525" s="455" t="n">
        <v>26780</v>
      </c>
      <c r="AJ1525" s="455" t="n">
        <v>0</v>
      </c>
      <c r="AK1525" s="455" t="n">
        <v>0</v>
      </c>
      <c r="AL1525" s="455" t="n">
        <v>0</v>
      </c>
      <c r="AM1525" s="455" t="n">
        <v>0</v>
      </c>
      <c r="AN1525" s="455" t="n">
        <v>0</v>
      </c>
      <c r="AO1525" s="455" t="n">
        <v>0</v>
      </c>
      <c r="AP1525" s="455" t="n">
        <v>0</v>
      </c>
      <c r="AQ1525" s="455" t="n">
        <v>0</v>
      </c>
      <c r="AR1525" s="418" t="inlineStr"/>
      <c r="AS1525" s="418" t="inlineStr">
        <is>
          <t>ថ្លៃដឹកជញ្ជូន និងសេវា</t>
        </is>
      </c>
      <c r="AT1525" s="418" t="inlineStr">
        <is>
          <t>បានប្រកាសពន្ធ</t>
        </is>
      </c>
    </row>
    <row r="1526">
      <c r="A1526" s="417" t="n">
        <v>1517</v>
      </c>
      <c r="B1526" s="418" t="inlineStr">
        <is>
          <t>Non Woven Interlining</t>
        </is>
      </c>
      <c r="C1526" s="418" t="inlineStr">
        <is>
          <t>ឃឺន + ណាហ្គែល</t>
        </is>
      </c>
      <c r="D1526" s="418" t="inlineStr">
        <is>
          <t>L001-100045189</t>
        </is>
      </c>
      <c r="E1526" s="418" t="inlineStr">
        <is>
          <t>PTI2219168</t>
        </is>
      </c>
      <c r="F1526" s="419" t="n">
        <v>44817</v>
      </c>
      <c r="G1526" s="420" t="n">
        <v>92898</v>
      </c>
      <c r="H1526" s="418" t="n"/>
      <c r="I1526" s="455" t="n">
        <v>92898</v>
      </c>
      <c r="J1526" s="418">
        <f>IF(L1526&lt;&gt;"",L1526,K1526)</f>
        <v/>
      </c>
      <c r="K1526" s="418">
        <f>IF(AND(T1526=TRUE, U1526=TRUE, V1526=TRUE), IF(W1526&lt;-0.05, "អនុញ្ញាត (អ្នកផ្គត់ផ្គង់ប្រកាសខ្វះ)", "បានប្រកាស (អនុញ្ញាត)"), IF(AND(T1526=FALSE, U1526=FALSE, V1526=FALSE), "ព្យួរទុក (មិនមានទិន្នន័យ)", "ប្រកាសខុស (ព្យួរទុក)"))</f>
        <v/>
      </c>
      <c r="L1526" s="418" t="inlineStr"/>
      <c r="M1526" s="418" t="inlineStr"/>
      <c r="N1526" s="455" t="n"/>
      <c r="O1526" s="455">
        <f>IF(W1526&lt;0,AI1526,I1526)</f>
        <v/>
      </c>
      <c r="P1526" s="455">
        <f>I1526-O1526</f>
        <v/>
      </c>
      <c r="Q1526" s="418" t="n"/>
      <c r="R1526" s="418" t="inlineStr">
        <is>
          <t>PTI2219168</t>
        </is>
      </c>
      <c r="S1526" s="418" t="inlineStr">
        <is>
          <t>PTI2219168</t>
        </is>
      </c>
      <c r="T1526" s="418">
        <f>R1526=S1526</f>
        <v/>
      </c>
      <c r="U1526" s="418">
        <f>AND(MONTH(F1526)=MONTH(Y1526), YEAR(F1526)=YEAR(Y1526))</f>
        <v/>
      </c>
      <c r="V1526" s="418">
        <f>AND(AC1526&lt;&gt;"", 'Company information'!D$4&lt;&gt;"", RIGHT(SUBSTITUTE(AC1526,"-",""),9)=RIGHT(SUBSTITUTE('Company information'!D$4,"-",""),9))</f>
        <v/>
      </c>
      <c r="W1526" s="418">
        <f>AI1526-I1526</f>
        <v/>
      </c>
      <c r="X1526" s="455" t="n"/>
      <c r="Y1526" s="419" t="n">
        <v>44817</v>
      </c>
      <c r="Z1526" s="418" t="inlineStr">
        <is>
          <t>PTI2219168</t>
        </is>
      </c>
      <c r="AA1526" s="418" t="inlineStr"/>
      <c r="AB1526" s="418" t="inlineStr">
        <is>
          <t>បុគ្គលជាប់អាករ</t>
        </is>
      </c>
      <c r="AC1526" s="418" t="inlineStr">
        <is>
          <t>L001-100067123</t>
        </is>
      </c>
      <c r="AD1526" s="418" t="inlineStr">
        <is>
          <t>រីឡាយអេប៊ល សូស អ៊ិនដាសស្រ្ទៀល (ខេមបូឌា)</t>
        </is>
      </c>
      <c r="AE1526" s="455" t="n">
        <v>1037309</v>
      </c>
      <c r="AF1526" s="455" t="n">
        <v>928980</v>
      </c>
      <c r="AG1526" s="455" t="n">
        <v>15431</v>
      </c>
      <c r="AH1526" s="455" t="n">
        <v>0</v>
      </c>
      <c r="AI1526" s="455" t="n">
        <v>92898</v>
      </c>
      <c r="AJ1526" s="455" t="n">
        <v>0</v>
      </c>
      <c r="AK1526" s="455" t="n">
        <v>0</v>
      </c>
      <c r="AL1526" s="455" t="n">
        <v>0</v>
      </c>
      <c r="AM1526" s="455" t="n">
        <v>0</v>
      </c>
      <c r="AN1526" s="455" t="n">
        <v>0</v>
      </c>
      <c r="AO1526" s="455" t="n">
        <v>0</v>
      </c>
      <c r="AP1526" s="455" t="n">
        <v>0</v>
      </c>
      <c r="AQ1526" s="455" t="n">
        <v>0</v>
      </c>
      <c r="AR1526" s="418" t="inlineStr"/>
      <c r="AS1526" s="418" t="inlineStr">
        <is>
          <t>ថ្លៃដឹកជញ្ជូន និងសេវា</t>
        </is>
      </c>
      <c r="AT1526" s="418" t="inlineStr">
        <is>
          <t>បានប្រកាសពន្ធ</t>
        </is>
      </c>
    </row>
    <row r="1527">
      <c r="A1527" s="417" t="n">
        <v>1518</v>
      </c>
      <c r="B1527" s="418" t="inlineStr">
        <is>
          <t>Raw Material</t>
        </is>
      </c>
      <c r="C1527" s="418" t="inlineStr">
        <is>
          <t>ឃឺន + ណាហ្គែល</t>
        </is>
      </c>
      <c r="D1527" s="418" t="inlineStr">
        <is>
          <t>L001-100045189</t>
        </is>
      </c>
      <c r="E1527" s="418" t="inlineStr">
        <is>
          <t>PTI2219169</t>
        </is>
      </c>
      <c r="F1527" s="419" t="n">
        <v>44817</v>
      </c>
      <c r="G1527" s="420" t="n">
        <v>57857</v>
      </c>
      <c r="H1527" s="418" t="n"/>
      <c r="I1527" s="455" t="n">
        <v>57857</v>
      </c>
      <c r="J1527" s="418">
        <f>IF(L1527&lt;&gt;"",L1527,K1527)</f>
        <v/>
      </c>
      <c r="K1527" s="418">
        <f>IF(AND(T1527=TRUE, U1527=TRUE, V1527=TRUE), IF(W1527&lt;-0.05, "អនុញ្ញាត (អ្នកផ្គត់ផ្គង់ប្រកាសខ្វះ)", "បានប្រកាស (អនុញ្ញាត)"), IF(AND(T1527=FALSE, U1527=FALSE, V1527=FALSE), "ព្យួរទុក (មិនមានទិន្នន័យ)", "ប្រកាសខុស (ព្យួរទុក)"))</f>
        <v/>
      </c>
      <c r="L1527" s="418" t="inlineStr"/>
      <c r="M1527" s="418" t="inlineStr"/>
      <c r="N1527" s="455" t="n"/>
      <c r="O1527" s="455">
        <f>IF(W1527&lt;0,AI1527,I1527)</f>
        <v/>
      </c>
      <c r="P1527" s="455">
        <f>I1527-O1527</f>
        <v/>
      </c>
      <c r="Q1527" s="418" t="n"/>
      <c r="R1527" s="418" t="inlineStr">
        <is>
          <t>PTI2219169</t>
        </is>
      </c>
      <c r="S1527" s="418" t="inlineStr">
        <is>
          <t>PTI2219169</t>
        </is>
      </c>
      <c r="T1527" s="418">
        <f>R1527=S1527</f>
        <v/>
      </c>
      <c r="U1527" s="418">
        <f>AND(MONTH(F1527)=MONTH(Y1527), YEAR(F1527)=YEAR(Y1527))</f>
        <v/>
      </c>
      <c r="V1527" s="418">
        <f>AND(AC1527&lt;&gt;"", 'Company information'!D$4&lt;&gt;"", RIGHT(SUBSTITUTE(AC1527,"-",""),9)=RIGHT(SUBSTITUTE('Company information'!D$4,"-",""),9))</f>
        <v/>
      </c>
      <c r="W1527" s="418">
        <f>AI1527-I1527</f>
        <v/>
      </c>
      <c r="X1527" s="455" t="n"/>
      <c r="Y1527" s="419" t="n">
        <v>44817</v>
      </c>
      <c r="Z1527" s="418" t="inlineStr">
        <is>
          <t>PTI2219169</t>
        </is>
      </c>
      <c r="AA1527" s="418" t="inlineStr"/>
      <c r="AB1527" s="418" t="inlineStr">
        <is>
          <t>បុគ្គលជាប់អាករ</t>
        </is>
      </c>
      <c r="AC1527" s="418" t="inlineStr">
        <is>
          <t>L001-100067123</t>
        </is>
      </c>
      <c r="AD1527" s="418" t="inlineStr">
        <is>
          <t>រីឡាយអេប៊ល សូស អ៊ិនដាសស្រ្ទៀល (ខេមបូឌា)</t>
        </is>
      </c>
      <c r="AE1527" s="455" t="n">
        <v>651857</v>
      </c>
      <c r="AF1527" s="455" t="n">
        <v>578569</v>
      </c>
      <c r="AG1527" s="455" t="n">
        <v>15431</v>
      </c>
      <c r="AH1527" s="455" t="n">
        <v>0</v>
      </c>
      <c r="AI1527" s="455" t="n">
        <v>57857</v>
      </c>
      <c r="AJ1527" s="455" t="n">
        <v>0</v>
      </c>
      <c r="AK1527" s="455" t="n">
        <v>0</v>
      </c>
      <c r="AL1527" s="455" t="n">
        <v>0</v>
      </c>
      <c r="AM1527" s="455" t="n">
        <v>0</v>
      </c>
      <c r="AN1527" s="455" t="n">
        <v>0</v>
      </c>
      <c r="AO1527" s="455" t="n">
        <v>0</v>
      </c>
      <c r="AP1527" s="455" t="n">
        <v>0</v>
      </c>
      <c r="AQ1527" s="455" t="n">
        <v>0</v>
      </c>
      <c r="AR1527" s="418" t="inlineStr"/>
      <c r="AS1527" s="418" t="inlineStr">
        <is>
          <t>ថ្លៃដឹកជញ្ជូន និងសេវា</t>
        </is>
      </c>
      <c r="AT1527" s="418" t="inlineStr">
        <is>
          <t>បានប្រកាសពន្ធ</t>
        </is>
      </c>
    </row>
    <row r="1528">
      <c r="A1528" s="417" t="n">
        <v>1519</v>
      </c>
      <c r="B1528" s="418" t="inlineStr">
        <is>
          <t>Customs Clearance Fee and Trucking Fee</t>
        </is>
      </c>
      <c r="C1528" s="418" t="inlineStr">
        <is>
          <t>ឃឺន + ណាហ្គែល</t>
        </is>
      </c>
      <c r="D1528" s="418" t="inlineStr">
        <is>
          <t>L001-100045189</t>
        </is>
      </c>
      <c r="E1528" s="418" t="inlineStr">
        <is>
          <t>PTI2219166</t>
        </is>
      </c>
      <c r="F1528" s="419" t="n">
        <v>44817</v>
      </c>
      <c r="G1528" s="420" t="n">
        <v>63023</v>
      </c>
      <c r="H1528" s="418" t="n"/>
      <c r="I1528" s="455" t="n">
        <v>63023</v>
      </c>
      <c r="J1528" s="418">
        <f>IF(L1528&lt;&gt;"",L1528,K1528)</f>
        <v/>
      </c>
      <c r="K1528" s="418">
        <f>IF(AND(T1528=TRUE, U1528=TRUE, V1528=TRUE), IF(W1528&lt;-0.05, "អនុញ្ញាត (អ្នកផ្គត់ផ្គង់ប្រកាសខ្វះ)", "បានប្រកាស (អនុញ្ញាត)"), IF(AND(T1528=FALSE, U1528=FALSE, V1528=FALSE), "ព្យួរទុក (មិនមានទិន្នន័យ)", "ប្រកាសខុស (ព្យួរទុក)"))</f>
        <v/>
      </c>
      <c r="L1528" s="418" t="inlineStr"/>
      <c r="M1528" s="418" t="inlineStr"/>
      <c r="N1528" s="455" t="n"/>
      <c r="O1528" s="455">
        <f>IF(W1528&lt;0,AI1528,I1528)</f>
        <v/>
      </c>
      <c r="P1528" s="455">
        <f>I1528-O1528</f>
        <v/>
      </c>
      <c r="Q1528" s="418" t="n"/>
      <c r="R1528" s="418" t="inlineStr">
        <is>
          <t>PTI2219166</t>
        </is>
      </c>
      <c r="S1528" s="418" t="inlineStr">
        <is>
          <t>PTI2219166</t>
        </is>
      </c>
      <c r="T1528" s="418">
        <f>R1528=S1528</f>
        <v/>
      </c>
      <c r="U1528" s="418">
        <f>AND(MONTH(F1528)=MONTH(Y1528), YEAR(F1528)=YEAR(Y1528))</f>
        <v/>
      </c>
      <c r="V1528" s="418">
        <f>AND(AC1528&lt;&gt;"", 'Company information'!D$4&lt;&gt;"", RIGHT(SUBSTITUTE(AC1528,"-",""),9)=RIGHT(SUBSTITUTE('Company information'!D$4,"-",""),9))</f>
        <v/>
      </c>
      <c r="W1528" s="418">
        <f>AI1528-I1528</f>
        <v/>
      </c>
      <c r="X1528" s="455" t="n"/>
      <c r="Y1528" s="419" t="n">
        <v>44817</v>
      </c>
      <c r="Z1528" s="418" t="inlineStr">
        <is>
          <t>PTI2219166</t>
        </is>
      </c>
      <c r="AA1528" s="418" t="inlineStr"/>
      <c r="AB1528" s="418" t="inlineStr">
        <is>
          <t>បុគ្គលជាប់អាករ</t>
        </is>
      </c>
      <c r="AC1528" s="418" t="inlineStr">
        <is>
          <t>L001-100067123</t>
        </is>
      </c>
      <c r="AD1528" s="418" t="inlineStr">
        <is>
          <t>រីឡាយអេប៊ល សូស អ៊ិនដាសស្រ្ទៀល (ខេមបូឌា)</t>
        </is>
      </c>
      <c r="AE1528" s="455" t="n">
        <v>708685</v>
      </c>
      <c r="AF1528" s="455" t="n">
        <v>630231</v>
      </c>
      <c r="AG1528" s="455" t="n">
        <v>15431</v>
      </c>
      <c r="AH1528" s="455" t="n">
        <v>0</v>
      </c>
      <c r="AI1528" s="455" t="n">
        <v>63023</v>
      </c>
      <c r="AJ1528" s="455" t="n">
        <v>0</v>
      </c>
      <c r="AK1528" s="455" t="n">
        <v>0</v>
      </c>
      <c r="AL1528" s="455" t="n">
        <v>0</v>
      </c>
      <c r="AM1528" s="455" t="n">
        <v>0</v>
      </c>
      <c r="AN1528" s="455" t="n">
        <v>0</v>
      </c>
      <c r="AO1528" s="455" t="n">
        <v>0</v>
      </c>
      <c r="AP1528" s="455" t="n">
        <v>0</v>
      </c>
      <c r="AQ1528" s="455" t="n">
        <v>0</v>
      </c>
      <c r="AR1528" s="418" t="inlineStr"/>
      <c r="AS1528" s="418" t="inlineStr">
        <is>
          <t>ថ្លៃដឹកជញ្ជូន និងសេវា</t>
        </is>
      </c>
      <c r="AT1528" s="418" t="inlineStr">
        <is>
          <t>បានប្រកាសពន្ធ</t>
        </is>
      </c>
    </row>
    <row r="1529">
      <c r="A1529" s="417" t="n">
        <v>1520</v>
      </c>
      <c r="B1529" s="418" t="inlineStr">
        <is>
          <t>THC, Doc Fee and Container Imbalance</t>
        </is>
      </c>
      <c r="C1529" s="418" t="inlineStr">
        <is>
          <t>ឃឺន + ណាហ្គែល</t>
        </is>
      </c>
      <c r="D1529" s="418" t="inlineStr">
        <is>
          <t>L001-100045189</t>
        </is>
      </c>
      <c r="E1529" s="418" t="inlineStr">
        <is>
          <t>PTI2219165</t>
        </is>
      </c>
      <c r="F1529" s="419" t="n">
        <v>44817</v>
      </c>
      <c r="G1529" s="420" t="n">
        <v>55452</v>
      </c>
      <c r="H1529" s="418" t="n"/>
      <c r="I1529" s="455" t="n">
        <v>55452</v>
      </c>
      <c r="J1529" s="418">
        <f>IF(L1529&lt;&gt;"",L1529,K1529)</f>
        <v/>
      </c>
      <c r="K1529" s="418">
        <f>IF(AND(T1529=TRUE, U1529=TRUE, V1529=TRUE), IF(W1529&lt;-0.05, "អនុញ្ញាត (អ្នកផ្គត់ផ្គង់ប្រកាសខ្វះ)", "បានប្រកាស (អនុញ្ញាត)"), IF(AND(T1529=FALSE, U1529=FALSE, V1529=FALSE), "ព្យួរទុក (មិនមានទិន្នន័យ)", "ប្រកាសខុស (ព្យួរទុក)"))</f>
        <v/>
      </c>
      <c r="L1529" s="418" t="inlineStr"/>
      <c r="M1529" s="418" t="inlineStr"/>
      <c r="N1529" s="455" t="n"/>
      <c r="O1529" s="455">
        <f>IF(W1529&lt;0,AI1529,I1529)</f>
        <v/>
      </c>
      <c r="P1529" s="455">
        <f>I1529-O1529</f>
        <v/>
      </c>
      <c r="Q1529" s="418" t="n"/>
      <c r="R1529" s="418" t="inlineStr">
        <is>
          <t>PTI2219165</t>
        </is>
      </c>
      <c r="S1529" s="418" t="inlineStr">
        <is>
          <t>PTI2219165</t>
        </is>
      </c>
      <c r="T1529" s="418">
        <f>R1529=S1529</f>
        <v/>
      </c>
      <c r="U1529" s="418">
        <f>AND(MONTH(F1529)=MONTH(Y1529), YEAR(F1529)=YEAR(Y1529))</f>
        <v/>
      </c>
      <c r="V1529" s="418">
        <f>AND(AC1529&lt;&gt;"", 'Company information'!D$4&lt;&gt;"", RIGHT(SUBSTITUTE(AC1529,"-",""),9)=RIGHT(SUBSTITUTE('Company information'!D$4,"-",""),9))</f>
        <v/>
      </c>
      <c r="W1529" s="418">
        <f>AI1529-I1529</f>
        <v/>
      </c>
      <c r="X1529" s="455" t="n"/>
      <c r="Y1529" s="419" t="n">
        <v>44817</v>
      </c>
      <c r="Z1529" s="418" t="inlineStr">
        <is>
          <t>PTI2219165</t>
        </is>
      </c>
      <c r="AA1529" s="418" t="inlineStr"/>
      <c r="AB1529" s="418" t="inlineStr">
        <is>
          <t>បុគ្គលជាប់អាករ</t>
        </is>
      </c>
      <c r="AC1529" s="418" t="inlineStr">
        <is>
          <t>L001-100067123</t>
        </is>
      </c>
      <c r="AD1529" s="418" t="inlineStr">
        <is>
          <t>រីឡាយអេប៊ល សូស អ៊ិនដាសស្រ្ទៀល (ខេមបូឌា)</t>
        </is>
      </c>
      <c r="AE1529" s="455" t="n">
        <v>625398</v>
      </c>
      <c r="AF1529" s="455" t="n">
        <v>554515</v>
      </c>
      <c r="AG1529" s="455" t="n">
        <v>15431</v>
      </c>
      <c r="AH1529" s="455" t="n">
        <v>0</v>
      </c>
      <c r="AI1529" s="455" t="n">
        <v>55452</v>
      </c>
      <c r="AJ1529" s="455" t="n">
        <v>0</v>
      </c>
      <c r="AK1529" s="455" t="n">
        <v>0</v>
      </c>
      <c r="AL1529" s="455" t="n">
        <v>0</v>
      </c>
      <c r="AM1529" s="455" t="n">
        <v>0</v>
      </c>
      <c r="AN1529" s="455" t="n">
        <v>0</v>
      </c>
      <c r="AO1529" s="455" t="n">
        <v>0</v>
      </c>
      <c r="AP1529" s="455" t="n">
        <v>0</v>
      </c>
      <c r="AQ1529" s="455" t="n">
        <v>0</v>
      </c>
      <c r="AR1529" s="418" t="inlineStr"/>
      <c r="AS1529" s="418" t="inlineStr">
        <is>
          <t>ថ្លៃដឹកជញ្ជូន និងសេវា</t>
        </is>
      </c>
      <c r="AT1529" s="418" t="inlineStr">
        <is>
          <t>បានប្រកាសពន្ធ</t>
        </is>
      </c>
    </row>
    <row r="1530">
      <c r="A1530" s="417" t="n">
        <v>1521</v>
      </c>
      <c r="B1530" s="418" t="inlineStr">
        <is>
          <t>Gate Fee and Lift off Empty Container</t>
        </is>
      </c>
      <c r="C1530" s="418" t="inlineStr">
        <is>
          <t>ឃឺន + ណាហ្គែល</t>
        </is>
      </c>
      <c r="D1530" s="418" t="inlineStr">
        <is>
          <t>L001-100045189</t>
        </is>
      </c>
      <c r="E1530" s="418" t="inlineStr">
        <is>
          <t>PTI2219180</t>
        </is>
      </c>
      <c r="F1530" s="419" t="n">
        <v>44817</v>
      </c>
      <c r="G1530" s="420" t="n">
        <v>39987</v>
      </c>
      <c r="H1530" s="418" t="n"/>
      <c r="I1530" s="455" t="n">
        <v>39987</v>
      </c>
      <c r="J1530" s="418">
        <f>IF(L1530&lt;&gt;"",L1530,K1530)</f>
        <v/>
      </c>
      <c r="K1530" s="418">
        <f>IF(AND(T1530=TRUE, U1530=TRUE, V1530=TRUE), IF(W1530&lt;-0.05, "អនុញ្ញាត (អ្នកផ្គត់ផ្គង់ប្រកាសខ្វះ)", "បានប្រកាស (អនុញ្ញាត)"), IF(AND(T1530=FALSE, U1530=FALSE, V1530=FALSE), "ព្យួរទុក (មិនមានទិន្នន័យ)", "ប្រកាសខុស (ព្យួរទុក)"))</f>
        <v/>
      </c>
      <c r="L1530" s="418" t="inlineStr"/>
      <c r="M1530" s="418" t="inlineStr"/>
      <c r="N1530" s="455" t="n"/>
      <c r="O1530" s="455">
        <f>IF(W1530&lt;0,AI1530,I1530)</f>
        <v/>
      </c>
      <c r="P1530" s="455">
        <f>I1530-O1530</f>
        <v/>
      </c>
      <c r="Q1530" s="418" t="n"/>
      <c r="R1530" s="418" t="inlineStr">
        <is>
          <t>PTI2219180</t>
        </is>
      </c>
      <c r="S1530" s="418" t="inlineStr">
        <is>
          <t>PTI2219180</t>
        </is>
      </c>
      <c r="T1530" s="418">
        <f>R1530=S1530</f>
        <v/>
      </c>
      <c r="U1530" s="418">
        <f>AND(MONTH(F1530)=MONTH(Y1530), YEAR(F1530)=YEAR(Y1530))</f>
        <v/>
      </c>
      <c r="V1530" s="418">
        <f>AND(AC1530&lt;&gt;"", 'Company information'!D$4&lt;&gt;"", RIGHT(SUBSTITUTE(AC1530,"-",""),9)=RIGHT(SUBSTITUTE('Company information'!D$4,"-",""),9))</f>
        <v/>
      </c>
      <c r="W1530" s="418">
        <f>AI1530-I1530</f>
        <v/>
      </c>
      <c r="X1530" s="455" t="n"/>
      <c r="Y1530" s="419" t="n">
        <v>44817</v>
      </c>
      <c r="Z1530" s="418" t="inlineStr">
        <is>
          <t>PTI2219180</t>
        </is>
      </c>
      <c r="AA1530" s="418" t="inlineStr"/>
      <c r="AB1530" s="418" t="inlineStr">
        <is>
          <t>បុគ្គលជាប់អាករ</t>
        </is>
      </c>
      <c r="AC1530" s="418" t="inlineStr">
        <is>
          <t>L001-100067123</t>
        </is>
      </c>
      <c r="AD1530" s="418" t="inlineStr">
        <is>
          <t>រីឡាយអេប៊ល សូស អ៊ិនដាសស្រ្ទៀល (ខេមបូឌា)</t>
        </is>
      </c>
      <c r="AE1530" s="455" t="n">
        <v>439852</v>
      </c>
      <c r="AF1530" s="455" t="n">
        <v>399865</v>
      </c>
      <c r="AG1530" s="455" t="n">
        <v>0</v>
      </c>
      <c r="AH1530" s="455" t="n">
        <v>0</v>
      </c>
      <c r="AI1530" s="455" t="n">
        <v>39987</v>
      </c>
      <c r="AJ1530" s="455" t="n">
        <v>0</v>
      </c>
      <c r="AK1530" s="455" t="n">
        <v>0</v>
      </c>
      <c r="AL1530" s="455" t="n">
        <v>0</v>
      </c>
      <c r="AM1530" s="455" t="n">
        <v>0</v>
      </c>
      <c r="AN1530" s="455" t="n">
        <v>0</v>
      </c>
      <c r="AO1530" s="455" t="n">
        <v>0</v>
      </c>
      <c r="AP1530" s="455" t="n">
        <v>0</v>
      </c>
      <c r="AQ1530" s="455" t="n">
        <v>0</v>
      </c>
      <c r="AR1530" s="418" t="inlineStr"/>
      <c r="AS1530" s="418" t="inlineStr">
        <is>
          <t>ថ្លៃដឹកជញ្ជូន និងសេវា</t>
        </is>
      </c>
      <c r="AT1530" s="418" t="inlineStr">
        <is>
          <t>បានប្រកាសពន្ធ</t>
        </is>
      </c>
    </row>
    <row r="1531">
      <c r="A1531" s="417" t="n">
        <v>1522</v>
      </c>
      <c r="B1531" s="418" t="inlineStr">
        <is>
          <t>Demurrage Charge</t>
        </is>
      </c>
      <c r="C1531" s="418" t="inlineStr">
        <is>
          <t>ឃឺន + ណាហ្គែល</t>
        </is>
      </c>
      <c r="D1531" s="418" t="inlineStr">
        <is>
          <t>L001-100045189</t>
        </is>
      </c>
      <c r="E1531" s="418" t="inlineStr">
        <is>
          <t>PTI2219179</t>
        </is>
      </c>
      <c r="F1531" s="419" t="n">
        <v>44817</v>
      </c>
      <c r="G1531" s="420" t="n">
        <v>38992</v>
      </c>
      <c r="H1531" s="418" t="n"/>
      <c r="I1531" s="455" t="n">
        <v>38992</v>
      </c>
      <c r="J1531" s="418">
        <f>IF(L1531&lt;&gt;"",L1531,K1531)</f>
        <v/>
      </c>
      <c r="K1531" s="418">
        <f>IF(AND(T1531=TRUE, U1531=TRUE, V1531=TRUE), IF(W1531&lt;-0.05, "អនុញ្ញាត (អ្នកផ្គត់ផ្គង់ប្រកាសខ្វះ)", "បានប្រកាស (អនុញ្ញាត)"), IF(AND(T1531=FALSE, U1531=FALSE, V1531=FALSE), "ព្យួរទុក (មិនមានទិន្នន័យ)", "ប្រកាសខុស (ព្យួរទុក)"))</f>
        <v/>
      </c>
      <c r="L1531" s="418" t="inlineStr"/>
      <c r="M1531" s="418" t="inlineStr"/>
      <c r="N1531" s="455" t="n"/>
      <c r="O1531" s="455">
        <f>IF(W1531&lt;0,AI1531,I1531)</f>
        <v/>
      </c>
      <c r="P1531" s="455">
        <f>I1531-O1531</f>
        <v/>
      </c>
      <c r="Q1531" s="418" t="n"/>
      <c r="R1531" s="418" t="inlineStr">
        <is>
          <t>PTI2219179</t>
        </is>
      </c>
      <c r="S1531" s="418" t="inlineStr">
        <is>
          <t>PTI2219179</t>
        </is>
      </c>
      <c r="T1531" s="418">
        <f>R1531=S1531</f>
        <v/>
      </c>
      <c r="U1531" s="418">
        <f>AND(MONTH(F1531)=MONTH(Y1531), YEAR(F1531)=YEAR(Y1531))</f>
        <v/>
      </c>
      <c r="V1531" s="418">
        <f>AND(AC1531&lt;&gt;"", 'Company information'!D$4&lt;&gt;"", RIGHT(SUBSTITUTE(AC1531,"-",""),9)=RIGHT(SUBSTITUTE('Company information'!D$4,"-",""),9))</f>
        <v/>
      </c>
      <c r="W1531" s="418">
        <f>AI1531-I1531</f>
        <v/>
      </c>
      <c r="X1531" s="455" t="n"/>
      <c r="Y1531" s="419" t="n">
        <v>44817</v>
      </c>
      <c r="Z1531" s="418" t="inlineStr">
        <is>
          <t>PTI2219179</t>
        </is>
      </c>
      <c r="AA1531" s="418" t="inlineStr"/>
      <c r="AB1531" s="418" t="inlineStr">
        <is>
          <t>បុគ្គលជាប់អាករ</t>
        </is>
      </c>
      <c r="AC1531" s="418" t="inlineStr">
        <is>
          <t>L001-100067123</t>
        </is>
      </c>
      <c r="AD1531" s="418" t="inlineStr">
        <is>
          <t>រីឡាយអេប៊ល សូស អ៊ិនដាសស្រ្ទៀល (ខេមបូឌា)</t>
        </is>
      </c>
      <c r="AE1531" s="455" t="n">
        <v>428906</v>
      </c>
      <c r="AF1531" s="455" t="n">
        <v>389915</v>
      </c>
      <c r="AG1531" s="455" t="n">
        <v>0</v>
      </c>
      <c r="AH1531" s="455" t="n">
        <v>0</v>
      </c>
      <c r="AI1531" s="455" t="n">
        <v>38991</v>
      </c>
      <c r="AJ1531" s="455" t="n">
        <v>0</v>
      </c>
      <c r="AK1531" s="455" t="n">
        <v>0</v>
      </c>
      <c r="AL1531" s="455" t="n">
        <v>0</v>
      </c>
      <c r="AM1531" s="455" t="n">
        <v>0</v>
      </c>
      <c r="AN1531" s="455" t="n">
        <v>0</v>
      </c>
      <c r="AO1531" s="455" t="n">
        <v>0</v>
      </c>
      <c r="AP1531" s="455" t="n">
        <v>0</v>
      </c>
      <c r="AQ1531" s="455" t="n">
        <v>0</v>
      </c>
      <c r="AR1531" s="418" t="inlineStr"/>
      <c r="AS1531" s="418" t="inlineStr">
        <is>
          <t>ថ្លៃដឹកជញ្ជូន និងសេវា</t>
        </is>
      </c>
      <c r="AT1531" s="418" t="inlineStr">
        <is>
          <t>បានប្រកាសពន្ធ</t>
        </is>
      </c>
    </row>
    <row r="1532">
      <c r="A1532" s="417" t="n">
        <v>1523</v>
      </c>
      <c r="B1532" s="418" t="inlineStr">
        <is>
          <t>Customs Clearance Fee, Extra Trucking Fee, Non-Original Insurance, Permit Fee, Service Charge, Red in Asycuda System, Non-Original Insurance, Empty Return, Standby Charge</t>
        </is>
      </c>
      <c r="C1532" s="418" t="inlineStr">
        <is>
          <t>ឃឺន + ណាហ្គែល</t>
        </is>
      </c>
      <c r="D1532" s="418" t="inlineStr">
        <is>
          <t>L001-100045189</t>
        </is>
      </c>
      <c r="E1532" s="418" t="inlineStr">
        <is>
          <t>PTI2219177</t>
        </is>
      </c>
      <c r="F1532" s="419" t="n">
        <v>44817</v>
      </c>
      <c r="G1532" s="420" t="n">
        <v>50132</v>
      </c>
      <c r="H1532" s="418" t="n"/>
      <c r="I1532" s="455" t="n">
        <v>50132</v>
      </c>
      <c r="J1532" s="418">
        <f>IF(L1532&lt;&gt;"",L1532,K1532)</f>
        <v/>
      </c>
      <c r="K1532" s="418">
        <f>IF(AND(T1532=TRUE, U1532=TRUE, V1532=TRUE), IF(W1532&lt;-0.05, "អនុញ្ញាត (អ្នកផ្គត់ផ្គង់ប្រកាសខ្វះ)", "បានប្រកាស (អនុញ្ញាត)"), IF(AND(T1532=FALSE, U1532=FALSE, V1532=FALSE), "ព្យួរទុក (មិនមានទិន្នន័យ)", "ប្រកាសខុស (ព្យួរទុក)"))</f>
        <v/>
      </c>
      <c r="L1532" s="418" t="inlineStr"/>
      <c r="M1532" s="418" t="inlineStr"/>
      <c r="N1532" s="455" t="n"/>
      <c r="O1532" s="455">
        <f>IF(W1532&lt;0,AI1532,I1532)</f>
        <v/>
      </c>
      <c r="P1532" s="455">
        <f>I1532-O1532</f>
        <v/>
      </c>
      <c r="Q1532" s="418" t="n"/>
      <c r="R1532" s="418" t="inlineStr">
        <is>
          <t>PTI2219177</t>
        </is>
      </c>
      <c r="S1532" s="418" t="inlineStr">
        <is>
          <t>PTI2219177</t>
        </is>
      </c>
      <c r="T1532" s="418">
        <f>R1532=S1532</f>
        <v/>
      </c>
      <c r="U1532" s="418">
        <f>AND(MONTH(F1532)=MONTH(Y1532), YEAR(F1532)=YEAR(Y1532))</f>
        <v/>
      </c>
      <c r="V1532" s="418">
        <f>AND(AC1532&lt;&gt;"", 'Company information'!D$4&lt;&gt;"", RIGHT(SUBSTITUTE(AC1532,"-",""),9)=RIGHT(SUBSTITUTE('Company information'!D$4,"-",""),9))</f>
        <v/>
      </c>
      <c r="W1532" s="418">
        <f>AI1532-I1532</f>
        <v/>
      </c>
      <c r="X1532" s="455" t="n"/>
      <c r="Y1532" s="419" t="n">
        <v>44817</v>
      </c>
      <c r="Z1532" s="418" t="inlineStr">
        <is>
          <t>PTI2219177</t>
        </is>
      </c>
      <c r="AA1532" s="418" t="inlineStr"/>
      <c r="AB1532" s="418" t="inlineStr">
        <is>
          <t>បុគ្គលជាប់អាករ</t>
        </is>
      </c>
      <c r="AC1532" s="418" t="inlineStr">
        <is>
          <t>L001-100067123</t>
        </is>
      </c>
      <c r="AD1532" s="418" t="inlineStr">
        <is>
          <t>រីឡាយអេប៊ល សូស អ៊ិនដាសស្រ្ទៀល (ខេមបូឌា)</t>
        </is>
      </c>
      <c r="AE1532" s="455" t="n">
        <v>551451</v>
      </c>
      <c r="AF1532" s="455" t="n">
        <v>501319</v>
      </c>
      <c r="AG1532" s="455" t="n">
        <v>0</v>
      </c>
      <c r="AH1532" s="455" t="n">
        <v>0</v>
      </c>
      <c r="AI1532" s="455" t="n">
        <v>50132</v>
      </c>
      <c r="AJ1532" s="455" t="n">
        <v>0</v>
      </c>
      <c r="AK1532" s="455" t="n">
        <v>0</v>
      </c>
      <c r="AL1532" s="455" t="n">
        <v>0</v>
      </c>
      <c r="AM1532" s="455" t="n">
        <v>0</v>
      </c>
      <c r="AN1532" s="455" t="n">
        <v>0</v>
      </c>
      <c r="AO1532" s="455" t="n">
        <v>0</v>
      </c>
      <c r="AP1532" s="455" t="n">
        <v>0</v>
      </c>
      <c r="AQ1532" s="455" t="n">
        <v>0</v>
      </c>
      <c r="AR1532" s="418" t="inlineStr"/>
      <c r="AS1532" s="418" t="inlineStr">
        <is>
          <t>ថ្លៃដឹកជញ្ជូន និងសេវា</t>
        </is>
      </c>
      <c r="AT1532" s="418" t="inlineStr">
        <is>
          <t>បានប្រកាសពន្ធ</t>
        </is>
      </c>
    </row>
    <row r="1533">
      <c r="A1533" s="417" t="n">
        <v>1524</v>
      </c>
      <c r="B1533" s="418" t="inlineStr">
        <is>
          <t>THC, Doc Fee and Container Imbalance</t>
        </is>
      </c>
      <c r="C1533" s="418" t="inlineStr">
        <is>
          <t>ឃឺន + ណាហ្គែល</t>
        </is>
      </c>
      <c r="D1533" s="418" t="inlineStr">
        <is>
          <t>L001-100045189</t>
        </is>
      </c>
      <c r="E1533" s="418" t="inlineStr">
        <is>
          <t>PTI2219178</t>
        </is>
      </c>
      <c r="F1533" s="419" t="n">
        <v>44817</v>
      </c>
      <c r="G1533" s="420" t="n">
        <v>54311</v>
      </c>
      <c r="H1533" s="418" t="n"/>
      <c r="I1533" s="455" t="n">
        <v>54311</v>
      </c>
      <c r="J1533" s="418">
        <f>IF(L1533&lt;&gt;"",L1533,K1533)</f>
        <v/>
      </c>
      <c r="K1533" s="418">
        <f>IF(AND(T1533=TRUE, U1533=TRUE, V1533=TRUE), IF(W1533&lt;-0.05, "អនុញ្ញាត (អ្នកផ្គត់ផ្គង់ប្រកាសខ្វះ)", "បានប្រកាស (អនុញ្ញាត)"), IF(AND(T1533=FALSE, U1533=FALSE, V1533=FALSE), "ព្យួរទុក (មិនមានទិន្នន័យ)", "ប្រកាសខុស (ព្យួរទុក)"))</f>
        <v/>
      </c>
      <c r="L1533" s="418" t="inlineStr"/>
      <c r="M1533" s="418" t="inlineStr"/>
      <c r="N1533" s="455" t="n"/>
      <c r="O1533" s="455">
        <f>IF(W1533&lt;0,AI1533,I1533)</f>
        <v/>
      </c>
      <c r="P1533" s="455">
        <f>I1533-O1533</f>
        <v/>
      </c>
      <c r="Q1533" s="418" t="n"/>
      <c r="R1533" s="418" t="inlineStr">
        <is>
          <t>PTI2219178</t>
        </is>
      </c>
      <c r="S1533" s="418" t="inlineStr">
        <is>
          <t>PTI2219178</t>
        </is>
      </c>
      <c r="T1533" s="418">
        <f>R1533=S1533</f>
        <v/>
      </c>
      <c r="U1533" s="418">
        <f>AND(MONTH(F1533)=MONTH(Y1533), YEAR(F1533)=YEAR(Y1533))</f>
        <v/>
      </c>
      <c r="V1533" s="418">
        <f>AND(AC1533&lt;&gt;"", 'Company information'!D$4&lt;&gt;"", RIGHT(SUBSTITUTE(AC1533,"-",""),9)=RIGHT(SUBSTITUTE('Company information'!D$4,"-",""),9))</f>
        <v/>
      </c>
      <c r="W1533" s="418">
        <f>AI1533-I1533</f>
        <v/>
      </c>
      <c r="X1533" s="455" t="n"/>
      <c r="Y1533" s="419" t="n">
        <v>44817</v>
      </c>
      <c r="Z1533" s="418" t="inlineStr">
        <is>
          <t>PTI2219178</t>
        </is>
      </c>
      <c r="AA1533" s="418" t="inlineStr"/>
      <c r="AB1533" s="418" t="inlineStr">
        <is>
          <t>បុគ្គលជាប់អាករ</t>
        </is>
      </c>
      <c r="AC1533" s="418" t="inlineStr">
        <is>
          <t>L001-100067123</t>
        </is>
      </c>
      <c r="AD1533" s="418" t="inlineStr">
        <is>
          <t>រីឡាយអេប៊ល សូស អ៊ិនដាសស្រ្ទៀល (ខេមបូឌា)</t>
        </is>
      </c>
      <c r="AE1533" s="455" t="n">
        <v>597416</v>
      </c>
      <c r="AF1533" s="455" t="n">
        <v>543105</v>
      </c>
      <c r="AG1533" s="455" t="n">
        <v>0</v>
      </c>
      <c r="AH1533" s="455" t="n">
        <v>0</v>
      </c>
      <c r="AI1533" s="455" t="n">
        <v>54311</v>
      </c>
      <c r="AJ1533" s="455" t="n">
        <v>0</v>
      </c>
      <c r="AK1533" s="455" t="n">
        <v>0</v>
      </c>
      <c r="AL1533" s="455" t="n">
        <v>0</v>
      </c>
      <c r="AM1533" s="455" t="n">
        <v>0</v>
      </c>
      <c r="AN1533" s="455" t="n">
        <v>0</v>
      </c>
      <c r="AO1533" s="455" t="n">
        <v>0</v>
      </c>
      <c r="AP1533" s="455" t="n">
        <v>0</v>
      </c>
      <c r="AQ1533" s="455" t="n">
        <v>0</v>
      </c>
      <c r="AR1533" s="418" t="inlineStr"/>
      <c r="AS1533" s="418" t="inlineStr">
        <is>
          <t>ថ្លៃដឹកជញ្ជូន និងសេវា</t>
        </is>
      </c>
      <c r="AT1533" s="418" t="inlineStr">
        <is>
          <t>បានប្រកាសពន្ធ</t>
        </is>
      </c>
    </row>
    <row r="1534">
      <c r="A1534" s="417" t="n">
        <v>1525</v>
      </c>
      <c r="B1534" s="418" t="inlineStr">
        <is>
          <t>Gate Fee and Lift off Empty Container</t>
        </is>
      </c>
      <c r="C1534" s="418" t="inlineStr">
        <is>
          <t>ឃឺន + ណាហ្គែល</t>
        </is>
      </c>
      <c r="D1534" s="418" t="inlineStr">
        <is>
          <t>L001-100045189</t>
        </is>
      </c>
      <c r="E1534" s="418" t="inlineStr">
        <is>
          <t>PTI2219176</t>
        </is>
      </c>
      <c r="F1534" s="419" t="n">
        <v>44817</v>
      </c>
      <c r="G1534" s="420" t="n">
        <v>38992</v>
      </c>
      <c r="H1534" s="418" t="n"/>
      <c r="I1534" s="455" t="n">
        <v>38992</v>
      </c>
      <c r="J1534" s="418">
        <f>IF(L1534&lt;&gt;"",L1534,K1534)</f>
        <v/>
      </c>
      <c r="K1534" s="418">
        <f>IF(AND(T1534=TRUE, U1534=TRUE, V1534=TRUE), IF(W1534&lt;-0.05, "អនុញ្ញាត (អ្នកផ្គត់ផ្គង់ប្រកាសខ្វះ)", "បានប្រកាស (អនុញ្ញាត)"), IF(AND(T1534=FALSE, U1534=FALSE, V1534=FALSE), "ព្យួរទុក (មិនមានទិន្នន័យ)", "ប្រកាសខុស (ព្យួរទុក)"))</f>
        <v/>
      </c>
      <c r="L1534" s="418" t="inlineStr"/>
      <c r="M1534" s="418" t="inlineStr"/>
      <c r="N1534" s="455" t="n"/>
      <c r="O1534" s="455">
        <f>IF(W1534&lt;0,AI1534,I1534)</f>
        <v/>
      </c>
      <c r="P1534" s="455">
        <f>I1534-O1534</f>
        <v/>
      </c>
      <c r="Q1534" s="418" t="n"/>
      <c r="R1534" s="418" t="inlineStr">
        <is>
          <t>PTI2219176</t>
        </is>
      </c>
      <c r="S1534" s="418" t="inlineStr">
        <is>
          <t>PTI2219176</t>
        </is>
      </c>
      <c r="T1534" s="418">
        <f>R1534=S1534</f>
        <v/>
      </c>
      <c r="U1534" s="418">
        <f>AND(MONTH(F1534)=MONTH(Y1534), YEAR(F1534)=YEAR(Y1534))</f>
        <v/>
      </c>
      <c r="V1534" s="418">
        <f>AND(AC1534&lt;&gt;"", 'Company information'!D$4&lt;&gt;"", RIGHT(SUBSTITUTE(AC1534,"-",""),9)=RIGHT(SUBSTITUTE('Company information'!D$4,"-",""),9))</f>
        <v/>
      </c>
      <c r="W1534" s="418">
        <f>AI1534-I1534</f>
        <v/>
      </c>
      <c r="X1534" s="455" t="n"/>
      <c r="Y1534" s="419" t="n">
        <v>44817</v>
      </c>
      <c r="Z1534" s="418" t="inlineStr">
        <is>
          <t>PTI2219176</t>
        </is>
      </c>
      <c r="AA1534" s="418" t="inlineStr"/>
      <c r="AB1534" s="418" t="inlineStr">
        <is>
          <t>បុគ្គលជាប់អាករ</t>
        </is>
      </c>
      <c r="AC1534" s="418" t="inlineStr">
        <is>
          <t>L001-100067123</t>
        </is>
      </c>
      <c r="AD1534" s="418" t="inlineStr">
        <is>
          <t>រីឡាយអេប៊ល សូស អ៊ិនដាសស្រ្ទៀល (ខេមបូឌា)</t>
        </is>
      </c>
      <c r="AE1534" s="455" t="n">
        <v>428906</v>
      </c>
      <c r="AF1534" s="455" t="n">
        <v>389915</v>
      </c>
      <c r="AG1534" s="455" t="n">
        <v>0</v>
      </c>
      <c r="AH1534" s="455" t="n">
        <v>0</v>
      </c>
      <c r="AI1534" s="455" t="n">
        <v>38991</v>
      </c>
      <c r="AJ1534" s="455" t="n">
        <v>0</v>
      </c>
      <c r="AK1534" s="455" t="n">
        <v>0</v>
      </c>
      <c r="AL1534" s="455" t="n">
        <v>0</v>
      </c>
      <c r="AM1534" s="455" t="n">
        <v>0</v>
      </c>
      <c r="AN1534" s="455" t="n">
        <v>0</v>
      </c>
      <c r="AO1534" s="455" t="n">
        <v>0</v>
      </c>
      <c r="AP1534" s="455" t="n">
        <v>0</v>
      </c>
      <c r="AQ1534" s="455" t="n">
        <v>0</v>
      </c>
      <c r="AR1534" s="418" t="inlineStr"/>
      <c r="AS1534" s="418" t="inlineStr">
        <is>
          <t>ថ្លៃដឹកជញ្ជូន និងសេវា</t>
        </is>
      </c>
      <c r="AT1534" s="418" t="inlineStr">
        <is>
          <t>បានប្រកាសពន្ធ</t>
        </is>
      </c>
    </row>
    <row r="1535">
      <c r="A1535" s="417" t="n">
        <v>1526</v>
      </c>
      <c r="B1535" s="418" t="inlineStr">
        <is>
          <t>Customs Declaration, CPF Containerized and Transport Doc Fee</t>
        </is>
      </c>
      <c r="C1535" s="418" t="inlineStr">
        <is>
          <t>ឃឺន + ណាហ្គែល</t>
        </is>
      </c>
      <c r="D1535" s="418" t="inlineStr">
        <is>
          <t>L001-100045189</t>
        </is>
      </c>
      <c r="E1535" s="418" t="inlineStr">
        <is>
          <t>PTI2219162</t>
        </is>
      </c>
      <c r="F1535" s="419" t="n">
        <v>44817</v>
      </c>
      <c r="G1535" s="420" t="n">
        <v>92591</v>
      </c>
      <c r="H1535" s="418" t="n"/>
      <c r="I1535" s="455" t="n">
        <v>92591</v>
      </c>
      <c r="J1535" s="418">
        <f>IF(L1535&lt;&gt;"",L1535,K1535)</f>
        <v/>
      </c>
      <c r="K1535" s="418">
        <f>IF(AND(T1535=TRUE, U1535=TRUE, V1535=TRUE), IF(W1535&lt;-0.05, "អនុញ្ញាត (អ្នកផ្គត់ផ្គង់ប្រកាសខ្វះ)", "បានប្រកាស (អនុញ្ញាត)"), IF(AND(T1535=FALSE, U1535=FALSE, V1535=FALSE), "ព្យួរទុក (មិនមានទិន្នន័យ)", "ប្រកាសខុស (ព្យួរទុក)"))</f>
        <v/>
      </c>
      <c r="L1535" s="418" t="inlineStr"/>
      <c r="M1535" s="418" t="inlineStr"/>
      <c r="N1535" s="455" t="n"/>
      <c r="O1535" s="455">
        <f>IF(W1535&lt;0,AI1535,I1535)</f>
        <v/>
      </c>
      <c r="P1535" s="455">
        <f>I1535-O1535</f>
        <v/>
      </c>
      <c r="Q1535" s="418" t="n"/>
      <c r="R1535" s="418" t="inlineStr">
        <is>
          <t>PTI2219162</t>
        </is>
      </c>
      <c r="S1535" s="418" t="inlineStr">
        <is>
          <t>PTI2219162</t>
        </is>
      </c>
      <c r="T1535" s="418">
        <f>R1535=S1535</f>
        <v/>
      </c>
      <c r="U1535" s="418">
        <f>AND(MONTH(F1535)=MONTH(Y1535), YEAR(F1535)=YEAR(Y1535))</f>
        <v/>
      </c>
      <c r="V1535" s="418">
        <f>AND(AC1535&lt;&gt;"", 'Company information'!D$4&lt;&gt;"", RIGHT(SUBSTITUTE(AC1535,"-",""),9)=RIGHT(SUBSTITUTE('Company information'!D$4,"-",""),9))</f>
        <v/>
      </c>
      <c r="W1535" s="418">
        <f>AI1535-I1535</f>
        <v/>
      </c>
      <c r="X1535" s="455" t="n"/>
      <c r="Y1535" s="419" t="n">
        <v>44817</v>
      </c>
      <c r="Z1535" s="418" t="inlineStr">
        <is>
          <t>PTI2219162</t>
        </is>
      </c>
      <c r="AA1535" s="418" t="inlineStr"/>
      <c r="AB1535" s="418" t="inlineStr">
        <is>
          <t>បុគ្គលជាប់អាករ</t>
        </is>
      </c>
      <c r="AC1535" s="418" t="inlineStr">
        <is>
          <t>L001-100067123</t>
        </is>
      </c>
      <c r="AD1535" s="418" t="inlineStr">
        <is>
          <t>រីឡាយអេប៊ល សូស អ៊ិនដាសស្រ្ទៀល (ខេមបូឌា)</t>
        </is>
      </c>
      <c r="AE1535" s="455" t="n">
        <v>1080229</v>
      </c>
      <c r="AF1535" s="455" t="n">
        <v>925913</v>
      </c>
      <c r="AG1535" s="455" t="n">
        <v>61725</v>
      </c>
      <c r="AH1535" s="455" t="n">
        <v>0</v>
      </c>
      <c r="AI1535" s="455" t="n">
        <v>92591</v>
      </c>
      <c r="AJ1535" s="455" t="n">
        <v>0</v>
      </c>
      <c r="AK1535" s="455" t="n">
        <v>0</v>
      </c>
      <c r="AL1535" s="455" t="n">
        <v>0</v>
      </c>
      <c r="AM1535" s="455" t="n">
        <v>0</v>
      </c>
      <c r="AN1535" s="455" t="n">
        <v>0</v>
      </c>
      <c r="AO1535" s="455" t="n">
        <v>0</v>
      </c>
      <c r="AP1535" s="455" t="n">
        <v>0</v>
      </c>
      <c r="AQ1535" s="455" t="n">
        <v>0</v>
      </c>
      <c r="AR1535" s="418" t="inlineStr"/>
      <c r="AS1535" s="418" t="inlineStr">
        <is>
          <t>ថ្លៃដឹកជញ្ជូន និងសេវា</t>
        </is>
      </c>
      <c r="AT1535" s="418" t="inlineStr">
        <is>
          <t>បានប្រកាសពន្ធ</t>
        </is>
      </c>
    </row>
    <row r="1536">
      <c r="A1536" s="417" t="n">
        <v>1527</v>
      </c>
      <c r="B1536" s="418" t="inlineStr">
        <is>
          <t>Lift-On Charge and Gate Fee Charage</t>
        </is>
      </c>
      <c r="C1536" s="418" t="inlineStr">
        <is>
          <t>ឃឺន + ណាហ្គែល</t>
        </is>
      </c>
      <c r="D1536" s="418" t="inlineStr">
        <is>
          <t>L001-100045189</t>
        </is>
      </c>
      <c r="E1536" s="418" t="inlineStr">
        <is>
          <t>PTI2219156</t>
        </is>
      </c>
      <c r="F1536" s="419" t="n">
        <v>44817</v>
      </c>
      <c r="G1536" s="420" t="n">
        <v>94035</v>
      </c>
      <c r="H1536" s="418" t="n"/>
      <c r="I1536" s="455" t="n">
        <v>94035</v>
      </c>
      <c r="J1536" s="418">
        <f>IF(L1536&lt;&gt;"",L1536,K1536)</f>
        <v/>
      </c>
      <c r="K1536" s="418">
        <f>IF(AND(T1536=TRUE, U1536=TRUE, V1536=TRUE), IF(W1536&lt;-0.05, "អនុញ្ញាត (អ្នកផ្គត់ផ្គង់ប្រកាសខ្វះ)", "បានប្រកាស (អនុញ្ញាត)"), IF(AND(T1536=FALSE, U1536=FALSE, V1536=FALSE), "ព្យួរទុក (មិនមានទិន្នន័យ)", "ប្រកាសខុស (ព្យួរទុក)"))</f>
        <v/>
      </c>
      <c r="L1536" s="418" t="inlineStr"/>
      <c r="M1536" s="418" t="inlineStr"/>
      <c r="N1536" s="455" t="n"/>
      <c r="O1536" s="455">
        <f>IF(W1536&lt;0,AI1536,I1536)</f>
        <v/>
      </c>
      <c r="P1536" s="455">
        <f>I1536-O1536</f>
        <v/>
      </c>
      <c r="Q1536" s="418" t="n"/>
      <c r="R1536" s="418" t="inlineStr">
        <is>
          <t>PTI2219156</t>
        </is>
      </c>
      <c r="S1536" s="418" t="inlineStr">
        <is>
          <t>PTI2219156</t>
        </is>
      </c>
      <c r="T1536" s="418">
        <f>R1536=S1536</f>
        <v/>
      </c>
      <c r="U1536" s="418">
        <f>AND(MONTH(F1536)=MONTH(Y1536), YEAR(F1536)=YEAR(Y1536))</f>
        <v/>
      </c>
      <c r="V1536" s="418">
        <f>AND(AC1536&lt;&gt;"", 'Company information'!D$4&lt;&gt;"", RIGHT(SUBSTITUTE(AC1536,"-",""),9)=RIGHT(SUBSTITUTE('Company information'!D$4,"-",""),9))</f>
        <v/>
      </c>
      <c r="W1536" s="418">
        <f>AI1536-I1536</f>
        <v/>
      </c>
      <c r="X1536" s="455" t="n"/>
      <c r="Y1536" s="419" t="n">
        <v>44817</v>
      </c>
      <c r="Z1536" s="418" t="inlineStr">
        <is>
          <t>PTI2219156</t>
        </is>
      </c>
      <c r="AA1536" s="418" t="inlineStr"/>
      <c r="AB1536" s="418" t="inlineStr">
        <is>
          <t>បុគ្គលជាប់អាករ</t>
        </is>
      </c>
      <c r="AC1536" s="418" t="inlineStr">
        <is>
          <t>L001-100067123</t>
        </is>
      </c>
      <c r="AD1536" s="418" t="inlineStr">
        <is>
          <t>រីឡាយអេប៊ល សូស អ៊ិនដាសស្រ្ទៀល (ខេមបូឌា)</t>
        </is>
      </c>
      <c r="AE1536" s="455" t="n">
        <v>1096113</v>
      </c>
      <c r="AF1536" s="455" t="n">
        <v>940353</v>
      </c>
      <c r="AG1536" s="455" t="n">
        <v>61725</v>
      </c>
      <c r="AH1536" s="455" t="n">
        <v>0</v>
      </c>
      <c r="AI1536" s="455" t="n">
        <v>94035</v>
      </c>
      <c r="AJ1536" s="455" t="n">
        <v>0</v>
      </c>
      <c r="AK1536" s="455" t="n">
        <v>0</v>
      </c>
      <c r="AL1536" s="455" t="n">
        <v>0</v>
      </c>
      <c r="AM1536" s="455" t="n">
        <v>0</v>
      </c>
      <c r="AN1536" s="455" t="n">
        <v>0</v>
      </c>
      <c r="AO1536" s="455" t="n">
        <v>0</v>
      </c>
      <c r="AP1536" s="455" t="n">
        <v>0</v>
      </c>
      <c r="AQ1536" s="455" t="n">
        <v>0</v>
      </c>
      <c r="AR1536" s="418" t="inlineStr"/>
      <c r="AS1536" s="418" t="inlineStr">
        <is>
          <t>ថ្លៃដឹកជញ្ជូន និងសេវា</t>
        </is>
      </c>
      <c r="AT1536" s="418" t="inlineStr">
        <is>
          <t>បានប្រកាសពន្ធ</t>
        </is>
      </c>
    </row>
    <row r="1537">
      <c r="A1537" s="417" t="n">
        <v>1528</v>
      </c>
      <c r="B1537" s="418" t="inlineStr">
        <is>
          <t>Customs Clearance Fee and Trucking Fee</t>
        </is>
      </c>
      <c r="C1537" s="418" t="inlineStr">
        <is>
          <t>ឃឺន + ណាហ្គែល</t>
        </is>
      </c>
      <c r="D1537" s="418" t="inlineStr">
        <is>
          <t>L001-100045189</t>
        </is>
      </c>
      <c r="E1537" s="418" t="inlineStr">
        <is>
          <t>PTI2218826</t>
        </is>
      </c>
      <c r="F1537" s="419" t="n">
        <v>44904</v>
      </c>
      <c r="G1537" s="420" t="n">
        <v>26748</v>
      </c>
      <c r="H1537" s="418" t="n"/>
      <c r="I1537" s="455" t="n">
        <v>26748</v>
      </c>
      <c r="J1537" s="418">
        <f>IF(L1537&lt;&gt;"",L1537,K1537)</f>
        <v/>
      </c>
      <c r="K1537" s="418">
        <f>IF(AND(T1537=TRUE, U1537=TRUE, V1537=TRUE), IF(W1537&lt;-0.05, "អនុញ្ញាត (អ្នកផ្គត់ផ្គង់ប្រកាសខ្វះ)", "បានប្រកាស (អនុញ្ញាត)"), IF(AND(T1537=FALSE, U1537=FALSE, V1537=FALSE), "ព្យួរទុក (មិនមានទិន្នន័យ)", "ប្រកាសខុស (ព្យួរទុក)"))</f>
        <v/>
      </c>
      <c r="L1537" s="418" t="inlineStr"/>
      <c r="M1537" s="418" t="inlineStr"/>
      <c r="N1537" s="455" t="n"/>
      <c r="O1537" s="455">
        <f>IF(W1537&lt;0,AI1537,I1537)</f>
        <v/>
      </c>
      <c r="P1537" s="455">
        <f>I1537-O1537</f>
        <v/>
      </c>
      <c r="Q1537" s="418" t="n"/>
      <c r="R1537" s="418" t="inlineStr">
        <is>
          <t>PTI2218826</t>
        </is>
      </c>
      <c r="S1537" s="418" t="inlineStr">
        <is>
          <t>PTI2218826</t>
        </is>
      </c>
      <c r="T1537" s="418">
        <f>R1537=S1537</f>
        <v/>
      </c>
      <c r="U1537" s="418">
        <f>AND(MONTH(F1537)=MONTH(Y1537), YEAR(F1537)=YEAR(Y1537))</f>
        <v/>
      </c>
      <c r="V1537" s="418">
        <f>AND(AC1537&lt;&gt;"", 'Company information'!D$4&lt;&gt;"", RIGHT(SUBSTITUTE(AC1537,"-",""),9)=RIGHT(SUBSTITUTE('Company information'!D$4,"-",""),9))</f>
        <v/>
      </c>
      <c r="W1537" s="418">
        <f>AI1537-I1537</f>
        <v/>
      </c>
      <c r="X1537" s="455" t="n"/>
      <c r="Y1537" s="419" t="n">
        <v>44816</v>
      </c>
      <c r="Z1537" s="418" t="inlineStr">
        <is>
          <t>PTI2218826</t>
        </is>
      </c>
      <c r="AA1537" s="418" t="inlineStr"/>
      <c r="AB1537" s="418" t="inlineStr">
        <is>
          <t>បុគ្គលជាប់អាករ</t>
        </is>
      </c>
      <c r="AC1537" s="418" t="inlineStr">
        <is>
          <t>L001-100067123</t>
        </is>
      </c>
      <c r="AD1537" s="418" t="inlineStr">
        <is>
          <t>រីឡាយអេប៊ល សូស អ៊ិនដាសស្រ្ទៀល (ខេមបូឌា)</t>
        </is>
      </c>
      <c r="AE1537" s="455" t="n">
        <v>294223</v>
      </c>
      <c r="AF1537" s="455" t="n">
        <v>267475</v>
      </c>
      <c r="AG1537" s="455" t="n">
        <v>0</v>
      </c>
      <c r="AH1537" s="455" t="n">
        <v>0</v>
      </c>
      <c r="AI1537" s="455" t="n">
        <v>26748</v>
      </c>
      <c r="AJ1537" s="455" t="n">
        <v>0</v>
      </c>
      <c r="AK1537" s="455" t="n">
        <v>0</v>
      </c>
      <c r="AL1537" s="455" t="n">
        <v>0</v>
      </c>
      <c r="AM1537" s="455" t="n">
        <v>0</v>
      </c>
      <c r="AN1537" s="455" t="n">
        <v>0</v>
      </c>
      <c r="AO1537" s="455" t="n">
        <v>0</v>
      </c>
      <c r="AP1537" s="455" t="n">
        <v>0</v>
      </c>
      <c r="AQ1537" s="455" t="n">
        <v>0</v>
      </c>
      <c r="AR1537" s="418" t="inlineStr"/>
      <c r="AS1537" s="418" t="inlineStr">
        <is>
          <t>ថ្លៃដឹកជញ្ជូន និងសេវា</t>
        </is>
      </c>
      <c r="AT1537" s="418" t="inlineStr">
        <is>
          <t>បានប្រកាសពន្ធ</t>
        </is>
      </c>
    </row>
    <row r="1538">
      <c r="A1538" s="417" t="n">
        <v>1529</v>
      </c>
      <c r="B1538" s="418" t="inlineStr">
        <is>
          <t>Customs Clearance Fee, Extra Trucking Fee, Non-Original Insurance, Permit Fee, Red in Asycuda System, Customs not cut Seal and Empty Return</t>
        </is>
      </c>
      <c r="C1538" s="418" t="inlineStr">
        <is>
          <t>ឃឺន + ណាហ្គែល</t>
        </is>
      </c>
      <c r="D1538" s="418" t="inlineStr">
        <is>
          <t>L001-100045189</t>
        </is>
      </c>
      <c r="E1538" s="418" t="inlineStr">
        <is>
          <t>PTI2218839</t>
        </is>
      </c>
      <c r="F1538" s="419" t="n">
        <v>44904</v>
      </c>
      <c r="G1538" s="420" t="n">
        <v>26748</v>
      </c>
      <c r="H1538" s="418" t="n"/>
      <c r="I1538" s="455" t="n">
        <v>26748</v>
      </c>
      <c r="J1538" s="418">
        <f>IF(L1538&lt;&gt;"",L1538,K1538)</f>
        <v/>
      </c>
      <c r="K1538" s="418">
        <f>IF(AND(T1538=TRUE, U1538=TRUE, V1538=TRUE), IF(W1538&lt;-0.05, "អនុញ្ញាត (អ្នកផ្គត់ផ្គង់ប្រកាសខ្វះ)", "បានប្រកាស (អនុញ្ញាត)"), IF(AND(T1538=FALSE, U1538=FALSE, V1538=FALSE), "ព្យួរទុក (មិនមានទិន្នន័យ)", "ប្រកាសខុស (ព្យួរទុក)"))</f>
        <v/>
      </c>
      <c r="L1538" s="418" t="inlineStr"/>
      <c r="M1538" s="418" t="inlineStr"/>
      <c r="N1538" s="455" t="n"/>
      <c r="O1538" s="455">
        <f>IF(W1538&lt;0,AI1538,I1538)</f>
        <v/>
      </c>
      <c r="P1538" s="455">
        <f>I1538-O1538</f>
        <v/>
      </c>
      <c r="Q1538" s="418" t="n"/>
      <c r="R1538" s="418" t="inlineStr">
        <is>
          <t>PTI2218839</t>
        </is>
      </c>
      <c r="S1538" s="418" t="inlineStr">
        <is>
          <t>PTI2218839</t>
        </is>
      </c>
      <c r="T1538" s="418">
        <f>R1538=S1538</f>
        <v/>
      </c>
      <c r="U1538" s="418">
        <f>AND(MONTH(F1538)=MONTH(Y1538), YEAR(F1538)=YEAR(Y1538))</f>
        <v/>
      </c>
      <c r="V1538" s="418">
        <f>AND(AC1538&lt;&gt;"", 'Company information'!D$4&lt;&gt;"", RIGHT(SUBSTITUTE(AC1538,"-",""),9)=RIGHT(SUBSTITUTE('Company information'!D$4,"-",""),9))</f>
        <v/>
      </c>
      <c r="W1538" s="418">
        <f>AI1538-I1538</f>
        <v/>
      </c>
      <c r="X1538" s="455" t="n"/>
      <c r="Y1538" s="419" t="n">
        <v>44816</v>
      </c>
      <c r="Z1538" s="418" t="inlineStr">
        <is>
          <t>PTI2218839</t>
        </is>
      </c>
      <c r="AA1538" s="418" t="inlineStr"/>
      <c r="AB1538" s="418" t="inlineStr">
        <is>
          <t>បុគ្គលជាប់អាករ</t>
        </is>
      </c>
      <c r="AC1538" s="418" t="inlineStr">
        <is>
          <t>L001-100067123</t>
        </is>
      </c>
      <c r="AD1538" s="418" t="inlineStr">
        <is>
          <t>រីឡាយអេប៊ល សូស អ៊ិនដាសស្រ្ទៀល (ខេមបូឌា)</t>
        </is>
      </c>
      <c r="AE1538" s="455" t="n">
        <v>294223</v>
      </c>
      <c r="AF1538" s="455" t="n">
        <v>267475</v>
      </c>
      <c r="AG1538" s="455" t="n">
        <v>0</v>
      </c>
      <c r="AH1538" s="455" t="n">
        <v>0</v>
      </c>
      <c r="AI1538" s="455" t="n">
        <v>26748</v>
      </c>
      <c r="AJ1538" s="455" t="n">
        <v>0</v>
      </c>
      <c r="AK1538" s="455" t="n">
        <v>0</v>
      </c>
      <c r="AL1538" s="455" t="n">
        <v>0</v>
      </c>
      <c r="AM1538" s="455" t="n">
        <v>0</v>
      </c>
      <c r="AN1538" s="455" t="n">
        <v>0</v>
      </c>
      <c r="AO1538" s="455" t="n">
        <v>0</v>
      </c>
      <c r="AP1538" s="455" t="n">
        <v>0</v>
      </c>
      <c r="AQ1538" s="455" t="n">
        <v>0</v>
      </c>
      <c r="AR1538" s="418" t="inlineStr"/>
      <c r="AS1538" s="418" t="inlineStr">
        <is>
          <t>ថ្លៃដឹកជញ្ជូន និងសេវា</t>
        </is>
      </c>
      <c r="AT1538" s="418" t="inlineStr">
        <is>
          <t>បានប្រកាសពន្ធ</t>
        </is>
      </c>
    </row>
    <row r="1539">
      <c r="A1539" s="417" t="n">
        <v>1530</v>
      </c>
      <c r="B1539" s="418" t="inlineStr">
        <is>
          <t>Terminal Handling Charge, CFS FEE, Scanner Fee, CIC Fee, Agency Fee, D/O Fee, Documentation Fee, Handling Fee, Ex-work charge and Ocean Freight Charge</t>
        </is>
      </c>
      <c r="C1539" s="418" t="inlineStr">
        <is>
          <t>ឃឺន + ណាហ្គែល</t>
        </is>
      </c>
      <c r="D1539" s="418" t="inlineStr">
        <is>
          <t>L001-100045189</t>
        </is>
      </c>
      <c r="E1539" s="418" t="inlineStr">
        <is>
          <t>PTI2218764</t>
        </is>
      </c>
      <c r="F1539" s="419" t="n">
        <v>44904</v>
      </c>
      <c r="G1539" s="420" t="n">
        <v>26748</v>
      </c>
      <c r="H1539" s="418" t="n"/>
      <c r="I1539" s="455" t="n">
        <v>26748</v>
      </c>
      <c r="J1539" s="418">
        <f>IF(L1539&lt;&gt;"",L1539,K1539)</f>
        <v/>
      </c>
      <c r="K1539" s="418">
        <f>IF(AND(T1539=TRUE, U1539=TRUE, V1539=TRUE), IF(W1539&lt;-0.05, "អនុញ្ញាត (អ្នកផ្គត់ផ្គង់ប្រកាសខ្វះ)", "បានប្រកាស (អនុញ្ញាត)"), IF(AND(T1539=FALSE, U1539=FALSE, V1539=FALSE), "ព្យួរទុក (មិនមានទិន្នន័យ)", "ប្រកាសខុស (ព្យួរទុក)"))</f>
        <v/>
      </c>
      <c r="L1539" s="418" t="inlineStr"/>
      <c r="M1539" s="418" t="inlineStr"/>
      <c r="N1539" s="455" t="n"/>
      <c r="O1539" s="455">
        <f>IF(W1539&lt;0,AI1539,I1539)</f>
        <v/>
      </c>
      <c r="P1539" s="455">
        <f>I1539-O1539</f>
        <v/>
      </c>
      <c r="Q1539" s="418" t="n"/>
      <c r="R1539" s="418" t="inlineStr">
        <is>
          <t>PTI2218764</t>
        </is>
      </c>
      <c r="S1539" s="418" t="inlineStr">
        <is>
          <t>PTI2218764</t>
        </is>
      </c>
      <c r="T1539" s="418">
        <f>R1539=S1539</f>
        <v/>
      </c>
      <c r="U1539" s="418">
        <f>AND(MONTH(F1539)=MONTH(Y1539), YEAR(F1539)=YEAR(Y1539))</f>
        <v/>
      </c>
      <c r="V1539" s="418">
        <f>AND(AC1539&lt;&gt;"", 'Company information'!D$4&lt;&gt;"", RIGHT(SUBSTITUTE(AC1539,"-",""),9)=RIGHT(SUBSTITUTE('Company information'!D$4,"-",""),9))</f>
        <v/>
      </c>
      <c r="W1539" s="418">
        <f>AI1539-I1539</f>
        <v/>
      </c>
      <c r="X1539" s="455" t="n"/>
      <c r="Y1539" s="419" t="n">
        <v>44816</v>
      </c>
      <c r="Z1539" s="418" t="inlineStr">
        <is>
          <t>PTI2218764</t>
        </is>
      </c>
      <c r="AA1539" s="418" t="inlineStr"/>
      <c r="AB1539" s="418" t="inlineStr">
        <is>
          <t>បុគ្គលជាប់អាករ</t>
        </is>
      </c>
      <c r="AC1539" s="418" t="inlineStr">
        <is>
          <t>L001-100067123</t>
        </is>
      </c>
      <c r="AD1539" s="418" t="inlineStr">
        <is>
          <t>រីឡាយអេប៊ល សូស អ៊ិនដាសស្រ្ទៀល (ខេមបូឌា)</t>
        </is>
      </c>
      <c r="AE1539" s="455" t="n">
        <v>294223</v>
      </c>
      <c r="AF1539" s="455" t="n">
        <v>267475</v>
      </c>
      <c r="AG1539" s="455" t="n">
        <v>0</v>
      </c>
      <c r="AH1539" s="455" t="n">
        <v>0</v>
      </c>
      <c r="AI1539" s="455" t="n">
        <v>26748</v>
      </c>
      <c r="AJ1539" s="455" t="n">
        <v>0</v>
      </c>
      <c r="AK1539" s="455" t="n">
        <v>0</v>
      </c>
      <c r="AL1539" s="455" t="n">
        <v>0</v>
      </c>
      <c r="AM1539" s="455" t="n">
        <v>0</v>
      </c>
      <c r="AN1539" s="455" t="n">
        <v>0</v>
      </c>
      <c r="AO1539" s="455" t="n">
        <v>0</v>
      </c>
      <c r="AP1539" s="455" t="n">
        <v>0</v>
      </c>
      <c r="AQ1539" s="455" t="n">
        <v>0</v>
      </c>
      <c r="AR1539" s="418" t="inlineStr"/>
      <c r="AS1539" s="418" t="inlineStr">
        <is>
          <t>ថ្លៃដឹកជញ្ជូន និងសេវា</t>
        </is>
      </c>
      <c r="AT1539" s="418" t="inlineStr">
        <is>
          <t>បានប្រកាសពន្ធ</t>
        </is>
      </c>
    </row>
    <row r="1540">
      <c r="A1540" s="417" t="n">
        <v>1531</v>
      </c>
      <c r="B1540" s="418" t="inlineStr">
        <is>
          <t>Customs Declaration, CPF and Transport Doc Fee</t>
        </is>
      </c>
      <c r="C1540" s="418" t="inlineStr">
        <is>
          <t>ឃឺន + ណាហ្គែល</t>
        </is>
      </c>
      <c r="D1540" s="418" t="inlineStr">
        <is>
          <t>L001-100045189</t>
        </is>
      </c>
      <c r="E1540" s="418" t="inlineStr">
        <is>
          <t>PTI2218760</t>
        </is>
      </c>
      <c r="F1540" s="419" t="n">
        <v>44904</v>
      </c>
      <c r="G1540" s="420" t="n">
        <v>26748</v>
      </c>
      <c r="H1540" s="418" t="n"/>
      <c r="I1540" s="455" t="n">
        <v>26748</v>
      </c>
      <c r="J1540" s="418">
        <f>IF(L1540&lt;&gt;"",L1540,K1540)</f>
        <v/>
      </c>
      <c r="K1540" s="418">
        <f>IF(AND(T1540=TRUE, U1540=TRUE, V1540=TRUE), IF(W1540&lt;-0.05, "អនុញ្ញាត (អ្នកផ្គត់ផ្គង់ប្រកាសខ្វះ)", "បានប្រកាស (អនុញ្ញាត)"), IF(AND(T1540=FALSE, U1540=FALSE, V1540=FALSE), "ព្យួរទុក (មិនមានទិន្នន័យ)", "ប្រកាសខុស (ព្យួរទុក)"))</f>
        <v/>
      </c>
      <c r="L1540" s="418" t="inlineStr"/>
      <c r="M1540" s="418" t="inlineStr"/>
      <c r="N1540" s="455" t="n"/>
      <c r="O1540" s="455">
        <f>IF(W1540&lt;0,AI1540,I1540)</f>
        <v/>
      </c>
      <c r="P1540" s="455">
        <f>I1540-O1540</f>
        <v/>
      </c>
      <c r="Q1540" s="418" t="n"/>
      <c r="R1540" s="418" t="inlineStr">
        <is>
          <t>PTI2218760</t>
        </is>
      </c>
      <c r="S1540" s="418" t="inlineStr">
        <is>
          <t>PTI2218760</t>
        </is>
      </c>
      <c r="T1540" s="418">
        <f>R1540=S1540</f>
        <v/>
      </c>
      <c r="U1540" s="418">
        <f>AND(MONTH(F1540)=MONTH(Y1540), YEAR(F1540)=YEAR(Y1540))</f>
        <v/>
      </c>
      <c r="V1540" s="418">
        <f>AND(AC1540&lt;&gt;"", 'Company information'!D$4&lt;&gt;"", RIGHT(SUBSTITUTE(AC1540,"-",""),9)=RIGHT(SUBSTITUTE('Company information'!D$4,"-",""),9))</f>
        <v/>
      </c>
      <c r="W1540" s="418">
        <f>AI1540-I1540</f>
        <v/>
      </c>
      <c r="X1540" s="455" t="n"/>
      <c r="Y1540" s="419" t="n">
        <v>44816</v>
      </c>
      <c r="Z1540" s="418" t="inlineStr">
        <is>
          <t>PTI2218760</t>
        </is>
      </c>
      <c r="AA1540" s="418" t="inlineStr"/>
      <c r="AB1540" s="418" t="inlineStr">
        <is>
          <t>បុគ្គលជាប់អាករ</t>
        </is>
      </c>
      <c r="AC1540" s="418" t="inlineStr">
        <is>
          <t>L001-100067123</t>
        </is>
      </c>
      <c r="AD1540" s="418" t="inlineStr">
        <is>
          <t>រីឡាយអេប៊ល សូស អ៊ិនដាសស្រ្ទៀល (ខេមបូឌា)</t>
        </is>
      </c>
      <c r="AE1540" s="455" t="n">
        <v>294223</v>
      </c>
      <c r="AF1540" s="455" t="n">
        <v>267475</v>
      </c>
      <c r="AG1540" s="455" t="n">
        <v>0</v>
      </c>
      <c r="AH1540" s="455" t="n">
        <v>0</v>
      </c>
      <c r="AI1540" s="455" t="n">
        <v>26748</v>
      </c>
      <c r="AJ1540" s="455" t="n">
        <v>0</v>
      </c>
      <c r="AK1540" s="455" t="n">
        <v>0</v>
      </c>
      <c r="AL1540" s="455" t="n">
        <v>0</v>
      </c>
      <c r="AM1540" s="455" t="n">
        <v>0</v>
      </c>
      <c r="AN1540" s="455" t="n">
        <v>0</v>
      </c>
      <c r="AO1540" s="455" t="n">
        <v>0</v>
      </c>
      <c r="AP1540" s="455" t="n">
        <v>0</v>
      </c>
      <c r="AQ1540" s="455" t="n">
        <v>0</v>
      </c>
      <c r="AR1540" s="418" t="inlineStr"/>
      <c r="AS1540" s="418" t="inlineStr">
        <is>
          <t>ថ្លៃដឹកជញ្ជូន និងសេវា</t>
        </is>
      </c>
      <c r="AT1540" s="418" t="inlineStr">
        <is>
          <t>បានប្រកាសពន្ធ</t>
        </is>
      </c>
    </row>
    <row r="1541">
      <c r="A1541" s="417" t="n">
        <v>1532</v>
      </c>
      <c r="B1541" s="418" t="inlineStr">
        <is>
          <t>Customs Clearance Fee and Trucking Fee</t>
        </is>
      </c>
      <c r="C1541" s="418" t="inlineStr">
        <is>
          <t>អេភីអិល ឡូយីស្ទីក (ខេមបូឌា) ភីធីអ៊ី អិលធីឌី</t>
        </is>
      </c>
      <c r="D1541" s="418" t="inlineStr">
        <is>
          <t>L001-100046460</t>
        </is>
      </c>
      <c r="E1541" s="418" t="inlineStr">
        <is>
          <t>PNHL489969</t>
        </is>
      </c>
      <c r="F1541" s="419" t="n">
        <v>44820</v>
      </c>
      <c r="G1541" s="420" t="n">
        <v>117806</v>
      </c>
      <c r="H1541" s="418" t="n"/>
      <c r="I1541" s="455" t="n">
        <v>117806</v>
      </c>
      <c r="J1541" s="418">
        <f>IF(L1541&lt;&gt;"",L1541,K1541)</f>
        <v/>
      </c>
      <c r="K1541" s="418">
        <f>IF(AND(T1541=TRUE, U1541=TRUE, V1541=TRUE), IF(W1541&lt;-0.05, "អនុញ្ញាត (អ្នកផ្គត់ផ្គង់ប្រកាសខ្វះ)", "បានប្រកាស (អនុញ្ញាត)"), IF(AND(T1541=FALSE, U1541=FALSE, V1541=FALSE), "ព្យួរទុក (មិនមានទិន្នន័យ)", "ប្រកាសខុស (ព្យួរទុក)"))</f>
        <v/>
      </c>
      <c r="L1541" s="418" t="inlineStr"/>
      <c r="M1541" s="418" t="inlineStr"/>
      <c r="N1541" s="455" t="n"/>
      <c r="O1541" s="455">
        <f>IF(W1541&lt;0,AI1541,I1541)</f>
        <v/>
      </c>
      <c r="P1541" s="455">
        <f>I1541-O1541</f>
        <v/>
      </c>
      <c r="Q1541" s="418" t="n"/>
      <c r="R1541" s="418" t="inlineStr">
        <is>
          <t>PNHL489969</t>
        </is>
      </c>
      <c r="S1541" s="418" t="inlineStr">
        <is>
          <t>PNHL489969</t>
        </is>
      </c>
      <c r="T1541" s="418">
        <f>R1541=S1541</f>
        <v/>
      </c>
      <c r="U1541" s="418">
        <f>AND(MONTH(F1541)=MONTH(Y1541), YEAR(F1541)=YEAR(Y1541))</f>
        <v/>
      </c>
      <c r="V1541" s="418">
        <f>AND(AC1541&lt;&gt;"", 'Company information'!D$4&lt;&gt;"", RIGHT(SUBSTITUTE(AC1541,"-",""),9)=RIGHT(SUBSTITUTE('Company information'!D$4,"-",""),9))</f>
        <v/>
      </c>
      <c r="W1541" s="418">
        <f>AI1541-I1541</f>
        <v/>
      </c>
      <c r="X1541" s="455" t="n"/>
      <c r="Y1541" s="419" t="n">
        <v>44820</v>
      </c>
      <c r="Z1541" s="418" t="inlineStr">
        <is>
          <t>PNHL489969</t>
        </is>
      </c>
      <c r="AA1541" s="418" t="inlineStr"/>
      <c r="AB1541" s="418" t="inlineStr">
        <is>
          <t>បុគ្គលជាប់អាករ</t>
        </is>
      </c>
      <c r="AC1541" s="418" t="inlineStr">
        <is>
          <t>L001-100067123</t>
        </is>
      </c>
      <c r="AD1541" s="418" t="inlineStr">
        <is>
          <t>រីឡាយអេប៊ល សូស អ៊ិនដាសស្រ្ទៀល (ខេមបូឌា)</t>
        </is>
      </c>
      <c r="AE1541" s="455" t="n">
        <v>1295864</v>
      </c>
      <c r="AF1541" s="455" t="n">
        <v>1178058</v>
      </c>
      <c r="AG1541" s="455" t="n">
        <v>0</v>
      </c>
      <c r="AH1541" s="455" t="n">
        <v>0</v>
      </c>
      <c r="AI1541" s="455" t="n">
        <v>117806</v>
      </c>
      <c r="AJ1541" s="455" t="n">
        <v>0</v>
      </c>
      <c r="AK1541" s="455" t="n">
        <v>0</v>
      </c>
      <c r="AL1541" s="455" t="n">
        <v>0</v>
      </c>
      <c r="AM1541" s="455" t="n">
        <v>0</v>
      </c>
      <c r="AN1541" s="455" t="n">
        <v>0</v>
      </c>
      <c r="AO1541" s="455" t="n">
        <v>0</v>
      </c>
      <c r="AP1541" s="455" t="n">
        <v>0</v>
      </c>
      <c r="AQ1541" s="455" t="n">
        <v>0</v>
      </c>
      <c r="AR1541" s="418" t="inlineStr"/>
      <c r="AS1541" s="418" t="inlineStr">
        <is>
          <t>LOCAL CHARGE &amp; OTHER</t>
        </is>
      </c>
      <c r="AT1541" s="418" t="inlineStr">
        <is>
          <t>បានប្រកាសពន្ធ</t>
        </is>
      </c>
    </row>
    <row r="1542">
      <c r="A1542" s="417" t="n">
        <v>1533</v>
      </c>
      <c r="B1542" s="418" t="inlineStr">
        <is>
          <t>Customs Clearance Fee, Extra Truckig Fee, Non-Original Insurance, Permit Fee, Service Charge and Red in Asycuda System</t>
        </is>
      </c>
      <c r="C1542" s="418" t="inlineStr">
        <is>
          <t>អេភីអិល ឡូយីស្ទីក (ខេមបូឌា) ភីធីអ៊ី អិលធីឌី</t>
        </is>
      </c>
      <c r="D1542" s="418" t="inlineStr">
        <is>
          <t>L001-100046460</t>
        </is>
      </c>
      <c r="E1542" s="418" t="inlineStr">
        <is>
          <t>PNHL489968</t>
        </is>
      </c>
      <c r="F1542" s="419" t="n">
        <v>44820</v>
      </c>
      <c r="G1542" s="420" t="n">
        <v>132346</v>
      </c>
      <c r="H1542" s="418" t="n"/>
      <c r="I1542" s="455" t="n">
        <v>132346</v>
      </c>
      <c r="J1542" s="418">
        <f>IF(L1542&lt;&gt;"",L1542,K1542)</f>
        <v/>
      </c>
      <c r="K1542" s="418">
        <f>IF(AND(T1542=TRUE, U1542=TRUE, V1542=TRUE), IF(W1542&lt;-0.05, "អនុញ្ញាត (អ្នកផ្គត់ផ្គង់ប្រកាសខ្វះ)", "បានប្រកាស (អនុញ្ញាត)"), IF(AND(T1542=FALSE, U1542=FALSE, V1542=FALSE), "ព្យួរទុក (មិនមានទិន្នន័យ)", "ប្រកាសខុស (ព្យួរទុក)"))</f>
        <v/>
      </c>
      <c r="L1542" s="418" t="inlineStr"/>
      <c r="M1542" s="418" t="inlineStr"/>
      <c r="N1542" s="455" t="n"/>
      <c r="O1542" s="455">
        <f>IF(W1542&lt;0,AI1542,I1542)</f>
        <v/>
      </c>
      <c r="P1542" s="455">
        <f>I1542-O1542</f>
        <v/>
      </c>
      <c r="Q1542" s="418" t="n"/>
      <c r="R1542" s="418" t="inlineStr">
        <is>
          <t>PNHL489968</t>
        </is>
      </c>
      <c r="S1542" s="418" t="inlineStr">
        <is>
          <t>PNHL489968</t>
        </is>
      </c>
      <c r="T1542" s="418">
        <f>R1542=S1542</f>
        <v/>
      </c>
      <c r="U1542" s="418">
        <f>AND(MONTH(F1542)=MONTH(Y1542), YEAR(F1542)=YEAR(Y1542))</f>
        <v/>
      </c>
      <c r="V1542" s="418">
        <f>AND(AC1542&lt;&gt;"", 'Company information'!D$4&lt;&gt;"", RIGHT(SUBSTITUTE(AC1542,"-",""),9)=RIGHT(SUBSTITUTE('Company information'!D$4,"-",""),9))</f>
        <v/>
      </c>
      <c r="W1542" s="418">
        <f>AI1542-I1542</f>
        <v/>
      </c>
      <c r="X1542" s="455" t="n"/>
      <c r="Y1542" s="419" t="n">
        <v>44820</v>
      </c>
      <c r="Z1542" s="418" t="inlineStr">
        <is>
          <t>PNHL489968</t>
        </is>
      </c>
      <c r="AA1542" s="418" t="inlineStr"/>
      <c r="AB1542" s="418" t="inlineStr">
        <is>
          <t>បុគ្គលជាប់អាករ</t>
        </is>
      </c>
      <c r="AC1542" s="418" t="inlineStr">
        <is>
          <t>L001-100067123</t>
        </is>
      </c>
      <c r="AD1542" s="418" t="inlineStr">
        <is>
          <t>រីឡាយអេប៊ល សូស អ៊ិនដាសស្រ្ទៀល (ខេមបូឌា)</t>
        </is>
      </c>
      <c r="AE1542" s="455" t="n">
        <v>1455802</v>
      </c>
      <c r="AF1542" s="455" t="n">
        <v>1323456</v>
      </c>
      <c r="AG1542" s="455" t="n">
        <v>0</v>
      </c>
      <c r="AH1542" s="455" t="n">
        <v>0</v>
      </c>
      <c r="AI1542" s="455" t="n">
        <v>132346</v>
      </c>
      <c r="AJ1542" s="455" t="n">
        <v>0</v>
      </c>
      <c r="AK1542" s="455" t="n">
        <v>0</v>
      </c>
      <c r="AL1542" s="455" t="n">
        <v>0</v>
      </c>
      <c r="AM1542" s="455" t="n">
        <v>0</v>
      </c>
      <c r="AN1542" s="455" t="n">
        <v>0</v>
      </c>
      <c r="AO1542" s="455" t="n">
        <v>0</v>
      </c>
      <c r="AP1542" s="455" t="n">
        <v>0</v>
      </c>
      <c r="AQ1542" s="455" t="n">
        <v>0</v>
      </c>
      <c r="AR1542" s="418" t="inlineStr"/>
      <c r="AS1542" s="418" t="inlineStr">
        <is>
          <t>LOCAL CHARGE &amp; OTHER</t>
        </is>
      </c>
      <c r="AT1542" s="418" t="inlineStr">
        <is>
          <t>បានប្រកាសពន្ធ</t>
        </is>
      </c>
    </row>
    <row r="1543">
      <c r="A1543" s="417" t="n">
        <v>1534</v>
      </c>
      <c r="B1543" s="418" t="inlineStr">
        <is>
          <t>Customs Clearance Fee and Trucking Fee</t>
        </is>
      </c>
      <c r="C1543" s="418" t="inlineStr">
        <is>
          <t>អេភីអិល ឡូយីស្ទីក (ខេមបូឌា) ភីធីអ៊ី អិលធីឌី</t>
        </is>
      </c>
      <c r="D1543" s="418" t="inlineStr">
        <is>
          <t>L001-100046460</t>
        </is>
      </c>
      <c r="E1543" s="418" t="inlineStr">
        <is>
          <t>PNHL489967</t>
        </is>
      </c>
      <c r="F1543" s="419" t="n">
        <v>44820</v>
      </c>
      <c r="G1543" s="420" t="n">
        <v>188468</v>
      </c>
      <c r="H1543" s="418" t="n"/>
      <c r="I1543" s="455" t="n">
        <v>188468</v>
      </c>
      <c r="J1543" s="418">
        <f>IF(L1543&lt;&gt;"",L1543,K1543)</f>
        <v/>
      </c>
      <c r="K1543" s="418">
        <f>IF(AND(T1543=TRUE, U1543=TRUE, V1543=TRUE), IF(W1543&lt;-0.05, "អនុញ្ញាត (អ្នកផ្គត់ផ្គង់ប្រកាសខ្វះ)", "បានប្រកាស (អនុញ្ញាត)"), IF(AND(T1543=FALSE, U1543=FALSE, V1543=FALSE), "ព្យួរទុក (មិនមានទិន្នន័យ)", "ប្រកាសខុស (ព្យួរទុក)"))</f>
        <v/>
      </c>
      <c r="L1543" s="418" t="inlineStr"/>
      <c r="M1543" s="418" t="inlineStr"/>
      <c r="N1543" s="455" t="n"/>
      <c r="O1543" s="455">
        <f>IF(W1543&lt;0,AI1543,I1543)</f>
        <v/>
      </c>
      <c r="P1543" s="455">
        <f>I1543-O1543</f>
        <v/>
      </c>
      <c r="Q1543" s="418" t="n"/>
      <c r="R1543" s="418" t="inlineStr">
        <is>
          <t>PNHL489967</t>
        </is>
      </c>
      <c r="S1543" s="418" t="inlineStr">
        <is>
          <t>PNHL489967</t>
        </is>
      </c>
      <c r="T1543" s="418">
        <f>R1543=S1543</f>
        <v/>
      </c>
      <c r="U1543" s="418">
        <f>AND(MONTH(F1543)=MONTH(Y1543), YEAR(F1543)=YEAR(Y1543))</f>
        <v/>
      </c>
      <c r="V1543" s="418">
        <f>AND(AC1543&lt;&gt;"", 'Company information'!D$4&lt;&gt;"", RIGHT(SUBSTITUTE(AC1543,"-",""),9)=RIGHT(SUBSTITUTE('Company information'!D$4,"-",""),9))</f>
        <v/>
      </c>
      <c r="W1543" s="418">
        <f>AI1543-I1543</f>
        <v/>
      </c>
      <c r="X1543" s="455" t="n"/>
      <c r="Y1543" s="419" t="n">
        <v>44820</v>
      </c>
      <c r="Z1543" s="418" t="inlineStr">
        <is>
          <t>PNHL489967</t>
        </is>
      </c>
      <c r="AA1543" s="418" t="inlineStr"/>
      <c r="AB1543" s="418" t="inlineStr">
        <is>
          <t>បុគ្គលជាប់អាករ</t>
        </is>
      </c>
      <c r="AC1543" s="418" t="inlineStr">
        <is>
          <t>L001-100067123</t>
        </is>
      </c>
      <c r="AD1543" s="418" t="inlineStr">
        <is>
          <t>រីឡាយអេប៊ល សូស អ៊ិនដាសស្រ្ទៀល (ខេមបូឌា)</t>
        </is>
      </c>
      <c r="AE1543" s="455" t="n">
        <v>2073143</v>
      </c>
      <c r="AF1543" s="455" t="n">
        <v>1884675</v>
      </c>
      <c r="AG1543" s="455" t="n">
        <v>0</v>
      </c>
      <c r="AH1543" s="455" t="n">
        <v>0</v>
      </c>
      <c r="AI1543" s="455" t="n">
        <v>188468</v>
      </c>
      <c r="AJ1543" s="455" t="n">
        <v>0</v>
      </c>
      <c r="AK1543" s="455" t="n">
        <v>0</v>
      </c>
      <c r="AL1543" s="455" t="n">
        <v>0</v>
      </c>
      <c r="AM1543" s="455" t="n">
        <v>0</v>
      </c>
      <c r="AN1543" s="455" t="n">
        <v>0</v>
      </c>
      <c r="AO1543" s="455" t="n">
        <v>0</v>
      </c>
      <c r="AP1543" s="455" t="n">
        <v>0</v>
      </c>
      <c r="AQ1543" s="455" t="n">
        <v>0</v>
      </c>
      <c r="AR1543" s="418" t="inlineStr"/>
      <c r="AS1543" s="418" t="inlineStr">
        <is>
          <t>LOCAL CHARGE &amp; OTHER</t>
        </is>
      </c>
      <c r="AT1543" s="418" t="inlineStr">
        <is>
          <t>បានប្រកាសពន្ធ</t>
        </is>
      </c>
    </row>
    <row r="1544">
      <c r="A1544" s="417" t="n">
        <v>1535</v>
      </c>
      <c r="B1544" s="418" t="inlineStr">
        <is>
          <t>THC, CFS Charge, Scanning Fee, D/O Fee, Documentation Fee and Agency Fee</t>
        </is>
      </c>
      <c r="C1544" s="418" t="inlineStr">
        <is>
          <t>អេភីអិល ឡូយីស្ទីក (ខេមបូឌា) ភីធីអ៊ី អិលធីឌី</t>
        </is>
      </c>
      <c r="D1544" s="418" t="inlineStr">
        <is>
          <t>L001-100046460</t>
        </is>
      </c>
      <c r="E1544" s="418" t="inlineStr">
        <is>
          <t>PNHL489966</t>
        </is>
      </c>
      <c r="F1544" s="419" t="n">
        <v>44820</v>
      </c>
      <c r="G1544" s="420" t="n">
        <v>336799</v>
      </c>
      <c r="H1544" s="418" t="n"/>
      <c r="I1544" s="455" t="n">
        <v>336799</v>
      </c>
      <c r="J1544" s="418">
        <f>IF(L1544&lt;&gt;"",L1544,K1544)</f>
        <v/>
      </c>
      <c r="K1544" s="418">
        <f>IF(AND(T1544=TRUE, U1544=TRUE, V1544=TRUE), IF(W1544&lt;-0.05, "អនុញ្ញាត (អ្នកផ្គត់ផ្គង់ប្រកាសខ្វះ)", "បានប្រកាស (អនុញ្ញាត)"), IF(AND(T1544=FALSE, U1544=FALSE, V1544=FALSE), "ព្យួរទុក (មិនមានទិន្នន័យ)", "ប្រកាសខុស (ព្យួរទុក)"))</f>
        <v/>
      </c>
      <c r="L1544" s="418" t="inlineStr"/>
      <c r="M1544" s="418" t="inlineStr"/>
      <c r="N1544" s="455" t="n"/>
      <c r="O1544" s="455">
        <f>IF(W1544&lt;0,AI1544,I1544)</f>
        <v/>
      </c>
      <c r="P1544" s="455">
        <f>I1544-O1544</f>
        <v/>
      </c>
      <c r="Q1544" s="418" t="n"/>
      <c r="R1544" s="418" t="inlineStr">
        <is>
          <t>PNHL489966</t>
        </is>
      </c>
      <c r="S1544" s="418" t="inlineStr">
        <is>
          <t>PNHL489966</t>
        </is>
      </c>
      <c r="T1544" s="418">
        <f>R1544=S1544</f>
        <v/>
      </c>
      <c r="U1544" s="418">
        <f>AND(MONTH(F1544)=MONTH(Y1544), YEAR(F1544)=YEAR(Y1544))</f>
        <v/>
      </c>
      <c r="V1544" s="418">
        <f>AND(AC1544&lt;&gt;"", 'Company information'!D$4&lt;&gt;"", RIGHT(SUBSTITUTE(AC1544,"-",""),9)=RIGHT(SUBSTITUTE('Company information'!D$4,"-",""),9))</f>
        <v/>
      </c>
      <c r="W1544" s="418">
        <f>AI1544-I1544</f>
        <v/>
      </c>
      <c r="X1544" s="455" t="n"/>
      <c r="Y1544" s="419" t="n">
        <v>44820</v>
      </c>
      <c r="Z1544" s="418" t="inlineStr">
        <is>
          <t>PNHL489966</t>
        </is>
      </c>
      <c r="AA1544" s="418" t="inlineStr"/>
      <c r="AB1544" s="418" t="inlineStr">
        <is>
          <t>បុគ្គលជាប់អាករ</t>
        </is>
      </c>
      <c r="AC1544" s="418" t="inlineStr">
        <is>
          <t>L001-100067123</t>
        </is>
      </c>
      <c r="AD1544" s="418" t="inlineStr">
        <is>
          <t>រីឡាយអេប៊ល សូស អ៊ិនដាសស្រ្ទៀល (ខេមបូឌា)</t>
        </is>
      </c>
      <c r="AE1544" s="455" t="n">
        <v>3704786</v>
      </c>
      <c r="AF1544" s="455" t="n">
        <v>3367987</v>
      </c>
      <c r="AG1544" s="455" t="n">
        <v>0</v>
      </c>
      <c r="AH1544" s="455" t="n">
        <v>0</v>
      </c>
      <c r="AI1544" s="455" t="n">
        <v>336799</v>
      </c>
      <c r="AJ1544" s="455" t="n">
        <v>0</v>
      </c>
      <c r="AK1544" s="455" t="n">
        <v>0</v>
      </c>
      <c r="AL1544" s="455" t="n">
        <v>0</v>
      </c>
      <c r="AM1544" s="455" t="n">
        <v>0</v>
      </c>
      <c r="AN1544" s="455" t="n">
        <v>0</v>
      </c>
      <c r="AO1544" s="455" t="n">
        <v>0</v>
      </c>
      <c r="AP1544" s="455" t="n">
        <v>0</v>
      </c>
      <c r="AQ1544" s="455" t="n">
        <v>0</v>
      </c>
      <c r="AR1544" s="418" t="inlineStr"/>
      <c r="AS1544" s="418" t="inlineStr">
        <is>
          <t>LOCAL CHARGE &amp; OTHER</t>
        </is>
      </c>
      <c r="AT1544" s="418" t="inlineStr">
        <is>
          <t>បានប្រកាសពន្ធ</t>
        </is>
      </c>
    </row>
    <row r="1545">
      <c r="A1545" s="417" t="n">
        <v>1536</v>
      </c>
      <c r="B1545" s="418" t="inlineStr">
        <is>
          <t>Customs Declaration, CPF and Transport Doc Fee</t>
        </is>
      </c>
      <c r="C1545" s="418" t="inlineStr">
        <is>
          <t>វ៉ុលត្រេន ឡូជីស្ទីក (ខេមបូឌា) ឯ.ក</t>
        </is>
      </c>
      <c r="D1545" s="418" t="inlineStr">
        <is>
          <t>K010-901800934</t>
        </is>
      </c>
      <c r="E1545" s="418" t="inlineStr">
        <is>
          <t>VOL221186</t>
        </is>
      </c>
      <c r="F1545" s="419" t="n">
        <v>44817</v>
      </c>
      <c r="G1545" s="420" t="n">
        <v>145555</v>
      </c>
      <c r="H1545" s="418" t="n"/>
      <c r="I1545" s="455" t="n">
        <v>145555</v>
      </c>
      <c r="J1545" s="418">
        <f>IF(L1545&lt;&gt;"",L1545,K1545)</f>
        <v/>
      </c>
      <c r="K1545" s="418">
        <f>IF(AND(T1545=TRUE, U1545=TRUE, V1545=TRUE), IF(W1545&lt;-0.05, "អនុញ្ញាត (អ្នកផ្គត់ផ្គង់ប្រកាសខ្វះ)", "បានប្រកាស (អនុញ្ញាត)"), IF(AND(T1545=FALSE, U1545=FALSE, V1545=FALSE), "ព្យួរទុក (មិនមានទិន្នន័យ)", "ប្រកាសខុស (ព្យួរទុក)"))</f>
        <v/>
      </c>
      <c r="L1545" s="418" t="inlineStr"/>
      <c r="M1545" s="418" t="inlineStr"/>
      <c r="N1545" s="455" t="n"/>
      <c r="O1545" s="455">
        <f>IF(W1545&lt;0,AI1545,I1545)</f>
        <v/>
      </c>
      <c r="P1545" s="455">
        <f>I1545-O1545</f>
        <v/>
      </c>
      <c r="Q1545" s="418" t="n"/>
      <c r="R1545" s="418" t="inlineStr">
        <is>
          <t>VOL221186</t>
        </is>
      </c>
      <c r="S1545" s="418" t="inlineStr">
        <is>
          <t>VOL221186</t>
        </is>
      </c>
      <c r="T1545" s="418">
        <f>R1545=S1545</f>
        <v/>
      </c>
      <c r="U1545" s="418">
        <f>AND(MONTH(F1545)=MONTH(Y1545), YEAR(F1545)=YEAR(Y1545))</f>
        <v/>
      </c>
      <c r="V1545" s="418">
        <f>AND(AC1545&lt;&gt;"", 'Company information'!D$4&lt;&gt;"", RIGHT(SUBSTITUTE(AC1545,"-",""),9)=RIGHT(SUBSTITUTE('Company information'!D$4,"-",""),9))</f>
        <v/>
      </c>
      <c r="W1545" s="418">
        <f>AI1545-I1545</f>
        <v/>
      </c>
      <c r="X1545" s="455" t="n"/>
      <c r="Y1545" s="419" t="n">
        <v>44817</v>
      </c>
      <c r="Z1545" s="418" t="inlineStr">
        <is>
          <t>VOL221186</t>
        </is>
      </c>
      <c r="AA1545" s="418" t="inlineStr"/>
      <c r="AB1545" s="418" t="inlineStr">
        <is>
          <t>បុគ្គលជាប់អាករ</t>
        </is>
      </c>
      <c r="AC1545" s="418" t="inlineStr">
        <is>
          <t>L001-100067123</t>
        </is>
      </c>
      <c r="AD1545" s="418" t="inlineStr">
        <is>
          <t>រីឡាយអេប៊ល សូស អ៊ិនដាសស្រ្ទៀល (ខេមបូឌា)</t>
        </is>
      </c>
      <c r="AE1545" s="455" t="n">
        <v>1601114</v>
      </c>
      <c r="AF1545" s="455" t="n">
        <v>1455558</v>
      </c>
      <c r="AG1545" s="455" t="n">
        <v>0</v>
      </c>
      <c r="AH1545" s="455" t="n">
        <v>0</v>
      </c>
      <c r="AI1545" s="455" t="n">
        <v>145556</v>
      </c>
      <c r="AJ1545" s="455" t="n">
        <v>0</v>
      </c>
      <c r="AK1545" s="455" t="n">
        <v>0</v>
      </c>
      <c r="AL1545" s="455" t="n">
        <v>0</v>
      </c>
      <c r="AM1545" s="455" t="n">
        <v>0</v>
      </c>
      <c r="AN1545" s="455" t="n">
        <v>0</v>
      </c>
      <c r="AO1545" s="455" t="n">
        <v>0</v>
      </c>
      <c r="AP1545" s="455" t="n">
        <v>0</v>
      </c>
      <c r="AQ1545" s="455" t="n">
        <v>0</v>
      </c>
      <c r="AR1545" s="418" t="inlineStr"/>
      <c r="AS1545" s="418" t="inlineStr">
        <is>
          <t>Commission service on goods transportation</t>
        </is>
      </c>
      <c r="AT1545" s="418" t="inlineStr">
        <is>
          <t>បានប្រកាសពន្ធ</t>
        </is>
      </c>
    </row>
    <row r="1546">
      <c r="A1546" s="417" t="n">
        <v>1537</v>
      </c>
      <c r="B1546" s="418" t="inlineStr">
        <is>
          <t>Customs Clearance Fee, Extra Truckig Fee, Non-Original Insurance, Permit Fee, Service Charge and Red in Asycuda System</t>
        </is>
      </c>
      <c r="C1546" s="418" t="inlineStr">
        <is>
          <t>វ៉ុលត្រេន ឡូជីស្ទីក (ខេមបូឌា) ឯ.ក</t>
        </is>
      </c>
      <c r="D1546" s="418" t="inlineStr">
        <is>
          <t>K010-901800934</t>
        </is>
      </c>
      <c r="E1546" s="418" t="inlineStr">
        <is>
          <t>VOL221222</t>
        </is>
      </c>
      <c r="F1546" s="419" t="n">
        <v>44820</v>
      </c>
      <c r="G1546" s="420" t="n">
        <v>213674</v>
      </c>
      <c r="H1546" s="418" t="n"/>
      <c r="I1546" s="455" t="n">
        <v>213674</v>
      </c>
      <c r="J1546" s="418">
        <f>IF(L1546&lt;&gt;"",L1546,K1546)</f>
        <v/>
      </c>
      <c r="K1546" s="418">
        <f>IF(AND(T1546=TRUE, U1546=TRUE, V1546=TRUE), IF(W1546&lt;-0.05, "អនុញ្ញាត (អ្នកផ្គត់ផ្គង់ប្រកាសខ្វះ)", "បានប្រកាស (អនុញ្ញាត)"), IF(AND(T1546=FALSE, U1546=FALSE, V1546=FALSE), "ព្យួរទុក (មិនមានទិន្នន័យ)", "ប្រកាសខុស (ព្យួរទុក)"))</f>
        <v/>
      </c>
      <c r="L1546" s="418" t="inlineStr"/>
      <c r="M1546" s="418" t="inlineStr"/>
      <c r="N1546" s="455" t="n"/>
      <c r="O1546" s="455">
        <f>IF(W1546&lt;0,AI1546,I1546)</f>
        <v/>
      </c>
      <c r="P1546" s="455">
        <f>I1546-O1546</f>
        <v/>
      </c>
      <c r="Q1546" s="418" t="n"/>
      <c r="R1546" s="418" t="inlineStr">
        <is>
          <t>VOL221222</t>
        </is>
      </c>
      <c r="S1546" s="418" t="inlineStr">
        <is>
          <t>VOL221222</t>
        </is>
      </c>
      <c r="T1546" s="418">
        <f>R1546=S1546</f>
        <v/>
      </c>
      <c r="U1546" s="418">
        <f>AND(MONTH(F1546)=MONTH(Y1546), YEAR(F1546)=YEAR(Y1546))</f>
        <v/>
      </c>
      <c r="V1546" s="418">
        <f>AND(AC1546&lt;&gt;"", 'Company information'!D$4&lt;&gt;"", RIGHT(SUBSTITUTE(AC1546,"-",""),9)=RIGHT(SUBSTITUTE('Company information'!D$4,"-",""),9))</f>
        <v/>
      </c>
      <c r="W1546" s="418">
        <f>AI1546-I1546</f>
        <v/>
      </c>
      <c r="X1546" s="455" t="n"/>
      <c r="Y1546" s="419" t="n">
        <v>44820</v>
      </c>
      <c r="Z1546" s="418" t="inlineStr">
        <is>
          <t>VOL221222</t>
        </is>
      </c>
      <c r="AA1546" s="418" t="inlineStr"/>
      <c r="AB1546" s="418" t="inlineStr">
        <is>
          <t>បុគ្គលជាប់អាករ</t>
        </is>
      </c>
      <c r="AC1546" s="418" t="inlineStr">
        <is>
          <t>L001-100067123</t>
        </is>
      </c>
      <c r="AD1546" s="418" t="inlineStr">
        <is>
          <t>រីឡាយអេប៊ល សូស អ៊ិនដាសស្រ្ទៀល (ខេមបូឌា)</t>
        </is>
      </c>
      <c r="AE1546" s="455" t="n">
        <v>2350431</v>
      </c>
      <c r="AF1546" s="455" t="n">
        <v>2136755</v>
      </c>
      <c r="AG1546" s="455" t="n">
        <v>0</v>
      </c>
      <c r="AH1546" s="455" t="n">
        <v>0</v>
      </c>
      <c r="AI1546" s="455" t="n">
        <v>213676</v>
      </c>
      <c r="AJ1546" s="455" t="n">
        <v>0</v>
      </c>
      <c r="AK1546" s="455" t="n">
        <v>0</v>
      </c>
      <c r="AL1546" s="455" t="n">
        <v>0</v>
      </c>
      <c r="AM1546" s="455" t="n">
        <v>0</v>
      </c>
      <c r="AN1546" s="455" t="n">
        <v>0</v>
      </c>
      <c r="AO1546" s="455" t="n">
        <v>0</v>
      </c>
      <c r="AP1546" s="455" t="n">
        <v>0</v>
      </c>
      <c r="AQ1546" s="455" t="n">
        <v>0</v>
      </c>
      <c r="AR1546" s="418" t="inlineStr"/>
      <c r="AS1546" s="418" t="inlineStr">
        <is>
          <t>Commission service on goods transportation</t>
        </is>
      </c>
      <c r="AT1546" s="418" t="inlineStr">
        <is>
          <t>បានប្រកាសពន្ធ</t>
        </is>
      </c>
    </row>
    <row r="1547">
      <c r="A1547" s="417" t="n">
        <v>1538</v>
      </c>
      <c r="B1547" s="418" t="inlineStr">
        <is>
          <t>Customs Clearance Fee and Trucking Fee</t>
        </is>
      </c>
      <c r="C1547" s="418" t="inlineStr">
        <is>
          <t>វ៉ុលត្រេន ឡូជីស្ទីក (ខេមបូឌា) ឯ.ក</t>
        </is>
      </c>
      <c r="D1547" s="418" t="inlineStr">
        <is>
          <t>K010-901800934</t>
        </is>
      </c>
      <c r="E1547" s="418" t="inlineStr">
        <is>
          <t>VOL221211</t>
        </is>
      </c>
      <c r="F1547" s="419" t="n">
        <v>44819</v>
      </c>
      <c r="G1547" s="420" t="n">
        <v>125630</v>
      </c>
      <c r="H1547" s="418" t="n"/>
      <c r="I1547" s="455" t="n">
        <v>125630</v>
      </c>
      <c r="J1547" s="418">
        <f>IF(L1547&lt;&gt;"",L1547,K1547)</f>
        <v/>
      </c>
      <c r="K1547" s="418">
        <f>IF(AND(T1547=TRUE, U1547=TRUE, V1547=TRUE), IF(W1547&lt;-0.05, "អនុញ្ញាត (អ្នកផ្គត់ផ្គង់ប្រកាសខ្វះ)", "បានប្រកាស (អនុញ្ញាត)"), IF(AND(T1547=FALSE, U1547=FALSE, V1547=FALSE), "ព្យួរទុក (មិនមានទិន្នន័យ)", "ប្រកាសខុស (ព្យួរទុក)"))</f>
        <v/>
      </c>
      <c r="L1547" s="418" t="inlineStr"/>
      <c r="M1547" s="418" t="inlineStr"/>
      <c r="N1547" s="455" t="n"/>
      <c r="O1547" s="455">
        <f>IF(W1547&lt;0,AI1547,I1547)</f>
        <v/>
      </c>
      <c r="P1547" s="455">
        <f>I1547-O1547</f>
        <v/>
      </c>
      <c r="Q1547" s="418" t="n"/>
      <c r="R1547" s="418" t="inlineStr">
        <is>
          <t>VOL221211</t>
        </is>
      </c>
      <c r="S1547" s="418" t="inlineStr">
        <is>
          <t>VOL221211</t>
        </is>
      </c>
      <c r="T1547" s="418">
        <f>R1547=S1547</f>
        <v/>
      </c>
      <c r="U1547" s="418">
        <f>AND(MONTH(F1547)=MONTH(Y1547), YEAR(F1547)=YEAR(Y1547))</f>
        <v/>
      </c>
      <c r="V1547" s="418">
        <f>AND(AC1547&lt;&gt;"", 'Company information'!D$4&lt;&gt;"", RIGHT(SUBSTITUTE(AC1547,"-",""),9)=RIGHT(SUBSTITUTE('Company information'!D$4,"-",""),9))</f>
        <v/>
      </c>
      <c r="W1547" s="418">
        <f>AI1547-I1547</f>
        <v/>
      </c>
      <c r="X1547" s="455" t="n"/>
      <c r="Y1547" s="419" t="n">
        <v>44819</v>
      </c>
      <c r="Z1547" s="418" t="inlineStr">
        <is>
          <t>VOL221211</t>
        </is>
      </c>
      <c r="AA1547" s="418" t="inlineStr"/>
      <c r="AB1547" s="418" t="inlineStr">
        <is>
          <t>បុគ្គលជាប់អាករ</t>
        </is>
      </c>
      <c r="AC1547" s="418" t="inlineStr">
        <is>
          <t>L001-100067123</t>
        </is>
      </c>
      <c r="AD1547" s="418" t="inlineStr">
        <is>
          <t>រីឡាយអេប៊ល សូស អ៊ិនដាសស្រ្ទៀល (ខេមបូឌា)</t>
        </is>
      </c>
      <c r="AE1547" s="455" t="n">
        <v>1381925</v>
      </c>
      <c r="AF1547" s="455" t="n">
        <v>1256295</v>
      </c>
      <c r="AG1547" s="455" t="n">
        <v>0</v>
      </c>
      <c r="AH1547" s="455" t="n">
        <v>0</v>
      </c>
      <c r="AI1547" s="455" t="n">
        <v>125630</v>
      </c>
      <c r="AJ1547" s="455" t="n">
        <v>0</v>
      </c>
      <c r="AK1547" s="455" t="n">
        <v>0</v>
      </c>
      <c r="AL1547" s="455" t="n">
        <v>0</v>
      </c>
      <c r="AM1547" s="455" t="n">
        <v>0</v>
      </c>
      <c r="AN1547" s="455" t="n">
        <v>0</v>
      </c>
      <c r="AO1547" s="455" t="n">
        <v>0</v>
      </c>
      <c r="AP1547" s="455" t="n">
        <v>0</v>
      </c>
      <c r="AQ1547" s="455" t="n">
        <v>0</v>
      </c>
      <c r="AR1547" s="418" t="inlineStr"/>
      <c r="AS1547" s="418" t="inlineStr">
        <is>
          <t>Commission service on goods transportation</t>
        </is>
      </c>
      <c r="AT1547" s="418" t="inlineStr">
        <is>
          <t>បានប្រកាសពន្ធ</t>
        </is>
      </c>
    </row>
    <row r="1548">
      <c r="A1548" s="417" t="n">
        <v>1539</v>
      </c>
      <c r="B1548" s="418" t="inlineStr">
        <is>
          <t>Agency Fee and Bill of Lading</t>
        </is>
      </c>
      <c r="C1548" s="418" t="inlineStr">
        <is>
          <t>វ៉ុលត្រេន ឡូជីស្ទីក (ខេមបូឌា) ឯ.ក</t>
        </is>
      </c>
      <c r="D1548" s="418" t="inlineStr">
        <is>
          <t>K010-901800934</t>
        </is>
      </c>
      <c r="E1548" s="418" t="inlineStr">
        <is>
          <t>VOL221208</t>
        </is>
      </c>
      <c r="F1548" s="419" t="n">
        <v>44819</v>
      </c>
      <c r="G1548" s="420" t="n">
        <v>125630</v>
      </c>
      <c r="H1548" s="418" t="n"/>
      <c r="I1548" s="455" t="n">
        <v>125630</v>
      </c>
      <c r="J1548" s="418">
        <f>IF(L1548&lt;&gt;"",L1548,K1548)</f>
        <v/>
      </c>
      <c r="K1548" s="418">
        <f>IF(AND(T1548=TRUE, U1548=TRUE, V1548=TRUE), IF(W1548&lt;-0.05, "អនុញ្ញាត (អ្នកផ្គត់ផ្គង់ប្រកាសខ្វះ)", "បានប្រកាស (អនុញ្ញាត)"), IF(AND(T1548=FALSE, U1548=FALSE, V1548=FALSE), "ព្យួរទុក (មិនមានទិន្នន័យ)", "ប្រកាសខុស (ព្យួរទុក)"))</f>
        <v/>
      </c>
      <c r="L1548" s="418" t="inlineStr"/>
      <c r="M1548" s="418" t="inlineStr"/>
      <c r="N1548" s="455" t="n"/>
      <c r="O1548" s="455">
        <f>IF(W1548&lt;0,AI1548,I1548)</f>
        <v/>
      </c>
      <c r="P1548" s="455">
        <f>I1548-O1548</f>
        <v/>
      </c>
      <c r="Q1548" s="418" t="n"/>
      <c r="R1548" s="418" t="inlineStr">
        <is>
          <t>VOL221208</t>
        </is>
      </c>
      <c r="S1548" s="418" t="inlineStr">
        <is>
          <t>VOL221208</t>
        </is>
      </c>
      <c r="T1548" s="418">
        <f>R1548=S1548</f>
        <v/>
      </c>
      <c r="U1548" s="418">
        <f>AND(MONTH(F1548)=MONTH(Y1548), YEAR(F1548)=YEAR(Y1548))</f>
        <v/>
      </c>
      <c r="V1548" s="418">
        <f>AND(AC1548&lt;&gt;"", 'Company information'!D$4&lt;&gt;"", RIGHT(SUBSTITUTE(AC1548,"-",""),9)=RIGHT(SUBSTITUTE('Company information'!D$4,"-",""),9))</f>
        <v/>
      </c>
      <c r="W1548" s="418">
        <f>AI1548-I1548</f>
        <v/>
      </c>
      <c r="X1548" s="455" t="n"/>
      <c r="Y1548" s="419" t="n">
        <v>44819</v>
      </c>
      <c r="Z1548" s="418" t="inlineStr">
        <is>
          <t>VOL221208</t>
        </is>
      </c>
      <c r="AA1548" s="418" t="inlineStr"/>
      <c r="AB1548" s="418" t="inlineStr">
        <is>
          <t>បុគ្គលជាប់អាករ</t>
        </is>
      </c>
      <c r="AC1548" s="418" t="inlineStr">
        <is>
          <t>L001-100067123</t>
        </is>
      </c>
      <c r="AD1548" s="418" t="inlineStr">
        <is>
          <t>រីឡាយអេប៊ល សូស អ៊ិនដាសស្រ្ទៀល (ខេមបូឌា)</t>
        </is>
      </c>
      <c r="AE1548" s="455" t="n">
        <v>1381925</v>
      </c>
      <c r="AF1548" s="455" t="n">
        <v>1256295</v>
      </c>
      <c r="AG1548" s="455" t="n">
        <v>0</v>
      </c>
      <c r="AH1548" s="455" t="n">
        <v>0</v>
      </c>
      <c r="AI1548" s="455" t="n">
        <v>125630</v>
      </c>
      <c r="AJ1548" s="455" t="n">
        <v>0</v>
      </c>
      <c r="AK1548" s="455" t="n">
        <v>0</v>
      </c>
      <c r="AL1548" s="455" t="n">
        <v>0</v>
      </c>
      <c r="AM1548" s="455" t="n">
        <v>0</v>
      </c>
      <c r="AN1548" s="455" t="n">
        <v>0</v>
      </c>
      <c r="AO1548" s="455" t="n">
        <v>0</v>
      </c>
      <c r="AP1548" s="455" t="n">
        <v>0</v>
      </c>
      <c r="AQ1548" s="455" t="n">
        <v>0</v>
      </c>
      <c r="AR1548" s="418" t="inlineStr"/>
      <c r="AS1548" s="418" t="inlineStr">
        <is>
          <t>Commission service on goods transportation</t>
        </is>
      </c>
      <c r="AT1548" s="418" t="inlineStr">
        <is>
          <t>បានប្រកាសពន្ធ</t>
        </is>
      </c>
    </row>
    <row r="1549">
      <c r="A1549" s="417" t="n">
        <v>1540</v>
      </c>
      <c r="B1549" s="418" t="inlineStr">
        <is>
          <t>Customs Declaration and CPF Non-Container</t>
        </is>
      </c>
      <c r="C1549" s="418" t="inlineStr">
        <is>
          <t>វ៉ុលត្រេន ឡូជីស្ទីក (ខេមបូឌា) ឯ.ក</t>
        </is>
      </c>
      <c r="D1549" s="418" t="inlineStr">
        <is>
          <t>K010-901800934</t>
        </is>
      </c>
      <c r="E1549" s="418" t="inlineStr">
        <is>
          <t>VOL221209</t>
        </is>
      </c>
      <c r="F1549" s="419" t="n">
        <v>44819</v>
      </c>
      <c r="G1549" s="420" t="n">
        <v>125630</v>
      </c>
      <c r="H1549" s="418" t="n"/>
      <c r="I1549" s="455" t="n">
        <v>125630</v>
      </c>
      <c r="J1549" s="418">
        <f>IF(L1549&lt;&gt;"",L1549,K1549)</f>
        <v/>
      </c>
      <c r="K1549" s="418">
        <f>IF(AND(T1549=TRUE, U1549=TRUE, V1549=TRUE), IF(W1549&lt;-0.05, "អនុញ្ញាត (អ្នកផ្គត់ផ្គង់ប្រកាសខ្វះ)", "បានប្រកាស (អនុញ្ញាត)"), IF(AND(T1549=FALSE, U1549=FALSE, V1549=FALSE), "ព្យួរទុក (មិនមានទិន្នន័យ)", "ប្រកាសខុស (ព្យួរទុក)"))</f>
        <v/>
      </c>
      <c r="L1549" s="418" t="inlineStr"/>
      <c r="M1549" s="418" t="inlineStr"/>
      <c r="N1549" s="455" t="n"/>
      <c r="O1549" s="455">
        <f>IF(W1549&lt;0,AI1549,I1549)</f>
        <v/>
      </c>
      <c r="P1549" s="455">
        <f>I1549-O1549</f>
        <v/>
      </c>
      <c r="Q1549" s="418" t="n"/>
      <c r="R1549" s="418" t="inlineStr">
        <is>
          <t>VOL221209</t>
        </is>
      </c>
      <c r="S1549" s="418" t="inlineStr">
        <is>
          <t>VOL221209</t>
        </is>
      </c>
      <c r="T1549" s="418">
        <f>R1549=S1549</f>
        <v/>
      </c>
      <c r="U1549" s="418">
        <f>AND(MONTH(F1549)=MONTH(Y1549), YEAR(F1549)=YEAR(Y1549))</f>
        <v/>
      </c>
      <c r="V1549" s="418">
        <f>AND(AC1549&lt;&gt;"", 'Company information'!D$4&lt;&gt;"", RIGHT(SUBSTITUTE(AC1549,"-",""),9)=RIGHT(SUBSTITUTE('Company information'!D$4,"-",""),9))</f>
        <v/>
      </c>
      <c r="W1549" s="418">
        <f>AI1549-I1549</f>
        <v/>
      </c>
      <c r="X1549" s="455" t="n"/>
      <c r="Y1549" s="419" t="n">
        <v>44819</v>
      </c>
      <c r="Z1549" s="418" t="inlineStr">
        <is>
          <t>VOL221209</t>
        </is>
      </c>
      <c r="AA1549" s="418" t="inlineStr"/>
      <c r="AB1549" s="418" t="inlineStr">
        <is>
          <t>បុគ្គលជាប់អាករ</t>
        </is>
      </c>
      <c r="AC1549" s="418" t="inlineStr">
        <is>
          <t>L001-100067123</t>
        </is>
      </c>
      <c r="AD1549" s="418" t="inlineStr">
        <is>
          <t>រីឡាយអេប៊ល សូស អ៊ិនដាសស្រ្ទៀល (ខេមបូឌា)</t>
        </is>
      </c>
      <c r="AE1549" s="455" t="n">
        <v>1381925</v>
      </c>
      <c r="AF1549" s="455" t="n">
        <v>1256295</v>
      </c>
      <c r="AG1549" s="455" t="n">
        <v>0</v>
      </c>
      <c r="AH1549" s="455" t="n">
        <v>0</v>
      </c>
      <c r="AI1549" s="455" t="n">
        <v>125630</v>
      </c>
      <c r="AJ1549" s="455" t="n">
        <v>0</v>
      </c>
      <c r="AK1549" s="455" t="n">
        <v>0</v>
      </c>
      <c r="AL1549" s="455" t="n">
        <v>0</v>
      </c>
      <c r="AM1549" s="455" t="n">
        <v>0</v>
      </c>
      <c r="AN1549" s="455" t="n">
        <v>0</v>
      </c>
      <c r="AO1549" s="455" t="n">
        <v>0</v>
      </c>
      <c r="AP1549" s="455" t="n">
        <v>0</v>
      </c>
      <c r="AQ1549" s="455" t="n">
        <v>0</v>
      </c>
      <c r="AR1549" s="418" t="inlineStr"/>
      <c r="AS1549" s="418" t="inlineStr">
        <is>
          <t>Commission service on goods transportation</t>
        </is>
      </c>
      <c r="AT1549" s="418" t="inlineStr">
        <is>
          <t>បានប្រកាសពន្ធ</t>
        </is>
      </c>
    </row>
    <row r="1550">
      <c r="A1550" s="417" t="n">
        <v>1541</v>
      </c>
      <c r="B1550" s="418" t="inlineStr">
        <is>
          <t>Cargo Terminal</t>
        </is>
      </c>
      <c r="C1550" s="418" t="inlineStr">
        <is>
          <t>ដាប់បែលយូភីអិល (ខេមបូឌា) ឯ.ក</t>
        </is>
      </c>
      <c r="D1550" s="418" t="inlineStr">
        <is>
          <t>K005-901800929</t>
        </is>
      </c>
      <c r="E1550" s="418" t="inlineStr">
        <is>
          <t>22-2513</t>
        </is>
      </c>
      <c r="F1550" s="419" t="n">
        <v>44820</v>
      </c>
      <c r="G1550" s="420" t="n">
        <v>38874</v>
      </c>
      <c r="H1550" s="418" t="n"/>
      <c r="I1550" s="455" t="n">
        <v>38874</v>
      </c>
      <c r="J1550" s="418">
        <f>IF(L1550&lt;&gt;"",L1550,K1550)</f>
        <v/>
      </c>
      <c r="K1550" s="418">
        <f>IF(AND(T1550=TRUE, U1550=TRUE, V1550=TRUE), IF(W1550&lt;-0.05, "អនុញ្ញាត (អ្នកផ្គត់ផ្គង់ប្រកាសខ្វះ)", "បានប្រកាស (អនុញ្ញាត)"), IF(AND(T1550=FALSE, U1550=FALSE, V1550=FALSE), "ព្យួរទុក (មិនមានទិន្នន័យ)", "ប្រកាសខុស (ព្យួរទុក)"))</f>
        <v/>
      </c>
      <c r="L1550" s="418" t="inlineStr"/>
      <c r="M1550" s="418" t="inlineStr"/>
      <c r="N1550" s="455" t="n"/>
      <c r="O1550" s="455">
        <f>IF(W1550&lt;0,AI1550,I1550)</f>
        <v/>
      </c>
      <c r="P1550" s="455">
        <f>I1550-O1550</f>
        <v/>
      </c>
      <c r="Q1550" s="418" t="n"/>
      <c r="R1550" s="418" t="inlineStr">
        <is>
          <t>22-2513</t>
        </is>
      </c>
      <c r="S1550" s="418" t="inlineStr">
        <is>
          <t>22-2513</t>
        </is>
      </c>
      <c r="T1550" s="418">
        <f>R1550=S1550</f>
        <v/>
      </c>
      <c r="U1550" s="418">
        <f>AND(MONTH(F1550)=MONTH(Y1550), YEAR(F1550)=YEAR(Y1550))</f>
        <v/>
      </c>
      <c r="V1550" s="418">
        <f>AND(AC1550&lt;&gt;"", 'Company information'!D$4&lt;&gt;"", RIGHT(SUBSTITUTE(AC1550,"-",""),9)=RIGHT(SUBSTITUTE('Company information'!D$4,"-",""),9))</f>
        <v/>
      </c>
      <c r="W1550" s="418">
        <f>AI1550-I1550</f>
        <v/>
      </c>
      <c r="X1550" s="455" t="n"/>
      <c r="Y1550" s="419" t="n">
        <v>44820</v>
      </c>
      <c r="Z1550" s="418" t="inlineStr">
        <is>
          <t>22-2513</t>
        </is>
      </c>
      <c r="AA1550" s="418" t="inlineStr"/>
      <c r="AB1550" s="418" t="inlineStr">
        <is>
          <t>បុគ្គលជាប់អាករ</t>
        </is>
      </c>
      <c r="AC1550" s="418" t="inlineStr">
        <is>
          <t>L001-100067123</t>
        </is>
      </c>
      <c r="AD1550" s="418" t="inlineStr">
        <is>
          <t>រីឡាយអេប៊ល សូស អ៊ិនដាសស្រ្ទៀល (ខេមបូឌា)</t>
        </is>
      </c>
      <c r="AE1550" s="455" t="n">
        <v>427615</v>
      </c>
      <c r="AF1550" s="455" t="n">
        <v>388741</v>
      </c>
      <c r="AG1550" s="455" t="n">
        <v>0</v>
      </c>
      <c r="AH1550" s="455" t="n">
        <v>0</v>
      </c>
      <c r="AI1550" s="455" t="n">
        <v>38874</v>
      </c>
      <c r="AJ1550" s="455" t="n">
        <v>0</v>
      </c>
      <c r="AK1550" s="455" t="n">
        <v>0</v>
      </c>
      <c r="AL1550" s="455" t="n">
        <v>0</v>
      </c>
      <c r="AM1550" s="455" t="n">
        <v>0</v>
      </c>
      <c r="AN1550" s="455" t="n">
        <v>0</v>
      </c>
      <c r="AO1550" s="455" t="n">
        <v>0</v>
      </c>
      <c r="AP1550" s="455" t="n">
        <v>0</v>
      </c>
      <c r="AQ1550" s="455" t="n">
        <v>0</v>
      </c>
      <c r="AR1550" s="418" t="inlineStr"/>
      <c r="AS1550" s="418" t="inlineStr">
        <is>
          <t>TRADE REVENUE</t>
        </is>
      </c>
      <c r="AT1550" s="418" t="inlineStr">
        <is>
          <t>បានប្រកាសពន្ធ</t>
        </is>
      </c>
    </row>
    <row r="1551">
      <c r="A1551" s="417" t="n">
        <v>1542</v>
      </c>
      <c r="B1551" s="418" t="inlineStr">
        <is>
          <t>Customs Clearance Fee, Permit Fee, Import Deposit and Red in Asycuda System</t>
        </is>
      </c>
      <c r="C1551" s="418" t="inlineStr">
        <is>
          <t>ដាប់បែលយូភីអិល (ខេមបូឌា) ឯ.ក</t>
        </is>
      </c>
      <c r="D1551" s="418" t="inlineStr">
        <is>
          <t>K005-901800929</t>
        </is>
      </c>
      <c r="E1551" s="418" t="inlineStr">
        <is>
          <t>22-2512</t>
        </is>
      </c>
      <c r="F1551" s="419" t="n">
        <v>44820</v>
      </c>
      <c r="G1551" s="420" t="n">
        <v>47713</v>
      </c>
      <c r="H1551" s="418" t="n"/>
      <c r="I1551" s="455" t="n">
        <v>47713</v>
      </c>
      <c r="J1551" s="418">
        <f>IF(L1551&lt;&gt;"",L1551,K1551)</f>
        <v/>
      </c>
      <c r="K1551" s="418">
        <f>IF(AND(T1551=TRUE, U1551=TRUE, V1551=TRUE), IF(W1551&lt;-0.05, "អនុញ្ញាត (អ្នកផ្គត់ផ្គង់ប្រកាសខ្វះ)", "បានប្រកាស (អនុញ្ញាត)"), IF(AND(T1551=FALSE, U1551=FALSE, V1551=FALSE), "ព្យួរទុក (មិនមានទិន្នន័យ)", "ប្រកាសខុស (ព្យួរទុក)"))</f>
        <v/>
      </c>
      <c r="L1551" s="418" t="inlineStr"/>
      <c r="M1551" s="418" t="inlineStr"/>
      <c r="N1551" s="455" t="n"/>
      <c r="O1551" s="455">
        <f>IF(W1551&lt;0,AI1551,I1551)</f>
        <v/>
      </c>
      <c r="P1551" s="455">
        <f>I1551-O1551</f>
        <v/>
      </c>
      <c r="Q1551" s="418" t="n"/>
      <c r="R1551" s="418" t="inlineStr">
        <is>
          <t>22-2512</t>
        </is>
      </c>
      <c r="S1551" s="418" t="inlineStr">
        <is>
          <t>22-2512</t>
        </is>
      </c>
      <c r="T1551" s="418">
        <f>R1551=S1551</f>
        <v/>
      </c>
      <c r="U1551" s="418">
        <f>AND(MONTH(F1551)=MONTH(Y1551), YEAR(F1551)=YEAR(Y1551))</f>
        <v/>
      </c>
      <c r="V1551" s="418">
        <f>AND(AC1551&lt;&gt;"", 'Company information'!D$4&lt;&gt;"", RIGHT(SUBSTITUTE(AC1551,"-",""),9)=RIGHT(SUBSTITUTE('Company information'!D$4,"-",""),9))</f>
        <v/>
      </c>
      <c r="W1551" s="418">
        <f>AI1551-I1551</f>
        <v/>
      </c>
      <c r="X1551" s="455" t="n"/>
      <c r="Y1551" s="419" t="n">
        <v>44820</v>
      </c>
      <c r="Z1551" s="418" t="inlineStr">
        <is>
          <t>22-2512</t>
        </is>
      </c>
      <c r="AA1551" s="418" t="inlineStr"/>
      <c r="AB1551" s="418" t="inlineStr">
        <is>
          <t>បុគ្គលជាប់អាករ</t>
        </is>
      </c>
      <c r="AC1551" s="418" t="inlineStr">
        <is>
          <t>L001-100067123</t>
        </is>
      </c>
      <c r="AD1551" s="418" t="inlineStr">
        <is>
          <t>រីឡាយអេប៊ល សូស អ៊ិនដាសស្រ្ទៀល (ខេមបូឌា)</t>
        </is>
      </c>
      <c r="AE1551" s="455" t="n">
        <v>524847</v>
      </c>
      <c r="AF1551" s="455" t="n">
        <v>477134</v>
      </c>
      <c r="AG1551" s="455" t="n">
        <v>0</v>
      </c>
      <c r="AH1551" s="455" t="n">
        <v>0</v>
      </c>
      <c r="AI1551" s="455" t="n">
        <v>47713</v>
      </c>
      <c r="AJ1551" s="455" t="n">
        <v>0</v>
      </c>
      <c r="AK1551" s="455" t="n">
        <v>0</v>
      </c>
      <c r="AL1551" s="455" t="n">
        <v>0</v>
      </c>
      <c r="AM1551" s="455" t="n">
        <v>0</v>
      </c>
      <c r="AN1551" s="455" t="n">
        <v>0</v>
      </c>
      <c r="AO1551" s="455" t="n">
        <v>0</v>
      </c>
      <c r="AP1551" s="455" t="n">
        <v>0</v>
      </c>
      <c r="AQ1551" s="455" t="n">
        <v>0</v>
      </c>
      <c r="AR1551" s="418" t="inlineStr"/>
      <c r="AS1551" s="418" t="inlineStr">
        <is>
          <t>TRADE REVENUE</t>
        </is>
      </c>
      <c r="AT1551" s="418" t="inlineStr">
        <is>
          <t>បានប្រកាសពន្ធ</t>
        </is>
      </c>
    </row>
    <row r="1552">
      <c r="A1552" s="417" t="n">
        <v>1543</v>
      </c>
      <c r="B1552" s="418" t="inlineStr">
        <is>
          <t>THC, EMF, 3 PARTY TRUCKING, CIC, R/O, DOC FEE and HANDLING FEE</t>
        </is>
      </c>
      <c r="C1552" s="418" t="inlineStr">
        <is>
          <t>ដាប់បែលយូភីអិល (ខេមបូឌា) ឯ.ក</t>
        </is>
      </c>
      <c r="D1552" s="418" t="inlineStr">
        <is>
          <t>K005-901800929</t>
        </is>
      </c>
      <c r="E1552" s="418" t="inlineStr">
        <is>
          <t>22-2511</t>
        </is>
      </c>
      <c r="F1552" s="419" t="n">
        <v>44820</v>
      </c>
      <c r="G1552" s="420" t="n">
        <v>147122</v>
      </c>
      <c r="H1552" s="418" t="n"/>
      <c r="I1552" s="455" t="n">
        <v>147122</v>
      </c>
      <c r="J1552" s="418">
        <f>IF(L1552&lt;&gt;"",L1552,K1552)</f>
        <v/>
      </c>
      <c r="K1552" s="418">
        <f>IF(AND(T1552=TRUE, U1552=TRUE, V1552=TRUE), IF(W1552&lt;-0.05, "អនុញ្ញាត (អ្នកផ្គត់ផ្គង់ប្រកាសខ្វះ)", "បានប្រកាស (អនុញ្ញាត)"), IF(AND(T1552=FALSE, U1552=FALSE, V1552=FALSE), "ព្យួរទុក (មិនមានទិន្នន័យ)", "ប្រកាសខុស (ព្យួរទុក)"))</f>
        <v/>
      </c>
      <c r="L1552" s="418" t="inlineStr"/>
      <c r="M1552" s="418" t="inlineStr"/>
      <c r="N1552" s="455" t="n"/>
      <c r="O1552" s="455">
        <f>IF(W1552&lt;0,AI1552,I1552)</f>
        <v/>
      </c>
      <c r="P1552" s="455">
        <f>I1552-O1552</f>
        <v/>
      </c>
      <c r="Q1552" s="418" t="n"/>
      <c r="R1552" s="418" t="inlineStr">
        <is>
          <t>22-2511</t>
        </is>
      </c>
      <c r="S1552" s="418" t="inlineStr">
        <is>
          <t>22-2511</t>
        </is>
      </c>
      <c r="T1552" s="418">
        <f>R1552=S1552</f>
        <v/>
      </c>
      <c r="U1552" s="418">
        <f>AND(MONTH(F1552)=MONTH(Y1552), YEAR(F1552)=YEAR(Y1552))</f>
        <v/>
      </c>
      <c r="V1552" s="418">
        <f>AND(AC1552&lt;&gt;"", 'Company information'!D$4&lt;&gt;"", RIGHT(SUBSTITUTE(AC1552,"-",""),9)=RIGHT(SUBSTITUTE('Company information'!D$4,"-",""),9))</f>
        <v/>
      </c>
      <c r="W1552" s="418">
        <f>AI1552-I1552</f>
        <v/>
      </c>
      <c r="X1552" s="455" t="n"/>
      <c r="Y1552" s="419" t="n">
        <v>44820</v>
      </c>
      <c r="Z1552" s="418" t="inlineStr">
        <is>
          <t>22-2511</t>
        </is>
      </c>
      <c r="AA1552" s="418" t="inlineStr"/>
      <c r="AB1552" s="418" t="inlineStr">
        <is>
          <t>បុគ្គលជាប់អាករ</t>
        </is>
      </c>
      <c r="AC1552" s="418" t="inlineStr">
        <is>
          <t>L001-100067123</t>
        </is>
      </c>
      <c r="AD1552" s="418" t="inlineStr">
        <is>
          <t>រីឡាយអេប៊ល សូស អ៊ិនដាសស្រ្ទៀល (ខេមបូឌា)</t>
        </is>
      </c>
      <c r="AE1552" s="455" t="n">
        <v>1618336</v>
      </c>
      <c r="AF1552" s="455" t="n">
        <v>1471215</v>
      </c>
      <c r="AG1552" s="455" t="n">
        <v>0</v>
      </c>
      <c r="AH1552" s="455" t="n">
        <v>0</v>
      </c>
      <c r="AI1552" s="455" t="n">
        <v>147121</v>
      </c>
      <c r="AJ1552" s="455" t="n">
        <v>0</v>
      </c>
      <c r="AK1552" s="455" t="n">
        <v>0</v>
      </c>
      <c r="AL1552" s="455" t="n">
        <v>0</v>
      </c>
      <c r="AM1552" s="455" t="n">
        <v>0</v>
      </c>
      <c r="AN1552" s="455" t="n">
        <v>0</v>
      </c>
      <c r="AO1552" s="455" t="n">
        <v>0</v>
      </c>
      <c r="AP1552" s="455" t="n">
        <v>0</v>
      </c>
      <c r="AQ1552" s="455" t="n">
        <v>0</v>
      </c>
      <c r="AR1552" s="418" t="inlineStr"/>
      <c r="AS1552" s="418" t="inlineStr">
        <is>
          <t>TRADE REVENUE</t>
        </is>
      </c>
      <c r="AT1552" s="418" t="inlineStr">
        <is>
          <t>បានប្រកាសពន្ធ</t>
        </is>
      </c>
    </row>
    <row r="1553">
      <c r="A1553" s="417" t="n">
        <v>1544</v>
      </c>
      <c r="B1553" s="418" t="inlineStr">
        <is>
          <t>Monthly Tax Service for March 2024</t>
        </is>
      </c>
      <c r="C1553" s="418" t="inlineStr">
        <is>
          <t>ដាប់បែលយូភីអិល (ខេមបូឌា) ឯ.ក</t>
        </is>
      </c>
      <c r="D1553" s="418" t="inlineStr">
        <is>
          <t>K005-901800929</t>
        </is>
      </c>
      <c r="E1553" s="418" t="inlineStr">
        <is>
          <t>22-2510</t>
        </is>
      </c>
      <c r="F1553" s="419" t="n">
        <v>44820</v>
      </c>
      <c r="G1553" s="420" t="n">
        <v>37080</v>
      </c>
      <c r="H1553" s="418" t="n"/>
      <c r="I1553" s="455" t="n">
        <v>37080</v>
      </c>
      <c r="J1553" s="418">
        <f>IF(L1553&lt;&gt;"",L1553,K1553)</f>
        <v/>
      </c>
      <c r="K1553" s="418">
        <f>IF(AND(T1553=TRUE, U1553=TRUE, V1553=TRUE), IF(W1553&lt;-0.05, "អនុញ្ញាត (អ្នកផ្គត់ផ្គង់ប្រកាសខ្វះ)", "បានប្រកាស (អនុញ្ញាត)"), IF(AND(T1553=FALSE, U1553=FALSE, V1553=FALSE), "ព្យួរទុក (មិនមានទិន្នន័យ)", "ប្រកាសខុស (ព្យួរទុក)"))</f>
        <v/>
      </c>
      <c r="L1553" s="418" t="inlineStr"/>
      <c r="M1553" s="418" t="inlineStr"/>
      <c r="N1553" s="455" t="n"/>
      <c r="O1553" s="455">
        <f>IF(W1553&lt;0,AI1553,I1553)</f>
        <v/>
      </c>
      <c r="P1553" s="455">
        <f>I1553-O1553</f>
        <v/>
      </c>
      <c r="Q1553" s="418" t="n"/>
      <c r="R1553" s="418" t="inlineStr">
        <is>
          <t>22-2510</t>
        </is>
      </c>
      <c r="S1553" s="418" t="inlineStr">
        <is>
          <t>22-2510</t>
        </is>
      </c>
      <c r="T1553" s="418">
        <f>R1553=S1553</f>
        <v/>
      </c>
      <c r="U1553" s="418">
        <f>AND(MONTH(F1553)=MONTH(Y1553), YEAR(F1553)=YEAR(Y1553))</f>
        <v/>
      </c>
      <c r="V1553" s="418">
        <f>AND(AC1553&lt;&gt;"", 'Company information'!D$4&lt;&gt;"", RIGHT(SUBSTITUTE(AC1553,"-",""),9)=RIGHT(SUBSTITUTE('Company information'!D$4,"-",""),9))</f>
        <v/>
      </c>
      <c r="W1553" s="418">
        <f>AI1553-I1553</f>
        <v/>
      </c>
      <c r="X1553" s="455" t="n"/>
      <c r="Y1553" s="419" t="n">
        <v>44820</v>
      </c>
      <c r="Z1553" s="418" t="inlineStr">
        <is>
          <t>22-2510</t>
        </is>
      </c>
      <c r="AA1553" s="418" t="inlineStr"/>
      <c r="AB1553" s="418" t="inlineStr">
        <is>
          <t>បុគ្គលជាប់អាករ</t>
        </is>
      </c>
      <c r="AC1553" s="418" t="inlineStr">
        <is>
          <t>L001-100067123</t>
        </is>
      </c>
      <c r="AD1553" s="418" t="inlineStr">
        <is>
          <t>រីឡាយអេប៊ល សូស អ៊ិនដាសស្រ្ទៀល (ខេមបូឌា)</t>
        </is>
      </c>
      <c r="AE1553" s="455" t="n">
        <v>407880</v>
      </c>
      <c r="AF1553" s="455" t="n">
        <v>370800</v>
      </c>
      <c r="AG1553" s="455" t="n">
        <v>0</v>
      </c>
      <c r="AH1553" s="455" t="n">
        <v>0</v>
      </c>
      <c r="AI1553" s="455" t="n">
        <v>37080</v>
      </c>
      <c r="AJ1553" s="455" t="n">
        <v>0</v>
      </c>
      <c r="AK1553" s="455" t="n">
        <v>0</v>
      </c>
      <c r="AL1553" s="455" t="n">
        <v>0</v>
      </c>
      <c r="AM1553" s="455" t="n">
        <v>0</v>
      </c>
      <c r="AN1553" s="455" t="n">
        <v>0</v>
      </c>
      <c r="AO1553" s="455" t="n">
        <v>0</v>
      </c>
      <c r="AP1553" s="455" t="n">
        <v>0</v>
      </c>
      <c r="AQ1553" s="455" t="n">
        <v>0</v>
      </c>
      <c r="AR1553" s="418" t="inlineStr"/>
      <c r="AS1553" s="418" t="inlineStr">
        <is>
          <t>TRADE REVENUE</t>
        </is>
      </c>
      <c r="AT1553" s="418" t="inlineStr">
        <is>
          <t>បានប្រកាសពន្ធ</t>
        </is>
      </c>
    </row>
    <row r="1554">
      <c r="A1554" s="417" t="n">
        <v>1545</v>
      </c>
      <c r="B1554" s="418" t="inlineStr">
        <is>
          <t>Stationary</t>
        </is>
      </c>
      <c r="C1554" s="418" t="inlineStr">
        <is>
          <t>ដាប់បែលយូភីអិល (ខេមបូឌា) ឯ.ក</t>
        </is>
      </c>
      <c r="D1554" s="418" t="inlineStr">
        <is>
          <t>K005-901800929</t>
        </is>
      </c>
      <c r="E1554" s="418" t="inlineStr">
        <is>
          <t>22-2509</t>
        </is>
      </c>
      <c r="F1554" s="419" t="n">
        <v>44820</v>
      </c>
      <c r="G1554" s="420" t="n">
        <v>451964</v>
      </c>
      <c r="H1554" s="418" t="n"/>
      <c r="I1554" s="455" t="n">
        <v>451964</v>
      </c>
      <c r="J1554" s="418">
        <f>IF(L1554&lt;&gt;"",L1554,K1554)</f>
        <v/>
      </c>
      <c r="K1554" s="418">
        <f>IF(AND(T1554=TRUE, U1554=TRUE, V1554=TRUE), IF(W1554&lt;-0.05, "អនុញ្ញាត (អ្នកផ្គត់ផ្គង់ប្រកាសខ្វះ)", "បានប្រកាស (អនុញ្ញាត)"), IF(AND(T1554=FALSE, U1554=FALSE, V1554=FALSE), "ព្យួរទុក (មិនមានទិន្នន័យ)", "ប្រកាសខុស (ព្យួរទុក)"))</f>
        <v/>
      </c>
      <c r="L1554" s="418" t="inlineStr"/>
      <c r="M1554" s="418" t="inlineStr"/>
      <c r="N1554" s="455" t="n"/>
      <c r="O1554" s="455">
        <f>IF(W1554&lt;0,AI1554,I1554)</f>
        <v/>
      </c>
      <c r="P1554" s="455">
        <f>I1554-O1554</f>
        <v/>
      </c>
      <c r="Q1554" s="418" t="n"/>
      <c r="R1554" s="418" t="inlineStr">
        <is>
          <t>22-2509</t>
        </is>
      </c>
      <c r="S1554" s="418" t="inlineStr">
        <is>
          <t>22-2509</t>
        </is>
      </c>
      <c r="T1554" s="418">
        <f>R1554=S1554</f>
        <v/>
      </c>
      <c r="U1554" s="418">
        <f>AND(MONTH(F1554)=MONTH(Y1554), YEAR(F1554)=YEAR(Y1554))</f>
        <v/>
      </c>
      <c r="V1554" s="418">
        <f>AND(AC1554&lt;&gt;"", 'Company information'!D$4&lt;&gt;"", RIGHT(SUBSTITUTE(AC1554,"-",""),9)=RIGHT(SUBSTITUTE('Company information'!D$4,"-",""),9))</f>
        <v/>
      </c>
      <c r="W1554" s="418">
        <f>AI1554-I1554</f>
        <v/>
      </c>
      <c r="X1554" s="455" t="n"/>
      <c r="Y1554" s="419" t="n">
        <v>44820</v>
      </c>
      <c r="Z1554" s="418" t="inlineStr">
        <is>
          <t>22-2509</t>
        </is>
      </c>
      <c r="AA1554" s="418" t="inlineStr"/>
      <c r="AB1554" s="418" t="inlineStr">
        <is>
          <t>បុគ្គលជាប់អាករ</t>
        </is>
      </c>
      <c r="AC1554" s="418" t="inlineStr">
        <is>
          <t>L001-100067123</t>
        </is>
      </c>
      <c r="AD1554" s="418" t="inlineStr">
        <is>
          <t>រីឡាយអេប៊ល សូស អ៊ិនដាសស្រ្ទៀល (ខេមបូឌា)</t>
        </is>
      </c>
      <c r="AE1554" s="455" t="n">
        <v>4971604</v>
      </c>
      <c r="AF1554" s="455" t="n">
        <v>4519640</v>
      </c>
      <c r="AG1554" s="455" t="n">
        <v>0</v>
      </c>
      <c r="AH1554" s="455" t="n">
        <v>0</v>
      </c>
      <c r="AI1554" s="455" t="n">
        <v>451964</v>
      </c>
      <c r="AJ1554" s="455" t="n">
        <v>0</v>
      </c>
      <c r="AK1554" s="455" t="n">
        <v>0</v>
      </c>
      <c r="AL1554" s="455" t="n">
        <v>0</v>
      </c>
      <c r="AM1554" s="455" t="n">
        <v>0</v>
      </c>
      <c r="AN1554" s="455" t="n">
        <v>0</v>
      </c>
      <c r="AO1554" s="455" t="n">
        <v>0</v>
      </c>
      <c r="AP1554" s="455" t="n">
        <v>0</v>
      </c>
      <c r="AQ1554" s="455" t="n">
        <v>0</v>
      </c>
      <c r="AR1554" s="418" t="inlineStr"/>
      <c r="AS1554" s="418" t="inlineStr">
        <is>
          <t>TRADE REVENUE</t>
        </is>
      </c>
      <c r="AT1554" s="418" t="inlineStr">
        <is>
          <t>បានប្រកាសពន្ធ</t>
        </is>
      </c>
    </row>
    <row r="1555">
      <c r="A1555" s="417" t="n">
        <v>1546</v>
      </c>
      <c r="B1555" s="418" t="inlineStr">
        <is>
          <t>D/W RSC CTN</t>
        </is>
      </c>
      <c r="C1555" s="418" t="inlineStr">
        <is>
          <t>អ សុី អេស ឡូជីស្ទីក (ខេមបូឌា)</t>
        </is>
      </c>
      <c r="D1555" s="418" t="inlineStr">
        <is>
          <t>K005-100112714</t>
        </is>
      </c>
      <c r="E1555" s="418" t="inlineStr">
        <is>
          <t>RCS22-0618</t>
        </is>
      </c>
      <c r="F1555" s="419" t="n">
        <v>44904</v>
      </c>
      <c r="G1555" s="420" t="n">
        <v>47323</v>
      </c>
      <c r="H1555" s="418" t="n"/>
      <c r="I1555" s="455" t="n">
        <v>47323</v>
      </c>
      <c r="J1555" s="418">
        <f>IF(L1555&lt;&gt;"",L1555,K1555)</f>
        <v/>
      </c>
      <c r="K1555" s="418">
        <f>IF(AND(T1555=TRUE, U1555=TRUE, V1555=TRUE), IF(W1555&lt;-0.05, "អនុញ្ញាត (អ្នកផ្គត់ផ្គង់ប្រកាសខ្វះ)", "បានប្រកាស (អនុញ្ញាត)"), IF(AND(T1555=FALSE, U1555=FALSE, V1555=FALSE), "ព្យួរទុក (មិនមានទិន្នន័យ)", "ប្រកាសខុស (ព្យួរទុក)"))</f>
        <v/>
      </c>
      <c r="L1555" s="418" t="inlineStr"/>
      <c r="M1555" s="418" t="inlineStr"/>
      <c r="N1555" s="455" t="n"/>
      <c r="O1555" s="455">
        <f>IF(W1555&lt;0,AI1555,I1555)</f>
        <v/>
      </c>
      <c r="P1555" s="455">
        <f>I1555-O1555</f>
        <v/>
      </c>
      <c r="Q1555" s="418" t="n"/>
      <c r="R1555" s="418" t="inlineStr">
        <is>
          <t>RCS22-0618</t>
        </is>
      </c>
      <c r="S1555" s="418" t="inlineStr">
        <is>
          <t>RCS22-0618</t>
        </is>
      </c>
      <c r="T1555" s="418">
        <f>R1555=S1555</f>
        <v/>
      </c>
      <c r="U1555" s="418">
        <f>AND(MONTH(F1555)=MONTH(Y1555), YEAR(F1555)=YEAR(Y1555))</f>
        <v/>
      </c>
      <c r="V1555" s="418">
        <f>AND(AC1555&lt;&gt;"", 'Company information'!D$4&lt;&gt;"", RIGHT(SUBSTITUTE(AC1555,"-",""),9)=RIGHT(SUBSTITUTE('Company information'!D$4,"-",""),9))</f>
        <v/>
      </c>
      <c r="W1555" s="418">
        <f>AI1555-I1555</f>
        <v/>
      </c>
      <c r="X1555" s="455" t="n"/>
      <c r="Y1555" s="419" t="n">
        <v>44825</v>
      </c>
      <c r="Z1555" s="418" t="inlineStr">
        <is>
          <t>RCS22-0618</t>
        </is>
      </c>
      <c r="AA1555" s="418" t="inlineStr"/>
      <c r="AB1555" s="418" t="inlineStr">
        <is>
          <t>បុគ្គលជាប់អាករ</t>
        </is>
      </c>
      <c r="AC1555" s="418" t="inlineStr">
        <is>
          <t>L001-100067123</t>
        </is>
      </c>
      <c r="AD1555" s="418" t="inlineStr">
        <is>
          <t>រីឡាយអេប៊ល សូស អ៊ិនដាសស្រ្ទៀល (ខេមបូឌា)</t>
        </is>
      </c>
      <c r="AE1555" s="455" t="n">
        <v>521686</v>
      </c>
      <c r="AF1555" s="455" t="n">
        <v>474260</v>
      </c>
      <c r="AG1555" s="455" t="n">
        <v>0</v>
      </c>
      <c r="AH1555" s="455" t="n">
        <v>0</v>
      </c>
      <c r="AI1555" s="455" t="n">
        <v>47426</v>
      </c>
      <c r="AJ1555" s="455" t="n">
        <v>0</v>
      </c>
      <c r="AK1555" s="455" t="n">
        <v>0</v>
      </c>
      <c r="AL1555" s="455" t="n">
        <v>0</v>
      </c>
      <c r="AM1555" s="455" t="n">
        <v>0</v>
      </c>
      <c r="AN1555" s="455" t="n">
        <v>0</v>
      </c>
      <c r="AO1555" s="455" t="n">
        <v>0</v>
      </c>
      <c r="AP1555" s="455" t="n">
        <v>0</v>
      </c>
      <c r="AQ1555" s="455" t="n">
        <v>0</v>
      </c>
      <c r="AR1555" s="418" t="inlineStr"/>
      <c r="AS1555" s="418" t="inlineStr">
        <is>
          <t>សេវាដឺកជញ្ជូនតាមផ្លូវអាកាស</t>
        </is>
      </c>
      <c r="AT1555" s="418" t="inlineStr">
        <is>
          <t>បានប្រកាសពន្ធ</t>
        </is>
      </c>
    </row>
    <row r="1556">
      <c r="A1556" s="417" t="n">
        <v>1547</v>
      </c>
      <c r="B1556" s="418" t="inlineStr">
        <is>
          <t>S/W Layer Pad</t>
        </is>
      </c>
      <c r="C1556" s="418" t="inlineStr">
        <is>
          <t>អិចស្ពោលាំងកា ហ្រ្វេត (ខេមបូឌា) លីមីធីត</t>
        </is>
      </c>
      <c r="D1556" s="418" t="inlineStr">
        <is>
          <t>L001-107000385</t>
        </is>
      </c>
      <c r="E1556" s="418" t="inlineStr">
        <is>
          <t>EFL-PNH-00045518</t>
        </is>
      </c>
      <c r="F1556" s="419" t="n">
        <v>44904</v>
      </c>
      <c r="G1556" s="420" t="n">
        <v>26748</v>
      </c>
      <c r="H1556" s="418" t="n"/>
      <c r="I1556" s="455" t="n">
        <v>26748</v>
      </c>
      <c r="J1556" s="418">
        <f>IF(L1556&lt;&gt;"",L1556,K1556)</f>
        <v/>
      </c>
      <c r="K1556" s="418">
        <f>IF(AND(T1556=TRUE, U1556=TRUE, V1556=TRUE), IF(W1556&lt;-0.05, "អនុញ្ញាត (អ្នកផ្គត់ផ្គង់ប្រកាសខ្វះ)", "បានប្រកាស (អនុញ្ញាត)"), IF(AND(T1556=FALSE, U1556=FALSE, V1556=FALSE), "ព្យួរទុក (មិនមានទិន្នន័យ)", "ប្រកាសខុស (ព្យួរទុក)"))</f>
        <v/>
      </c>
      <c r="L1556" s="418" t="inlineStr"/>
      <c r="M1556" s="418" t="inlineStr"/>
      <c r="N1556" s="455" t="n"/>
      <c r="O1556" s="455">
        <f>IF(W1556&lt;0,AI1556,I1556)</f>
        <v/>
      </c>
      <c r="P1556" s="455">
        <f>I1556-O1556</f>
        <v/>
      </c>
      <c r="Q1556" s="418" t="n"/>
      <c r="R1556" s="418" t="inlineStr">
        <is>
          <t>EFL-PNH-00045518</t>
        </is>
      </c>
      <c r="S1556" s="418" t="inlineStr">
        <is>
          <t>EFL-PNH-00045518</t>
        </is>
      </c>
      <c r="T1556" s="418">
        <f>R1556=S1556</f>
        <v/>
      </c>
      <c r="U1556" s="418">
        <f>AND(MONTH(F1556)=MONTH(Y1556), YEAR(F1556)=YEAR(Y1556))</f>
        <v/>
      </c>
      <c r="V1556" s="418">
        <f>AND(AC1556&lt;&gt;"", 'Company information'!D$4&lt;&gt;"", RIGHT(SUBSTITUTE(AC1556,"-",""),9)=RIGHT(SUBSTITUTE('Company information'!D$4,"-",""),9))</f>
        <v/>
      </c>
      <c r="W1556" s="418">
        <f>AI1556-I1556</f>
        <v/>
      </c>
      <c r="X1556" s="455" t="n"/>
      <c r="Y1556" s="419" t="n">
        <v>44816</v>
      </c>
      <c r="Z1556" s="418" t="inlineStr">
        <is>
          <t>EFL-PNH-00045518</t>
        </is>
      </c>
      <c r="AA1556" s="418" t="inlineStr"/>
      <c r="AB1556" s="418" t="inlineStr">
        <is>
          <t>បុគ្គលជាប់អាករ</t>
        </is>
      </c>
      <c r="AC1556" s="418" t="inlineStr">
        <is>
          <t>L001-100067123</t>
        </is>
      </c>
      <c r="AD1556" s="418" t="inlineStr">
        <is>
          <t>រីឡាយអេប៊ល សូស អ៊ិនដាសស្រ្ទៀល (ខេមបូឌា)</t>
        </is>
      </c>
      <c r="AE1556" s="455" t="n">
        <v>294223</v>
      </c>
      <c r="AF1556" s="455" t="n">
        <v>267475</v>
      </c>
      <c r="AG1556" s="455" t="n">
        <v>0</v>
      </c>
      <c r="AH1556" s="455" t="n">
        <v>0</v>
      </c>
      <c r="AI1556" s="455" t="n">
        <v>26748</v>
      </c>
      <c r="AJ1556" s="455" t="n">
        <v>0</v>
      </c>
      <c r="AK1556" s="455" t="n">
        <v>0</v>
      </c>
      <c r="AL1556" s="455" t="n">
        <v>0</v>
      </c>
      <c r="AM1556" s="455" t="n">
        <v>0</v>
      </c>
      <c r="AN1556" s="455" t="n">
        <v>0</v>
      </c>
      <c r="AO1556" s="455" t="n">
        <v>0</v>
      </c>
      <c r="AP1556" s="455" t="n">
        <v>0</v>
      </c>
      <c r="AQ1556" s="455" t="n">
        <v>0</v>
      </c>
      <c r="AR1556" s="418" t="inlineStr"/>
      <c r="AS1556" s="418" t="inlineStr">
        <is>
          <t>AMS,HAWBF,OHANDL</t>
        </is>
      </c>
      <c r="AT1556" s="418" t="inlineStr">
        <is>
          <t>បានប្រកាសពន្ធ</t>
        </is>
      </c>
    </row>
    <row r="1557">
      <c r="A1557" s="417" t="n">
        <v>1548</v>
      </c>
      <c r="B1557" s="418" t="inlineStr">
        <is>
          <t>D/W RSC CTN</t>
        </is>
      </c>
      <c r="C1557" s="418" t="inlineStr">
        <is>
          <t>ឥណ្ឌូ-ត្រេនស៍ ឡូជីស្ទីក (ខេមបូឌា)</t>
        </is>
      </c>
      <c r="D1557" s="418" t="inlineStr">
        <is>
          <t>L001-104004797</t>
        </is>
      </c>
      <c r="E1557" s="418" t="inlineStr">
        <is>
          <t>02032</t>
        </is>
      </c>
      <c r="F1557" s="419" t="n">
        <v>44904</v>
      </c>
      <c r="G1557" s="420" t="n">
        <v>30863</v>
      </c>
      <c r="H1557" s="418" t="n"/>
      <c r="I1557" s="455" t="n">
        <v>30863</v>
      </c>
      <c r="J1557" s="418">
        <f>IF(L1557&lt;&gt;"",L1557,K1557)</f>
        <v/>
      </c>
      <c r="K1557" s="418">
        <f>IF(AND(T1557=TRUE, U1557=TRUE, V1557=TRUE), IF(W1557&lt;-0.05, "អនុញ្ញាត (អ្នកផ្គត់ផ្គង់ប្រកាសខ្វះ)", "បានប្រកាស (អនុញ្ញាត)"), IF(AND(T1557=FALSE, U1557=FALSE, V1557=FALSE), "ព្យួរទុក (មិនមានទិន្នន័យ)", "ប្រកាសខុស (ព្យួរទុក)"))</f>
        <v/>
      </c>
      <c r="L1557" s="418" t="inlineStr"/>
      <c r="M1557" s="418" t="inlineStr"/>
      <c r="N1557" s="455" t="n"/>
      <c r="O1557" s="455">
        <f>IF(W1557&lt;0,AI1557,I1557)</f>
        <v/>
      </c>
      <c r="P1557" s="455">
        <f>I1557-O1557</f>
        <v/>
      </c>
      <c r="Q1557" s="418" t="n"/>
      <c r="R1557" s="418" t="inlineStr">
        <is>
          <t>02032</t>
        </is>
      </c>
      <c r="S1557" s="418" t="inlineStr">
        <is>
          <t>02032</t>
        </is>
      </c>
      <c r="T1557" s="418">
        <f>R1557=S1557</f>
        <v/>
      </c>
      <c r="U1557" s="418">
        <f>AND(MONTH(F1557)=MONTH(Y1557), YEAR(F1557)=YEAR(Y1557))</f>
        <v/>
      </c>
      <c r="V1557" s="418">
        <f>AND(AC1557&lt;&gt;"", 'Company information'!D$4&lt;&gt;"", RIGHT(SUBSTITUTE(AC1557,"-",""),9)=RIGHT(SUBSTITUTE('Company information'!D$4,"-",""),9))</f>
        <v/>
      </c>
      <c r="W1557" s="418">
        <f>AI1557-I1557</f>
        <v/>
      </c>
      <c r="X1557" s="455" t="n"/>
      <c r="Y1557" s="419" t="n">
        <v>44816</v>
      </c>
      <c r="Z1557" s="418" t="inlineStr">
        <is>
          <t>02032</t>
        </is>
      </c>
      <c r="AA1557" s="418" t="inlineStr"/>
      <c r="AB1557" s="418" t="inlineStr">
        <is>
          <t>បុគ្គលជាប់អាករ</t>
        </is>
      </c>
      <c r="AC1557" s="418" t="inlineStr">
        <is>
          <t>L001-100067123</t>
        </is>
      </c>
      <c r="AD1557" s="418" t="inlineStr">
        <is>
          <t>រីឡាយអេប៊ល សូស អ៊ិនដាសស្រ្ទៀល (ខេមបូឌា)</t>
        </is>
      </c>
      <c r="AE1557" s="455" t="n">
        <v>339489</v>
      </c>
      <c r="AF1557" s="455" t="n">
        <v>308626</v>
      </c>
      <c r="AG1557" s="455" t="n">
        <v>0</v>
      </c>
      <c r="AH1557" s="455" t="n">
        <v>0</v>
      </c>
      <c r="AI1557" s="455" t="n">
        <v>30863</v>
      </c>
      <c r="AJ1557" s="455" t="n">
        <v>0</v>
      </c>
      <c r="AK1557" s="455" t="n">
        <v>0</v>
      </c>
      <c r="AL1557" s="455" t="n">
        <v>0</v>
      </c>
      <c r="AM1557" s="455" t="n">
        <v>0</v>
      </c>
      <c r="AN1557" s="455" t="n">
        <v>0</v>
      </c>
      <c r="AO1557" s="455" t="n">
        <v>0</v>
      </c>
      <c r="AP1557" s="455" t="n">
        <v>0</v>
      </c>
      <c r="AQ1557" s="455" t="n">
        <v>0</v>
      </c>
      <c r="AR1557" s="418" t="inlineStr"/>
      <c r="AS1557" s="418" t="inlineStr">
        <is>
          <t>ថ្លៃ Handing / Handing fee</t>
        </is>
      </c>
      <c r="AT1557" s="418" t="inlineStr">
        <is>
          <t>បានប្រកាសពន្ធ</t>
        </is>
      </c>
    </row>
    <row r="1558">
      <c r="A1558" s="417" t="n">
        <v>1549</v>
      </c>
      <c r="B1558" s="418" t="inlineStr">
        <is>
          <t>Import(Material)</t>
        </is>
      </c>
      <c r="C1558" s="418" t="inlineStr">
        <is>
          <t>ឥណ្ឌូ-ត្រេនស៍ ឡូជីស្ទីក (ខេមបូឌា)</t>
        </is>
      </c>
      <c r="D1558" s="418" t="inlineStr">
        <is>
          <t>L001-104004797</t>
        </is>
      </c>
      <c r="E1558" s="418" t="inlineStr">
        <is>
          <t>02031</t>
        </is>
      </c>
      <c r="F1558" s="419" t="n">
        <v>44904</v>
      </c>
      <c r="G1558" s="420" t="n">
        <v>30863</v>
      </c>
      <c r="H1558" s="418" t="n"/>
      <c r="I1558" s="455" t="n">
        <v>30863</v>
      </c>
      <c r="J1558" s="418">
        <f>IF(L1558&lt;&gt;"",L1558,K1558)</f>
        <v/>
      </c>
      <c r="K1558" s="418">
        <f>IF(AND(T1558=TRUE, U1558=TRUE, V1558=TRUE), IF(W1558&lt;-0.05, "អនុញ្ញាត (អ្នកផ្គត់ផ្គង់ប្រកាសខ្វះ)", "បានប្រកាស (អនុញ្ញាត)"), IF(AND(T1558=FALSE, U1558=FALSE, V1558=FALSE), "ព្យួរទុក (មិនមានទិន្នន័យ)", "ប្រកាសខុស (ព្យួរទុក)"))</f>
        <v/>
      </c>
      <c r="L1558" s="418" t="inlineStr"/>
      <c r="M1558" s="418" t="inlineStr"/>
      <c r="N1558" s="455" t="n"/>
      <c r="O1558" s="455">
        <f>IF(W1558&lt;0,AI1558,I1558)</f>
        <v/>
      </c>
      <c r="P1558" s="455">
        <f>I1558-O1558</f>
        <v/>
      </c>
      <c r="Q1558" s="418" t="n"/>
      <c r="R1558" s="418" t="inlineStr">
        <is>
          <t>02031</t>
        </is>
      </c>
      <c r="S1558" s="418" t="inlineStr">
        <is>
          <t>02031</t>
        </is>
      </c>
      <c r="T1558" s="418">
        <f>R1558=S1558</f>
        <v/>
      </c>
      <c r="U1558" s="418">
        <f>AND(MONTH(F1558)=MONTH(Y1558), YEAR(F1558)=YEAR(Y1558))</f>
        <v/>
      </c>
      <c r="V1558" s="418">
        <f>AND(AC1558&lt;&gt;"", 'Company information'!D$4&lt;&gt;"", RIGHT(SUBSTITUTE(AC1558,"-",""),9)=RIGHT(SUBSTITUTE('Company information'!D$4,"-",""),9))</f>
        <v/>
      </c>
      <c r="W1558" s="418">
        <f>AI1558-I1558</f>
        <v/>
      </c>
      <c r="X1558" s="455" t="n"/>
      <c r="Y1558" s="419" t="n">
        <v>44816</v>
      </c>
      <c r="Z1558" s="418" t="inlineStr">
        <is>
          <t>02031</t>
        </is>
      </c>
      <c r="AA1558" s="418" t="inlineStr"/>
      <c r="AB1558" s="418" t="inlineStr">
        <is>
          <t>បុគ្គលជាប់អាករ</t>
        </is>
      </c>
      <c r="AC1558" s="418" t="inlineStr">
        <is>
          <t>L001-100067123</t>
        </is>
      </c>
      <c r="AD1558" s="418" t="inlineStr">
        <is>
          <t>រីឡាយអេប៊ល សូស អ៊ិនដាសស្រ្ទៀល (ខេមបូឌា)</t>
        </is>
      </c>
      <c r="AE1558" s="455" t="n">
        <v>339489</v>
      </c>
      <c r="AF1558" s="455" t="n">
        <v>308626</v>
      </c>
      <c r="AG1558" s="455" t="n">
        <v>0</v>
      </c>
      <c r="AH1558" s="455" t="n">
        <v>0</v>
      </c>
      <c r="AI1558" s="455" t="n">
        <v>30863</v>
      </c>
      <c r="AJ1558" s="455" t="n">
        <v>0</v>
      </c>
      <c r="AK1558" s="455" t="n">
        <v>0</v>
      </c>
      <c r="AL1558" s="455" t="n">
        <v>0</v>
      </c>
      <c r="AM1558" s="455" t="n">
        <v>0</v>
      </c>
      <c r="AN1558" s="455" t="n">
        <v>0</v>
      </c>
      <c r="AO1558" s="455" t="n">
        <v>0</v>
      </c>
      <c r="AP1558" s="455" t="n">
        <v>0</v>
      </c>
      <c r="AQ1558" s="455" t="n">
        <v>0</v>
      </c>
      <c r="AR1558" s="418" t="inlineStr"/>
      <c r="AS1558" s="418" t="inlineStr">
        <is>
          <t>ថ្លៃ Handing / Handing fee</t>
        </is>
      </c>
      <c r="AT1558" s="418" t="inlineStr">
        <is>
          <t>បានប្រកាសពន្ធ</t>
        </is>
      </c>
    </row>
    <row r="1559">
      <c r="A1559" s="417" t="n">
        <v>1550</v>
      </c>
      <c r="B1559" s="418" t="inlineStr">
        <is>
          <t>Import(Material)</t>
        </is>
      </c>
      <c r="C1559" s="418" t="inlineStr">
        <is>
          <t>ស៊ីបកូ ត្រេនស្ព័ត (ខេមបូឌា) ឯ.ក</t>
        </is>
      </c>
      <c r="D1559" s="418" t="inlineStr">
        <is>
          <t>K009-902004007</t>
        </is>
      </c>
      <c r="E1559" s="418" t="inlineStr">
        <is>
          <t>74220758</t>
        </is>
      </c>
      <c r="F1559" s="419" t="n">
        <v>44904</v>
      </c>
      <c r="G1559" s="420" t="n">
        <v>65840</v>
      </c>
      <c r="H1559" s="418" t="n"/>
      <c r="I1559" s="455" t="n">
        <v>65840</v>
      </c>
      <c r="J1559" s="418">
        <f>IF(L1559&lt;&gt;"",L1559,K1559)</f>
        <v/>
      </c>
      <c r="K1559" s="418">
        <f>IF(AND(T1559=TRUE, U1559=TRUE, V1559=TRUE), IF(W1559&lt;-0.05, "អនុញ្ញាត (អ្នកផ្គត់ផ្គង់ប្រកាសខ្វះ)", "បានប្រកាស (អនុញ្ញាត)"), IF(AND(T1559=FALSE, U1559=FALSE, V1559=FALSE), "ព្យួរទុក (មិនមានទិន្នន័យ)", "ប្រកាសខុស (ព្យួរទុក)"))</f>
        <v/>
      </c>
      <c r="L1559" s="418" t="inlineStr"/>
      <c r="M1559" s="418" t="inlineStr"/>
      <c r="N1559" s="455" t="n"/>
      <c r="O1559" s="455">
        <f>IF(W1559&lt;0,AI1559,I1559)</f>
        <v/>
      </c>
      <c r="P1559" s="455">
        <f>I1559-O1559</f>
        <v/>
      </c>
      <c r="Q1559" s="418" t="n"/>
      <c r="R1559" s="418" t="inlineStr">
        <is>
          <t>74220758</t>
        </is>
      </c>
      <c r="S1559" s="418" t="inlineStr">
        <is>
          <t>74220758</t>
        </is>
      </c>
      <c r="T1559" s="418">
        <f>R1559=S1559</f>
        <v/>
      </c>
      <c r="U1559" s="418">
        <f>AND(MONTH(F1559)=MONTH(Y1559), YEAR(F1559)=YEAR(Y1559))</f>
        <v/>
      </c>
      <c r="V1559" s="418">
        <f>AND(AC1559&lt;&gt;"", 'Company information'!D$4&lt;&gt;"", RIGHT(SUBSTITUTE(AC1559,"-",""),9)=RIGHT(SUBSTITUTE('Company information'!D$4,"-",""),9))</f>
        <v/>
      </c>
      <c r="W1559" s="418">
        <f>AI1559-I1559</f>
        <v/>
      </c>
      <c r="X1559" s="455" t="n"/>
      <c r="Y1559" s="419" t="n">
        <v>44816</v>
      </c>
      <c r="Z1559" s="418" t="inlineStr">
        <is>
          <t>74220758</t>
        </is>
      </c>
      <c r="AA1559" s="418" t="inlineStr"/>
      <c r="AB1559" s="418" t="inlineStr">
        <is>
          <t>បុគ្គលជាប់អាករ</t>
        </is>
      </c>
      <c r="AC1559" s="418" t="inlineStr">
        <is>
          <t>L001-100067123</t>
        </is>
      </c>
      <c r="AD1559" s="418" t="inlineStr">
        <is>
          <t>រីឡាយអេប៊ល សូស អ៊ិនដាសស្រ្ទៀល (ខេមបូឌា)</t>
        </is>
      </c>
      <c r="AE1559" s="455" t="n">
        <v>724240</v>
      </c>
      <c r="AF1559" s="455" t="n">
        <v>658400</v>
      </c>
      <c r="AG1559" s="455" t="n">
        <v>0</v>
      </c>
      <c r="AH1559" s="455" t="n">
        <v>0</v>
      </c>
      <c r="AI1559" s="455" t="n">
        <v>65840</v>
      </c>
      <c r="AJ1559" s="455" t="n">
        <v>0</v>
      </c>
      <c r="AK1559" s="455" t="n">
        <v>0</v>
      </c>
      <c r="AL1559" s="455" t="n">
        <v>0</v>
      </c>
      <c r="AM1559" s="455" t="n">
        <v>0</v>
      </c>
      <c r="AN1559" s="455" t="n">
        <v>0</v>
      </c>
      <c r="AO1559" s="455" t="n">
        <v>0</v>
      </c>
      <c r="AP1559" s="455" t="n">
        <v>0</v>
      </c>
      <c r="AQ1559" s="455" t="n">
        <v>0</v>
      </c>
      <c r="AR1559" s="418" t="inlineStr"/>
      <c r="AS1559" s="418" t="inlineStr">
        <is>
          <t>CUSTOMS CLEARANCE</t>
        </is>
      </c>
      <c r="AT1559" s="418" t="inlineStr">
        <is>
          <t>បានប្រកាសពន្ធ</t>
        </is>
      </c>
    </row>
    <row r="1560">
      <c r="A1560" s="417" t="n">
        <v>1551</v>
      </c>
      <c r="B1560" s="418" t="inlineStr">
        <is>
          <t>Import(Material)</t>
        </is>
      </c>
      <c r="C1560" s="418" t="inlineStr">
        <is>
          <t>កាំម៉ិនតែល</t>
        </is>
      </c>
      <c r="D1560" s="418" t="inlineStr">
        <is>
          <t>L001-100045049</t>
        </is>
      </c>
      <c r="E1560" s="418" t="inlineStr">
        <is>
          <t>2326820</t>
        </is>
      </c>
      <c r="F1560" s="419" t="n">
        <v>44570</v>
      </c>
      <c r="G1560" s="420" t="n">
        <v>2084</v>
      </c>
      <c r="H1560" s="418" t="n"/>
      <c r="I1560" s="455" t="n">
        <v>2084</v>
      </c>
      <c r="J1560" s="418">
        <f>IF(L1560&lt;&gt;"",L1560,K1560)</f>
        <v/>
      </c>
      <c r="K1560" s="418">
        <f>IF(AND(T1560=TRUE, U1560=TRUE, V1560=TRUE), IF(W1560&lt;-0.05, "អនុញ្ញាត (អ្នកផ្គត់ផ្គង់ប្រកាសខ្វះ)", "បានប្រកាស (អនុញ្ញាត)"), IF(AND(T1560=FALSE, U1560=FALSE, V1560=FALSE), "ព្យួរទុក (មិនមានទិន្នន័យ)", "ប្រកាសខុស (ព្យួរទុក)"))</f>
        <v/>
      </c>
      <c r="L1560" s="418" t="inlineStr"/>
      <c r="M1560" s="418" t="inlineStr"/>
      <c r="N1560" s="455" t="n"/>
      <c r="O1560" s="455">
        <f>IF(W1560&lt;0,AI1560,I1560)</f>
        <v/>
      </c>
      <c r="P1560" s="455">
        <f>I1560-O1560</f>
        <v/>
      </c>
      <c r="Q1560" s="418" t="n"/>
      <c r="R1560" s="418" t="inlineStr">
        <is>
          <t>2326820</t>
        </is>
      </c>
      <c r="S1560" s="418" t="inlineStr"/>
      <c r="T1560" s="418">
        <f>R1560=S1560</f>
        <v/>
      </c>
      <c r="U1560" s="418">
        <f>AND(MONTH(F1560)=MONTH(Y1560), YEAR(F1560)=YEAR(Y1560))</f>
        <v/>
      </c>
      <c r="V1560" s="418">
        <f>AND(AC1560&lt;&gt;"", 'Company information'!D$4&lt;&gt;"", RIGHT(SUBSTITUTE(AC1560,"-",""),9)=RIGHT(SUBSTITUTE('Company information'!D$4,"-",""),9))</f>
        <v/>
      </c>
      <c r="W1560" s="418">
        <f>AI1560-I1560</f>
        <v/>
      </c>
      <c r="X1560" s="455" t="n"/>
      <c r="Y1560" s="417" t="n"/>
      <c r="Z1560" s="418" t="n"/>
      <c r="AA1560" s="418" t="n"/>
      <c r="AB1560" s="418" t="n"/>
      <c r="AC1560" s="418" t="n"/>
      <c r="AD1560" s="418" t="n"/>
      <c r="AE1560" s="455" t="n"/>
      <c r="AF1560" s="455" t="n"/>
      <c r="AG1560" s="455" t="n"/>
      <c r="AH1560" s="455" t="n"/>
      <c r="AI1560" s="455" t="n"/>
      <c r="AJ1560" s="455" t="n"/>
      <c r="AK1560" s="455" t="n"/>
      <c r="AL1560" s="455" t="n"/>
      <c r="AM1560" s="455" t="n"/>
      <c r="AN1560" s="455" t="n"/>
      <c r="AO1560" s="455" t="n"/>
      <c r="AP1560" s="455" t="n"/>
      <c r="AQ1560" s="455" t="n"/>
      <c r="AR1560" s="418" t="n"/>
      <c r="AS1560" s="418" t="n"/>
      <c r="AT1560" s="418" t="n"/>
    </row>
    <row r="1561">
      <c r="A1561" s="417" t="n">
        <v>1552</v>
      </c>
      <c r="B1561" s="418" t="inlineStr">
        <is>
          <t>Import(Material)</t>
        </is>
      </c>
      <c r="C1561" s="418" t="inlineStr">
        <is>
          <t>កាំម៉ិនតែល</t>
        </is>
      </c>
      <c r="D1561" s="418" t="inlineStr">
        <is>
          <t>L001-100045049</t>
        </is>
      </c>
      <c r="E1561" s="418" t="inlineStr">
        <is>
          <t>2326818</t>
        </is>
      </c>
      <c r="F1561" s="419" t="n">
        <v>44570</v>
      </c>
      <c r="G1561" s="420" t="n">
        <v>3465</v>
      </c>
      <c r="H1561" s="418" t="n"/>
      <c r="I1561" s="455" t="n">
        <v>3465</v>
      </c>
      <c r="J1561" s="418">
        <f>IF(L1561&lt;&gt;"",L1561,K1561)</f>
        <v/>
      </c>
      <c r="K1561" s="418">
        <f>IF(AND(T1561=TRUE, U1561=TRUE, V1561=TRUE), IF(W1561&lt;-0.05, "អនុញ្ញាត (អ្នកផ្គត់ផ្គង់ប្រកាសខ្វះ)", "បានប្រកាស (អនុញ្ញាត)"), IF(AND(T1561=FALSE, U1561=FALSE, V1561=FALSE), "ព្យួរទុក (មិនមានទិន្នន័យ)", "ប្រកាសខុស (ព្យួរទុក)"))</f>
        <v/>
      </c>
      <c r="L1561" s="418" t="inlineStr"/>
      <c r="M1561" s="418" t="inlineStr"/>
      <c r="N1561" s="455" t="n"/>
      <c r="O1561" s="455">
        <f>IF(W1561&lt;0,AI1561,I1561)</f>
        <v/>
      </c>
      <c r="P1561" s="455">
        <f>I1561-O1561</f>
        <v/>
      </c>
      <c r="Q1561" s="418" t="n"/>
      <c r="R1561" s="418" t="inlineStr">
        <is>
          <t>2326818</t>
        </is>
      </c>
      <c r="S1561" s="418" t="inlineStr"/>
      <c r="T1561" s="418">
        <f>R1561=S1561</f>
        <v/>
      </c>
      <c r="U1561" s="418">
        <f>AND(MONTH(F1561)=MONTH(Y1561), YEAR(F1561)=YEAR(Y1561))</f>
        <v/>
      </c>
      <c r="V1561" s="418">
        <f>AND(AC1561&lt;&gt;"", 'Company information'!D$4&lt;&gt;"", RIGHT(SUBSTITUTE(AC1561,"-",""),9)=RIGHT(SUBSTITUTE('Company information'!D$4,"-",""),9))</f>
        <v/>
      </c>
      <c r="W1561" s="418">
        <f>AI1561-I1561</f>
        <v/>
      </c>
      <c r="X1561" s="455" t="n"/>
      <c r="Y1561" s="417" t="n"/>
      <c r="Z1561" s="418" t="n"/>
      <c r="AA1561" s="418" t="n"/>
      <c r="AB1561" s="418" t="n"/>
      <c r="AC1561" s="418" t="n"/>
      <c r="AD1561" s="418" t="n"/>
      <c r="AE1561" s="455" t="n"/>
      <c r="AF1561" s="455" t="n"/>
      <c r="AG1561" s="455" t="n"/>
      <c r="AH1561" s="455" t="n"/>
      <c r="AI1561" s="455" t="n"/>
      <c r="AJ1561" s="455" t="n"/>
      <c r="AK1561" s="455" t="n"/>
      <c r="AL1561" s="455" t="n"/>
      <c r="AM1561" s="455" t="n"/>
      <c r="AN1561" s="455" t="n"/>
      <c r="AO1561" s="455" t="n"/>
      <c r="AP1561" s="455" t="n"/>
      <c r="AQ1561" s="455" t="n"/>
      <c r="AR1561" s="418" t="n"/>
      <c r="AS1561" s="418" t="n"/>
      <c r="AT1561" s="418" t="n"/>
    </row>
    <row r="1562">
      <c r="A1562" s="417" t="n">
        <v>1553</v>
      </c>
      <c r="B1562" s="418" t="inlineStr">
        <is>
          <t>Import(Material)</t>
        </is>
      </c>
      <c r="C1562" s="418" t="inlineStr">
        <is>
          <t>កាំម៉ិនតែល</t>
        </is>
      </c>
      <c r="D1562" s="418" t="inlineStr">
        <is>
          <t>L001-100045049</t>
        </is>
      </c>
      <c r="E1562" s="418" t="inlineStr">
        <is>
          <t>2326819</t>
        </is>
      </c>
      <c r="F1562" s="419" t="n">
        <v>44570</v>
      </c>
      <c r="G1562" s="420" t="n">
        <v>13893</v>
      </c>
      <c r="H1562" s="418" t="n"/>
      <c r="I1562" s="455" t="n">
        <v>13893</v>
      </c>
      <c r="J1562" s="418">
        <f>IF(L1562&lt;&gt;"",L1562,K1562)</f>
        <v/>
      </c>
      <c r="K1562" s="418">
        <f>IF(AND(T1562=TRUE, U1562=TRUE, V1562=TRUE), IF(W1562&lt;-0.05, "អនុញ្ញាត (អ្នកផ្គត់ផ្គង់ប្រកាសខ្វះ)", "បានប្រកាស (អនុញ្ញាត)"), IF(AND(T1562=FALSE, U1562=FALSE, V1562=FALSE), "ព្យួរទុក (មិនមានទិន្នន័យ)", "ប្រកាសខុស (ព្យួរទុក)"))</f>
        <v/>
      </c>
      <c r="L1562" s="418" t="inlineStr"/>
      <c r="M1562" s="418" t="inlineStr"/>
      <c r="N1562" s="455" t="n"/>
      <c r="O1562" s="455">
        <f>IF(W1562&lt;0,AI1562,I1562)</f>
        <v/>
      </c>
      <c r="P1562" s="455">
        <f>I1562-O1562</f>
        <v/>
      </c>
      <c r="Q1562" s="418" t="n"/>
      <c r="R1562" s="418" t="inlineStr">
        <is>
          <t>2326819</t>
        </is>
      </c>
      <c r="S1562" s="418" t="inlineStr"/>
      <c r="T1562" s="418">
        <f>R1562=S1562</f>
        <v/>
      </c>
      <c r="U1562" s="418">
        <f>AND(MONTH(F1562)=MONTH(Y1562), YEAR(F1562)=YEAR(Y1562))</f>
        <v/>
      </c>
      <c r="V1562" s="418">
        <f>AND(AC1562&lt;&gt;"", 'Company information'!D$4&lt;&gt;"", RIGHT(SUBSTITUTE(AC1562,"-",""),9)=RIGHT(SUBSTITUTE('Company information'!D$4,"-",""),9))</f>
        <v/>
      </c>
      <c r="W1562" s="418">
        <f>AI1562-I1562</f>
        <v/>
      </c>
      <c r="X1562" s="455" t="n"/>
      <c r="Y1562" s="417" t="n"/>
      <c r="Z1562" s="418" t="n"/>
      <c r="AA1562" s="418" t="n"/>
      <c r="AB1562" s="418" t="n"/>
      <c r="AC1562" s="418" t="n"/>
      <c r="AD1562" s="418" t="n"/>
      <c r="AE1562" s="455" t="n"/>
      <c r="AF1562" s="455" t="n"/>
      <c r="AG1562" s="455" t="n"/>
      <c r="AH1562" s="455" t="n"/>
      <c r="AI1562" s="455" t="n"/>
      <c r="AJ1562" s="455" t="n"/>
      <c r="AK1562" s="455" t="n"/>
      <c r="AL1562" s="455" t="n"/>
      <c r="AM1562" s="455" t="n"/>
      <c r="AN1562" s="455" t="n"/>
      <c r="AO1562" s="455" t="n"/>
      <c r="AP1562" s="455" t="n"/>
      <c r="AQ1562" s="455" t="n"/>
      <c r="AR1562" s="418" t="n"/>
      <c r="AS1562" s="418" t="n"/>
      <c r="AT1562" s="418" t="n"/>
    </row>
    <row r="1563">
      <c r="A1563" s="417" t="n">
        <v>1554</v>
      </c>
      <c r="B1563" s="418" t="inlineStr">
        <is>
          <t>Import(Material)</t>
        </is>
      </c>
      <c r="C1563" s="418" t="inlineStr">
        <is>
          <t>នីអូខម អាយ អេស ភី លីមីធីត</t>
        </is>
      </c>
      <c r="D1563" s="418" t="inlineStr">
        <is>
          <t>L001-100117120</t>
        </is>
      </c>
      <c r="E1563" s="418" t="inlineStr">
        <is>
          <t>220909621</t>
        </is>
      </c>
      <c r="F1563" s="419" t="n">
        <v>44570</v>
      </c>
      <c r="G1563" s="420" t="n">
        <v>679140</v>
      </c>
      <c r="H1563" s="418" t="n"/>
      <c r="I1563" s="455" t="n">
        <v>679140</v>
      </c>
      <c r="J1563" s="418">
        <f>IF(L1563&lt;&gt;"",L1563,K1563)</f>
        <v/>
      </c>
      <c r="K1563" s="418">
        <f>IF(AND(T1563=TRUE, U1563=TRUE, V1563=TRUE), IF(W1563&lt;-0.05, "អនុញ្ញាត (អ្នកផ្គត់ផ្គង់ប្រកាសខ្វះ)", "បានប្រកាស (អនុញ្ញាត)"), IF(AND(T1563=FALSE, U1563=FALSE, V1563=FALSE), "ព្យួរទុក (មិនមានទិន្នន័យ)", "ប្រកាសខុស (ព្យួរទុក)"))</f>
        <v/>
      </c>
      <c r="L1563" s="418" t="inlineStr"/>
      <c r="M1563" s="418" t="inlineStr"/>
      <c r="N1563" s="455" t="n"/>
      <c r="O1563" s="455">
        <f>IF(W1563&lt;0,AI1563,I1563)</f>
        <v/>
      </c>
      <c r="P1563" s="455">
        <f>I1563-O1563</f>
        <v/>
      </c>
      <c r="Q1563" s="418" t="n"/>
      <c r="R1563" s="418" t="inlineStr">
        <is>
          <t>220909621</t>
        </is>
      </c>
      <c r="S1563" s="418" t="inlineStr">
        <is>
          <t>220909621</t>
        </is>
      </c>
      <c r="T1563" s="418">
        <f>R1563=S1563</f>
        <v/>
      </c>
      <c r="U1563" s="418">
        <f>AND(MONTH(F1563)=MONTH(Y1563), YEAR(F1563)=YEAR(Y1563))</f>
        <v/>
      </c>
      <c r="V1563" s="418">
        <f>AND(AC1563&lt;&gt;"", 'Company information'!D$4&lt;&gt;"", RIGHT(SUBSTITUTE(AC1563,"-",""),9)=RIGHT(SUBSTITUTE('Company information'!D$4,"-",""),9))</f>
        <v/>
      </c>
      <c r="W1563" s="418">
        <f>AI1563-I1563</f>
        <v/>
      </c>
      <c r="X1563" s="455" t="n"/>
      <c r="Y1563" s="419" t="n">
        <v>44805</v>
      </c>
      <c r="Z1563" s="418" t="inlineStr">
        <is>
          <t>220909621</t>
        </is>
      </c>
      <c r="AA1563" s="418" t="inlineStr"/>
      <c r="AB1563" s="418" t="inlineStr">
        <is>
          <t>បុគ្គលជាប់អាករ</t>
        </is>
      </c>
      <c r="AC1563" s="418" t="inlineStr">
        <is>
          <t>L001-100067123</t>
        </is>
      </c>
      <c r="AD1563" s="418" t="inlineStr">
        <is>
          <t>រីឡាយអេប៊ល សូស អ៊ិនដាសស្រ្ទៀល (ខេមបូឌា)</t>
        </is>
      </c>
      <c r="AE1563" s="455" t="n">
        <v>7470540</v>
      </c>
      <c r="AF1563" s="455" t="n">
        <v>6791400</v>
      </c>
      <c r="AG1563" s="455" t="n">
        <v>0</v>
      </c>
      <c r="AH1563" s="455" t="n">
        <v>0</v>
      </c>
      <c r="AI1563" s="455" t="n">
        <v>679140</v>
      </c>
      <c r="AJ1563" s="455" t="n">
        <v>0</v>
      </c>
      <c r="AK1563" s="455" t="n">
        <v>0</v>
      </c>
      <c r="AL1563" s="455" t="n">
        <v>0</v>
      </c>
      <c r="AM1563" s="455" t="n">
        <v>0</v>
      </c>
      <c r="AN1563" s="455" t="n">
        <v>0</v>
      </c>
      <c r="AO1563" s="455" t="n">
        <v>0</v>
      </c>
      <c r="AP1563" s="455" t="n">
        <v>0</v>
      </c>
      <c r="AQ1563" s="455" t="n">
        <v>0</v>
      </c>
      <c r="AR1563" s="418" t="inlineStr"/>
      <c r="AS1563" s="418" t="inlineStr">
        <is>
          <t>Service Fee</t>
        </is>
      </c>
      <c r="AT1563" s="418" t="inlineStr">
        <is>
          <t>បានប្រកាសពន្ធ</t>
        </is>
      </c>
    </row>
    <row r="1564">
      <c r="A1564" s="417" t="n">
        <v>1555</v>
      </c>
      <c r="B1564" s="418" t="inlineStr">
        <is>
          <t>Import(Material)</t>
        </is>
      </c>
      <c r="C1564" s="418" t="inlineStr">
        <is>
          <t>អង្គរ ដាតា ខមម្ញូនីខេសិន គ្រុប (អេ ឌី​ ស៊ី)</t>
        </is>
      </c>
      <c r="D1564" s="418" t="inlineStr">
        <is>
          <t>L001-100078885</t>
        </is>
      </c>
      <c r="E1564" s="418" t="inlineStr">
        <is>
          <t>TIPP2216370</t>
        </is>
      </c>
      <c r="F1564" s="419" t="n">
        <v>44570</v>
      </c>
      <c r="G1564" s="420" t="n">
        <v>205800</v>
      </c>
      <c r="H1564" s="418" t="n"/>
      <c r="I1564" s="455" t="n">
        <v>205800</v>
      </c>
      <c r="J1564" s="418">
        <f>IF(L1564&lt;&gt;"",L1564,K1564)</f>
        <v/>
      </c>
      <c r="K1564" s="418">
        <f>IF(AND(T1564=TRUE, U1564=TRUE, V1564=TRUE), IF(W1564&lt;-0.05, "អនុញ្ញាត (អ្នកផ្គត់ផ្គង់ប្រកាសខ្វះ)", "បានប្រកាស (អនុញ្ញាត)"), IF(AND(T1564=FALSE, U1564=FALSE, V1564=FALSE), "ព្យួរទុក (មិនមានទិន្នន័យ)", "ប្រកាសខុស (ព្យួរទុក)"))</f>
        <v/>
      </c>
      <c r="L1564" s="418" t="inlineStr"/>
      <c r="M1564" s="418" t="inlineStr"/>
      <c r="N1564" s="455" t="n"/>
      <c r="O1564" s="455">
        <f>IF(W1564&lt;0,AI1564,I1564)</f>
        <v/>
      </c>
      <c r="P1564" s="455">
        <f>I1564-O1564</f>
        <v/>
      </c>
      <c r="Q1564" s="418" t="n"/>
      <c r="R1564" s="418" t="inlineStr">
        <is>
          <t>TIPP2216370</t>
        </is>
      </c>
      <c r="S1564" s="418" t="inlineStr">
        <is>
          <t>TIPP2216370</t>
        </is>
      </c>
      <c r="T1564" s="418">
        <f>R1564=S1564</f>
        <v/>
      </c>
      <c r="U1564" s="418">
        <f>AND(MONTH(F1564)=MONTH(Y1564), YEAR(F1564)=YEAR(Y1564))</f>
        <v/>
      </c>
      <c r="V1564" s="418">
        <f>AND(AC1564&lt;&gt;"", 'Company information'!D$4&lt;&gt;"", RIGHT(SUBSTITUTE(AC1564,"-",""),9)=RIGHT(SUBSTITUTE('Company information'!D$4,"-",""),9))</f>
        <v/>
      </c>
      <c r="W1564" s="418">
        <f>AI1564-I1564</f>
        <v/>
      </c>
      <c r="X1564" s="455" t="n"/>
      <c r="Y1564" s="419" t="n">
        <v>44805</v>
      </c>
      <c r="Z1564" s="418" t="inlineStr">
        <is>
          <t>TIPP2216370</t>
        </is>
      </c>
      <c r="AA1564" s="418" t="inlineStr"/>
      <c r="AB1564" s="418" t="inlineStr">
        <is>
          <t>បុគ្គលជាប់អាករ</t>
        </is>
      </c>
      <c r="AC1564" s="418" t="inlineStr">
        <is>
          <t>L001-100067123</t>
        </is>
      </c>
      <c r="AD1564" s="418" t="inlineStr">
        <is>
          <t>រីឡាយអេប៊ល សូស អ៊ិនដាសស្រ្ទៀល (ខេមបូឌា)</t>
        </is>
      </c>
      <c r="AE1564" s="455" t="n">
        <v>2263800</v>
      </c>
      <c r="AF1564" s="455" t="n">
        <v>2058000</v>
      </c>
      <c r="AG1564" s="455" t="n">
        <v>0</v>
      </c>
      <c r="AH1564" s="455" t="n">
        <v>0</v>
      </c>
      <c r="AI1564" s="455" t="n">
        <v>205800</v>
      </c>
      <c r="AJ1564" s="455" t="n">
        <v>0</v>
      </c>
      <c r="AK1564" s="455" t="n">
        <v>0</v>
      </c>
      <c r="AL1564" s="455" t="n">
        <v>0</v>
      </c>
      <c r="AM1564" s="455" t="n">
        <v>0</v>
      </c>
      <c r="AN1564" s="455" t="n">
        <v>0</v>
      </c>
      <c r="AO1564" s="455" t="n">
        <v>0</v>
      </c>
      <c r="AP1564" s="455" t="n">
        <v>0</v>
      </c>
      <c r="AQ1564" s="455" t="n">
        <v>0</v>
      </c>
      <c r="AR1564" s="418" t="inlineStr"/>
      <c r="AS1564" s="418" t="inlineStr">
        <is>
          <t>សេវា FTTX</t>
        </is>
      </c>
      <c r="AT1564" s="418" t="inlineStr">
        <is>
          <t>បានប្រកាសពន្ធ</t>
        </is>
      </c>
    </row>
    <row r="1565">
      <c r="A1565" s="417" t="n">
        <v>1556</v>
      </c>
      <c r="B1565" s="418" t="inlineStr">
        <is>
          <t>Import(Material)</t>
        </is>
      </c>
      <c r="C1565" s="418" t="inlineStr">
        <is>
          <t>អង្គរ ដាតា ខមម្ញូនីខេសិន គ្រុប (អេ ឌី​ ស៊ី)</t>
        </is>
      </c>
      <c r="D1565" s="418" t="inlineStr">
        <is>
          <t>L001-100078885</t>
        </is>
      </c>
      <c r="E1565" s="418" t="inlineStr">
        <is>
          <t>TIPP2216371</t>
        </is>
      </c>
      <c r="F1565" s="419" t="n">
        <v>44570</v>
      </c>
      <c r="G1565" s="420" t="n">
        <v>205800</v>
      </c>
      <c r="H1565" s="418" t="n"/>
      <c r="I1565" s="455" t="n">
        <v>205800</v>
      </c>
      <c r="J1565" s="418">
        <f>IF(L1565&lt;&gt;"",L1565,K1565)</f>
        <v/>
      </c>
      <c r="K1565" s="418">
        <f>IF(AND(T1565=TRUE, U1565=TRUE, V1565=TRUE), IF(W1565&lt;-0.05, "អនុញ្ញាត (អ្នកផ្គត់ផ្គង់ប្រកាសខ្វះ)", "បានប្រកាស (អនុញ្ញាត)"), IF(AND(T1565=FALSE, U1565=FALSE, V1565=FALSE), "ព្យួរទុក (មិនមានទិន្នន័យ)", "ប្រកាសខុស (ព្យួរទុក)"))</f>
        <v/>
      </c>
      <c r="L1565" s="418" t="inlineStr"/>
      <c r="M1565" s="418" t="inlineStr"/>
      <c r="N1565" s="455" t="n"/>
      <c r="O1565" s="455">
        <f>IF(W1565&lt;0,AI1565,I1565)</f>
        <v/>
      </c>
      <c r="P1565" s="455">
        <f>I1565-O1565</f>
        <v/>
      </c>
      <c r="Q1565" s="418" t="n"/>
      <c r="R1565" s="418" t="inlineStr">
        <is>
          <t>TIPP2216371</t>
        </is>
      </c>
      <c r="S1565" s="418" t="inlineStr">
        <is>
          <t>TIPP2216371</t>
        </is>
      </c>
      <c r="T1565" s="418">
        <f>R1565=S1565</f>
        <v/>
      </c>
      <c r="U1565" s="418">
        <f>AND(MONTH(F1565)=MONTH(Y1565), YEAR(F1565)=YEAR(Y1565))</f>
        <v/>
      </c>
      <c r="V1565" s="418">
        <f>AND(AC1565&lt;&gt;"", 'Company information'!D$4&lt;&gt;"", RIGHT(SUBSTITUTE(AC1565,"-",""),9)=RIGHT(SUBSTITUTE('Company information'!D$4,"-",""),9))</f>
        <v/>
      </c>
      <c r="W1565" s="418">
        <f>AI1565-I1565</f>
        <v/>
      </c>
      <c r="X1565" s="455" t="n"/>
      <c r="Y1565" s="419" t="n">
        <v>44805</v>
      </c>
      <c r="Z1565" s="418" t="inlineStr">
        <is>
          <t>TIPP2216371</t>
        </is>
      </c>
      <c r="AA1565" s="418" t="inlineStr"/>
      <c r="AB1565" s="418" t="inlineStr">
        <is>
          <t>បុគ្គលជាប់អាករ</t>
        </is>
      </c>
      <c r="AC1565" s="418" t="inlineStr">
        <is>
          <t>L001-100067123</t>
        </is>
      </c>
      <c r="AD1565" s="418" t="inlineStr">
        <is>
          <t>រីឡាយអេប៊ល សូស អ៊ិនដាសស្រ្ទៀល (ខេមបូឌា)</t>
        </is>
      </c>
      <c r="AE1565" s="455" t="n">
        <v>2263800</v>
      </c>
      <c r="AF1565" s="455" t="n">
        <v>2058000</v>
      </c>
      <c r="AG1565" s="455" t="n">
        <v>0</v>
      </c>
      <c r="AH1565" s="455" t="n">
        <v>0</v>
      </c>
      <c r="AI1565" s="455" t="n">
        <v>205800</v>
      </c>
      <c r="AJ1565" s="455" t="n">
        <v>0</v>
      </c>
      <c r="AK1565" s="455" t="n">
        <v>0</v>
      </c>
      <c r="AL1565" s="455" t="n">
        <v>0</v>
      </c>
      <c r="AM1565" s="455" t="n">
        <v>0</v>
      </c>
      <c r="AN1565" s="455" t="n">
        <v>0</v>
      </c>
      <c r="AO1565" s="455" t="n">
        <v>0</v>
      </c>
      <c r="AP1565" s="455" t="n">
        <v>0</v>
      </c>
      <c r="AQ1565" s="455" t="n">
        <v>0</v>
      </c>
      <c r="AR1565" s="418" t="inlineStr"/>
      <c r="AS1565" s="418" t="inlineStr">
        <is>
          <t>សេវា FTTX</t>
        </is>
      </c>
      <c r="AT1565" s="418" t="inlineStr">
        <is>
          <t>បានប្រកាសពន្ធ</t>
        </is>
      </c>
    </row>
    <row r="1566">
      <c r="A1566" s="417" t="n">
        <v>1557</v>
      </c>
      <c r="B1566" s="418" t="inlineStr">
        <is>
          <t>Import(Material)</t>
        </is>
      </c>
      <c r="C1566" s="418" t="inlineStr">
        <is>
          <t>អង្គរ ដាតា ខមម្ញូនីខេសិន គ្រុប (អេ ឌី​ ស៊ី)</t>
        </is>
      </c>
      <c r="D1566" s="418" t="inlineStr">
        <is>
          <t>L001-100078885</t>
        </is>
      </c>
      <c r="E1566" s="418" t="inlineStr">
        <is>
          <t>TIPP2216507</t>
        </is>
      </c>
      <c r="F1566" s="419" t="n">
        <v>44570</v>
      </c>
      <c r="G1566" s="420" t="n">
        <v>61740</v>
      </c>
      <c r="H1566" s="418" t="n"/>
      <c r="I1566" s="455" t="n">
        <v>61740</v>
      </c>
      <c r="J1566" s="418">
        <f>IF(L1566&lt;&gt;"",L1566,K1566)</f>
        <v/>
      </c>
      <c r="K1566" s="418">
        <f>IF(AND(T1566=TRUE, U1566=TRUE, V1566=TRUE), IF(W1566&lt;-0.05, "អនុញ្ញាត (អ្នកផ្គត់ផ្គង់ប្រកាសខ្វះ)", "បានប្រកាស (អនុញ្ញាត)"), IF(AND(T1566=FALSE, U1566=FALSE, V1566=FALSE), "ព្យួរទុក (មិនមានទិន្នន័យ)", "ប្រកាសខុស (ព្យួរទុក)"))</f>
        <v/>
      </c>
      <c r="L1566" s="418" t="inlineStr"/>
      <c r="M1566" s="418" t="inlineStr"/>
      <c r="N1566" s="455" t="n"/>
      <c r="O1566" s="455">
        <f>IF(W1566&lt;0,AI1566,I1566)</f>
        <v/>
      </c>
      <c r="P1566" s="455">
        <f>I1566-O1566</f>
        <v/>
      </c>
      <c r="Q1566" s="418" t="n"/>
      <c r="R1566" s="418" t="inlineStr">
        <is>
          <t>TIPP2216507</t>
        </is>
      </c>
      <c r="S1566" s="418" t="inlineStr">
        <is>
          <t>TIPP2216507</t>
        </is>
      </c>
      <c r="T1566" s="418">
        <f>R1566=S1566</f>
        <v/>
      </c>
      <c r="U1566" s="418">
        <f>AND(MONTH(F1566)=MONTH(Y1566), YEAR(F1566)=YEAR(Y1566))</f>
        <v/>
      </c>
      <c r="V1566" s="418">
        <f>AND(AC1566&lt;&gt;"", 'Company information'!D$4&lt;&gt;"", RIGHT(SUBSTITUTE(AC1566,"-",""),9)=RIGHT(SUBSTITUTE('Company information'!D$4,"-",""),9))</f>
        <v/>
      </c>
      <c r="W1566" s="418">
        <f>AI1566-I1566</f>
        <v/>
      </c>
      <c r="X1566" s="455" t="n"/>
      <c r="Y1566" s="419" t="n">
        <v>44805</v>
      </c>
      <c r="Z1566" s="418" t="inlineStr">
        <is>
          <t>TIPP2216507</t>
        </is>
      </c>
      <c r="AA1566" s="418" t="inlineStr"/>
      <c r="AB1566" s="418" t="inlineStr">
        <is>
          <t>បុគ្គលជាប់អាករ</t>
        </is>
      </c>
      <c r="AC1566" s="418" t="inlineStr">
        <is>
          <t>L001-100067123</t>
        </is>
      </c>
      <c r="AD1566" s="418" t="inlineStr">
        <is>
          <t>រីឡាយអេប៊ល សូស អ៊ិនដាសស្រ្ទៀល (ខេមបូឌា)</t>
        </is>
      </c>
      <c r="AE1566" s="455" t="n">
        <v>679140</v>
      </c>
      <c r="AF1566" s="455" t="n">
        <v>617400</v>
      </c>
      <c r="AG1566" s="455" t="n">
        <v>0</v>
      </c>
      <c r="AH1566" s="455" t="n">
        <v>0</v>
      </c>
      <c r="AI1566" s="455" t="n">
        <v>61740</v>
      </c>
      <c r="AJ1566" s="455" t="n">
        <v>0</v>
      </c>
      <c r="AK1566" s="455" t="n">
        <v>0</v>
      </c>
      <c r="AL1566" s="455" t="n">
        <v>0</v>
      </c>
      <c r="AM1566" s="455" t="n">
        <v>0</v>
      </c>
      <c r="AN1566" s="455" t="n">
        <v>0</v>
      </c>
      <c r="AO1566" s="455" t="n">
        <v>0</v>
      </c>
      <c r="AP1566" s="455" t="n">
        <v>0</v>
      </c>
      <c r="AQ1566" s="455" t="n">
        <v>0</v>
      </c>
      <c r="AR1566" s="418" t="inlineStr"/>
      <c r="AS1566" s="418" t="inlineStr">
        <is>
          <t>សេវា DPLC</t>
        </is>
      </c>
      <c r="AT1566" s="418" t="inlineStr">
        <is>
          <t>បានប្រកាសពន្ធ</t>
        </is>
      </c>
    </row>
    <row r="1567">
      <c r="A1567" s="417" t="n">
        <v>1558</v>
      </c>
      <c r="B1567" s="418" t="inlineStr">
        <is>
          <t>Import(Material)</t>
        </is>
      </c>
      <c r="C1567" s="418" t="inlineStr">
        <is>
          <t>ប្យួរ៉ូ វេរីតាស (ខេមបូឌា) លីមីធីត</t>
        </is>
      </c>
      <c r="D1567" s="418" t="inlineStr">
        <is>
          <t>L001-107024462</t>
        </is>
      </c>
      <c r="E1567" s="418" t="inlineStr">
        <is>
          <t>59013311</t>
        </is>
      </c>
      <c r="F1567" s="419" t="n">
        <v>44904</v>
      </c>
      <c r="G1567" s="420" t="n">
        <v>410677</v>
      </c>
      <c r="H1567" s="418" t="n"/>
      <c r="I1567" s="455" t="n">
        <v>410677</v>
      </c>
      <c r="J1567" s="418">
        <f>IF(L1567&lt;&gt;"",L1567,K1567)</f>
        <v/>
      </c>
      <c r="K1567" s="418">
        <f>IF(AND(T1567=TRUE, U1567=TRUE, V1567=TRUE), IF(W1567&lt;-0.05, "អនុញ្ញាត (អ្នកផ្គត់ផ្គង់ប្រកាសខ្វះ)", "បានប្រកាស (អនុញ្ញាត)"), IF(AND(T1567=FALSE, U1567=FALSE, V1567=FALSE), "ព្យួរទុក (មិនមានទិន្នន័យ)", "ប្រកាសខុស (ព្យួរទុក)"))</f>
        <v/>
      </c>
      <c r="L1567" s="418" t="inlineStr"/>
      <c r="M1567" s="418" t="inlineStr"/>
      <c r="N1567" s="455" t="n"/>
      <c r="O1567" s="455">
        <f>IF(W1567&lt;0,AI1567,I1567)</f>
        <v/>
      </c>
      <c r="P1567" s="455">
        <f>I1567-O1567</f>
        <v/>
      </c>
      <c r="Q1567" s="418" t="n"/>
      <c r="R1567" s="418" t="inlineStr">
        <is>
          <t>59013311</t>
        </is>
      </c>
      <c r="S1567" s="418" t="inlineStr">
        <is>
          <t>59013311</t>
        </is>
      </c>
      <c r="T1567" s="418">
        <f>R1567=S1567</f>
        <v/>
      </c>
      <c r="U1567" s="418">
        <f>AND(MONTH(F1567)=MONTH(Y1567), YEAR(F1567)=YEAR(Y1567))</f>
        <v/>
      </c>
      <c r="V1567" s="418">
        <f>AND(AC1567&lt;&gt;"", 'Company information'!D$4&lt;&gt;"", RIGHT(SUBSTITUTE(AC1567,"-",""),9)=RIGHT(SUBSTITUTE('Company information'!D$4,"-",""),9))</f>
        <v/>
      </c>
      <c r="W1567" s="418">
        <f>AI1567-I1567</f>
        <v/>
      </c>
      <c r="X1567" s="455" t="n"/>
      <c r="Y1567" s="419" t="n">
        <v>44816</v>
      </c>
      <c r="Z1567" s="418" t="inlineStr">
        <is>
          <t>59013311</t>
        </is>
      </c>
      <c r="AA1567" s="418" t="inlineStr"/>
      <c r="AB1567" s="418" t="inlineStr">
        <is>
          <t>បុគ្គលជាប់អាករ</t>
        </is>
      </c>
      <c r="AC1567" s="418" t="inlineStr">
        <is>
          <t>L001-100067123</t>
        </is>
      </c>
      <c r="AD1567" s="418" t="inlineStr">
        <is>
          <t>រីឡាយអេប៊ល សូស អ៊ិនដាសស្រ្ទៀល (ខេមបូឌា)</t>
        </is>
      </c>
      <c r="AE1567" s="455" t="n">
        <v>4517447</v>
      </c>
      <c r="AF1567" s="455" t="n">
        <v>4106770</v>
      </c>
      <c r="AG1567" s="455" t="n">
        <v>0</v>
      </c>
      <c r="AH1567" s="455" t="n">
        <v>0</v>
      </c>
      <c r="AI1567" s="455" t="n">
        <v>410677</v>
      </c>
      <c r="AJ1567" s="455" t="n">
        <v>0</v>
      </c>
      <c r="AK1567" s="455" t="n">
        <v>0</v>
      </c>
      <c r="AL1567" s="455" t="n">
        <v>0</v>
      </c>
      <c r="AM1567" s="455" t="n">
        <v>0</v>
      </c>
      <c r="AN1567" s="455" t="n">
        <v>0</v>
      </c>
      <c r="AO1567" s="455" t="n">
        <v>0</v>
      </c>
      <c r="AP1567" s="455" t="n">
        <v>0</v>
      </c>
      <c r="AQ1567" s="455" t="n">
        <v>0</v>
      </c>
      <c r="AR1567" s="418" t="inlineStr"/>
      <c r="AS1567" s="418" t="inlineStr">
        <is>
          <t>ចំនូលបានមកពីការលក់</t>
        </is>
      </c>
      <c r="AT1567" s="418" t="inlineStr">
        <is>
          <t>បានប្រកាសពន្ធ</t>
        </is>
      </c>
    </row>
    <row r="1568">
      <c r="A1568" s="417" t="n">
        <v>1559</v>
      </c>
      <c r="B1568" s="418" t="inlineStr">
        <is>
          <t>Import(Material)</t>
        </is>
      </c>
      <c r="C1568" s="418" t="inlineStr">
        <is>
          <t>ប្យួរ៉ូ វេរីតាស (ខេមបូឌា) លីមីធីត</t>
        </is>
      </c>
      <c r="D1568" s="418" t="inlineStr">
        <is>
          <t>L001-107024462</t>
        </is>
      </c>
      <c r="E1568" s="418" t="inlineStr">
        <is>
          <t>59013291</t>
        </is>
      </c>
      <c r="F1568" s="419" t="n">
        <v>44782</v>
      </c>
      <c r="G1568" s="420" t="n">
        <v>411176</v>
      </c>
      <c r="H1568" s="418" t="n"/>
      <c r="I1568" s="455" t="n">
        <v>411176</v>
      </c>
      <c r="J1568" s="418">
        <f>IF(L1568&lt;&gt;"",L1568,K1568)</f>
        <v/>
      </c>
      <c r="K1568" s="418">
        <f>IF(AND(T1568=TRUE, U1568=TRUE, V1568=TRUE), IF(W1568&lt;-0.05, "អនុញ្ញាត (អ្នកផ្គត់ផ្គង់ប្រកាសខ្វះ)", "បានប្រកាស (អនុញ្ញាត)"), IF(AND(T1568=FALSE, U1568=FALSE, V1568=FALSE), "ព្យួរទុក (មិនមានទិន្នន័យ)", "ប្រកាសខុស (ព្យួរទុក)"))</f>
        <v/>
      </c>
      <c r="L1568" s="418" t="inlineStr"/>
      <c r="M1568" s="418" t="inlineStr"/>
      <c r="N1568" s="455" t="n"/>
      <c r="O1568" s="455">
        <f>IF(W1568&lt;0,AI1568,I1568)</f>
        <v/>
      </c>
      <c r="P1568" s="455">
        <f>I1568-O1568</f>
        <v/>
      </c>
      <c r="Q1568" s="418" t="n"/>
      <c r="R1568" s="418" t="inlineStr">
        <is>
          <t>59013291</t>
        </is>
      </c>
      <c r="S1568" s="418" t="inlineStr">
        <is>
          <t>59013291</t>
        </is>
      </c>
      <c r="T1568" s="418">
        <f>R1568=S1568</f>
        <v/>
      </c>
      <c r="U1568" s="418">
        <f>AND(MONTH(F1568)=MONTH(Y1568), YEAR(F1568)=YEAR(Y1568))</f>
        <v/>
      </c>
      <c r="V1568" s="418">
        <f>AND(AC1568&lt;&gt;"", 'Company information'!D$4&lt;&gt;"", RIGHT(SUBSTITUTE(AC1568,"-",""),9)=RIGHT(SUBSTITUTE('Company information'!D$4,"-",""),9))</f>
        <v/>
      </c>
      <c r="W1568" s="418">
        <f>AI1568-I1568</f>
        <v/>
      </c>
      <c r="X1568" s="455" t="n"/>
      <c r="Y1568" s="419" t="n">
        <v>44812</v>
      </c>
      <c r="Z1568" s="418" t="inlineStr">
        <is>
          <t>59013291</t>
        </is>
      </c>
      <c r="AA1568" s="418" t="inlineStr"/>
      <c r="AB1568" s="418" t="inlineStr">
        <is>
          <t>បុគ្គលជាប់អាករ</t>
        </is>
      </c>
      <c r="AC1568" s="418" t="inlineStr">
        <is>
          <t>L001-100067123</t>
        </is>
      </c>
      <c r="AD1568" s="418" t="inlineStr">
        <is>
          <t>រីឡាយអេប៊ល សូស អ៊ិនដាសស្រ្ទៀល (ខេមបូឌា)</t>
        </is>
      </c>
      <c r="AE1568" s="455" t="n">
        <v>4522936</v>
      </c>
      <c r="AF1568" s="455" t="n">
        <v>4111760</v>
      </c>
      <c r="AG1568" s="455" t="n">
        <v>0</v>
      </c>
      <c r="AH1568" s="455" t="n">
        <v>0</v>
      </c>
      <c r="AI1568" s="455" t="n">
        <v>411176</v>
      </c>
      <c r="AJ1568" s="455" t="n">
        <v>0</v>
      </c>
      <c r="AK1568" s="455" t="n">
        <v>0</v>
      </c>
      <c r="AL1568" s="455" t="n">
        <v>0</v>
      </c>
      <c r="AM1568" s="455" t="n">
        <v>0</v>
      </c>
      <c r="AN1568" s="455" t="n">
        <v>0</v>
      </c>
      <c r="AO1568" s="455" t="n">
        <v>0</v>
      </c>
      <c r="AP1568" s="455" t="n">
        <v>0</v>
      </c>
      <c r="AQ1568" s="455" t="n">
        <v>0</v>
      </c>
      <c r="AR1568" s="418" t="inlineStr"/>
      <c r="AS1568" s="418" t="inlineStr">
        <is>
          <t>ចំនូលបានមកពីការលក់</t>
        </is>
      </c>
      <c r="AT1568" s="418" t="inlineStr">
        <is>
          <t>បានប្រកាសពន្ធ</t>
        </is>
      </c>
    </row>
    <row r="1569">
      <c r="A1569" s="417" t="n">
        <v>1560</v>
      </c>
      <c r="B1569" s="418" t="inlineStr">
        <is>
          <t>Import(Material)</t>
        </is>
      </c>
      <c r="C1569" s="418" t="inlineStr">
        <is>
          <t>ស្វាន អ៊ែរ (ខេមបូឌា)</t>
        </is>
      </c>
      <c r="D1569" s="418" t="inlineStr">
        <is>
          <t>K010-108002756</t>
        </is>
      </c>
      <c r="E1569" s="418" t="inlineStr">
        <is>
          <t>080</t>
        </is>
      </c>
      <c r="F1569" s="419" t="n">
        <v>44570</v>
      </c>
      <c r="G1569" s="420" t="n">
        <v>407484</v>
      </c>
      <c r="H1569" s="418" t="n"/>
      <c r="I1569" s="455" t="n">
        <v>407484</v>
      </c>
      <c r="J1569" s="418">
        <f>IF(L1569&lt;&gt;"",L1569,K1569)</f>
        <v/>
      </c>
      <c r="K1569" s="418">
        <f>IF(AND(T1569=TRUE, U1569=TRUE, V1569=TRUE), IF(W1569&lt;-0.05, "អនុញ្ញាត (អ្នកផ្គត់ផ្គង់ប្រកាសខ្វះ)", "បានប្រកាស (អនុញ្ញាត)"), IF(AND(T1569=FALSE, U1569=FALSE, V1569=FALSE), "ព្យួរទុក (មិនមានទិន្នន័យ)", "ប្រកាសខុស (ព្យួរទុក)"))</f>
        <v/>
      </c>
      <c r="L1569" s="418" t="inlineStr"/>
      <c r="M1569" s="418" t="inlineStr"/>
      <c r="N1569" s="455" t="n"/>
      <c r="O1569" s="455">
        <f>IF(W1569&lt;0,AI1569,I1569)</f>
        <v/>
      </c>
      <c r="P1569" s="455">
        <f>I1569-O1569</f>
        <v/>
      </c>
      <c r="Q1569" s="418" t="n"/>
      <c r="R1569" s="418" t="inlineStr">
        <is>
          <t>080</t>
        </is>
      </c>
      <c r="S1569" s="418" t="inlineStr">
        <is>
          <t>080</t>
        </is>
      </c>
      <c r="T1569" s="418">
        <f>R1569=S1569</f>
        <v/>
      </c>
      <c r="U1569" s="418">
        <f>AND(MONTH(F1569)=MONTH(Y1569), YEAR(F1569)=YEAR(Y1569))</f>
        <v/>
      </c>
      <c r="V1569" s="418">
        <f>AND(AC1569&lt;&gt;"", 'Company information'!D$4&lt;&gt;"", RIGHT(SUBSTITUTE(AC1569,"-",""),9)=RIGHT(SUBSTITUTE('Company information'!D$4,"-",""),9))</f>
        <v/>
      </c>
      <c r="W1569" s="418">
        <f>AI1569-I1569</f>
        <v/>
      </c>
      <c r="X1569" s="455" t="n"/>
      <c r="Y1569" s="419" t="n">
        <v>44805</v>
      </c>
      <c r="Z1569" s="418" t="inlineStr">
        <is>
          <t>080</t>
        </is>
      </c>
      <c r="AA1569" s="418" t="inlineStr"/>
      <c r="AB1569" s="418" t="inlineStr">
        <is>
          <t>បុគ្គលជាប់អាករ</t>
        </is>
      </c>
      <c r="AC1569" s="418" t="inlineStr">
        <is>
          <t>L001-100067123</t>
        </is>
      </c>
      <c r="AD1569" s="418" t="inlineStr">
        <is>
          <t>រីឡាយអេប៊ល សូស អ៊ិនដាសស្រ្ទៀល (ខេមបូឌា)</t>
        </is>
      </c>
      <c r="AE1569" s="455" t="n">
        <v>4482324</v>
      </c>
      <c r="AF1569" s="455" t="n">
        <v>4074840</v>
      </c>
      <c r="AG1569" s="455" t="n">
        <v>0</v>
      </c>
      <c r="AH1569" s="455" t="n">
        <v>0</v>
      </c>
      <c r="AI1569" s="455" t="n">
        <v>407484</v>
      </c>
      <c r="AJ1569" s="455" t="n">
        <v>0</v>
      </c>
      <c r="AK1569" s="455" t="n">
        <v>0</v>
      </c>
      <c r="AL1569" s="455" t="n">
        <v>0</v>
      </c>
      <c r="AM1569" s="455" t="n">
        <v>0</v>
      </c>
      <c r="AN1569" s="455" t="n">
        <v>0</v>
      </c>
      <c r="AO1569" s="455" t="n">
        <v>0</v>
      </c>
      <c r="AP1569" s="455" t="n">
        <v>0</v>
      </c>
      <c r="AQ1569" s="455" t="n">
        <v>0</v>
      </c>
      <c r="AR1569" s="418" t="inlineStr"/>
      <c r="AS1569" s="418" t="inlineStr">
        <is>
          <t>Air Compressor Maintenance</t>
        </is>
      </c>
      <c r="AT1569" s="418" t="inlineStr">
        <is>
          <t>បានប្រកាសពន្ធ</t>
        </is>
      </c>
    </row>
    <row r="1570">
      <c r="A1570" s="417" t="n">
        <v>1561</v>
      </c>
      <c r="B1570" s="418" t="inlineStr">
        <is>
          <t>Import(Material)</t>
        </is>
      </c>
      <c r="C1570" s="418" t="inlineStr">
        <is>
          <t>ប្យួរ៉ូ វេរីតាស (ខេមបូឌា) លីមីធីត</t>
        </is>
      </c>
      <c r="D1570" s="418" t="inlineStr">
        <is>
          <t>L001-107024462</t>
        </is>
      </c>
      <c r="E1570" s="418" t="inlineStr">
        <is>
          <t>59013275</t>
        </is>
      </c>
      <c r="F1570" s="419" t="n">
        <v>44721</v>
      </c>
      <c r="G1570" s="420" t="n">
        <v>312523</v>
      </c>
      <c r="H1570" s="418" t="n"/>
      <c r="I1570" s="455" t="n">
        <v>312523</v>
      </c>
      <c r="J1570" s="418">
        <f>IF(L1570&lt;&gt;"",L1570,K1570)</f>
        <v/>
      </c>
      <c r="K1570" s="418">
        <f>IF(AND(T1570=TRUE, U1570=TRUE, V1570=TRUE), IF(W1570&lt;-0.05, "អនុញ្ញាត (អ្នកផ្គត់ផ្គង់ប្រកាសខ្វះ)", "បានប្រកាស (អនុញ្ញាត)"), IF(AND(T1570=FALSE, U1570=FALSE, V1570=FALSE), "ព្យួរទុក (មិនមានទិន្នន័យ)", "ប្រកាសខុស (ព្យួរទុក)"))</f>
        <v/>
      </c>
      <c r="L1570" s="418" t="inlineStr"/>
      <c r="M1570" s="418" t="inlineStr"/>
      <c r="N1570" s="455" t="n"/>
      <c r="O1570" s="455">
        <f>IF(W1570&lt;0,AI1570,I1570)</f>
        <v/>
      </c>
      <c r="P1570" s="455">
        <f>I1570-O1570</f>
        <v/>
      </c>
      <c r="Q1570" s="418" t="n"/>
      <c r="R1570" s="418" t="inlineStr">
        <is>
          <t>59013275</t>
        </is>
      </c>
      <c r="S1570" s="418" t="inlineStr">
        <is>
          <t>59013275</t>
        </is>
      </c>
      <c r="T1570" s="418">
        <f>R1570=S1570</f>
        <v/>
      </c>
      <c r="U1570" s="418">
        <f>AND(MONTH(F1570)=MONTH(Y1570), YEAR(F1570)=YEAR(Y1570))</f>
        <v/>
      </c>
      <c r="V1570" s="418">
        <f>AND(AC1570&lt;&gt;"", 'Company information'!D$4&lt;&gt;"", RIGHT(SUBSTITUTE(AC1570,"-",""),9)=RIGHT(SUBSTITUTE('Company information'!D$4,"-",""),9))</f>
        <v/>
      </c>
      <c r="W1570" s="418">
        <f>AI1570-I1570</f>
        <v/>
      </c>
      <c r="X1570" s="455" t="n"/>
      <c r="Y1570" s="419" t="n">
        <v>44810</v>
      </c>
      <c r="Z1570" s="418" t="inlineStr">
        <is>
          <t>59013275</t>
        </is>
      </c>
      <c r="AA1570" s="418" t="inlineStr"/>
      <c r="AB1570" s="418" t="inlineStr">
        <is>
          <t>បុគ្គលជាប់អាករ</t>
        </is>
      </c>
      <c r="AC1570" s="418" t="inlineStr">
        <is>
          <t>L001-100067123</t>
        </is>
      </c>
      <c r="AD1570" s="418" t="inlineStr">
        <is>
          <t>រីឡាយអេប៊ល សូស អ៊ិនដាសស្រ្ទៀល (ខេមបូឌា)</t>
        </is>
      </c>
      <c r="AE1570" s="455" t="n">
        <v>3437757</v>
      </c>
      <c r="AF1570" s="455" t="n">
        <v>3125234</v>
      </c>
      <c r="AG1570" s="455" t="n">
        <v>0</v>
      </c>
      <c r="AH1570" s="455" t="n">
        <v>0</v>
      </c>
      <c r="AI1570" s="455" t="n">
        <v>312523</v>
      </c>
      <c r="AJ1570" s="455" t="n">
        <v>0</v>
      </c>
      <c r="AK1570" s="455" t="n">
        <v>0</v>
      </c>
      <c r="AL1570" s="455" t="n">
        <v>0</v>
      </c>
      <c r="AM1570" s="455" t="n">
        <v>0</v>
      </c>
      <c r="AN1570" s="455" t="n">
        <v>0</v>
      </c>
      <c r="AO1570" s="455" t="n">
        <v>0</v>
      </c>
      <c r="AP1570" s="455" t="n">
        <v>0</v>
      </c>
      <c r="AQ1570" s="455" t="n">
        <v>0</v>
      </c>
      <c r="AR1570" s="418" t="inlineStr"/>
      <c r="AS1570" s="418" t="inlineStr">
        <is>
          <t>ចំនូលបានមកពីការលក់</t>
        </is>
      </c>
      <c r="AT1570" s="418" t="inlineStr">
        <is>
          <t>បានប្រកាសពន្ធ</t>
        </is>
      </c>
    </row>
    <row r="1571">
      <c r="A1571" s="417" t="n">
        <v>1562</v>
      </c>
      <c r="B1571" s="418" t="inlineStr">
        <is>
          <t>Import(Material)</t>
        </is>
      </c>
      <c r="C1571" s="418" t="inlineStr">
        <is>
          <t>ប្យួរ៉ូ វេរីតាស (ខេមបូឌា) លីមីធីត</t>
        </is>
      </c>
      <c r="D1571" s="418" t="inlineStr">
        <is>
          <t>L001-107024462</t>
        </is>
      </c>
      <c r="E1571" s="418" t="inlineStr">
        <is>
          <t>59013265</t>
        </is>
      </c>
      <c r="F1571" s="419" t="n">
        <v>44690</v>
      </c>
      <c r="G1571" s="420" t="n">
        <v>411475</v>
      </c>
      <c r="H1571" s="418" t="n"/>
      <c r="I1571" s="455" t="n">
        <v>411475</v>
      </c>
      <c r="J1571" s="418">
        <f>IF(L1571&lt;&gt;"",L1571,K1571)</f>
        <v/>
      </c>
      <c r="K1571" s="418">
        <f>IF(AND(T1571=TRUE, U1571=TRUE, V1571=TRUE), IF(W1571&lt;-0.05, "អនុញ្ញាត (អ្នកផ្គត់ផ្គង់ប្រកាសខ្វះ)", "បានប្រកាស (អនុញ្ញាត)"), IF(AND(T1571=FALSE, U1571=FALSE, V1571=FALSE), "ព្យួរទុក (មិនមានទិន្នន័យ)", "ប្រកាសខុស (ព្យួរទុក)"))</f>
        <v/>
      </c>
      <c r="L1571" s="418" t="inlineStr"/>
      <c r="M1571" s="418" t="inlineStr"/>
      <c r="N1571" s="455" t="n"/>
      <c r="O1571" s="455">
        <f>IF(W1571&lt;0,AI1571,I1571)</f>
        <v/>
      </c>
      <c r="P1571" s="455">
        <f>I1571-O1571</f>
        <v/>
      </c>
      <c r="Q1571" s="418" t="n"/>
      <c r="R1571" s="418" t="inlineStr">
        <is>
          <t>59013265</t>
        </is>
      </c>
      <c r="S1571" s="418" t="inlineStr">
        <is>
          <t>59013265</t>
        </is>
      </c>
      <c r="T1571" s="418">
        <f>R1571=S1571</f>
        <v/>
      </c>
      <c r="U1571" s="418">
        <f>AND(MONTH(F1571)=MONTH(Y1571), YEAR(F1571)=YEAR(Y1571))</f>
        <v/>
      </c>
      <c r="V1571" s="418">
        <f>AND(AC1571&lt;&gt;"", 'Company information'!D$4&lt;&gt;"", RIGHT(SUBSTITUTE(AC1571,"-",""),9)=RIGHT(SUBSTITUTE('Company information'!D$4,"-",""),9))</f>
        <v/>
      </c>
      <c r="W1571" s="418">
        <f>AI1571-I1571</f>
        <v/>
      </c>
      <c r="X1571" s="455" t="n"/>
      <c r="Y1571" s="419" t="n">
        <v>44809</v>
      </c>
      <c r="Z1571" s="418" t="inlineStr">
        <is>
          <t>59013265</t>
        </is>
      </c>
      <c r="AA1571" s="418" t="inlineStr"/>
      <c r="AB1571" s="418" t="inlineStr">
        <is>
          <t>បុគ្គលជាប់អាករ</t>
        </is>
      </c>
      <c r="AC1571" s="418" t="inlineStr">
        <is>
          <t>L001-100067123</t>
        </is>
      </c>
      <c r="AD1571" s="418" t="inlineStr">
        <is>
          <t>រីឡាយអេប៊ល សូស អ៊ិនដាសស្រ្ទៀល (ខេមបូឌា)</t>
        </is>
      </c>
      <c r="AE1571" s="455" t="n">
        <v>4526229</v>
      </c>
      <c r="AF1571" s="455" t="n">
        <v>4114754</v>
      </c>
      <c r="AG1571" s="455" t="n">
        <v>0</v>
      </c>
      <c r="AH1571" s="455" t="n">
        <v>0</v>
      </c>
      <c r="AI1571" s="455" t="n">
        <v>411475</v>
      </c>
      <c r="AJ1571" s="455" t="n">
        <v>0</v>
      </c>
      <c r="AK1571" s="455" t="n">
        <v>0</v>
      </c>
      <c r="AL1571" s="455" t="n">
        <v>0</v>
      </c>
      <c r="AM1571" s="455" t="n">
        <v>0</v>
      </c>
      <c r="AN1571" s="455" t="n">
        <v>0</v>
      </c>
      <c r="AO1571" s="455" t="n">
        <v>0</v>
      </c>
      <c r="AP1571" s="455" t="n">
        <v>0</v>
      </c>
      <c r="AQ1571" s="455" t="n">
        <v>0</v>
      </c>
      <c r="AR1571" s="418" t="inlineStr"/>
      <c r="AS1571" s="418" t="inlineStr">
        <is>
          <t>ចំនូលបានមកពីការលក់</t>
        </is>
      </c>
      <c r="AT1571" s="418" t="inlineStr">
        <is>
          <t>បានប្រកាសពន្ធ</t>
        </is>
      </c>
    </row>
    <row r="1572">
      <c r="A1572" s="417" t="n">
        <v>1563</v>
      </c>
      <c r="B1572" s="418" t="inlineStr">
        <is>
          <t>Import(Material)</t>
        </is>
      </c>
      <c r="C1572" s="418" t="inlineStr">
        <is>
          <t>អេភីអិល ឡូយីស្ទីក (ខេមបូឌា) ភីធីអ៊ី អិលធីឌី</t>
        </is>
      </c>
      <c r="D1572" s="418" t="inlineStr">
        <is>
          <t>L001-100046460</t>
        </is>
      </c>
      <c r="E1572" s="418" t="inlineStr">
        <is>
          <t>PNHL489842</t>
        </is>
      </c>
      <c r="F1572" s="419" t="n">
        <v>44813</v>
      </c>
      <c r="G1572" s="420" t="n">
        <v>190479</v>
      </c>
      <c r="H1572" s="418" t="n"/>
      <c r="I1572" s="455" t="n">
        <v>190479</v>
      </c>
      <c r="J1572" s="418">
        <f>IF(L1572&lt;&gt;"",L1572,K1572)</f>
        <v/>
      </c>
      <c r="K1572" s="418">
        <f>IF(AND(T1572=TRUE, U1572=TRUE, V1572=TRUE), IF(W1572&lt;-0.05, "អនុញ្ញាត (អ្នកផ្គត់ផ្គង់ប្រកាសខ្វះ)", "បានប្រកាស (អនុញ្ញាត)"), IF(AND(T1572=FALSE, U1572=FALSE, V1572=FALSE), "ព្យួរទុក (មិនមានទិន្នន័យ)", "ប្រកាសខុស (ព្យួរទុក)"))</f>
        <v/>
      </c>
      <c r="L1572" s="418" t="inlineStr"/>
      <c r="M1572" s="418" t="inlineStr"/>
      <c r="N1572" s="455" t="n"/>
      <c r="O1572" s="455">
        <f>IF(W1572&lt;0,AI1572,I1572)</f>
        <v/>
      </c>
      <c r="P1572" s="455">
        <f>I1572-O1572</f>
        <v/>
      </c>
      <c r="Q1572" s="418" t="n"/>
      <c r="R1572" s="418" t="inlineStr">
        <is>
          <t>PNHL489842</t>
        </is>
      </c>
      <c r="S1572" s="418" t="inlineStr">
        <is>
          <t>PNHL489842</t>
        </is>
      </c>
      <c r="T1572" s="418">
        <f>R1572=S1572</f>
        <v/>
      </c>
      <c r="U1572" s="418">
        <f>AND(MONTH(F1572)=MONTH(Y1572), YEAR(F1572)=YEAR(Y1572))</f>
        <v/>
      </c>
      <c r="V1572" s="418">
        <f>AND(AC1572&lt;&gt;"", 'Company information'!D$4&lt;&gt;"", RIGHT(SUBSTITUTE(AC1572,"-",""),9)=RIGHT(SUBSTITUTE('Company information'!D$4,"-",""),9))</f>
        <v/>
      </c>
      <c r="W1572" s="418">
        <f>AI1572-I1572</f>
        <v/>
      </c>
      <c r="X1572" s="455" t="n"/>
      <c r="Y1572" s="419" t="n">
        <v>44813</v>
      </c>
      <c r="Z1572" s="418" t="inlineStr">
        <is>
          <t>PNHL489842</t>
        </is>
      </c>
      <c r="AA1572" s="418" t="inlineStr"/>
      <c r="AB1572" s="418" t="inlineStr">
        <is>
          <t>បុគ្គលជាប់អាករ</t>
        </is>
      </c>
      <c r="AC1572" s="418" t="inlineStr">
        <is>
          <t>L001-100067123</t>
        </is>
      </c>
      <c r="AD1572" s="418" t="inlineStr">
        <is>
          <t>រីឡាយអេប៊ល សូស អ៊ិនដាសស្រ្ទៀល (ខេមបូឌា)</t>
        </is>
      </c>
      <c r="AE1572" s="455" t="n">
        <v>2095267</v>
      </c>
      <c r="AF1572" s="455" t="n">
        <v>1904788</v>
      </c>
      <c r="AG1572" s="455" t="n">
        <v>0</v>
      </c>
      <c r="AH1572" s="455" t="n">
        <v>0</v>
      </c>
      <c r="AI1572" s="455" t="n">
        <v>190479</v>
      </c>
      <c r="AJ1572" s="455" t="n">
        <v>0</v>
      </c>
      <c r="AK1572" s="455" t="n">
        <v>0</v>
      </c>
      <c r="AL1572" s="455" t="n">
        <v>0</v>
      </c>
      <c r="AM1572" s="455" t="n">
        <v>0</v>
      </c>
      <c r="AN1572" s="455" t="n">
        <v>0</v>
      </c>
      <c r="AO1572" s="455" t="n">
        <v>0</v>
      </c>
      <c r="AP1572" s="455" t="n">
        <v>0</v>
      </c>
      <c r="AQ1572" s="455" t="n">
        <v>0</v>
      </c>
      <c r="AR1572" s="418" t="inlineStr"/>
      <c r="AS1572" s="418" t="inlineStr">
        <is>
          <t>LOCAL CHARGE &amp; OTHER</t>
        </is>
      </c>
      <c r="AT1572" s="418" t="inlineStr">
        <is>
          <t>បានប្រកាសពន្ធ</t>
        </is>
      </c>
    </row>
    <row r="1573">
      <c r="A1573" s="417" t="n">
        <v>1564</v>
      </c>
      <c r="B1573" s="418" t="inlineStr">
        <is>
          <t>Import(Material)</t>
        </is>
      </c>
      <c r="C1573" s="418" t="inlineStr">
        <is>
          <t>អេភីអិល ឡូយីស្ទីក (ខេមបូឌា) ភីធីអ៊ី អិលធីឌី</t>
        </is>
      </c>
      <c r="D1573" s="418" t="inlineStr">
        <is>
          <t>L001-100046460</t>
        </is>
      </c>
      <c r="E1573" s="418" t="inlineStr">
        <is>
          <t>PNHL489823</t>
        </is>
      </c>
      <c r="F1573" s="419" t="n">
        <v>44813</v>
      </c>
      <c r="G1573" s="420" t="n">
        <v>174295</v>
      </c>
      <c r="H1573" s="418" t="n"/>
      <c r="I1573" s="455" t="n">
        <v>174295</v>
      </c>
      <c r="J1573" s="418">
        <f>IF(L1573&lt;&gt;"",L1573,K1573)</f>
        <v/>
      </c>
      <c r="K1573" s="418">
        <f>IF(AND(T1573=TRUE, U1573=TRUE, V1573=TRUE), IF(W1573&lt;-0.05, "អនុញ្ញាត (អ្នកផ្គត់ផ្គង់ប្រកាសខ្វះ)", "បានប្រកាស (អនុញ្ញាត)"), IF(AND(T1573=FALSE, U1573=FALSE, V1573=FALSE), "ព្យួរទុក (មិនមានទិន្នន័យ)", "ប្រកាសខុស (ព្យួរទុក)"))</f>
        <v/>
      </c>
      <c r="L1573" s="418" t="inlineStr"/>
      <c r="M1573" s="418" t="inlineStr"/>
      <c r="N1573" s="455" t="n"/>
      <c r="O1573" s="455">
        <f>IF(W1573&lt;0,AI1573,I1573)</f>
        <v/>
      </c>
      <c r="P1573" s="455">
        <f>I1573-O1573</f>
        <v/>
      </c>
      <c r="Q1573" s="418" t="n"/>
      <c r="R1573" s="418" t="inlineStr">
        <is>
          <t>PNHL489823</t>
        </is>
      </c>
      <c r="S1573" s="418" t="inlineStr">
        <is>
          <t>PNHL489823</t>
        </is>
      </c>
      <c r="T1573" s="418">
        <f>R1573=S1573</f>
        <v/>
      </c>
      <c r="U1573" s="418">
        <f>AND(MONTH(F1573)=MONTH(Y1573), YEAR(F1573)=YEAR(Y1573))</f>
        <v/>
      </c>
      <c r="V1573" s="418">
        <f>AND(AC1573&lt;&gt;"", 'Company information'!D$4&lt;&gt;"", RIGHT(SUBSTITUTE(AC1573,"-",""),9)=RIGHT(SUBSTITUTE('Company information'!D$4,"-",""),9))</f>
        <v/>
      </c>
      <c r="W1573" s="418">
        <f>AI1573-I1573</f>
        <v/>
      </c>
      <c r="X1573" s="455" t="n"/>
      <c r="Y1573" s="419" t="n">
        <v>44813</v>
      </c>
      <c r="Z1573" s="418" t="inlineStr">
        <is>
          <t>PNHL489823</t>
        </is>
      </c>
      <c r="AA1573" s="418" t="inlineStr"/>
      <c r="AB1573" s="418" t="inlineStr">
        <is>
          <t>បុគ្គលជាប់អាករ</t>
        </is>
      </c>
      <c r="AC1573" s="418" t="inlineStr">
        <is>
          <t>L001-100067123</t>
        </is>
      </c>
      <c r="AD1573" s="418" t="inlineStr">
        <is>
          <t>រីឡាយអេប៊ល សូស អ៊ិនដាសស្រ្ទៀល (ខេមបូឌា)</t>
        </is>
      </c>
      <c r="AE1573" s="455" t="n">
        <v>1917242</v>
      </c>
      <c r="AF1573" s="455" t="n">
        <v>1742947</v>
      </c>
      <c r="AG1573" s="455" t="n">
        <v>0</v>
      </c>
      <c r="AH1573" s="455" t="n">
        <v>0</v>
      </c>
      <c r="AI1573" s="455" t="n">
        <v>174295</v>
      </c>
      <c r="AJ1573" s="455" t="n">
        <v>0</v>
      </c>
      <c r="AK1573" s="455" t="n">
        <v>0</v>
      </c>
      <c r="AL1573" s="455" t="n">
        <v>0</v>
      </c>
      <c r="AM1573" s="455" t="n">
        <v>0</v>
      </c>
      <c r="AN1573" s="455" t="n">
        <v>0</v>
      </c>
      <c r="AO1573" s="455" t="n">
        <v>0</v>
      </c>
      <c r="AP1573" s="455" t="n">
        <v>0</v>
      </c>
      <c r="AQ1573" s="455" t="n">
        <v>0</v>
      </c>
      <c r="AR1573" s="418" t="inlineStr"/>
      <c r="AS1573" s="418" t="inlineStr">
        <is>
          <t>LOCAL CHARGE &amp; OTHER</t>
        </is>
      </c>
      <c r="AT1573" s="418" t="inlineStr">
        <is>
          <t>បានប្រកាសពន្ធ</t>
        </is>
      </c>
    </row>
    <row r="1574">
      <c r="A1574" s="417" t="n">
        <v>1565</v>
      </c>
      <c r="B1574" s="418" t="inlineStr">
        <is>
          <t>Import(Material)</t>
        </is>
      </c>
      <c r="C1574" s="418" t="inlineStr">
        <is>
          <t>អេភីអិល ឡូយីស្ទីក (ខេមបូឌា) ភីធីអ៊ី អិលធីឌី</t>
        </is>
      </c>
      <c r="D1574" s="418" t="inlineStr">
        <is>
          <t>L001-100046460</t>
        </is>
      </c>
      <c r="E1574" s="418" t="inlineStr">
        <is>
          <t>PNHL489822</t>
        </is>
      </c>
      <c r="F1574" s="419" t="n">
        <v>44813</v>
      </c>
      <c r="G1574" s="420" t="n">
        <v>525735</v>
      </c>
      <c r="H1574" s="418" t="n"/>
      <c r="I1574" s="455" t="n">
        <v>525735</v>
      </c>
      <c r="J1574" s="418">
        <f>IF(L1574&lt;&gt;"",L1574,K1574)</f>
        <v/>
      </c>
      <c r="K1574" s="418">
        <f>IF(AND(T1574=TRUE, U1574=TRUE, V1574=TRUE), IF(W1574&lt;-0.05, "អនុញ្ញាត (អ្នកផ្គត់ផ្គង់ប្រកាសខ្វះ)", "បានប្រកាស (អនុញ្ញាត)"), IF(AND(T1574=FALSE, U1574=FALSE, V1574=FALSE), "ព្យួរទុក (មិនមានទិន្នន័យ)", "ប្រកាសខុស (ព្យួរទុក)"))</f>
        <v/>
      </c>
      <c r="L1574" s="418" t="inlineStr"/>
      <c r="M1574" s="418" t="inlineStr"/>
      <c r="N1574" s="455" t="n"/>
      <c r="O1574" s="455">
        <f>IF(W1574&lt;0,AI1574,I1574)</f>
        <v/>
      </c>
      <c r="P1574" s="455">
        <f>I1574-O1574</f>
        <v/>
      </c>
      <c r="Q1574" s="418" t="n"/>
      <c r="R1574" s="418" t="inlineStr">
        <is>
          <t>PNHL489822</t>
        </is>
      </c>
      <c r="S1574" s="418" t="inlineStr">
        <is>
          <t>PNHL489822</t>
        </is>
      </c>
      <c r="T1574" s="418">
        <f>R1574=S1574</f>
        <v/>
      </c>
      <c r="U1574" s="418">
        <f>AND(MONTH(F1574)=MONTH(Y1574), YEAR(F1574)=YEAR(Y1574))</f>
        <v/>
      </c>
      <c r="V1574" s="418">
        <f>AND(AC1574&lt;&gt;"", 'Company information'!D$4&lt;&gt;"", RIGHT(SUBSTITUTE(AC1574,"-",""),9)=RIGHT(SUBSTITUTE('Company information'!D$4,"-",""),9))</f>
        <v/>
      </c>
      <c r="W1574" s="418">
        <f>AI1574-I1574</f>
        <v/>
      </c>
      <c r="X1574" s="455" t="n"/>
      <c r="Y1574" s="419" t="n">
        <v>44813</v>
      </c>
      <c r="Z1574" s="418" t="inlineStr">
        <is>
          <t>PNHL489822</t>
        </is>
      </c>
      <c r="AA1574" s="418" t="inlineStr"/>
      <c r="AB1574" s="418" t="inlineStr">
        <is>
          <t>បុគ្គលជាប់អាករ</t>
        </is>
      </c>
      <c r="AC1574" s="418" t="inlineStr">
        <is>
          <t>L001-100067123</t>
        </is>
      </c>
      <c r="AD1574" s="418" t="inlineStr">
        <is>
          <t>រីឡាយអេប៊ល សូស អ៊ិនដាសស្រ្ទៀល (ខេមបូឌា)</t>
        </is>
      </c>
      <c r="AE1574" s="455" t="n">
        <v>5783079</v>
      </c>
      <c r="AF1574" s="455" t="n">
        <v>5257345</v>
      </c>
      <c r="AG1574" s="455" t="n">
        <v>0</v>
      </c>
      <c r="AH1574" s="455" t="n">
        <v>0</v>
      </c>
      <c r="AI1574" s="455" t="n">
        <v>525734</v>
      </c>
      <c r="AJ1574" s="455" t="n">
        <v>0</v>
      </c>
      <c r="AK1574" s="455" t="n">
        <v>0</v>
      </c>
      <c r="AL1574" s="455" t="n">
        <v>0</v>
      </c>
      <c r="AM1574" s="455" t="n">
        <v>0</v>
      </c>
      <c r="AN1574" s="455" t="n">
        <v>0</v>
      </c>
      <c r="AO1574" s="455" t="n">
        <v>0</v>
      </c>
      <c r="AP1574" s="455" t="n">
        <v>0</v>
      </c>
      <c r="AQ1574" s="455" t="n">
        <v>0</v>
      </c>
      <c r="AR1574" s="418" t="inlineStr"/>
      <c r="AS1574" s="418" t="inlineStr">
        <is>
          <t>LOCAL CHARGE &amp; OTHER</t>
        </is>
      </c>
      <c r="AT1574" s="418" t="inlineStr">
        <is>
          <t>បានប្រកាសពន្ធ</t>
        </is>
      </c>
    </row>
    <row r="1575">
      <c r="A1575" s="417" t="n">
        <v>1566</v>
      </c>
      <c r="B1575" s="418" t="inlineStr">
        <is>
          <t>Import(Material)</t>
        </is>
      </c>
      <c r="C1575" s="418" t="inlineStr">
        <is>
          <t>អេភីអិល ឡូយីស្ទីក (ខេមបូឌា) ភីធីអ៊ី អិលធីឌី</t>
        </is>
      </c>
      <c r="D1575" s="418" t="inlineStr">
        <is>
          <t>L001-100046460</t>
        </is>
      </c>
      <c r="E1575" s="418" t="inlineStr">
        <is>
          <t>KOEL822014</t>
        </is>
      </c>
      <c r="F1575" s="419" t="n">
        <v>44813</v>
      </c>
      <c r="G1575" s="420" t="n">
        <v>830364</v>
      </c>
      <c r="H1575" s="418" t="n"/>
      <c r="I1575" s="455" t="n">
        <v>830364</v>
      </c>
      <c r="J1575" s="418">
        <f>IF(L1575&lt;&gt;"",L1575,K1575)</f>
        <v/>
      </c>
      <c r="K1575" s="418">
        <f>IF(AND(T1575=TRUE, U1575=TRUE, V1575=TRUE), IF(W1575&lt;-0.05, "អនុញ្ញាត (អ្នកផ្គត់ផ្គង់ប្រកាសខ្វះ)", "បានប្រកាស (អនុញ្ញាត)"), IF(AND(T1575=FALSE, U1575=FALSE, V1575=FALSE), "ព្យួរទុក (មិនមានទិន្នន័យ)", "ប្រកាសខុស (ព្យួរទុក)"))</f>
        <v/>
      </c>
      <c r="L1575" s="418" t="inlineStr"/>
      <c r="M1575" s="418" t="inlineStr"/>
      <c r="N1575" s="455" t="n"/>
      <c r="O1575" s="455">
        <f>IF(W1575&lt;0,AI1575,I1575)</f>
        <v/>
      </c>
      <c r="P1575" s="455">
        <f>I1575-O1575</f>
        <v/>
      </c>
      <c r="Q1575" s="418" t="n"/>
      <c r="R1575" s="418" t="inlineStr">
        <is>
          <t>KOEL822014</t>
        </is>
      </c>
      <c r="S1575" s="418" t="inlineStr">
        <is>
          <t>KOEL822014</t>
        </is>
      </c>
      <c r="T1575" s="418">
        <f>R1575=S1575</f>
        <v/>
      </c>
      <c r="U1575" s="418">
        <f>AND(MONTH(F1575)=MONTH(Y1575), YEAR(F1575)=YEAR(Y1575))</f>
        <v/>
      </c>
      <c r="V1575" s="418">
        <f>AND(AC1575&lt;&gt;"", 'Company information'!D$4&lt;&gt;"", RIGHT(SUBSTITUTE(AC1575,"-",""),9)=RIGHT(SUBSTITUTE('Company information'!D$4,"-",""),9))</f>
        <v/>
      </c>
      <c r="W1575" s="418">
        <f>AI1575-I1575</f>
        <v/>
      </c>
      <c r="X1575" s="455" t="n"/>
      <c r="Y1575" s="419" t="n">
        <v>44813</v>
      </c>
      <c r="Z1575" s="418" t="inlineStr">
        <is>
          <t>KOEL822014</t>
        </is>
      </c>
      <c r="AA1575" s="418" t="inlineStr"/>
      <c r="AB1575" s="418" t="inlineStr">
        <is>
          <t>បុគ្គលជាប់អាករ</t>
        </is>
      </c>
      <c r="AC1575" s="418" t="inlineStr">
        <is>
          <t>L001-100067123</t>
        </is>
      </c>
      <c r="AD1575" s="418" t="inlineStr">
        <is>
          <t>រីឡាយអេប៊ល សូស អ៊ិនដាសស្រ្ទៀល (ខេមបូឌា)</t>
        </is>
      </c>
      <c r="AE1575" s="455" t="n">
        <v>9133999</v>
      </c>
      <c r="AF1575" s="455" t="n">
        <v>8303635</v>
      </c>
      <c r="AG1575" s="455" t="n">
        <v>0</v>
      </c>
      <c r="AH1575" s="455" t="n">
        <v>0</v>
      </c>
      <c r="AI1575" s="455" t="n">
        <v>830364</v>
      </c>
      <c r="AJ1575" s="455" t="n">
        <v>0</v>
      </c>
      <c r="AK1575" s="455" t="n">
        <v>0</v>
      </c>
      <c r="AL1575" s="455" t="n">
        <v>0</v>
      </c>
      <c r="AM1575" s="455" t="n">
        <v>0</v>
      </c>
      <c r="AN1575" s="455" t="n">
        <v>0</v>
      </c>
      <c r="AO1575" s="455" t="n">
        <v>0</v>
      </c>
      <c r="AP1575" s="455" t="n">
        <v>0</v>
      </c>
      <c r="AQ1575" s="455" t="n">
        <v>0</v>
      </c>
      <c r="AR1575" s="418" t="inlineStr"/>
      <c r="AS1575" s="418" t="inlineStr">
        <is>
          <t>LOCAL CHARGE &amp; OTHER</t>
        </is>
      </c>
      <c r="AT1575" s="418" t="inlineStr">
        <is>
          <t>បានប្រកាសពន្ធ</t>
        </is>
      </c>
    </row>
    <row r="1576">
      <c r="A1576" s="417" t="n">
        <v>1567</v>
      </c>
      <c r="B1576" s="418" t="inlineStr">
        <is>
          <t>Import(Material)</t>
        </is>
      </c>
      <c r="C1576" s="418" t="inlineStr">
        <is>
          <t>ឃឺន + ណាហ្គែល</t>
        </is>
      </c>
      <c r="D1576" s="418" t="inlineStr">
        <is>
          <t>L001-100045189</t>
        </is>
      </c>
      <c r="E1576" s="418" t="inlineStr">
        <is>
          <t>PTI2218639</t>
        </is>
      </c>
      <c r="F1576" s="419" t="n">
        <v>44751</v>
      </c>
      <c r="G1576" s="420" t="n">
        <v>140212</v>
      </c>
      <c r="H1576" s="418" t="n"/>
      <c r="I1576" s="455" t="n">
        <v>140212</v>
      </c>
      <c r="J1576" s="418">
        <f>IF(L1576&lt;&gt;"",L1576,K1576)</f>
        <v/>
      </c>
      <c r="K1576" s="418">
        <f>IF(AND(T1576=TRUE, U1576=TRUE, V1576=TRUE), IF(W1576&lt;-0.05, "អនុញ្ញាត (អ្នកផ្គត់ផ្គង់ប្រកាសខ្វះ)", "បានប្រកាស (អនុញ្ញាត)"), IF(AND(T1576=FALSE, U1576=FALSE, V1576=FALSE), "ព្យួរទុក (មិនមានទិន្នន័យ)", "ប្រកាសខុស (ព្យួរទុក)"))</f>
        <v/>
      </c>
      <c r="L1576" s="418" t="inlineStr"/>
      <c r="M1576" s="418" t="inlineStr"/>
      <c r="N1576" s="455" t="n"/>
      <c r="O1576" s="455">
        <f>IF(W1576&lt;0,AI1576,I1576)</f>
        <v/>
      </c>
      <c r="P1576" s="455">
        <f>I1576-O1576</f>
        <v/>
      </c>
      <c r="Q1576" s="418" t="n"/>
      <c r="R1576" s="418" t="inlineStr">
        <is>
          <t>PTI2218639</t>
        </is>
      </c>
      <c r="S1576" s="418" t="inlineStr">
        <is>
          <t>PTI2218639</t>
        </is>
      </c>
      <c r="T1576" s="418">
        <f>R1576=S1576</f>
        <v/>
      </c>
      <c r="U1576" s="418">
        <f>AND(MONTH(F1576)=MONTH(Y1576), YEAR(F1576)=YEAR(Y1576))</f>
        <v/>
      </c>
      <c r="V1576" s="418">
        <f>AND(AC1576&lt;&gt;"", 'Company information'!D$4&lt;&gt;"", RIGHT(SUBSTITUTE(AC1576,"-",""),9)=RIGHT(SUBSTITUTE('Company information'!D$4,"-",""),9))</f>
        <v/>
      </c>
      <c r="W1576" s="418">
        <f>AI1576-I1576</f>
        <v/>
      </c>
      <c r="X1576" s="455" t="n"/>
      <c r="Y1576" s="419" t="n">
        <v>44811</v>
      </c>
      <c r="Z1576" s="418" t="inlineStr">
        <is>
          <t>PTI2218639</t>
        </is>
      </c>
      <c r="AA1576" s="418" t="inlineStr"/>
      <c r="AB1576" s="418" t="inlineStr">
        <is>
          <t>បុគ្គលជាប់អាករ</t>
        </is>
      </c>
      <c r="AC1576" s="418" t="inlineStr">
        <is>
          <t>L001-100067123</t>
        </is>
      </c>
      <c r="AD1576" s="418" t="inlineStr">
        <is>
          <t>រីឡាយអេប៊ល សូស អ៊ិនដាសស្រ្ទៀល (ខេមបូឌា)</t>
        </is>
      </c>
      <c r="AE1576" s="455" t="n">
        <v>1604159</v>
      </c>
      <c r="AF1576" s="455" t="n">
        <v>1402117</v>
      </c>
      <c r="AG1576" s="455" t="n">
        <v>61830</v>
      </c>
      <c r="AH1576" s="455" t="n">
        <v>0</v>
      </c>
      <c r="AI1576" s="455" t="n">
        <v>140212</v>
      </c>
      <c r="AJ1576" s="455" t="n">
        <v>0</v>
      </c>
      <c r="AK1576" s="455" t="n">
        <v>0</v>
      </c>
      <c r="AL1576" s="455" t="n">
        <v>0</v>
      </c>
      <c r="AM1576" s="455" t="n">
        <v>0</v>
      </c>
      <c r="AN1576" s="455" t="n">
        <v>0</v>
      </c>
      <c r="AO1576" s="455" t="n">
        <v>0</v>
      </c>
      <c r="AP1576" s="455" t="n">
        <v>0</v>
      </c>
      <c r="AQ1576" s="455" t="n">
        <v>0</v>
      </c>
      <c r="AR1576" s="418" t="inlineStr"/>
      <c r="AS1576" s="418" t="inlineStr">
        <is>
          <t>ថ្លៃដឹកជញ្ជូន និងសេវា</t>
        </is>
      </c>
      <c r="AT1576" s="418" t="inlineStr">
        <is>
          <t>បានប្រកាសពន្ធ</t>
        </is>
      </c>
    </row>
    <row r="1577">
      <c r="A1577" s="417" t="n">
        <v>1568</v>
      </c>
      <c r="B1577" s="418" t="inlineStr">
        <is>
          <t>Import(Material)</t>
        </is>
      </c>
      <c r="C1577" s="418" t="inlineStr">
        <is>
          <t>ឃឺន + ណាហ្គែល</t>
        </is>
      </c>
      <c r="D1577" s="418" t="inlineStr">
        <is>
          <t>L001-100045189</t>
        </is>
      </c>
      <c r="E1577" s="418" t="inlineStr">
        <is>
          <t>PTI2218661</t>
        </is>
      </c>
      <c r="F1577" s="419" t="n">
        <v>44751</v>
      </c>
      <c r="G1577" s="420" t="n">
        <v>189511</v>
      </c>
      <c r="H1577" s="418" t="n"/>
      <c r="I1577" s="455" t="n">
        <v>189511</v>
      </c>
      <c r="J1577" s="418">
        <f>IF(L1577&lt;&gt;"",L1577,K1577)</f>
        <v/>
      </c>
      <c r="K1577" s="418">
        <f>IF(AND(T1577=TRUE, U1577=TRUE, V1577=TRUE), IF(W1577&lt;-0.05, "អនុញ្ញាត (អ្នកផ្គត់ផ្គង់ប្រកាសខ្វះ)", "បានប្រកាស (អនុញ្ញាត)"), IF(AND(T1577=FALSE, U1577=FALSE, V1577=FALSE), "ព្យួរទុក (មិនមានទិន្នន័យ)", "ប្រកាសខុស (ព្យួរទុក)"))</f>
        <v/>
      </c>
      <c r="L1577" s="418" t="inlineStr"/>
      <c r="M1577" s="418" t="inlineStr"/>
      <c r="N1577" s="455" t="n"/>
      <c r="O1577" s="455">
        <f>IF(W1577&lt;0,AI1577,I1577)</f>
        <v/>
      </c>
      <c r="P1577" s="455">
        <f>I1577-O1577</f>
        <v/>
      </c>
      <c r="Q1577" s="418" t="n"/>
      <c r="R1577" s="418" t="inlineStr">
        <is>
          <t>PTI2218661</t>
        </is>
      </c>
      <c r="S1577" s="418" t="inlineStr">
        <is>
          <t>PTI2218661</t>
        </is>
      </c>
      <c r="T1577" s="418">
        <f>R1577=S1577</f>
        <v/>
      </c>
      <c r="U1577" s="418">
        <f>AND(MONTH(F1577)=MONTH(Y1577), YEAR(F1577)=YEAR(Y1577))</f>
        <v/>
      </c>
      <c r="V1577" s="418">
        <f>AND(AC1577&lt;&gt;"", 'Company information'!D$4&lt;&gt;"", RIGHT(SUBSTITUTE(AC1577,"-",""),9)=RIGHT(SUBSTITUTE('Company information'!D$4,"-",""),9))</f>
        <v/>
      </c>
      <c r="W1577" s="418">
        <f>AI1577-I1577</f>
        <v/>
      </c>
      <c r="X1577" s="455" t="n"/>
      <c r="Y1577" s="419" t="n">
        <v>44811</v>
      </c>
      <c r="Z1577" s="418" t="inlineStr">
        <is>
          <t>PTI2218661</t>
        </is>
      </c>
      <c r="AA1577" s="418" t="inlineStr"/>
      <c r="AB1577" s="418" t="inlineStr">
        <is>
          <t>បុគ្គលជាប់អាករ</t>
        </is>
      </c>
      <c r="AC1577" s="418" t="inlineStr">
        <is>
          <t>L001-100067123</t>
        </is>
      </c>
      <c r="AD1577" s="418" t="inlineStr">
        <is>
          <t>រីឡាយអេប៊ល សូស អ៊ិនដាសស្រ្ទៀល (ខេមបូឌា)</t>
        </is>
      </c>
      <c r="AE1577" s="455" t="n">
        <v>2146449</v>
      </c>
      <c r="AF1577" s="455" t="n">
        <v>1895108</v>
      </c>
      <c r="AG1577" s="455" t="n">
        <v>61830</v>
      </c>
      <c r="AH1577" s="455" t="n">
        <v>0</v>
      </c>
      <c r="AI1577" s="455" t="n">
        <v>189511</v>
      </c>
      <c r="AJ1577" s="455" t="n">
        <v>0</v>
      </c>
      <c r="AK1577" s="455" t="n">
        <v>0</v>
      </c>
      <c r="AL1577" s="455" t="n">
        <v>0</v>
      </c>
      <c r="AM1577" s="455" t="n">
        <v>0</v>
      </c>
      <c r="AN1577" s="455" t="n">
        <v>0</v>
      </c>
      <c r="AO1577" s="455" t="n">
        <v>0</v>
      </c>
      <c r="AP1577" s="455" t="n">
        <v>0</v>
      </c>
      <c r="AQ1577" s="455" t="n">
        <v>0</v>
      </c>
      <c r="AR1577" s="418" t="inlineStr"/>
      <c r="AS1577" s="418" t="inlineStr">
        <is>
          <t>ថ្លៃដឹកជញ្ជូន និងសេវា</t>
        </is>
      </c>
      <c r="AT1577" s="418" t="inlineStr">
        <is>
          <t>បានប្រកាសពន្ធ</t>
        </is>
      </c>
    </row>
    <row r="1578">
      <c r="A1578" s="417" t="n">
        <v>1569</v>
      </c>
      <c r="B1578" s="418" t="inlineStr">
        <is>
          <t>Import(Material)</t>
        </is>
      </c>
      <c r="C1578" s="418" t="inlineStr">
        <is>
          <t>ឃឺន + ណាហ្គែល</t>
        </is>
      </c>
      <c r="D1578" s="418" t="inlineStr">
        <is>
          <t>L001-100045189</t>
        </is>
      </c>
      <c r="E1578" s="418" t="inlineStr">
        <is>
          <t>PTI2218660</t>
        </is>
      </c>
      <c r="F1578" s="419" t="n">
        <v>44751</v>
      </c>
      <c r="G1578" s="420" t="n">
        <v>191819</v>
      </c>
      <c r="H1578" s="418" t="n"/>
      <c r="I1578" s="455" t="n">
        <v>191819</v>
      </c>
      <c r="J1578" s="418">
        <f>IF(L1578&lt;&gt;"",L1578,K1578)</f>
        <v/>
      </c>
      <c r="K1578" s="418">
        <f>IF(AND(T1578=TRUE, U1578=TRUE, V1578=TRUE), IF(W1578&lt;-0.05, "អនុញ្ញាត (អ្នកផ្គត់ផ្គង់ប្រកាសខ្វះ)", "បានប្រកាស (អនុញ្ញាត)"), IF(AND(T1578=FALSE, U1578=FALSE, V1578=FALSE), "ព្យួរទុក (មិនមានទិន្នន័យ)", "ប្រកាសខុស (ព្យួរទុក)"))</f>
        <v/>
      </c>
      <c r="L1578" s="418" t="inlineStr"/>
      <c r="M1578" s="418" t="inlineStr"/>
      <c r="N1578" s="455" t="n"/>
      <c r="O1578" s="455">
        <f>IF(W1578&lt;0,AI1578,I1578)</f>
        <v/>
      </c>
      <c r="P1578" s="455">
        <f>I1578-O1578</f>
        <v/>
      </c>
      <c r="Q1578" s="418" t="n"/>
      <c r="R1578" s="418" t="inlineStr">
        <is>
          <t>PTI2218660</t>
        </is>
      </c>
      <c r="S1578" s="418" t="inlineStr">
        <is>
          <t>PTI2218660</t>
        </is>
      </c>
      <c r="T1578" s="418">
        <f>R1578=S1578</f>
        <v/>
      </c>
      <c r="U1578" s="418">
        <f>AND(MONTH(F1578)=MONTH(Y1578), YEAR(F1578)=YEAR(Y1578))</f>
        <v/>
      </c>
      <c r="V1578" s="418">
        <f>AND(AC1578&lt;&gt;"", 'Company information'!D$4&lt;&gt;"", RIGHT(SUBSTITUTE(AC1578,"-",""),9)=RIGHT(SUBSTITUTE('Company information'!D$4,"-",""),9))</f>
        <v/>
      </c>
      <c r="W1578" s="418">
        <f>AI1578-I1578</f>
        <v/>
      </c>
      <c r="X1578" s="455" t="n"/>
      <c r="Y1578" s="419" t="n">
        <v>44811</v>
      </c>
      <c r="Z1578" s="418" t="inlineStr">
        <is>
          <t>PTI2218660</t>
        </is>
      </c>
      <c r="AA1578" s="418" t="inlineStr"/>
      <c r="AB1578" s="418" t="inlineStr">
        <is>
          <t>បុគ្គលជាប់អាករ</t>
        </is>
      </c>
      <c r="AC1578" s="418" t="inlineStr">
        <is>
          <t>L001-100067123</t>
        </is>
      </c>
      <c r="AD1578" s="418" t="inlineStr">
        <is>
          <t>រីឡាយអេប៊ល សូស អ៊ិនដាសស្រ្ទៀល (ខេមបូឌា)</t>
        </is>
      </c>
      <c r="AE1578" s="455" t="n">
        <v>2171841</v>
      </c>
      <c r="AF1578" s="455" t="n">
        <v>1918192</v>
      </c>
      <c r="AG1578" s="455" t="n">
        <v>61830</v>
      </c>
      <c r="AH1578" s="455" t="n">
        <v>0</v>
      </c>
      <c r="AI1578" s="455" t="n">
        <v>191819</v>
      </c>
      <c r="AJ1578" s="455" t="n">
        <v>0</v>
      </c>
      <c r="AK1578" s="455" t="n">
        <v>0</v>
      </c>
      <c r="AL1578" s="455" t="n">
        <v>0</v>
      </c>
      <c r="AM1578" s="455" t="n">
        <v>0</v>
      </c>
      <c r="AN1578" s="455" t="n">
        <v>0</v>
      </c>
      <c r="AO1578" s="455" t="n">
        <v>0</v>
      </c>
      <c r="AP1578" s="455" t="n">
        <v>0</v>
      </c>
      <c r="AQ1578" s="455" t="n">
        <v>0</v>
      </c>
      <c r="AR1578" s="418" t="inlineStr"/>
      <c r="AS1578" s="418" t="inlineStr">
        <is>
          <t>ថ្លៃដឹកជញ្ជូន និងសេវា</t>
        </is>
      </c>
      <c r="AT1578" s="418" t="inlineStr">
        <is>
          <t>បានប្រកាសពន្ធ</t>
        </is>
      </c>
    </row>
    <row r="1579">
      <c r="A1579" s="417" t="n">
        <v>1570</v>
      </c>
      <c r="B1579" s="418" t="inlineStr">
        <is>
          <t>Import(Material)</t>
        </is>
      </c>
      <c r="C1579" s="418" t="inlineStr">
        <is>
          <t>ឃឺន + ណាហ្គែល</t>
        </is>
      </c>
      <c r="D1579" s="418" t="inlineStr">
        <is>
          <t>L001-100045189</t>
        </is>
      </c>
      <c r="E1579" s="418" t="inlineStr">
        <is>
          <t>PTI2218687</t>
        </is>
      </c>
      <c r="F1579" s="419" t="n">
        <v>44782</v>
      </c>
      <c r="G1579" s="420" t="n">
        <v>218424</v>
      </c>
      <c r="H1579" s="418" t="n"/>
      <c r="I1579" s="455" t="n">
        <v>218424</v>
      </c>
      <c r="J1579" s="418">
        <f>IF(L1579&lt;&gt;"",L1579,K1579)</f>
        <v/>
      </c>
      <c r="K1579" s="418">
        <f>IF(AND(T1579=TRUE, U1579=TRUE, V1579=TRUE), IF(W1579&lt;-0.05, "អនុញ្ញាត (អ្នកផ្គត់ផ្គង់ប្រកាសខ្វះ)", "បានប្រកាស (អនុញ្ញាត)"), IF(AND(T1579=FALSE, U1579=FALSE, V1579=FALSE), "ព្យួរទុក (មិនមានទិន្នន័យ)", "ប្រកាសខុស (ព្យួរទុក)"))</f>
        <v/>
      </c>
      <c r="L1579" s="418" t="inlineStr"/>
      <c r="M1579" s="418" t="inlineStr"/>
      <c r="N1579" s="455" t="n"/>
      <c r="O1579" s="455">
        <f>IF(W1579&lt;0,AI1579,I1579)</f>
        <v/>
      </c>
      <c r="P1579" s="455">
        <f>I1579-O1579</f>
        <v/>
      </c>
      <c r="Q1579" s="418" t="n"/>
      <c r="R1579" s="418" t="inlineStr">
        <is>
          <t>PTI2218687</t>
        </is>
      </c>
      <c r="S1579" s="418" t="inlineStr">
        <is>
          <t>PTI2218687</t>
        </is>
      </c>
      <c r="T1579" s="418">
        <f>R1579=S1579</f>
        <v/>
      </c>
      <c r="U1579" s="418">
        <f>AND(MONTH(F1579)=MONTH(Y1579), YEAR(F1579)=YEAR(Y1579))</f>
        <v/>
      </c>
      <c r="V1579" s="418">
        <f>AND(AC1579&lt;&gt;"", 'Company information'!D$4&lt;&gt;"", RIGHT(SUBSTITUTE(AC1579,"-",""),9)=RIGHT(SUBSTITUTE('Company information'!D$4,"-",""),9))</f>
        <v/>
      </c>
      <c r="W1579" s="418">
        <f>AI1579-I1579</f>
        <v/>
      </c>
      <c r="X1579" s="455" t="n"/>
      <c r="Y1579" s="419" t="n">
        <v>44812</v>
      </c>
      <c r="Z1579" s="418" t="inlineStr">
        <is>
          <t>PTI2218687</t>
        </is>
      </c>
      <c r="AA1579" s="418" t="inlineStr"/>
      <c r="AB1579" s="418" t="inlineStr">
        <is>
          <t>បុគ្គលជាប់អាករ</t>
        </is>
      </c>
      <c r="AC1579" s="418" t="inlineStr">
        <is>
          <t>L001-100067123</t>
        </is>
      </c>
      <c r="AD1579" s="418" t="inlineStr">
        <is>
          <t>រីឡាយអេប៊ល សូស អ៊ិនដាសស្រ្ទៀល (ខេមបូឌា)</t>
        </is>
      </c>
      <c r="AE1579" s="455" t="n">
        <v>2464460</v>
      </c>
      <c r="AF1579" s="455" t="n">
        <v>2184236</v>
      </c>
      <c r="AG1579" s="455" t="n">
        <v>61800</v>
      </c>
      <c r="AH1579" s="455" t="n">
        <v>0</v>
      </c>
      <c r="AI1579" s="455" t="n">
        <v>218424</v>
      </c>
      <c r="AJ1579" s="455" t="n">
        <v>0</v>
      </c>
      <c r="AK1579" s="455" t="n">
        <v>0</v>
      </c>
      <c r="AL1579" s="455" t="n">
        <v>0</v>
      </c>
      <c r="AM1579" s="455" t="n">
        <v>0</v>
      </c>
      <c r="AN1579" s="455" t="n">
        <v>0</v>
      </c>
      <c r="AO1579" s="455" t="n">
        <v>0</v>
      </c>
      <c r="AP1579" s="455" t="n">
        <v>0</v>
      </c>
      <c r="AQ1579" s="455" t="n">
        <v>0</v>
      </c>
      <c r="AR1579" s="418" t="inlineStr"/>
      <c r="AS1579" s="418" t="inlineStr">
        <is>
          <t>ថ្លៃដឹកជញ្ជូន និងសេវា</t>
        </is>
      </c>
      <c r="AT1579" s="418" t="inlineStr">
        <is>
          <t>បានប្រកាសពន្ធ</t>
        </is>
      </c>
    </row>
    <row r="1580">
      <c r="A1580" s="417" t="n">
        <v>1571</v>
      </c>
      <c r="B1580" s="418" t="inlineStr">
        <is>
          <t>Import(Material)</t>
        </is>
      </c>
      <c r="C1580" s="418" t="inlineStr">
        <is>
          <t>ឃឺន + ណាហ្គែល</t>
        </is>
      </c>
      <c r="D1580" s="418" t="inlineStr">
        <is>
          <t>L001-100045189</t>
        </is>
      </c>
      <c r="E1580" s="418" t="inlineStr">
        <is>
          <t>PTI2218688</t>
        </is>
      </c>
      <c r="F1580" s="419" t="n">
        <v>44782</v>
      </c>
      <c r="G1580" s="420" t="n">
        <v>282284</v>
      </c>
      <c r="H1580" s="418" t="n"/>
      <c r="I1580" s="455" t="n">
        <v>282284</v>
      </c>
      <c r="J1580" s="418">
        <f>IF(L1580&lt;&gt;"",L1580,K1580)</f>
        <v/>
      </c>
      <c r="K1580" s="418">
        <f>IF(AND(T1580=TRUE, U1580=TRUE, V1580=TRUE), IF(W1580&lt;-0.05, "អនុញ្ញាត (អ្នកផ្គត់ផ្គង់ប្រកាសខ្វះ)", "បានប្រកាស (អនុញ្ញាត)"), IF(AND(T1580=FALSE, U1580=FALSE, V1580=FALSE), "ព្យួរទុក (មិនមានទិន្នន័យ)", "ប្រកាសខុស (ព្យួរទុក)"))</f>
        <v/>
      </c>
      <c r="L1580" s="418" t="inlineStr"/>
      <c r="M1580" s="418" t="inlineStr"/>
      <c r="N1580" s="455" t="n"/>
      <c r="O1580" s="455">
        <f>IF(W1580&lt;0,AI1580,I1580)</f>
        <v/>
      </c>
      <c r="P1580" s="455">
        <f>I1580-O1580</f>
        <v/>
      </c>
      <c r="Q1580" s="418" t="n"/>
      <c r="R1580" s="418" t="inlineStr">
        <is>
          <t>PTI2218688</t>
        </is>
      </c>
      <c r="S1580" s="418" t="inlineStr">
        <is>
          <t>PTI2218688</t>
        </is>
      </c>
      <c r="T1580" s="418">
        <f>R1580=S1580</f>
        <v/>
      </c>
      <c r="U1580" s="418">
        <f>AND(MONTH(F1580)=MONTH(Y1580), YEAR(F1580)=YEAR(Y1580))</f>
        <v/>
      </c>
      <c r="V1580" s="418">
        <f>AND(AC1580&lt;&gt;"", 'Company information'!D$4&lt;&gt;"", RIGHT(SUBSTITUTE(AC1580,"-",""),9)=RIGHT(SUBSTITUTE('Company information'!D$4,"-",""),9))</f>
        <v/>
      </c>
      <c r="W1580" s="418">
        <f>AI1580-I1580</f>
        <v/>
      </c>
      <c r="X1580" s="455" t="n"/>
      <c r="Y1580" s="419" t="n">
        <v>44812</v>
      </c>
      <c r="Z1580" s="418" t="inlineStr">
        <is>
          <t>PTI2218688</t>
        </is>
      </c>
      <c r="AA1580" s="418" t="inlineStr"/>
      <c r="AB1580" s="418" t="inlineStr">
        <is>
          <t>បុគ្គលជាប់អាករ</t>
        </is>
      </c>
      <c r="AC1580" s="418" t="inlineStr">
        <is>
          <t>L001-100067123</t>
        </is>
      </c>
      <c r="AD1580" s="418" t="inlineStr">
        <is>
          <t>រីឡាយអេប៊ល សូស អ៊ិនដាសស្រ្ទៀល (ខេមបូឌា)</t>
        </is>
      </c>
      <c r="AE1580" s="455" t="n">
        <v>3166920</v>
      </c>
      <c r="AF1580" s="455" t="n">
        <v>2822836</v>
      </c>
      <c r="AG1580" s="455" t="n">
        <v>61800</v>
      </c>
      <c r="AH1580" s="455" t="n">
        <v>0</v>
      </c>
      <c r="AI1580" s="455" t="n">
        <v>282284</v>
      </c>
      <c r="AJ1580" s="455" t="n">
        <v>0</v>
      </c>
      <c r="AK1580" s="455" t="n">
        <v>0</v>
      </c>
      <c r="AL1580" s="455" t="n">
        <v>0</v>
      </c>
      <c r="AM1580" s="455" t="n">
        <v>0</v>
      </c>
      <c r="AN1580" s="455" t="n">
        <v>0</v>
      </c>
      <c r="AO1580" s="455" t="n">
        <v>0</v>
      </c>
      <c r="AP1580" s="455" t="n">
        <v>0</v>
      </c>
      <c r="AQ1580" s="455" t="n">
        <v>0</v>
      </c>
      <c r="AR1580" s="418" t="inlineStr"/>
      <c r="AS1580" s="418" t="inlineStr">
        <is>
          <t>ថ្លៃដឹកជញ្ជូន និងសេវា</t>
        </is>
      </c>
      <c r="AT1580" s="418" t="inlineStr">
        <is>
          <t>បានប្រកាសពន្ធ</t>
        </is>
      </c>
    </row>
    <row r="1581">
      <c r="A1581" s="417" t="n">
        <v>1572</v>
      </c>
      <c r="B1581" s="418" t="inlineStr">
        <is>
          <t>Import(Material)</t>
        </is>
      </c>
      <c r="C1581" s="418" t="inlineStr">
        <is>
          <t>ឃឺន + ណាហ្គែល</t>
        </is>
      </c>
      <c r="D1581" s="418" t="inlineStr">
        <is>
          <t>L001-100045189</t>
        </is>
      </c>
      <c r="E1581" s="418" t="inlineStr">
        <is>
          <t>PTI2218686</t>
        </is>
      </c>
      <c r="F1581" s="419" t="n">
        <v>44782</v>
      </c>
      <c r="G1581" s="420" t="n">
        <v>169396</v>
      </c>
      <c r="H1581" s="418" t="n"/>
      <c r="I1581" s="455" t="n">
        <v>169396</v>
      </c>
      <c r="J1581" s="418">
        <f>IF(L1581&lt;&gt;"",L1581,K1581)</f>
        <v/>
      </c>
      <c r="K1581" s="418">
        <f>IF(AND(T1581=TRUE, U1581=TRUE, V1581=TRUE), IF(W1581&lt;-0.05, "អនុញ្ញាត (អ្នកផ្គត់ផ្គង់ប្រកាសខ្វះ)", "បានប្រកាស (អនុញ្ញាត)"), IF(AND(T1581=FALSE, U1581=FALSE, V1581=FALSE), "ព្យួរទុក (មិនមានទិន្នន័យ)", "ប្រកាសខុស (ព្យួរទុក)"))</f>
        <v/>
      </c>
      <c r="L1581" s="418" t="inlineStr"/>
      <c r="M1581" s="418" t="inlineStr"/>
      <c r="N1581" s="455" t="n"/>
      <c r="O1581" s="455">
        <f>IF(W1581&lt;0,AI1581,I1581)</f>
        <v/>
      </c>
      <c r="P1581" s="455">
        <f>I1581-O1581</f>
        <v/>
      </c>
      <c r="Q1581" s="418" t="n"/>
      <c r="R1581" s="418" t="inlineStr">
        <is>
          <t>PTI2218686</t>
        </is>
      </c>
      <c r="S1581" s="418" t="inlineStr">
        <is>
          <t>PTI2218686</t>
        </is>
      </c>
      <c r="T1581" s="418">
        <f>R1581=S1581</f>
        <v/>
      </c>
      <c r="U1581" s="418">
        <f>AND(MONTH(F1581)=MONTH(Y1581), YEAR(F1581)=YEAR(Y1581))</f>
        <v/>
      </c>
      <c r="V1581" s="418">
        <f>AND(AC1581&lt;&gt;"", 'Company information'!D$4&lt;&gt;"", RIGHT(SUBSTITUTE(AC1581,"-",""),9)=RIGHT(SUBSTITUTE('Company information'!D$4,"-",""),9))</f>
        <v/>
      </c>
      <c r="W1581" s="418">
        <f>AI1581-I1581</f>
        <v/>
      </c>
      <c r="X1581" s="455" t="n"/>
      <c r="Y1581" s="419" t="n">
        <v>44812</v>
      </c>
      <c r="Z1581" s="418" t="inlineStr">
        <is>
          <t>PTI2218686</t>
        </is>
      </c>
      <c r="AA1581" s="418" t="inlineStr"/>
      <c r="AB1581" s="418" t="inlineStr">
        <is>
          <t>បុគ្គលជាប់អាករ</t>
        </is>
      </c>
      <c r="AC1581" s="418" t="inlineStr">
        <is>
          <t>L001-100067123</t>
        </is>
      </c>
      <c r="AD1581" s="418" t="inlineStr">
        <is>
          <t>រីឡាយអេប៊ល សូស អ៊ិនដាសស្រ្ទៀល (ខេមបូឌា)</t>
        </is>
      </c>
      <c r="AE1581" s="455" t="n">
        <v>1925152</v>
      </c>
      <c r="AF1581" s="455" t="n">
        <v>1693956</v>
      </c>
      <c r="AG1581" s="455" t="n">
        <v>61800</v>
      </c>
      <c r="AH1581" s="455" t="n">
        <v>0</v>
      </c>
      <c r="AI1581" s="455" t="n">
        <v>169396</v>
      </c>
      <c r="AJ1581" s="455" t="n">
        <v>0</v>
      </c>
      <c r="AK1581" s="455" t="n">
        <v>0</v>
      </c>
      <c r="AL1581" s="455" t="n">
        <v>0</v>
      </c>
      <c r="AM1581" s="455" t="n">
        <v>0</v>
      </c>
      <c r="AN1581" s="455" t="n">
        <v>0</v>
      </c>
      <c r="AO1581" s="455" t="n">
        <v>0</v>
      </c>
      <c r="AP1581" s="455" t="n">
        <v>0</v>
      </c>
      <c r="AQ1581" s="455" t="n">
        <v>0</v>
      </c>
      <c r="AR1581" s="418" t="inlineStr"/>
      <c r="AS1581" s="418" t="inlineStr">
        <is>
          <t>ថ្លៃដឹកជញ្ជូន និងសេវា</t>
        </is>
      </c>
      <c r="AT1581" s="418" t="inlineStr">
        <is>
          <t>បានប្រកាសពន្ធ</t>
        </is>
      </c>
    </row>
    <row r="1582">
      <c r="A1582" s="417" t="n">
        <v>1573</v>
      </c>
      <c r="B1582" s="418" t="inlineStr">
        <is>
          <t>Import(Material)</t>
        </is>
      </c>
      <c r="C1582" s="418" t="inlineStr">
        <is>
          <t>ឃឺន + ណាហ្គែល</t>
        </is>
      </c>
      <c r="D1582" s="418" t="inlineStr">
        <is>
          <t>L001-100045189</t>
        </is>
      </c>
      <c r="E1582" s="418" t="inlineStr">
        <is>
          <t>PTI2218265</t>
        </is>
      </c>
      <c r="F1582" s="419" t="n">
        <v>44690</v>
      </c>
      <c r="G1582" s="420" t="n">
        <v>39067</v>
      </c>
      <c r="H1582" s="418" t="n"/>
      <c r="I1582" s="455" t="n">
        <v>39067</v>
      </c>
      <c r="J1582" s="418">
        <f>IF(L1582&lt;&gt;"",L1582,K1582)</f>
        <v/>
      </c>
      <c r="K1582" s="418">
        <f>IF(AND(T1582=TRUE, U1582=TRUE, V1582=TRUE), IF(W1582&lt;-0.05, "អនុញ្ញាត (អ្នកផ្គត់ផ្គង់ប្រកាសខ្វះ)", "បានប្រកាស (អនុញ្ញាត)"), IF(AND(T1582=FALSE, U1582=FALSE, V1582=FALSE), "ព្យួរទុក (មិនមានទិន្នន័យ)", "ប្រកាសខុស (ព្យួរទុក)"))</f>
        <v/>
      </c>
      <c r="L1582" s="418" t="inlineStr"/>
      <c r="M1582" s="418" t="inlineStr"/>
      <c r="N1582" s="455" t="n"/>
      <c r="O1582" s="455">
        <f>IF(W1582&lt;0,AI1582,I1582)</f>
        <v/>
      </c>
      <c r="P1582" s="455">
        <f>I1582-O1582</f>
        <v/>
      </c>
      <c r="Q1582" s="418" t="n"/>
      <c r="R1582" s="418" t="inlineStr">
        <is>
          <t>PTI2218265</t>
        </is>
      </c>
      <c r="S1582" s="418" t="inlineStr">
        <is>
          <t>PTI2218265</t>
        </is>
      </c>
      <c r="T1582" s="418">
        <f>R1582=S1582</f>
        <v/>
      </c>
      <c r="U1582" s="418">
        <f>AND(MONTH(F1582)=MONTH(Y1582), YEAR(F1582)=YEAR(Y1582))</f>
        <v/>
      </c>
      <c r="V1582" s="418">
        <f>AND(AC1582&lt;&gt;"", 'Company information'!D$4&lt;&gt;"", RIGHT(SUBSTITUTE(AC1582,"-",""),9)=RIGHT(SUBSTITUTE('Company information'!D$4,"-",""),9))</f>
        <v/>
      </c>
      <c r="W1582" s="418">
        <f>AI1582-I1582</f>
        <v/>
      </c>
      <c r="X1582" s="455" t="n"/>
      <c r="Y1582" s="419" t="n">
        <v>44809</v>
      </c>
      <c r="Z1582" s="418" t="inlineStr">
        <is>
          <t>PTI2218265</t>
        </is>
      </c>
      <c r="AA1582" s="418" t="inlineStr"/>
      <c r="AB1582" s="418" t="inlineStr">
        <is>
          <t>បុគ្គលជាប់អាករ</t>
        </is>
      </c>
      <c r="AC1582" s="418" t="inlineStr">
        <is>
          <t>L001-100067123</t>
        </is>
      </c>
      <c r="AD1582" s="418" t="inlineStr">
        <is>
          <t>រីឡាយអេប៊ល សូស អ៊ិនដាសស្រ្ទៀល (ខេមបូឌា)</t>
        </is>
      </c>
      <c r="AE1582" s="455" t="n">
        <v>429740</v>
      </c>
      <c r="AF1582" s="455" t="n">
        <v>390673</v>
      </c>
      <c r="AG1582" s="455" t="n">
        <v>0</v>
      </c>
      <c r="AH1582" s="455" t="n">
        <v>0</v>
      </c>
      <c r="AI1582" s="455" t="n">
        <v>39067</v>
      </c>
      <c r="AJ1582" s="455" t="n">
        <v>0</v>
      </c>
      <c r="AK1582" s="455" t="n">
        <v>0</v>
      </c>
      <c r="AL1582" s="455" t="n">
        <v>0</v>
      </c>
      <c r="AM1582" s="455" t="n">
        <v>0</v>
      </c>
      <c r="AN1582" s="455" t="n">
        <v>0</v>
      </c>
      <c r="AO1582" s="455" t="n">
        <v>0</v>
      </c>
      <c r="AP1582" s="455" t="n">
        <v>0</v>
      </c>
      <c r="AQ1582" s="455" t="n">
        <v>0</v>
      </c>
      <c r="AR1582" s="418" t="inlineStr"/>
      <c r="AS1582" s="418" t="inlineStr">
        <is>
          <t>ថ្លៃដឹកជញ្ជូន និងសេវា</t>
        </is>
      </c>
      <c r="AT1582" s="418" t="inlineStr">
        <is>
          <t>បានប្រកាសពន្ធ</t>
        </is>
      </c>
    </row>
    <row r="1583">
      <c r="A1583" s="417" t="n">
        <v>1574</v>
      </c>
      <c r="B1583" s="418" t="inlineStr">
        <is>
          <t>Import(Material)</t>
        </is>
      </c>
      <c r="C1583" s="418" t="inlineStr">
        <is>
          <t>ឃឺន + ណាហ្គែល</t>
        </is>
      </c>
      <c r="D1583" s="418" t="inlineStr">
        <is>
          <t>L001-100045189</t>
        </is>
      </c>
      <c r="E1583" s="418" t="inlineStr">
        <is>
          <t>PTI2218264</t>
        </is>
      </c>
      <c r="F1583" s="419" t="n">
        <v>44690</v>
      </c>
      <c r="G1583" s="420" t="n">
        <v>39067</v>
      </c>
      <c r="H1583" s="418" t="n"/>
      <c r="I1583" s="455" t="n">
        <v>39067</v>
      </c>
      <c r="J1583" s="418">
        <f>IF(L1583&lt;&gt;"",L1583,K1583)</f>
        <v/>
      </c>
      <c r="K1583" s="418">
        <f>IF(AND(T1583=TRUE, U1583=TRUE, V1583=TRUE), IF(W1583&lt;-0.05, "អនុញ្ញាត (អ្នកផ្គត់ផ្គង់ប្រកាសខ្វះ)", "បានប្រកាស (អនុញ្ញាត)"), IF(AND(T1583=FALSE, U1583=FALSE, V1583=FALSE), "ព្យួរទុក (មិនមានទិន្នន័យ)", "ប្រកាសខុស (ព្យួរទុក)"))</f>
        <v/>
      </c>
      <c r="L1583" s="418" t="inlineStr"/>
      <c r="M1583" s="418" t="inlineStr"/>
      <c r="N1583" s="455" t="n"/>
      <c r="O1583" s="455">
        <f>IF(W1583&lt;0,AI1583,I1583)</f>
        <v/>
      </c>
      <c r="P1583" s="455">
        <f>I1583-O1583</f>
        <v/>
      </c>
      <c r="Q1583" s="418" t="n"/>
      <c r="R1583" s="418" t="inlineStr">
        <is>
          <t>PTI2218264</t>
        </is>
      </c>
      <c r="S1583" s="418" t="inlineStr">
        <is>
          <t>PTI2218264</t>
        </is>
      </c>
      <c r="T1583" s="418">
        <f>R1583=S1583</f>
        <v/>
      </c>
      <c r="U1583" s="418">
        <f>AND(MONTH(F1583)=MONTH(Y1583), YEAR(F1583)=YEAR(Y1583))</f>
        <v/>
      </c>
      <c r="V1583" s="418">
        <f>AND(AC1583&lt;&gt;"", 'Company information'!D$4&lt;&gt;"", RIGHT(SUBSTITUTE(AC1583,"-",""),9)=RIGHT(SUBSTITUTE('Company information'!D$4,"-",""),9))</f>
        <v/>
      </c>
      <c r="W1583" s="418">
        <f>AI1583-I1583</f>
        <v/>
      </c>
      <c r="X1583" s="455" t="n"/>
      <c r="Y1583" s="419" t="n">
        <v>44809</v>
      </c>
      <c r="Z1583" s="418" t="inlineStr">
        <is>
          <t>PTI2218264</t>
        </is>
      </c>
      <c r="AA1583" s="418" t="inlineStr"/>
      <c r="AB1583" s="418" t="inlineStr">
        <is>
          <t>បុគ្គលជាប់អាករ</t>
        </is>
      </c>
      <c r="AC1583" s="418" t="inlineStr">
        <is>
          <t>L001-100067123</t>
        </is>
      </c>
      <c r="AD1583" s="418" t="inlineStr">
        <is>
          <t>រីឡាយអេប៊ល សូស អ៊ិនដាសស្រ្ទៀល (ខេមបូឌា)</t>
        </is>
      </c>
      <c r="AE1583" s="455" t="n">
        <v>429740</v>
      </c>
      <c r="AF1583" s="455" t="n">
        <v>390673</v>
      </c>
      <c r="AG1583" s="455" t="n">
        <v>0</v>
      </c>
      <c r="AH1583" s="455" t="n">
        <v>0</v>
      </c>
      <c r="AI1583" s="455" t="n">
        <v>39067</v>
      </c>
      <c r="AJ1583" s="455" t="n">
        <v>0</v>
      </c>
      <c r="AK1583" s="455" t="n">
        <v>0</v>
      </c>
      <c r="AL1583" s="455" t="n">
        <v>0</v>
      </c>
      <c r="AM1583" s="455" t="n">
        <v>0</v>
      </c>
      <c r="AN1583" s="455" t="n">
        <v>0</v>
      </c>
      <c r="AO1583" s="455" t="n">
        <v>0</v>
      </c>
      <c r="AP1583" s="455" t="n">
        <v>0</v>
      </c>
      <c r="AQ1583" s="455" t="n">
        <v>0</v>
      </c>
      <c r="AR1583" s="418" t="inlineStr"/>
      <c r="AS1583" s="418" t="inlineStr">
        <is>
          <t>ថ្លៃដឹកជញ្ជូន និងសេវា</t>
        </is>
      </c>
      <c r="AT1583" s="418" t="inlineStr">
        <is>
          <t>បានប្រកាសពន្ធ</t>
        </is>
      </c>
    </row>
    <row r="1584">
      <c r="A1584" s="417" t="n">
        <v>1575</v>
      </c>
      <c r="B1584" s="418" t="inlineStr">
        <is>
          <t>Import(Material)</t>
        </is>
      </c>
      <c r="C1584" s="418" t="inlineStr">
        <is>
          <t>ឃឺន + ណាហ្គែល</t>
        </is>
      </c>
      <c r="D1584" s="418" t="inlineStr">
        <is>
          <t>L001-100045189</t>
        </is>
      </c>
      <c r="E1584" s="418" t="inlineStr">
        <is>
          <t>PTI2218263</t>
        </is>
      </c>
      <c r="F1584" s="419" t="n">
        <v>44690</v>
      </c>
      <c r="G1584" s="420" t="n">
        <v>39067</v>
      </c>
      <c r="H1584" s="418" t="n"/>
      <c r="I1584" s="455" t="n">
        <v>39067</v>
      </c>
      <c r="J1584" s="418">
        <f>IF(L1584&lt;&gt;"",L1584,K1584)</f>
        <v/>
      </c>
      <c r="K1584" s="418">
        <f>IF(AND(T1584=TRUE, U1584=TRUE, V1584=TRUE), IF(W1584&lt;-0.05, "អនុញ្ញាត (អ្នកផ្គត់ផ្គង់ប្រកាសខ្វះ)", "បានប្រកាស (អនុញ្ញាត)"), IF(AND(T1584=FALSE, U1584=FALSE, V1584=FALSE), "ព្យួរទុក (មិនមានទិន្នន័យ)", "ប្រកាសខុស (ព្យួរទុក)"))</f>
        <v/>
      </c>
      <c r="L1584" s="418" t="inlineStr"/>
      <c r="M1584" s="418" t="inlineStr"/>
      <c r="N1584" s="455" t="n"/>
      <c r="O1584" s="455">
        <f>IF(W1584&lt;0,AI1584,I1584)</f>
        <v/>
      </c>
      <c r="P1584" s="455">
        <f>I1584-O1584</f>
        <v/>
      </c>
      <c r="Q1584" s="418" t="n"/>
      <c r="R1584" s="418" t="inlineStr">
        <is>
          <t>PTI2218263</t>
        </is>
      </c>
      <c r="S1584" s="418" t="inlineStr">
        <is>
          <t>PTI2218263</t>
        </is>
      </c>
      <c r="T1584" s="418">
        <f>R1584=S1584</f>
        <v/>
      </c>
      <c r="U1584" s="418">
        <f>AND(MONTH(F1584)=MONTH(Y1584), YEAR(F1584)=YEAR(Y1584))</f>
        <v/>
      </c>
      <c r="V1584" s="418">
        <f>AND(AC1584&lt;&gt;"", 'Company information'!D$4&lt;&gt;"", RIGHT(SUBSTITUTE(AC1584,"-",""),9)=RIGHT(SUBSTITUTE('Company information'!D$4,"-",""),9))</f>
        <v/>
      </c>
      <c r="W1584" s="418">
        <f>AI1584-I1584</f>
        <v/>
      </c>
      <c r="X1584" s="455" t="n"/>
      <c r="Y1584" s="419" t="n">
        <v>44809</v>
      </c>
      <c r="Z1584" s="418" t="inlineStr">
        <is>
          <t>PTI2218263</t>
        </is>
      </c>
      <c r="AA1584" s="418" t="inlineStr"/>
      <c r="AB1584" s="418" t="inlineStr">
        <is>
          <t>បុគ្គលជាប់អាករ</t>
        </is>
      </c>
      <c r="AC1584" s="418" t="inlineStr">
        <is>
          <t>L001-100067123</t>
        </is>
      </c>
      <c r="AD1584" s="418" t="inlineStr">
        <is>
          <t>រីឡាយអេប៊ល សូស អ៊ិនដាសស្រ្ទៀល (ខេមបូឌា)</t>
        </is>
      </c>
      <c r="AE1584" s="455" t="n">
        <v>429740</v>
      </c>
      <c r="AF1584" s="455" t="n">
        <v>390673</v>
      </c>
      <c r="AG1584" s="455" t="n">
        <v>0</v>
      </c>
      <c r="AH1584" s="455" t="n">
        <v>0</v>
      </c>
      <c r="AI1584" s="455" t="n">
        <v>39067</v>
      </c>
      <c r="AJ1584" s="455" t="n">
        <v>0</v>
      </c>
      <c r="AK1584" s="455" t="n">
        <v>0</v>
      </c>
      <c r="AL1584" s="455" t="n">
        <v>0</v>
      </c>
      <c r="AM1584" s="455" t="n">
        <v>0</v>
      </c>
      <c r="AN1584" s="455" t="n">
        <v>0</v>
      </c>
      <c r="AO1584" s="455" t="n">
        <v>0</v>
      </c>
      <c r="AP1584" s="455" t="n">
        <v>0</v>
      </c>
      <c r="AQ1584" s="455" t="n">
        <v>0</v>
      </c>
      <c r="AR1584" s="418" t="inlineStr"/>
      <c r="AS1584" s="418" t="inlineStr">
        <is>
          <t>ថ្លៃដឹកជញ្ជូន និងសេវា</t>
        </is>
      </c>
      <c r="AT1584" s="418" t="inlineStr">
        <is>
          <t>បានប្រកាសពន្ធ</t>
        </is>
      </c>
    </row>
    <row r="1585">
      <c r="A1585" s="417" t="n">
        <v>1576</v>
      </c>
      <c r="B1585" s="418" t="inlineStr">
        <is>
          <t>Import(Material)</t>
        </is>
      </c>
      <c r="C1585" s="418" t="inlineStr">
        <is>
          <t>ឃឺន + ណាហ្គែល</t>
        </is>
      </c>
      <c r="D1585" s="418" t="inlineStr">
        <is>
          <t>L001-100045189</t>
        </is>
      </c>
      <c r="E1585" s="418" t="inlineStr">
        <is>
          <t>PTI2218261</t>
        </is>
      </c>
      <c r="F1585" s="419" t="n">
        <v>44690</v>
      </c>
      <c r="G1585" s="420" t="n">
        <v>39067</v>
      </c>
      <c r="H1585" s="418" t="n"/>
      <c r="I1585" s="455" t="n">
        <v>39067</v>
      </c>
      <c r="J1585" s="418">
        <f>IF(L1585&lt;&gt;"",L1585,K1585)</f>
        <v/>
      </c>
      <c r="K1585" s="418">
        <f>IF(AND(T1585=TRUE, U1585=TRUE, V1585=TRUE), IF(W1585&lt;-0.05, "អនុញ្ញាត (អ្នកផ្គត់ផ្គង់ប្រកាសខ្វះ)", "បានប្រកាស (អនុញ្ញាត)"), IF(AND(T1585=FALSE, U1585=FALSE, V1585=FALSE), "ព្យួរទុក (មិនមានទិន្នន័យ)", "ប្រកាសខុស (ព្យួរទុក)"))</f>
        <v/>
      </c>
      <c r="L1585" s="418" t="inlineStr"/>
      <c r="M1585" s="418" t="inlineStr"/>
      <c r="N1585" s="455" t="n"/>
      <c r="O1585" s="455">
        <f>IF(W1585&lt;0,AI1585,I1585)</f>
        <v/>
      </c>
      <c r="P1585" s="455">
        <f>I1585-O1585</f>
        <v/>
      </c>
      <c r="Q1585" s="418" t="n"/>
      <c r="R1585" s="418" t="inlineStr">
        <is>
          <t>PTI2218261</t>
        </is>
      </c>
      <c r="S1585" s="418" t="inlineStr">
        <is>
          <t>PTI2218261</t>
        </is>
      </c>
      <c r="T1585" s="418">
        <f>R1585=S1585</f>
        <v/>
      </c>
      <c r="U1585" s="418">
        <f>AND(MONTH(F1585)=MONTH(Y1585), YEAR(F1585)=YEAR(Y1585))</f>
        <v/>
      </c>
      <c r="V1585" s="418">
        <f>AND(AC1585&lt;&gt;"", 'Company information'!D$4&lt;&gt;"", RIGHT(SUBSTITUTE(AC1585,"-",""),9)=RIGHT(SUBSTITUTE('Company information'!D$4,"-",""),9))</f>
        <v/>
      </c>
      <c r="W1585" s="418">
        <f>AI1585-I1585</f>
        <v/>
      </c>
      <c r="X1585" s="455" t="n"/>
      <c r="Y1585" s="419" t="n">
        <v>44809</v>
      </c>
      <c r="Z1585" s="418" t="inlineStr">
        <is>
          <t>PTI2218261</t>
        </is>
      </c>
      <c r="AA1585" s="418" t="inlineStr"/>
      <c r="AB1585" s="418" t="inlineStr">
        <is>
          <t>បុគ្គលជាប់អាករ</t>
        </is>
      </c>
      <c r="AC1585" s="418" t="inlineStr">
        <is>
          <t>L001-100067123</t>
        </is>
      </c>
      <c r="AD1585" s="418" t="inlineStr">
        <is>
          <t>រីឡាយអេប៊ល សូស អ៊ិនដាសស្រ្ទៀល (ខេមបូឌា)</t>
        </is>
      </c>
      <c r="AE1585" s="455" t="n">
        <v>429740</v>
      </c>
      <c r="AF1585" s="455" t="n">
        <v>390673</v>
      </c>
      <c r="AG1585" s="455" t="n">
        <v>0</v>
      </c>
      <c r="AH1585" s="455" t="n">
        <v>0</v>
      </c>
      <c r="AI1585" s="455" t="n">
        <v>39067</v>
      </c>
      <c r="AJ1585" s="455" t="n">
        <v>0</v>
      </c>
      <c r="AK1585" s="455" t="n">
        <v>0</v>
      </c>
      <c r="AL1585" s="455" t="n">
        <v>0</v>
      </c>
      <c r="AM1585" s="455" t="n">
        <v>0</v>
      </c>
      <c r="AN1585" s="455" t="n">
        <v>0</v>
      </c>
      <c r="AO1585" s="455" t="n">
        <v>0</v>
      </c>
      <c r="AP1585" s="455" t="n">
        <v>0</v>
      </c>
      <c r="AQ1585" s="455" t="n">
        <v>0</v>
      </c>
      <c r="AR1585" s="418" t="inlineStr"/>
      <c r="AS1585" s="418" t="inlineStr">
        <is>
          <t>ថ្លៃដឹកជញ្ជូន និងសេវា</t>
        </is>
      </c>
      <c r="AT1585" s="418" t="inlineStr">
        <is>
          <t>បានប្រកាសពន្ធ</t>
        </is>
      </c>
    </row>
    <row r="1586">
      <c r="A1586" s="417" t="n">
        <v>1577</v>
      </c>
      <c r="B1586" s="418" t="inlineStr">
        <is>
          <t>Import(Material)</t>
        </is>
      </c>
      <c r="C1586" s="418" t="inlineStr">
        <is>
          <t>ឃឺន + ណាហ្គែល</t>
        </is>
      </c>
      <c r="D1586" s="418" t="inlineStr">
        <is>
          <t>L001-100045189</t>
        </is>
      </c>
      <c r="E1586" s="418" t="inlineStr">
        <is>
          <t>PTI2218260</t>
        </is>
      </c>
      <c r="F1586" s="419" t="n">
        <v>44690</v>
      </c>
      <c r="G1586" s="420" t="n">
        <v>39067</v>
      </c>
      <c r="H1586" s="418" t="n"/>
      <c r="I1586" s="455" t="n">
        <v>39067</v>
      </c>
      <c r="J1586" s="418">
        <f>IF(L1586&lt;&gt;"",L1586,K1586)</f>
        <v/>
      </c>
      <c r="K1586" s="418">
        <f>IF(AND(T1586=TRUE, U1586=TRUE, V1586=TRUE), IF(W1586&lt;-0.05, "អនុញ្ញាត (អ្នកផ្គត់ផ្គង់ប្រកាសខ្វះ)", "បានប្រកាស (អនុញ្ញាត)"), IF(AND(T1586=FALSE, U1586=FALSE, V1586=FALSE), "ព្យួរទុក (មិនមានទិន្នន័យ)", "ប្រកាសខុស (ព្យួរទុក)"))</f>
        <v/>
      </c>
      <c r="L1586" s="418" t="inlineStr"/>
      <c r="M1586" s="418" t="inlineStr"/>
      <c r="N1586" s="455" t="n"/>
      <c r="O1586" s="455">
        <f>IF(W1586&lt;0,AI1586,I1586)</f>
        <v/>
      </c>
      <c r="P1586" s="455">
        <f>I1586-O1586</f>
        <v/>
      </c>
      <c r="Q1586" s="418" t="n"/>
      <c r="R1586" s="418" t="inlineStr">
        <is>
          <t>PTI2218260</t>
        </is>
      </c>
      <c r="S1586" s="418" t="inlineStr">
        <is>
          <t>PTI2218260</t>
        </is>
      </c>
      <c r="T1586" s="418">
        <f>R1586=S1586</f>
        <v/>
      </c>
      <c r="U1586" s="418">
        <f>AND(MONTH(F1586)=MONTH(Y1586), YEAR(F1586)=YEAR(Y1586))</f>
        <v/>
      </c>
      <c r="V1586" s="418">
        <f>AND(AC1586&lt;&gt;"", 'Company information'!D$4&lt;&gt;"", RIGHT(SUBSTITUTE(AC1586,"-",""),9)=RIGHT(SUBSTITUTE('Company information'!D$4,"-",""),9))</f>
        <v/>
      </c>
      <c r="W1586" s="418">
        <f>AI1586-I1586</f>
        <v/>
      </c>
      <c r="X1586" s="455" t="n"/>
      <c r="Y1586" s="419" t="n">
        <v>44809</v>
      </c>
      <c r="Z1586" s="418" t="inlineStr">
        <is>
          <t>PTI2218260</t>
        </is>
      </c>
      <c r="AA1586" s="418" t="inlineStr"/>
      <c r="AB1586" s="418" t="inlineStr">
        <is>
          <t>បុគ្គលជាប់អាករ</t>
        </is>
      </c>
      <c r="AC1586" s="418" t="inlineStr">
        <is>
          <t>L001-100067123</t>
        </is>
      </c>
      <c r="AD1586" s="418" t="inlineStr">
        <is>
          <t>រីឡាយអេប៊ល សូស អ៊ិនដាសស្រ្ទៀល (ខេមបូឌា)</t>
        </is>
      </c>
      <c r="AE1586" s="455" t="n">
        <v>429740</v>
      </c>
      <c r="AF1586" s="455" t="n">
        <v>390673</v>
      </c>
      <c r="AG1586" s="455" t="n">
        <v>0</v>
      </c>
      <c r="AH1586" s="455" t="n">
        <v>0</v>
      </c>
      <c r="AI1586" s="455" t="n">
        <v>39067</v>
      </c>
      <c r="AJ1586" s="455" t="n">
        <v>0</v>
      </c>
      <c r="AK1586" s="455" t="n">
        <v>0</v>
      </c>
      <c r="AL1586" s="455" t="n">
        <v>0</v>
      </c>
      <c r="AM1586" s="455" t="n">
        <v>0</v>
      </c>
      <c r="AN1586" s="455" t="n">
        <v>0</v>
      </c>
      <c r="AO1586" s="455" t="n">
        <v>0</v>
      </c>
      <c r="AP1586" s="455" t="n">
        <v>0</v>
      </c>
      <c r="AQ1586" s="455" t="n">
        <v>0</v>
      </c>
      <c r="AR1586" s="418" t="inlineStr"/>
      <c r="AS1586" s="418" t="inlineStr">
        <is>
          <t>ថ្លៃដឹកជញ្ជូន និងសេវា</t>
        </is>
      </c>
      <c r="AT1586" s="418" t="inlineStr">
        <is>
          <t>បានប្រកាសពន្ធ</t>
        </is>
      </c>
    </row>
    <row r="1587">
      <c r="A1587" s="417" t="n">
        <v>1578</v>
      </c>
      <c r="B1587" s="418" t="inlineStr">
        <is>
          <t>Import(Material)</t>
        </is>
      </c>
      <c r="C1587" s="418" t="inlineStr">
        <is>
          <t>ឃឺន + ណាហ្គែល</t>
        </is>
      </c>
      <c r="D1587" s="418" t="inlineStr">
        <is>
          <t>L001-100045189</t>
        </is>
      </c>
      <c r="E1587" s="418" t="inlineStr">
        <is>
          <t>PTI2218262</t>
        </is>
      </c>
      <c r="F1587" s="419" t="n">
        <v>44690</v>
      </c>
      <c r="G1587" s="420" t="n">
        <v>40675</v>
      </c>
      <c r="H1587" s="418" t="n"/>
      <c r="I1587" s="455" t="n">
        <v>40675</v>
      </c>
      <c r="J1587" s="418">
        <f>IF(L1587&lt;&gt;"",L1587,K1587)</f>
        <v/>
      </c>
      <c r="K1587" s="418">
        <f>IF(AND(T1587=TRUE, U1587=TRUE, V1587=TRUE), IF(W1587&lt;-0.05, "អនុញ្ញាត (អ្នកផ្គត់ផ្គង់ប្រកាសខ្វះ)", "បានប្រកាស (អនុញ្ញាត)"), IF(AND(T1587=FALSE, U1587=FALSE, V1587=FALSE), "ព្យួរទុក (មិនមានទិន្នន័យ)", "ប្រកាសខុស (ព្យួរទុក)"))</f>
        <v/>
      </c>
      <c r="L1587" s="418" t="inlineStr"/>
      <c r="M1587" s="418" t="inlineStr"/>
      <c r="N1587" s="455" t="n"/>
      <c r="O1587" s="455">
        <f>IF(W1587&lt;0,AI1587,I1587)</f>
        <v/>
      </c>
      <c r="P1587" s="455">
        <f>I1587-O1587</f>
        <v/>
      </c>
      <c r="Q1587" s="418" t="n"/>
      <c r="R1587" s="418" t="inlineStr">
        <is>
          <t>PTI2218262</t>
        </is>
      </c>
      <c r="S1587" s="418" t="inlineStr">
        <is>
          <t>PTI2218262</t>
        </is>
      </c>
      <c r="T1587" s="418">
        <f>R1587=S1587</f>
        <v/>
      </c>
      <c r="U1587" s="418">
        <f>AND(MONTH(F1587)=MONTH(Y1587), YEAR(F1587)=YEAR(Y1587))</f>
        <v/>
      </c>
      <c r="V1587" s="418">
        <f>AND(AC1587&lt;&gt;"", 'Company information'!D$4&lt;&gt;"", RIGHT(SUBSTITUTE(AC1587,"-",""),9)=RIGHT(SUBSTITUTE('Company information'!D$4,"-",""),9))</f>
        <v/>
      </c>
      <c r="W1587" s="418">
        <f>AI1587-I1587</f>
        <v/>
      </c>
      <c r="X1587" s="455" t="n"/>
      <c r="Y1587" s="419" t="n">
        <v>44809</v>
      </c>
      <c r="Z1587" s="418" t="inlineStr">
        <is>
          <t>PTI2218262</t>
        </is>
      </c>
      <c r="AA1587" s="418" t="inlineStr"/>
      <c r="AB1587" s="418" t="inlineStr">
        <is>
          <t>បុគ្គលជាប់អាករ</t>
        </is>
      </c>
      <c r="AC1587" s="418" t="inlineStr">
        <is>
          <t>L001-100067123</t>
        </is>
      </c>
      <c r="AD1587" s="418" t="inlineStr">
        <is>
          <t>រីឡាយអេប៊ល សូស អ៊ិនដាសស្រ្ទៀល (ខេមបូឌា)</t>
        </is>
      </c>
      <c r="AE1587" s="455" t="n">
        <v>447428</v>
      </c>
      <c r="AF1587" s="455" t="n">
        <v>406753</v>
      </c>
      <c r="AG1587" s="455" t="n">
        <v>0</v>
      </c>
      <c r="AH1587" s="455" t="n">
        <v>0</v>
      </c>
      <c r="AI1587" s="455" t="n">
        <v>40675</v>
      </c>
      <c r="AJ1587" s="455" t="n">
        <v>0</v>
      </c>
      <c r="AK1587" s="455" t="n">
        <v>0</v>
      </c>
      <c r="AL1587" s="455" t="n">
        <v>0</v>
      </c>
      <c r="AM1587" s="455" t="n">
        <v>0</v>
      </c>
      <c r="AN1587" s="455" t="n">
        <v>0</v>
      </c>
      <c r="AO1587" s="455" t="n">
        <v>0</v>
      </c>
      <c r="AP1587" s="455" t="n">
        <v>0</v>
      </c>
      <c r="AQ1587" s="455" t="n">
        <v>0</v>
      </c>
      <c r="AR1587" s="418" t="inlineStr"/>
      <c r="AS1587" s="418" t="inlineStr">
        <is>
          <t>ថ្លៃដឹកជញ្ជូន និងសេវា</t>
        </is>
      </c>
      <c r="AT1587" s="418" t="inlineStr">
        <is>
          <t>បានប្រកាសពន្ធ</t>
        </is>
      </c>
    </row>
    <row r="1588">
      <c r="A1588" s="417" t="n">
        <v>1579</v>
      </c>
      <c r="B1588" s="418" t="inlineStr">
        <is>
          <t>D/W RSC CTN</t>
        </is>
      </c>
      <c r="C1588" s="418" t="inlineStr">
        <is>
          <t>ឃឺន + ណាហ្គែល</t>
        </is>
      </c>
      <c r="D1588" s="418" t="inlineStr">
        <is>
          <t>L001-100045189</t>
        </is>
      </c>
      <c r="E1588" s="418" t="inlineStr">
        <is>
          <t>PTI2218277</t>
        </is>
      </c>
      <c r="F1588" s="419" t="n">
        <v>44690</v>
      </c>
      <c r="G1588" s="420" t="n">
        <v>39067</v>
      </c>
      <c r="H1588" s="418" t="n"/>
      <c r="I1588" s="455" t="n">
        <v>39067</v>
      </c>
      <c r="J1588" s="418">
        <f>IF(L1588&lt;&gt;"",L1588,K1588)</f>
        <v/>
      </c>
      <c r="K1588" s="418">
        <f>IF(AND(T1588=TRUE, U1588=TRUE, V1588=TRUE), IF(W1588&lt;-0.05, "អនុញ្ញាត (អ្នកផ្គត់ផ្គង់ប្រកាសខ្វះ)", "បានប្រកាស (អនុញ្ញាត)"), IF(AND(T1588=FALSE, U1588=FALSE, V1588=FALSE), "ព្យួរទុក (មិនមានទិន្នន័យ)", "ប្រកាសខុស (ព្យួរទុក)"))</f>
        <v/>
      </c>
      <c r="L1588" s="418" t="inlineStr"/>
      <c r="M1588" s="418" t="inlineStr"/>
      <c r="N1588" s="455" t="n"/>
      <c r="O1588" s="455">
        <f>IF(W1588&lt;0,AI1588,I1588)</f>
        <v/>
      </c>
      <c r="P1588" s="455">
        <f>I1588-O1588</f>
        <v/>
      </c>
      <c r="Q1588" s="418" t="n"/>
      <c r="R1588" s="418" t="inlineStr">
        <is>
          <t>PTI2218277</t>
        </is>
      </c>
      <c r="S1588" s="418" t="inlineStr">
        <is>
          <t>PTI2218277</t>
        </is>
      </c>
      <c r="T1588" s="418">
        <f>R1588=S1588</f>
        <v/>
      </c>
      <c r="U1588" s="418">
        <f>AND(MONTH(F1588)=MONTH(Y1588), YEAR(F1588)=YEAR(Y1588))</f>
        <v/>
      </c>
      <c r="V1588" s="418">
        <f>AND(AC1588&lt;&gt;"", 'Company information'!D$4&lt;&gt;"", RIGHT(SUBSTITUTE(AC1588,"-",""),9)=RIGHT(SUBSTITUTE('Company information'!D$4,"-",""),9))</f>
        <v/>
      </c>
      <c r="W1588" s="418">
        <f>AI1588-I1588</f>
        <v/>
      </c>
      <c r="X1588" s="455" t="n"/>
      <c r="Y1588" s="419" t="n">
        <v>44809</v>
      </c>
      <c r="Z1588" s="418" t="inlineStr">
        <is>
          <t>PTI2218277</t>
        </is>
      </c>
      <c r="AA1588" s="418" t="inlineStr"/>
      <c r="AB1588" s="418" t="inlineStr">
        <is>
          <t>បុគ្គលជាប់អាករ</t>
        </is>
      </c>
      <c r="AC1588" s="418" t="inlineStr">
        <is>
          <t>L001-100067123</t>
        </is>
      </c>
      <c r="AD1588" s="418" t="inlineStr">
        <is>
          <t>រីឡាយអេប៊ល សូស អ៊ិនដាសស្រ្ទៀល (ខេមបូឌា)</t>
        </is>
      </c>
      <c r="AE1588" s="455" t="n">
        <v>429740</v>
      </c>
      <c r="AF1588" s="455" t="n">
        <v>390673</v>
      </c>
      <c r="AG1588" s="455" t="n">
        <v>0</v>
      </c>
      <c r="AH1588" s="455" t="n">
        <v>0</v>
      </c>
      <c r="AI1588" s="455" t="n">
        <v>39067</v>
      </c>
      <c r="AJ1588" s="455" t="n">
        <v>0</v>
      </c>
      <c r="AK1588" s="455" t="n">
        <v>0</v>
      </c>
      <c r="AL1588" s="455" t="n">
        <v>0</v>
      </c>
      <c r="AM1588" s="455" t="n">
        <v>0</v>
      </c>
      <c r="AN1588" s="455" t="n">
        <v>0</v>
      </c>
      <c r="AO1588" s="455" t="n">
        <v>0</v>
      </c>
      <c r="AP1588" s="455" t="n">
        <v>0</v>
      </c>
      <c r="AQ1588" s="455" t="n">
        <v>0</v>
      </c>
      <c r="AR1588" s="418" t="inlineStr"/>
      <c r="AS1588" s="418" t="inlineStr">
        <is>
          <t>ថ្លៃដឹកជញ្ជូន និងសេវា</t>
        </is>
      </c>
      <c r="AT1588" s="418" t="inlineStr">
        <is>
          <t>បានប្រកាសពន្ធ</t>
        </is>
      </c>
    </row>
    <row r="1589">
      <c r="A1589" s="417" t="n">
        <v>1580</v>
      </c>
      <c r="B1589" s="418" t="inlineStr">
        <is>
          <t>Import(Material)</t>
        </is>
      </c>
      <c r="C1589" s="418" t="inlineStr">
        <is>
          <t>ឃឺន + ណាហ្គែល</t>
        </is>
      </c>
      <c r="D1589" s="418" t="inlineStr">
        <is>
          <t>L001-100045189</t>
        </is>
      </c>
      <c r="E1589" s="418" t="inlineStr">
        <is>
          <t>PTI2218278</t>
        </is>
      </c>
      <c r="F1589" s="419" t="n">
        <v>44690</v>
      </c>
      <c r="G1589" s="420" t="n">
        <v>39067</v>
      </c>
      <c r="H1589" s="418" t="n"/>
      <c r="I1589" s="455" t="n">
        <v>39067</v>
      </c>
      <c r="J1589" s="418">
        <f>IF(L1589&lt;&gt;"",L1589,K1589)</f>
        <v/>
      </c>
      <c r="K1589" s="418">
        <f>IF(AND(T1589=TRUE, U1589=TRUE, V1589=TRUE), IF(W1589&lt;-0.05, "អនុញ្ញាត (អ្នកផ្គត់ផ្គង់ប្រកាសខ្វះ)", "បានប្រកាស (អនុញ្ញាត)"), IF(AND(T1589=FALSE, U1589=FALSE, V1589=FALSE), "ព្យួរទុក (មិនមានទិន្នន័យ)", "ប្រកាសខុស (ព្យួរទុក)"))</f>
        <v/>
      </c>
      <c r="L1589" s="418" t="inlineStr"/>
      <c r="M1589" s="418" t="inlineStr"/>
      <c r="N1589" s="455" t="n"/>
      <c r="O1589" s="455">
        <f>IF(W1589&lt;0,AI1589,I1589)</f>
        <v/>
      </c>
      <c r="P1589" s="455">
        <f>I1589-O1589</f>
        <v/>
      </c>
      <c r="Q1589" s="418" t="n"/>
      <c r="R1589" s="418" t="inlineStr">
        <is>
          <t>PTI2218278</t>
        </is>
      </c>
      <c r="S1589" s="418" t="inlineStr">
        <is>
          <t>PTI2218278</t>
        </is>
      </c>
      <c r="T1589" s="418">
        <f>R1589=S1589</f>
        <v/>
      </c>
      <c r="U1589" s="418">
        <f>AND(MONTH(F1589)=MONTH(Y1589), YEAR(F1589)=YEAR(Y1589))</f>
        <v/>
      </c>
      <c r="V1589" s="418">
        <f>AND(AC1589&lt;&gt;"", 'Company information'!D$4&lt;&gt;"", RIGHT(SUBSTITUTE(AC1589,"-",""),9)=RIGHT(SUBSTITUTE('Company information'!D$4,"-",""),9))</f>
        <v/>
      </c>
      <c r="W1589" s="418">
        <f>AI1589-I1589</f>
        <v/>
      </c>
      <c r="X1589" s="455" t="n"/>
      <c r="Y1589" s="419" t="n">
        <v>44809</v>
      </c>
      <c r="Z1589" s="418" t="inlineStr">
        <is>
          <t>PTI2218278</t>
        </is>
      </c>
      <c r="AA1589" s="418" t="inlineStr"/>
      <c r="AB1589" s="418" t="inlineStr">
        <is>
          <t>បុគ្គលជាប់អាករ</t>
        </is>
      </c>
      <c r="AC1589" s="418" t="inlineStr">
        <is>
          <t>L001-100067123</t>
        </is>
      </c>
      <c r="AD1589" s="418" t="inlineStr">
        <is>
          <t>រីឡាយអេប៊ល សូស អ៊ិនដាសស្រ្ទៀល (ខេមបូឌា)</t>
        </is>
      </c>
      <c r="AE1589" s="455" t="n">
        <v>429740</v>
      </c>
      <c r="AF1589" s="455" t="n">
        <v>390673</v>
      </c>
      <c r="AG1589" s="455" t="n">
        <v>0</v>
      </c>
      <c r="AH1589" s="455" t="n">
        <v>0</v>
      </c>
      <c r="AI1589" s="455" t="n">
        <v>39067</v>
      </c>
      <c r="AJ1589" s="455" t="n">
        <v>0</v>
      </c>
      <c r="AK1589" s="455" t="n">
        <v>0</v>
      </c>
      <c r="AL1589" s="455" t="n">
        <v>0</v>
      </c>
      <c r="AM1589" s="455" t="n">
        <v>0</v>
      </c>
      <c r="AN1589" s="455" t="n">
        <v>0</v>
      </c>
      <c r="AO1589" s="455" t="n">
        <v>0</v>
      </c>
      <c r="AP1589" s="455" t="n">
        <v>0</v>
      </c>
      <c r="AQ1589" s="455" t="n">
        <v>0</v>
      </c>
      <c r="AR1589" s="418" t="inlineStr"/>
      <c r="AS1589" s="418" t="inlineStr">
        <is>
          <t>ថ្លៃដឹកជញ្ជូន និងសេវា</t>
        </is>
      </c>
      <c r="AT1589" s="418" t="inlineStr">
        <is>
          <t>បានប្រកាសពន្ធ</t>
        </is>
      </c>
    </row>
    <row r="1590">
      <c r="A1590" s="417" t="n">
        <v>1581</v>
      </c>
      <c r="B1590" s="418" t="inlineStr">
        <is>
          <t>S/W Layer Pad</t>
        </is>
      </c>
      <c r="C1590" s="418" t="inlineStr">
        <is>
          <t>ឃឺន + ណាហ្គែល</t>
        </is>
      </c>
      <c r="D1590" s="418" t="inlineStr">
        <is>
          <t>L001-100045189</t>
        </is>
      </c>
      <c r="E1590" s="418" t="inlineStr">
        <is>
          <t>PTI2218276</t>
        </is>
      </c>
      <c r="F1590" s="419" t="n">
        <v>44690</v>
      </c>
      <c r="G1590" s="420" t="n">
        <v>39067</v>
      </c>
      <c r="H1590" s="418" t="n"/>
      <c r="I1590" s="455" t="n">
        <v>39067</v>
      </c>
      <c r="J1590" s="418">
        <f>IF(L1590&lt;&gt;"",L1590,K1590)</f>
        <v/>
      </c>
      <c r="K1590" s="418">
        <f>IF(AND(T1590=TRUE, U1590=TRUE, V1590=TRUE), IF(W1590&lt;-0.05, "អនុញ្ញាត (អ្នកផ្គត់ផ្គង់ប្រកាសខ្វះ)", "បានប្រកាស (អនុញ្ញាត)"), IF(AND(T1590=FALSE, U1590=FALSE, V1590=FALSE), "ព្យួរទុក (មិនមានទិន្នន័យ)", "ប្រកាសខុស (ព្យួរទុក)"))</f>
        <v/>
      </c>
      <c r="L1590" s="418" t="inlineStr"/>
      <c r="M1590" s="418" t="inlineStr"/>
      <c r="N1590" s="455" t="n"/>
      <c r="O1590" s="455">
        <f>IF(W1590&lt;0,AI1590,I1590)</f>
        <v/>
      </c>
      <c r="P1590" s="455">
        <f>I1590-O1590</f>
        <v/>
      </c>
      <c r="Q1590" s="418" t="n"/>
      <c r="R1590" s="418" t="inlineStr">
        <is>
          <t>PTI2218276</t>
        </is>
      </c>
      <c r="S1590" s="418" t="inlineStr">
        <is>
          <t>PTI2218276</t>
        </is>
      </c>
      <c r="T1590" s="418">
        <f>R1590=S1590</f>
        <v/>
      </c>
      <c r="U1590" s="418">
        <f>AND(MONTH(F1590)=MONTH(Y1590), YEAR(F1590)=YEAR(Y1590))</f>
        <v/>
      </c>
      <c r="V1590" s="418">
        <f>AND(AC1590&lt;&gt;"", 'Company information'!D$4&lt;&gt;"", RIGHT(SUBSTITUTE(AC1590,"-",""),9)=RIGHT(SUBSTITUTE('Company information'!D$4,"-",""),9))</f>
        <v/>
      </c>
      <c r="W1590" s="418">
        <f>AI1590-I1590</f>
        <v/>
      </c>
      <c r="X1590" s="455" t="n"/>
      <c r="Y1590" s="419" t="n">
        <v>44809</v>
      </c>
      <c r="Z1590" s="418" t="inlineStr">
        <is>
          <t>PTI2218276</t>
        </is>
      </c>
      <c r="AA1590" s="418" t="inlineStr"/>
      <c r="AB1590" s="418" t="inlineStr">
        <is>
          <t>បុគ្គលជាប់អាករ</t>
        </is>
      </c>
      <c r="AC1590" s="418" t="inlineStr">
        <is>
          <t>L001-100067123</t>
        </is>
      </c>
      <c r="AD1590" s="418" t="inlineStr">
        <is>
          <t>រីឡាយអេប៊ល សូស អ៊ិនដាសស្រ្ទៀល (ខេមបូឌា)</t>
        </is>
      </c>
      <c r="AE1590" s="455" t="n">
        <v>429740</v>
      </c>
      <c r="AF1590" s="455" t="n">
        <v>390673</v>
      </c>
      <c r="AG1590" s="455" t="n">
        <v>0</v>
      </c>
      <c r="AH1590" s="455" t="n">
        <v>0</v>
      </c>
      <c r="AI1590" s="455" t="n">
        <v>39067</v>
      </c>
      <c r="AJ1590" s="455" t="n">
        <v>0</v>
      </c>
      <c r="AK1590" s="455" t="n">
        <v>0</v>
      </c>
      <c r="AL1590" s="455" t="n">
        <v>0</v>
      </c>
      <c r="AM1590" s="455" t="n">
        <v>0</v>
      </c>
      <c r="AN1590" s="455" t="n">
        <v>0</v>
      </c>
      <c r="AO1590" s="455" t="n">
        <v>0</v>
      </c>
      <c r="AP1590" s="455" t="n">
        <v>0</v>
      </c>
      <c r="AQ1590" s="455" t="n">
        <v>0</v>
      </c>
      <c r="AR1590" s="418" t="inlineStr"/>
      <c r="AS1590" s="418" t="inlineStr">
        <is>
          <t>ថ្លៃដឹកជញ្ជូន និងសេវា</t>
        </is>
      </c>
      <c r="AT1590" s="418" t="inlineStr">
        <is>
          <t>បានប្រកាសពន្ធ</t>
        </is>
      </c>
    </row>
    <row r="1591">
      <c r="A1591" s="417" t="n">
        <v>1582</v>
      </c>
      <c r="B1591" s="418" t="inlineStr">
        <is>
          <t>D/W RSC CTN</t>
        </is>
      </c>
      <c r="C1591" s="418" t="inlineStr">
        <is>
          <t>ឃឺន + ណាហ្គែល</t>
        </is>
      </c>
      <c r="D1591" s="418" t="inlineStr">
        <is>
          <t>L001-100045189</t>
        </is>
      </c>
      <c r="E1591" s="418" t="inlineStr">
        <is>
          <t>PTI2218275</t>
        </is>
      </c>
      <c r="F1591" s="419" t="n">
        <v>44690</v>
      </c>
      <c r="G1591" s="420" t="n">
        <v>39067</v>
      </c>
      <c r="H1591" s="418" t="n"/>
      <c r="I1591" s="455" t="n">
        <v>39067</v>
      </c>
      <c r="J1591" s="418">
        <f>IF(L1591&lt;&gt;"",L1591,K1591)</f>
        <v/>
      </c>
      <c r="K1591" s="418">
        <f>IF(AND(T1591=TRUE, U1591=TRUE, V1591=TRUE), IF(W1591&lt;-0.05, "អនុញ្ញាត (អ្នកផ្គត់ផ្គង់ប្រកាសខ្វះ)", "បានប្រកាស (អនុញ្ញាត)"), IF(AND(T1591=FALSE, U1591=FALSE, V1591=FALSE), "ព្យួរទុក (មិនមានទិន្នន័យ)", "ប្រកាសខុស (ព្យួរទុក)"))</f>
        <v/>
      </c>
      <c r="L1591" s="418" t="inlineStr"/>
      <c r="M1591" s="418" t="inlineStr"/>
      <c r="N1591" s="455" t="n"/>
      <c r="O1591" s="455">
        <f>IF(W1591&lt;0,AI1591,I1591)</f>
        <v/>
      </c>
      <c r="P1591" s="455">
        <f>I1591-O1591</f>
        <v/>
      </c>
      <c r="Q1591" s="418" t="n"/>
      <c r="R1591" s="418" t="inlineStr">
        <is>
          <t>PTI2218275</t>
        </is>
      </c>
      <c r="S1591" s="418" t="inlineStr">
        <is>
          <t>PTI2218275</t>
        </is>
      </c>
      <c r="T1591" s="418">
        <f>R1591=S1591</f>
        <v/>
      </c>
      <c r="U1591" s="418">
        <f>AND(MONTH(F1591)=MONTH(Y1591), YEAR(F1591)=YEAR(Y1591))</f>
        <v/>
      </c>
      <c r="V1591" s="418">
        <f>AND(AC1591&lt;&gt;"", 'Company information'!D$4&lt;&gt;"", RIGHT(SUBSTITUTE(AC1591,"-",""),9)=RIGHT(SUBSTITUTE('Company information'!D$4,"-",""),9))</f>
        <v/>
      </c>
      <c r="W1591" s="418">
        <f>AI1591-I1591</f>
        <v/>
      </c>
      <c r="X1591" s="455" t="n"/>
      <c r="Y1591" s="419" t="n">
        <v>44809</v>
      </c>
      <c r="Z1591" s="418" t="inlineStr">
        <is>
          <t>PTI2218275</t>
        </is>
      </c>
      <c r="AA1591" s="418" t="inlineStr"/>
      <c r="AB1591" s="418" t="inlineStr">
        <is>
          <t>បុគ្គលជាប់អាករ</t>
        </is>
      </c>
      <c r="AC1591" s="418" t="inlineStr">
        <is>
          <t>L001-100067123</t>
        </is>
      </c>
      <c r="AD1591" s="418" t="inlineStr">
        <is>
          <t>រីឡាយអេប៊ល សូស អ៊ិនដាសស្រ្ទៀល (ខេមបូឌា)</t>
        </is>
      </c>
      <c r="AE1591" s="455" t="n">
        <v>429740</v>
      </c>
      <c r="AF1591" s="455" t="n">
        <v>390673</v>
      </c>
      <c r="AG1591" s="455" t="n">
        <v>0</v>
      </c>
      <c r="AH1591" s="455" t="n">
        <v>0</v>
      </c>
      <c r="AI1591" s="455" t="n">
        <v>39067</v>
      </c>
      <c r="AJ1591" s="455" t="n">
        <v>0</v>
      </c>
      <c r="AK1591" s="455" t="n">
        <v>0</v>
      </c>
      <c r="AL1591" s="455" t="n">
        <v>0</v>
      </c>
      <c r="AM1591" s="455" t="n">
        <v>0</v>
      </c>
      <c r="AN1591" s="455" t="n">
        <v>0</v>
      </c>
      <c r="AO1591" s="455" t="n">
        <v>0</v>
      </c>
      <c r="AP1591" s="455" t="n">
        <v>0</v>
      </c>
      <c r="AQ1591" s="455" t="n">
        <v>0</v>
      </c>
      <c r="AR1591" s="418" t="inlineStr"/>
      <c r="AS1591" s="418" t="inlineStr">
        <is>
          <t>ថ្លៃដឹកជញ្ជូន និងសេវា</t>
        </is>
      </c>
      <c r="AT1591" s="418" t="inlineStr">
        <is>
          <t>បានប្រកាសពន្ធ</t>
        </is>
      </c>
    </row>
    <row r="1592">
      <c r="A1592" s="417" t="n">
        <v>1583</v>
      </c>
      <c r="B1592" s="418" t="inlineStr">
        <is>
          <t>D/W RSC CTN</t>
        </is>
      </c>
      <c r="C1592" s="418" t="inlineStr">
        <is>
          <t>ឃឺន + ណាហ្គែល</t>
        </is>
      </c>
      <c r="D1592" s="418" t="inlineStr">
        <is>
          <t>L001-100045189</t>
        </is>
      </c>
      <c r="E1592" s="418" t="inlineStr">
        <is>
          <t>PTI2218187</t>
        </is>
      </c>
      <c r="F1592" s="419" t="n">
        <v>44690</v>
      </c>
      <c r="G1592" s="420" t="n">
        <v>26800</v>
      </c>
      <c r="H1592" s="418" t="n"/>
      <c r="I1592" s="455" t="n">
        <v>26800</v>
      </c>
      <c r="J1592" s="418">
        <f>IF(L1592&lt;&gt;"",L1592,K1592)</f>
        <v/>
      </c>
      <c r="K1592" s="418">
        <f>IF(AND(T1592=TRUE, U1592=TRUE, V1592=TRUE), IF(W1592&lt;-0.05, "អនុញ្ញាត (អ្នកផ្គត់ផ្គង់ប្រកាសខ្វះ)", "បានប្រកាស (អនុញ្ញាត)"), IF(AND(T1592=FALSE, U1592=FALSE, V1592=FALSE), "ព្យួរទុក (មិនមានទិន្នន័យ)", "ប្រកាសខុស (ព្យួរទុក)"))</f>
        <v/>
      </c>
      <c r="L1592" s="418" t="inlineStr"/>
      <c r="M1592" s="418" t="inlineStr"/>
      <c r="N1592" s="455" t="n"/>
      <c r="O1592" s="455">
        <f>IF(W1592&lt;0,AI1592,I1592)</f>
        <v/>
      </c>
      <c r="P1592" s="455">
        <f>I1592-O1592</f>
        <v/>
      </c>
      <c r="Q1592" s="418" t="n"/>
      <c r="R1592" s="418" t="inlineStr">
        <is>
          <t>PTI2218187</t>
        </is>
      </c>
      <c r="S1592" s="418" t="inlineStr">
        <is>
          <t>PTI2218187</t>
        </is>
      </c>
      <c r="T1592" s="418">
        <f>R1592=S1592</f>
        <v/>
      </c>
      <c r="U1592" s="418">
        <f>AND(MONTH(F1592)=MONTH(Y1592), YEAR(F1592)=YEAR(Y1592))</f>
        <v/>
      </c>
      <c r="V1592" s="418">
        <f>AND(AC1592&lt;&gt;"", 'Company information'!D$4&lt;&gt;"", RIGHT(SUBSTITUTE(AC1592,"-",""),9)=RIGHT(SUBSTITUTE('Company information'!D$4,"-",""),9))</f>
        <v/>
      </c>
      <c r="W1592" s="418">
        <f>AI1592-I1592</f>
        <v/>
      </c>
      <c r="X1592" s="455" t="n"/>
      <c r="Y1592" s="419" t="n">
        <v>44809</v>
      </c>
      <c r="Z1592" s="418" t="inlineStr">
        <is>
          <t>PTI2218187</t>
        </is>
      </c>
      <c r="AA1592" s="418" t="inlineStr"/>
      <c r="AB1592" s="418" t="inlineStr">
        <is>
          <t>បុគ្គលជាប់អាករ</t>
        </is>
      </c>
      <c r="AC1592" s="418" t="inlineStr">
        <is>
          <t>L001-100067123</t>
        </is>
      </c>
      <c r="AD1592" s="418" t="inlineStr">
        <is>
          <t>រីឡាយអេប៊ល សូស អ៊ិនដាសស្រ្ទៀល (ខេមបូឌា)</t>
        </is>
      </c>
      <c r="AE1592" s="455" t="n">
        <v>294795</v>
      </c>
      <c r="AF1592" s="455" t="n">
        <v>267995</v>
      </c>
      <c r="AG1592" s="455" t="n">
        <v>0</v>
      </c>
      <c r="AH1592" s="455" t="n">
        <v>0</v>
      </c>
      <c r="AI1592" s="455" t="n">
        <v>26800</v>
      </c>
      <c r="AJ1592" s="455" t="n">
        <v>0</v>
      </c>
      <c r="AK1592" s="455" t="n">
        <v>0</v>
      </c>
      <c r="AL1592" s="455" t="n">
        <v>0</v>
      </c>
      <c r="AM1592" s="455" t="n">
        <v>0</v>
      </c>
      <c r="AN1592" s="455" t="n">
        <v>0</v>
      </c>
      <c r="AO1592" s="455" t="n">
        <v>0</v>
      </c>
      <c r="AP1592" s="455" t="n">
        <v>0</v>
      </c>
      <c r="AQ1592" s="455" t="n">
        <v>0</v>
      </c>
      <c r="AR1592" s="418" t="inlineStr"/>
      <c r="AS1592" s="418" t="inlineStr">
        <is>
          <t>ថ្លៃដឹកជញ្ជូន និងសេវា</t>
        </is>
      </c>
      <c r="AT1592" s="418" t="inlineStr">
        <is>
          <t>បានប្រកាសពន្ធ</t>
        </is>
      </c>
    </row>
    <row r="1593">
      <c r="A1593" s="417" t="n">
        <v>1584</v>
      </c>
      <c r="B1593" s="418" t="inlineStr">
        <is>
          <t>D/W RSC CTN</t>
        </is>
      </c>
      <c r="C1593" s="418" t="inlineStr">
        <is>
          <t>ឃឺន + ណាហ្គែល</t>
        </is>
      </c>
      <c r="D1593" s="418" t="inlineStr">
        <is>
          <t>L001-100045189</t>
        </is>
      </c>
      <c r="E1593" s="418" t="inlineStr">
        <is>
          <t>PTI2218331</t>
        </is>
      </c>
      <c r="F1593" s="419" t="n">
        <v>44721</v>
      </c>
      <c r="G1593" s="420" t="n">
        <v>202076</v>
      </c>
      <c r="H1593" s="418" t="n"/>
      <c r="I1593" s="455" t="n">
        <v>202076</v>
      </c>
      <c r="J1593" s="418">
        <f>IF(L1593&lt;&gt;"",L1593,K1593)</f>
        <v/>
      </c>
      <c r="K1593" s="418">
        <f>IF(AND(T1593=TRUE, U1593=TRUE, V1593=TRUE), IF(W1593&lt;-0.05, "អនុញ្ញាត (អ្នកផ្គត់ផ្គង់ប្រកាសខ្វះ)", "បានប្រកាស (អនុញ្ញាត)"), IF(AND(T1593=FALSE, U1593=FALSE, V1593=FALSE), "ព្យួរទុក (មិនមានទិន្នន័យ)", "ប្រកាសខុស (ព្យួរទុក)"))</f>
        <v/>
      </c>
      <c r="L1593" s="418" t="inlineStr"/>
      <c r="M1593" s="418" t="inlineStr"/>
      <c r="N1593" s="455" t="n"/>
      <c r="O1593" s="455">
        <f>IF(W1593&lt;0,AI1593,I1593)</f>
        <v/>
      </c>
      <c r="P1593" s="455">
        <f>I1593-O1593</f>
        <v/>
      </c>
      <c r="Q1593" s="418" t="n"/>
      <c r="R1593" s="418" t="inlineStr">
        <is>
          <t>PTI2218331</t>
        </is>
      </c>
      <c r="S1593" s="418" t="inlineStr">
        <is>
          <t>PTI2218331</t>
        </is>
      </c>
      <c r="T1593" s="418">
        <f>R1593=S1593</f>
        <v/>
      </c>
      <c r="U1593" s="418">
        <f>AND(MONTH(F1593)=MONTH(Y1593), YEAR(F1593)=YEAR(Y1593))</f>
        <v/>
      </c>
      <c r="V1593" s="418">
        <f>AND(AC1593&lt;&gt;"", 'Company information'!D$4&lt;&gt;"", RIGHT(SUBSTITUTE(AC1593,"-",""),9)=RIGHT(SUBSTITUTE('Company information'!D$4,"-",""),9))</f>
        <v/>
      </c>
      <c r="W1593" s="418">
        <f>AI1593-I1593</f>
        <v/>
      </c>
      <c r="X1593" s="455" t="n"/>
      <c r="Y1593" s="419" t="n">
        <v>44810</v>
      </c>
      <c r="Z1593" s="418" t="inlineStr">
        <is>
          <t>PTI2218331</t>
        </is>
      </c>
      <c r="AA1593" s="418" t="inlineStr"/>
      <c r="AB1593" s="418" t="inlineStr">
        <is>
          <t>បុគ្គលជាប់អាករ</t>
        </is>
      </c>
      <c r="AC1593" s="418" t="inlineStr">
        <is>
          <t>L001-100067123</t>
        </is>
      </c>
      <c r="AD1593" s="418" t="inlineStr">
        <is>
          <t>រីឡាយអេប៊ល សូស អ៊ិនដាសស្រ្ទៀល (ខេមបូឌា)</t>
        </is>
      </c>
      <c r="AE1593" s="455" t="n">
        <v>2279524</v>
      </c>
      <c r="AF1593" s="455" t="n">
        <v>2020757</v>
      </c>
      <c r="AG1593" s="455" t="n">
        <v>56691</v>
      </c>
      <c r="AH1593" s="455" t="n">
        <v>0</v>
      </c>
      <c r="AI1593" s="455" t="n">
        <v>202076</v>
      </c>
      <c r="AJ1593" s="455" t="n">
        <v>0</v>
      </c>
      <c r="AK1593" s="455" t="n">
        <v>0</v>
      </c>
      <c r="AL1593" s="455" t="n">
        <v>0</v>
      </c>
      <c r="AM1593" s="455" t="n">
        <v>0</v>
      </c>
      <c r="AN1593" s="455" t="n">
        <v>0</v>
      </c>
      <c r="AO1593" s="455" t="n">
        <v>0</v>
      </c>
      <c r="AP1593" s="455" t="n">
        <v>0</v>
      </c>
      <c r="AQ1593" s="455" t="n">
        <v>0</v>
      </c>
      <c r="AR1593" s="418" t="inlineStr"/>
      <c r="AS1593" s="418" t="inlineStr">
        <is>
          <t>ថ្លៃដឹកជញ្ជូន និងសេវា</t>
        </is>
      </c>
      <c r="AT1593" s="418" t="inlineStr">
        <is>
          <t>បានប្រកាសពន្ធ</t>
        </is>
      </c>
    </row>
    <row r="1594">
      <c r="A1594" s="417" t="n">
        <v>1585</v>
      </c>
      <c r="B1594" s="418" t="inlineStr">
        <is>
          <t>S/W Tube and S/W Layer Pad</t>
        </is>
      </c>
      <c r="C1594" s="418" t="inlineStr">
        <is>
          <t>ឃឺន + ណាហ្គែល</t>
        </is>
      </c>
      <c r="D1594" s="418" t="inlineStr">
        <is>
          <t>L001-100045189</t>
        </is>
      </c>
      <c r="E1594" s="418" t="inlineStr">
        <is>
          <t>PTI2218326</t>
        </is>
      </c>
      <c r="F1594" s="419" t="n">
        <v>44721</v>
      </c>
      <c r="G1594" s="420" t="n">
        <v>288374</v>
      </c>
      <c r="H1594" s="418" t="n"/>
      <c r="I1594" s="455" t="n">
        <v>288374</v>
      </c>
      <c r="J1594" s="418">
        <f>IF(L1594&lt;&gt;"",L1594,K1594)</f>
        <v/>
      </c>
      <c r="K1594" s="418">
        <f>IF(AND(T1594=TRUE, U1594=TRUE, V1594=TRUE), IF(W1594&lt;-0.05, "អនុញ្ញាត (អ្នកផ្គត់ផ្គង់ប្រកាសខ្វះ)", "បានប្រកាស (អនុញ្ញាត)"), IF(AND(T1594=FALSE, U1594=FALSE, V1594=FALSE), "ព្យួរទុក (មិនមានទិន្នន័យ)", "ប្រកាសខុស (ព្យួរទុក)"))</f>
        <v/>
      </c>
      <c r="L1594" s="418" t="inlineStr"/>
      <c r="M1594" s="418" t="inlineStr"/>
      <c r="N1594" s="455" t="n"/>
      <c r="O1594" s="455">
        <f>IF(W1594&lt;0,AI1594,I1594)</f>
        <v/>
      </c>
      <c r="P1594" s="455">
        <f>I1594-O1594</f>
        <v/>
      </c>
      <c r="Q1594" s="418" t="n"/>
      <c r="R1594" s="418" t="inlineStr">
        <is>
          <t>PTI2218326</t>
        </is>
      </c>
      <c r="S1594" s="418" t="inlineStr">
        <is>
          <t>PTI2218326</t>
        </is>
      </c>
      <c r="T1594" s="418">
        <f>R1594=S1594</f>
        <v/>
      </c>
      <c r="U1594" s="418">
        <f>AND(MONTH(F1594)=MONTH(Y1594), YEAR(F1594)=YEAR(Y1594))</f>
        <v/>
      </c>
      <c r="V1594" s="418">
        <f>AND(AC1594&lt;&gt;"", 'Company information'!D$4&lt;&gt;"", RIGHT(SUBSTITUTE(AC1594,"-",""),9)=RIGHT(SUBSTITUTE('Company information'!D$4,"-",""),9))</f>
        <v/>
      </c>
      <c r="W1594" s="418">
        <f>AI1594-I1594</f>
        <v/>
      </c>
      <c r="X1594" s="455" t="n"/>
      <c r="Y1594" s="419" t="n">
        <v>44810</v>
      </c>
      <c r="Z1594" s="418" t="inlineStr">
        <is>
          <t>PTI2218326</t>
        </is>
      </c>
      <c r="AA1594" s="418" t="inlineStr"/>
      <c r="AB1594" s="418" t="inlineStr">
        <is>
          <t>បុគ្គលជាប់អាករ</t>
        </is>
      </c>
      <c r="AC1594" s="418" t="inlineStr">
        <is>
          <t>L001-100067123</t>
        </is>
      </c>
      <c r="AD1594" s="418" t="inlineStr">
        <is>
          <t>រីឡាយអេប៊ល សូស អ៊ិនដាសស្រ្ទៀល (ខេមបូឌា)</t>
        </is>
      </c>
      <c r="AE1594" s="455" t="n">
        <v>3228804</v>
      </c>
      <c r="AF1594" s="455" t="n">
        <v>2883739</v>
      </c>
      <c r="AG1594" s="455" t="n">
        <v>56691</v>
      </c>
      <c r="AH1594" s="455" t="n">
        <v>0</v>
      </c>
      <c r="AI1594" s="455" t="n">
        <v>288374</v>
      </c>
      <c r="AJ1594" s="455" t="n">
        <v>0</v>
      </c>
      <c r="AK1594" s="455" t="n">
        <v>0</v>
      </c>
      <c r="AL1594" s="455" t="n">
        <v>0</v>
      </c>
      <c r="AM1594" s="455" t="n">
        <v>0</v>
      </c>
      <c r="AN1594" s="455" t="n">
        <v>0</v>
      </c>
      <c r="AO1594" s="455" t="n">
        <v>0</v>
      </c>
      <c r="AP1594" s="455" t="n">
        <v>0</v>
      </c>
      <c r="AQ1594" s="455" t="n">
        <v>0</v>
      </c>
      <c r="AR1594" s="418" t="inlineStr"/>
      <c r="AS1594" s="418" t="inlineStr">
        <is>
          <t>ថ្លៃដឹកជញ្ជូន និងសេវា</t>
        </is>
      </c>
      <c r="AT1594" s="418" t="inlineStr">
        <is>
          <t>បានប្រកាសពន្ធ</t>
        </is>
      </c>
    </row>
    <row r="1595">
      <c r="A1595" s="417" t="n">
        <v>1586</v>
      </c>
      <c r="B1595" s="418" t="inlineStr">
        <is>
          <t>D/W RSC CTN</t>
        </is>
      </c>
      <c r="C1595" s="418" t="inlineStr">
        <is>
          <t>វ៉ុលត្រេន ឡូជីស្ទីក (ខេមបូឌា) ឯ.ក</t>
        </is>
      </c>
      <c r="D1595" s="418" t="inlineStr">
        <is>
          <t>K010-901800934</t>
        </is>
      </c>
      <c r="E1595" s="418" t="inlineStr">
        <is>
          <t>VOL221165</t>
        </is>
      </c>
      <c r="F1595" s="419" t="n">
        <v>44690</v>
      </c>
      <c r="G1595" s="420" t="n">
        <v>120804</v>
      </c>
      <c r="H1595" s="418" t="n"/>
      <c r="I1595" s="455" t="n">
        <v>120804</v>
      </c>
      <c r="J1595" s="418">
        <f>IF(L1595&lt;&gt;"",L1595,K1595)</f>
        <v/>
      </c>
      <c r="K1595" s="418">
        <f>IF(AND(T1595=TRUE, U1595=TRUE, V1595=TRUE), IF(W1595&lt;-0.05, "អនុញ្ញាត (អ្នកផ្គត់ផ្គង់ប្រកាសខ្វះ)", "បានប្រកាស (អនុញ្ញាត)"), IF(AND(T1595=FALSE, U1595=FALSE, V1595=FALSE), "ព្យួរទុក (មិនមានទិន្នន័យ)", "ប្រកាសខុស (ព្យួរទុក)"))</f>
        <v/>
      </c>
      <c r="L1595" s="418" t="inlineStr"/>
      <c r="M1595" s="418" t="inlineStr"/>
      <c r="N1595" s="455" t="n"/>
      <c r="O1595" s="455">
        <f>IF(W1595&lt;0,AI1595,I1595)</f>
        <v/>
      </c>
      <c r="P1595" s="455">
        <f>I1595-O1595</f>
        <v/>
      </c>
      <c r="Q1595" s="418" t="n"/>
      <c r="R1595" s="418" t="inlineStr">
        <is>
          <t>VOL221165</t>
        </is>
      </c>
      <c r="S1595" s="418" t="inlineStr">
        <is>
          <t>VOL221165</t>
        </is>
      </c>
      <c r="T1595" s="418">
        <f>R1595=S1595</f>
        <v/>
      </c>
      <c r="U1595" s="418">
        <f>AND(MONTH(F1595)=MONTH(Y1595), YEAR(F1595)=YEAR(Y1595))</f>
        <v/>
      </c>
      <c r="V1595" s="418">
        <f>AND(AC1595&lt;&gt;"", 'Company information'!D$4&lt;&gt;"", RIGHT(SUBSTITUTE(AC1595,"-",""),9)=RIGHT(SUBSTITUTE('Company information'!D$4,"-",""),9))</f>
        <v/>
      </c>
      <c r="W1595" s="418">
        <f>AI1595-I1595</f>
        <v/>
      </c>
      <c r="X1595" s="455" t="n"/>
      <c r="Y1595" s="419" t="n">
        <v>44809</v>
      </c>
      <c r="Z1595" s="418" t="inlineStr">
        <is>
          <t>VOL221165</t>
        </is>
      </c>
      <c r="AA1595" s="418" t="inlineStr"/>
      <c r="AB1595" s="418" t="inlineStr">
        <is>
          <t>បុគ្គលជាប់អាករ</t>
        </is>
      </c>
      <c r="AC1595" s="418" t="inlineStr">
        <is>
          <t>L001-100067123</t>
        </is>
      </c>
      <c r="AD1595" s="418" t="inlineStr">
        <is>
          <t>រីឡាយអេប៊ល សូស អ៊ិនដាសស្រ្ទៀល (ខេមបូឌា)</t>
        </is>
      </c>
      <c r="AE1595" s="455" t="n">
        <v>1328843</v>
      </c>
      <c r="AF1595" s="455" t="n">
        <v>1208039</v>
      </c>
      <c r="AG1595" s="455" t="n">
        <v>0</v>
      </c>
      <c r="AH1595" s="455" t="n">
        <v>0</v>
      </c>
      <c r="AI1595" s="455" t="n">
        <v>120804</v>
      </c>
      <c r="AJ1595" s="455" t="n">
        <v>0</v>
      </c>
      <c r="AK1595" s="455" t="n">
        <v>0</v>
      </c>
      <c r="AL1595" s="455" t="n">
        <v>0</v>
      </c>
      <c r="AM1595" s="455" t="n">
        <v>0</v>
      </c>
      <c r="AN1595" s="455" t="n">
        <v>0</v>
      </c>
      <c r="AO1595" s="455" t="n">
        <v>0</v>
      </c>
      <c r="AP1595" s="455" t="n">
        <v>0</v>
      </c>
      <c r="AQ1595" s="455" t="n">
        <v>0</v>
      </c>
      <c r="AR1595" s="418" t="inlineStr"/>
      <c r="AS1595" s="418" t="inlineStr">
        <is>
          <t>Commission service on goods transportation</t>
        </is>
      </c>
      <c r="AT1595" s="418" t="inlineStr">
        <is>
          <t>បានប្រកាសពន្ធ</t>
        </is>
      </c>
    </row>
    <row r="1596">
      <c r="A1596" s="417" t="n">
        <v>1587</v>
      </c>
      <c r="B1596" s="418" t="inlineStr">
        <is>
          <t>D/W RSC CTN</t>
        </is>
      </c>
      <c r="C1596" s="418" t="inlineStr">
        <is>
          <t>វ៉ុលត្រេន ឡូជីស្ទីក (ខេមបូឌា) ឯ.ក</t>
        </is>
      </c>
      <c r="D1596" s="418" t="inlineStr">
        <is>
          <t>K010-901800934</t>
        </is>
      </c>
      <c r="E1596" s="418" t="inlineStr">
        <is>
          <t>VOL221156</t>
        </is>
      </c>
      <c r="F1596" s="419" t="n">
        <v>44601</v>
      </c>
      <c r="G1596" s="420" t="n">
        <v>129591</v>
      </c>
      <c r="H1596" s="418" t="n"/>
      <c r="I1596" s="455" t="n">
        <v>129591</v>
      </c>
      <c r="J1596" s="418">
        <f>IF(L1596&lt;&gt;"",L1596,K1596)</f>
        <v/>
      </c>
      <c r="K1596" s="418">
        <f>IF(AND(T1596=TRUE, U1596=TRUE, V1596=TRUE), IF(W1596&lt;-0.05, "អនុញ្ញាត (អ្នកផ្គត់ផ្គង់ប្រកាសខ្វះ)", "បានប្រកាស (អនុញ្ញាត)"), IF(AND(T1596=FALSE, U1596=FALSE, V1596=FALSE), "ព្យួរទុក (មិនមានទិន្នន័យ)", "ប្រកាសខុស (ព្យួរទុក)"))</f>
        <v/>
      </c>
      <c r="L1596" s="418" t="inlineStr"/>
      <c r="M1596" s="418" t="inlineStr"/>
      <c r="N1596" s="455" t="n"/>
      <c r="O1596" s="455">
        <f>IF(W1596&lt;0,AI1596,I1596)</f>
        <v/>
      </c>
      <c r="P1596" s="455">
        <f>I1596-O1596</f>
        <v/>
      </c>
      <c r="Q1596" s="418" t="n"/>
      <c r="R1596" s="418" t="inlineStr">
        <is>
          <t>VOL221156</t>
        </is>
      </c>
      <c r="S1596" s="418" t="inlineStr">
        <is>
          <t>VOL221156</t>
        </is>
      </c>
      <c r="T1596" s="418">
        <f>R1596=S1596</f>
        <v/>
      </c>
      <c r="U1596" s="418">
        <f>AND(MONTH(F1596)=MONTH(Y1596), YEAR(F1596)=YEAR(Y1596))</f>
        <v/>
      </c>
      <c r="V1596" s="418">
        <f>AND(AC1596&lt;&gt;"", 'Company information'!D$4&lt;&gt;"", RIGHT(SUBSTITUTE(AC1596,"-",""),9)=RIGHT(SUBSTITUTE('Company information'!D$4,"-",""),9))</f>
        <v/>
      </c>
      <c r="W1596" s="418">
        <f>AI1596-I1596</f>
        <v/>
      </c>
      <c r="X1596" s="455" t="n"/>
      <c r="Y1596" s="419" t="n">
        <v>44806</v>
      </c>
      <c r="Z1596" s="418" t="inlineStr">
        <is>
          <t>VOL221156</t>
        </is>
      </c>
      <c r="AA1596" s="418" t="inlineStr"/>
      <c r="AB1596" s="418" t="inlineStr">
        <is>
          <t>បុគ្គលជាប់អាករ</t>
        </is>
      </c>
      <c r="AC1596" s="418" t="inlineStr">
        <is>
          <t>L001-100067123</t>
        </is>
      </c>
      <c r="AD1596" s="418" t="inlineStr">
        <is>
          <t>រីឡាយអេប៊ល សូស អ៊ិនដាសស្រ្ទៀល (ខេមបូឌា)</t>
        </is>
      </c>
      <c r="AE1596" s="455" t="n">
        <v>1425512</v>
      </c>
      <c r="AF1596" s="455" t="n">
        <v>1295920</v>
      </c>
      <c r="AG1596" s="455" t="n">
        <v>0</v>
      </c>
      <c r="AH1596" s="455" t="n">
        <v>0</v>
      </c>
      <c r="AI1596" s="455" t="n">
        <v>129592</v>
      </c>
      <c r="AJ1596" s="455" t="n">
        <v>0</v>
      </c>
      <c r="AK1596" s="455" t="n">
        <v>0</v>
      </c>
      <c r="AL1596" s="455" t="n">
        <v>0</v>
      </c>
      <c r="AM1596" s="455" t="n">
        <v>0</v>
      </c>
      <c r="AN1596" s="455" t="n">
        <v>0</v>
      </c>
      <c r="AO1596" s="455" t="n">
        <v>0</v>
      </c>
      <c r="AP1596" s="455" t="n">
        <v>0</v>
      </c>
      <c r="AQ1596" s="455" t="n">
        <v>0</v>
      </c>
      <c r="AR1596" s="418" t="inlineStr"/>
      <c r="AS1596" s="418" t="inlineStr">
        <is>
          <t>Commission service on goods transportation</t>
        </is>
      </c>
      <c r="AT1596" s="418" t="inlineStr">
        <is>
          <t>បានប្រកាសពន្ធ</t>
        </is>
      </c>
    </row>
    <row r="1597">
      <c r="A1597" s="417" t="n">
        <v>1588</v>
      </c>
      <c r="B1597" s="418" t="inlineStr">
        <is>
          <t>S/W Tube and S/W Layer Pad</t>
        </is>
      </c>
      <c r="C1597" s="418" t="inlineStr">
        <is>
          <t>ស៊ីបកូ ត្រេនស្ព័ត (ខេមបូឌា) ឯ.ក</t>
        </is>
      </c>
      <c r="D1597" s="418" t="inlineStr">
        <is>
          <t>K009-902004007</t>
        </is>
      </c>
      <c r="E1597" s="418" t="inlineStr">
        <is>
          <t>74220651</t>
        </is>
      </c>
      <c r="F1597" s="419" t="n">
        <v>44690</v>
      </c>
      <c r="G1597" s="420" t="n">
        <v>65968</v>
      </c>
      <c r="H1597" s="418" t="n"/>
      <c r="I1597" s="455" t="n">
        <v>65968</v>
      </c>
      <c r="J1597" s="418">
        <f>IF(L1597&lt;&gt;"",L1597,K1597)</f>
        <v/>
      </c>
      <c r="K1597" s="418">
        <f>IF(AND(T1597=TRUE, U1597=TRUE, V1597=TRUE), IF(W1597&lt;-0.05, "អនុញ្ញាត (អ្នកផ្គត់ផ្គង់ប្រកាសខ្វះ)", "បានប្រកាស (អនុញ្ញាត)"), IF(AND(T1597=FALSE, U1597=FALSE, V1597=FALSE), "ព្យួរទុក (មិនមានទិន្នន័យ)", "ប្រកាសខុស (ព្យួរទុក)"))</f>
        <v/>
      </c>
      <c r="L1597" s="418" t="inlineStr"/>
      <c r="M1597" s="418" t="inlineStr"/>
      <c r="N1597" s="455" t="n"/>
      <c r="O1597" s="455">
        <f>IF(W1597&lt;0,AI1597,I1597)</f>
        <v/>
      </c>
      <c r="P1597" s="455">
        <f>I1597-O1597</f>
        <v/>
      </c>
      <c r="Q1597" s="418" t="n"/>
      <c r="R1597" s="418" t="inlineStr">
        <is>
          <t>74220651</t>
        </is>
      </c>
      <c r="S1597" s="418" t="inlineStr">
        <is>
          <t>74220651</t>
        </is>
      </c>
      <c r="T1597" s="418">
        <f>R1597=S1597</f>
        <v/>
      </c>
      <c r="U1597" s="418">
        <f>AND(MONTH(F1597)=MONTH(Y1597), YEAR(F1597)=YEAR(Y1597))</f>
        <v/>
      </c>
      <c r="V1597" s="418">
        <f>AND(AC1597&lt;&gt;"", 'Company information'!D$4&lt;&gt;"", RIGHT(SUBSTITUTE(AC1597,"-",""),9)=RIGHT(SUBSTITUTE('Company information'!D$4,"-",""),9))</f>
        <v/>
      </c>
      <c r="W1597" s="418">
        <f>AI1597-I1597</f>
        <v/>
      </c>
      <c r="X1597" s="455" t="n"/>
      <c r="Y1597" s="419" t="n">
        <v>44809</v>
      </c>
      <c r="Z1597" s="418" t="inlineStr">
        <is>
          <t>74220651</t>
        </is>
      </c>
      <c r="AA1597" s="418" t="inlineStr"/>
      <c r="AB1597" s="418" t="inlineStr">
        <is>
          <t>បុគ្គលជាប់អាករ</t>
        </is>
      </c>
      <c r="AC1597" s="418" t="inlineStr">
        <is>
          <t>L001-100067123</t>
        </is>
      </c>
      <c r="AD1597" s="418" t="inlineStr">
        <is>
          <t>រីឡាយអេប៊ល សូស អ៊ិនដាសស្រ្ទៀល (ខេមបូឌា)</t>
        </is>
      </c>
      <c r="AE1597" s="455" t="n">
        <v>725648</v>
      </c>
      <c r="AF1597" s="455" t="n">
        <v>659680</v>
      </c>
      <c r="AG1597" s="455" t="n">
        <v>0</v>
      </c>
      <c r="AH1597" s="455" t="n">
        <v>0</v>
      </c>
      <c r="AI1597" s="455" t="n">
        <v>65968</v>
      </c>
      <c r="AJ1597" s="455" t="n">
        <v>0</v>
      </c>
      <c r="AK1597" s="455" t="n">
        <v>0</v>
      </c>
      <c r="AL1597" s="455" t="n">
        <v>0</v>
      </c>
      <c r="AM1597" s="455" t="n">
        <v>0</v>
      </c>
      <c r="AN1597" s="455" t="n">
        <v>0</v>
      </c>
      <c r="AO1597" s="455" t="n">
        <v>0</v>
      </c>
      <c r="AP1597" s="455" t="n">
        <v>0</v>
      </c>
      <c r="AQ1597" s="455" t="n">
        <v>0</v>
      </c>
      <c r="AR1597" s="418" t="inlineStr"/>
      <c r="AS1597" s="418" t="inlineStr">
        <is>
          <t>CUSTOMS CLEARANCE</t>
        </is>
      </c>
      <c r="AT1597" s="418" t="inlineStr">
        <is>
          <t>បានប្រកាសពន្ធ</t>
        </is>
      </c>
    </row>
    <row r="1598">
      <c r="A1598" s="417" t="n">
        <v>1589</v>
      </c>
      <c r="B1598" s="418" t="inlineStr">
        <is>
          <t>Hardware</t>
        </is>
      </c>
      <c r="C1598" s="418" t="inlineStr">
        <is>
          <t>អ៊ីឃ្យូឡាញ វើលវ៉ាយដ៍ ឡូជីស្ទីក</t>
        </is>
      </c>
      <c r="D1598" s="418" t="inlineStr">
        <is>
          <t>K003-901635943</t>
        </is>
      </c>
      <c r="E1598" s="418" t="inlineStr">
        <is>
          <t>PPTI22/005724</t>
        </is>
      </c>
      <c r="F1598" s="419" t="n">
        <v>44721</v>
      </c>
      <c r="G1598" s="420" t="n">
        <v>65968</v>
      </c>
      <c r="H1598" s="418" t="n"/>
      <c r="I1598" s="455" t="n">
        <v>65968</v>
      </c>
      <c r="J1598" s="418">
        <f>IF(L1598&lt;&gt;"",L1598,K1598)</f>
        <v/>
      </c>
      <c r="K1598" s="418">
        <f>IF(AND(T1598=TRUE, U1598=TRUE, V1598=TRUE), IF(W1598&lt;-0.05, "អនុញ្ញាត (អ្នកផ្គត់ផ្គង់ប្រកាសខ្វះ)", "បានប្រកាស (អនុញ្ញាត)"), IF(AND(T1598=FALSE, U1598=FALSE, V1598=FALSE), "ព្យួរទុក (មិនមានទិន្នន័យ)", "ប្រកាសខុស (ព្យួរទុក)"))</f>
        <v/>
      </c>
      <c r="L1598" s="418" t="inlineStr"/>
      <c r="M1598" s="418" t="inlineStr"/>
      <c r="N1598" s="455" t="n"/>
      <c r="O1598" s="455">
        <f>IF(W1598&lt;0,AI1598,I1598)</f>
        <v/>
      </c>
      <c r="P1598" s="455">
        <f>I1598-O1598</f>
        <v/>
      </c>
      <c r="Q1598" s="418" t="n"/>
      <c r="R1598" s="418" t="inlineStr">
        <is>
          <t>PPTI22/005724</t>
        </is>
      </c>
      <c r="S1598" s="418" t="inlineStr">
        <is>
          <t>PPTI22/005724</t>
        </is>
      </c>
      <c r="T1598" s="418">
        <f>R1598=S1598</f>
        <v/>
      </c>
      <c r="U1598" s="418">
        <f>AND(MONTH(F1598)=MONTH(Y1598), YEAR(F1598)=YEAR(Y1598))</f>
        <v/>
      </c>
      <c r="V1598" s="418">
        <f>AND(AC1598&lt;&gt;"", 'Company information'!D$4&lt;&gt;"", RIGHT(SUBSTITUTE(AC1598,"-",""),9)=RIGHT(SUBSTITUTE('Company information'!D$4,"-",""),9))</f>
        <v/>
      </c>
      <c r="W1598" s="418">
        <f>AI1598-I1598</f>
        <v/>
      </c>
      <c r="X1598" s="455" t="n"/>
      <c r="Y1598" s="419" t="n">
        <v>44810</v>
      </c>
      <c r="Z1598" s="418" t="inlineStr">
        <is>
          <t>PPTI22/005724</t>
        </is>
      </c>
      <c r="AA1598" s="418" t="inlineStr"/>
      <c r="AB1598" s="418" t="inlineStr">
        <is>
          <t>បុគ្គលជាប់អាករ</t>
        </is>
      </c>
      <c r="AC1598" s="418" t="inlineStr">
        <is>
          <t>L001-100067123</t>
        </is>
      </c>
      <c r="AD1598" s="418" t="inlineStr">
        <is>
          <t>រីឡាយអេប៊ល សូស អ៊ិនដាសស្រ្ទៀល (ខេមបូឌា)</t>
        </is>
      </c>
      <c r="AE1598" s="455" t="n">
        <v>725648</v>
      </c>
      <c r="AF1598" s="455" t="n">
        <v>659680</v>
      </c>
      <c r="AG1598" s="455" t="n">
        <v>0</v>
      </c>
      <c r="AH1598" s="455" t="n">
        <v>0</v>
      </c>
      <c r="AI1598" s="455" t="n">
        <v>65968</v>
      </c>
      <c r="AJ1598" s="455" t="n">
        <v>0</v>
      </c>
      <c r="AK1598" s="455" t="n">
        <v>0</v>
      </c>
      <c r="AL1598" s="455" t="n">
        <v>0</v>
      </c>
      <c r="AM1598" s="455" t="n">
        <v>0</v>
      </c>
      <c r="AN1598" s="455" t="n">
        <v>0</v>
      </c>
      <c r="AO1598" s="455" t="n">
        <v>0</v>
      </c>
      <c r="AP1598" s="455" t="n">
        <v>0</v>
      </c>
      <c r="AQ1598" s="455" t="n">
        <v>0</v>
      </c>
      <c r="AR1598" s="418" t="inlineStr"/>
      <c r="AS1598" s="418" t="inlineStr">
        <is>
          <t>EXPORT CUSTOM</t>
        </is>
      </c>
      <c r="AT1598" s="418" t="inlineStr">
        <is>
          <t>បានប្រកាសពន្ធ</t>
        </is>
      </c>
    </row>
    <row r="1599">
      <c r="A1599" s="417" t="n">
        <v>1590</v>
      </c>
      <c r="B1599" s="418" t="inlineStr">
        <is>
          <t>Import(Material)</t>
        </is>
      </c>
      <c r="C1599" s="418" t="inlineStr">
        <is>
          <t>នីបផន អិចប្រេស (ខេមបូឌា) ខូ អិលធីឌី</t>
        </is>
      </c>
      <c r="D1599" s="418" t="inlineStr">
        <is>
          <t>L001-107032791</t>
        </is>
      </c>
      <c r="E1599" s="418" t="inlineStr">
        <is>
          <t>O8T-C1229</t>
        </is>
      </c>
      <c r="F1599" s="419" t="n">
        <v>44660</v>
      </c>
      <c r="G1599" s="420" t="n">
        <v>143768</v>
      </c>
      <c r="H1599" s="418" t="n"/>
      <c r="I1599" s="455" t="n">
        <v>143768</v>
      </c>
      <c r="J1599" s="418">
        <f>IF(L1599&lt;&gt;"",L1599,K1599)</f>
        <v/>
      </c>
      <c r="K1599" s="418">
        <f>IF(AND(T1599=TRUE, U1599=TRUE, V1599=TRUE), IF(W1599&lt;-0.05, "អនុញ្ញាត (អ្នកផ្គត់ផ្គង់ប្រកាសខ្វះ)", "បានប្រកាស (អនុញ្ញាត)"), IF(AND(T1599=FALSE, U1599=FALSE, V1599=FALSE), "ព្យួរទុក (មិនមានទិន្នន័យ)", "ប្រកាសខុស (ព្យួរទុក)"))</f>
        <v/>
      </c>
      <c r="L1599" s="418" t="inlineStr"/>
      <c r="M1599" s="418" t="inlineStr"/>
      <c r="N1599" s="455" t="n"/>
      <c r="O1599" s="455">
        <f>IF(W1599&lt;0,AI1599,I1599)</f>
        <v/>
      </c>
      <c r="P1599" s="455">
        <f>I1599-O1599</f>
        <v/>
      </c>
      <c r="Q1599" s="418" t="n"/>
      <c r="R1599" s="418" t="inlineStr">
        <is>
          <t>O8T-C1229</t>
        </is>
      </c>
      <c r="S1599" s="418" t="inlineStr">
        <is>
          <t>O8T-C1229</t>
        </is>
      </c>
      <c r="T1599" s="418">
        <f>R1599=S1599</f>
        <v/>
      </c>
      <c r="U1599" s="418">
        <f>AND(MONTH(F1599)=MONTH(Y1599), YEAR(F1599)=YEAR(Y1599))</f>
        <v/>
      </c>
      <c r="V1599" s="418">
        <f>AND(AC1599&lt;&gt;"", 'Company information'!D$4&lt;&gt;"", RIGHT(SUBSTITUTE(AC1599,"-",""),9)=RIGHT(SUBSTITUTE('Company information'!D$4,"-",""),9))</f>
        <v/>
      </c>
      <c r="W1599" s="418">
        <f>AI1599-I1599</f>
        <v/>
      </c>
      <c r="X1599" s="455" t="n"/>
      <c r="Y1599" s="419" t="n">
        <v>44808</v>
      </c>
      <c r="Z1599" s="418" t="inlineStr">
        <is>
          <t>O8T-C1229</t>
        </is>
      </c>
      <c r="AA1599" s="418" t="inlineStr"/>
      <c r="AB1599" s="418" t="inlineStr">
        <is>
          <t>បុគ្គលជាប់អាករ</t>
        </is>
      </c>
      <c r="AC1599" s="418" t="inlineStr">
        <is>
          <t>L001-100067123</t>
        </is>
      </c>
      <c r="AD1599" s="418" t="inlineStr">
        <is>
          <t>រីឡាយអេប៊ល សូស អ៊ិនដាសស្រ្ទៀល (ខេមបូឌា)</t>
        </is>
      </c>
      <c r="AE1599" s="455" t="n">
        <v>1638102</v>
      </c>
      <c r="AF1599" s="455" t="n">
        <v>1437696</v>
      </c>
      <c r="AG1599" s="455" t="n">
        <v>56636</v>
      </c>
      <c r="AH1599" s="455" t="n">
        <v>0</v>
      </c>
      <c r="AI1599" s="455" t="n">
        <v>143770</v>
      </c>
      <c r="AJ1599" s="455" t="n">
        <v>0</v>
      </c>
      <c r="AK1599" s="455" t="n">
        <v>0</v>
      </c>
      <c r="AL1599" s="455" t="n">
        <v>0</v>
      </c>
      <c r="AM1599" s="455" t="n">
        <v>0</v>
      </c>
      <c r="AN1599" s="455" t="n">
        <v>0</v>
      </c>
      <c r="AO1599" s="455" t="n">
        <v>0</v>
      </c>
      <c r="AP1599" s="455" t="n">
        <v>0</v>
      </c>
      <c r="AQ1599" s="455" t="n">
        <v>0</v>
      </c>
      <c r="AR1599" s="418" t="inlineStr"/>
      <c r="AS1599" s="418" t="inlineStr">
        <is>
          <t>AIR FREIGHT, AWB FEE</t>
        </is>
      </c>
      <c r="AT1599" s="418" t="inlineStr">
        <is>
          <t>បានប្រកាសពន្ធ</t>
        </is>
      </c>
    </row>
    <row r="1600">
      <c r="A1600" s="417" t="n">
        <v>1591</v>
      </c>
      <c r="B1600" s="418" t="inlineStr">
        <is>
          <t>Import(Material)</t>
        </is>
      </c>
      <c r="C1600" s="418" t="inlineStr">
        <is>
          <t>អេសអិម ឡាប៊ែល មេនូហ្វេកឆឺរីង (ខេមបូឌា) ឯ.ក</t>
        </is>
      </c>
      <c r="D1600" s="418" t="inlineStr">
        <is>
          <t>K006-902201885</t>
        </is>
      </c>
      <c r="E1600" s="418" t="inlineStr">
        <is>
          <t>SM-2022.0093</t>
        </is>
      </c>
      <c r="F1600" s="419" t="n">
        <v>44570</v>
      </c>
      <c r="G1600" s="420" t="n">
        <v>162582</v>
      </c>
      <c r="H1600" s="418" t="n"/>
      <c r="I1600" s="455" t="n">
        <v>162582</v>
      </c>
      <c r="J1600" s="418">
        <f>IF(L1600&lt;&gt;"",L1600,K1600)</f>
        <v/>
      </c>
      <c r="K1600" s="418">
        <f>IF(AND(T1600=TRUE, U1600=TRUE, V1600=TRUE), IF(W1600&lt;-0.05, "អនុញ្ញាត (អ្នកផ្គត់ផ្គង់ប្រកាសខ្វះ)", "បានប្រកាស (អនុញ្ញាត)"), IF(AND(T1600=FALSE, U1600=FALSE, V1600=FALSE), "ព្យួរទុក (មិនមានទិន្នន័យ)", "ប្រកាសខុស (ព្យួរទុក)"))</f>
        <v/>
      </c>
      <c r="L1600" s="418" t="inlineStr"/>
      <c r="M1600" s="418" t="inlineStr"/>
      <c r="N1600" s="455" t="n"/>
      <c r="O1600" s="455">
        <f>IF(W1600&lt;0,AI1600,I1600)</f>
        <v/>
      </c>
      <c r="P1600" s="455">
        <f>I1600-O1600</f>
        <v/>
      </c>
      <c r="Q1600" s="418" t="n"/>
      <c r="R1600" s="418" t="inlineStr">
        <is>
          <t>SM-2022.0093</t>
        </is>
      </c>
      <c r="S1600" s="418" t="inlineStr">
        <is>
          <t>SM-2022.0093</t>
        </is>
      </c>
      <c r="T1600" s="418">
        <f>R1600=S1600</f>
        <v/>
      </c>
      <c r="U1600" s="418">
        <f>AND(MONTH(F1600)=MONTH(Y1600), YEAR(F1600)=YEAR(Y1600))</f>
        <v/>
      </c>
      <c r="V1600" s="418">
        <f>AND(AC1600&lt;&gt;"", 'Company information'!D$4&lt;&gt;"", RIGHT(SUBSTITUTE(AC1600,"-",""),9)=RIGHT(SUBSTITUTE('Company information'!D$4,"-",""),9))</f>
        <v/>
      </c>
      <c r="W1600" s="418">
        <f>AI1600-I1600</f>
        <v/>
      </c>
      <c r="X1600" s="455" t="n"/>
      <c r="Y1600" s="419" t="n">
        <v>44805</v>
      </c>
      <c r="Z1600" s="418" t="inlineStr">
        <is>
          <t>SM-2022.0093</t>
        </is>
      </c>
      <c r="AA1600" s="418" t="inlineStr"/>
      <c r="AB1600" s="418" t="inlineStr">
        <is>
          <t>បុគ្គលជាប់អាករ</t>
        </is>
      </c>
      <c r="AC1600" s="418" t="inlineStr">
        <is>
          <t>L001-100067123</t>
        </is>
      </c>
      <c r="AD1600" s="418" t="inlineStr">
        <is>
          <t>រីឡាយអេប៊ល សូស អ៊ិនដាសស្រ្ទៀល (ខេមបូឌា)</t>
        </is>
      </c>
      <c r="AE1600" s="455" t="n">
        <v>1788402</v>
      </c>
      <c r="AF1600" s="455" t="n">
        <v>1625820</v>
      </c>
      <c r="AG1600" s="455" t="n">
        <v>0</v>
      </c>
      <c r="AH1600" s="455" t="n">
        <v>0</v>
      </c>
      <c r="AI1600" s="455" t="n">
        <v>162582</v>
      </c>
      <c r="AJ1600" s="455" t="n">
        <v>0</v>
      </c>
      <c r="AK1600" s="455" t="n">
        <v>0</v>
      </c>
      <c r="AL1600" s="455" t="n">
        <v>0</v>
      </c>
      <c r="AM1600" s="455" t="n">
        <v>0</v>
      </c>
      <c r="AN1600" s="455" t="n">
        <v>0</v>
      </c>
      <c r="AO1600" s="455" t="n">
        <v>0</v>
      </c>
      <c r="AP1600" s="455" t="n">
        <v>0</v>
      </c>
      <c r="AQ1600" s="455" t="n">
        <v>0</v>
      </c>
      <c r="AR1600" s="418" t="inlineStr"/>
      <c r="AS1600" s="418" t="inlineStr">
        <is>
          <t>Printer Argox CP/CX-2140 - 203 DPI</t>
        </is>
      </c>
      <c r="AT1600" s="418" t="inlineStr">
        <is>
          <t>បានប្រកាសពន្ធ</t>
        </is>
      </c>
    </row>
    <row r="1601">
      <c r="A1601" s="417" t="n">
        <v>1592</v>
      </c>
      <c r="B1601" s="418" t="inlineStr">
        <is>
          <t>Import(Material)</t>
        </is>
      </c>
      <c r="C1601" s="418" t="inlineStr">
        <is>
          <t>ប្យួរ៉ូ វេរីតាស (ខេមបូឌា) លីមីធីត</t>
        </is>
      </c>
      <c r="D1601" s="418" t="inlineStr">
        <is>
          <t>L001-107024462</t>
        </is>
      </c>
      <c r="E1601" s="418" t="inlineStr">
        <is>
          <t>59013264</t>
        </is>
      </c>
      <c r="F1601" s="419" t="n">
        <v>44690</v>
      </c>
      <c r="G1601" s="420" t="n">
        <v>324892</v>
      </c>
      <c r="H1601" s="418" t="n"/>
      <c r="I1601" s="455" t="n">
        <v>324892</v>
      </c>
      <c r="J1601" s="418">
        <f>IF(L1601&lt;&gt;"",L1601,K1601)</f>
        <v/>
      </c>
      <c r="K1601" s="418">
        <f>IF(AND(T1601=TRUE, U1601=TRUE, V1601=TRUE), IF(W1601&lt;-0.05, "អនុញ្ញាត (អ្នកផ្គត់ផ្គង់ប្រកាសខ្វះ)", "បានប្រកាស (អនុញ្ញាត)"), IF(AND(T1601=FALSE, U1601=FALSE, V1601=FALSE), "ព្យួរទុក (មិនមានទិន្នន័យ)", "ប្រកាសខុស (ព្យួរទុក)"))</f>
        <v/>
      </c>
      <c r="L1601" s="418" t="inlineStr"/>
      <c r="M1601" s="418" t="inlineStr"/>
      <c r="N1601" s="455" t="n"/>
      <c r="O1601" s="455">
        <f>IF(W1601&lt;0,AI1601,I1601)</f>
        <v/>
      </c>
      <c r="P1601" s="455">
        <f>I1601-O1601</f>
        <v/>
      </c>
      <c r="Q1601" s="418" t="n"/>
      <c r="R1601" s="418" t="inlineStr">
        <is>
          <t>59013264</t>
        </is>
      </c>
      <c r="S1601" s="418" t="inlineStr">
        <is>
          <t>59013264</t>
        </is>
      </c>
      <c r="T1601" s="418">
        <f>R1601=S1601</f>
        <v/>
      </c>
      <c r="U1601" s="418">
        <f>AND(MONTH(F1601)=MONTH(Y1601), YEAR(F1601)=YEAR(Y1601))</f>
        <v/>
      </c>
      <c r="V1601" s="418">
        <f>AND(AC1601&lt;&gt;"", 'Company information'!D$4&lt;&gt;"", RIGHT(SUBSTITUTE(AC1601,"-",""),9)=RIGHT(SUBSTITUTE('Company information'!D$4,"-",""),9))</f>
        <v/>
      </c>
      <c r="W1601" s="418">
        <f>AI1601-I1601</f>
        <v/>
      </c>
      <c r="X1601" s="455" t="n"/>
      <c r="Y1601" s="419" t="n">
        <v>44809</v>
      </c>
      <c r="Z1601" s="418" t="inlineStr">
        <is>
          <t>59013264</t>
        </is>
      </c>
      <c r="AA1601" s="418" t="inlineStr"/>
      <c r="AB1601" s="418" t="inlineStr">
        <is>
          <t>បុគ្គលជាប់អាករ</t>
        </is>
      </c>
      <c r="AC1601" s="418" t="inlineStr">
        <is>
          <t>L001-100067123</t>
        </is>
      </c>
      <c r="AD1601" s="418" t="inlineStr">
        <is>
          <t>រីឡាយអេប៊ល សូស អ៊ិនដាសស្រ្ទៀល (ខេមបូឌា)</t>
        </is>
      </c>
      <c r="AE1601" s="455" t="n">
        <v>3573816</v>
      </c>
      <c r="AF1601" s="455" t="n">
        <v>3248924</v>
      </c>
      <c r="AG1601" s="455" t="n">
        <v>0</v>
      </c>
      <c r="AH1601" s="455" t="n">
        <v>0</v>
      </c>
      <c r="AI1601" s="455" t="n">
        <v>324892</v>
      </c>
      <c r="AJ1601" s="455" t="n">
        <v>0</v>
      </c>
      <c r="AK1601" s="455" t="n">
        <v>0</v>
      </c>
      <c r="AL1601" s="455" t="n">
        <v>0</v>
      </c>
      <c r="AM1601" s="455" t="n">
        <v>0</v>
      </c>
      <c r="AN1601" s="455" t="n">
        <v>0</v>
      </c>
      <c r="AO1601" s="455" t="n">
        <v>0</v>
      </c>
      <c r="AP1601" s="455" t="n">
        <v>0</v>
      </c>
      <c r="AQ1601" s="455" t="n">
        <v>0</v>
      </c>
      <c r="AR1601" s="418" t="inlineStr"/>
      <c r="AS1601" s="418" t="inlineStr">
        <is>
          <t>ចំនូលបានមកពីការលក់</t>
        </is>
      </c>
      <c r="AT1601" s="418" t="inlineStr">
        <is>
          <t>បានប្រកាសពន្ធ</t>
        </is>
      </c>
    </row>
    <row r="1602">
      <c r="A1602" s="417" t="n">
        <v>1593</v>
      </c>
      <c r="B1602" s="418" t="inlineStr">
        <is>
          <t>Import(Material)</t>
        </is>
      </c>
      <c r="C1602" s="418" t="inlineStr">
        <is>
          <t>អេភីអិល ឡូយីស្ទីក (ខេមបូឌា) ភីធីអ៊ី អិលធីឌី</t>
        </is>
      </c>
      <c r="D1602" s="418" t="inlineStr">
        <is>
          <t>L001-100046460</t>
        </is>
      </c>
      <c r="E1602" s="418" t="inlineStr">
        <is>
          <t>PNHL489667</t>
        </is>
      </c>
      <c r="F1602" s="419" t="n">
        <v>44601</v>
      </c>
      <c r="G1602" s="420" t="n">
        <v>725506</v>
      </c>
      <c r="H1602" s="418" t="n"/>
      <c r="I1602" s="455" t="n">
        <v>725506</v>
      </c>
      <c r="J1602" s="418">
        <f>IF(L1602&lt;&gt;"",L1602,K1602)</f>
        <v/>
      </c>
      <c r="K1602" s="418">
        <f>IF(AND(T1602=TRUE, U1602=TRUE, V1602=TRUE), IF(W1602&lt;-0.05, "អនុញ្ញាត (អ្នកផ្គត់ផ្គង់ប្រកាសខ្វះ)", "បានប្រកាស (អនុញ្ញាត)"), IF(AND(T1602=FALSE, U1602=FALSE, V1602=FALSE), "ព្យួរទុក (មិនមានទិន្នន័យ)", "ប្រកាសខុស (ព្យួរទុក)"))</f>
        <v/>
      </c>
      <c r="L1602" s="418" t="inlineStr"/>
      <c r="M1602" s="418" t="inlineStr"/>
      <c r="N1602" s="455" t="n"/>
      <c r="O1602" s="455">
        <f>IF(W1602&lt;0,AI1602,I1602)</f>
        <v/>
      </c>
      <c r="P1602" s="455">
        <f>I1602-O1602</f>
        <v/>
      </c>
      <c r="Q1602" s="418" t="n"/>
      <c r="R1602" s="418" t="inlineStr">
        <is>
          <t>PNHL489667</t>
        </is>
      </c>
      <c r="S1602" s="418" t="inlineStr">
        <is>
          <t>PNHL489667</t>
        </is>
      </c>
      <c r="T1602" s="418">
        <f>R1602=S1602</f>
        <v/>
      </c>
      <c r="U1602" s="418">
        <f>AND(MONTH(F1602)=MONTH(Y1602), YEAR(F1602)=YEAR(Y1602))</f>
        <v/>
      </c>
      <c r="V1602" s="418">
        <f>AND(AC1602&lt;&gt;"", 'Company information'!D$4&lt;&gt;"", RIGHT(SUBSTITUTE(AC1602,"-",""),9)=RIGHT(SUBSTITUTE('Company information'!D$4,"-",""),9))</f>
        <v/>
      </c>
      <c r="W1602" s="418">
        <f>AI1602-I1602</f>
        <v/>
      </c>
      <c r="X1602" s="455" t="n"/>
      <c r="Y1602" s="419" t="n">
        <v>44806</v>
      </c>
      <c r="Z1602" s="418" t="inlineStr">
        <is>
          <t>PNHL489667</t>
        </is>
      </c>
      <c r="AA1602" s="418" t="inlineStr"/>
      <c r="AB1602" s="418" t="inlineStr">
        <is>
          <t>បុគ្គលជាប់អាករ</t>
        </is>
      </c>
      <c r="AC1602" s="418" t="inlineStr">
        <is>
          <t>L001-100067123</t>
        </is>
      </c>
      <c r="AD1602" s="418" t="inlineStr">
        <is>
          <t>រីឡាយអេប៊ល សូស អ៊ិនដាសស្រ្ទៀល (ខេមបូឌា)</t>
        </is>
      </c>
      <c r="AE1602" s="455" t="n">
        <v>7980563</v>
      </c>
      <c r="AF1602" s="455" t="n">
        <v>7255057</v>
      </c>
      <c r="AG1602" s="455" t="n">
        <v>0</v>
      </c>
      <c r="AH1602" s="455" t="n">
        <v>0</v>
      </c>
      <c r="AI1602" s="455" t="n">
        <v>725506</v>
      </c>
      <c r="AJ1602" s="455" t="n">
        <v>0</v>
      </c>
      <c r="AK1602" s="455" t="n">
        <v>0</v>
      </c>
      <c r="AL1602" s="455" t="n">
        <v>0</v>
      </c>
      <c r="AM1602" s="455" t="n">
        <v>0</v>
      </c>
      <c r="AN1602" s="455" t="n">
        <v>0</v>
      </c>
      <c r="AO1602" s="455" t="n">
        <v>0</v>
      </c>
      <c r="AP1602" s="455" t="n">
        <v>0</v>
      </c>
      <c r="AQ1602" s="455" t="n">
        <v>0</v>
      </c>
      <c r="AR1602" s="418" t="inlineStr"/>
      <c r="AS1602" s="418" t="inlineStr">
        <is>
          <t>LOCAL CHARGE &amp; OTHER</t>
        </is>
      </c>
      <c r="AT1602" s="418" t="inlineStr">
        <is>
          <t>បានប្រកាសពន្ធ</t>
        </is>
      </c>
    </row>
    <row r="1603">
      <c r="A1603" s="417" t="n">
        <v>1594</v>
      </c>
      <c r="B1603" s="418" t="inlineStr">
        <is>
          <t>Import(Material)</t>
        </is>
      </c>
      <c r="C1603" s="418" t="inlineStr">
        <is>
          <t>អេភីអិល ឡូយីស្ទីក (ខេមបូឌា) ភីធីអ៊ី អិលធីឌី</t>
        </is>
      </c>
      <c r="D1603" s="418" t="inlineStr">
        <is>
          <t>L001-100046460</t>
        </is>
      </c>
      <c r="E1603" s="418" t="inlineStr">
        <is>
          <t>KOEL821947</t>
        </is>
      </c>
      <c r="F1603" s="419" t="n">
        <v>44601</v>
      </c>
      <c r="G1603" s="420" t="n">
        <v>148393</v>
      </c>
      <c r="H1603" s="418" t="n"/>
      <c r="I1603" s="455" t="n">
        <v>148393</v>
      </c>
      <c r="J1603" s="418">
        <f>IF(L1603&lt;&gt;"",L1603,K1603)</f>
        <v/>
      </c>
      <c r="K1603" s="418">
        <f>IF(AND(T1603=TRUE, U1603=TRUE, V1603=TRUE), IF(W1603&lt;-0.05, "អនុញ្ញាត (អ្នកផ្គត់ផ្គង់ប្រកាសខ្វះ)", "បានប្រកាស (អនុញ្ញាត)"), IF(AND(T1603=FALSE, U1603=FALSE, V1603=FALSE), "ព្យួរទុក (មិនមានទិន្នន័យ)", "ប្រកាសខុស (ព្យួរទុក)"))</f>
        <v/>
      </c>
      <c r="L1603" s="418" t="inlineStr"/>
      <c r="M1603" s="418" t="inlineStr"/>
      <c r="N1603" s="455" t="n"/>
      <c r="O1603" s="455">
        <f>IF(W1603&lt;0,AI1603,I1603)</f>
        <v/>
      </c>
      <c r="P1603" s="455">
        <f>I1603-O1603</f>
        <v/>
      </c>
      <c r="Q1603" s="418" t="n"/>
      <c r="R1603" s="418" t="inlineStr">
        <is>
          <t>KOEL821947</t>
        </is>
      </c>
      <c r="S1603" s="418" t="inlineStr">
        <is>
          <t>KOEL821947</t>
        </is>
      </c>
      <c r="T1603" s="418">
        <f>R1603=S1603</f>
        <v/>
      </c>
      <c r="U1603" s="418">
        <f>AND(MONTH(F1603)=MONTH(Y1603), YEAR(F1603)=YEAR(Y1603))</f>
        <v/>
      </c>
      <c r="V1603" s="418">
        <f>AND(AC1603&lt;&gt;"", 'Company information'!D$4&lt;&gt;"", RIGHT(SUBSTITUTE(AC1603,"-",""),9)=RIGHT(SUBSTITUTE('Company information'!D$4,"-",""),9))</f>
        <v/>
      </c>
      <c r="W1603" s="418">
        <f>AI1603-I1603</f>
        <v/>
      </c>
      <c r="X1603" s="455" t="n"/>
      <c r="Y1603" s="419" t="n">
        <v>44806</v>
      </c>
      <c r="Z1603" s="418" t="inlineStr">
        <is>
          <t>KOEL821947</t>
        </is>
      </c>
      <c r="AA1603" s="418" t="inlineStr"/>
      <c r="AB1603" s="418" t="inlineStr">
        <is>
          <t>បុគ្គលជាប់អាករ</t>
        </is>
      </c>
      <c r="AC1603" s="418" t="inlineStr">
        <is>
          <t>L001-100067123</t>
        </is>
      </c>
      <c r="AD1603" s="418" t="inlineStr">
        <is>
          <t>រីឡាយអេប៊ល សូស អ៊ិនដាសស្រ្ទៀល (ខេមបូឌា)</t>
        </is>
      </c>
      <c r="AE1603" s="455" t="n">
        <v>1632319</v>
      </c>
      <c r="AF1603" s="455" t="n">
        <v>1483926</v>
      </c>
      <c r="AG1603" s="455" t="n">
        <v>0</v>
      </c>
      <c r="AH1603" s="455" t="n">
        <v>0</v>
      </c>
      <c r="AI1603" s="455" t="n">
        <v>148393</v>
      </c>
      <c r="AJ1603" s="455" t="n">
        <v>0</v>
      </c>
      <c r="AK1603" s="455" t="n">
        <v>0</v>
      </c>
      <c r="AL1603" s="455" t="n">
        <v>0</v>
      </c>
      <c r="AM1603" s="455" t="n">
        <v>0</v>
      </c>
      <c r="AN1603" s="455" t="n">
        <v>0</v>
      </c>
      <c r="AO1603" s="455" t="n">
        <v>0</v>
      </c>
      <c r="AP1603" s="455" t="n">
        <v>0</v>
      </c>
      <c r="AQ1603" s="455" t="n">
        <v>0</v>
      </c>
      <c r="AR1603" s="418" t="inlineStr"/>
      <c r="AS1603" s="418" t="inlineStr">
        <is>
          <t>LOCAL CHARGE &amp; OTHER</t>
        </is>
      </c>
      <c r="AT1603" s="418" t="inlineStr">
        <is>
          <t>បានប្រកាសពន្ធ</t>
        </is>
      </c>
    </row>
    <row r="1604">
      <c r="A1604" s="417" t="n">
        <v>1595</v>
      </c>
      <c r="B1604" s="418" t="inlineStr">
        <is>
          <t>Import(Material)</t>
        </is>
      </c>
      <c r="C1604" s="418" t="inlineStr">
        <is>
          <t>អេភីអិល ឡូយីស្ទីក (ខេមបូឌា) ភីធីអ៊ី អិលធីឌី</t>
        </is>
      </c>
      <c r="D1604" s="418" t="inlineStr">
        <is>
          <t>L001-100046460</t>
        </is>
      </c>
      <c r="E1604" s="418" t="inlineStr">
        <is>
          <t>KOEL821946</t>
        </is>
      </c>
      <c r="F1604" s="419" t="n">
        <v>44601</v>
      </c>
      <c r="G1604" s="420" t="n">
        <v>392747</v>
      </c>
      <c r="H1604" s="418" t="n"/>
      <c r="I1604" s="455" t="n">
        <v>392747</v>
      </c>
      <c r="J1604" s="418">
        <f>IF(L1604&lt;&gt;"",L1604,K1604)</f>
        <v/>
      </c>
      <c r="K1604" s="418">
        <f>IF(AND(T1604=TRUE, U1604=TRUE, V1604=TRUE), IF(W1604&lt;-0.05, "អនុញ្ញាត (អ្នកផ្គត់ផ្គង់ប្រកាសខ្វះ)", "បានប្រកាស (អនុញ្ញាត)"), IF(AND(T1604=FALSE, U1604=FALSE, V1604=FALSE), "ព្យួរទុក (មិនមានទិន្នន័យ)", "ប្រកាសខុស (ព្យួរទុក)"))</f>
        <v/>
      </c>
      <c r="L1604" s="418" t="inlineStr"/>
      <c r="M1604" s="418" t="inlineStr"/>
      <c r="N1604" s="455" t="n"/>
      <c r="O1604" s="455">
        <f>IF(W1604&lt;0,AI1604,I1604)</f>
        <v/>
      </c>
      <c r="P1604" s="455">
        <f>I1604-O1604</f>
        <v/>
      </c>
      <c r="Q1604" s="418" t="n"/>
      <c r="R1604" s="418" t="inlineStr">
        <is>
          <t>KOEL821946</t>
        </is>
      </c>
      <c r="S1604" s="418" t="inlineStr">
        <is>
          <t>KOEL821946</t>
        </is>
      </c>
      <c r="T1604" s="418">
        <f>R1604=S1604</f>
        <v/>
      </c>
      <c r="U1604" s="418">
        <f>AND(MONTH(F1604)=MONTH(Y1604), YEAR(F1604)=YEAR(Y1604))</f>
        <v/>
      </c>
      <c r="V1604" s="418">
        <f>AND(AC1604&lt;&gt;"", 'Company information'!D$4&lt;&gt;"", RIGHT(SUBSTITUTE(AC1604,"-",""),9)=RIGHT(SUBSTITUTE('Company information'!D$4,"-",""),9))</f>
        <v/>
      </c>
      <c r="W1604" s="418">
        <f>AI1604-I1604</f>
        <v/>
      </c>
      <c r="X1604" s="455" t="n"/>
      <c r="Y1604" s="419" t="n">
        <v>44806</v>
      </c>
      <c r="Z1604" s="418" t="inlineStr">
        <is>
          <t>KOEL821946</t>
        </is>
      </c>
      <c r="AA1604" s="418" t="inlineStr"/>
      <c r="AB1604" s="418" t="inlineStr">
        <is>
          <t>បុគ្គលជាប់អាករ</t>
        </is>
      </c>
      <c r="AC1604" s="418" t="inlineStr">
        <is>
          <t>L001-100067123</t>
        </is>
      </c>
      <c r="AD1604" s="418" t="inlineStr">
        <is>
          <t>រីឡាយអេប៊ល សូស អ៊ិនដាសស្រ្ទៀល (ខេមបូឌា)</t>
        </is>
      </c>
      <c r="AE1604" s="455" t="n">
        <v>4320213</v>
      </c>
      <c r="AF1604" s="455" t="n">
        <v>3927466</v>
      </c>
      <c r="AG1604" s="455" t="n">
        <v>0</v>
      </c>
      <c r="AH1604" s="455" t="n">
        <v>0</v>
      </c>
      <c r="AI1604" s="455" t="n">
        <v>392747</v>
      </c>
      <c r="AJ1604" s="455" t="n">
        <v>0</v>
      </c>
      <c r="AK1604" s="455" t="n">
        <v>0</v>
      </c>
      <c r="AL1604" s="455" t="n">
        <v>0</v>
      </c>
      <c r="AM1604" s="455" t="n">
        <v>0</v>
      </c>
      <c r="AN1604" s="455" t="n">
        <v>0</v>
      </c>
      <c r="AO1604" s="455" t="n">
        <v>0</v>
      </c>
      <c r="AP1604" s="455" t="n">
        <v>0</v>
      </c>
      <c r="AQ1604" s="455" t="n">
        <v>0</v>
      </c>
      <c r="AR1604" s="418" t="inlineStr"/>
      <c r="AS1604" s="418" t="inlineStr">
        <is>
          <t>LOCAL CHARGE &amp; OTHER</t>
        </is>
      </c>
      <c r="AT1604" s="418" t="inlineStr">
        <is>
          <t>បានប្រកាសពន្ធ</t>
        </is>
      </c>
    </row>
    <row r="1605">
      <c r="A1605" s="417" t="n">
        <v>1596</v>
      </c>
      <c r="B1605" s="418" t="inlineStr">
        <is>
          <t>Import(Material)</t>
        </is>
      </c>
      <c r="C1605" s="418" t="inlineStr">
        <is>
          <t>ដាប់បែលយូភីអិល (ខេមបូឌា) ឯ.ក</t>
        </is>
      </c>
      <c r="D1605" s="418" t="inlineStr">
        <is>
          <t>K005-901800929</t>
        </is>
      </c>
      <c r="E1605" s="418" t="inlineStr">
        <is>
          <t>22-2414</t>
        </is>
      </c>
      <c r="F1605" s="419" t="n">
        <v>44601</v>
      </c>
      <c r="G1605" s="420" t="n">
        <v>123057</v>
      </c>
      <c r="H1605" s="418" t="n"/>
      <c r="I1605" s="455" t="n">
        <v>123057</v>
      </c>
      <c r="J1605" s="418">
        <f>IF(L1605&lt;&gt;"",L1605,K1605)</f>
        <v/>
      </c>
      <c r="K1605" s="418">
        <f>IF(AND(T1605=TRUE, U1605=TRUE, V1605=TRUE), IF(W1605&lt;-0.05, "អនុញ្ញាត (អ្នកផ្គត់ផ្គង់ប្រកាសខ្វះ)", "បានប្រកាស (អនុញ្ញាត)"), IF(AND(T1605=FALSE, U1605=FALSE, V1605=FALSE), "ព្យួរទុក (មិនមានទិន្នន័យ)", "ប្រកាសខុស (ព្យួរទុក)"))</f>
        <v/>
      </c>
      <c r="L1605" s="418" t="inlineStr"/>
      <c r="M1605" s="418" t="inlineStr"/>
      <c r="N1605" s="455" t="n"/>
      <c r="O1605" s="455">
        <f>IF(W1605&lt;0,AI1605,I1605)</f>
        <v/>
      </c>
      <c r="P1605" s="455">
        <f>I1605-O1605</f>
        <v/>
      </c>
      <c r="Q1605" s="418" t="n"/>
      <c r="R1605" s="418" t="inlineStr">
        <is>
          <t>22-2414</t>
        </is>
      </c>
      <c r="S1605" s="418" t="inlineStr">
        <is>
          <t>22-2414</t>
        </is>
      </c>
      <c r="T1605" s="418">
        <f>R1605=S1605</f>
        <v/>
      </c>
      <c r="U1605" s="418">
        <f>AND(MONTH(F1605)=MONTH(Y1605), YEAR(F1605)=YEAR(Y1605))</f>
        <v/>
      </c>
      <c r="V1605" s="418">
        <f>AND(AC1605&lt;&gt;"", 'Company information'!D$4&lt;&gt;"", RIGHT(SUBSTITUTE(AC1605,"-",""),9)=RIGHT(SUBSTITUTE('Company information'!D$4,"-",""),9))</f>
        <v/>
      </c>
      <c r="W1605" s="418">
        <f>AI1605-I1605</f>
        <v/>
      </c>
      <c r="X1605" s="455" t="n"/>
      <c r="Y1605" s="419" t="n">
        <v>44806</v>
      </c>
      <c r="Z1605" s="418" t="inlineStr">
        <is>
          <t>22-2414</t>
        </is>
      </c>
      <c r="AA1605" s="418" t="inlineStr"/>
      <c r="AB1605" s="418" t="inlineStr">
        <is>
          <t>បុគ្គលជាប់អាករ</t>
        </is>
      </c>
      <c r="AC1605" s="418" t="inlineStr">
        <is>
          <t>L001-100067123</t>
        </is>
      </c>
      <c r="AD1605" s="418" t="inlineStr">
        <is>
          <t>រីឡាយអេប៊ល សូស អ៊ិនដាសស្រ្ទៀល (ខេមបូឌា)</t>
        </is>
      </c>
      <c r="AE1605" s="455" t="n">
        <v>1353627</v>
      </c>
      <c r="AF1605" s="455" t="n">
        <v>1230570</v>
      </c>
      <c r="AG1605" s="455" t="n">
        <v>0</v>
      </c>
      <c r="AH1605" s="455" t="n">
        <v>0</v>
      </c>
      <c r="AI1605" s="455" t="n">
        <v>123057</v>
      </c>
      <c r="AJ1605" s="455" t="n">
        <v>0</v>
      </c>
      <c r="AK1605" s="455" t="n">
        <v>0</v>
      </c>
      <c r="AL1605" s="455" t="n">
        <v>0</v>
      </c>
      <c r="AM1605" s="455" t="n">
        <v>0</v>
      </c>
      <c r="AN1605" s="455" t="n">
        <v>0</v>
      </c>
      <c r="AO1605" s="455" t="n">
        <v>0</v>
      </c>
      <c r="AP1605" s="455" t="n">
        <v>0</v>
      </c>
      <c r="AQ1605" s="455" t="n">
        <v>0</v>
      </c>
      <c r="AR1605" s="418" t="inlineStr"/>
      <c r="AS1605" s="418" t="inlineStr">
        <is>
          <t>TRADE REVENUE</t>
        </is>
      </c>
      <c r="AT1605" s="418" t="inlineStr">
        <is>
          <t>បានប្រកាសពន្ធ</t>
        </is>
      </c>
    </row>
    <row r="1606">
      <c r="A1606" s="417" t="n">
        <v>1597</v>
      </c>
      <c r="B1606" s="418" t="inlineStr">
        <is>
          <t>Import(Material)</t>
        </is>
      </c>
      <c r="C1606" s="418" t="inlineStr">
        <is>
          <t>ដាប់បែលយូភីអិល (ខេមបូឌា) ឯ.ក</t>
        </is>
      </c>
      <c r="D1606" s="418" t="inlineStr">
        <is>
          <t>K005-901800929</t>
        </is>
      </c>
      <c r="E1606" s="418" t="inlineStr">
        <is>
          <t>22-2413</t>
        </is>
      </c>
      <c r="F1606" s="419" t="n">
        <v>44601</v>
      </c>
      <c r="G1606" s="420" t="n">
        <v>37071</v>
      </c>
      <c r="H1606" s="418" t="n"/>
      <c r="I1606" s="455" t="n">
        <v>37071</v>
      </c>
      <c r="J1606" s="418">
        <f>IF(L1606&lt;&gt;"",L1606,K1606)</f>
        <v/>
      </c>
      <c r="K1606" s="418">
        <f>IF(AND(T1606=TRUE, U1606=TRUE, V1606=TRUE), IF(W1606&lt;-0.05, "អនុញ្ញាត (អ្នកផ្គត់ផ្គង់ប្រកាសខ្វះ)", "បានប្រកាស (អនុញ្ញាត)"), IF(AND(T1606=FALSE, U1606=FALSE, V1606=FALSE), "ព្យួរទុក (មិនមានទិន្នន័យ)", "ប្រកាសខុស (ព្យួរទុក)"))</f>
        <v/>
      </c>
      <c r="L1606" s="418" t="inlineStr"/>
      <c r="M1606" s="418" t="inlineStr"/>
      <c r="N1606" s="455" t="n"/>
      <c r="O1606" s="455">
        <f>IF(W1606&lt;0,AI1606,I1606)</f>
        <v/>
      </c>
      <c r="P1606" s="455">
        <f>I1606-O1606</f>
        <v/>
      </c>
      <c r="Q1606" s="418" t="n"/>
      <c r="R1606" s="418" t="inlineStr">
        <is>
          <t>22-2413</t>
        </is>
      </c>
      <c r="S1606" s="418" t="inlineStr">
        <is>
          <t>22-2413</t>
        </is>
      </c>
      <c r="T1606" s="418">
        <f>R1606=S1606</f>
        <v/>
      </c>
      <c r="U1606" s="418">
        <f>AND(MONTH(F1606)=MONTH(Y1606), YEAR(F1606)=YEAR(Y1606))</f>
        <v/>
      </c>
      <c r="V1606" s="418">
        <f>AND(AC1606&lt;&gt;"", 'Company information'!D$4&lt;&gt;"", RIGHT(SUBSTITUTE(AC1606,"-",""),9)=RIGHT(SUBSTITUTE('Company information'!D$4,"-",""),9))</f>
        <v/>
      </c>
      <c r="W1606" s="418">
        <f>AI1606-I1606</f>
        <v/>
      </c>
      <c r="X1606" s="455" t="n"/>
      <c r="Y1606" s="419" t="n">
        <v>44806</v>
      </c>
      <c r="Z1606" s="418" t="inlineStr">
        <is>
          <t>22-2413</t>
        </is>
      </c>
      <c r="AA1606" s="418" t="inlineStr"/>
      <c r="AB1606" s="418" t="inlineStr">
        <is>
          <t>បុគ្គលជាប់អាករ</t>
        </is>
      </c>
      <c r="AC1606" s="418" t="inlineStr">
        <is>
          <t>L001-100067123</t>
        </is>
      </c>
      <c r="AD1606" s="418" t="inlineStr">
        <is>
          <t>រីឡាយអេប៊ល សូស អ៊ិនដាសស្រ្ទៀល (ខេមបូឌា)</t>
        </is>
      </c>
      <c r="AE1606" s="455" t="n">
        <v>407781</v>
      </c>
      <c r="AF1606" s="455" t="n">
        <v>370710</v>
      </c>
      <c r="AG1606" s="455" t="n">
        <v>0</v>
      </c>
      <c r="AH1606" s="455" t="n">
        <v>0</v>
      </c>
      <c r="AI1606" s="455" t="n">
        <v>37071</v>
      </c>
      <c r="AJ1606" s="455" t="n">
        <v>0</v>
      </c>
      <c r="AK1606" s="455" t="n">
        <v>0</v>
      </c>
      <c r="AL1606" s="455" t="n">
        <v>0</v>
      </c>
      <c r="AM1606" s="455" t="n">
        <v>0</v>
      </c>
      <c r="AN1606" s="455" t="n">
        <v>0</v>
      </c>
      <c r="AO1606" s="455" t="n">
        <v>0</v>
      </c>
      <c r="AP1606" s="455" t="n">
        <v>0</v>
      </c>
      <c r="AQ1606" s="455" t="n">
        <v>0</v>
      </c>
      <c r="AR1606" s="418" t="inlineStr"/>
      <c r="AS1606" s="418" t="inlineStr">
        <is>
          <t>TRADE REVENUE</t>
        </is>
      </c>
      <c r="AT1606" s="418" t="inlineStr">
        <is>
          <t>បានប្រកាសពន្ធ</t>
        </is>
      </c>
    </row>
    <row r="1607">
      <c r="A1607" s="417" t="n">
        <v>1598</v>
      </c>
      <c r="B1607" s="418" t="inlineStr">
        <is>
          <t>Import(Material)</t>
        </is>
      </c>
      <c r="C1607" s="418" t="inlineStr">
        <is>
          <t>ដាប់បែលយូភីអិល (ខេមបូឌា) ឯ.ក</t>
        </is>
      </c>
      <c r="D1607" s="418" t="inlineStr">
        <is>
          <t>K005-901800929</t>
        </is>
      </c>
      <c r="E1607" s="418" t="inlineStr">
        <is>
          <t>22-2412</t>
        </is>
      </c>
      <c r="F1607" s="419" t="n">
        <v>44601</v>
      </c>
      <c r="G1607" s="420" t="n">
        <v>37071</v>
      </c>
      <c r="H1607" s="418" t="n"/>
      <c r="I1607" s="455" t="n">
        <v>37071</v>
      </c>
      <c r="J1607" s="418">
        <f>IF(L1607&lt;&gt;"",L1607,K1607)</f>
        <v/>
      </c>
      <c r="K1607" s="418">
        <f>IF(AND(T1607=TRUE, U1607=TRUE, V1607=TRUE), IF(W1607&lt;-0.05, "អនុញ្ញាត (អ្នកផ្គត់ផ្គង់ប្រកាសខ្វះ)", "បានប្រកាស (អនុញ្ញាត)"), IF(AND(T1607=FALSE, U1607=FALSE, V1607=FALSE), "ព្យួរទុក (មិនមានទិន្នន័យ)", "ប្រកាសខុស (ព្យួរទុក)"))</f>
        <v/>
      </c>
      <c r="L1607" s="418" t="inlineStr"/>
      <c r="M1607" s="418" t="inlineStr"/>
      <c r="N1607" s="455" t="n"/>
      <c r="O1607" s="455">
        <f>IF(W1607&lt;0,AI1607,I1607)</f>
        <v/>
      </c>
      <c r="P1607" s="455">
        <f>I1607-O1607</f>
        <v/>
      </c>
      <c r="Q1607" s="418" t="n"/>
      <c r="R1607" s="418" t="inlineStr">
        <is>
          <t>22-2412</t>
        </is>
      </c>
      <c r="S1607" s="418" t="inlineStr">
        <is>
          <t>22-2412</t>
        </is>
      </c>
      <c r="T1607" s="418">
        <f>R1607=S1607</f>
        <v/>
      </c>
      <c r="U1607" s="418">
        <f>AND(MONTH(F1607)=MONTH(Y1607), YEAR(F1607)=YEAR(Y1607))</f>
        <v/>
      </c>
      <c r="V1607" s="418">
        <f>AND(AC1607&lt;&gt;"", 'Company information'!D$4&lt;&gt;"", RIGHT(SUBSTITUTE(AC1607,"-",""),9)=RIGHT(SUBSTITUTE('Company information'!D$4,"-",""),9))</f>
        <v/>
      </c>
      <c r="W1607" s="418">
        <f>AI1607-I1607</f>
        <v/>
      </c>
      <c r="X1607" s="455" t="n"/>
      <c r="Y1607" s="419" t="n">
        <v>44806</v>
      </c>
      <c r="Z1607" s="418" t="inlineStr">
        <is>
          <t>22-2412</t>
        </is>
      </c>
      <c r="AA1607" s="418" t="inlineStr"/>
      <c r="AB1607" s="418" t="inlineStr">
        <is>
          <t>បុគ្គលជាប់អាករ</t>
        </is>
      </c>
      <c r="AC1607" s="418" t="inlineStr">
        <is>
          <t>L001-100067123</t>
        </is>
      </c>
      <c r="AD1607" s="418" t="inlineStr">
        <is>
          <t>រីឡាយអេប៊ល សូស អ៊ិនដាសស្រ្ទៀល (ខេមបូឌា)</t>
        </is>
      </c>
      <c r="AE1607" s="455" t="n">
        <v>407781</v>
      </c>
      <c r="AF1607" s="455" t="n">
        <v>370710</v>
      </c>
      <c r="AG1607" s="455" t="n">
        <v>0</v>
      </c>
      <c r="AH1607" s="455" t="n">
        <v>0</v>
      </c>
      <c r="AI1607" s="455" t="n">
        <v>37071</v>
      </c>
      <c r="AJ1607" s="455" t="n">
        <v>0</v>
      </c>
      <c r="AK1607" s="455" t="n">
        <v>0</v>
      </c>
      <c r="AL1607" s="455" t="n">
        <v>0</v>
      </c>
      <c r="AM1607" s="455" t="n">
        <v>0</v>
      </c>
      <c r="AN1607" s="455" t="n">
        <v>0</v>
      </c>
      <c r="AO1607" s="455" t="n">
        <v>0</v>
      </c>
      <c r="AP1607" s="455" t="n">
        <v>0</v>
      </c>
      <c r="AQ1607" s="455" t="n">
        <v>0</v>
      </c>
      <c r="AR1607" s="418" t="inlineStr"/>
      <c r="AS1607" s="418" t="inlineStr">
        <is>
          <t>TRADE REVENUE</t>
        </is>
      </c>
      <c r="AT1607" s="418" t="inlineStr">
        <is>
          <t>បានប្រកាសពន្ធ</t>
        </is>
      </c>
    </row>
    <row r="1608">
      <c r="A1608" s="417" t="n">
        <v>1599</v>
      </c>
      <c r="B1608" s="418" t="inlineStr">
        <is>
          <t>Import(Material)</t>
        </is>
      </c>
      <c r="C1608" s="418" t="inlineStr">
        <is>
          <t>ដាប់បែលយូភីអិល (ខេមបូឌា) ឯ.ក</t>
        </is>
      </c>
      <c r="D1608" s="418" t="inlineStr">
        <is>
          <t>K005-901800929</t>
        </is>
      </c>
      <c r="E1608" s="418" t="inlineStr">
        <is>
          <t>22-2411</t>
        </is>
      </c>
      <c r="F1608" s="419" t="n">
        <v>44601</v>
      </c>
      <c r="G1608" s="420" t="n">
        <v>367415</v>
      </c>
      <c r="H1608" s="418" t="n"/>
      <c r="I1608" s="455" t="n">
        <v>367415</v>
      </c>
      <c r="J1608" s="418">
        <f>IF(L1608&lt;&gt;"",L1608,K1608)</f>
        <v/>
      </c>
      <c r="K1608" s="418">
        <f>IF(AND(T1608=TRUE, U1608=TRUE, V1608=TRUE), IF(W1608&lt;-0.05, "អនុញ្ញាត (អ្នកផ្គត់ផ្គង់ប្រកាសខ្វះ)", "បានប្រកាស (អនុញ្ញាត)"), IF(AND(T1608=FALSE, U1608=FALSE, V1608=FALSE), "ព្យួរទុក (មិនមានទិន្នន័យ)", "ប្រកាសខុស (ព្យួរទុក)"))</f>
        <v/>
      </c>
      <c r="L1608" s="418" t="inlineStr"/>
      <c r="M1608" s="418" t="inlineStr"/>
      <c r="N1608" s="455" t="n"/>
      <c r="O1608" s="455">
        <f>IF(W1608&lt;0,AI1608,I1608)</f>
        <v/>
      </c>
      <c r="P1608" s="455">
        <f>I1608-O1608</f>
        <v/>
      </c>
      <c r="Q1608" s="418" t="n"/>
      <c r="R1608" s="418" t="inlineStr">
        <is>
          <t>22-2411</t>
        </is>
      </c>
      <c r="S1608" s="418" t="inlineStr">
        <is>
          <t>22-2411</t>
        </is>
      </c>
      <c r="T1608" s="418">
        <f>R1608=S1608</f>
        <v/>
      </c>
      <c r="U1608" s="418">
        <f>AND(MONTH(F1608)=MONTH(Y1608), YEAR(F1608)=YEAR(Y1608))</f>
        <v/>
      </c>
      <c r="V1608" s="418">
        <f>AND(AC1608&lt;&gt;"", 'Company information'!D$4&lt;&gt;"", RIGHT(SUBSTITUTE(AC1608,"-",""),9)=RIGHT(SUBSTITUTE('Company information'!D$4,"-",""),9))</f>
        <v/>
      </c>
      <c r="W1608" s="418">
        <f>AI1608-I1608</f>
        <v/>
      </c>
      <c r="X1608" s="455" t="n"/>
      <c r="Y1608" s="419" t="n">
        <v>44806</v>
      </c>
      <c r="Z1608" s="418" t="inlineStr">
        <is>
          <t>22-2411</t>
        </is>
      </c>
      <c r="AA1608" s="418" t="inlineStr"/>
      <c r="AB1608" s="418" t="inlineStr">
        <is>
          <t>បុគ្គលជាប់អាករ</t>
        </is>
      </c>
      <c r="AC1608" s="418" t="inlineStr">
        <is>
          <t>L001-100067123</t>
        </is>
      </c>
      <c r="AD1608" s="418" t="inlineStr">
        <is>
          <t>រីឡាយអេប៊ល សូស អ៊ិនដាសស្រ្ទៀល (ខេមបូឌា)</t>
        </is>
      </c>
      <c r="AE1608" s="455" t="n">
        <v>4041563</v>
      </c>
      <c r="AF1608" s="455" t="n">
        <v>3674148</v>
      </c>
      <c r="AG1608" s="455" t="n">
        <v>0</v>
      </c>
      <c r="AH1608" s="455" t="n">
        <v>0</v>
      </c>
      <c r="AI1608" s="455" t="n">
        <v>367415</v>
      </c>
      <c r="AJ1608" s="455" t="n">
        <v>0</v>
      </c>
      <c r="AK1608" s="455" t="n">
        <v>0</v>
      </c>
      <c r="AL1608" s="455" t="n">
        <v>0</v>
      </c>
      <c r="AM1608" s="455" t="n">
        <v>0</v>
      </c>
      <c r="AN1608" s="455" t="n">
        <v>0</v>
      </c>
      <c r="AO1608" s="455" t="n">
        <v>0</v>
      </c>
      <c r="AP1608" s="455" t="n">
        <v>0</v>
      </c>
      <c r="AQ1608" s="455" t="n">
        <v>0</v>
      </c>
      <c r="AR1608" s="418" t="inlineStr"/>
      <c r="AS1608" s="418" t="inlineStr">
        <is>
          <t>TRADE REVENUE</t>
        </is>
      </c>
      <c r="AT1608" s="418" t="inlineStr">
        <is>
          <t>បានប្រកាសពន្ធ</t>
        </is>
      </c>
    </row>
    <row r="1609">
      <c r="A1609" s="417" t="n">
        <v>1600</v>
      </c>
      <c r="B1609" s="418" t="inlineStr">
        <is>
          <t>Import(Material)</t>
        </is>
      </c>
      <c r="C1609" s="418" t="inlineStr">
        <is>
          <t>វ៉ុលត្រេន ឡូជីស្ទីក (ខេមបូឌា) ឯ.ក</t>
        </is>
      </c>
      <c r="D1609" s="418" t="inlineStr">
        <is>
          <t>K010-901800934</t>
        </is>
      </c>
      <c r="E1609" s="418" t="inlineStr">
        <is>
          <t>VOL221129</t>
        </is>
      </c>
      <c r="F1609" s="419" t="n">
        <v>44570</v>
      </c>
      <c r="G1609" s="420" t="n">
        <v>128266</v>
      </c>
      <c r="H1609" s="418" t="n"/>
      <c r="I1609" s="455" t="n">
        <v>128266</v>
      </c>
      <c r="J1609" s="418">
        <f>IF(L1609&lt;&gt;"",L1609,K1609)</f>
        <v/>
      </c>
      <c r="K1609" s="418">
        <f>IF(AND(T1609=TRUE, U1609=TRUE, V1609=TRUE), IF(W1609&lt;-0.05, "អនុញ្ញាត (អ្នកផ្គត់ផ្គង់ប្រកាសខ្វះ)", "បានប្រកាស (អនុញ្ញាត)"), IF(AND(T1609=FALSE, U1609=FALSE, V1609=FALSE), "ព្យួរទុក (មិនមានទិន្នន័យ)", "ប្រកាសខុស (ព្យួរទុក)"))</f>
        <v/>
      </c>
      <c r="L1609" s="418" t="inlineStr"/>
      <c r="M1609" s="418" t="inlineStr"/>
      <c r="N1609" s="455" t="n"/>
      <c r="O1609" s="455">
        <f>IF(W1609&lt;0,AI1609,I1609)</f>
        <v/>
      </c>
      <c r="P1609" s="455">
        <f>I1609-O1609</f>
        <v/>
      </c>
      <c r="Q1609" s="418" t="n"/>
      <c r="R1609" s="418" t="inlineStr">
        <is>
          <t>VOL221129</t>
        </is>
      </c>
      <c r="S1609" s="418" t="inlineStr">
        <is>
          <t>VOL221129</t>
        </is>
      </c>
      <c r="T1609" s="418">
        <f>R1609=S1609</f>
        <v/>
      </c>
      <c r="U1609" s="418">
        <f>AND(MONTH(F1609)=MONTH(Y1609), YEAR(F1609)=YEAR(Y1609))</f>
        <v/>
      </c>
      <c r="V1609" s="418">
        <f>AND(AC1609&lt;&gt;"", 'Company information'!D$4&lt;&gt;"", RIGHT(SUBSTITUTE(AC1609,"-",""),9)=RIGHT(SUBSTITUTE('Company information'!D$4,"-",""),9))</f>
        <v/>
      </c>
      <c r="W1609" s="418">
        <f>AI1609-I1609</f>
        <v/>
      </c>
      <c r="X1609" s="455" t="n"/>
      <c r="Y1609" s="419" t="n">
        <v>44805</v>
      </c>
      <c r="Z1609" s="418" t="inlineStr">
        <is>
          <t>VOL221129</t>
        </is>
      </c>
      <c r="AA1609" s="418" t="inlineStr"/>
      <c r="AB1609" s="418" t="inlineStr">
        <is>
          <t>បុគ្គលជាប់អាករ</t>
        </is>
      </c>
      <c r="AC1609" s="418" t="inlineStr">
        <is>
          <t>L001-100067123</t>
        </is>
      </c>
      <c r="AD1609" s="418" t="inlineStr">
        <is>
          <t>រីឡាយអេប៊ល សូស អ៊ិនដាសស្រ្ទៀល (ខេមបូឌា)</t>
        </is>
      </c>
      <c r="AE1609" s="455" t="n">
        <v>1410936</v>
      </c>
      <c r="AF1609" s="455" t="n">
        <v>1282669</v>
      </c>
      <c r="AG1609" s="455" t="n">
        <v>0</v>
      </c>
      <c r="AH1609" s="455" t="n">
        <v>0</v>
      </c>
      <c r="AI1609" s="455" t="n">
        <v>128267</v>
      </c>
      <c r="AJ1609" s="455" t="n">
        <v>0</v>
      </c>
      <c r="AK1609" s="455" t="n">
        <v>0</v>
      </c>
      <c r="AL1609" s="455" t="n">
        <v>0</v>
      </c>
      <c r="AM1609" s="455" t="n">
        <v>0</v>
      </c>
      <c r="AN1609" s="455" t="n">
        <v>0</v>
      </c>
      <c r="AO1609" s="455" t="n">
        <v>0</v>
      </c>
      <c r="AP1609" s="455" t="n">
        <v>0</v>
      </c>
      <c r="AQ1609" s="455" t="n">
        <v>0</v>
      </c>
      <c r="AR1609" s="418" t="inlineStr"/>
      <c r="AS1609" s="418" t="inlineStr">
        <is>
          <t>Commission service on goods transportation</t>
        </is>
      </c>
      <c r="AT1609" s="418" t="inlineStr">
        <is>
          <t>បានប្រកាសពន្ធ</t>
        </is>
      </c>
    </row>
    <row r="1610">
      <c r="A1610" s="417" t="n">
        <v>1601</v>
      </c>
      <c r="B1610" s="418" t="inlineStr">
        <is>
          <t>Import(Material)</t>
        </is>
      </c>
      <c r="C1610" s="418" t="inlineStr">
        <is>
          <t>វ៉ុលត្រេន ឡូជីស្ទីក (ខេមបូឌា) ឯ.ក</t>
        </is>
      </c>
      <c r="D1610" s="418" t="inlineStr">
        <is>
          <t>K010-901800934</t>
        </is>
      </c>
      <c r="E1610" s="418" t="inlineStr">
        <is>
          <t>VOL221150</t>
        </is>
      </c>
      <c r="F1610" s="419" t="n">
        <v>44570</v>
      </c>
      <c r="G1610" s="420" t="n">
        <v>323473</v>
      </c>
      <c r="H1610" s="418" t="n"/>
      <c r="I1610" s="455" t="n">
        <v>323473</v>
      </c>
      <c r="J1610" s="418">
        <f>IF(L1610&lt;&gt;"",L1610,K1610)</f>
        <v/>
      </c>
      <c r="K1610" s="418">
        <f>IF(AND(T1610=TRUE, U1610=TRUE, V1610=TRUE), IF(W1610&lt;-0.05, "អនុញ្ញាត (អ្នកផ្គត់ផ្គង់ប្រកាសខ្វះ)", "បានប្រកាស (អនុញ្ញាត)"), IF(AND(T1610=FALSE, U1610=FALSE, V1610=FALSE), "ព្យួរទុក (មិនមានទិន្នន័យ)", "ប្រកាសខុស (ព្យួរទុក)"))</f>
        <v/>
      </c>
      <c r="L1610" s="418" t="inlineStr"/>
      <c r="M1610" s="418" t="inlineStr"/>
      <c r="N1610" s="455" t="n"/>
      <c r="O1610" s="455">
        <f>IF(W1610&lt;0,AI1610,I1610)</f>
        <v/>
      </c>
      <c r="P1610" s="455">
        <f>I1610-O1610</f>
        <v/>
      </c>
      <c r="Q1610" s="418" t="n"/>
      <c r="R1610" s="418" t="inlineStr">
        <is>
          <t>VOL221150</t>
        </is>
      </c>
      <c r="S1610" s="418" t="inlineStr">
        <is>
          <t>VOL221150</t>
        </is>
      </c>
      <c r="T1610" s="418">
        <f>R1610=S1610</f>
        <v/>
      </c>
      <c r="U1610" s="418">
        <f>AND(MONTH(F1610)=MONTH(Y1610), YEAR(F1610)=YEAR(Y1610))</f>
        <v/>
      </c>
      <c r="V1610" s="418">
        <f>AND(AC1610&lt;&gt;"", 'Company information'!D$4&lt;&gt;"", RIGHT(SUBSTITUTE(AC1610,"-",""),9)=RIGHT(SUBSTITUTE('Company information'!D$4,"-",""),9))</f>
        <v/>
      </c>
      <c r="W1610" s="418">
        <f>AI1610-I1610</f>
        <v/>
      </c>
      <c r="X1610" s="455" t="n"/>
      <c r="Y1610" s="419" t="n">
        <v>44805</v>
      </c>
      <c r="Z1610" s="418" t="inlineStr">
        <is>
          <t>VOL221150</t>
        </is>
      </c>
      <c r="AA1610" s="418" t="inlineStr"/>
      <c r="AB1610" s="418" t="inlineStr">
        <is>
          <t>បុគ្គលជាប់អាករ</t>
        </is>
      </c>
      <c r="AC1610" s="418" t="inlineStr">
        <is>
          <t>L001-100067123</t>
        </is>
      </c>
      <c r="AD1610" s="418" t="inlineStr">
        <is>
          <t>រីឡាយអេប៊ល សូស អ៊ិនដាសស្រ្ទៀល (ខេមបូឌា)</t>
        </is>
      </c>
      <c r="AE1610" s="455" t="n">
        <v>3558196</v>
      </c>
      <c r="AF1610" s="455" t="n">
        <v>3234724</v>
      </c>
      <c r="AG1610" s="455" t="n">
        <v>0</v>
      </c>
      <c r="AH1610" s="455" t="n">
        <v>0</v>
      </c>
      <c r="AI1610" s="455" t="n">
        <v>323472</v>
      </c>
      <c r="AJ1610" s="455" t="n">
        <v>0</v>
      </c>
      <c r="AK1610" s="455" t="n">
        <v>0</v>
      </c>
      <c r="AL1610" s="455" t="n">
        <v>0</v>
      </c>
      <c r="AM1610" s="455" t="n">
        <v>0</v>
      </c>
      <c r="AN1610" s="455" t="n">
        <v>0</v>
      </c>
      <c r="AO1610" s="455" t="n">
        <v>0</v>
      </c>
      <c r="AP1610" s="455" t="n">
        <v>0</v>
      </c>
      <c r="AQ1610" s="455" t="n">
        <v>0</v>
      </c>
      <c r="AR1610" s="418" t="inlineStr"/>
      <c r="AS1610" s="418" t="inlineStr">
        <is>
          <t>Commission service on goods transportation</t>
        </is>
      </c>
      <c r="AT1610" s="418" t="inlineStr">
        <is>
          <t>បានប្រកាសពន្ធ</t>
        </is>
      </c>
    </row>
    <row r="1611">
      <c r="A1611" s="417" t="n">
        <v>1602</v>
      </c>
      <c r="B1611" s="418" t="inlineStr">
        <is>
          <t>Import(Material)</t>
        </is>
      </c>
      <c r="C1611" s="418" t="inlineStr">
        <is>
          <t>បេកឃើរ ធីលលី (ខេមបូឌា)​ ឯ.ក</t>
        </is>
      </c>
      <c r="D1611" s="418" t="inlineStr">
        <is>
          <t>K002-100122302</t>
        </is>
      </c>
      <c r="E1611" s="418" t="inlineStr">
        <is>
          <t>2022/1266</t>
        </is>
      </c>
      <c r="F1611" s="419" t="n">
        <v>44570</v>
      </c>
      <c r="G1611" s="420" t="n">
        <v>164640</v>
      </c>
      <c r="H1611" s="418" t="n"/>
      <c r="I1611" s="455" t="n">
        <v>164640</v>
      </c>
      <c r="J1611" s="418">
        <f>IF(L1611&lt;&gt;"",L1611,K1611)</f>
        <v/>
      </c>
      <c r="K1611" s="418">
        <f>IF(AND(T1611=TRUE, U1611=TRUE, V1611=TRUE), IF(W1611&lt;-0.05, "អនុញ្ញាត (អ្នកផ្គត់ផ្គង់ប្រកាសខ្វះ)", "បានប្រកាស (អនុញ្ញាត)"), IF(AND(T1611=FALSE, U1611=FALSE, V1611=FALSE), "ព្យួរទុក (មិនមានទិន្នន័យ)", "ប្រកាសខុស (ព្យួរទុក)"))</f>
        <v/>
      </c>
      <c r="L1611" s="418" t="inlineStr"/>
      <c r="M1611" s="418" t="inlineStr"/>
      <c r="N1611" s="455" t="n"/>
      <c r="O1611" s="455">
        <f>IF(W1611&lt;0,AI1611,I1611)</f>
        <v/>
      </c>
      <c r="P1611" s="455">
        <f>I1611-O1611</f>
        <v/>
      </c>
      <c r="Q1611" s="418" t="n"/>
      <c r="R1611" s="418" t="inlineStr">
        <is>
          <t>2022/1266</t>
        </is>
      </c>
      <c r="S1611" s="418" t="inlineStr">
        <is>
          <t>2022/1266</t>
        </is>
      </c>
      <c r="T1611" s="418">
        <f>R1611=S1611</f>
        <v/>
      </c>
      <c r="U1611" s="418">
        <f>AND(MONTH(F1611)=MONTH(Y1611), YEAR(F1611)=YEAR(Y1611))</f>
        <v/>
      </c>
      <c r="V1611" s="418">
        <f>AND(AC1611&lt;&gt;"", 'Company information'!D$4&lt;&gt;"", RIGHT(SUBSTITUTE(AC1611,"-",""),9)=RIGHT(SUBSTITUTE('Company information'!D$4,"-",""),9))</f>
        <v/>
      </c>
      <c r="W1611" s="418">
        <f>AI1611-I1611</f>
        <v/>
      </c>
      <c r="X1611" s="455" t="n"/>
      <c r="Y1611" s="419" t="n">
        <v>44805</v>
      </c>
      <c r="Z1611" s="418" t="inlineStr">
        <is>
          <t>2022/1266</t>
        </is>
      </c>
      <c r="AA1611" s="418" t="inlineStr"/>
      <c r="AB1611" s="418" t="inlineStr">
        <is>
          <t>បុគ្គលជាប់អាករ</t>
        </is>
      </c>
      <c r="AC1611" s="418" t="inlineStr">
        <is>
          <t>L001-100067123</t>
        </is>
      </c>
      <c r="AD1611" s="418" t="inlineStr">
        <is>
          <t>រីឡាយអេប៊ល សូស អ៊ិនដាសស្រ្ទៀល (ខេមបូឌា)</t>
        </is>
      </c>
      <c r="AE1611" s="455" t="n">
        <v>1811040</v>
      </c>
      <c r="AF1611" s="455" t="n">
        <v>1646400</v>
      </c>
      <c r="AG1611" s="455" t="n">
        <v>0</v>
      </c>
      <c r="AH1611" s="455" t="n">
        <v>0</v>
      </c>
      <c r="AI1611" s="455" t="n">
        <v>164640</v>
      </c>
      <c r="AJ1611" s="455" t="n">
        <v>0</v>
      </c>
      <c r="AK1611" s="455" t="n">
        <v>0</v>
      </c>
      <c r="AL1611" s="455" t="n">
        <v>0</v>
      </c>
      <c r="AM1611" s="455" t="n">
        <v>0</v>
      </c>
      <c r="AN1611" s="455" t="n">
        <v>0</v>
      </c>
      <c r="AO1611" s="455" t="n">
        <v>0</v>
      </c>
      <c r="AP1611" s="455" t="n">
        <v>0</v>
      </c>
      <c r="AQ1611" s="455" t="n">
        <v>0</v>
      </c>
      <c r="AR1611" s="418" t="inlineStr"/>
      <c r="AS1611" s="418" t="inlineStr">
        <is>
          <t>Being Professional Fee for Monthly Tax Advisory Services for August 2022</t>
        </is>
      </c>
      <c r="AT1611" s="418" t="inlineStr">
        <is>
          <t>បានប្រកាសពន្ធ</t>
        </is>
      </c>
    </row>
    <row r="1612">
      <c r="A1612" s="417" t="n">
        <v>1603</v>
      </c>
      <c r="B1612" s="418" t="inlineStr">
        <is>
          <t>Import(Material)</t>
        </is>
      </c>
      <c r="C1612" s="418" t="inlineStr">
        <is>
          <t>ហ្វេដិច អិចប្រេស (ខេមបូឌា) ឯ.ក</t>
        </is>
      </c>
      <c r="D1612" s="418" t="inlineStr">
        <is>
          <t>K003-902102378</t>
        </is>
      </c>
      <c r="E1612" s="418" t="inlineStr">
        <is>
          <t>122000079</t>
        </is>
      </c>
      <c r="F1612" s="419" t="n">
        <v>44865</v>
      </c>
      <c r="G1612" s="420" t="n">
        <v>116621</v>
      </c>
      <c r="H1612" s="418" t="n"/>
      <c r="I1612" s="455" t="n">
        <v>116621</v>
      </c>
      <c r="J1612" s="418">
        <f>IF(L1612&lt;&gt;"",L1612,K1612)</f>
        <v/>
      </c>
      <c r="K1612" s="418">
        <f>IF(AND(T1612=TRUE, U1612=TRUE, V1612=TRUE), IF(W1612&lt;-0.05, "អនុញ្ញាត (អ្នកផ្គត់ផ្គង់ប្រកាសខ្វះ)", "បានប្រកាស (អនុញ្ញាត)"), IF(AND(T1612=FALSE, U1612=FALSE, V1612=FALSE), "ព្យួរទុក (មិនមានទិន្នន័យ)", "ប្រកាសខុស (ព្យួរទុក)"))</f>
        <v/>
      </c>
      <c r="L1612" s="418" t="inlineStr"/>
      <c r="M1612" s="418" t="inlineStr"/>
      <c r="N1612" s="455" t="n"/>
      <c r="O1612" s="455">
        <f>IF(W1612&lt;0,AI1612,I1612)</f>
        <v/>
      </c>
      <c r="P1612" s="455">
        <f>I1612-O1612</f>
        <v/>
      </c>
      <c r="Q1612" s="418" t="n"/>
      <c r="R1612" s="418" t="inlineStr">
        <is>
          <t>122000079</t>
        </is>
      </c>
      <c r="S1612" s="418" t="inlineStr">
        <is>
          <t>122000079</t>
        </is>
      </c>
      <c r="T1612" s="418">
        <f>R1612=S1612</f>
        <v/>
      </c>
      <c r="U1612" s="418">
        <f>AND(MONTH(F1612)=MONTH(Y1612), YEAR(F1612)=YEAR(Y1612))</f>
        <v/>
      </c>
      <c r="V1612" s="418">
        <f>AND(AC1612&lt;&gt;"", 'Company information'!D$4&lt;&gt;"", RIGHT(SUBSTITUTE(AC1612,"-",""),9)=RIGHT(SUBSTITUTE('Company information'!D$4,"-",""),9))</f>
        <v/>
      </c>
      <c r="W1612" s="418">
        <f>AI1612-I1612</f>
        <v/>
      </c>
      <c r="X1612" s="455" t="n"/>
      <c r="Y1612" s="419" t="n">
        <v>44865</v>
      </c>
      <c r="Z1612" s="418" t="inlineStr">
        <is>
          <t>122000079</t>
        </is>
      </c>
      <c r="AA1612" s="418" t="inlineStr"/>
      <c r="AB1612" s="418" t="inlineStr">
        <is>
          <t>បុគ្គលជាប់អាករ</t>
        </is>
      </c>
      <c r="AC1612" s="418" t="inlineStr">
        <is>
          <t>L001-100067123</t>
        </is>
      </c>
      <c r="AD1612" s="418" t="inlineStr">
        <is>
          <t>រីឡាយអេប៊ល សូស អ៊ិនដាសស្រ្ទៀល (ខេមបូឌា)</t>
        </is>
      </c>
      <c r="AE1612" s="455" t="n">
        <v>1282832</v>
      </c>
      <c r="AF1612" s="455" t="n">
        <v>1166211</v>
      </c>
      <c r="AG1612" s="455" t="n">
        <v>0</v>
      </c>
      <c r="AH1612" s="455" t="n">
        <v>0</v>
      </c>
      <c r="AI1612" s="455" t="n">
        <v>116621</v>
      </c>
      <c r="AJ1612" s="455" t="n">
        <v>0</v>
      </c>
      <c r="AK1612" s="455" t="n">
        <v>0</v>
      </c>
      <c r="AL1612" s="455" t="n">
        <v>0</v>
      </c>
      <c r="AM1612" s="455" t="n">
        <v>0</v>
      </c>
      <c r="AN1612" s="455" t="n">
        <v>0</v>
      </c>
      <c r="AO1612" s="455" t="n">
        <v>0</v>
      </c>
      <c r="AP1612" s="455" t="n">
        <v>0</v>
      </c>
      <c r="AQ1612" s="455" t="n">
        <v>0</v>
      </c>
      <c r="AR1612" s="418" t="inlineStr"/>
      <c r="AS1612" s="418" t="inlineStr">
        <is>
          <t>Freight &amp; Associated Surcharges</t>
        </is>
      </c>
      <c r="AT1612" s="418" t="inlineStr">
        <is>
          <t>បានប្រកាសពន្ធ</t>
        </is>
      </c>
    </row>
    <row r="1613">
      <c r="A1613" s="417" t="n">
        <v>1604</v>
      </c>
      <c r="B1613" s="418" t="inlineStr">
        <is>
          <t>Import(Material)</t>
        </is>
      </c>
      <c r="C1613" s="418" t="inlineStr">
        <is>
          <t>ហ្វេដិច អិចប្រេស (ខេមបូឌា) ឯ.ក</t>
        </is>
      </c>
      <c r="D1613" s="418" t="inlineStr">
        <is>
          <t>K003-902102378</t>
        </is>
      </c>
      <c r="E1613" s="418" t="inlineStr">
        <is>
          <t>122000046</t>
        </is>
      </c>
      <c r="F1613" s="419" t="n">
        <v>44858</v>
      </c>
      <c r="G1613" s="420" t="n">
        <v>98790</v>
      </c>
      <c r="H1613" s="418" t="n"/>
      <c r="I1613" s="455" t="n">
        <v>98790</v>
      </c>
      <c r="J1613" s="418">
        <f>IF(L1613&lt;&gt;"",L1613,K1613)</f>
        <v/>
      </c>
      <c r="K1613" s="418">
        <f>IF(AND(T1613=TRUE, U1613=TRUE, V1613=TRUE), IF(W1613&lt;-0.05, "អនុញ្ញាត (អ្នកផ្គត់ផ្គង់ប្រកាសខ្វះ)", "បានប្រកាស (អនុញ្ញាត)"), IF(AND(T1613=FALSE, U1613=FALSE, V1613=FALSE), "ព្យួរទុក (មិនមានទិន្នន័យ)", "ប្រកាសខុស (ព្យួរទុក)"))</f>
        <v/>
      </c>
      <c r="L1613" s="418" t="inlineStr"/>
      <c r="M1613" s="418" t="inlineStr"/>
      <c r="N1613" s="455" t="n"/>
      <c r="O1613" s="455">
        <f>IF(W1613&lt;0,AI1613,I1613)</f>
        <v/>
      </c>
      <c r="P1613" s="455">
        <f>I1613-O1613</f>
        <v/>
      </c>
      <c r="Q1613" s="418" t="n"/>
      <c r="R1613" s="418" t="inlineStr">
        <is>
          <t>122000046</t>
        </is>
      </c>
      <c r="S1613" s="418" t="inlineStr">
        <is>
          <t>122000046</t>
        </is>
      </c>
      <c r="T1613" s="418">
        <f>R1613=S1613</f>
        <v/>
      </c>
      <c r="U1613" s="418">
        <f>AND(MONTH(F1613)=MONTH(Y1613), YEAR(F1613)=YEAR(Y1613))</f>
        <v/>
      </c>
      <c r="V1613" s="418">
        <f>AND(AC1613&lt;&gt;"", 'Company information'!D$4&lt;&gt;"", RIGHT(SUBSTITUTE(AC1613,"-",""),9)=RIGHT(SUBSTITUTE('Company information'!D$4,"-",""),9))</f>
        <v/>
      </c>
      <c r="W1613" s="418">
        <f>AI1613-I1613</f>
        <v/>
      </c>
      <c r="X1613" s="455" t="n"/>
      <c r="Y1613" s="419" t="n">
        <v>44858</v>
      </c>
      <c r="Z1613" s="418" t="inlineStr">
        <is>
          <t>122000046</t>
        </is>
      </c>
      <c r="AA1613" s="418" t="inlineStr"/>
      <c r="AB1613" s="418" t="inlineStr">
        <is>
          <t>បុគ្គលជាប់អាករ</t>
        </is>
      </c>
      <c r="AC1613" s="418" t="inlineStr">
        <is>
          <t>L001-100067123</t>
        </is>
      </c>
      <c r="AD1613" s="418" t="inlineStr">
        <is>
          <t>រីឡាយអេប៊ល សូស អ៊ិនដាសស្រ្ទៀល (ខេមបូឌា)</t>
        </is>
      </c>
      <c r="AE1613" s="455" t="n">
        <v>1086692</v>
      </c>
      <c r="AF1613" s="455" t="n">
        <v>987902</v>
      </c>
      <c r="AG1613" s="455" t="n">
        <v>0</v>
      </c>
      <c r="AH1613" s="455" t="n">
        <v>0</v>
      </c>
      <c r="AI1613" s="455" t="n">
        <v>98790</v>
      </c>
      <c r="AJ1613" s="455" t="n">
        <v>0</v>
      </c>
      <c r="AK1613" s="455" t="n">
        <v>0</v>
      </c>
      <c r="AL1613" s="455" t="n">
        <v>0</v>
      </c>
      <c r="AM1613" s="455" t="n">
        <v>0</v>
      </c>
      <c r="AN1613" s="455" t="n">
        <v>0</v>
      </c>
      <c r="AO1613" s="455" t="n">
        <v>0</v>
      </c>
      <c r="AP1613" s="455" t="n">
        <v>0</v>
      </c>
      <c r="AQ1613" s="455" t="n">
        <v>0</v>
      </c>
      <c r="AR1613" s="418" t="inlineStr"/>
      <c r="AS1613" s="418" t="inlineStr">
        <is>
          <t>Freight &amp; Associated Surcharges</t>
        </is>
      </c>
      <c r="AT1613" s="418" t="inlineStr">
        <is>
          <t>បានប្រកាសពន្ធ</t>
        </is>
      </c>
    </row>
    <row r="1614">
      <c r="A1614" s="417" t="n">
        <v>1605</v>
      </c>
      <c r="B1614" s="418" t="inlineStr">
        <is>
          <t>Import(Material)</t>
        </is>
      </c>
      <c r="C1614" s="418" t="inlineStr">
        <is>
          <t>ហ្វេដិច អិចប្រេស (ខេមបូឌា) ឯ.ក</t>
        </is>
      </c>
      <c r="D1614" s="418" t="inlineStr">
        <is>
          <t>K003-902102378</t>
        </is>
      </c>
      <c r="E1614" s="418" t="inlineStr">
        <is>
          <t>122000009</t>
        </is>
      </c>
      <c r="F1614" s="419" t="n">
        <v>44851</v>
      </c>
      <c r="G1614" s="420" t="n">
        <v>236521</v>
      </c>
      <c r="H1614" s="418" t="n"/>
      <c r="I1614" s="455" t="n">
        <v>236521</v>
      </c>
      <c r="J1614" s="418">
        <f>IF(L1614&lt;&gt;"",L1614,K1614)</f>
        <v/>
      </c>
      <c r="K1614" s="418">
        <f>IF(AND(T1614=TRUE, U1614=TRUE, V1614=TRUE), IF(W1614&lt;-0.05, "អនុញ្ញាត (អ្នកផ្គត់ផ្គង់ប្រកាសខ្វះ)", "បានប្រកាស (អនុញ្ញាត)"), IF(AND(T1614=FALSE, U1614=FALSE, V1614=FALSE), "ព្យួរទុក (មិនមានទិន្នន័យ)", "ប្រកាសខុស (ព្យួរទុក)"))</f>
        <v/>
      </c>
      <c r="L1614" s="418" t="inlineStr"/>
      <c r="M1614" s="418" t="inlineStr"/>
      <c r="N1614" s="455" t="n"/>
      <c r="O1614" s="455">
        <f>IF(W1614&lt;0,AI1614,I1614)</f>
        <v/>
      </c>
      <c r="P1614" s="455">
        <f>I1614-O1614</f>
        <v/>
      </c>
      <c r="Q1614" s="418" t="n"/>
      <c r="R1614" s="418" t="inlineStr">
        <is>
          <t>122000009</t>
        </is>
      </c>
      <c r="S1614" s="418" t="inlineStr">
        <is>
          <t>122000009</t>
        </is>
      </c>
      <c r="T1614" s="418">
        <f>R1614=S1614</f>
        <v/>
      </c>
      <c r="U1614" s="418">
        <f>AND(MONTH(F1614)=MONTH(Y1614), YEAR(F1614)=YEAR(Y1614))</f>
        <v/>
      </c>
      <c r="V1614" s="418">
        <f>AND(AC1614&lt;&gt;"", 'Company information'!D$4&lt;&gt;"", RIGHT(SUBSTITUTE(AC1614,"-",""),9)=RIGHT(SUBSTITUTE('Company information'!D$4,"-",""),9))</f>
        <v/>
      </c>
      <c r="W1614" s="418">
        <f>AI1614-I1614</f>
        <v/>
      </c>
      <c r="X1614" s="455" t="n"/>
      <c r="Y1614" s="419" t="n">
        <v>44851</v>
      </c>
      <c r="Z1614" s="418" t="inlineStr">
        <is>
          <t>122000009</t>
        </is>
      </c>
      <c r="AA1614" s="418" t="inlineStr"/>
      <c r="AB1614" s="418" t="inlineStr">
        <is>
          <t>បុគ្គលជាប់អាករ</t>
        </is>
      </c>
      <c r="AC1614" s="418" t="inlineStr">
        <is>
          <t>L001-100067123</t>
        </is>
      </c>
      <c r="AD1614" s="418" t="inlineStr">
        <is>
          <t>រីឡាយអេប៊ល សូស អ៊ិនដាសស្រ្ទៀល (ខេមបូឌា)</t>
        </is>
      </c>
      <c r="AE1614" s="455" t="n">
        <v>2601728</v>
      </c>
      <c r="AF1614" s="455" t="n">
        <v>2365207</v>
      </c>
      <c r="AG1614" s="455" t="n">
        <v>0</v>
      </c>
      <c r="AH1614" s="455" t="n">
        <v>0</v>
      </c>
      <c r="AI1614" s="455" t="n">
        <v>236521</v>
      </c>
      <c r="AJ1614" s="455" t="n">
        <v>0</v>
      </c>
      <c r="AK1614" s="455" t="n">
        <v>0</v>
      </c>
      <c r="AL1614" s="455" t="n">
        <v>0</v>
      </c>
      <c r="AM1614" s="455" t="n">
        <v>0</v>
      </c>
      <c r="AN1614" s="455" t="n">
        <v>0</v>
      </c>
      <c r="AO1614" s="455" t="n">
        <v>0</v>
      </c>
      <c r="AP1614" s="455" t="n">
        <v>0</v>
      </c>
      <c r="AQ1614" s="455" t="n">
        <v>0</v>
      </c>
      <c r="AR1614" s="418" t="inlineStr"/>
      <c r="AS1614" s="418" t="inlineStr">
        <is>
          <t>Freight &amp; Associated Surcharges</t>
        </is>
      </c>
      <c r="AT1614" s="418" t="inlineStr">
        <is>
          <t>បានប្រកាសពន្ធ</t>
        </is>
      </c>
    </row>
    <row r="1615">
      <c r="A1615" s="417" t="n">
        <v>1606</v>
      </c>
      <c r="B1615" s="418" t="inlineStr">
        <is>
          <t>Customs Declaration, CPF Non-Container</t>
        </is>
      </c>
      <c r="C1615" s="418" t="inlineStr">
        <is>
          <t>ត្រេនស៍វើលដ៍ ត្រេនស្ព័រថេសិន (ខេមបូឌា)</t>
        </is>
      </c>
      <c r="D1615" s="418" t="inlineStr">
        <is>
          <t>L001-100080561</t>
        </is>
      </c>
      <c r="E1615" s="418" t="inlineStr">
        <is>
          <t>220600</t>
        </is>
      </c>
      <c r="F1615" s="419" t="n">
        <v>44861</v>
      </c>
      <c r="G1615" s="420" t="n">
        <v>263017</v>
      </c>
      <c r="H1615" s="418" t="n"/>
      <c r="I1615" s="455" t="n">
        <v>263017</v>
      </c>
      <c r="J1615" s="418">
        <f>IF(L1615&lt;&gt;"",L1615,K1615)</f>
        <v/>
      </c>
      <c r="K1615" s="418">
        <f>IF(AND(T1615=TRUE, U1615=TRUE, V1615=TRUE), IF(W1615&lt;-0.05, "អនុញ្ញាត (អ្នកផ្គត់ផ្គង់ប្រកាសខ្វះ)", "បានប្រកាស (អនុញ្ញាត)"), IF(AND(T1615=FALSE, U1615=FALSE, V1615=FALSE), "ព្យួរទុក (មិនមានទិន្នន័យ)", "ប្រកាសខុស (ព្យួរទុក)"))</f>
        <v/>
      </c>
      <c r="L1615" s="418" t="inlineStr"/>
      <c r="M1615" s="418" t="inlineStr"/>
      <c r="N1615" s="455" t="n"/>
      <c r="O1615" s="455">
        <f>IF(W1615&lt;0,AI1615,I1615)</f>
        <v/>
      </c>
      <c r="P1615" s="455">
        <f>I1615-O1615</f>
        <v/>
      </c>
      <c r="Q1615" s="418" t="n"/>
      <c r="R1615" s="418" t="inlineStr">
        <is>
          <t>220600</t>
        </is>
      </c>
      <c r="S1615" s="418" t="inlineStr">
        <is>
          <t>22-0600</t>
        </is>
      </c>
      <c r="T1615" s="418">
        <f>R1615=S1615</f>
        <v/>
      </c>
      <c r="U1615" s="418">
        <f>AND(MONTH(F1615)=MONTH(Y1615), YEAR(F1615)=YEAR(Y1615))</f>
        <v/>
      </c>
      <c r="V1615" s="418">
        <f>AND(AC1615&lt;&gt;"", 'Company information'!D$4&lt;&gt;"", RIGHT(SUBSTITUTE(AC1615,"-",""),9)=RIGHT(SUBSTITUTE('Company information'!D$4,"-",""),9))</f>
        <v/>
      </c>
      <c r="W1615" s="418">
        <f>AI1615-I1615</f>
        <v/>
      </c>
      <c r="X1615" s="455" t="n"/>
      <c r="Y1615" s="419" t="n">
        <v>44914</v>
      </c>
      <c r="Z1615" s="418" t="inlineStr">
        <is>
          <t>22-0600</t>
        </is>
      </c>
      <c r="AA1615" s="418" t="inlineStr"/>
      <c r="AB1615" s="418" t="inlineStr">
        <is>
          <t>ក្រុមហ៊ុនក្រៅប្រទេស</t>
        </is>
      </c>
      <c r="AC1615" s="418" t="inlineStr">
        <is>
          <t>91110105062770668X</t>
        </is>
      </c>
      <c r="AD1615" s="418" t="inlineStr">
        <is>
          <t>ឡូទូស ហ្វេត</t>
        </is>
      </c>
      <c r="AE1615" s="455" t="n">
        <v>211460</v>
      </c>
      <c r="AF1615" s="455" t="n">
        <v>192236</v>
      </c>
      <c r="AG1615" s="455" t="n">
        <v>0</v>
      </c>
      <c r="AH1615" s="455" t="n">
        <v>0</v>
      </c>
      <c r="AI1615" s="455" t="n">
        <v>0</v>
      </c>
      <c r="AJ1615" s="455" t="n">
        <v>19224</v>
      </c>
      <c r="AK1615" s="455" t="n">
        <v>0</v>
      </c>
      <c r="AL1615" s="455" t="n">
        <v>0</v>
      </c>
      <c r="AM1615" s="455" t="n">
        <v>0</v>
      </c>
      <c r="AN1615" s="455" t="n">
        <v>0</v>
      </c>
      <c r="AO1615" s="455" t="n">
        <v>0</v>
      </c>
      <c r="AP1615" s="455" t="n">
        <v>0</v>
      </c>
      <c r="AQ1615" s="455" t="n">
        <v>0</v>
      </c>
      <c r="AR1615" s="418" t="inlineStr"/>
      <c r="AS1615" s="418" t="inlineStr">
        <is>
          <t>PROFIT SHARE</t>
        </is>
      </c>
      <c r="AT1615" s="418" t="inlineStr">
        <is>
          <t>បានប្រកាសពន្ធ</t>
        </is>
      </c>
    </row>
    <row r="1616">
      <c r="A1616" s="417" t="n">
        <v>1607</v>
      </c>
      <c r="B1616" s="418" t="inlineStr">
        <is>
          <t>Customs Clearance Fee and Trucking Fee</t>
        </is>
      </c>
      <c r="C1616" s="418" t="inlineStr">
        <is>
          <t>សូស៊ីយេតេ កុងសេស្យូនែរ ដឺ ឡាអេរ៉ូព័រ</t>
        </is>
      </c>
      <c r="D1616" s="418" t="inlineStr">
        <is>
          <t>L001-100047300</t>
        </is>
      </c>
      <c r="E1616" s="418" t="inlineStr">
        <is>
          <t>2200-059565</t>
        </is>
      </c>
      <c r="F1616" s="419" t="n">
        <v>44855</v>
      </c>
      <c r="G1616" s="420" t="n">
        <v>829</v>
      </c>
      <c r="H1616" s="418" t="n"/>
      <c r="I1616" s="455" t="n">
        <v>829</v>
      </c>
      <c r="J1616" s="418">
        <f>IF(L1616&lt;&gt;"",L1616,K1616)</f>
        <v/>
      </c>
      <c r="K1616" s="418">
        <f>IF(AND(T1616=TRUE, U1616=TRUE, V1616=TRUE), IF(W1616&lt;-0.05, "អនុញ្ញាត (អ្នកផ្គត់ផ្គង់ប្រកាសខ្វះ)", "បានប្រកាស (អនុញ្ញាត)"), IF(AND(T1616=FALSE, U1616=FALSE, V1616=FALSE), "ព្យួរទុក (មិនមានទិន្នន័យ)", "ប្រកាសខុស (ព្យួរទុក)"))</f>
        <v/>
      </c>
      <c r="L1616" s="418" t="inlineStr"/>
      <c r="M1616" s="418" t="inlineStr"/>
      <c r="N1616" s="455" t="n"/>
      <c r="O1616" s="455">
        <f>IF(W1616&lt;0,AI1616,I1616)</f>
        <v/>
      </c>
      <c r="P1616" s="455">
        <f>I1616-O1616</f>
        <v/>
      </c>
      <c r="Q1616" s="418" t="n"/>
      <c r="R1616" s="418" t="inlineStr">
        <is>
          <t>2200-059565</t>
        </is>
      </c>
      <c r="S1616" s="418" t="inlineStr"/>
      <c r="T1616" s="418">
        <f>R1616=S1616</f>
        <v/>
      </c>
      <c r="U1616" s="418">
        <f>AND(MONTH(F1616)=MONTH(Y1616), YEAR(F1616)=YEAR(Y1616))</f>
        <v/>
      </c>
      <c r="V1616" s="418">
        <f>AND(AC1616&lt;&gt;"", 'Company information'!D$4&lt;&gt;"", RIGHT(SUBSTITUTE(AC1616,"-",""),9)=RIGHT(SUBSTITUTE('Company information'!D$4,"-",""),9))</f>
        <v/>
      </c>
      <c r="W1616" s="418">
        <f>AI1616-I1616</f>
        <v/>
      </c>
      <c r="X1616" s="455" t="n"/>
      <c r="Y1616" s="417" t="n"/>
      <c r="Z1616" s="418" t="n"/>
      <c r="AA1616" s="418" t="n"/>
      <c r="AB1616" s="418" t="n"/>
      <c r="AC1616" s="418" t="n"/>
      <c r="AD1616" s="418" t="n"/>
      <c r="AE1616" s="455" t="n"/>
      <c r="AF1616" s="455" t="n"/>
      <c r="AG1616" s="455" t="n"/>
      <c r="AH1616" s="455" t="n"/>
      <c r="AI1616" s="455" t="n"/>
      <c r="AJ1616" s="455" t="n"/>
      <c r="AK1616" s="455" t="n"/>
      <c r="AL1616" s="455" t="n"/>
      <c r="AM1616" s="455" t="n"/>
      <c r="AN1616" s="455" t="n"/>
      <c r="AO1616" s="455" t="n"/>
      <c r="AP1616" s="455" t="n"/>
      <c r="AQ1616" s="455" t="n"/>
      <c r="AR1616" s="418" t="n"/>
      <c r="AS1616" s="418" t="n"/>
      <c r="AT1616" s="418" t="n"/>
    </row>
    <row r="1617">
      <c r="A1617" s="417" t="n">
        <v>1608</v>
      </c>
      <c r="B1617" s="418" t="inlineStr">
        <is>
          <t>Docs Fee and Handling Fee</t>
        </is>
      </c>
      <c r="C1617" s="418" t="inlineStr">
        <is>
          <t>សូស៊ីយេតេ កុងសេស្យូនែរ ដឺ ឡាអេរ៉ូព័រ</t>
        </is>
      </c>
      <c r="D1617" s="418" t="inlineStr">
        <is>
          <t>L001-100047300</t>
        </is>
      </c>
      <c r="E1617" s="418" t="inlineStr">
        <is>
          <t>2200-059564</t>
        </is>
      </c>
      <c r="F1617" s="419" t="n">
        <v>44855</v>
      </c>
      <c r="G1617" s="420" t="n">
        <v>829</v>
      </c>
      <c r="H1617" s="418" t="n"/>
      <c r="I1617" s="455" t="n">
        <v>829</v>
      </c>
      <c r="J1617" s="418">
        <f>IF(L1617&lt;&gt;"",L1617,K1617)</f>
        <v/>
      </c>
      <c r="K1617" s="418">
        <f>IF(AND(T1617=TRUE, U1617=TRUE, V1617=TRUE), IF(W1617&lt;-0.05, "អនុញ្ញាត (អ្នកផ្គត់ផ្គង់ប្រកាសខ្វះ)", "បានប្រកាស (អនុញ្ញាត)"), IF(AND(T1617=FALSE, U1617=FALSE, V1617=FALSE), "ព្យួរទុក (មិនមានទិន្នន័យ)", "ប្រកាសខុស (ព្យួរទុក)"))</f>
        <v/>
      </c>
      <c r="L1617" s="418" t="inlineStr"/>
      <c r="M1617" s="418" t="inlineStr"/>
      <c r="N1617" s="455" t="n"/>
      <c r="O1617" s="455">
        <f>IF(W1617&lt;0,AI1617,I1617)</f>
        <v/>
      </c>
      <c r="P1617" s="455">
        <f>I1617-O1617</f>
        <v/>
      </c>
      <c r="Q1617" s="418" t="n"/>
      <c r="R1617" s="418" t="inlineStr">
        <is>
          <t>2200-059564</t>
        </is>
      </c>
      <c r="S1617" s="418" t="inlineStr"/>
      <c r="T1617" s="418">
        <f>R1617=S1617</f>
        <v/>
      </c>
      <c r="U1617" s="418">
        <f>AND(MONTH(F1617)=MONTH(Y1617), YEAR(F1617)=YEAR(Y1617))</f>
        <v/>
      </c>
      <c r="V1617" s="418">
        <f>AND(AC1617&lt;&gt;"", 'Company information'!D$4&lt;&gt;"", RIGHT(SUBSTITUTE(AC1617,"-",""),9)=RIGHT(SUBSTITUTE('Company information'!D$4,"-",""),9))</f>
        <v/>
      </c>
      <c r="W1617" s="418">
        <f>AI1617-I1617</f>
        <v/>
      </c>
      <c r="X1617" s="455" t="n"/>
      <c r="Y1617" s="417" t="n"/>
      <c r="Z1617" s="418" t="n"/>
      <c r="AA1617" s="418" t="n"/>
      <c r="AB1617" s="418" t="n"/>
      <c r="AC1617" s="418" t="n"/>
      <c r="AD1617" s="418" t="n"/>
      <c r="AE1617" s="455" t="n"/>
      <c r="AF1617" s="455" t="n"/>
      <c r="AG1617" s="455" t="n"/>
      <c r="AH1617" s="455" t="n"/>
      <c r="AI1617" s="455" t="n"/>
      <c r="AJ1617" s="455" t="n"/>
      <c r="AK1617" s="455" t="n"/>
      <c r="AL1617" s="455" t="n"/>
      <c r="AM1617" s="455" t="n"/>
      <c r="AN1617" s="455" t="n"/>
      <c r="AO1617" s="455" t="n"/>
      <c r="AP1617" s="455" t="n"/>
      <c r="AQ1617" s="455" t="n"/>
      <c r="AR1617" s="418" t="n"/>
      <c r="AS1617" s="418" t="n"/>
      <c r="AT1617" s="418" t="n"/>
    </row>
    <row r="1618">
      <c r="A1618" s="417" t="n">
        <v>1609</v>
      </c>
      <c r="B1618" s="418" t="inlineStr">
        <is>
          <t>Customs Clearance Fee, Permit Fee and Import Deposit</t>
        </is>
      </c>
      <c r="C1618" s="418" t="inlineStr">
        <is>
          <t>សូស៊ីយេតេ កុងសេស្យូនែរ ដឺ ឡាអេរ៉ូព័រ</t>
        </is>
      </c>
      <c r="D1618" s="418" t="inlineStr">
        <is>
          <t>L001-100047300</t>
        </is>
      </c>
      <c r="E1618" s="418" t="inlineStr">
        <is>
          <t>2200-058890</t>
        </is>
      </c>
      <c r="F1618" s="419" t="n">
        <v>44852</v>
      </c>
      <c r="G1618" s="420" t="n">
        <v>13064</v>
      </c>
      <c r="H1618" s="418" t="n"/>
      <c r="I1618" s="455" t="n">
        <v>13064</v>
      </c>
      <c r="J1618" s="418">
        <f>IF(L1618&lt;&gt;"",L1618,K1618)</f>
        <v/>
      </c>
      <c r="K1618" s="418">
        <f>IF(AND(T1618=TRUE, U1618=TRUE, V1618=TRUE), IF(W1618&lt;-0.05, "អនុញ្ញាត (អ្នកផ្គត់ផ្គង់ប្រកាសខ្វះ)", "បានប្រកាស (អនុញ្ញាត)"), IF(AND(T1618=FALSE, U1618=FALSE, V1618=FALSE), "ព្យួរទុក (មិនមានទិន្នន័យ)", "ប្រកាសខុស (ព្យួរទុក)"))</f>
        <v/>
      </c>
      <c r="L1618" s="418" t="inlineStr"/>
      <c r="M1618" s="418" t="inlineStr"/>
      <c r="N1618" s="455" t="n"/>
      <c r="O1618" s="455">
        <f>IF(W1618&lt;0,AI1618,I1618)</f>
        <v/>
      </c>
      <c r="P1618" s="455">
        <f>I1618-O1618</f>
        <v/>
      </c>
      <c r="Q1618" s="418" t="n"/>
      <c r="R1618" s="418" t="inlineStr">
        <is>
          <t>2200-058890</t>
        </is>
      </c>
      <c r="S1618" s="418" t="inlineStr"/>
      <c r="T1618" s="418">
        <f>R1618=S1618</f>
        <v/>
      </c>
      <c r="U1618" s="418">
        <f>AND(MONTH(F1618)=MONTH(Y1618), YEAR(F1618)=YEAR(Y1618))</f>
        <v/>
      </c>
      <c r="V1618" s="418">
        <f>AND(AC1618&lt;&gt;"", 'Company information'!D$4&lt;&gt;"", RIGHT(SUBSTITUTE(AC1618,"-",""),9)=RIGHT(SUBSTITUTE('Company information'!D$4,"-",""),9))</f>
        <v/>
      </c>
      <c r="W1618" s="418">
        <f>AI1618-I1618</f>
        <v/>
      </c>
      <c r="X1618" s="455" t="n"/>
      <c r="Y1618" s="417" t="n"/>
      <c r="Z1618" s="418" t="n"/>
      <c r="AA1618" s="418" t="n"/>
      <c r="AB1618" s="418" t="n"/>
      <c r="AC1618" s="418" t="n"/>
      <c r="AD1618" s="418" t="n"/>
      <c r="AE1618" s="455" t="n"/>
      <c r="AF1618" s="455" t="n"/>
      <c r="AG1618" s="455" t="n"/>
      <c r="AH1618" s="455" t="n"/>
      <c r="AI1618" s="455" t="n"/>
      <c r="AJ1618" s="455" t="n"/>
      <c r="AK1618" s="455" t="n"/>
      <c r="AL1618" s="455" t="n"/>
      <c r="AM1618" s="455" t="n"/>
      <c r="AN1618" s="455" t="n"/>
      <c r="AO1618" s="455" t="n"/>
      <c r="AP1618" s="455" t="n"/>
      <c r="AQ1618" s="455" t="n"/>
      <c r="AR1618" s="418" t="n"/>
      <c r="AS1618" s="418" t="n"/>
      <c r="AT1618" s="418" t="n"/>
    </row>
    <row r="1619">
      <c r="A1619" s="417" t="n">
        <v>1610</v>
      </c>
      <c r="B1619" s="418" t="inlineStr">
        <is>
          <t>Customs Clearance Fee and Trucking Fee</t>
        </is>
      </c>
      <c r="C1619" s="418" t="inlineStr">
        <is>
          <t>សូស៊ីយេតេ កុងសេស្យូនែរ ដឺ ឡាអេរ៉ូព័រ</t>
        </is>
      </c>
      <c r="D1619" s="418" t="inlineStr">
        <is>
          <t>L001-100047300</t>
        </is>
      </c>
      <c r="E1619" s="418" t="inlineStr">
        <is>
          <t>2200-059402</t>
        </is>
      </c>
      <c r="F1619" s="419" t="n">
        <v>44854</v>
      </c>
      <c r="G1619" s="420" t="n">
        <v>59337</v>
      </c>
      <c r="H1619" s="418" t="n"/>
      <c r="I1619" s="455" t="n">
        <v>59337</v>
      </c>
      <c r="J1619" s="418">
        <f>IF(L1619&lt;&gt;"",L1619,K1619)</f>
        <v/>
      </c>
      <c r="K1619" s="418">
        <f>IF(AND(T1619=TRUE, U1619=TRUE, V1619=TRUE), IF(W1619&lt;-0.05, "អនុញ្ញាត (អ្នកផ្គត់ផ្គង់ប្រកាសខ្វះ)", "បានប្រកាស (អនុញ្ញាត)"), IF(AND(T1619=FALSE, U1619=FALSE, V1619=FALSE), "ព្យួរទុក (មិនមានទិន្នន័យ)", "ប្រកាសខុស (ព្យួរទុក)"))</f>
        <v/>
      </c>
      <c r="L1619" s="418" t="inlineStr"/>
      <c r="M1619" s="418" t="inlineStr"/>
      <c r="N1619" s="455" t="n"/>
      <c r="O1619" s="455">
        <f>IF(W1619&lt;0,AI1619,I1619)</f>
        <v/>
      </c>
      <c r="P1619" s="455">
        <f>I1619-O1619</f>
        <v/>
      </c>
      <c r="Q1619" s="418" t="n"/>
      <c r="R1619" s="418" t="inlineStr">
        <is>
          <t>2200-059402</t>
        </is>
      </c>
      <c r="S1619" s="418" t="inlineStr"/>
      <c r="T1619" s="418">
        <f>R1619=S1619</f>
        <v/>
      </c>
      <c r="U1619" s="418">
        <f>AND(MONTH(F1619)=MONTH(Y1619), YEAR(F1619)=YEAR(Y1619))</f>
        <v/>
      </c>
      <c r="V1619" s="418">
        <f>AND(AC1619&lt;&gt;"", 'Company information'!D$4&lt;&gt;"", RIGHT(SUBSTITUTE(AC1619,"-",""),9)=RIGHT(SUBSTITUTE('Company information'!D$4,"-",""),9))</f>
        <v/>
      </c>
      <c r="W1619" s="418">
        <f>AI1619-I1619</f>
        <v/>
      </c>
      <c r="X1619" s="455" t="n"/>
      <c r="Y1619" s="417" t="n"/>
      <c r="Z1619" s="418" t="n"/>
      <c r="AA1619" s="418" t="n"/>
      <c r="AB1619" s="418" t="n"/>
      <c r="AC1619" s="418" t="n"/>
      <c r="AD1619" s="418" t="n"/>
      <c r="AE1619" s="455" t="n"/>
      <c r="AF1619" s="455" t="n"/>
      <c r="AG1619" s="455" t="n"/>
      <c r="AH1619" s="455" t="n"/>
      <c r="AI1619" s="455" t="n"/>
      <c r="AJ1619" s="455" t="n"/>
      <c r="AK1619" s="455" t="n"/>
      <c r="AL1619" s="455" t="n"/>
      <c r="AM1619" s="455" t="n"/>
      <c r="AN1619" s="455" t="n"/>
      <c r="AO1619" s="455" t="n"/>
      <c r="AP1619" s="455" t="n"/>
      <c r="AQ1619" s="455" t="n"/>
      <c r="AR1619" s="418" t="n"/>
      <c r="AS1619" s="418" t="n"/>
      <c r="AT1619" s="418" t="n"/>
    </row>
    <row r="1620">
      <c r="A1620" s="417" t="n">
        <v>1611</v>
      </c>
      <c r="B1620" s="418" t="inlineStr">
        <is>
          <t>Customs Declaration and CPF</t>
        </is>
      </c>
      <c r="C1620" s="418" t="inlineStr">
        <is>
          <t>សូស៊ីយេតេ កុងសេស្យូនែរ ដឺ ឡាអេរ៉ូព័រ</t>
        </is>
      </c>
      <c r="D1620" s="418" t="inlineStr">
        <is>
          <t>L001-100047300</t>
        </is>
      </c>
      <c r="E1620" s="418" t="inlineStr">
        <is>
          <t>2200-059403</t>
        </is>
      </c>
      <c r="F1620" s="419" t="n">
        <v>44854</v>
      </c>
      <c r="G1620" s="420" t="n">
        <v>27929</v>
      </c>
      <c r="H1620" s="418" t="n"/>
      <c r="I1620" s="455" t="n">
        <v>27929</v>
      </c>
      <c r="J1620" s="418">
        <f>IF(L1620&lt;&gt;"",L1620,K1620)</f>
        <v/>
      </c>
      <c r="K1620" s="418">
        <f>IF(AND(T1620=TRUE, U1620=TRUE, V1620=TRUE), IF(W1620&lt;-0.05, "អនុញ្ញាត (អ្នកផ្គត់ផ្គង់ប្រកាសខ្វះ)", "បានប្រកាស (អនុញ្ញាត)"), IF(AND(T1620=FALSE, U1620=FALSE, V1620=FALSE), "ព្យួរទុក (មិនមានទិន្នន័យ)", "ប្រកាសខុស (ព្យួរទុក)"))</f>
        <v/>
      </c>
      <c r="L1620" s="418" t="inlineStr"/>
      <c r="M1620" s="418" t="inlineStr"/>
      <c r="N1620" s="455" t="n"/>
      <c r="O1620" s="455">
        <f>IF(W1620&lt;0,AI1620,I1620)</f>
        <v/>
      </c>
      <c r="P1620" s="455">
        <f>I1620-O1620</f>
        <v/>
      </c>
      <c r="Q1620" s="418" t="n"/>
      <c r="R1620" s="418" t="inlineStr">
        <is>
          <t>2200-059403</t>
        </is>
      </c>
      <c r="S1620" s="418" t="inlineStr"/>
      <c r="T1620" s="418">
        <f>R1620=S1620</f>
        <v/>
      </c>
      <c r="U1620" s="418">
        <f>AND(MONTH(F1620)=MONTH(Y1620), YEAR(F1620)=YEAR(Y1620))</f>
        <v/>
      </c>
      <c r="V1620" s="418">
        <f>AND(AC1620&lt;&gt;"", 'Company information'!D$4&lt;&gt;"", RIGHT(SUBSTITUTE(AC1620,"-",""),9)=RIGHT(SUBSTITUTE('Company information'!D$4,"-",""),9))</f>
        <v/>
      </c>
      <c r="W1620" s="418">
        <f>AI1620-I1620</f>
        <v/>
      </c>
      <c r="X1620" s="455" t="n"/>
      <c r="Y1620" s="417" t="n"/>
      <c r="Z1620" s="418" t="n"/>
      <c r="AA1620" s="418" t="n"/>
      <c r="AB1620" s="418" t="n"/>
      <c r="AC1620" s="418" t="n"/>
      <c r="AD1620" s="418" t="n"/>
      <c r="AE1620" s="455" t="n"/>
      <c r="AF1620" s="455" t="n"/>
      <c r="AG1620" s="455" t="n"/>
      <c r="AH1620" s="455" t="n"/>
      <c r="AI1620" s="455" t="n"/>
      <c r="AJ1620" s="455" t="n"/>
      <c r="AK1620" s="455" t="n"/>
      <c r="AL1620" s="455" t="n"/>
      <c r="AM1620" s="455" t="n"/>
      <c r="AN1620" s="455" t="n"/>
      <c r="AO1620" s="455" t="n"/>
      <c r="AP1620" s="455" t="n"/>
      <c r="AQ1620" s="455" t="n"/>
      <c r="AR1620" s="418" t="n"/>
      <c r="AS1620" s="418" t="n"/>
      <c r="AT1620" s="418" t="n"/>
    </row>
    <row r="1621">
      <c r="A1621" s="417" t="n">
        <v>1612</v>
      </c>
      <c r="B1621" s="418" t="inlineStr">
        <is>
          <t>Charge from warehouse and Storage Charges</t>
        </is>
      </c>
      <c r="C1621" s="418" t="inlineStr">
        <is>
          <t>សូស៊ីយេតេ កុងសេស្យូនែរ ដឺ ឡាអេរ៉ូព័រ</t>
        </is>
      </c>
      <c r="D1621" s="418" t="inlineStr">
        <is>
          <t>L001-100047300</t>
        </is>
      </c>
      <c r="E1621" s="418" t="inlineStr">
        <is>
          <t>2200-059404</t>
        </is>
      </c>
      <c r="F1621" s="419" t="n">
        <v>44854</v>
      </c>
      <c r="G1621" s="420" t="n">
        <v>12702</v>
      </c>
      <c r="H1621" s="418" t="n"/>
      <c r="I1621" s="455" t="n">
        <v>12702</v>
      </c>
      <c r="J1621" s="418">
        <f>IF(L1621&lt;&gt;"",L1621,K1621)</f>
        <v/>
      </c>
      <c r="K1621" s="418">
        <f>IF(AND(T1621=TRUE, U1621=TRUE, V1621=TRUE), IF(W1621&lt;-0.05, "អនុញ្ញាត (អ្នកផ្គត់ផ្គង់ប្រកាសខ្វះ)", "បានប្រកាស (អនុញ្ញាត)"), IF(AND(T1621=FALSE, U1621=FALSE, V1621=FALSE), "ព្យួរទុក (មិនមានទិន្នន័យ)", "ប្រកាសខុស (ព្យួរទុក)"))</f>
        <v/>
      </c>
      <c r="L1621" s="418" t="inlineStr"/>
      <c r="M1621" s="418" t="inlineStr"/>
      <c r="N1621" s="455" t="n"/>
      <c r="O1621" s="455">
        <f>IF(W1621&lt;0,AI1621,I1621)</f>
        <v/>
      </c>
      <c r="P1621" s="455">
        <f>I1621-O1621</f>
        <v/>
      </c>
      <c r="Q1621" s="418" t="n"/>
      <c r="R1621" s="418" t="inlineStr">
        <is>
          <t>2200-059404</t>
        </is>
      </c>
      <c r="S1621" s="418" t="inlineStr"/>
      <c r="T1621" s="418">
        <f>R1621=S1621</f>
        <v/>
      </c>
      <c r="U1621" s="418">
        <f>AND(MONTH(F1621)=MONTH(Y1621), YEAR(F1621)=YEAR(Y1621))</f>
        <v/>
      </c>
      <c r="V1621" s="418">
        <f>AND(AC1621&lt;&gt;"", 'Company information'!D$4&lt;&gt;"", RIGHT(SUBSTITUTE(AC1621,"-",""),9)=RIGHT(SUBSTITUTE('Company information'!D$4,"-",""),9))</f>
        <v/>
      </c>
      <c r="W1621" s="418">
        <f>AI1621-I1621</f>
        <v/>
      </c>
      <c r="X1621" s="455" t="n"/>
      <c r="Y1621" s="417" t="n"/>
      <c r="Z1621" s="418" t="n"/>
      <c r="AA1621" s="418" t="n"/>
      <c r="AB1621" s="418" t="n"/>
      <c r="AC1621" s="418" t="n"/>
      <c r="AD1621" s="418" t="n"/>
      <c r="AE1621" s="455" t="n"/>
      <c r="AF1621" s="455" t="n"/>
      <c r="AG1621" s="455" t="n"/>
      <c r="AH1621" s="455" t="n"/>
      <c r="AI1621" s="455" t="n"/>
      <c r="AJ1621" s="455" t="n"/>
      <c r="AK1621" s="455" t="n"/>
      <c r="AL1621" s="455" t="n"/>
      <c r="AM1621" s="455" t="n"/>
      <c r="AN1621" s="455" t="n"/>
      <c r="AO1621" s="455" t="n"/>
      <c r="AP1621" s="455" t="n"/>
      <c r="AQ1621" s="455" t="n"/>
      <c r="AR1621" s="418" t="n"/>
      <c r="AS1621" s="418" t="n"/>
      <c r="AT1621" s="418" t="n"/>
    </row>
    <row r="1622">
      <c r="A1622" s="417" t="n">
        <v>1613</v>
      </c>
      <c r="B1622" s="418" t="inlineStr">
        <is>
          <t>Terminal Handling charge, CFS Fee, Scan Fee, D/O Fee, Document Fee, Handling Fee, Co-Loader THC Charge and LSS Charge</t>
        </is>
      </c>
      <c r="C1622" s="418" t="inlineStr">
        <is>
          <t>សូស៊ីយេតេ កុងសេស្យូនែរ ដឺ ឡាអេរ៉ូព័រ</t>
        </is>
      </c>
      <c r="D1622" s="418" t="inlineStr">
        <is>
          <t>L001-100047300</t>
        </is>
      </c>
      <c r="E1622" s="418" t="inlineStr">
        <is>
          <t>2200-058083</t>
        </is>
      </c>
      <c r="F1622" s="419" t="n">
        <v>44847</v>
      </c>
      <c r="G1622" s="420" t="n">
        <v>828</v>
      </c>
      <c r="H1622" s="418" t="n"/>
      <c r="I1622" s="455" t="n">
        <v>828</v>
      </c>
      <c r="J1622" s="418">
        <f>IF(L1622&lt;&gt;"",L1622,K1622)</f>
        <v/>
      </c>
      <c r="K1622" s="418">
        <f>IF(AND(T1622=TRUE, U1622=TRUE, V1622=TRUE), IF(W1622&lt;-0.05, "អនុញ្ញាត (អ្នកផ្គត់ផ្គង់ប្រកាសខ្វះ)", "បានប្រកាស (អនុញ្ញាត)"), IF(AND(T1622=FALSE, U1622=FALSE, V1622=FALSE), "ព្យួរទុក (មិនមានទិន្នន័យ)", "ប្រកាសខុស (ព្យួរទុក)"))</f>
        <v/>
      </c>
      <c r="L1622" s="418" t="inlineStr"/>
      <c r="M1622" s="418" t="inlineStr"/>
      <c r="N1622" s="455" t="n"/>
      <c r="O1622" s="455">
        <f>IF(W1622&lt;0,AI1622,I1622)</f>
        <v/>
      </c>
      <c r="P1622" s="455">
        <f>I1622-O1622</f>
        <v/>
      </c>
      <c r="Q1622" s="418" t="n"/>
      <c r="R1622" s="418" t="inlineStr">
        <is>
          <t>2200-058083</t>
        </is>
      </c>
      <c r="S1622" s="418" t="inlineStr"/>
      <c r="T1622" s="418">
        <f>R1622=S1622</f>
        <v/>
      </c>
      <c r="U1622" s="418">
        <f>AND(MONTH(F1622)=MONTH(Y1622), YEAR(F1622)=YEAR(Y1622))</f>
        <v/>
      </c>
      <c r="V1622" s="418">
        <f>AND(AC1622&lt;&gt;"", 'Company information'!D$4&lt;&gt;"", RIGHT(SUBSTITUTE(AC1622,"-",""),9)=RIGHT(SUBSTITUTE('Company information'!D$4,"-",""),9))</f>
        <v/>
      </c>
      <c r="W1622" s="418">
        <f>AI1622-I1622</f>
        <v/>
      </c>
      <c r="X1622" s="455" t="n"/>
      <c r="Y1622" s="417" t="n"/>
      <c r="Z1622" s="418" t="n"/>
      <c r="AA1622" s="418" t="n"/>
      <c r="AB1622" s="418" t="n"/>
      <c r="AC1622" s="418" t="n"/>
      <c r="AD1622" s="418" t="n"/>
      <c r="AE1622" s="455" t="n"/>
      <c r="AF1622" s="455" t="n"/>
      <c r="AG1622" s="455" t="n"/>
      <c r="AH1622" s="455" t="n"/>
      <c r="AI1622" s="455" t="n"/>
      <c r="AJ1622" s="455" t="n"/>
      <c r="AK1622" s="455" t="n"/>
      <c r="AL1622" s="455" t="n"/>
      <c r="AM1622" s="455" t="n"/>
      <c r="AN1622" s="455" t="n"/>
      <c r="AO1622" s="455" t="n"/>
      <c r="AP1622" s="455" t="n"/>
      <c r="AQ1622" s="455" t="n"/>
      <c r="AR1622" s="418" t="n"/>
      <c r="AS1622" s="418" t="n"/>
      <c r="AT1622" s="418" t="n"/>
    </row>
    <row r="1623">
      <c r="A1623" s="417" t="n">
        <v>1614</v>
      </c>
      <c r="B1623" s="418" t="inlineStr">
        <is>
          <t>O/F Charge from Busan-SIH</t>
        </is>
      </c>
      <c r="C1623" s="418" t="inlineStr">
        <is>
          <t>សូស៊ីយេតេ កុងសេស្យូនែរ ដឺ ឡាអេរ៉ូព័រ</t>
        </is>
      </c>
      <c r="D1623" s="418" t="inlineStr">
        <is>
          <t>L001-100047300</t>
        </is>
      </c>
      <c r="E1623" s="418" t="inlineStr">
        <is>
          <t>2200-058251</t>
        </is>
      </c>
      <c r="F1623" s="419" t="n">
        <v>44848</v>
      </c>
      <c r="G1623" s="420" t="n">
        <v>829</v>
      </c>
      <c r="H1623" s="418" t="n"/>
      <c r="I1623" s="455" t="n">
        <v>829</v>
      </c>
      <c r="J1623" s="418">
        <f>IF(L1623&lt;&gt;"",L1623,K1623)</f>
        <v/>
      </c>
      <c r="K1623" s="418">
        <f>IF(AND(T1623=TRUE, U1623=TRUE, V1623=TRUE), IF(W1623&lt;-0.05, "អនុញ្ញាត (អ្នកផ្គត់ផ្គង់ប្រកាសខ្វះ)", "បានប្រកាស (អនុញ្ញាត)"), IF(AND(T1623=FALSE, U1623=FALSE, V1623=FALSE), "ព្យួរទុក (មិនមានទិន្នន័យ)", "ប្រកាសខុស (ព្យួរទុក)"))</f>
        <v/>
      </c>
      <c r="L1623" s="418" t="inlineStr"/>
      <c r="M1623" s="418" t="inlineStr"/>
      <c r="N1623" s="455" t="n"/>
      <c r="O1623" s="455">
        <f>IF(W1623&lt;0,AI1623,I1623)</f>
        <v/>
      </c>
      <c r="P1623" s="455">
        <f>I1623-O1623</f>
        <v/>
      </c>
      <c r="Q1623" s="418" t="n"/>
      <c r="R1623" s="418" t="inlineStr">
        <is>
          <t>2200-058251</t>
        </is>
      </c>
      <c r="S1623" s="418" t="inlineStr"/>
      <c r="T1623" s="418">
        <f>R1623=S1623</f>
        <v/>
      </c>
      <c r="U1623" s="418">
        <f>AND(MONTH(F1623)=MONTH(Y1623), YEAR(F1623)=YEAR(Y1623))</f>
        <v/>
      </c>
      <c r="V1623" s="418">
        <f>AND(AC1623&lt;&gt;"", 'Company information'!D$4&lt;&gt;"", RIGHT(SUBSTITUTE(AC1623,"-",""),9)=RIGHT(SUBSTITUTE('Company information'!D$4,"-",""),9))</f>
        <v/>
      </c>
      <c r="W1623" s="418">
        <f>AI1623-I1623</f>
        <v/>
      </c>
      <c r="X1623" s="455" t="n"/>
      <c r="Y1623" s="417" t="n"/>
      <c r="Z1623" s="418" t="n"/>
      <c r="AA1623" s="418" t="n"/>
      <c r="AB1623" s="418" t="n"/>
      <c r="AC1623" s="418" t="n"/>
      <c r="AD1623" s="418" t="n"/>
      <c r="AE1623" s="455" t="n"/>
      <c r="AF1623" s="455" t="n"/>
      <c r="AG1623" s="455" t="n"/>
      <c r="AH1623" s="455" t="n"/>
      <c r="AI1623" s="455" t="n"/>
      <c r="AJ1623" s="455" t="n"/>
      <c r="AK1623" s="455" t="n"/>
      <c r="AL1623" s="455" t="n"/>
      <c r="AM1623" s="455" t="n"/>
      <c r="AN1623" s="455" t="n"/>
      <c r="AO1623" s="455" t="n"/>
      <c r="AP1623" s="455" t="n"/>
      <c r="AQ1623" s="455" t="n"/>
      <c r="AR1623" s="418" t="n"/>
      <c r="AS1623" s="418" t="n"/>
      <c r="AT1623" s="418" t="n"/>
    </row>
    <row r="1624">
      <c r="A1624" s="417" t="n">
        <v>1615</v>
      </c>
      <c r="B1624" s="418" t="inlineStr">
        <is>
          <t>Extra Trucking Fee, Non-Original Insurance, Permit Fee and Service Charge</t>
        </is>
      </c>
      <c r="C1624" s="418" t="inlineStr">
        <is>
          <t>សូស៊ីយេតេ កុងសេស្យូនែរ ដឺ ឡាអេរ៉ូព័រ</t>
        </is>
      </c>
      <c r="D1624" s="418" t="inlineStr">
        <is>
          <t>L001-100047300</t>
        </is>
      </c>
      <c r="E1624" s="418" t="inlineStr">
        <is>
          <t>2200-058254</t>
        </is>
      </c>
      <c r="F1624" s="419" t="n">
        <v>44848</v>
      </c>
      <c r="G1624" s="420" t="n">
        <v>829</v>
      </c>
      <c r="H1624" s="418" t="n"/>
      <c r="I1624" s="455" t="n">
        <v>829</v>
      </c>
      <c r="J1624" s="418">
        <f>IF(L1624&lt;&gt;"",L1624,K1624)</f>
        <v/>
      </c>
      <c r="K1624" s="418">
        <f>IF(AND(T1624=TRUE, U1624=TRUE, V1624=TRUE), IF(W1624&lt;-0.05, "អនុញ្ញាត (អ្នកផ្គត់ផ្គង់ប្រកាសខ្វះ)", "បានប្រកាស (អនុញ្ញាត)"), IF(AND(T1624=FALSE, U1624=FALSE, V1624=FALSE), "ព្យួរទុក (មិនមានទិន្នន័យ)", "ប្រកាសខុស (ព្យួរទុក)"))</f>
        <v/>
      </c>
      <c r="L1624" s="418" t="inlineStr"/>
      <c r="M1624" s="418" t="inlineStr"/>
      <c r="N1624" s="455" t="n"/>
      <c r="O1624" s="455">
        <f>IF(W1624&lt;0,AI1624,I1624)</f>
        <v/>
      </c>
      <c r="P1624" s="455">
        <f>I1624-O1624</f>
        <v/>
      </c>
      <c r="Q1624" s="418" t="n"/>
      <c r="R1624" s="418" t="inlineStr">
        <is>
          <t>2200-058254</t>
        </is>
      </c>
      <c r="S1624" s="418" t="inlineStr"/>
      <c r="T1624" s="418">
        <f>R1624=S1624</f>
        <v/>
      </c>
      <c r="U1624" s="418">
        <f>AND(MONTH(F1624)=MONTH(Y1624), YEAR(F1624)=YEAR(Y1624))</f>
        <v/>
      </c>
      <c r="V1624" s="418">
        <f>AND(AC1624&lt;&gt;"", 'Company information'!D$4&lt;&gt;"", RIGHT(SUBSTITUTE(AC1624,"-",""),9)=RIGHT(SUBSTITUTE('Company information'!D$4,"-",""),9))</f>
        <v/>
      </c>
      <c r="W1624" s="418">
        <f>AI1624-I1624</f>
        <v/>
      </c>
      <c r="X1624" s="455" t="n"/>
      <c r="Y1624" s="417" t="n"/>
      <c r="Z1624" s="418" t="n"/>
      <c r="AA1624" s="418" t="n"/>
      <c r="AB1624" s="418" t="n"/>
      <c r="AC1624" s="418" t="n"/>
      <c r="AD1624" s="418" t="n"/>
      <c r="AE1624" s="455" t="n"/>
      <c r="AF1624" s="455" t="n"/>
      <c r="AG1624" s="455" t="n"/>
      <c r="AH1624" s="455" t="n"/>
      <c r="AI1624" s="455" t="n"/>
      <c r="AJ1624" s="455" t="n"/>
      <c r="AK1624" s="455" t="n"/>
      <c r="AL1624" s="455" t="n"/>
      <c r="AM1624" s="455" t="n"/>
      <c r="AN1624" s="455" t="n"/>
      <c r="AO1624" s="455" t="n"/>
      <c r="AP1624" s="455" t="n"/>
      <c r="AQ1624" s="455" t="n"/>
      <c r="AR1624" s="418" t="n"/>
      <c r="AS1624" s="418" t="n"/>
      <c r="AT1624" s="418" t="n"/>
    </row>
    <row r="1625">
      <c r="A1625" s="417" t="n">
        <v>1616</v>
      </c>
      <c r="B1625" s="418" t="inlineStr">
        <is>
          <t>Customs Clearance Fee and Trucking Fee</t>
        </is>
      </c>
      <c r="C1625" s="418" t="inlineStr">
        <is>
          <t>សូស៊ីយេតេ កុងសេស្យូនែរ ដឺ ឡាអេរ៉ូព័រ</t>
        </is>
      </c>
      <c r="D1625" s="418" t="inlineStr">
        <is>
          <t>L001-100047300</t>
        </is>
      </c>
      <c r="E1625" s="418" t="inlineStr">
        <is>
          <t>2200-058253</t>
        </is>
      </c>
      <c r="F1625" s="419" t="n">
        <v>44848</v>
      </c>
      <c r="G1625" s="420" t="n">
        <v>3149</v>
      </c>
      <c r="H1625" s="418" t="n"/>
      <c r="I1625" s="455" t="n">
        <v>3149</v>
      </c>
      <c r="J1625" s="418">
        <f>IF(L1625&lt;&gt;"",L1625,K1625)</f>
        <v/>
      </c>
      <c r="K1625" s="418">
        <f>IF(AND(T1625=TRUE, U1625=TRUE, V1625=TRUE), IF(W1625&lt;-0.05, "អនុញ្ញាត (អ្នកផ្គត់ផ្គង់ប្រកាសខ្វះ)", "បានប្រកាស (អនុញ្ញាត)"), IF(AND(T1625=FALSE, U1625=FALSE, V1625=FALSE), "ព្យួរទុក (មិនមានទិន្នន័យ)", "ប្រកាសខុស (ព្យួរទុក)"))</f>
        <v/>
      </c>
      <c r="L1625" s="418" t="inlineStr"/>
      <c r="M1625" s="418" t="inlineStr"/>
      <c r="N1625" s="455" t="n"/>
      <c r="O1625" s="455">
        <f>IF(W1625&lt;0,AI1625,I1625)</f>
        <v/>
      </c>
      <c r="P1625" s="455">
        <f>I1625-O1625</f>
        <v/>
      </c>
      <c r="Q1625" s="418" t="n"/>
      <c r="R1625" s="418" t="inlineStr">
        <is>
          <t>2200-058253</t>
        </is>
      </c>
      <c r="S1625" s="418" t="inlineStr"/>
      <c r="T1625" s="418">
        <f>R1625=S1625</f>
        <v/>
      </c>
      <c r="U1625" s="418">
        <f>AND(MONTH(F1625)=MONTH(Y1625), YEAR(F1625)=YEAR(Y1625))</f>
        <v/>
      </c>
      <c r="V1625" s="418">
        <f>AND(AC1625&lt;&gt;"", 'Company information'!D$4&lt;&gt;"", RIGHT(SUBSTITUTE(AC1625,"-",""),9)=RIGHT(SUBSTITUTE('Company information'!D$4,"-",""),9))</f>
        <v/>
      </c>
      <c r="W1625" s="418">
        <f>AI1625-I1625</f>
        <v/>
      </c>
      <c r="X1625" s="455" t="n"/>
      <c r="Y1625" s="417" t="n"/>
      <c r="Z1625" s="418" t="n"/>
      <c r="AA1625" s="418" t="n"/>
      <c r="AB1625" s="418" t="n"/>
      <c r="AC1625" s="418" t="n"/>
      <c r="AD1625" s="418" t="n"/>
      <c r="AE1625" s="455" t="n"/>
      <c r="AF1625" s="455" t="n"/>
      <c r="AG1625" s="455" t="n"/>
      <c r="AH1625" s="455" t="n"/>
      <c r="AI1625" s="455" t="n"/>
      <c r="AJ1625" s="455" t="n"/>
      <c r="AK1625" s="455" t="n"/>
      <c r="AL1625" s="455" t="n"/>
      <c r="AM1625" s="455" t="n"/>
      <c r="AN1625" s="455" t="n"/>
      <c r="AO1625" s="455" t="n"/>
      <c r="AP1625" s="455" t="n"/>
      <c r="AQ1625" s="455" t="n"/>
      <c r="AR1625" s="418" t="n"/>
      <c r="AS1625" s="418" t="n"/>
      <c r="AT1625" s="418" t="n"/>
    </row>
    <row r="1626">
      <c r="A1626" s="417" t="n">
        <v>1617</v>
      </c>
      <c r="B1626" s="418" t="inlineStr">
        <is>
          <t>Customs Declaration and CPF</t>
        </is>
      </c>
      <c r="C1626" s="418" t="inlineStr">
        <is>
          <t>សូស៊ីយេតេ កុងសេស្យូនែរ ដឺ ឡាអេរ៉ូព័រ</t>
        </is>
      </c>
      <c r="D1626" s="418" t="inlineStr">
        <is>
          <t>L001-100047300</t>
        </is>
      </c>
      <c r="E1626" s="418" t="inlineStr">
        <is>
          <t>2200-058082</t>
        </is>
      </c>
      <c r="F1626" s="419" t="n">
        <v>44847</v>
      </c>
      <c r="G1626" s="420" t="n">
        <v>21649</v>
      </c>
      <c r="H1626" s="418" t="n"/>
      <c r="I1626" s="455" t="n">
        <v>21649</v>
      </c>
      <c r="J1626" s="418">
        <f>IF(L1626&lt;&gt;"",L1626,K1626)</f>
        <v/>
      </c>
      <c r="K1626" s="418">
        <f>IF(AND(T1626=TRUE, U1626=TRUE, V1626=TRUE), IF(W1626&lt;-0.05, "អនុញ្ញាត (អ្នកផ្គត់ផ្គង់ប្រកាសខ្វះ)", "បានប្រកាស (អនុញ្ញាត)"), IF(AND(T1626=FALSE, U1626=FALSE, V1626=FALSE), "ព្យួរទុក (មិនមានទិន្នន័យ)", "ប្រកាសខុស (ព្យួរទុក)"))</f>
        <v/>
      </c>
      <c r="L1626" s="418" t="inlineStr"/>
      <c r="M1626" s="418" t="inlineStr"/>
      <c r="N1626" s="455" t="n"/>
      <c r="O1626" s="455">
        <f>IF(W1626&lt;0,AI1626,I1626)</f>
        <v/>
      </c>
      <c r="P1626" s="455">
        <f>I1626-O1626</f>
        <v/>
      </c>
      <c r="Q1626" s="418" t="n"/>
      <c r="R1626" s="418" t="inlineStr">
        <is>
          <t>2200-058082</t>
        </is>
      </c>
      <c r="S1626" s="418" t="inlineStr"/>
      <c r="T1626" s="418">
        <f>R1626=S1626</f>
        <v/>
      </c>
      <c r="U1626" s="418">
        <f>AND(MONTH(F1626)=MONTH(Y1626), YEAR(F1626)=YEAR(Y1626))</f>
        <v/>
      </c>
      <c r="V1626" s="418">
        <f>AND(AC1626&lt;&gt;"", 'Company information'!D$4&lt;&gt;"", RIGHT(SUBSTITUTE(AC1626,"-",""),9)=RIGHT(SUBSTITUTE('Company information'!D$4,"-",""),9))</f>
        <v/>
      </c>
      <c r="W1626" s="418">
        <f>AI1626-I1626</f>
        <v/>
      </c>
      <c r="X1626" s="455" t="n"/>
      <c r="Y1626" s="417" t="n"/>
      <c r="Z1626" s="418" t="n"/>
      <c r="AA1626" s="418" t="n"/>
      <c r="AB1626" s="418" t="n"/>
      <c r="AC1626" s="418" t="n"/>
      <c r="AD1626" s="418" t="n"/>
      <c r="AE1626" s="455" t="n"/>
      <c r="AF1626" s="455" t="n"/>
      <c r="AG1626" s="455" t="n"/>
      <c r="AH1626" s="455" t="n"/>
      <c r="AI1626" s="455" t="n"/>
      <c r="AJ1626" s="455" t="n"/>
      <c r="AK1626" s="455" t="n"/>
      <c r="AL1626" s="455" t="n"/>
      <c r="AM1626" s="455" t="n"/>
      <c r="AN1626" s="455" t="n"/>
      <c r="AO1626" s="455" t="n"/>
      <c r="AP1626" s="455" t="n"/>
      <c r="AQ1626" s="455" t="n"/>
      <c r="AR1626" s="418" t="n"/>
      <c r="AS1626" s="418" t="n"/>
      <c r="AT1626" s="418" t="n"/>
    </row>
    <row r="1627">
      <c r="A1627" s="417" t="n">
        <v>1618</v>
      </c>
      <c r="B1627" s="418" t="inlineStr">
        <is>
          <t>Charge from warehouse and Storage Charges</t>
        </is>
      </c>
      <c r="C1627" s="418" t="inlineStr">
        <is>
          <t>សូស៊ីយេតេ កុងសេស្យូនែរ ដឺ ឡាអេរ៉ូព័រ</t>
        </is>
      </c>
      <c r="D1627" s="418" t="inlineStr">
        <is>
          <t>L001-100047300</t>
        </is>
      </c>
      <c r="E1627" s="418" t="inlineStr">
        <is>
          <t>2200-056957</t>
        </is>
      </c>
      <c r="F1627" s="419" t="n">
        <v>44752</v>
      </c>
      <c r="G1627" s="420" t="n">
        <v>827</v>
      </c>
      <c r="H1627" s="418" t="n"/>
      <c r="I1627" s="455" t="n">
        <v>827</v>
      </c>
      <c r="J1627" s="418">
        <f>IF(L1627&lt;&gt;"",L1627,K1627)</f>
        <v/>
      </c>
      <c r="K1627" s="418">
        <f>IF(AND(T1627=TRUE, U1627=TRUE, V1627=TRUE), IF(W1627&lt;-0.05, "អនុញ្ញាត (អ្នកផ្គត់ផ្គង់ប្រកាសខ្វះ)", "បានប្រកាស (អនុញ្ញាត)"), IF(AND(T1627=FALSE, U1627=FALSE, V1627=FALSE), "ព្យួរទុក (មិនមានទិន្នន័យ)", "ប្រកាសខុស (ព្យួរទុក)"))</f>
        <v/>
      </c>
      <c r="L1627" s="418" t="inlineStr"/>
      <c r="M1627" s="418" t="inlineStr"/>
      <c r="N1627" s="455" t="n"/>
      <c r="O1627" s="455">
        <f>IF(W1627&lt;0,AI1627,I1627)</f>
        <v/>
      </c>
      <c r="P1627" s="455">
        <f>I1627-O1627</f>
        <v/>
      </c>
      <c r="Q1627" s="418" t="n"/>
      <c r="R1627" s="418" t="inlineStr">
        <is>
          <t>2200-056957</t>
        </is>
      </c>
      <c r="S1627" s="418" t="inlineStr"/>
      <c r="T1627" s="418">
        <f>R1627=S1627</f>
        <v/>
      </c>
      <c r="U1627" s="418">
        <f>AND(MONTH(F1627)=MONTH(Y1627), YEAR(F1627)=YEAR(Y1627))</f>
        <v/>
      </c>
      <c r="V1627" s="418">
        <f>AND(AC1627&lt;&gt;"", 'Company information'!D$4&lt;&gt;"", RIGHT(SUBSTITUTE(AC1627,"-",""),9)=RIGHT(SUBSTITUTE('Company information'!D$4,"-",""),9))</f>
        <v/>
      </c>
      <c r="W1627" s="418">
        <f>AI1627-I1627</f>
        <v/>
      </c>
      <c r="X1627" s="455" t="n"/>
      <c r="Y1627" s="417" t="n"/>
      <c r="Z1627" s="418" t="n"/>
      <c r="AA1627" s="418" t="n"/>
      <c r="AB1627" s="418" t="n"/>
      <c r="AC1627" s="418" t="n"/>
      <c r="AD1627" s="418" t="n"/>
      <c r="AE1627" s="455" t="n"/>
      <c r="AF1627" s="455" t="n"/>
      <c r="AG1627" s="455" t="n"/>
      <c r="AH1627" s="455" t="n"/>
      <c r="AI1627" s="455" t="n"/>
      <c r="AJ1627" s="455" t="n"/>
      <c r="AK1627" s="455" t="n"/>
      <c r="AL1627" s="455" t="n"/>
      <c r="AM1627" s="455" t="n"/>
      <c r="AN1627" s="455" t="n"/>
      <c r="AO1627" s="455" t="n"/>
      <c r="AP1627" s="455" t="n"/>
      <c r="AQ1627" s="455" t="n"/>
      <c r="AR1627" s="418" t="n"/>
      <c r="AS1627" s="418" t="n"/>
      <c r="AT1627" s="418" t="n"/>
    </row>
    <row r="1628">
      <c r="A1628" s="417" t="n">
        <v>1619</v>
      </c>
      <c r="B1628" s="418" t="inlineStr">
        <is>
          <t>Import Shipment Expense</t>
        </is>
      </c>
      <c r="C1628" s="418" t="inlineStr">
        <is>
          <t>សូស៊ីយេតេ កុងសេស្យូនែរ ដឺ ឡាអេរ៉ូព័រ</t>
        </is>
      </c>
      <c r="D1628" s="418" t="inlineStr">
        <is>
          <t>L001-100047300</t>
        </is>
      </c>
      <c r="E1628" s="418" t="inlineStr">
        <is>
          <t>2200-057411</t>
        </is>
      </c>
      <c r="F1628" s="419" t="n">
        <v>44844</v>
      </c>
      <c r="G1628" s="420" t="n">
        <v>827</v>
      </c>
      <c r="H1628" s="418" t="n"/>
      <c r="I1628" s="455" t="n">
        <v>827</v>
      </c>
      <c r="J1628" s="418">
        <f>IF(L1628&lt;&gt;"",L1628,K1628)</f>
        <v/>
      </c>
      <c r="K1628" s="418">
        <f>IF(AND(T1628=TRUE, U1628=TRUE, V1628=TRUE), IF(W1628&lt;-0.05, "អនុញ្ញាត (អ្នកផ្គត់ផ្គង់ប្រកាសខ្វះ)", "បានប្រកាស (អនុញ្ញាត)"), IF(AND(T1628=FALSE, U1628=FALSE, V1628=FALSE), "ព្យួរទុក (មិនមានទិន្នន័យ)", "ប្រកាសខុស (ព្យួរទុក)"))</f>
        <v/>
      </c>
      <c r="L1628" s="418" t="inlineStr"/>
      <c r="M1628" s="418" t="inlineStr"/>
      <c r="N1628" s="455" t="n"/>
      <c r="O1628" s="455">
        <f>IF(W1628&lt;0,AI1628,I1628)</f>
        <v/>
      </c>
      <c r="P1628" s="455">
        <f>I1628-O1628</f>
        <v/>
      </c>
      <c r="Q1628" s="418" t="n"/>
      <c r="R1628" s="418" t="inlineStr">
        <is>
          <t>2200-057411</t>
        </is>
      </c>
      <c r="S1628" s="418" t="inlineStr"/>
      <c r="T1628" s="418">
        <f>R1628=S1628</f>
        <v/>
      </c>
      <c r="U1628" s="418">
        <f>AND(MONTH(F1628)=MONTH(Y1628), YEAR(F1628)=YEAR(Y1628))</f>
        <v/>
      </c>
      <c r="V1628" s="418">
        <f>AND(AC1628&lt;&gt;"", 'Company information'!D$4&lt;&gt;"", RIGHT(SUBSTITUTE(AC1628,"-",""),9)=RIGHT(SUBSTITUTE('Company information'!D$4,"-",""),9))</f>
        <v/>
      </c>
      <c r="W1628" s="418">
        <f>AI1628-I1628</f>
        <v/>
      </c>
      <c r="X1628" s="455" t="n"/>
      <c r="Y1628" s="417" t="n"/>
      <c r="Z1628" s="418" t="n"/>
      <c r="AA1628" s="418" t="n"/>
      <c r="AB1628" s="418" t="n"/>
      <c r="AC1628" s="418" t="n"/>
      <c r="AD1628" s="418" t="n"/>
      <c r="AE1628" s="455" t="n"/>
      <c r="AF1628" s="455" t="n"/>
      <c r="AG1628" s="455" t="n"/>
      <c r="AH1628" s="455" t="n"/>
      <c r="AI1628" s="455" t="n"/>
      <c r="AJ1628" s="455" t="n"/>
      <c r="AK1628" s="455" t="n"/>
      <c r="AL1628" s="455" t="n"/>
      <c r="AM1628" s="455" t="n"/>
      <c r="AN1628" s="455" t="n"/>
      <c r="AO1628" s="455" t="n"/>
      <c r="AP1628" s="455" t="n"/>
      <c r="AQ1628" s="455" t="n"/>
      <c r="AR1628" s="418" t="n"/>
      <c r="AS1628" s="418" t="n"/>
      <c r="AT1628" s="418" t="n"/>
    </row>
    <row r="1629">
      <c r="A1629" s="417" t="n">
        <v>1620</v>
      </c>
      <c r="B1629" s="418" t="inlineStr">
        <is>
          <t>Customs Clearance Fee, Extra Trucking Fee, Permit Fee and Service Charge</t>
        </is>
      </c>
      <c r="C1629" s="418" t="inlineStr">
        <is>
          <t>សូស៊ីយេតេ កុងសេស្យូនែរ ដឺ ឡាអេរ៉ូព័រ</t>
        </is>
      </c>
      <c r="D1629" s="418" t="inlineStr">
        <is>
          <t>L001-100047300</t>
        </is>
      </c>
      <c r="E1629" s="418" t="inlineStr">
        <is>
          <t>2200-056958</t>
        </is>
      </c>
      <c r="F1629" s="419" t="n">
        <v>44752</v>
      </c>
      <c r="G1629" s="420" t="n">
        <v>3539</v>
      </c>
      <c r="H1629" s="418" t="n"/>
      <c r="I1629" s="455" t="n">
        <v>3539</v>
      </c>
      <c r="J1629" s="418">
        <f>IF(L1629&lt;&gt;"",L1629,K1629)</f>
        <v/>
      </c>
      <c r="K1629" s="418">
        <f>IF(AND(T1629=TRUE, U1629=TRUE, V1629=TRUE), IF(W1629&lt;-0.05, "អនុញ្ញាត (អ្នកផ្គត់ផ្គង់ប្រកាសខ្វះ)", "បានប្រកាស (អនុញ្ញាត)"), IF(AND(T1629=FALSE, U1629=FALSE, V1629=FALSE), "ព្យួរទុក (មិនមានទិន្នន័យ)", "ប្រកាសខុស (ព្យួរទុក)"))</f>
        <v/>
      </c>
      <c r="L1629" s="418" t="inlineStr"/>
      <c r="M1629" s="418" t="inlineStr"/>
      <c r="N1629" s="455" t="n"/>
      <c r="O1629" s="455">
        <f>IF(W1629&lt;0,AI1629,I1629)</f>
        <v/>
      </c>
      <c r="P1629" s="455">
        <f>I1629-O1629</f>
        <v/>
      </c>
      <c r="Q1629" s="418" t="n"/>
      <c r="R1629" s="418" t="inlineStr">
        <is>
          <t>2200-056958</t>
        </is>
      </c>
      <c r="S1629" s="418" t="inlineStr"/>
      <c r="T1629" s="418">
        <f>R1629=S1629</f>
        <v/>
      </c>
      <c r="U1629" s="418">
        <f>AND(MONTH(F1629)=MONTH(Y1629), YEAR(F1629)=YEAR(Y1629))</f>
        <v/>
      </c>
      <c r="V1629" s="418">
        <f>AND(AC1629&lt;&gt;"", 'Company information'!D$4&lt;&gt;"", RIGHT(SUBSTITUTE(AC1629,"-",""),9)=RIGHT(SUBSTITUTE('Company information'!D$4,"-",""),9))</f>
        <v/>
      </c>
      <c r="W1629" s="418">
        <f>AI1629-I1629</f>
        <v/>
      </c>
      <c r="X1629" s="455" t="n"/>
      <c r="Y1629" s="417" t="n"/>
      <c r="Z1629" s="418" t="n"/>
      <c r="AA1629" s="418" t="n"/>
      <c r="AB1629" s="418" t="n"/>
      <c r="AC1629" s="418" t="n"/>
      <c r="AD1629" s="418" t="n"/>
      <c r="AE1629" s="455" t="n"/>
      <c r="AF1629" s="455" t="n"/>
      <c r="AG1629" s="455" t="n"/>
      <c r="AH1629" s="455" t="n"/>
      <c r="AI1629" s="455" t="n"/>
      <c r="AJ1629" s="455" t="n"/>
      <c r="AK1629" s="455" t="n"/>
      <c r="AL1629" s="455" t="n"/>
      <c r="AM1629" s="455" t="n"/>
      <c r="AN1629" s="455" t="n"/>
      <c r="AO1629" s="455" t="n"/>
      <c r="AP1629" s="455" t="n"/>
      <c r="AQ1629" s="455" t="n"/>
      <c r="AR1629" s="418" t="n"/>
      <c r="AS1629" s="418" t="n"/>
      <c r="AT1629" s="418" t="n"/>
    </row>
    <row r="1630">
      <c r="A1630" s="417" t="n">
        <v>1621</v>
      </c>
      <c r="B1630" s="418" t="inlineStr">
        <is>
          <t>Customs Declaration and CPF Non-Container</t>
        </is>
      </c>
      <c r="C1630" s="418" t="inlineStr">
        <is>
          <t>សូស៊ីយេតេ កុងសេស្យូនែរ ដឺ ឡាអេរ៉ូព័រ</t>
        </is>
      </c>
      <c r="D1630" s="418" t="inlineStr">
        <is>
          <t>L001-100047300</t>
        </is>
      </c>
      <c r="E1630" s="418" t="inlineStr">
        <is>
          <t>2200-056831</t>
        </is>
      </c>
      <c r="F1630" s="419" t="n">
        <v>44722</v>
      </c>
      <c r="G1630" s="420" t="n">
        <v>38884</v>
      </c>
      <c r="H1630" s="418" t="n"/>
      <c r="I1630" s="455" t="n">
        <v>38884</v>
      </c>
      <c r="J1630" s="418">
        <f>IF(L1630&lt;&gt;"",L1630,K1630)</f>
        <v/>
      </c>
      <c r="K1630" s="418">
        <f>IF(AND(T1630=TRUE, U1630=TRUE, V1630=TRUE), IF(W1630&lt;-0.05, "អនុញ្ញាត (អ្នកផ្គត់ផ្គង់ប្រកាសខ្វះ)", "បានប្រកាស (អនុញ្ញាត)"), IF(AND(T1630=FALSE, U1630=FALSE, V1630=FALSE), "ព្យួរទុក (មិនមានទិន្នន័យ)", "ប្រកាសខុស (ព្យួរទុក)"))</f>
        <v/>
      </c>
      <c r="L1630" s="418" t="inlineStr"/>
      <c r="M1630" s="418" t="inlineStr"/>
      <c r="N1630" s="455" t="n"/>
      <c r="O1630" s="455">
        <f>IF(W1630&lt;0,AI1630,I1630)</f>
        <v/>
      </c>
      <c r="P1630" s="455">
        <f>I1630-O1630</f>
        <v/>
      </c>
      <c r="Q1630" s="418" t="n"/>
      <c r="R1630" s="418" t="inlineStr">
        <is>
          <t>2200-056831</t>
        </is>
      </c>
      <c r="S1630" s="418" t="inlineStr"/>
      <c r="T1630" s="418">
        <f>R1630=S1630</f>
        <v/>
      </c>
      <c r="U1630" s="418">
        <f>AND(MONTH(F1630)=MONTH(Y1630), YEAR(F1630)=YEAR(Y1630))</f>
        <v/>
      </c>
      <c r="V1630" s="418">
        <f>AND(AC1630&lt;&gt;"", 'Company information'!D$4&lt;&gt;"", RIGHT(SUBSTITUTE(AC1630,"-",""),9)=RIGHT(SUBSTITUTE('Company information'!D$4,"-",""),9))</f>
        <v/>
      </c>
      <c r="W1630" s="418">
        <f>AI1630-I1630</f>
        <v/>
      </c>
      <c r="X1630" s="455" t="n"/>
      <c r="Y1630" s="417" t="n"/>
      <c r="Z1630" s="418" t="n"/>
      <c r="AA1630" s="418" t="n"/>
      <c r="AB1630" s="418" t="n"/>
      <c r="AC1630" s="418" t="n"/>
      <c r="AD1630" s="418" t="n"/>
      <c r="AE1630" s="455" t="n"/>
      <c r="AF1630" s="455" t="n"/>
      <c r="AG1630" s="455" t="n"/>
      <c r="AH1630" s="455" t="n"/>
      <c r="AI1630" s="455" t="n"/>
      <c r="AJ1630" s="455" t="n"/>
      <c r="AK1630" s="455" t="n"/>
      <c r="AL1630" s="455" t="n"/>
      <c r="AM1630" s="455" t="n"/>
      <c r="AN1630" s="455" t="n"/>
      <c r="AO1630" s="455" t="n"/>
      <c r="AP1630" s="455" t="n"/>
      <c r="AQ1630" s="455" t="n"/>
      <c r="AR1630" s="418" t="n"/>
      <c r="AS1630" s="418" t="n"/>
      <c r="AT1630" s="418" t="n"/>
    </row>
    <row r="1631">
      <c r="A1631" s="417" t="n">
        <v>1622</v>
      </c>
      <c r="B1631" s="418" t="inlineStr">
        <is>
          <t>Customs Clearance Fee</t>
        </is>
      </c>
      <c r="C1631" s="418" t="inlineStr">
        <is>
          <t>សូស៊ីយេតេ កុងសេស្យូនែរ ដឺ ឡាអេរ៉ូព័រ</t>
        </is>
      </c>
      <c r="D1631" s="418" t="inlineStr">
        <is>
          <t>L001-100047300</t>
        </is>
      </c>
      <c r="E1631" s="418" t="inlineStr">
        <is>
          <t>2200-056830</t>
        </is>
      </c>
      <c r="F1631" s="419" t="n">
        <v>44722</v>
      </c>
      <c r="G1631" s="420" t="n">
        <v>17689</v>
      </c>
      <c r="H1631" s="418" t="n"/>
      <c r="I1631" s="455" t="n">
        <v>17689</v>
      </c>
      <c r="J1631" s="418">
        <f>IF(L1631&lt;&gt;"",L1631,K1631)</f>
        <v/>
      </c>
      <c r="K1631" s="418">
        <f>IF(AND(T1631=TRUE, U1631=TRUE, V1631=TRUE), IF(W1631&lt;-0.05, "អនុញ្ញាត (អ្នកផ្គត់ផ្គង់ប្រកាសខ្វះ)", "បានប្រកាស (អនុញ្ញាត)"), IF(AND(T1631=FALSE, U1631=FALSE, V1631=FALSE), "ព្យួរទុក (មិនមានទិន្នន័យ)", "ប្រកាសខុស (ព្យួរទុក)"))</f>
        <v/>
      </c>
      <c r="L1631" s="418" t="inlineStr"/>
      <c r="M1631" s="418" t="inlineStr"/>
      <c r="N1631" s="455" t="n"/>
      <c r="O1631" s="455">
        <f>IF(W1631&lt;0,AI1631,I1631)</f>
        <v/>
      </c>
      <c r="P1631" s="455">
        <f>I1631-O1631</f>
        <v/>
      </c>
      <c r="Q1631" s="418" t="n"/>
      <c r="R1631" s="418" t="inlineStr">
        <is>
          <t>2200-056830</t>
        </is>
      </c>
      <c r="S1631" s="418" t="inlineStr"/>
      <c r="T1631" s="418">
        <f>R1631=S1631</f>
        <v/>
      </c>
      <c r="U1631" s="418">
        <f>AND(MONTH(F1631)=MONTH(Y1631), YEAR(F1631)=YEAR(Y1631))</f>
        <v/>
      </c>
      <c r="V1631" s="418">
        <f>AND(AC1631&lt;&gt;"", 'Company information'!D$4&lt;&gt;"", RIGHT(SUBSTITUTE(AC1631,"-",""),9)=RIGHT(SUBSTITUTE('Company information'!D$4,"-",""),9))</f>
        <v/>
      </c>
      <c r="W1631" s="418">
        <f>AI1631-I1631</f>
        <v/>
      </c>
      <c r="X1631" s="455" t="n"/>
      <c r="Y1631" s="417" t="n"/>
      <c r="Z1631" s="418" t="n"/>
      <c r="AA1631" s="418" t="n"/>
      <c r="AB1631" s="418" t="n"/>
      <c r="AC1631" s="418" t="n"/>
      <c r="AD1631" s="418" t="n"/>
      <c r="AE1631" s="455" t="n"/>
      <c r="AF1631" s="455" t="n"/>
      <c r="AG1631" s="455" t="n"/>
      <c r="AH1631" s="455" t="n"/>
      <c r="AI1631" s="455" t="n"/>
      <c r="AJ1631" s="455" t="n"/>
      <c r="AK1631" s="455" t="n"/>
      <c r="AL1631" s="455" t="n"/>
      <c r="AM1631" s="455" t="n"/>
      <c r="AN1631" s="455" t="n"/>
      <c r="AO1631" s="455" t="n"/>
      <c r="AP1631" s="455" t="n"/>
      <c r="AQ1631" s="455" t="n"/>
      <c r="AR1631" s="418" t="n"/>
      <c r="AS1631" s="418" t="n"/>
      <c r="AT1631" s="418" t="n"/>
    </row>
    <row r="1632">
      <c r="A1632" s="417" t="n">
        <v>1623</v>
      </c>
      <c r="B1632" s="418" t="inlineStr">
        <is>
          <t>Cargo Terminal</t>
        </is>
      </c>
      <c r="C1632" s="418" t="inlineStr">
        <is>
          <t>សូស៊ីយេតេ កុងសេស្យូនែរ ដឺ ឡាអេរ៉ូព័រ</t>
        </is>
      </c>
      <c r="D1632" s="418" t="inlineStr">
        <is>
          <t>L001-100047300</t>
        </is>
      </c>
      <c r="E1632" s="418" t="inlineStr">
        <is>
          <t>2200-056829</t>
        </is>
      </c>
      <c r="F1632" s="419" t="n">
        <v>44722</v>
      </c>
      <c r="G1632" s="420" t="n">
        <v>3404</v>
      </c>
      <c r="H1632" s="418" t="n"/>
      <c r="I1632" s="455" t="n">
        <v>3404</v>
      </c>
      <c r="J1632" s="418">
        <f>IF(L1632&lt;&gt;"",L1632,K1632)</f>
        <v/>
      </c>
      <c r="K1632" s="418">
        <f>IF(AND(T1632=TRUE, U1632=TRUE, V1632=TRUE), IF(W1632&lt;-0.05, "អនុញ្ញាត (អ្នកផ្គត់ផ្គង់ប្រកាសខ្វះ)", "បានប្រកាស (អនុញ្ញាត)"), IF(AND(T1632=FALSE, U1632=FALSE, V1632=FALSE), "ព្យួរទុក (មិនមានទិន្នន័យ)", "ប្រកាសខុស (ព្យួរទុក)"))</f>
        <v/>
      </c>
      <c r="L1632" s="418" t="inlineStr"/>
      <c r="M1632" s="418" t="inlineStr"/>
      <c r="N1632" s="455" t="n"/>
      <c r="O1632" s="455">
        <f>IF(W1632&lt;0,AI1632,I1632)</f>
        <v/>
      </c>
      <c r="P1632" s="455">
        <f>I1632-O1632</f>
        <v/>
      </c>
      <c r="Q1632" s="418" t="n"/>
      <c r="R1632" s="418" t="inlineStr">
        <is>
          <t>2200-056829</t>
        </is>
      </c>
      <c r="S1632" s="418" t="inlineStr"/>
      <c r="T1632" s="418">
        <f>R1632=S1632</f>
        <v/>
      </c>
      <c r="U1632" s="418">
        <f>AND(MONTH(F1632)=MONTH(Y1632), YEAR(F1632)=YEAR(Y1632))</f>
        <v/>
      </c>
      <c r="V1632" s="418">
        <f>AND(AC1632&lt;&gt;"", 'Company information'!D$4&lt;&gt;"", RIGHT(SUBSTITUTE(AC1632,"-",""),9)=RIGHT(SUBSTITUTE('Company information'!D$4,"-",""),9))</f>
        <v/>
      </c>
      <c r="W1632" s="418">
        <f>AI1632-I1632</f>
        <v/>
      </c>
      <c r="X1632" s="455" t="n"/>
      <c r="Y1632" s="417" t="n"/>
      <c r="Z1632" s="418" t="n"/>
      <c r="AA1632" s="418" t="n"/>
      <c r="AB1632" s="418" t="n"/>
      <c r="AC1632" s="418" t="n"/>
      <c r="AD1632" s="418" t="n"/>
      <c r="AE1632" s="455" t="n"/>
      <c r="AF1632" s="455" t="n"/>
      <c r="AG1632" s="455" t="n"/>
      <c r="AH1632" s="455" t="n"/>
      <c r="AI1632" s="455" t="n"/>
      <c r="AJ1632" s="455" t="n"/>
      <c r="AK1632" s="455" t="n"/>
      <c r="AL1632" s="455" t="n"/>
      <c r="AM1632" s="455" t="n"/>
      <c r="AN1632" s="455" t="n"/>
      <c r="AO1632" s="455" t="n"/>
      <c r="AP1632" s="455" t="n"/>
      <c r="AQ1632" s="455" t="n"/>
      <c r="AR1632" s="418" t="n"/>
      <c r="AS1632" s="418" t="n"/>
      <c r="AT1632" s="418" t="n"/>
    </row>
    <row r="1633">
      <c r="A1633" s="417" t="n">
        <v>1624</v>
      </c>
      <c r="B1633" s="418" t="inlineStr">
        <is>
          <t>Airway bill fee and Handling Agency fee</t>
        </is>
      </c>
      <c r="C1633" s="418" t="inlineStr">
        <is>
          <t>ជេអេចអិល (ខេមបូឌា) ឡូជីស្ទីក ឯ.ក</t>
        </is>
      </c>
      <c r="D1633" s="418" t="inlineStr">
        <is>
          <t>K006-901803075</t>
        </is>
      </c>
      <c r="E1633" s="418" t="inlineStr">
        <is>
          <t>JHL-22-02504</t>
        </is>
      </c>
      <c r="F1633" s="419" t="n">
        <v>44855</v>
      </c>
      <c r="G1633" s="420" t="n">
        <v>51949</v>
      </c>
      <c r="H1633" s="418" t="n"/>
      <c r="I1633" s="455" t="n">
        <v>51949</v>
      </c>
      <c r="J1633" s="418">
        <f>IF(L1633&lt;&gt;"",L1633,K1633)</f>
        <v/>
      </c>
      <c r="K1633" s="418">
        <f>IF(AND(T1633=TRUE, U1633=TRUE, V1633=TRUE), IF(W1633&lt;-0.05, "អនុញ្ញាត (អ្នកផ្គត់ផ្គង់ប្រកាសខ្វះ)", "បានប្រកាស (អនុញ្ញាត)"), IF(AND(T1633=FALSE, U1633=FALSE, V1633=FALSE), "ព្យួរទុក (មិនមានទិន្នន័យ)", "ប្រកាសខុស (ព្យួរទុក)"))</f>
        <v/>
      </c>
      <c r="L1633" s="418" t="inlineStr"/>
      <c r="M1633" s="418" t="inlineStr"/>
      <c r="N1633" s="455" t="n"/>
      <c r="O1633" s="455">
        <f>IF(W1633&lt;0,AI1633,I1633)</f>
        <v/>
      </c>
      <c r="P1633" s="455">
        <f>I1633-O1633</f>
        <v/>
      </c>
      <c r="Q1633" s="418" t="n"/>
      <c r="R1633" s="418" t="inlineStr">
        <is>
          <t>JHL-22-02504</t>
        </is>
      </c>
      <c r="S1633" s="418" t="inlineStr">
        <is>
          <t>JHL-22-02504</t>
        </is>
      </c>
      <c r="T1633" s="418">
        <f>R1633=S1633</f>
        <v/>
      </c>
      <c r="U1633" s="418">
        <f>AND(MONTH(F1633)=MONTH(Y1633), YEAR(F1633)=YEAR(Y1633))</f>
        <v/>
      </c>
      <c r="V1633" s="418">
        <f>AND(AC1633&lt;&gt;"", 'Company information'!D$4&lt;&gt;"", RIGHT(SUBSTITUTE(AC1633,"-",""),9)=RIGHT(SUBSTITUTE('Company information'!D$4,"-",""),9))</f>
        <v/>
      </c>
      <c r="W1633" s="418">
        <f>AI1633-I1633</f>
        <v/>
      </c>
      <c r="X1633" s="455" t="n"/>
      <c r="Y1633" s="419" t="n">
        <v>44855</v>
      </c>
      <c r="Z1633" s="418" t="inlineStr">
        <is>
          <t>JHL-22-02504</t>
        </is>
      </c>
      <c r="AA1633" s="418" t="inlineStr"/>
      <c r="AB1633" s="418" t="inlineStr">
        <is>
          <t>បុគ្គលជាប់អាករ</t>
        </is>
      </c>
      <c r="AC1633" s="418" t="inlineStr">
        <is>
          <t>L001-100067123</t>
        </is>
      </c>
      <c r="AD1633" s="418" t="inlineStr">
        <is>
          <t>រីឡាយអេប៊ល សូស អ៊ិនដាសស្រ្ទៀល (ខេមបូឌា)</t>
        </is>
      </c>
      <c r="AE1633" s="455" t="n">
        <v>571443</v>
      </c>
      <c r="AF1633" s="455" t="n">
        <v>519494</v>
      </c>
      <c r="AG1633" s="455" t="n">
        <v>0</v>
      </c>
      <c r="AH1633" s="455" t="n">
        <v>0</v>
      </c>
      <c r="AI1633" s="455" t="n">
        <v>51949</v>
      </c>
      <c r="AJ1633" s="455" t="n">
        <v>0</v>
      </c>
      <c r="AK1633" s="455" t="n">
        <v>0</v>
      </c>
      <c r="AL1633" s="455" t="n">
        <v>0</v>
      </c>
      <c r="AM1633" s="455" t="n">
        <v>0</v>
      </c>
      <c r="AN1633" s="455" t="n">
        <v>0</v>
      </c>
      <c r="AO1633" s="455" t="n">
        <v>0</v>
      </c>
      <c r="AP1633" s="455" t="n">
        <v>0</v>
      </c>
      <c r="AQ1633" s="455" t="n">
        <v>0</v>
      </c>
      <c r="AR1633" s="418" t="inlineStr"/>
      <c r="AS1633" s="418" t="inlineStr">
        <is>
          <t>Import Export clearance services</t>
        </is>
      </c>
      <c r="AT1633" s="418" t="inlineStr">
        <is>
          <t>បានប្រកាសពន្ធ</t>
        </is>
      </c>
    </row>
    <row r="1634">
      <c r="A1634" s="417" t="n">
        <v>1625</v>
      </c>
      <c r="B1634" s="418" t="inlineStr">
        <is>
          <t>Customs Clearance Fee, Permit Fee, Import Deposit and Red in Asycuda System</t>
        </is>
      </c>
      <c r="C1634" s="418" t="inlineStr">
        <is>
          <t>ជេអេចអិល (ខេមបូឌា) ឡូជីស្ទីក ឯ.ក</t>
        </is>
      </c>
      <c r="D1634" s="418" t="inlineStr">
        <is>
          <t>K006-901803075</t>
        </is>
      </c>
      <c r="E1634" s="418" t="inlineStr">
        <is>
          <t>JHL-22-02505</t>
        </is>
      </c>
      <c r="F1634" s="419" t="n">
        <v>44855</v>
      </c>
      <c r="G1634" s="420" t="n">
        <v>51949</v>
      </c>
      <c r="H1634" s="418" t="n"/>
      <c r="I1634" s="455" t="n">
        <v>51949</v>
      </c>
      <c r="J1634" s="418">
        <f>IF(L1634&lt;&gt;"",L1634,K1634)</f>
        <v/>
      </c>
      <c r="K1634" s="418">
        <f>IF(AND(T1634=TRUE, U1634=TRUE, V1634=TRUE), IF(W1634&lt;-0.05, "អនុញ្ញាត (អ្នកផ្គត់ផ្គង់ប្រកាសខ្វះ)", "បានប្រកាស (អនុញ្ញាត)"), IF(AND(T1634=FALSE, U1634=FALSE, V1634=FALSE), "ព្យួរទុក (មិនមានទិន្នន័យ)", "ប្រកាសខុស (ព្យួរទុក)"))</f>
        <v/>
      </c>
      <c r="L1634" s="418" t="inlineStr"/>
      <c r="M1634" s="418" t="inlineStr"/>
      <c r="N1634" s="455" t="n"/>
      <c r="O1634" s="455">
        <f>IF(W1634&lt;0,AI1634,I1634)</f>
        <v/>
      </c>
      <c r="P1634" s="455">
        <f>I1634-O1634</f>
        <v/>
      </c>
      <c r="Q1634" s="418" t="n"/>
      <c r="R1634" s="418" t="inlineStr">
        <is>
          <t>JHL-22-02505</t>
        </is>
      </c>
      <c r="S1634" s="418" t="inlineStr">
        <is>
          <t>JHL-22-02505</t>
        </is>
      </c>
      <c r="T1634" s="418">
        <f>R1634=S1634</f>
        <v/>
      </c>
      <c r="U1634" s="418">
        <f>AND(MONTH(F1634)=MONTH(Y1634), YEAR(F1634)=YEAR(Y1634))</f>
        <v/>
      </c>
      <c r="V1634" s="418">
        <f>AND(AC1634&lt;&gt;"", 'Company information'!D$4&lt;&gt;"", RIGHT(SUBSTITUTE(AC1634,"-",""),9)=RIGHT(SUBSTITUTE('Company information'!D$4,"-",""),9))</f>
        <v/>
      </c>
      <c r="W1634" s="418">
        <f>AI1634-I1634</f>
        <v/>
      </c>
      <c r="X1634" s="455" t="n"/>
      <c r="Y1634" s="419" t="n">
        <v>44855</v>
      </c>
      <c r="Z1634" s="418" t="inlineStr">
        <is>
          <t>JHL-22-02505</t>
        </is>
      </c>
      <c r="AA1634" s="418" t="inlineStr"/>
      <c r="AB1634" s="418" t="inlineStr">
        <is>
          <t>បុគ្គលជាប់អាករ</t>
        </is>
      </c>
      <c r="AC1634" s="418" t="inlineStr">
        <is>
          <t>L001-100067123</t>
        </is>
      </c>
      <c r="AD1634" s="418" t="inlineStr">
        <is>
          <t>រីឡាយអេប៊ល សូស អ៊ិនដាសស្រ្ទៀល (ខេមបូឌា)</t>
        </is>
      </c>
      <c r="AE1634" s="455" t="n">
        <v>571443</v>
      </c>
      <c r="AF1634" s="455" t="n">
        <v>519494</v>
      </c>
      <c r="AG1634" s="455" t="n">
        <v>0</v>
      </c>
      <c r="AH1634" s="455" t="n">
        <v>0</v>
      </c>
      <c r="AI1634" s="455" t="n">
        <v>51949</v>
      </c>
      <c r="AJ1634" s="455" t="n">
        <v>0</v>
      </c>
      <c r="AK1634" s="455" t="n">
        <v>0</v>
      </c>
      <c r="AL1634" s="455" t="n">
        <v>0</v>
      </c>
      <c r="AM1634" s="455" t="n">
        <v>0</v>
      </c>
      <c r="AN1634" s="455" t="n">
        <v>0</v>
      </c>
      <c r="AO1634" s="455" t="n">
        <v>0</v>
      </c>
      <c r="AP1634" s="455" t="n">
        <v>0</v>
      </c>
      <c r="AQ1634" s="455" t="n">
        <v>0</v>
      </c>
      <c r="AR1634" s="418" t="inlineStr"/>
      <c r="AS1634" s="418" t="inlineStr">
        <is>
          <t>Import Export clearance services</t>
        </is>
      </c>
      <c r="AT1634" s="418" t="inlineStr">
        <is>
          <t>បានប្រកាសពន្ធ</t>
        </is>
      </c>
    </row>
    <row r="1635">
      <c r="A1635" s="417" t="n">
        <v>1626</v>
      </c>
      <c r="B1635" s="418" t="inlineStr">
        <is>
          <t>Customs Clearance Fee and Trucking Fee</t>
        </is>
      </c>
      <c r="C1635" s="418" t="inlineStr">
        <is>
          <t>ជេអេចអិល (ខេមបូឌា) ឡូជីស្ទីក ឯ.ក</t>
        </is>
      </c>
      <c r="D1635" s="418" t="inlineStr">
        <is>
          <t>K006-901803075</t>
        </is>
      </c>
      <c r="E1635" s="418" t="inlineStr">
        <is>
          <t>JHL-22-02472</t>
        </is>
      </c>
      <c r="F1635" s="419" t="n">
        <v>44852</v>
      </c>
      <c r="G1635" s="420" t="n">
        <v>64372</v>
      </c>
      <c r="H1635" s="418" t="n"/>
      <c r="I1635" s="455" t="n">
        <v>64372</v>
      </c>
      <c r="J1635" s="418">
        <f>IF(L1635&lt;&gt;"",L1635,K1635)</f>
        <v/>
      </c>
      <c r="K1635" s="418">
        <f>IF(AND(T1635=TRUE, U1635=TRUE, V1635=TRUE), IF(W1635&lt;-0.05, "អនុញ្ញាត (អ្នកផ្គត់ផ្គង់ប្រកាសខ្វះ)", "បានប្រកាស (អនុញ្ញាត)"), IF(AND(T1635=FALSE, U1635=FALSE, V1635=FALSE), "ព្យួរទុក (មិនមានទិន្នន័យ)", "ប្រកាសខុស (ព្យួរទុក)"))</f>
        <v/>
      </c>
      <c r="L1635" s="418" t="inlineStr"/>
      <c r="M1635" s="418" t="inlineStr"/>
      <c r="N1635" s="455" t="n"/>
      <c r="O1635" s="455">
        <f>IF(W1635&lt;0,AI1635,I1635)</f>
        <v/>
      </c>
      <c r="P1635" s="455">
        <f>I1635-O1635</f>
        <v/>
      </c>
      <c r="Q1635" s="418" t="n"/>
      <c r="R1635" s="418" t="inlineStr">
        <is>
          <t>JHL-22-02472</t>
        </is>
      </c>
      <c r="S1635" s="418" t="inlineStr">
        <is>
          <t>JHL-22-02472</t>
        </is>
      </c>
      <c r="T1635" s="418">
        <f>R1635=S1635</f>
        <v/>
      </c>
      <c r="U1635" s="418">
        <f>AND(MONTH(F1635)=MONTH(Y1635), YEAR(F1635)=YEAR(Y1635))</f>
        <v/>
      </c>
      <c r="V1635" s="418">
        <f>AND(AC1635&lt;&gt;"", 'Company information'!D$4&lt;&gt;"", RIGHT(SUBSTITUTE(AC1635,"-",""),9)=RIGHT(SUBSTITUTE('Company information'!D$4,"-",""),9))</f>
        <v/>
      </c>
      <c r="W1635" s="418">
        <f>AI1635-I1635</f>
        <v/>
      </c>
      <c r="X1635" s="455" t="n"/>
      <c r="Y1635" s="419" t="n">
        <v>44852</v>
      </c>
      <c r="Z1635" s="418" t="inlineStr">
        <is>
          <t>JHL-22-02472</t>
        </is>
      </c>
      <c r="AA1635" s="418" t="inlineStr"/>
      <c r="AB1635" s="418" t="inlineStr">
        <is>
          <t>បុគ្គលជាប់អាករ</t>
        </is>
      </c>
      <c r="AC1635" s="418" t="inlineStr">
        <is>
          <t>L001-100053262</t>
        </is>
      </c>
      <c r="AD1635" s="418" t="inlineStr">
        <is>
          <t>ស៊ូ​ ព្រីមៀរ ធូ (ខេមបូឌា)</t>
        </is>
      </c>
      <c r="AE1635" s="455" t="n">
        <v>708090</v>
      </c>
      <c r="AF1635" s="455" t="n">
        <v>643718</v>
      </c>
      <c r="AG1635" s="455" t="n">
        <v>0</v>
      </c>
      <c r="AH1635" s="455" t="n">
        <v>0</v>
      </c>
      <c r="AI1635" s="455" t="n">
        <v>64372</v>
      </c>
      <c r="AJ1635" s="455" t="n">
        <v>0</v>
      </c>
      <c r="AK1635" s="455" t="n">
        <v>0</v>
      </c>
      <c r="AL1635" s="455" t="n">
        <v>0</v>
      </c>
      <c r="AM1635" s="455" t="n">
        <v>0</v>
      </c>
      <c r="AN1635" s="455" t="n">
        <v>0</v>
      </c>
      <c r="AO1635" s="455" t="n">
        <v>0</v>
      </c>
      <c r="AP1635" s="455" t="n">
        <v>0</v>
      </c>
      <c r="AQ1635" s="455" t="n">
        <v>0</v>
      </c>
      <c r="AR1635" s="418" t="inlineStr"/>
      <c r="AS1635" s="418" t="inlineStr">
        <is>
          <t>Import Export clearance services</t>
        </is>
      </c>
      <c r="AT1635" s="418" t="inlineStr">
        <is>
          <t>បានប្រកាសពន្ធ</t>
        </is>
      </c>
    </row>
    <row r="1636">
      <c r="A1636" s="417" t="n">
        <v>1627</v>
      </c>
      <c r="B1636" s="418" t="inlineStr">
        <is>
          <t>Customs Declaration, CPF and Transport Doc Fee</t>
        </is>
      </c>
      <c r="C1636" s="418" t="inlineStr">
        <is>
          <t>ជេអេចអិល (ខេមបូឌា) ឡូជីស្ទីក ឯ.ក</t>
        </is>
      </c>
      <c r="D1636" s="418" t="inlineStr">
        <is>
          <t>K006-901803075</t>
        </is>
      </c>
      <c r="E1636" s="418" t="inlineStr">
        <is>
          <t>JHL-22-02497</t>
        </is>
      </c>
      <c r="F1636" s="419" t="n">
        <v>44854</v>
      </c>
      <c r="G1636" s="420" t="n">
        <v>99753</v>
      </c>
      <c r="H1636" s="418" t="n"/>
      <c r="I1636" s="455" t="n">
        <v>99753</v>
      </c>
      <c r="J1636" s="418">
        <f>IF(L1636&lt;&gt;"",L1636,K1636)</f>
        <v/>
      </c>
      <c r="K1636" s="418">
        <f>IF(AND(T1636=TRUE, U1636=TRUE, V1636=TRUE), IF(W1636&lt;-0.05, "អនុញ្ញាត (អ្នកផ្គត់ផ្គង់ប្រកាសខ្វះ)", "បានប្រកាស (អនុញ្ញាត)"), IF(AND(T1636=FALSE, U1636=FALSE, V1636=FALSE), "ព្យួរទុក (មិនមានទិន្នន័យ)", "ប្រកាសខុស (ព្យួរទុក)"))</f>
        <v/>
      </c>
      <c r="L1636" s="418" t="inlineStr"/>
      <c r="M1636" s="418" t="inlineStr"/>
      <c r="N1636" s="455" t="n"/>
      <c r="O1636" s="455">
        <f>IF(W1636&lt;0,AI1636,I1636)</f>
        <v/>
      </c>
      <c r="P1636" s="455">
        <f>I1636-O1636</f>
        <v/>
      </c>
      <c r="Q1636" s="418" t="n"/>
      <c r="R1636" s="418" t="inlineStr">
        <is>
          <t>JHL-22-02497</t>
        </is>
      </c>
      <c r="S1636" s="418" t="inlineStr">
        <is>
          <t>JHL-22-02497</t>
        </is>
      </c>
      <c r="T1636" s="418">
        <f>R1636=S1636</f>
        <v/>
      </c>
      <c r="U1636" s="418">
        <f>AND(MONTH(F1636)=MONTH(Y1636), YEAR(F1636)=YEAR(Y1636))</f>
        <v/>
      </c>
      <c r="V1636" s="418">
        <f>AND(AC1636&lt;&gt;"", 'Company information'!D$4&lt;&gt;"", RIGHT(SUBSTITUTE(AC1636,"-",""),9)=RIGHT(SUBSTITUTE('Company information'!D$4,"-",""),9))</f>
        <v/>
      </c>
      <c r="W1636" s="418">
        <f>AI1636-I1636</f>
        <v/>
      </c>
      <c r="X1636" s="455" t="n"/>
      <c r="Y1636" s="419" t="n">
        <v>44854</v>
      </c>
      <c r="Z1636" s="418" t="inlineStr">
        <is>
          <t>JHL-22-02497</t>
        </is>
      </c>
      <c r="AA1636" s="418" t="inlineStr"/>
      <c r="AB1636" s="418" t="inlineStr">
        <is>
          <t>បុគ្គលជាប់អាករ</t>
        </is>
      </c>
      <c r="AC1636" s="418" t="inlineStr">
        <is>
          <t>L001-100067123</t>
        </is>
      </c>
      <c r="AD1636" s="418" t="inlineStr">
        <is>
          <t>រីឡាយអេប៊ល សូស អ៊ិនដាសស្រ្ទៀល (ខេមបូឌា)</t>
        </is>
      </c>
      <c r="AE1636" s="455" t="n">
        <v>1097280</v>
      </c>
      <c r="AF1636" s="455" t="n">
        <v>997527</v>
      </c>
      <c r="AG1636" s="455" t="n">
        <v>0</v>
      </c>
      <c r="AH1636" s="455" t="n">
        <v>0</v>
      </c>
      <c r="AI1636" s="455" t="n">
        <v>99753</v>
      </c>
      <c r="AJ1636" s="455" t="n">
        <v>0</v>
      </c>
      <c r="AK1636" s="455" t="n">
        <v>0</v>
      </c>
      <c r="AL1636" s="455" t="n">
        <v>0</v>
      </c>
      <c r="AM1636" s="455" t="n">
        <v>0</v>
      </c>
      <c r="AN1636" s="455" t="n">
        <v>0</v>
      </c>
      <c r="AO1636" s="455" t="n">
        <v>0</v>
      </c>
      <c r="AP1636" s="455" t="n">
        <v>0</v>
      </c>
      <c r="AQ1636" s="455" t="n">
        <v>0</v>
      </c>
      <c r="AR1636" s="418" t="inlineStr"/>
      <c r="AS1636" s="418" t="inlineStr">
        <is>
          <t>Import Export clearance services</t>
        </is>
      </c>
      <c r="AT1636" s="418" t="inlineStr">
        <is>
          <t>បានប្រកាសពន្ធ</t>
        </is>
      </c>
    </row>
    <row r="1637">
      <c r="A1637" s="417" t="n">
        <v>1628</v>
      </c>
      <c r="B1637" s="418" t="inlineStr">
        <is>
          <t>Gate Fee Charage</t>
        </is>
      </c>
      <c r="C1637" s="418" t="inlineStr">
        <is>
          <t>ជេអេចអិល (ខេមបូឌា) ឡូជីស្ទីក ឯ.ក</t>
        </is>
      </c>
      <c r="D1637" s="418" t="inlineStr">
        <is>
          <t>K006-901803075</t>
        </is>
      </c>
      <c r="E1637" s="418" t="inlineStr">
        <is>
          <t>JHL-22-02498</t>
        </is>
      </c>
      <c r="F1637" s="419" t="n">
        <v>44854</v>
      </c>
      <c r="G1637" s="420" t="n">
        <v>70606</v>
      </c>
      <c r="H1637" s="418" t="n"/>
      <c r="I1637" s="455" t="n">
        <v>70606</v>
      </c>
      <c r="J1637" s="418">
        <f>IF(L1637&lt;&gt;"",L1637,K1637)</f>
        <v/>
      </c>
      <c r="K1637" s="418">
        <f>IF(AND(T1637=TRUE, U1637=TRUE, V1637=TRUE), IF(W1637&lt;-0.05, "អនុញ្ញាត (អ្នកផ្គត់ផ្គង់ប្រកាសខ្វះ)", "បានប្រកាស (អនុញ្ញាត)"), IF(AND(T1637=FALSE, U1637=FALSE, V1637=FALSE), "ព្យួរទុក (មិនមានទិន្នន័យ)", "ប្រកាសខុស (ព្យួរទុក)"))</f>
        <v/>
      </c>
      <c r="L1637" s="418" t="inlineStr"/>
      <c r="M1637" s="418" t="inlineStr"/>
      <c r="N1637" s="455" t="n"/>
      <c r="O1637" s="455">
        <f>IF(W1637&lt;0,AI1637,I1637)</f>
        <v/>
      </c>
      <c r="P1637" s="455">
        <f>I1637-O1637</f>
        <v/>
      </c>
      <c r="Q1637" s="418" t="n"/>
      <c r="R1637" s="418" t="inlineStr">
        <is>
          <t>JHL-22-02498</t>
        </is>
      </c>
      <c r="S1637" s="418" t="inlineStr">
        <is>
          <t>JHL-22-02498</t>
        </is>
      </c>
      <c r="T1637" s="418">
        <f>R1637=S1637</f>
        <v/>
      </c>
      <c r="U1637" s="418">
        <f>AND(MONTH(F1637)=MONTH(Y1637), YEAR(F1637)=YEAR(Y1637))</f>
        <v/>
      </c>
      <c r="V1637" s="418">
        <f>AND(AC1637&lt;&gt;"", 'Company information'!D$4&lt;&gt;"", RIGHT(SUBSTITUTE(AC1637,"-",""),9)=RIGHT(SUBSTITUTE('Company information'!D$4,"-",""),9))</f>
        <v/>
      </c>
      <c r="W1637" s="418">
        <f>AI1637-I1637</f>
        <v/>
      </c>
      <c r="X1637" s="455" t="n"/>
      <c r="Y1637" s="419" t="n">
        <v>44854</v>
      </c>
      <c r="Z1637" s="418" t="inlineStr">
        <is>
          <t>JHL-22-02498</t>
        </is>
      </c>
      <c r="AA1637" s="418" t="inlineStr"/>
      <c r="AB1637" s="418" t="inlineStr">
        <is>
          <t>បុគ្គលជាប់អាករ</t>
        </is>
      </c>
      <c r="AC1637" s="418" t="inlineStr">
        <is>
          <t>L001-100067123</t>
        </is>
      </c>
      <c r="AD1637" s="418" t="inlineStr">
        <is>
          <t>រីឡាយអេប៊ល សូស អ៊ិនដាសស្រ្ទៀល (ខេមបូឌា)</t>
        </is>
      </c>
      <c r="AE1637" s="455" t="n">
        <v>776670</v>
      </c>
      <c r="AF1637" s="455" t="n">
        <v>706064</v>
      </c>
      <c r="AG1637" s="455" t="n">
        <v>0</v>
      </c>
      <c r="AH1637" s="455" t="n">
        <v>0</v>
      </c>
      <c r="AI1637" s="455" t="n">
        <v>70606</v>
      </c>
      <c r="AJ1637" s="455" t="n">
        <v>0</v>
      </c>
      <c r="AK1637" s="455" t="n">
        <v>0</v>
      </c>
      <c r="AL1637" s="455" t="n">
        <v>0</v>
      </c>
      <c r="AM1637" s="455" t="n">
        <v>0</v>
      </c>
      <c r="AN1637" s="455" t="n">
        <v>0</v>
      </c>
      <c r="AO1637" s="455" t="n">
        <v>0</v>
      </c>
      <c r="AP1637" s="455" t="n">
        <v>0</v>
      </c>
      <c r="AQ1637" s="455" t="n">
        <v>0</v>
      </c>
      <c r="AR1637" s="418" t="inlineStr"/>
      <c r="AS1637" s="418" t="inlineStr">
        <is>
          <t>Import Export clearance services</t>
        </is>
      </c>
      <c r="AT1637" s="418" t="inlineStr">
        <is>
          <t>បានប្រកាសពន្ធ</t>
        </is>
      </c>
    </row>
    <row r="1638">
      <c r="A1638" s="417" t="n">
        <v>1629</v>
      </c>
      <c r="B1638" s="418" t="inlineStr">
        <is>
          <t>Terminal Handling Charge, CFS FEE, Scanner Fee, CIC Fee, Agency Fee, D/O Fee, Documentation Fee, Handling Fee, Ex-work charge and Ocean Freight Charge</t>
        </is>
      </c>
      <c r="C1638" s="418" t="inlineStr">
        <is>
          <t>ជេអេចអិល (ខេមបូឌា) ឡូជីស្ទីក ឯ.ក</t>
        </is>
      </c>
      <c r="D1638" s="418" t="inlineStr">
        <is>
          <t>K006-901803075</t>
        </is>
      </c>
      <c r="E1638" s="418" t="inlineStr">
        <is>
          <t>JHL-22-02499</t>
        </is>
      </c>
      <c r="F1638" s="419" t="n">
        <v>44854</v>
      </c>
      <c r="G1638" s="420" t="n">
        <v>64387</v>
      </c>
      <c r="H1638" s="418" t="n"/>
      <c r="I1638" s="455" t="n">
        <v>64387</v>
      </c>
      <c r="J1638" s="418">
        <f>IF(L1638&lt;&gt;"",L1638,K1638)</f>
        <v/>
      </c>
      <c r="K1638" s="418">
        <f>IF(AND(T1638=TRUE, U1638=TRUE, V1638=TRUE), IF(W1638&lt;-0.05, "អនុញ្ញាត (អ្នកផ្គត់ផ្គង់ប្រកាសខ្វះ)", "បានប្រកាស (អនុញ្ញាត)"), IF(AND(T1638=FALSE, U1638=FALSE, V1638=FALSE), "ព្យួរទុក (មិនមានទិន្នន័យ)", "ប្រកាសខុស (ព្យួរទុក)"))</f>
        <v/>
      </c>
      <c r="L1638" s="418" t="inlineStr"/>
      <c r="M1638" s="418" t="inlineStr"/>
      <c r="N1638" s="455" t="n"/>
      <c r="O1638" s="455">
        <f>IF(W1638&lt;0,AI1638,I1638)</f>
        <v/>
      </c>
      <c r="P1638" s="455">
        <f>I1638-O1638</f>
        <v/>
      </c>
      <c r="Q1638" s="418" t="n"/>
      <c r="R1638" s="418" t="inlineStr">
        <is>
          <t>JHL-22-02499</t>
        </is>
      </c>
      <c r="S1638" s="418" t="inlineStr">
        <is>
          <t>JHL-22-02499</t>
        </is>
      </c>
      <c r="T1638" s="418">
        <f>R1638=S1638</f>
        <v/>
      </c>
      <c r="U1638" s="418">
        <f>AND(MONTH(F1638)=MONTH(Y1638), YEAR(F1638)=YEAR(Y1638))</f>
        <v/>
      </c>
      <c r="V1638" s="418">
        <f>AND(AC1638&lt;&gt;"", 'Company information'!D$4&lt;&gt;"", RIGHT(SUBSTITUTE(AC1638,"-",""),9)=RIGHT(SUBSTITUTE('Company information'!D$4,"-",""),9))</f>
        <v/>
      </c>
      <c r="W1638" s="418">
        <f>AI1638-I1638</f>
        <v/>
      </c>
      <c r="X1638" s="455" t="n"/>
      <c r="Y1638" s="419" t="n">
        <v>44854</v>
      </c>
      <c r="Z1638" s="418" t="inlineStr">
        <is>
          <t>JHL-22-02499</t>
        </is>
      </c>
      <c r="AA1638" s="418" t="inlineStr"/>
      <c r="AB1638" s="418" t="inlineStr">
        <is>
          <t>បុគ្គលជាប់អាករ</t>
        </is>
      </c>
      <c r="AC1638" s="418" t="inlineStr">
        <is>
          <t>L001-100067123</t>
        </is>
      </c>
      <c r="AD1638" s="418" t="inlineStr">
        <is>
          <t>រីឡាយអេប៊ល សូស អ៊ិនដាសស្រ្ទៀល (ខេមបូឌា)</t>
        </is>
      </c>
      <c r="AE1638" s="455" t="n">
        <v>708261</v>
      </c>
      <c r="AF1638" s="455" t="n">
        <v>643874</v>
      </c>
      <c r="AG1638" s="455" t="n">
        <v>0</v>
      </c>
      <c r="AH1638" s="455" t="n">
        <v>0</v>
      </c>
      <c r="AI1638" s="455" t="n">
        <v>64387</v>
      </c>
      <c r="AJ1638" s="455" t="n">
        <v>0</v>
      </c>
      <c r="AK1638" s="455" t="n">
        <v>0</v>
      </c>
      <c r="AL1638" s="455" t="n">
        <v>0</v>
      </c>
      <c r="AM1638" s="455" t="n">
        <v>0</v>
      </c>
      <c r="AN1638" s="455" t="n">
        <v>0</v>
      </c>
      <c r="AO1638" s="455" t="n">
        <v>0</v>
      </c>
      <c r="AP1638" s="455" t="n">
        <v>0</v>
      </c>
      <c r="AQ1638" s="455" t="n">
        <v>0</v>
      </c>
      <c r="AR1638" s="418" t="inlineStr"/>
      <c r="AS1638" s="418" t="inlineStr">
        <is>
          <t>Import Export clearance services</t>
        </is>
      </c>
      <c r="AT1638" s="418" t="inlineStr">
        <is>
          <t>បានប្រកាសពន្ធ</t>
        </is>
      </c>
    </row>
    <row r="1639">
      <c r="A1639" s="417" t="n">
        <v>1630</v>
      </c>
      <c r="B1639" s="418" t="inlineStr">
        <is>
          <t>Customs Clearance Fee, Permit Fee, Import Deposit and Red in Asycuda System</t>
        </is>
      </c>
      <c r="C1639" s="418" t="inlineStr">
        <is>
          <t>ជេអេចអិល (ខេមបូឌា) ឡូជីស្ទីក ឯ.ក</t>
        </is>
      </c>
      <c r="D1639" s="418" t="inlineStr">
        <is>
          <t>K006-901803075</t>
        </is>
      </c>
      <c r="E1639" s="418" t="inlineStr">
        <is>
          <t>JHL-22-02434</t>
        </is>
      </c>
      <c r="F1639" s="419" t="n">
        <v>44847</v>
      </c>
      <c r="G1639" s="420" t="n">
        <v>51849</v>
      </c>
      <c r="H1639" s="418" t="n"/>
      <c r="I1639" s="455" t="n">
        <v>51849</v>
      </c>
      <c r="J1639" s="418">
        <f>IF(L1639&lt;&gt;"",L1639,K1639)</f>
        <v/>
      </c>
      <c r="K1639" s="418">
        <f>IF(AND(T1639=TRUE, U1639=TRUE, V1639=TRUE), IF(W1639&lt;-0.05, "អនុញ្ញាត (អ្នកផ្គត់ផ្គង់ប្រកាសខ្វះ)", "បានប្រកាស (អនុញ្ញាត)"), IF(AND(T1639=FALSE, U1639=FALSE, V1639=FALSE), "ព្យួរទុក (មិនមានទិន្នន័យ)", "ប្រកាសខុស (ព្យួរទុក)"))</f>
        <v/>
      </c>
      <c r="L1639" s="418" t="inlineStr"/>
      <c r="M1639" s="418" t="inlineStr"/>
      <c r="N1639" s="455" t="n"/>
      <c r="O1639" s="455">
        <f>IF(W1639&lt;0,AI1639,I1639)</f>
        <v/>
      </c>
      <c r="P1639" s="455">
        <f>I1639-O1639</f>
        <v/>
      </c>
      <c r="Q1639" s="418" t="n"/>
      <c r="R1639" s="418" t="inlineStr">
        <is>
          <t>JHL-22-02434</t>
        </is>
      </c>
      <c r="S1639" s="418" t="inlineStr">
        <is>
          <t>JHL-22-02434</t>
        </is>
      </c>
      <c r="T1639" s="418">
        <f>R1639=S1639</f>
        <v/>
      </c>
      <c r="U1639" s="418">
        <f>AND(MONTH(F1639)=MONTH(Y1639), YEAR(F1639)=YEAR(Y1639))</f>
        <v/>
      </c>
      <c r="V1639" s="418">
        <f>AND(AC1639&lt;&gt;"", 'Company information'!D$4&lt;&gt;"", RIGHT(SUBSTITUTE(AC1639,"-",""),9)=RIGHT(SUBSTITUTE('Company information'!D$4,"-",""),9))</f>
        <v/>
      </c>
      <c r="W1639" s="418">
        <f>AI1639-I1639</f>
        <v/>
      </c>
      <c r="X1639" s="455" t="n"/>
      <c r="Y1639" s="419" t="n">
        <v>44847</v>
      </c>
      <c r="Z1639" s="418" t="inlineStr">
        <is>
          <t>JHL-22-02434</t>
        </is>
      </c>
      <c r="AA1639" s="418" t="inlineStr"/>
      <c r="AB1639" s="418" t="inlineStr">
        <is>
          <t>បុគ្គលជាប់អាករ</t>
        </is>
      </c>
      <c r="AC1639" s="418" t="inlineStr">
        <is>
          <t>L001-100067123</t>
        </is>
      </c>
      <c r="AD1639" s="418" t="inlineStr">
        <is>
          <t>រីឡាយអេប៊ល សូស អ៊ិនដាសស្រ្ទៀល (ខេមបូឌា)</t>
        </is>
      </c>
      <c r="AE1639" s="455" t="n">
        <v>570341</v>
      </c>
      <c r="AF1639" s="455" t="n">
        <v>518492</v>
      </c>
      <c r="AG1639" s="455" t="n">
        <v>0</v>
      </c>
      <c r="AH1639" s="455" t="n">
        <v>0</v>
      </c>
      <c r="AI1639" s="455" t="n">
        <v>51849</v>
      </c>
      <c r="AJ1639" s="455" t="n">
        <v>0</v>
      </c>
      <c r="AK1639" s="455" t="n">
        <v>0</v>
      </c>
      <c r="AL1639" s="455" t="n">
        <v>0</v>
      </c>
      <c r="AM1639" s="455" t="n">
        <v>0</v>
      </c>
      <c r="AN1639" s="455" t="n">
        <v>0</v>
      </c>
      <c r="AO1639" s="455" t="n">
        <v>0</v>
      </c>
      <c r="AP1639" s="455" t="n">
        <v>0</v>
      </c>
      <c r="AQ1639" s="455" t="n">
        <v>0</v>
      </c>
      <c r="AR1639" s="418" t="inlineStr"/>
      <c r="AS1639" s="418" t="inlineStr">
        <is>
          <t>Import Export clearance services</t>
        </is>
      </c>
      <c r="AT1639" s="418" t="inlineStr">
        <is>
          <t>បានប្រកាសពន្ធ</t>
        </is>
      </c>
    </row>
    <row r="1640">
      <c r="A1640" s="417" t="n">
        <v>1631</v>
      </c>
      <c r="B1640" s="418" t="inlineStr">
        <is>
          <t>Customs Clearance Fee and Trucking Fee</t>
        </is>
      </c>
      <c r="C1640" s="418" t="inlineStr">
        <is>
          <t>ជេអេចអិល (ខេមបូឌា) ឡូជីស្ទីក ឯ.ក</t>
        </is>
      </c>
      <c r="D1640" s="418" t="inlineStr">
        <is>
          <t>K006-901803075</t>
        </is>
      </c>
      <c r="E1640" s="418" t="inlineStr">
        <is>
          <t>JHL-22-02461</t>
        </is>
      </c>
      <c r="F1640" s="419" t="n">
        <v>44851</v>
      </c>
      <c r="G1640" s="420" t="n">
        <v>51924</v>
      </c>
      <c r="H1640" s="418" t="n"/>
      <c r="I1640" s="455" t="n">
        <v>51924</v>
      </c>
      <c r="J1640" s="418">
        <f>IF(L1640&lt;&gt;"",L1640,K1640)</f>
        <v/>
      </c>
      <c r="K1640" s="418">
        <f>IF(AND(T1640=TRUE, U1640=TRUE, V1640=TRUE), IF(W1640&lt;-0.05, "អនុញ្ញាត (អ្នកផ្គត់ផ្គង់ប្រកាសខ្វះ)", "បានប្រកាស (អនុញ្ញាត)"), IF(AND(T1640=FALSE, U1640=FALSE, V1640=FALSE), "ព្យួរទុក (មិនមានទិន្នន័យ)", "ប្រកាសខុស (ព្យួរទុក)"))</f>
        <v/>
      </c>
      <c r="L1640" s="418" t="inlineStr"/>
      <c r="M1640" s="418" t="inlineStr"/>
      <c r="N1640" s="455" t="n"/>
      <c r="O1640" s="455">
        <f>IF(W1640&lt;0,AI1640,I1640)</f>
        <v/>
      </c>
      <c r="P1640" s="455">
        <f>I1640-O1640</f>
        <v/>
      </c>
      <c r="Q1640" s="418" t="n"/>
      <c r="R1640" s="418" t="inlineStr">
        <is>
          <t>JHL-22-02461</t>
        </is>
      </c>
      <c r="S1640" s="418" t="inlineStr">
        <is>
          <t>JHL-22-02461</t>
        </is>
      </c>
      <c r="T1640" s="418">
        <f>R1640=S1640</f>
        <v/>
      </c>
      <c r="U1640" s="418">
        <f>AND(MONTH(F1640)=MONTH(Y1640), YEAR(F1640)=YEAR(Y1640))</f>
        <v/>
      </c>
      <c r="V1640" s="418">
        <f>AND(AC1640&lt;&gt;"", 'Company information'!D$4&lt;&gt;"", RIGHT(SUBSTITUTE(AC1640,"-",""),9)=RIGHT(SUBSTITUTE('Company information'!D$4,"-",""),9))</f>
        <v/>
      </c>
      <c r="W1640" s="418">
        <f>AI1640-I1640</f>
        <v/>
      </c>
      <c r="X1640" s="455" t="n"/>
      <c r="Y1640" s="419" t="n">
        <v>44851</v>
      </c>
      <c r="Z1640" s="418" t="inlineStr">
        <is>
          <t>JHL-22-02461</t>
        </is>
      </c>
      <c r="AA1640" s="418" t="inlineStr"/>
      <c r="AB1640" s="418" t="inlineStr">
        <is>
          <t>បុគ្គលជាប់អាករ</t>
        </is>
      </c>
      <c r="AC1640" s="418" t="inlineStr">
        <is>
          <t>L001-100067123</t>
        </is>
      </c>
      <c r="AD1640" s="418" t="inlineStr">
        <is>
          <t>រីឡាយអេប៊ល សូស អ៊ិនដាសស្រ្ទៀល (ខេមបូឌា)</t>
        </is>
      </c>
      <c r="AE1640" s="455" t="n">
        <v>571168</v>
      </c>
      <c r="AF1640" s="455" t="n">
        <v>519244</v>
      </c>
      <c r="AG1640" s="455" t="n">
        <v>0</v>
      </c>
      <c r="AH1640" s="455" t="n">
        <v>0</v>
      </c>
      <c r="AI1640" s="455" t="n">
        <v>51924</v>
      </c>
      <c r="AJ1640" s="455" t="n">
        <v>0</v>
      </c>
      <c r="AK1640" s="455" t="n">
        <v>0</v>
      </c>
      <c r="AL1640" s="455" t="n">
        <v>0</v>
      </c>
      <c r="AM1640" s="455" t="n">
        <v>0</v>
      </c>
      <c r="AN1640" s="455" t="n">
        <v>0</v>
      </c>
      <c r="AO1640" s="455" t="n">
        <v>0</v>
      </c>
      <c r="AP1640" s="455" t="n">
        <v>0</v>
      </c>
      <c r="AQ1640" s="455" t="n">
        <v>0</v>
      </c>
      <c r="AR1640" s="418" t="inlineStr"/>
      <c r="AS1640" s="418" t="inlineStr">
        <is>
          <t>Import Export clearance services</t>
        </is>
      </c>
      <c r="AT1640" s="418" t="inlineStr">
        <is>
          <t>បានប្រកាសពន្ធ</t>
        </is>
      </c>
    </row>
    <row r="1641">
      <c r="A1641" s="417" t="n">
        <v>1632</v>
      </c>
      <c r="B1641" s="418" t="inlineStr">
        <is>
          <t>Customs Declaration and CPF Non-Container</t>
        </is>
      </c>
      <c r="C1641" s="418" t="inlineStr">
        <is>
          <t>ជេអេចអិល (ខេមបូឌា) ឡូជីស្ទីក ឯ.ក</t>
        </is>
      </c>
      <c r="D1641" s="418" t="inlineStr">
        <is>
          <t>K006-901803075</t>
        </is>
      </c>
      <c r="E1641" s="418" t="inlineStr">
        <is>
          <t>JHL-22-02462</t>
        </is>
      </c>
      <c r="F1641" s="419" t="n">
        <v>44851</v>
      </c>
      <c r="G1641" s="420" t="n">
        <v>51924</v>
      </c>
      <c r="H1641" s="418" t="n"/>
      <c r="I1641" s="455" t="n">
        <v>51924</v>
      </c>
      <c r="J1641" s="418">
        <f>IF(L1641&lt;&gt;"",L1641,K1641)</f>
        <v/>
      </c>
      <c r="K1641" s="418">
        <f>IF(AND(T1641=TRUE, U1641=TRUE, V1641=TRUE), IF(W1641&lt;-0.05, "អនុញ្ញាត (អ្នកផ្គត់ផ្គង់ប្រកាសខ្វះ)", "បានប្រកាស (អនុញ្ញាត)"), IF(AND(T1641=FALSE, U1641=FALSE, V1641=FALSE), "ព្យួរទុក (មិនមានទិន្នន័យ)", "ប្រកាសខុស (ព្យួរទុក)"))</f>
        <v/>
      </c>
      <c r="L1641" s="418" t="inlineStr"/>
      <c r="M1641" s="418" t="inlineStr"/>
      <c r="N1641" s="455" t="n"/>
      <c r="O1641" s="455">
        <f>IF(W1641&lt;0,AI1641,I1641)</f>
        <v/>
      </c>
      <c r="P1641" s="455">
        <f>I1641-O1641</f>
        <v/>
      </c>
      <c r="Q1641" s="418" t="n"/>
      <c r="R1641" s="418" t="inlineStr">
        <is>
          <t>JHL-22-02462</t>
        </is>
      </c>
      <c r="S1641" s="418" t="inlineStr">
        <is>
          <t>JHL-22-02462</t>
        </is>
      </c>
      <c r="T1641" s="418">
        <f>R1641=S1641</f>
        <v/>
      </c>
      <c r="U1641" s="418">
        <f>AND(MONTH(F1641)=MONTH(Y1641), YEAR(F1641)=YEAR(Y1641))</f>
        <v/>
      </c>
      <c r="V1641" s="418">
        <f>AND(AC1641&lt;&gt;"", 'Company information'!D$4&lt;&gt;"", RIGHT(SUBSTITUTE(AC1641,"-",""),9)=RIGHT(SUBSTITUTE('Company information'!D$4,"-",""),9))</f>
        <v/>
      </c>
      <c r="W1641" s="418">
        <f>AI1641-I1641</f>
        <v/>
      </c>
      <c r="X1641" s="455" t="n"/>
      <c r="Y1641" s="419" t="n">
        <v>44851</v>
      </c>
      <c r="Z1641" s="418" t="inlineStr">
        <is>
          <t>JHL-22-02462</t>
        </is>
      </c>
      <c r="AA1641" s="418" t="inlineStr"/>
      <c r="AB1641" s="418" t="inlineStr">
        <is>
          <t>បុគ្គលជាប់អាករ</t>
        </is>
      </c>
      <c r="AC1641" s="418" t="inlineStr">
        <is>
          <t>L001-100067123</t>
        </is>
      </c>
      <c r="AD1641" s="418" t="inlineStr">
        <is>
          <t>រីឡាយអេប៊ល សូស អ៊ិនដាសស្រ្ទៀល (ខេមបូឌា)</t>
        </is>
      </c>
      <c r="AE1641" s="455" t="n">
        <v>571168</v>
      </c>
      <c r="AF1641" s="455" t="n">
        <v>519244</v>
      </c>
      <c r="AG1641" s="455" t="n">
        <v>0</v>
      </c>
      <c r="AH1641" s="455" t="n">
        <v>0</v>
      </c>
      <c r="AI1641" s="455" t="n">
        <v>51924</v>
      </c>
      <c r="AJ1641" s="455" t="n">
        <v>0</v>
      </c>
      <c r="AK1641" s="455" t="n">
        <v>0</v>
      </c>
      <c r="AL1641" s="455" t="n">
        <v>0</v>
      </c>
      <c r="AM1641" s="455" t="n">
        <v>0</v>
      </c>
      <c r="AN1641" s="455" t="n">
        <v>0</v>
      </c>
      <c r="AO1641" s="455" t="n">
        <v>0</v>
      </c>
      <c r="AP1641" s="455" t="n">
        <v>0</v>
      </c>
      <c r="AQ1641" s="455" t="n">
        <v>0</v>
      </c>
      <c r="AR1641" s="418" t="inlineStr"/>
      <c r="AS1641" s="418" t="inlineStr">
        <is>
          <t>Import Export clearance services</t>
        </is>
      </c>
      <c r="AT1641" s="418" t="inlineStr">
        <is>
          <t>បានប្រកាសពន្ធ</t>
        </is>
      </c>
    </row>
    <row r="1642">
      <c r="A1642" s="417" t="n">
        <v>1633</v>
      </c>
      <c r="B1642" s="418" t="inlineStr">
        <is>
          <t>Cargo Terminal</t>
        </is>
      </c>
      <c r="C1642" s="418" t="inlineStr">
        <is>
          <t>ជេអេចអិល (ខេមបូឌា) ឡូជីស្ទីក ឯ.ក</t>
        </is>
      </c>
      <c r="D1642" s="418" t="inlineStr">
        <is>
          <t>K006-901803075</t>
        </is>
      </c>
      <c r="E1642" s="418" t="inlineStr">
        <is>
          <t>JHL-22-02460</t>
        </is>
      </c>
      <c r="F1642" s="419" t="n">
        <v>44851</v>
      </c>
      <c r="G1642" s="420" t="n">
        <v>89220</v>
      </c>
      <c r="H1642" s="418" t="n"/>
      <c r="I1642" s="455" t="n">
        <v>89220</v>
      </c>
      <c r="J1642" s="418">
        <f>IF(L1642&lt;&gt;"",L1642,K1642)</f>
        <v/>
      </c>
      <c r="K1642" s="418">
        <f>IF(AND(T1642=TRUE, U1642=TRUE, V1642=TRUE), IF(W1642&lt;-0.05, "អនុញ្ញាត (អ្នកផ្គត់ផ្គង់ប្រកាសខ្វះ)", "បានប្រកាស (អនុញ្ញាត)"), IF(AND(T1642=FALSE, U1642=FALSE, V1642=FALSE), "ព្យួរទុក (មិនមានទិន្នន័យ)", "ប្រកាសខុស (ព្យួរទុក)"))</f>
        <v/>
      </c>
      <c r="L1642" s="418" t="inlineStr"/>
      <c r="M1642" s="418" t="inlineStr"/>
      <c r="N1642" s="455" t="n"/>
      <c r="O1642" s="455">
        <f>IF(W1642&lt;0,AI1642,I1642)</f>
        <v/>
      </c>
      <c r="P1642" s="455">
        <f>I1642-O1642</f>
        <v/>
      </c>
      <c r="Q1642" s="418" t="n"/>
      <c r="R1642" s="418" t="inlineStr">
        <is>
          <t>JHL-22-02460</t>
        </is>
      </c>
      <c r="S1642" s="418" t="inlineStr">
        <is>
          <t>JHL-22-02460</t>
        </is>
      </c>
      <c r="T1642" s="418">
        <f>R1642=S1642</f>
        <v/>
      </c>
      <c r="U1642" s="418">
        <f>AND(MONTH(F1642)=MONTH(Y1642), YEAR(F1642)=YEAR(Y1642))</f>
        <v/>
      </c>
      <c r="V1642" s="418">
        <f>AND(AC1642&lt;&gt;"", 'Company information'!D$4&lt;&gt;"", RIGHT(SUBSTITUTE(AC1642,"-",""),9)=RIGHT(SUBSTITUTE('Company information'!D$4,"-",""),9))</f>
        <v/>
      </c>
      <c r="W1642" s="418">
        <f>AI1642-I1642</f>
        <v/>
      </c>
      <c r="X1642" s="455" t="n"/>
      <c r="Y1642" s="419" t="n">
        <v>44851</v>
      </c>
      <c r="Z1642" s="418" t="inlineStr">
        <is>
          <t>JHL-22-02460</t>
        </is>
      </c>
      <c r="AA1642" s="418" t="inlineStr"/>
      <c r="AB1642" s="418" t="inlineStr">
        <is>
          <t>បុគ្គលជាប់អាករ</t>
        </is>
      </c>
      <c r="AC1642" s="418" t="inlineStr">
        <is>
          <t>L001-100067123</t>
        </is>
      </c>
      <c r="AD1642" s="418" t="inlineStr">
        <is>
          <t>រីឡាយអេប៊ល សូស អ៊ិនដាសស្រ្ទៀល (ខេមបូឌា)</t>
        </is>
      </c>
      <c r="AE1642" s="455" t="n">
        <v>981424</v>
      </c>
      <c r="AF1642" s="455" t="n">
        <v>892204</v>
      </c>
      <c r="AG1642" s="455" t="n">
        <v>0</v>
      </c>
      <c r="AH1642" s="455" t="n">
        <v>0</v>
      </c>
      <c r="AI1642" s="455" t="n">
        <v>89220</v>
      </c>
      <c r="AJ1642" s="455" t="n">
        <v>0</v>
      </c>
      <c r="AK1642" s="455" t="n">
        <v>0</v>
      </c>
      <c r="AL1642" s="455" t="n">
        <v>0</v>
      </c>
      <c r="AM1642" s="455" t="n">
        <v>0</v>
      </c>
      <c r="AN1642" s="455" t="n">
        <v>0</v>
      </c>
      <c r="AO1642" s="455" t="n">
        <v>0</v>
      </c>
      <c r="AP1642" s="455" t="n">
        <v>0</v>
      </c>
      <c r="AQ1642" s="455" t="n">
        <v>0</v>
      </c>
      <c r="AR1642" s="418" t="inlineStr"/>
      <c r="AS1642" s="418" t="inlineStr">
        <is>
          <t>Import Export clearance services</t>
        </is>
      </c>
      <c r="AT1642" s="418" t="inlineStr">
        <is>
          <t>បានប្រកាសពន្ធ</t>
        </is>
      </c>
    </row>
    <row r="1643">
      <c r="A1643" s="417" t="n">
        <v>1634</v>
      </c>
      <c r="B1643" s="418" t="inlineStr">
        <is>
          <t>Docs Fee and Handling Fee</t>
        </is>
      </c>
      <c r="C1643" s="418" t="inlineStr">
        <is>
          <t>ជេអេចអិល (ខេមបូឌា) ឡូជីស្ទីក ឯ.ក</t>
        </is>
      </c>
      <c r="D1643" s="418" t="inlineStr">
        <is>
          <t>K006-901803075</t>
        </is>
      </c>
      <c r="E1643" s="418" t="inlineStr">
        <is>
          <t>JHL-22-02433</t>
        </is>
      </c>
      <c r="F1643" s="419" t="n">
        <v>44847</v>
      </c>
      <c r="G1643" s="420" t="n">
        <v>80939</v>
      </c>
      <c r="H1643" s="418" t="n"/>
      <c r="I1643" s="455" t="n">
        <v>80939</v>
      </c>
      <c r="J1643" s="418">
        <f>IF(L1643&lt;&gt;"",L1643,K1643)</f>
        <v/>
      </c>
      <c r="K1643" s="418">
        <f>IF(AND(T1643=TRUE, U1643=TRUE, V1643=TRUE), IF(W1643&lt;-0.05, "អនុញ្ញាត (អ្នកផ្គត់ផ្គង់ប្រកាសខ្វះ)", "បានប្រកាស (អនុញ្ញាត)"), IF(AND(T1643=FALSE, U1643=FALSE, V1643=FALSE), "ព្យួរទុក (មិនមានទិន្នន័យ)", "ប្រកាសខុស (ព្យួរទុក)"))</f>
        <v/>
      </c>
      <c r="L1643" s="418" t="inlineStr"/>
      <c r="M1643" s="418" t="inlineStr"/>
      <c r="N1643" s="455" t="n"/>
      <c r="O1643" s="455">
        <f>IF(W1643&lt;0,AI1643,I1643)</f>
        <v/>
      </c>
      <c r="P1643" s="455">
        <f>I1643-O1643</f>
        <v/>
      </c>
      <c r="Q1643" s="418" t="n"/>
      <c r="R1643" s="418" t="inlineStr">
        <is>
          <t>JHL-22-02433</t>
        </is>
      </c>
      <c r="S1643" s="418" t="inlineStr">
        <is>
          <t>JHL-22-02433</t>
        </is>
      </c>
      <c r="T1643" s="418">
        <f>R1643=S1643</f>
        <v/>
      </c>
      <c r="U1643" s="418">
        <f>AND(MONTH(F1643)=MONTH(Y1643), YEAR(F1643)=YEAR(Y1643))</f>
        <v/>
      </c>
      <c r="V1643" s="418">
        <f>AND(AC1643&lt;&gt;"", 'Company information'!D$4&lt;&gt;"", RIGHT(SUBSTITUTE(AC1643,"-",""),9)=RIGHT(SUBSTITUTE('Company information'!D$4,"-",""),9))</f>
        <v/>
      </c>
      <c r="W1643" s="418">
        <f>AI1643-I1643</f>
        <v/>
      </c>
      <c r="X1643" s="455" t="n"/>
      <c r="Y1643" s="419" t="n">
        <v>44847</v>
      </c>
      <c r="Z1643" s="418" t="inlineStr">
        <is>
          <t>JHL-22-02433</t>
        </is>
      </c>
      <c r="AA1643" s="418" t="inlineStr"/>
      <c r="AB1643" s="418" t="inlineStr">
        <is>
          <t>បុគ្គលជាប់អាករ</t>
        </is>
      </c>
      <c r="AC1643" s="418" t="inlineStr">
        <is>
          <t>L001-100067123</t>
        </is>
      </c>
      <c r="AD1643" s="418" t="inlineStr">
        <is>
          <t>រីឡាយអេប៊ល សូស អ៊ិនដាសស្រ្ទៀល (ខេមបូឌា)</t>
        </is>
      </c>
      <c r="AE1643" s="455" t="n">
        <v>890332</v>
      </c>
      <c r="AF1643" s="455" t="n">
        <v>809393</v>
      </c>
      <c r="AG1643" s="455" t="n">
        <v>0</v>
      </c>
      <c r="AH1643" s="455" t="n">
        <v>0</v>
      </c>
      <c r="AI1643" s="455" t="n">
        <v>80939</v>
      </c>
      <c r="AJ1643" s="455" t="n">
        <v>0</v>
      </c>
      <c r="AK1643" s="455" t="n">
        <v>0</v>
      </c>
      <c r="AL1643" s="455" t="n">
        <v>0</v>
      </c>
      <c r="AM1643" s="455" t="n">
        <v>0</v>
      </c>
      <c r="AN1643" s="455" t="n">
        <v>0</v>
      </c>
      <c r="AO1643" s="455" t="n">
        <v>0</v>
      </c>
      <c r="AP1643" s="455" t="n">
        <v>0</v>
      </c>
      <c r="AQ1643" s="455" t="n">
        <v>0</v>
      </c>
      <c r="AR1643" s="418" t="inlineStr"/>
      <c r="AS1643" s="418" t="inlineStr">
        <is>
          <t>Import Export clearance services</t>
        </is>
      </c>
      <c r="AT1643" s="418" t="inlineStr">
        <is>
          <t>បានប្រកាសពន្ធ</t>
        </is>
      </c>
    </row>
    <row r="1644">
      <c r="A1644" s="417" t="n">
        <v>1635</v>
      </c>
      <c r="B1644" s="418" t="inlineStr">
        <is>
          <t>Customs Clearance Fee, Permit Fee, Import Deposit and Red in Asycuda System</t>
        </is>
      </c>
      <c r="C1644" s="418" t="inlineStr">
        <is>
          <t>ជេអេចអិល (ខេមបូឌា) ឡូជីស្ទីក ឯ.ក</t>
        </is>
      </c>
      <c r="D1644" s="418" t="inlineStr">
        <is>
          <t>K006-901803075</t>
        </is>
      </c>
      <c r="E1644" s="418" t="inlineStr">
        <is>
          <t>JHL-22-02382</t>
        </is>
      </c>
      <c r="F1644" s="419" t="n">
        <v>44844</v>
      </c>
      <c r="G1644" s="420" t="n">
        <v>68352</v>
      </c>
      <c r="H1644" s="418" t="n"/>
      <c r="I1644" s="455" t="n">
        <v>68352</v>
      </c>
      <c r="J1644" s="418">
        <f>IF(L1644&lt;&gt;"",L1644,K1644)</f>
        <v/>
      </c>
      <c r="K1644" s="418">
        <f>IF(AND(T1644=TRUE, U1644=TRUE, V1644=TRUE), IF(W1644&lt;-0.05, "អនុញ្ញាត (អ្នកផ្គត់ផ្គង់ប្រកាសខ្វះ)", "បានប្រកាស (អនុញ្ញាត)"), IF(AND(T1644=FALSE, U1644=FALSE, V1644=FALSE), "ព្យួរទុក (មិនមានទិន្នន័យ)", "ប្រកាសខុស (ព្យួរទុក)"))</f>
        <v/>
      </c>
      <c r="L1644" s="418" t="inlineStr"/>
      <c r="M1644" s="418" t="inlineStr"/>
      <c r="N1644" s="455" t="n"/>
      <c r="O1644" s="455">
        <f>IF(W1644&lt;0,AI1644,I1644)</f>
        <v/>
      </c>
      <c r="P1644" s="455">
        <f>I1644-O1644</f>
        <v/>
      </c>
      <c r="Q1644" s="418" t="n"/>
      <c r="R1644" s="418" t="inlineStr">
        <is>
          <t>JHL-22-02382</t>
        </is>
      </c>
      <c r="S1644" s="418" t="inlineStr">
        <is>
          <t>JHL-22-02382</t>
        </is>
      </c>
      <c r="T1644" s="418">
        <f>R1644=S1644</f>
        <v/>
      </c>
      <c r="U1644" s="418">
        <f>AND(MONTH(F1644)=MONTH(Y1644), YEAR(F1644)=YEAR(Y1644))</f>
        <v/>
      </c>
      <c r="V1644" s="418">
        <f>AND(AC1644&lt;&gt;"", 'Company information'!D$4&lt;&gt;"", RIGHT(SUBSTITUTE(AC1644,"-",""),9)=RIGHT(SUBSTITUTE('Company information'!D$4,"-",""),9))</f>
        <v/>
      </c>
      <c r="W1644" s="418">
        <f>AI1644-I1644</f>
        <v/>
      </c>
      <c r="X1644" s="455" t="n"/>
      <c r="Y1644" s="419" t="n">
        <v>44844</v>
      </c>
      <c r="Z1644" s="418" t="inlineStr">
        <is>
          <t>JHL-22-02382</t>
        </is>
      </c>
      <c r="AA1644" s="418" t="inlineStr"/>
      <c r="AB1644" s="418" t="inlineStr">
        <is>
          <t>បុគ្គលជាប់អាករ</t>
        </is>
      </c>
      <c r="AC1644" s="418" t="inlineStr">
        <is>
          <t>L001-100067123</t>
        </is>
      </c>
      <c r="AD1644" s="418" t="inlineStr">
        <is>
          <t>រីឡាយអេប៊ល សូស អ៊ិនដាសស្រ្ទៀល (ខេមបូឌា)</t>
        </is>
      </c>
      <c r="AE1644" s="455" t="n">
        <v>751867</v>
      </c>
      <c r="AF1644" s="455" t="n">
        <v>683515</v>
      </c>
      <c r="AG1644" s="455" t="n">
        <v>0</v>
      </c>
      <c r="AH1644" s="455" t="n">
        <v>0</v>
      </c>
      <c r="AI1644" s="455" t="n">
        <v>68352</v>
      </c>
      <c r="AJ1644" s="455" t="n">
        <v>0</v>
      </c>
      <c r="AK1644" s="455" t="n">
        <v>0</v>
      </c>
      <c r="AL1644" s="455" t="n">
        <v>0</v>
      </c>
      <c r="AM1644" s="455" t="n">
        <v>0</v>
      </c>
      <c r="AN1644" s="455" t="n">
        <v>0</v>
      </c>
      <c r="AO1644" s="455" t="n">
        <v>0</v>
      </c>
      <c r="AP1644" s="455" t="n">
        <v>0</v>
      </c>
      <c r="AQ1644" s="455" t="n">
        <v>0</v>
      </c>
      <c r="AR1644" s="418" t="inlineStr"/>
      <c r="AS1644" s="418" t="inlineStr">
        <is>
          <t>Import Export clearance services</t>
        </is>
      </c>
      <c r="AT1644" s="418" t="inlineStr">
        <is>
          <t>បានប្រកាសពន្ធ</t>
        </is>
      </c>
    </row>
    <row r="1645">
      <c r="A1645" s="417" t="n">
        <v>1636</v>
      </c>
      <c r="B1645" s="418" t="inlineStr">
        <is>
          <t>Cargo Terminal</t>
        </is>
      </c>
      <c r="C1645" s="418" t="inlineStr">
        <is>
          <t>ជេអេចអិល (ខេមបូឌា) ឡូជីស្ទីក ឯ.ក</t>
        </is>
      </c>
      <c r="D1645" s="418" t="inlineStr">
        <is>
          <t>K006-901803075</t>
        </is>
      </c>
      <c r="E1645" s="418" t="inlineStr">
        <is>
          <t>JHL-22-02383</t>
        </is>
      </c>
      <c r="F1645" s="419" t="n">
        <v>44844</v>
      </c>
      <c r="G1645" s="420" t="n">
        <v>51812</v>
      </c>
      <c r="H1645" s="418" t="n"/>
      <c r="I1645" s="455" t="n">
        <v>51812</v>
      </c>
      <c r="J1645" s="418">
        <f>IF(L1645&lt;&gt;"",L1645,K1645)</f>
        <v/>
      </c>
      <c r="K1645" s="418">
        <f>IF(AND(T1645=TRUE, U1645=TRUE, V1645=TRUE), IF(W1645&lt;-0.05, "អនុញ្ញាត (អ្នកផ្គត់ផ្គង់ប្រកាសខ្វះ)", "បានប្រកាស (អនុញ្ញាត)"), IF(AND(T1645=FALSE, U1645=FALSE, V1645=FALSE), "ព្យួរទុក (មិនមានទិន្នន័យ)", "ប្រកាសខុស (ព្យួរទុក)"))</f>
        <v/>
      </c>
      <c r="L1645" s="418" t="inlineStr"/>
      <c r="M1645" s="418" t="inlineStr"/>
      <c r="N1645" s="455" t="n"/>
      <c r="O1645" s="455">
        <f>IF(W1645&lt;0,AI1645,I1645)</f>
        <v/>
      </c>
      <c r="P1645" s="455">
        <f>I1645-O1645</f>
        <v/>
      </c>
      <c r="Q1645" s="418" t="n"/>
      <c r="R1645" s="418" t="inlineStr">
        <is>
          <t>JHL-22-02383</t>
        </is>
      </c>
      <c r="S1645" s="418" t="inlineStr">
        <is>
          <t>JHL-22-02383</t>
        </is>
      </c>
      <c r="T1645" s="418">
        <f>R1645=S1645</f>
        <v/>
      </c>
      <c r="U1645" s="418">
        <f>AND(MONTH(F1645)=MONTH(Y1645), YEAR(F1645)=YEAR(Y1645))</f>
        <v/>
      </c>
      <c r="V1645" s="418">
        <f>AND(AC1645&lt;&gt;"", 'Company information'!D$4&lt;&gt;"", RIGHT(SUBSTITUTE(AC1645,"-",""),9)=RIGHT(SUBSTITUTE('Company information'!D$4,"-",""),9))</f>
        <v/>
      </c>
      <c r="W1645" s="418">
        <f>AI1645-I1645</f>
        <v/>
      </c>
      <c r="X1645" s="455" t="n"/>
      <c r="Y1645" s="419" t="n">
        <v>44844</v>
      </c>
      <c r="Z1645" s="418" t="inlineStr">
        <is>
          <t>JHL-22-02383</t>
        </is>
      </c>
      <c r="AA1645" s="418" t="inlineStr"/>
      <c r="AB1645" s="418" t="inlineStr">
        <is>
          <t>បុគ្គលជាប់អាករ</t>
        </is>
      </c>
      <c r="AC1645" s="418" t="inlineStr">
        <is>
          <t>L001-100067123</t>
        </is>
      </c>
      <c r="AD1645" s="418" t="inlineStr">
        <is>
          <t>រីឡាយអេប៊ល សូស អ៊ិនដាសស្រ្ទៀល (ខេមបូឌា)</t>
        </is>
      </c>
      <c r="AE1645" s="455" t="n">
        <v>569927</v>
      </c>
      <c r="AF1645" s="455" t="n">
        <v>518115</v>
      </c>
      <c r="AG1645" s="455" t="n">
        <v>0</v>
      </c>
      <c r="AH1645" s="455" t="n">
        <v>0</v>
      </c>
      <c r="AI1645" s="455" t="n">
        <v>51812</v>
      </c>
      <c r="AJ1645" s="455" t="n">
        <v>0</v>
      </c>
      <c r="AK1645" s="455" t="n">
        <v>0</v>
      </c>
      <c r="AL1645" s="455" t="n">
        <v>0</v>
      </c>
      <c r="AM1645" s="455" t="n">
        <v>0</v>
      </c>
      <c r="AN1645" s="455" t="n">
        <v>0</v>
      </c>
      <c r="AO1645" s="455" t="n">
        <v>0</v>
      </c>
      <c r="AP1645" s="455" t="n">
        <v>0</v>
      </c>
      <c r="AQ1645" s="455" t="n">
        <v>0</v>
      </c>
      <c r="AR1645" s="418" t="inlineStr"/>
      <c r="AS1645" s="418" t="inlineStr">
        <is>
          <t>Import Export clearance services</t>
        </is>
      </c>
      <c r="AT1645" s="418" t="inlineStr">
        <is>
          <t>បានប្រកាសពន្ធ</t>
        </is>
      </c>
    </row>
    <row r="1646">
      <c r="A1646" s="417" t="n">
        <v>1637</v>
      </c>
      <c r="B1646" s="418" t="inlineStr">
        <is>
          <t>Customs Declaration, CPF Non-Container</t>
        </is>
      </c>
      <c r="C1646" s="418" t="inlineStr">
        <is>
          <t>ជេអេចអិល (ខេមបូឌា) ឡូជីស្ទីក ឯ.ក</t>
        </is>
      </c>
      <c r="D1646" s="418" t="inlineStr">
        <is>
          <t>K006-901803075</t>
        </is>
      </c>
      <c r="E1646" s="418" t="inlineStr">
        <is>
          <t>JHL-22-02381</t>
        </is>
      </c>
      <c r="F1646" s="419" t="n">
        <v>44844</v>
      </c>
      <c r="G1646" s="420" t="n">
        <v>105567</v>
      </c>
      <c r="H1646" s="418" t="n"/>
      <c r="I1646" s="455" t="n">
        <v>105567</v>
      </c>
      <c r="J1646" s="418">
        <f>IF(L1646&lt;&gt;"",L1646,K1646)</f>
        <v/>
      </c>
      <c r="K1646" s="418">
        <f>IF(AND(T1646=TRUE, U1646=TRUE, V1646=TRUE), IF(W1646&lt;-0.05, "អនុញ្ញាត (អ្នកផ្គត់ផ្គង់ប្រកាសខ្វះ)", "បានប្រកាស (អនុញ្ញាត)"), IF(AND(T1646=FALSE, U1646=FALSE, V1646=FALSE), "ព្យួរទុក (មិនមានទិន្នន័យ)", "ប្រកាសខុស (ព្យួរទុក)"))</f>
        <v/>
      </c>
      <c r="L1646" s="418" t="inlineStr"/>
      <c r="M1646" s="418" t="inlineStr"/>
      <c r="N1646" s="455" t="n"/>
      <c r="O1646" s="455">
        <f>IF(W1646&lt;0,AI1646,I1646)</f>
        <v/>
      </c>
      <c r="P1646" s="455">
        <f>I1646-O1646</f>
        <v/>
      </c>
      <c r="Q1646" s="418" t="n"/>
      <c r="R1646" s="418" t="inlineStr">
        <is>
          <t>JHL-22-02381</t>
        </is>
      </c>
      <c r="S1646" s="418" t="inlineStr">
        <is>
          <t>JHL-22-02381</t>
        </is>
      </c>
      <c r="T1646" s="418">
        <f>R1646=S1646</f>
        <v/>
      </c>
      <c r="U1646" s="418">
        <f>AND(MONTH(F1646)=MONTH(Y1646), YEAR(F1646)=YEAR(Y1646))</f>
        <v/>
      </c>
      <c r="V1646" s="418">
        <f>AND(AC1646&lt;&gt;"", 'Company information'!D$4&lt;&gt;"", RIGHT(SUBSTITUTE(AC1646,"-",""),9)=RIGHT(SUBSTITUTE('Company information'!D$4,"-",""),9))</f>
        <v/>
      </c>
      <c r="W1646" s="418">
        <f>AI1646-I1646</f>
        <v/>
      </c>
      <c r="X1646" s="455" t="n"/>
      <c r="Y1646" s="419" t="n">
        <v>44844</v>
      </c>
      <c r="Z1646" s="418" t="inlineStr">
        <is>
          <t>JHL-22-02381</t>
        </is>
      </c>
      <c r="AA1646" s="418" t="inlineStr"/>
      <c r="AB1646" s="418" t="inlineStr">
        <is>
          <t>បុគ្គលជាប់អាករ</t>
        </is>
      </c>
      <c r="AC1646" s="418" t="inlineStr">
        <is>
          <t>L001-100067123</t>
        </is>
      </c>
      <c r="AD1646" s="418" t="inlineStr">
        <is>
          <t>រីឡាយអេប៊ល សូស អ៊ិនដាសស្រ្ទៀល (ខេមបូឌា)</t>
        </is>
      </c>
      <c r="AE1646" s="455" t="n">
        <v>1161232</v>
      </c>
      <c r="AF1646" s="455" t="n">
        <v>1055665</v>
      </c>
      <c r="AG1646" s="455" t="n">
        <v>0</v>
      </c>
      <c r="AH1646" s="455" t="n">
        <v>0</v>
      </c>
      <c r="AI1646" s="455" t="n">
        <v>105567</v>
      </c>
      <c r="AJ1646" s="455" t="n">
        <v>0</v>
      </c>
      <c r="AK1646" s="455" t="n">
        <v>0</v>
      </c>
      <c r="AL1646" s="455" t="n">
        <v>0</v>
      </c>
      <c r="AM1646" s="455" t="n">
        <v>0</v>
      </c>
      <c r="AN1646" s="455" t="n">
        <v>0</v>
      </c>
      <c r="AO1646" s="455" t="n">
        <v>0</v>
      </c>
      <c r="AP1646" s="455" t="n">
        <v>0</v>
      </c>
      <c r="AQ1646" s="455" t="n">
        <v>0</v>
      </c>
      <c r="AR1646" s="418" t="inlineStr"/>
      <c r="AS1646" s="418" t="inlineStr">
        <is>
          <t>Import Export clearance services</t>
        </is>
      </c>
      <c r="AT1646" s="418" t="inlineStr">
        <is>
          <t>បានប្រកាសពន្ធ</t>
        </is>
      </c>
    </row>
    <row r="1647">
      <c r="A1647" s="417" t="n">
        <v>1638</v>
      </c>
      <c r="B1647" s="418" t="inlineStr">
        <is>
          <t>Customs Clearance Fee and Trucking Fee</t>
        </is>
      </c>
      <c r="C1647" s="418" t="inlineStr">
        <is>
          <t>ជេអេចអិល (ខេមបូឌា) ឡូជីស្ទីក ឯ.ក</t>
        </is>
      </c>
      <c r="D1647" s="418" t="inlineStr">
        <is>
          <t>K006-901803075</t>
        </is>
      </c>
      <c r="E1647" s="418" t="inlineStr">
        <is>
          <t>JHL-22-02379</t>
        </is>
      </c>
      <c r="F1647" s="419" t="n">
        <v>44844</v>
      </c>
      <c r="G1647" s="420" t="n">
        <v>99488</v>
      </c>
      <c r="H1647" s="418" t="n"/>
      <c r="I1647" s="455" t="n">
        <v>99488</v>
      </c>
      <c r="J1647" s="418">
        <f>IF(L1647&lt;&gt;"",L1647,K1647)</f>
        <v/>
      </c>
      <c r="K1647" s="418">
        <f>IF(AND(T1647=TRUE, U1647=TRUE, V1647=TRUE), IF(W1647&lt;-0.05, "អនុញ្ញាត (អ្នកផ្គត់ផ្គង់ប្រកាសខ្វះ)", "បានប្រកាស (អនុញ្ញាត)"), IF(AND(T1647=FALSE, U1647=FALSE, V1647=FALSE), "ព្យួរទុក (មិនមានទិន្នន័យ)", "ប្រកាសខុស (ព្យួរទុក)"))</f>
        <v/>
      </c>
      <c r="L1647" s="418" t="inlineStr"/>
      <c r="M1647" s="418" t="inlineStr"/>
      <c r="N1647" s="455" t="n"/>
      <c r="O1647" s="455">
        <f>IF(W1647&lt;0,AI1647,I1647)</f>
        <v/>
      </c>
      <c r="P1647" s="455">
        <f>I1647-O1647</f>
        <v/>
      </c>
      <c r="Q1647" s="418" t="n"/>
      <c r="R1647" s="418" t="inlineStr">
        <is>
          <t>JHL-22-02379</t>
        </is>
      </c>
      <c r="S1647" s="418" t="inlineStr">
        <is>
          <t>JHL-22-02379</t>
        </is>
      </c>
      <c r="T1647" s="418">
        <f>R1647=S1647</f>
        <v/>
      </c>
      <c r="U1647" s="418">
        <f>AND(MONTH(F1647)=MONTH(Y1647), YEAR(F1647)=YEAR(Y1647))</f>
        <v/>
      </c>
      <c r="V1647" s="418">
        <f>AND(AC1647&lt;&gt;"", 'Company information'!D$4&lt;&gt;"", RIGHT(SUBSTITUTE(AC1647,"-",""),9)=RIGHT(SUBSTITUTE('Company information'!D$4,"-",""),9))</f>
        <v/>
      </c>
      <c r="W1647" s="418">
        <f>AI1647-I1647</f>
        <v/>
      </c>
      <c r="X1647" s="455" t="n"/>
      <c r="Y1647" s="419" t="n">
        <v>44844</v>
      </c>
      <c r="Z1647" s="418" t="inlineStr">
        <is>
          <t>JHL-22-02379</t>
        </is>
      </c>
      <c r="AA1647" s="418" t="inlineStr"/>
      <c r="AB1647" s="418" t="inlineStr">
        <is>
          <t>បុគ្គលជាប់អាករ</t>
        </is>
      </c>
      <c r="AC1647" s="418" t="inlineStr">
        <is>
          <t>L001-100067123</t>
        </is>
      </c>
      <c r="AD1647" s="418" t="inlineStr">
        <is>
          <t>រីឡាយអេប៊ល សូស អ៊ិនដាសស្រ្ទៀល (ខេមបូឌា)</t>
        </is>
      </c>
      <c r="AE1647" s="455" t="n">
        <v>1094369</v>
      </c>
      <c r="AF1647" s="455" t="n">
        <v>994881</v>
      </c>
      <c r="AG1647" s="455" t="n">
        <v>0</v>
      </c>
      <c r="AH1647" s="455" t="n">
        <v>0</v>
      </c>
      <c r="AI1647" s="455" t="n">
        <v>99488</v>
      </c>
      <c r="AJ1647" s="455" t="n">
        <v>0</v>
      </c>
      <c r="AK1647" s="455" t="n">
        <v>0</v>
      </c>
      <c r="AL1647" s="455" t="n">
        <v>0</v>
      </c>
      <c r="AM1647" s="455" t="n">
        <v>0</v>
      </c>
      <c r="AN1647" s="455" t="n">
        <v>0</v>
      </c>
      <c r="AO1647" s="455" t="n">
        <v>0</v>
      </c>
      <c r="AP1647" s="455" t="n">
        <v>0</v>
      </c>
      <c r="AQ1647" s="455" t="n">
        <v>0</v>
      </c>
      <c r="AR1647" s="418" t="inlineStr"/>
      <c r="AS1647" s="418" t="inlineStr">
        <is>
          <t>Import Export clearance services</t>
        </is>
      </c>
      <c r="AT1647" s="418" t="inlineStr">
        <is>
          <t>បានប្រកាសពន្ធ</t>
        </is>
      </c>
    </row>
    <row r="1648">
      <c r="A1648" s="417" t="n">
        <v>1639</v>
      </c>
      <c r="B1648" s="418" t="inlineStr">
        <is>
          <t>Customs Clearance Fee, Permit Fee, Express Permit and Service Charge</t>
        </is>
      </c>
      <c r="C1648" s="418" t="inlineStr">
        <is>
          <t>ជេអេចអិល (ខេមបូឌា) ឡូជីស្ទីក ឯ.ក</t>
        </is>
      </c>
      <c r="D1648" s="418" t="inlineStr">
        <is>
          <t>K006-901803075</t>
        </is>
      </c>
      <c r="E1648" s="418" t="inlineStr">
        <is>
          <t>JHL-22-02378</t>
        </is>
      </c>
      <c r="F1648" s="419" t="n">
        <v>44844</v>
      </c>
      <c r="G1648" s="420" t="n">
        <v>70419</v>
      </c>
      <c r="H1648" s="418" t="n"/>
      <c r="I1648" s="455" t="n">
        <v>70419</v>
      </c>
      <c r="J1648" s="418">
        <f>IF(L1648&lt;&gt;"",L1648,K1648)</f>
        <v/>
      </c>
      <c r="K1648" s="418">
        <f>IF(AND(T1648=TRUE, U1648=TRUE, V1648=TRUE), IF(W1648&lt;-0.05, "អនុញ្ញាត (អ្នកផ្គត់ផ្គង់ប្រកាសខ្វះ)", "បានប្រកាស (អនុញ្ញាត)"), IF(AND(T1648=FALSE, U1648=FALSE, V1648=FALSE), "ព្យួរទុក (មិនមានទិន្នន័យ)", "ប្រកាសខុស (ព្យួរទុក)"))</f>
        <v/>
      </c>
      <c r="L1648" s="418" t="inlineStr"/>
      <c r="M1648" s="418" t="inlineStr"/>
      <c r="N1648" s="455" t="n"/>
      <c r="O1648" s="455">
        <f>IF(W1648&lt;0,AI1648,I1648)</f>
        <v/>
      </c>
      <c r="P1648" s="455">
        <f>I1648-O1648</f>
        <v/>
      </c>
      <c r="Q1648" s="418" t="n"/>
      <c r="R1648" s="418" t="inlineStr">
        <is>
          <t>JHL-22-02378</t>
        </is>
      </c>
      <c r="S1648" s="418" t="inlineStr">
        <is>
          <t>JHL-22-02378</t>
        </is>
      </c>
      <c r="T1648" s="418">
        <f>R1648=S1648</f>
        <v/>
      </c>
      <c r="U1648" s="418">
        <f>AND(MONTH(F1648)=MONTH(Y1648), YEAR(F1648)=YEAR(Y1648))</f>
        <v/>
      </c>
      <c r="V1648" s="418">
        <f>AND(AC1648&lt;&gt;"", 'Company information'!D$4&lt;&gt;"", RIGHT(SUBSTITUTE(AC1648,"-",""),9)=RIGHT(SUBSTITUTE('Company information'!D$4,"-",""),9))</f>
        <v/>
      </c>
      <c r="W1648" s="418">
        <f>AI1648-I1648</f>
        <v/>
      </c>
      <c r="X1648" s="455" t="n"/>
      <c r="Y1648" s="419" t="n">
        <v>44844</v>
      </c>
      <c r="Z1648" s="418" t="inlineStr">
        <is>
          <t>JHL-22-02378</t>
        </is>
      </c>
      <c r="AA1648" s="418" t="inlineStr"/>
      <c r="AB1648" s="418" t="inlineStr">
        <is>
          <t>បុគ្គលជាប់អាករ</t>
        </is>
      </c>
      <c r="AC1648" s="418" t="inlineStr">
        <is>
          <t>L001-100067123</t>
        </is>
      </c>
      <c r="AD1648" s="418" t="inlineStr">
        <is>
          <t>រីឡាយអេប៊ល សូស អ៊ិនដាសស្រ្ទៀល (ខេមបូឌា)</t>
        </is>
      </c>
      <c r="AE1648" s="455" t="n">
        <v>774610</v>
      </c>
      <c r="AF1648" s="455" t="n">
        <v>704191</v>
      </c>
      <c r="AG1648" s="455" t="n">
        <v>0</v>
      </c>
      <c r="AH1648" s="455" t="n">
        <v>0</v>
      </c>
      <c r="AI1648" s="455" t="n">
        <v>70419</v>
      </c>
      <c r="AJ1648" s="455" t="n">
        <v>0</v>
      </c>
      <c r="AK1648" s="455" t="n">
        <v>0</v>
      </c>
      <c r="AL1648" s="455" t="n">
        <v>0</v>
      </c>
      <c r="AM1648" s="455" t="n">
        <v>0</v>
      </c>
      <c r="AN1648" s="455" t="n">
        <v>0</v>
      </c>
      <c r="AO1648" s="455" t="n">
        <v>0</v>
      </c>
      <c r="AP1648" s="455" t="n">
        <v>0</v>
      </c>
      <c r="AQ1648" s="455" t="n">
        <v>0</v>
      </c>
      <c r="AR1648" s="418" t="inlineStr"/>
      <c r="AS1648" s="418" t="inlineStr">
        <is>
          <t>Import Export clearance services</t>
        </is>
      </c>
      <c r="AT1648" s="418" t="inlineStr">
        <is>
          <t>បានប្រកាសពន្ធ</t>
        </is>
      </c>
    </row>
    <row r="1649">
      <c r="A1649" s="417" t="n">
        <v>1640</v>
      </c>
      <c r="B1649" s="418" t="inlineStr">
        <is>
          <t>Cargo Terminal</t>
        </is>
      </c>
      <c r="C1649" s="418" t="inlineStr">
        <is>
          <t>ជេអេចអិល (ខេមបូឌា) ឡូជីស្ទីក ឯ.ក</t>
        </is>
      </c>
      <c r="D1649" s="418" t="inlineStr">
        <is>
          <t>K006-901803075</t>
        </is>
      </c>
      <c r="E1649" s="418" t="inlineStr">
        <is>
          <t>JHL-22-02380</t>
        </is>
      </c>
      <c r="F1649" s="419" t="n">
        <v>44844</v>
      </c>
      <c r="G1649" s="420" t="n">
        <v>64217</v>
      </c>
      <c r="H1649" s="418" t="n"/>
      <c r="I1649" s="455" t="n">
        <v>64217</v>
      </c>
      <c r="J1649" s="418">
        <f>IF(L1649&lt;&gt;"",L1649,K1649)</f>
        <v/>
      </c>
      <c r="K1649" s="418">
        <f>IF(AND(T1649=TRUE, U1649=TRUE, V1649=TRUE), IF(W1649&lt;-0.05, "អនុញ្ញាត (អ្នកផ្គត់ផ្គង់ប្រកាសខ្វះ)", "បានប្រកាស (អនុញ្ញាត)"), IF(AND(T1649=FALSE, U1649=FALSE, V1649=FALSE), "ព្យួរទុក (មិនមានទិន្នន័យ)", "ប្រកាសខុស (ព្យួរទុក)"))</f>
        <v/>
      </c>
      <c r="L1649" s="418" t="inlineStr"/>
      <c r="M1649" s="418" t="inlineStr"/>
      <c r="N1649" s="455" t="n"/>
      <c r="O1649" s="455">
        <f>IF(W1649&lt;0,AI1649,I1649)</f>
        <v/>
      </c>
      <c r="P1649" s="455">
        <f>I1649-O1649</f>
        <v/>
      </c>
      <c r="Q1649" s="418" t="n"/>
      <c r="R1649" s="418" t="inlineStr">
        <is>
          <t>JHL-22-02380</t>
        </is>
      </c>
      <c r="S1649" s="418" t="inlineStr">
        <is>
          <t>JHL-22-02380</t>
        </is>
      </c>
      <c r="T1649" s="418">
        <f>R1649=S1649</f>
        <v/>
      </c>
      <c r="U1649" s="418">
        <f>AND(MONTH(F1649)=MONTH(Y1649), YEAR(F1649)=YEAR(Y1649))</f>
        <v/>
      </c>
      <c r="V1649" s="418">
        <f>AND(AC1649&lt;&gt;"", 'Company information'!D$4&lt;&gt;"", RIGHT(SUBSTITUTE(AC1649,"-",""),9)=RIGHT(SUBSTITUTE('Company information'!D$4,"-",""),9))</f>
        <v/>
      </c>
      <c r="W1649" s="418">
        <f>AI1649-I1649</f>
        <v/>
      </c>
      <c r="X1649" s="455" t="n"/>
      <c r="Y1649" s="419" t="n">
        <v>44844</v>
      </c>
      <c r="Z1649" s="418" t="inlineStr">
        <is>
          <t>JHL-22-02380</t>
        </is>
      </c>
      <c r="AA1649" s="418" t="inlineStr"/>
      <c r="AB1649" s="418" t="inlineStr">
        <is>
          <t>បុគ្គលជាប់អាករ</t>
        </is>
      </c>
      <c r="AC1649" s="418" t="inlineStr">
        <is>
          <t>L001-100067123</t>
        </is>
      </c>
      <c r="AD1649" s="418" t="inlineStr">
        <is>
          <t>រីឡាយអេប៊ល សូស អ៊ិនដាសស្រ្ទៀល (ខេមបូឌា)</t>
        </is>
      </c>
      <c r="AE1649" s="455" t="n">
        <v>706382</v>
      </c>
      <c r="AF1649" s="455" t="n">
        <v>642165</v>
      </c>
      <c r="AG1649" s="455" t="n">
        <v>0</v>
      </c>
      <c r="AH1649" s="455" t="n">
        <v>0</v>
      </c>
      <c r="AI1649" s="455" t="n">
        <v>64217</v>
      </c>
      <c r="AJ1649" s="455" t="n">
        <v>0</v>
      </c>
      <c r="AK1649" s="455" t="n">
        <v>0</v>
      </c>
      <c r="AL1649" s="455" t="n">
        <v>0</v>
      </c>
      <c r="AM1649" s="455" t="n">
        <v>0</v>
      </c>
      <c r="AN1649" s="455" t="n">
        <v>0</v>
      </c>
      <c r="AO1649" s="455" t="n">
        <v>0</v>
      </c>
      <c r="AP1649" s="455" t="n">
        <v>0</v>
      </c>
      <c r="AQ1649" s="455" t="n">
        <v>0</v>
      </c>
      <c r="AR1649" s="418" t="inlineStr"/>
      <c r="AS1649" s="418" t="inlineStr">
        <is>
          <t>Import Export clearance services</t>
        </is>
      </c>
      <c r="AT1649" s="418" t="inlineStr">
        <is>
          <t>បានប្រកាសពន្ធ</t>
        </is>
      </c>
    </row>
    <row r="1650">
      <c r="A1650" s="417" t="n">
        <v>1641</v>
      </c>
      <c r="B1650" s="418" t="inlineStr">
        <is>
          <t>Customs Clearance Fee and Agency Fee</t>
        </is>
      </c>
      <c r="C1650" s="418" t="inlineStr">
        <is>
          <t>កំពង់ផែស្វយ័តក្រុងព្រះសីហនុ</t>
        </is>
      </c>
      <c r="D1650" s="418" t="inlineStr">
        <is>
          <t>L001-100044638</t>
        </is>
      </c>
      <c r="E1650" s="418" t="inlineStr">
        <is>
          <t>INV20221075790</t>
        </is>
      </c>
      <c r="F1650" s="419" t="n">
        <v>44722</v>
      </c>
      <c r="G1650" s="420" t="n">
        <v>29758</v>
      </c>
      <c r="H1650" s="418" t="n"/>
      <c r="I1650" s="455" t="n">
        <v>29758</v>
      </c>
      <c r="J1650" s="418">
        <f>IF(L1650&lt;&gt;"",L1650,K1650)</f>
        <v/>
      </c>
      <c r="K1650" s="418">
        <f>IF(AND(T1650=TRUE, U1650=TRUE, V1650=TRUE), IF(W1650&lt;-0.05, "អនុញ្ញាត (អ្នកផ្គត់ផ្គង់ប្រកាសខ្វះ)", "បានប្រកាស (អនុញ្ញាត)"), IF(AND(T1650=FALSE, U1650=FALSE, V1650=FALSE), "ព្យួរទុក (មិនមានទិន្នន័យ)", "ប្រកាសខុស (ព្យួរទុក)"))</f>
        <v/>
      </c>
      <c r="L1650" s="418" t="inlineStr"/>
      <c r="M1650" s="418" t="inlineStr"/>
      <c r="N1650" s="455" t="n"/>
      <c r="O1650" s="455">
        <f>IF(W1650&lt;0,AI1650,I1650)</f>
        <v/>
      </c>
      <c r="P1650" s="455">
        <f>I1650-O1650</f>
        <v/>
      </c>
      <c r="Q1650" s="418" t="n"/>
      <c r="R1650" s="418" t="inlineStr">
        <is>
          <t>INV20221075790</t>
        </is>
      </c>
      <c r="S1650" s="418" t="inlineStr"/>
      <c r="T1650" s="418">
        <f>R1650=S1650</f>
        <v/>
      </c>
      <c r="U1650" s="418">
        <f>AND(MONTH(F1650)=MONTH(Y1650), YEAR(F1650)=YEAR(Y1650))</f>
        <v/>
      </c>
      <c r="V1650" s="418">
        <f>AND(AC1650&lt;&gt;"", 'Company information'!D$4&lt;&gt;"", RIGHT(SUBSTITUTE(AC1650,"-",""),9)=RIGHT(SUBSTITUTE('Company information'!D$4,"-",""),9))</f>
        <v/>
      </c>
      <c r="W1650" s="418">
        <f>AI1650-I1650</f>
        <v/>
      </c>
      <c r="X1650" s="455" t="n"/>
      <c r="Y1650" s="417" t="n"/>
      <c r="Z1650" s="418" t="n"/>
      <c r="AA1650" s="418" t="n"/>
      <c r="AB1650" s="418" t="n"/>
      <c r="AC1650" s="418" t="n"/>
      <c r="AD1650" s="418" t="n"/>
      <c r="AE1650" s="455" t="n"/>
      <c r="AF1650" s="455" t="n"/>
      <c r="AG1650" s="455" t="n"/>
      <c r="AH1650" s="455" t="n"/>
      <c r="AI1650" s="455" t="n"/>
      <c r="AJ1650" s="455" t="n"/>
      <c r="AK1650" s="455" t="n"/>
      <c r="AL1650" s="455" t="n"/>
      <c r="AM1650" s="455" t="n"/>
      <c r="AN1650" s="455" t="n"/>
      <c r="AO1650" s="455" t="n"/>
      <c r="AP1650" s="455" t="n"/>
      <c r="AQ1650" s="455" t="n"/>
      <c r="AR1650" s="418" t="n"/>
      <c r="AS1650" s="418" t="n"/>
      <c r="AT1650" s="418" t="n"/>
    </row>
    <row r="1651">
      <c r="A1651" s="417" t="n">
        <v>1642</v>
      </c>
      <c r="B1651" s="418" t="inlineStr">
        <is>
          <t>Customs Clearance Fee, Permit Fee, Import Deposit and Red in Asycuda System</t>
        </is>
      </c>
      <c r="C1651" s="418" t="inlineStr">
        <is>
          <t>ម៉ីង លាំង ខូ អិលធីឌី</t>
        </is>
      </c>
      <c r="D1651" s="418" t="inlineStr">
        <is>
          <t>K009-100089860</t>
        </is>
      </c>
      <c r="E1651" s="418" t="inlineStr">
        <is>
          <t>002402</t>
        </is>
      </c>
      <c r="F1651" s="419" t="n">
        <v>44844</v>
      </c>
      <c r="G1651" s="420" t="n">
        <v>193518</v>
      </c>
      <c r="H1651" s="418" t="n"/>
      <c r="I1651" s="455" t="n">
        <v>193518</v>
      </c>
      <c r="J1651" s="418">
        <f>IF(L1651&lt;&gt;"",L1651,K1651)</f>
        <v/>
      </c>
      <c r="K1651" s="418">
        <f>IF(AND(T1651=TRUE, U1651=TRUE, V1651=TRUE), IF(W1651&lt;-0.05, "អនុញ្ញាត (អ្នកផ្គត់ផ្គង់ប្រកាសខ្វះ)", "បានប្រកាស (អនុញ្ញាត)"), IF(AND(T1651=FALSE, U1651=FALSE, V1651=FALSE), "ព្យួរទុក (មិនមានទិន្នន័យ)", "ប្រកាសខុស (ព្យួរទុក)"))</f>
        <v/>
      </c>
      <c r="L1651" s="418" t="inlineStr"/>
      <c r="M1651" s="418" t="inlineStr"/>
      <c r="N1651" s="455" t="n"/>
      <c r="O1651" s="455">
        <f>IF(W1651&lt;0,AI1651,I1651)</f>
        <v/>
      </c>
      <c r="P1651" s="455">
        <f>I1651-O1651</f>
        <v/>
      </c>
      <c r="Q1651" s="418" t="n"/>
      <c r="R1651" s="418" t="inlineStr">
        <is>
          <t>002402</t>
        </is>
      </c>
      <c r="S1651" s="418" t="inlineStr">
        <is>
          <t>002402</t>
        </is>
      </c>
      <c r="T1651" s="418">
        <f>R1651=S1651</f>
        <v/>
      </c>
      <c r="U1651" s="418">
        <f>AND(MONTH(F1651)=MONTH(Y1651), YEAR(F1651)=YEAR(Y1651))</f>
        <v/>
      </c>
      <c r="V1651" s="418">
        <f>AND(AC1651&lt;&gt;"", 'Company information'!D$4&lt;&gt;"", RIGHT(SUBSTITUTE(AC1651,"-",""),9)=RIGHT(SUBSTITUTE('Company information'!D$4,"-",""),9))</f>
        <v/>
      </c>
      <c r="W1651" s="418">
        <f>AI1651-I1651</f>
        <v/>
      </c>
      <c r="X1651" s="455" t="n"/>
      <c r="Y1651" s="419" t="n">
        <v>44844</v>
      </c>
      <c r="Z1651" s="418" t="inlineStr">
        <is>
          <t>002402</t>
        </is>
      </c>
      <c r="AA1651" s="418" t="inlineStr"/>
      <c r="AB1651" s="418" t="inlineStr">
        <is>
          <t>បុគ្គលជាប់អាករ</t>
        </is>
      </c>
      <c r="AC1651" s="418" t="inlineStr">
        <is>
          <t>L001-100067123</t>
        </is>
      </c>
      <c r="AD1651" s="418" t="inlineStr">
        <is>
          <t>រីឡាយអេប៊ល សូស អ៊ិនដាសស្រ្ទៀល (ខេមបូឌា)</t>
        </is>
      </c>
      <c r="AE1651" s="455" t="n">
        <v>2128698</v>
      </c>
      <c r="AF1651" s="455" t="n">
        <v>1935180</v>
      </c>
      <c r="AG1651" s="455" t="n">
        <v>0</v>
      </c>
      <c r="AH1651" s="455" t="n">
        <v>0</v>
      </c>
      <c r="AI1651" s="455" t="n">
        <v>193518</v>
      </c>
      <c r="AJ1651" s="455" t="n">
        <v>0</v>
      </c>
      <c r="AK1651" s="455" t="n">
        <v>0</v>
      </c>
      <c r="AL1651" s="455" t="n">
        <v>0</v>
      </c>
      <c r="AM1651" s="455" t="n">
        <v>0</v>
      </c>
      <c r="AN1651" s="455" t="n">
        <v>0</v>
      </c>
      <c r="AO1651" s="455" t="n">
        <v>0</v>
      </c>
      <c r="AP1651" s="455" t="n">
        <v>0</v>
      </c>
      <c r="AQ1651" s="455" t="n">
        <v>0</v>
      </c>
      <c r="AR1651" s="418" t="inlineStr"/>
      <c r="AS1651" s="418" t="inlineStr">
        <is>
          <t>Trucking</t>
        </is>
      </c>
      <c r="AT1651" s="418" t="inlineStr">
        <is>
          <t>បានប្រកាសពន្ធ</t>
        </is>
      </c>
    </row>
    <row r="1652">
      <c r="A1652" s="417" t="n">
        <v>1643</v>
      </c>
      <c r="B1652" s="418" t="inlineStr">
        <is>
          <t>Customs Clearance Fee and Trucking Fee</t>
        </is>
      </c>
      <c r="C1652" s="418" t="inlineStr">
        <is>
          <t>សូស៊ីយេតេ កុងសេស្យូនែរ ដឺ ឡាអេរ៉ូព័រ</t>
        </is>
      </c>
      <c r="D1652" s="418" t="inlineStr">
        <is>
          <t>L001-100047300</t>
        </is>
      </c>
      <c r="E1652" s="418" t="inlineStr">
        <is>
          <t>2200-060776</t>
        </is>
      </c>
      <c r="F1652" s="419" t="n">
        <v>44861</v>
      </c>
      <c r="G1652" s="420" t="n">
        <v>3312</v>
      </c>
      <c r="H1652" s="418" t="n"/>
      <c r="I1652" s="455" t="n">
        <v>3312</v>
      </c>
      <c r="J1652" s="418">
        <f>IF(L1652&lt;&gt;"",L1652,K1652)</f>
        <v/>
      </c>
      <c r="K1652" s="418">
        <f>IF(AND(T1652=TRUE, U1652=TRUE, V1652=TRUE), IF(W1652&lt;-0.05, "អនុញ្ញាត (អ្នកផ្គត់ផ្គង់ប្រកាសខ្វះ)", "បានប្រកាស (អនុញ្ញាត)"), IF(AND(T1652=FALSE, U1652=FALSE, V1652=FALSE), "ព្យួរទុក (មិនមានទិន្នន័យ)", "ប្រកាសខុស (ព្យួរទុក)"))</f>
        <v/>
      </c>
      <c r="L1652" s="418" t="inlineStr"/>
      <c r="M1652" s="418" t="inlineStr"/>
      <c r="N1652" s="455" t="n"/>
      <c r="O1652" s="455">
        <f>IF(W1652&lt;0,AI1652,I1652)</f>
        <v/>
      </c>
      <c r="P1652" s="455">
        <f>I1652-O1652</f>
        <v/>
      </c>
      <c r="Q1652" s="418" t="n"/>
      <c r="R1652" s="418" t="inlineStr">
        <is>
          <t>2200-060776</t>
        </is>
      </c>
      <c r="S1652" s="418" t="inlineStr"/>
      <c r="T1652" s="418">
        <f>R1652=S1652</f>
        <v/>
      </c>
      <c r="U1652" s="418">
        <f>AND(MONTH(F1652)=MONTH(Y1652), YEAR(F1652)=YEAR(Y1652))</f>
        <v/>
      </c>
      <c r="V1652" s="418">
        <f>AND(AC1652&lt;&gt;"", 'Company information'!D$4&lt;&gt;"", RIGHT(SUBSTITUTE(AC1652,"-",""),9)=RIGHT(SUBSTITUTE('Company information'!D$4,"-",""),9))</f>
        <v/>
      </c>
      <c r="W1652" s="418">
        <f>AI1652-I1652</f>
        <v/>
      </c>
      <c r="X1652" s="455" t="n"/>
      <c r="Y1652" s="417" t="n"/>
      <c r="Z1652" s="418" t="n"/>
      <c r="AA1652" s="418" t="n"/>
      <c r="AB1652" s="418" t="n"/>
      <c r="AC1652" s="418" t="n"/>
      <c r="AD1652" s="418" t="n"/>
      <c r="AE1652" s="455" t="n"/>
      <c r="AF1652" s="455" t="n"/>
      <c r="AG1652" s="455" t="n"/>
      <c r="AH1652" s="455" t="n"/>
      <c r="AI1652" s="455" t="n"/>
      <c r="AJ1652" s="455" t="n"/>
      <c r="AK1652" s="455" t="n"/>
      <c r="AL1652" s="455" t="n"/>
      <c r="AM1652" s="455" t="n"/>
      <c r="AN1652" s="455" t="n"/>
      <c r="AO1652" s="455" t="n"/>
      <c r="AP1652" s="455" t="n"/>
      <c r="AQ1652" s="455" t="n"/>
      <c r="AR1652" s="418" t="n"/>
      <c r="AS1652" s="418" t="n"/>
      <c r="AT1652" s="418" t="n"/>
    </row>
    <row r="1653">
      <c r="A1653" s="417" t="n">
        <v>1644</v>
      </c>
      <c r="B1653" s="418" t="inlineStr">
        <is>
          <t>Customs Declaration, CPF Containerized</t>
        </is>
      </c>
      <c r="C1653" s="418" t="inlineStr">
        <is>
          <t>សូស៊ីយេតេ កុងសេស្យូនែរ ដឺ ឡាអេរ៉ូព័រ</t>
        </is>
      </c>
      <c r="D1653" s="418" t="inlineStr">
        <is>
          <t>L001-100047300</t>
        </is>
      </c>
      <c r="E1653" s="418" t="inlineStr">
        <is>
          <t>2200-059449</t>
        </is>
      </c>
      <c r="F1653" s="419" t="n">
        <v>44854</v>
      </c>
      <c r="G1653" s="420" t="n">
        <v>36417</v>
      </c>
      <c r="H1653" s="418" t="n"/>
      <c r="I1653" s="455" t="n">
        <v>36417</v>
      </c>
      <c r="J1653" s="418">
        <f>IF(L1653&lt;&gt;"",L1653,K1653)</f>
        <v/>
      </c>
      <c r="K1653" s="418">
        <f>IF(AND(T1653=TRUE, U1653=TRUE, V1653=TRUE), IF(W1653&lt;-0.05, "អនុញ្ញាត (អ្នកផ្គត់ផ្គង់ប្រកាសខ្វះ)", "បានប្រកាស (អនុញ្ញាត)"), IF(AND(T1653=FALSE, U1653=FALSE, V1653=FALSE), "ព្យួរទុក (មិនមានទិន្នន័យ)", "ប្រកាសខុស (ព្យួរទុក)"))</f>
        <v/>
      </c>
      <c r="L1653" s="418" t="inlineStr"/>
      <c r="M1653" s="418" t="inlineStr"/>
      <c r="N1653" s="455" t="n"/>
      <c r="O1653" s="455">
        <f>IF(W1653&lt;0,AI1653,I1653)</f>
        <v/>
      </c>
      <c r="P1653" s="455">
        <f>I1653-O1653</f>
        <v/>
      </c>
      <c r="Q1653" s="418" t="n"/>
      <c r="R1653" s="418" t="inlineStr">
        <is>
          <t>2200-059449</t>
        </is>
      </c>
      <c r="S1653" s="418" t="inlineStr"/>
      <c r="T1653" s="418">
        <f>R1653=S1653</f>
        <v/>
      </c>
      <c r="U1653" s="418">
        <f>AND(MONTH(F1653)=MONTH(Y1653), YEAR(F1653)=YEAR(Y1653))</f>
        <v/>
      </c>
      <c r="V1653" s="418">
        <f>AND(AC1653&lt;&gt;"", 'Company information'!D$4&lt;&gt;"", RIGHT(SUBSTITUTE(AC1653,"-",""),9)=RIGHT(SUBSTITUTE('Company information'!D$4,"-",""),9))</f>
        <v/>
      </c>
      <c r="W1653" s="418">
        <f>AI1653-I1653</f>
        <v/>
      </c>
      <c r="X1653" s="455" t="n"/>
      <c r="Y1653" s="417" t="n"/>
      <c r="Z1653" s="418" t="n"/>
      <c r="AA1653" s="418" t="n"/>
      <c r="AB1653" s="418" t="n"/>
      <c r="AC1653" s="418" t="n"/>
      <c r="AD1653" s="418" t="n"/>
      <c r="AE1653" s="455" t="n"/>
      <c r="AF1653" s="455" t="n"/>
      <c r="AG1653" s="455" t="n"/>
      <c r="AH1653" s="455" t="n"/>
      <c r="AI1653" s="455" t="n"/>
      <c r="AJ1653" s="455" t="n"/>
      <c r="AK1653" s="455" t="n"/>
      <c r="AL1653" s="455" t="n"/>
      <c r="AM1653" s="455" t="n"/>
      <c r="AN1653" s="455" t="n"/>
      <c r="AO1653" s="455" t="n"/>
      <c r="AP1653" s="455" t="n"/>
      <c r="AQ1653" s="455" t="n"/>
      <c r="AR1653" s="418" t="n"/>
      <c r="AS1653" s="418" t="n"/>
      <c r="AT1653" s="418" t="n"/>
    </row>
    <row r="1654">
      <c r="A1654" s="417" t="n">
        <v>1645</v>
      </c>
      <c r="B1654" s="418" t="inlineStr">
        <is>
          <t>Lift-On &amp; Lift-Off</t>
        </is>
      </c>
      <c r="C1654" s="418" t="inlineStr">
        <is>
          <t>សូស៊ីយេតេ កុងសេស្យូនែរ ដឺ ឡាអេរ៉ូព័រ</t>
        </is>
      </c>
      <c r="D1654" s="418" t="inlineStr">
        <is>
          <t>L001-100047300</t>
        </is>
      </c>
      <c r="E1654" s="418" t="inlineStr">
        <is>
          <t>2200-059448</t>
        </is>
      </c>
      <c r="F1654" s="419" t="n">
        <v>44854</v>
      </c>
      <c r="G1654" s="420" t="n">
        <v>69087</v>
      </c>
      <c r="H1654" s="418" t="n"/>
      <c r="I1654" s="455" t="n">
        <v>69087</v>
      </c>
      <c r="J1654" s="418">
        <f>IF(L1654&lt;&gt;"",L1654,K1654)</f>
        <v/>
      </c>
      <c r="K1654" s="418">
        <f>IF(AND(T1654=TRUE, U1654=TRUE, V1654=TRUE), IF(W1654&lt;-0.05, "អនុញ្ញាត (អ្នកផ្គត់ផ្គង់ប្រកាសខ្វះ)", "បានប្រកាស (អនុញ្ញាត)"), IF(AND(T1654=FALSE, U1654=FALSE, V1654=FALSE), "ព្យួរទុក (មិនមានទិន្នន័យ)", "ប្រកាសខុស (ព្យួរទុក)"))</f>
        <v/>
      </c>
      <c r="L1654" s="418" t="inlineStr"/>
      <c r="M1654" s="418" t="inlineStr"/>
      <c r="N1654" s="455" t="n"/>
      <c r="O1654" s="455">
        <f>IF(W1654&lt;0,AI1654,I1654)</f>
        <v/>
      </c>
      <c r="P1654" s="455">
        <f>I1654-O1654</f>
        <v/>
      </c>
      <c r="Q1654" s="418" t="n"/>
      <c r="R1654" s="418" t="inlineStr">
        <is>
          <t>2200-059448</t>
        </is>
      </c>
      <c r="S1654" s="418" t="inlineStr"/>
      <c r="T1654" s="418">
        <f>R1654=S1654</f>
        <v/>
      </c>
      <c r="U1654" s="418">
        <f>AND(MONTH(F1654)=MONTH(Y1654), YEAR(F1654)=YEAR(Y1654))</f>
        <v/>
      </c>
      <c r="V1654" s="418">
        <f>AND(AC1654&lt;&gt;"", 'Company information'!D$4&lt;&gt;"", RIGHT(SUBSTITUTE(AC1654,"-",""),9)=RIGHT(SUBSTITUTE('Company information'!D$4,"-",""),9))</f>
        <v/>
      </c>
      <c r="W1654" s="418">
        <f>AI1654-I1654</f>
        <v/>
      </c>
      <c r="X1654" s="455" t="n"/>
      <c r="Y1654" s="417" t="n"/>
      <c r="Z1654" s="418" t="n"/>
      <c r="AA1654" s="418" t="n"/>
      <c r="AB1654" s="418" t="n"/>
      <c r="AC1654" s="418" t="n"/>
      <c r="AD1654" s="418" t="n"/>
      <c r="AE1654" s="455" t="n"/>
      <c r="AF1654" s="455" t="n"/>
      <c r="AG1654" s="455" t="n"/>
      <c r="AH1654" s="455" t="n"/>
      <c r="AI1654" s="455" t="n"/>
      <c r="AJ1654" s="455" t="n"/>
      <c r="AK1654" s="455" t="n"/>
      <c r="AL1654" s="455" t="n"/>
      <c r="AM1654" s="455" t="n"/>
      <c r="AN1654" s="455" t="n"/>
      <c r="AO1654" s="455" t="n"/>
      <c r="AP1654" s="455" t="n"/>
      <c r="AQ1654" s="455" t="n"/>
      <c r="AR1654" s="418" t="n"/>
      <c r="AS1654" s="418" t="n"/>
      <c r="AT1654" s="418" t="n"/>
    </row>
    <row r="1655">
      <c r="A1655" s="417" t="n">
        <v>1646</v>
      </c>
      <c r="B1655" s="418" t="inlineStr">
        <is>
          <t>THC, EMF, 3 PARTY TRUCKING, CIC, R/O, DOC FEE and HANDLING FEE</t>
        </is>
      </c>
      <c r="C1655" s="418" t="inlineStr">
        <is>
          <t>សូស៊ីយេតេ កុងសេស្យូនែរ ដឺ ឡាអេរ៉ូព័រ</t>
        </is>
      </c>
      <c r="D1655" s="418" t="inlineStr">
        <is>
          <t>L001-100047300</t>
        </is>
      </c>
      <c r="E1655" s="418" t="inlineStr">
        <is>
          <t>2200-059450</t>
        </is>
      </c>
      <c r="F1655" s="419" t="n">
        <v>44854</v>
      </c>
      <c r="G1655" s="420" t="n">
        <v>8424</v>
      </c>
      <c r="H1655" s="418" t="n"/>
      <c r="I1655" s="455" t="n">
        <v>8424</v>
      </c>
      <c r="J1655" s="418">
        <f>IF(L1655&lt;&gt;"",L1655,K1655)</f>
        <v/>
      </c>
      <c r="K1655" s="418">
        <f>IF(AND(T1655=TRUE, U1655=TRUE, V1655=TRUE), IF(W1655&lt;-0.05, "អនុញ្ញាត (អ្នកផ្គត់ផ្គង់ប្រកាសខ្វះ)", "បានប្រកាស (អនុញ្ញាត)"), IF(AND(T1655=FALSE, U1655=FALSE, V1655=FALSE), "ព្យួរទុក (មិនមានទិន្នន័យ)", "ប្រកាសខុស (ព្យួរទុក)"))</f>
        <v/>
      </c>
      <c r="L1655" s="418" t="inlineStr"/>
      <c r="M1655" s="418" t="inlineStr"/>
      <c r="N1655" s="455" t="n"/>
      <c r="O1655" s="455">
        <f>IF(W1655&lt;0,AI1655,I1655)</f>
        <v/>
      </c>
      <c r="P1655" s="455">
        <f>I1655-O1655</f>
        <v/>
      </c>
      <c r="Q1655" s="418" t="n"/>
      <c r="R1655" s="418" t="inlineStr">
        <is>
          <t>2200-059450</t>
        </is>
      </c>
      <c r="S1655" s="418" t="inlineStr"/>
      <c r="T1655" s="418">
        <f>R1655=S1655</f>
        <v/>
      </c>
      <c r="U1655" s="418">
        <f>AND(MONTH(F1655)=MONTH(Y1655), YEAR(F1655)=YEAR(Y1655))</f>
        <v/>
      </c>
      <c r="V1655" s="418">
        <f>AND(AC1655&lt;&gt;"", 'Company information'!D$4&lt;&gt;"", RIGHT(SUBSTITUTE(AC1655,"-",""),9)=RIGHT(SUBSTITUTE('Company information'!D$4,"-",""),9))</f>
        <v/>
      </c>
      <c r="W1655" s="418">
        <f>AI1655-I1655</f>
        <v/>
      </c>
      <c r="X1655" s="455" t="n"/>
      <c r="Y1655" s="417" t="n"/>
      <c r="Z1655" s="418" t="n"/>
      <c r="AA1655" s="418" t="n"/>
      <c r="AB1655" s="418" t="n"/>
      <c r="AC1655" s="418" t="n"/>
      <c r="AD1655" s="418" t="n"/>
      <c r="AE1655" s="455" t="n"/>
      <c r="AF1655" s="455" t="n"/>
      <c r="AG1655" s="455" t="n"/>
      <c r="AH1655" s="455" t="n"/>
      <c r="AI1655" s="455" t="n"/>
      <c r="AJ1655" s="455" t="n"/>
      <c r="AK1655" s="455" t="n"/>
      <c r="AL1655" s="455" t="n"/>
      <c r="AM1655" s="455" t="n"/>
      <c r="AN1655" s="455" t="n"/>
      <c r="AO1655" s="455" t="n"/>
      <c r="AP1655" s="455" t="n"/>
      <c r="AQ1655" s="455" t="n"/>
      <c r="AR1655" s="418" t="n"/>
      <c r="AS1655" s="418" t="n"/>
      <c r="AT1655" s="418" t="n"/>
    </row>
    <row r="1656">
      <c r="A1656" s="417" t="n">
        <v>1647</v>
      </c>
      <c r="B1656" s="418" t="inlineStr">
        <is>
          <t>Customs Clearance Fee, Extra Trucking Fee, Non-Original Insurance, Permit Fee, Service Charge and Gate Fee</t>
        </is>
      </c>
      <c r="C1656" s="418" t="inlineStr">
        <is>
          <t>សូស៊ីយេតេ កុងសេស្យូនែរ ដឺ ឡាអេរ៉ូព័រ</t>
        </is>
      </c>
      <c r="D1656" s="418" t="inlineStr">
        <is>
          <t>L001-100047300</t>
        </is>
      </c>
      <c r="E1656" s="418" t="inlineStr">
        <is>
          <t>2200-059447</t>
        </is>
      </c>
      <c r="F1656" s="419" t="n">
        <v>44854</v>
      </c>
      <c r="G1656" s="420" t="n">
        <v>3117</v>
      </c>
      <c r="H1656" s="418" t="n"/>
      <c r="I1656" s="455" t="n">
        <v>3117</v>
      </c>
      <c r="J1656" s="418">
        <f>IF(L1656&lt;&gt;"",L1656,K1656)</f>
        <v/>
      </c>
      <c r="K1656" s="418">
        <f>IF(AND(T1656=TRUE, U1656=TRUE, V1656=TRUE), IF(W1656&lt;-0.05, "អនុញ្ញាត (អ្នកផ្គត់ផ្គង់ប្រកាសខ្វះ)", "បានប្រកាស (អនុញ្ញាត)"), IF(AND(T1656=FALSE, U1656=FALSE, V1656=FALSE), "ព្យួរទុក (មិនមានទិន្នន័យ)", "ប្រកាសខុស (ព្យួរទុក)"))</f>
        <v/>
      </c>
      <c r="L1656" s="418" t="inlineStr"/>
      <c r="M1656" s="418" t="inlineStr"/>
      <c r="N1656" s="455" t="n"/>
      <c r="O1656" s="455">
        <f>IF(W1656&lt;0,AI1656,I1656)</f>
        <v/>
      </c>
      <c r="P1656" s="455">
        <f>I1656-O1656</f>
        <v/>
      </c>
      <c r="Q1656" s="418" t="n"/>
      <c r="R1656" s="418" t="inlineStr">
        <is>
          <t>2200-059447</t>
        </is>
      </c>
      <c r="S1656" s="418" t="inlineStr"/>
      <c r="T1656" s="418">
        <f>R1656=S1656</f>
        <v/>
      </c>
      <c r="U1656" s="418">
        <f>AND(MONTH(F1656)=MONTH(Y1656), YEAR(F1656)=YEAR(Y1656))</f>
        <v/>
      </c>
      <c r="V1656" s="418">
        <f>AND(AC1656&lt;&gt;"", 'Company information'!D$4&lt;&gt;"", RIGHT(SUBSTITUTE(AC1656,"-",""),9)=RIGHT(SUBSTITUTE('Company information'!D$4,"-",""),9))</f>
        <v/>
      </c>
      <c r="W1656" s="418">
        <f>AI1656-I1656</f>
        <v/>
      </c>
      <c r="X1656" s="455" t="n"/>
      <c r="Y1656" s="417" t="n"/>
      <c r="Z1656" s="418" t="n"/>
      <c r="AA1656" s="418" t="n"/>
      <c r="AB1656" s="418" t="n"/>
      <c r="AC1656" s="418" t="n"/>
      <c r="AD1656" s="418" t="n"/>
      <c r="AE1656" s="455" t="n"/>
      <c r="AF1656" s="455" t="n"/>
      <c r="AG1656" s="455" t="n"/>
      <c r="AH1656" s="455" t="n"/>
      <c r="AI1656" s="455" t="n"/>
      <c r="AJ1656" s="455" t="n"/>
      <c r="AK1656" s="455" t="n"/>
      <c r="AL1656" s="455" t="n"/>
      <c r="AM1656" s="455" t="n"/>
      <c r="AN1656" s="455" t="n"/>
      <c r="AO1656" s="455" t="n"/>
      <c r="AP1656" s="455" t="n"/>
      <c r="AQ1656" s="455" t="n"/>
      <c r="AR1656" s="418" t="n"/>
      <c r="AS1656" s="418" t="n"/>
      <c r="AT1656" s="418" t="n"/>
    </row>
    <row r="1657">
      <c r="A1657" s="417" t="n">
        <v>1648</v>
      </c>
      <c r="B1657" s="418" t="inlineStr">
        <is>
          <t>Customs Clearance Fee and Trucking Fee</t>
        </is>
      </c>
      <c r="C1657" s="418" t="inlineStr">
        <is>
          <t>សូស៊ីយេតេ កុងសេស្យូនែរ ដឺ ឡាអេរ៉ូព័រ</t>
        </is>
      </c>
      <c r="D1657" s="418" t="inlineStr">
        <is>
          <t>L001-100047300</t>
        </is>
      </c>
      <c r="E1657" s="418" t="inlineStr">
        <is>
          <t>2200-059451</t>
        </is>
      </c>
      <c r="F1657" s="419" t="n">
        <v>44854</v>
      </c>
      <c r="G1657" s="420" t="n">
        <v>20331</v>
      </c>
      <c r="H1657" s="418" t="n"/>
      <c r="I1657" s="455" t="n">
        <v>20331</v>
      </c>
      <c r="J1657" s="418">
        <f>IF(L1657&lt;&gt;"",L1657,K1657)</f>
        <v/>
      </c>
      <c r="K1657" s="418">
        <f>IF(AND(T1657=TRUE, U1657=TRUE, V1657=TRUE), IF(W1657&lt;-0.05, "អនុញ្ញាត (អ្នកផ្គត់ផ្គង់ប្រកាសខ្វះ)", "បានប្រកាស (អនុញ្ញាត)"), IF(AND(T1657=FALSE, U1657=FALSE, V1657=FALSE), "ព្យួរទុក (មិនមានទិន្នន័យ)", "ប្រកាសខុស (ព្យួរទុក)"))</f>
        <v/>
      </c>
      <c r="L1657" s="418" t="inlineStr"/>
      <c r="M1657" s="418" t="inlineStr"/>
      <c r="N1657" s="455" t="n"/>
      <c r="O1657" s="455">
        <f>IF(W1657&lt;0,AI1657,I1657)</f>
        <v/>
      </c>
      <c r="P1657" s="455">
        <f>I1657-O1657</f>
        <v/>
      </c>
      <c r="Q1657" s="418" t="n"/>
      <c r="R1657" s="418" t="inlineStr">
        <is>
          <t>2200-059451</t>
        </is>
      </c>
      <c r="S1657" s="418" t="inlineStr"/>
      <c r="T1657" s="418">
        <f>R1657=S1657</f>
        <v/>
      </c>
      <c r="U1657" s="418">
        <f>AND(MONTH(F1657)=MONTH(Y1657), YEAR(F1657)=YEAR(Y1657))</f>
        <v/>
      </c>
      <c r="V1657" s="418">
        <f>AND(AC1657&lt;&gt;"", 'Company information'!D$4&lt;&gt;"", RIGHT(SUBSTITUTE(AC1657,"-",""),9)=RIGHT(SUBSTITUTE('Company information'!D$4,"-",""),9))</f>
        <v/>
      </c>
      <c r="W1657" s="418">
        <f>AI1657-I1657</f>
        <v/>
      </c>
      <c r="X1657" s="455" t="n"/>
      <c r="Y1657" s="417" t="n"/>
      <c r="Z1657" s="418" t="n"/>
      <c r="AA1657" s="418" t="n"/>
      <c r="AB1657" s="418" t="n"/>
      <c r="AC1657" s="418" t="n"/>
      <c r="AD1657" s="418" t="n"/>
      <c r="AE1657" s="455" t="n"/>
      <c r="AF1657" s="455" t="n"/>
      <c r="AG1657" s="455" t="n"/>
      <c r="AH1657" s="455" t="n"/>
      <c r="AI1657" s="455" t="n"/>
      <c r="AJ1657" s="455" t="n"/>
      <c r="AK1657" s="455" t="n"/>
      <c r="AL1657" s="455" t="n"/>
      <c r="AM1657" s="455" t="n"/>
      <c r="AN1657" s="455" t="n"/>
      <c r="AO1657" s="455" t="n"/>
      <c r="AP1657" s="455" t="n"/>
      <c r="AQ1657" s="455" t="n"/>
      <c r="AR1657" s="418" t="n"/>
      <c r="AS1657" s="418" t="n"/>
      <c r="AT1657" s="418" t="n"/>
    </row>
    <row r="1658">
      <c r="A1658" s="417" t="n">
        <v>1649</v>
      </c>
      <c r="B1658" s="418" t="inlineStr">
        <is>
          <t>Customs Declaration, CPF</t>
        </is>
      </c>
      <c r="C1658" s="418" t="inlineStr">
        <is>
          <t>សូស៊ីយេតេ កុងសេស្យូនែរ ដឺ ឡាអេរ៉ូព័រ</t>
        </is>
      </c>
      <c r="D1658" s="418" t="inlineStr">
        <is>
          <t>L001-100047300</t>
        </is>
      </c>
      <c r="E1658" s="418" t="inlineStr">
        <is>
          <t>2200-058090</t>
        </is>
      </c>
      <c r="F1658" s="419" t="n">
        <v>44847</v>
      </c>
      <c r="G1658" s="420" t="n">
        <v>16751</v>
      </c>
      <c r="H1658" s="418" t="n"/>
      <c r="I1658" s="455" t="n">
        <v>16751</v>
      </c>
      <c r="J1658" s="418">
        <f>IF(L1658&lt;&gt;"",L1658,K1658)</f>
        <v/>
      </c>
      <c r="K1658" s="418">
        <f>IF(AND(T1658=TRUE, U1658=TRUE, V1658=TRUE), IF(W1658&lt;-0.05, "អនុញ្ញាត (អ្នកផ្គត់ផ្គង់ប្រកាសខ្វះ)", "បានប្រកាស (អនុញ្ញាត)"), IF(AND(T1658=FALSE, U1658=FALSE, V1658=FALSE), "ព្យួរទុក (មិនមានទិន្នន័យ)", "ប្រកាសខុស (ព្យួរទុក)"))</f>
        <v/>
      </c>
      <c r="L1658" s="418" t="inlineStr"/>
      <c r="M1658" s="418" t="inlineStr"/>
      <c r="N1658" s="455" t="n"/>
      <c r="O1658" s="455">
        <f>IF(W1658&lt;0,AI1658,I1658)</f>
        <v/>
      </c>
      <c r="P1658" s="455">
        <f>I1658-O1658</f>
        <v/>
      </c>
      <c r="Q1658" s="418" t="n"/>
      <c r="R1658" s="418" t="inlineStr">
        <is>
          <t>2200-058090</t>
        </is>
      </c>
      <c r="S1658" s="418" t="inlineStr"/>
      <c r="T1658" s="418">
        <f>R1658=S1658</f>
        <v/>
      </c>
      <c r="U1658" s="418">
        <f>AND(MONTH(F1658)=MONTH(Y1658), YEAR(F1658)=YEAR(Y1658))</f>
        <v/>
      </c>
      <c r="V1658" s="418">
        <f>AND(AC1658&lt;&gt;"", 'Company information'!D$4&lt;&gt;"", RIGHT(SUBSTITUTE(AC1658,"-",""),9)=RIGHT(SUBSTITUTE('Company information'!D$4,"-",""),9))</f>
        <v/>
      </c>
      <c r="W1658" s="418">
        <f>AI1658-I1658</f>
        <v/>
      </c>
      <c r="X1658" s="455" t="n"/>
      <c r="Y1658" s="417" t="n"/>
      <c r="Z1658" s="418" t="n"/>
      <c r="AA1658" s="418" t="n"/>
      <c r="AB1658" s="418" t="n"/>
      <c r="AC1658" s="418" t="n"/>
      <c r="AD1658" s="418" t="n"/>
      <c r="AE1658" s="455" t="n"/>
      <c r="AF1658" s="455" t="n"/>
      <c r="AG1658" s="455" t="n"/>
      <c r="AH1658" s="455" t="n"/>
      <c r="AI1658" s="455" t="n"/>
      <c r="AJ1658" s="455" t="n"/>
      <c r="AK1658" s="455" t="n"/>
      <c r="AL1658" s="455" t="n"/>
      <c r="AM1658" s="455" t="n"/>
      <c r="AN1658" s="455" t="n"/>
      <c r="AO1658" s="455" t="n"/>
      <c r="AP1658" s="455" t="n"/>
      <c r="AQ1658" s="455" t="n"/>
      <c r="AR1658" s="418" t="n"/>
      <c r="AS1658" s="418" t="n"/>
      <c r="AT1658" s="418" t="n"/>
    </row>
    <row r="1659">
      <c r="A1659" s="417" t="n">
        <v>1650</v>
      </c>
      <c r="B1659" s="418" t="inlineStr">
        <is>
          <t>Charge from warehouse and Storage Charges</t>
        </is>
      </c>
      <c r="C1659" s="418" t="inlineStr">
        <is>
          <t>សូស៊ីយេតេ កុងសេស្យូនែរ ដឺ ឡាអេរ៉ូព័រ</t>
        </is>
      </c>
      <c r="D1659" s="418" t="inlineStr">
        <is>
          <t>L001-100047300</t>
        </is>
      </c>
      <c r="E1659" s="418" t="inlineStr">
        <is>
          <t>2200-058091</t>
        </is>
      </c>
      <c r="F1659" s="419" t="n">
        <v>44847</v>
      </c>
      <c r="G1659" s="420" t="n">
        <v>7614</v>
      </c>
      <c r="H1659" s="418" t="n"/>
      <c r="I1659" s="455" t="n">
        <v>7614</v>
      </c>
      <c r="J1659" s="418">
        <f>IF(L1659&lt;&gt;"",L1659,K1659)</f>
        <v/>
      </c>
      <c r="K1659" s="418">
        <f>IF(AND(T1659=TRUE, U1659=TRUE, V1659=TRUE), IF(W1659&lt;-0.05, "អនុញ្ញាត (អ្នកផ្គត់ផ្គង់ប្រកាសខ្វះ)", "បានប្រកាស (អនុញ្ញាត)"), IF(AND(T1659=FALSE, U1659=FALSE, V1659=FALSE), "ព្យួរទុក (មិនមានទិន្នន័យ)", "ប្រកាសខុស (ព្យួរទុក)"))</f>
        <v/>
      </c>
      <c r="L1659" s="418" t="inlineStr"/>
      <c r="M1659" s="418" t="inlineStr"/>
      <c r="N1659" s="455" t="n"/>
      <c r="O1659" s="455">
        <f>IF(W1659&lt;0,AI1659,I1659)</f>
        <v/>
      </c>
      <c r="P1659" s="455">
        <f>I1659-O1659</f>
        <v/>
      </c>
      <c r="Q1659" s="418" t="n"/>
      <c r="R1659" s="418" t="inlineStr">
        <is>
          <t>2200-058091</t>
        </is>
      </c>
      <c r="S1659" s="418" t="inlineStr"/>
      <c r="T1659" s="418">
        <f>R1659=S1659</f>
        <v/>
      </c>
      <c r="U1659" s="418">
        <f>AND(MONTH(F1659)=MONTH(Y1659), YEAR(F1659)=YEAR(Y1659))</f>
        <v/>
      </c>
      <c r="V1659" s="418">
        <f>AND(AC1659&lt;&gt;"", 'Company information'!D$4&lt;&gt;"", RIGHT(SUBSTITUTE(AC1659,"-",""),9)=RIGHT(SUBSTITUTE('Company information'!D$4,"-",""),9))</f>
        <v/>
      </c>
      <c r="W1659" s="418">
        <f>AI1659-I1659</f>
        <v/>
      </c>
      <c r="X1659" s="455" t="n"/>
      <c r="Y1659" s="417" t="n"/>
      <c r="Z1659" s="418" t="n"/>
      <c r="AA1659" s="418" t="n"/>
      <c r="AB1659" s="418" t="n"/>
      <c r="AC1659" s="418" t="n"/>
      <c r="AD1659" s="418" t="n"/>
      <c r="AE1659" s="455" t="n"/>
      <c r="AF1659" s="455" t="n"/>
      <c r="AG1659" s="455" t="n"/>
      <c r="AH1659" s="455" t="n"/>
      <c r="AI1659" s="455" t="n"/>
      <c r="AJ1659" s="455" t="n"/>
      <c r="AK1659" s="455" t="n"/>
      <c r="AL1659" s="455" t="n"/>
      <c r="AM1659" s="455" t="n"/>
      <c r="AN1659" s="455" t="n"/>
      <c r="AO1659" s="455" t="n"/>
      <c r="AP1659" s="455" t="n"/>
      <c r="AQ1659" s="455" t="n"/>
      <c r="AR1659" s="418" t="n"/>
      <c r="AS1659" s="418" t="n"/>
      <c r="AT1659" s="418" t="n"/>
    </row>
    <row r="1660">
      <c r="A1660" s="417" t="n">
        <v>1651</v>
      </c>
      <c r="B1660" s="418" t="inlineStr">
        <is>
          <t>Import Shipment Expense</t>
        </is>
      </c>
      <c r="C1660" s="418" t="inlineStr">
        <is>
          <t>សូស៊ីយេតេ កុងសេស្យូនែរ ដឺ ឡាអេរ៉ូព័រ</t>
        </is>
      </c>
      <c r="D1660" s="418" t="inlineStr">
        <is>
          <t>L001-100047300</t>
        </is>
      </c>
      <c r="E1660" s="418" t="inlineStr">
        <is>
          <t>2200-058089</t>
        </is>
      </c>
      <c r="F1660" s="419" t="n">
        <v>44847</v>
      </c>
      <c r="G1660" s="420" t="n">
        <v>6587</v>
      </c>
      <c r="H1660" s="418" t="n"/>
      <c r="I1660" s="455" t="n">
        <v>6587</v>
      </c>
      <c r="J1660" s="418">
        <f>IF(L1660&lt;&gt;"",L1660,K1660)</f>
        <v/>
      </c>
      <c r="K1660" s="418">
        <f>IF(AND(T1660=TRUE, U1660=TRUE, V1660=TRUE), IF(W1660&lt;-0.05, "អនុញ្ញាត (អ្នកផ្គត់ផ្គង់ប្រកាសខ្វះ)", "បានប្រកាស (អនុញ្ញាត)"), IF(AND(T1660=FALSE, U1660=FALSE, V1660=FALSE), "ព្យួរទុក (មិនមានទិន្នន័យ)", "ប្រកាសខុស (ព្យួរទុក)"))</f>
        <v/>
      </c>
      <c r="L1660" s="418" t="inlineStr"/>
      <c r="M1660" s="418" t="inlineStr"/>
      <c r="N1660" s="455" t="n"/>
      <c r="O1660" s="455">
        <f>IF(W1660&lt;0,AI1660,I1660)</f>
        <v/>
      </c>
      <c r="P1660" s="455">
        <f>I1660-O1660</f>
        <v/>
      </c>
      <c r="Q1660" s="418" t="n"/>
      <c r="R1660" s="418" t="inlineStr">
        <is>
          <t>2200-058089</t>
        </is>
      </c>
      <c r="S1660" s="418" t="inlineStr"/>
      <c r="T1660" s="418">
        <f>R1660=S1660</f>
        <v/>
      </c>
      <c r="U1660" s="418">
        <f>AND(MONTH(F1660)=MONTH(Y1660), YEAR(F1660)=YEAR(Y1660))</f>
        <v/>
      </c>
      <c r="V1660" s="418">
        <f>AND(AC1660&lt;&gt;"", 'Company information'!D$4&lt;&gt;"", RIGHT(SUBSTITUTE(AC1660,"-",""),9)=RIGHT(SUBSTITUTE('Company information'!D$4,"-",""),9))</f>
        <v/>
      </c>
      <c r="W1660" s="418">
        <f>AI1660-I1660</f>
        <v/>
      </c>
      <c r="X1660" s="455" t="n"/>
      <c r="Y1660" s="417" t="n"/>
      <c r="Z1660" s="418" t="n"/>
      <c r="AA1660" s="418" t="n"/>
      <c r="AB1660" s="418" t="n"/>
      <c r="AC1660" s="418" t="n"/>
      <c r="AD1660" s="418" t="n"/>
      <c r="AE1660" s="455" t="n"/>
      <c r="AF1660" s="455" t="n"/>
      <c r="AG1660" s="455" t="n"/>
      <c r="AH1660" s="455" t="n"/>
      <c r="AI1660" s="455" t="n"/>
      <c r="AJ1660" s="455" t="n"/>
      <c r="AK1660" s="455" t="n"/>
      <c r="AL1660" s="455" t="n"/>
      <c r="AM1660" s="455" t="n"/>
      <c r="AN1660" s="455" t="n"/>
      <c r="AO1660" s="455" t="n"/>
      <c r="AP1660" s="455" t="n"/>
      <c r="AQ1660" s="455" t="n"/>
      <c r="AR1660" s="418" t="n"/>
      <c r="AS1660" s="418" t="n"/>
      <c r="AT1660" s="418" t="n"/>
    </row>
    <row r="1661">
      <c r="A1661" s="417" t="n">
        <v>1652</v>
      </c>
      <c r="B1661" s="418" t="inlineStr">
        <is>
          <t>O/F Charge from Busan-SIH</t>
        </is>
      </c>
      <c r="C1661" s="418" t="inlineStr">
        <is>
          <t>សូស៊ីយេតេ កុងសេស្យូនែរ ដឺ ឡាអេរ៉ូព័រ</t>
        </is>
      </c>
      <c r="D1661" s="418" t="inlineStr">
        <is>
          <t>L001-100047300</t>
        </is>
      </c>
      <c r="E1661" s="418" t="inlineStr">
        <is>
          <t>2200-058088</t>
        </is>
      </c>
      <c r="F1661" s="419" t="n">
        <v>44847</v>
      </c>
      <c r="G1661" s="420" t="n">
        <v>5131</v>
      </c>
      <c r="H1661" s="418" t="n"/>
      <c r="I1661" s="455" t="n">
        <v>5131</v>
      </c>
      <c r="J1661" s="418">
        <f>IF(L1661&lt;&gt;"",L1661,K1661)</f>
        <v/>
      </c>
      <c r="K1661" s="418">
        <f>IF(AND(T1661=TRUE, U1661=TRUE, V1661=TRUE), IF(W1661&lt;-0.05, "អនុញ្ញាត (អ្នកផ្គត់ផ្គង់ប្រកាសខ្វះ)", "បានប្រកាស (អនុញ្ញាត)"), IF(AND(T1661=FALSE, U1661=FALSE, V1661=FALSE), "ព្យួរទុក (មិនមានទិន្នន័យ)", "ប្រកាសខុស (ព្យួរទុក)"))</f>
        <v/>
      </c>
      <c r="L1661" s="418" t="inlineStr"/>
      <c r="M1661" s="418" t="inlineStr"/>
      <c r="N1661" s="455" t="n"/>
      <c r="O1661" s="455">
        <f>IF(W1661&lt;0,AI1661,I1661)</f>
        <v/>
      </c>
      <c r="P1661" s="455">
        <f>I1661-O1661</f>
        <v/>
      </c>
      <c r="Q1661" s="418" t="n"/>
      <c r="R1661" s="418" t="inlineStr">
        <is>
          <t>2200-058088</t>
        </is>
      </c>
      <c r="S1661" s="418" t="inlineStr"/>
      <c r="T1661" s="418">
        <f>R1661=S1661</f>
        <v/>
      </c>
      <c r="U1661" s="418">
        <f>AND(MONTH(F1661)=MONTH(Y1661), YEAR(F1661)=YEAR(Y1661))</f>
        <v/>
      </c>
      <c r="V1661" s="418">
        <f>AND(AC1661&lt;&gt;"", 'Company information'!D$4&lt;&gt;"", RIGHT(SUBSTITUTE(AC1661,"-",""),9)=RIGHT(SUBSTITUTE('Company information'!D$4,"-",""),9))</f>
        <v/>
      </c>
      <c r="W1661" s="418">
        <f>AI1661-I1661</f>
        <v/>
      </c>
      <c r="X1661" s="455" t="n"/>
      <c r="Y1661" s="417" t="n"/>
      <c r="Z1661" s="418" t="n"/>
      <c r="AA1661" s="418" t="n"/>
      <c r="AB1661" s="418" t="n"/>
      <c r="AC1661" s="418" t="n"/>
      <c r="AD1661" s="418" t="n"/>
      <c r="AE1661" s="455" t="n"/>
      <c r="AF1661" s="455" t="n"/>
      <c r="AG1661" s="455" t="n"/>
      <c r="AH1661" s="455" t="n"/>
      <c r="AI1661" s="455" t="n"/>
      <c r="AJ1661" s="455" t="n"/>
      <c r="AK1661" s="455" t="n"/>
      <c r="AL1661" s="455" t="n"/>
      <c r="AM1661" s="455" t="n"/>
      <c r="AN1661" s="455" t="n"/>
      <c r="AO1661" s="455" t="n"/>
      <c r="AP1661" s="455" t="n"/>
      <c r="AQ1661" s="455" t="n"/>
      <c r="AR1661" s="418" t="n"/>
      <c r="AS1661" s="418" t="n"/>
      <c r="AT1661" s="418" t="n"/>
    </row>
    <row r="1662">
      <c r="A1662" s="417" t="n">
        <v>1653</v>
      </c>
      <c r="B1662" s="418" t="inlineStr">
        <is>
          <t>Customs Clearance Fee, Extra Trucking Fee, Non-Original Insurance, Permit Fee and Service Charge</t>
        </is>
      </c>
      <c r="C1662" s="418" t="inlineStr">
        <is>
          <t>សូស៊ីយេតេ កុងសេស្យូនែរ ដឺ ឡាអេរ៉ូព័រ</t>
        </is>
      </c>
      <c r="D1662" s="418" t="inlineStr">
        <is>
          <t>L001-100047300</t>
        </is>
      </c>
      <c r="E1662" s="418" t="inlineStr">
        <is>
          <t>2200-056907</t>
        </is>
      </c>
      <c r="F1662" s="419" t="n">
        <v>44722</v>
      </c>
      <c r="G1662" s="420" t="n">
        <v>10712</v>
      </c>
      <c r="H1662" s="418" t="n"/>
      <c r="I1662" s="455" t="n">
        <v>10712</v>
      </c>
      <c r="J1662" s="418">
        <f>IF(L1662&lt;&gt;"",L1662,K1662)</f>
        <v/>
      </c>
      <c r="K1662" s="418">
        <f>IF(AND(T1662=TRUE, U1662=TRUE, V1662=TRUE), IF(W1662&lt;-0.05, "អនុញ្ញាត (អ្នកផ្គត់ផ្គង់ប្រកាសខ្វះ)", "បានប្រកាស (អនុញ្ញាត)"), IF(AND(T1662=FALSE, U1662=FALSE, V1662=FALSE), "ព្យួរទុក (មិនមានទិន្នន័យ)", "ប្រកាសខុស (ព្យួរទុក)"))</f>
        <v/>
      </c>
      <c r="L1662" s="418" t="inlineStr"/>
      <c r="M1662" s="418" t="inlineStr"/>
      <c r="N1662" s="455" t="n"/>
      <c r="O1662" s="455">
        <f>IF(W1662&lt;0,AI1662,I1662)</f>
        <v/>
      </c>
      <c r="P1662" s="455">
        <f>I1662-O1662</f>
        <v/>
      </c>
      <c r="Q1662" s="418" t="n"/>
      <c r="R1662" s="418" t="inlineStr">
        <is>
          <t>2200-056907</t>
        </is>
      </c>
      <c r="S1662" s="418" t="inlineStr"/>
      <c r="T1662" s="418">
        <f>R1662=S1662</f>
        <v/>
      </c>
      <c r="U1662" s="418">
        <f>AND(MONTH(F1662)=MONTH(Y1662), YEAR(F1662)=YEAR(Y1662))</f>
        <v/>
      </c>
      <c r="V1662" s="418">
        <f>AND(AC1662&lt;&gt;"", 'Company information'!D$4&lt;&gt;"", RIGHT(SUBSTITUTE(AC1662,"-",""),9)=RIGHT(SUBSTITUTE('Company information'!D$4,"-",""),9))</f>
        <v/>
      </c>
      <c r="W1662" s="418">
        <f>AI1662-I1662</f>
        <v/>
      </c>
      <c r="X1662" s="455" t="n"/>
      <c r="Y1662" s="417" t="n"/>
      <c r="Z1662" s="418" t="n"/>
      <c r="AA1662" s="418" t="n"/>
      <c r="AB1662" s="418" t="n"/>
      <c r="AC1662" s="418" t="n"/>
      <c r="AD1662" s="418" t="n"/>
      <c r="AE1662" s="455" t="n"/>
      <c r="AF1662" s="455" t="n"/>
      <c r="AG1662" s="455" t="n"/>
      <c r="AH1662" s="455" t="n"/>
      <c r="AI1662" s="455" t="n"/>
      <c r="AJ1662" s="455" t="n"/>
      <c r="AK1662" s="455" t="n"/>
      <c r="AL1662" s="455" t="n"/>
      <c r="AM1662" s="455" t="n"/>
      <c r="AN1662" s="455" t="n"/>
      <c r="AO1662" s="455" t="n"/>
      <c r="AP1662" s="455" t="n"/>
      <c r="AQ1662" s="455" t="n"/>
      <c r="AR1662" s="418" t="n"/>
      <c r="AS1662" s="418" t="n"/>
      <c r="AT1662" s="418" t="n"/>
    </row>
    <row r="1663">
      <c r="A1663" s="417" t="n">
        <v>1654</v>
      </c>
      <c r="B1663" s="418" t="inlineStr">
        <is>
          <t>Customs Clearance Fee and Trucking Fee</t>
        </is>
      </c>
      <c r="C1663" s="418" t="inlineStr">
        <is>
          <t>សូស៊ីយេតេ កុងសេស្យូនែរ ដឺ ឡាអេរ៉ូព័រ</t>
        </is>
      </c>
      <c r="D1663" s="418" t="inlineStr">
        <is>
          <t>L001-100047300</t>
        </is>
      </c>
      <c r="E1663" s="418" t="inlineStr">
        <is>
          <t>2200-056909</t>
        </is>
      </c>
      <c r="F1663" s="419" t="n">
        <v>44722</v>
      </c>
      <c r="G1663" s="420" t="n">
        <v>9521</v>
      </c>
      <c r="H1663" s="418" t="n"/>
      <c r="I1663" s="455" t="n">
        <v>9521</v>
      </c>
      <c r="J1663" s="418">
        <f>IF(L1663&lt;&gt;"",L1663,K1663)</f>
        <v/>
      </c>
      <c r="K1663" s="418">
        <f>IF(AND(T1663=TRUE, U1663=TRUE, V1663=TRUE), IF(W1663&lt;-0.05, "អនុញ្ញាត (អ្នកផ្គត់ផ្គង់ប្រកាសខ្វះ)", "បានប្រកាស (អនុញ្ញាត)"), IF(AND(T1663=FALSE, U1663=FALSE, V1663=FALSE), "ព្យួរទុក (មិនមានទិន្នន័យ)", "ប្រកាសខុស (ព្យួរទុក)"))</f>
        <v/>
      </c>
      <c r="L1663" s="418" t="inlineStr"/>
      <c r="M1663" s="418" t="inlineStr"/>
      <c r="N1663" s="455" t="n"/>
      <c r="O1663" s="455">
        <f>IF(W1663&lt;0,AI1663,I1663)</f>
        <v/>
      </c>
      <c r="P1663" s="455">
        <f>I1663-O1663</f>
        <v/>
      </c>
      <c r="Q1663" s="418" t="n"/>
      <c r="R1663" s="418" t="inlineStr">
        <is>
          <t>2200-056909</t>
        </is>
      </c>
      <c r="S1663" s="418" t="inlineStr"/>
      <c r="T1663" s="418">
        <f>R1663=S1663</f>
        <v/>
      </c>
      <c r="U1663" s="418">
        <f>AND(MONTH(F1663)=MONTH(Y1663), YEAR(F1663)=YEAR(Y1663))</f>
        <v/>
      </c>
      <c r="V1663" s="418">
        <f>AND(AC1663&lt;&gt;"", 'Company information'!D$4&lt;&gt;"", RIGHT(SUBSTITUTE(AC1663,"-",""),9)=RIGHT(SUBSTITUTE('Company information'!D$4,"-",""),9))</f>
        <v/>
      </c>
      <c r="W1663" s="418">
        <f>AI1663-I1663</f>
        <v/>
      </c>
      <c r="X1663" s="455" t="n"/>
      <c r="Y1663" s="417" t="n"/>
      <c r="Z1663" s="418" t="n"/>
      <c r="AA1663" s="418" t="n"/>
      <c r="AB1663" s="418" t="n"/>
      <c r="AC1663" s="418" t="n"/>
      <c r="AD1663" s="418" t="n"/>
      <c r="AE1663" s="455" t="n"/>
      <c r="AF1663" s="455" t="n"/>
      <c r="AG1663" s="455" t="n"/>
      <c r="AH1663" s="455" t="n"/>
      <c r="AI1663" s="455" t="n"/>
      <c r="AJ1663" s="455" t="n"/>
      <c r="AK1663" s="455" t="n"/>
      <c r="AL1663" s="455" t="n"/>
      <c r="AM1663" s="455" t="n"/>
      <c r="AN1663" s="455" t="n"/>
      <c r="AO1663" s="455" t="n"/>
      <c r="AP1663" s="455" t="n"/>
      <c r="AQ1663" s="455" t="n"/>
      <c r="AR1663" s="418" t="n"/>
      <c r="AS1663" s="418" t="n"/>
      <c r="AT1663" s="418" t="n"/>
    </row>
    <row r="1664">
      <c r="A1664" s="417" t="n">
        <v>1655</v>
      </c>
      <c r="B1664" s="418" t="inlineStr">
        <is>
          <t>Customs Declaration, CPF and Transport Doc Fee</t>
        </is>
      </c>
      <c r="C1664" s="418" t="inlineStr">
        <is>
          <t>សូស៊ីយេតេ កុងសេស្យូនែរ ដឺ ឡាអេរ៉ូព័រ</t>
        </is>
      </c>
      <c r="D1664" s="418" t="inlineStr">
        <is>
          <t>L001-100047300</t>
        </is>
      </c>
      <c r="E1664" s="418" t="inlineStr">
        <is>
          <t>2200-056906</t>
        </is>
      </c>
      <c r="F1664" s="419" t="n">
        <v>44722</v>
      </c>
      <c r="G1664" s="420" t="n">
        <v>6778</v>
      </c>
      <c r="H1664" s="418" t="n"/>
      <c r="I1664" s="455" t="n">
        <v>6778</v>
      </c>
      <c r="J1664" s="418">
        <f>IF(L1664&lt;&gt;"",L1664,K1664)</f>
        <v/>
      </c>
      <c r="K1664" s="418">
        <f>IF(AND(T1664=TRUE, U1664=TRUE, V1664=TRUE), IF(W1664&lt;-0.05, "អនុញ្ញាត (អ្នកផ្គត់ផ្គង់ប្រកាសខ្វះ)", "បានប្រកាស (អនុញ្ញាត)"), IF(AND(T1664=FALSE, U1664=FALSE, V1664=FALSE), "ព្យួរទុក (មិនមានទិន្នន័យ)", "ប្រកាសខុស (ព្យួរទុក)"))</f>
        <v/>
      </c>
      <c r="L1664" s="418" t="inlineStr"/>
      <c r="M1664" s="418" t="inlineStr"/>
      <c r="N1664" s="455" t="n"/>
      <c r="O1664" s="455">
        <f>IF(W1664&lt;0,AI1664,I1664)</f>
        <v/>
      </c>
      <c r="P1664" s="455">
        <f>I1664-O1664</f>
        <v/>
      </c>
      <c r="Q1664" s="418" t="n"/>
      <c r="R1664" s="418" t="inlineStr">
        <is>
          <t>2200-056906</t>
        </is>
      </c>
      <c r="S1664" s="418" t="inlineStr"/>
      <c r="T1664" s="418">
        <f>R1664=S1664</f>
        <v/>
      </c>
      <c r="U1664" s="418">
        <f>AND(MONTH(F1664)=MONTH(Y1664), YEAR(F1664)=YEAR(Y1664))</f>
        <v/>
      </c>
      <c r="V1664" s="418">
        <f>AND(AC1664&lt;&gt;"", 'Company information'!D$4&lt;&gt;"", RIGHT(SUBSTITUTE(AC1664,"-",""),9)=RIGHT(SUBSTITUTE('Company information'!D$4,"-",""),9))</f>
        <v/>
      </c>
      <c r="W1664" s="418">
        <f>AI1664-I1664</f>
        <v/>
      </c>
      <c r="X1664" s="455" t="n"/>
      <c r="Y1664" s="417" t="n"/>
      <c r="Z1664" s="418" t="n"/>
      <c r="AA1664" s="418" t="n"/>
      <c r="AB1664" s="418" t="n"/>
      <c r="AC1664" s="418" t="n"/>
      <c r="AD1664" s="418" t="n"/>
      <c r="AE1664" s="455" t="n"/>
      <c r="AF1664" s="455" t="n"/>
      <c r="AG1664" s="455" t="n"/>
      <c r="AH1664" s="455" t="n"/>
      <c r="AI1664" s="455" t="n"/>
      <c r="AJ1664" s="455" t="n"/>
      <c r="AK1664" s="455" t="n"/>
      <c r="AL1664" s="455" t="n"/>
      <c r="AM1664" s="455" t="n"/>
      <c r="AN1664" s="455" t="n"/>
      <c r="AO1664" s="455" t="n"/>
      <c r="AP1664" s="455" t="n"/>
      <c r="AQ1664" s="455" t="n"/>
      <c r="AR1664" s="418" t="n"/>
      <c r="AS1664" s="418" t="n"/>
      <c r="AT1664" s="418" t="n"/>
    </row>
    <row r="1665">
      <c r="A1665" s="417" t="n">
        <v>1656</v>
      </c>
      <c r="B1665" s="418" t="inlineStr">
        <is>
          <t>Gate Fee Charage</t>
        </is>
      </c>
      <c r="C1665" s="418" t="inlineStr">
        <is>
          <t>សូស៊ីយេតេ កុងសេស្យូនែរ ដឺ ឡាអេរ៉ូព័រ</t>
        </is>
      </c>
      <c r="D1665" s="418" t="inlineStr">
        <is>
          <t>L001-100047300</t>
        </is>
      </c>
      <c r="E1665" s="418" t="inlineStr">
        <is>
          <t>2200-056908</t>
        </is>
      </c>
      <c r="F1665" s="419" t="n">
        <v>44722</v>
      </c>
      <c r="G1665" s="420" t="n">
        <v>46027</v>
      </c>
      <c r="H1665" s="418" t="n"/>
      <c r="I1665" s="455" t="n">
        <v>46027</v>
      </c>
      <c r="J1665" s="418">
        <f>IF(L1665&lt;&gt;"",L1665,K1665)</f>
        <v/>
      </c>
      <c r="K1665" s="418">
        <f>IF(AND(T1665=TRUE, U1665=TRUE, V1665=TRUE), IF(W1665&lt;-0.05, "អនុញ្ញាត (អ្នកផ្គត់ផ្គង់ប្រកាសខ្វះ)", "បានប្រកាស (អនុញ្ញាត)"), IF(AND(T1665=FALSE, U1665=FALSE, V1665=FALSE), "ព្យួរទុក (មិនមានទិន្នន័យ)", "ប្រកាសខុស (ព្យួរទុក)"))</f>
        <v/>
      </c>
      <c r="L1665" s="418" t="inlineStr"/>
      <c r="M1665" s="418" t="inlineStr"/>
      <c r="N1665" s="455" t="n"/>
      <c r="O1665" s="455">
        <f>IF(W1665&lt;0,AI1665,I1665)</f>
        <v/>
      </c>
      <c r="P1665" s="455">
        <f>I1665-O1665</f>
        <v/>
      </c>
      <c r="Q1665" s="418" t="n"/>
      <c r="R1665" s="418" t="inlineStr">
        <is>
          <t>2200-056908</t>
        </is>
      </c>
      <c r="S1665" s="418" t="inlineStr"/>
      <c r="T1665" s="418">
        <f>R1665=S1665</f>
        <v/>
      </c>
      <c r="U1665" s="418">
        <f>AND(MONTH(F1665)=MONTH(Y1665), YEAR(F1665)=YEAR(Y1665))</f>
        <v/>
      </c>
      <c r="V1665" s="418">
        <f>AND(AC1665&lt;&gt;"", 'Company information'!D$4&lt;&gt;"", RIGHT(SUBSTITUTE(AC1665,"-",""),9)=RIGHT(SUBSTITUTE('Company information'!D$4,"-",""),9))</f>
        <v/>
      </c>
      <c r="W1665" s="418">
        <f>AI1665-I1665</f>
        <v/>
      </c>
      <c r="X1665" s="455" t="n"/>
      <c r="Y1665" s="417" t="n"/>
      <c r="Z1665" s="418" t="n"/>
      <c r="AA1665" s="418" t="n"/>
      <c r="AB1665" s="418" t="n"/>
      <c r="AC1665" s="418" t="n"/>
      <c r="AD1665" s="418" t="n"/>
      <c r="AE1665" s="455" t="n"/>
      <c r="AF1665" s="455" t="n"/>
      <c r="AG1665" s="455" t="n"/>
      <c r="AH1665" s="455" t="n"/>
      <c r="AI1665" s="455" t="n"/>
      <c r="AJ1665" s="455" t="n"/>
      <c r="AK1665" s="455" t="n"/>
      <c r="AL1665" s="455" t="n"/>
      <c r="AM1665" s="455" t="n"/>
      <c r="AN1665" s="455" t="n"/>
      <c r="AO1665" s="455" t="n"/>
      <c r="AP1665" s="455" t="n"/>
      <c r="AQ1665" s="455" t="n"/>
      <c r="AR1665" s="418" t="n"/>
      <c r="AS1665" s="418" t="n"/>
      <c r="AT1665" s="418" t="n"/>
    </row>
    <row r="1666">
      <c r="A1666" s="417" t="n">
        <v>1657</v>
      </c>
      <c r="B1666" s="418" t="inlineStr">
        <is>
          <t>Import Shipment Expense</t>
        </is>
      </c>
      <c r="C1666" s="418" t="inlineStr">
        <is>
          <t>អេហ្វ ដាប់បែលយូ អេហ្វ ហ៊្វុល វែល អេន នីស៊ីន ឡូជីស្ទីក</t>
        </is>
      </c>
      <c r="D1666" s="418" t="inlineStr">
        <is>
          <t>L001-100098630</t>
        </is>
      </c>
      <c r="E1666" s="418" t="inlineStr">
        <is>
          <t>TI22-4023</t>
        </is>
      </c>
      <c r="F1666" s="419" t="n">
        <v>44865</v>
      </c>
      <c r="G1666" s="420" t="n">
        <v>66380</v>
      </c>
      <c r="H1666" s="418" t="n"/>
      <c r="I1666" s="455" t="n">
        <v>66380</v>
      </c>
      <c r="J1666" s="418">
        <f>IF(L1666&lt;&gt;"",L1666,K1666)</f>
        <v/>
      </c>
      <c r="K1666" s="418">
        <f>IF(AND(T1666=TRUE, U1666=TRUE, V1666=TRUE), IF(W1666&lt;-0.05, "អនុញ្ញាត (អ្នកផ្គត់ផ្គង់ប្រកាសខ្វះ)", "បានប្រកាស (អនុញ្ញាត)"), IF(AND(T1666=FALSE, U1666=FALSE, V1666=FALSE), "ព្យួរទុក (មិនមានទិន្នន័យ)", "ប្រកាសខុស (ព្យួរទុក)"))</f>
        <v/>
      </c>
      <c r="L1666" s="418" t="inlineStr"/>
      <c r="M1666" s="418" t="inlineStr"/>
      <c r="N1666" s="455" t="n"/>
      <c r="O1666" s="455">
        <f>IF(W1666&lt;0,AI1666,I1666)</f>
        <v/>
      </c>
      <c r="P1666" s="455">
        <f>I1666-O1666</f>
        <v/>
      </c>
      <c r="Q1666" s="418" t="n"/>
      <c r="R1666" s="418" t="inlineStr">
        <is>
          <t>TI22-4023</t>
        </is>
      </c>
      <c r="S1666" s="418" t="inlineStr">
        <is>
          <t>TI22-4023</t>
        </is>
      </c>
      <c r="T1666" s="418">
        <f>R1666=S1666</f>
        <v/>
      </c>
      <c r="U1666" s="418">
        <f>AND(MONTH(F1666)=MONTH(Y1666), YEAR(F1666)=YEAR(Y1666))</f>
        <v/>
      </c>
      <c r="V1666" s="418">
        <f>AND(AC1666&lt;&gt;"", 'Company information'!D$4&lt;&gt;"", RIGHT(SUBSTITUTE(AC1666,"-",""),9)=RIGHT(SUBSTITUTE('Company information'!D$4,"-",""),9))</f>
        <v/>
      </c>
      <c r="W1666" s="418">
        <f>AI1666-I1666</f>
        <v/>
      </c>
      <c r="X1666" s="455" t="n"/>
      <c r="Y1666" s="419" t="n">
        <v>44865</v>
      </c>
      <c r="Z1666" s="418" t="inlineStr">
        <is>
          <t>TI22-4023</t>
        </is>
      </c>
      <c r="AA1666" s="418" t="inlineStr"/>
      <c r="AB1666" s="418" t="inlineStr">
        <is>
          <t>បុគ្គលជាប់អាករ</t>
        </is>
      </c>
      <c r="AC1666" s="418" t="inlineStr">
        <is>
          <t>L001-100067123</t>
        </is>
      </c>
      <c r="AD1666" s="418" t="inlineStr">
        <is>
          <t>រីឡាយអេប៊ល សូស អ៊ិនដាសស្រ្ទៀល (ខេមបូឌា)</t>
        </is>
      </c>
      <c r="AE1666" s="455" t="n">
        <v>730183</v>
      </c>
      <c r="AF1666" s="455" t="n">
        <v>663803</v>
      </c>
      <c r="AG1666" s="455" t="n">
        <v>0</v>
      </c>
      <c r="AH1666" s="455" t="n">
        <v>0</v>
      </c>
      <c r="AI1666" s="455" t="n">
        <v>66380</v>
      </c>
      <c r="AJ1666" s="455" t="n">
        <v>0</v>
      </c>
      <c r="AK1666" s="455" t="n">
        <v>0</v>
      </c>
      <c r="AL1666" s="455" t="n">
        <v>0</v>
      </c>
      <c r="AM1666" s="455" t="n">
        <v>0</v>
      </c>
      <c r="AN1666" s="455" t="n">
        <v>0</v>
      </c>
      <c r="AO1666" s="455" t="n">
        <v>0</v>
      </c>
      <c r="AP1666" s="455" t="n">
        <v>0</v>
      </c>
      <c r="AQ1666" s="455" t="n">
        <v>0</v>
      </c>
      <c r="AR1666" s="418" t="inlineStr"/>
      <c r="AS1666" s="418" t="inlineStr">
        <is>
          <t>សេវាកម្មឯកសារ</t>
        </is>
      </c>
      <c r="AT1666" s="418" t="inlineStr">
        <is>
          <t>បានប្រកាសពន្ធ</t>
        </is>
      </c>
    </row>
    <row r="1667">
      <c r="A1667" s="417" t="n">
        <v>1658</v>
      </c>
      <c r="B1667" s="418" t="inlineStr">
        <is>
          <t>Terminal Handling Charge, CFS FEE, Scanner Fee, CIC Fee, Agency Fee, D/O Fee, Documentation Fee, Handling Fee, Ex-work charge and Ocean Freight Charge</t>
        </is>
      </c>
      <c r="C1667" s="418" t="inlineStr">
        <is>
          <t>អេហ្វ ដាប់បែលយូ អេហ្វ ហ៊្វុល វែល អេន នីស៊ីន ឡូជីស្ទីក</t>
        </is>
      </c>
      <c r="D1667" s="418" t="inlineStr">
        <is>
          <t>L001-100098630</t>
        </is>
      </c>
      <c r="E1667" s="418" t="inlineStr">
        <is>
          <t>TI22-3943</t>
        </is>
      </c>
      <c r="F1667" s="419" t="n">
        <v>44854</v>
      </c>
      <c r="G1667" s="420" t="n">
        <v>55971</v>
      </c>
      <c r="H1667" s="418" t="n"/>
      <c r="I1667" s="455" t="n">
        <v>55971</v>
      </c>
      <c r="J1667" s="418">
        <f>IF(L1667&lt;&gt;"",L1667,K1667)</f>
        <v/>
      </c>
      <c r="K1667" s="418">
        <f>IF(AND(T1667=TRUE, U1667=TRUE, V1667=TRUE), IF(W1667&lt;-0.05, "អនុញ្ញាត (អ្នកផ្គត់ផ្គង់ប្រកាសខ្វះ)", "បានប្រកាស (អនុញ្ញាត)"), IF(AND(T1667=FALSE, U1667=FALSE, V1667=FALSE), "ព្យួរទុក (មិនមានទិន្នន័យ)", "ប្រកាសខុស (ព្យួរទុក)"))</f>
        <v/>
      </c>
      <c r="L1667" s="418" t="inlineStr"/>
      <c r="M1667" s="418" t="inlineStr"/>
      <c r="N1667" s="455" t="n"/>
      <c r="O1667" s="455">
        <f>IF(W1667&lt;0,AI1667,I1667)</f>
        <v/>
      </c>
      <c r="P1667" s="455">
        <f>I1667-O1667</f>
        <v/>
      </c>
      <c r="Q1667" s="418" t="n"/>
      <c r="R1667" s="418" t="inlineStr">
        <is>
          <t>TI22-3943</t>
        </is>
      </c>
      <c r="S1667" s="418" t="inlineStr">
        <is>
          <t>TI22-3943</t>
        </is>
      </c>
      <c r="T1667" s="418">
        <f>R1667=S1667</f>
        <v/>
      </c>
      <c r="U1667" s="418">
        <f>AND(MONTH(F1667)=MONTH(Y1667), YEAR(F1667)=YEAR(Y1667))</f>
        <v/>
      </c>
      <c r="V1667" s="418">
        <f>AND(AC1667&lt;&gt;"", 'Company information'!D$4&lt;&gt;"", RIGHT(SUBSTITUTE(AC1667,"-",""),9)=RIGHT(SUBSTITUTE('Company information'!D$4,"-",""),9))</f>
        <v/>
      </c>
      <c r="W1667" s="418">
        <f>AI1667-I1667</f>
        <v/>
      </c>
      <c r="X1667" s="455" t="n"/>
      <c r="Y1667" s="419" t="n">
        <v>44854</v>
      </c>
      <c r="Z1667" s="418" t="inlineStr">
        <is>
          <t>TI22-3943</t>
        </is>
      </c>
      <c r="AA1667" s="418" t="inlineStr"/>
      <c r="AB1667" s="418" t="inlineStr">
        <is>
          <t>បុគ្គលជាប់អាករ</t>
        </is>
      </c>
      <c r="AC1667" s="418" t="inlineStr">
        <is>
          <t>L001-100067123</t>
        </is>
      </c>
      <c r="AD1667" s="418" t="inlineStr">
        <is>
          <t>រីឡាយអេប៊ល សូស អ៊ិនដាសស្រ្ទៀល (ខេមបូឌា)</t>
        </is>
      </c>
      <c r="AE1667" s="455" t="n">
        <v>615681</v>
      </c>
      <c r="AF1667" s="455" t="n">
        <v>559710</v>
      </c>
      <c r="AG1667" s="455" t="n">
        <v>0</v>
      </c>
      <c r="AH1667" s="455" t="n">
        <v>0</v>
      </c>
      <c r="AI1667" s="455" t="n">
        <v>55971</v>
      </c>
      <c r="AJ1667" s="455" t="n">
        <v>0</v>
      </c>
      <c r="AK1667" s="455" t="n">
        <v>0</v>
      </c>
      <c r="AL1667" s="455" t="n">
        <v>0</v>
      </c>
      <c r="AM1667" s="455" t="n">
        <v>0</v>
      </c>
      <c r="AN1667" s="455" t="n">
        <v>0</v>
      </c>
      <c r="AO1667" s="455" t="n">
        <v>0</v>
      </c>
      <c r="AP1667" s="455" t="n">
        <v>0</v>
      </c>
      <c r="AQ1667" s="455" t="n">
        <v>0</v>
      </c>
      <c r="AR1667" s="418" t="inlineStr"/>
      <c r="AS1667" s="418" t="inlineStr">
        <is>
          <t>សេវាកម្មឯកសារ</t>
        </is>
      </c>
      <c r="AT1667" s="418" t="inlineStr">
        <is>
          <t>បានប្រកាសពន្ធ</t>
        </is>
      </c>
    </row>
    <row r="1668">
      <c r="A1668" s="417" t="n">
        <v>1659</v>
      </c>
      <c r="B1668" s="418" t="inlineStr">
        <is>
          <t>Customs Clearance Fee, Extra Trucking Fee, Non-Original Insurance, Permit Fee, Service Charge and Red in Asycuda System</t>
        </is>
      </c>
      <c r="C1668" s="418" t="inlineStr">
        <is>
          <t>អេហ្វ ដាប់បែលយូ អេហ្វ ហ៊្វុល វែល អេន នីស៊ីន ឡូជីស្ទីក</t>
        </is>
      </c>
      <c r="D1668" s="418" t="inlineStr">
        <is>
          <t>L001-100098630</t>
        </is>
      </c>
      <c r="E1668" s="418" t="inlineStr">
        <is>
          <t>TI22-3945</t>
        </is>
      </c>
      <c r="F1668" s="419" t="n">
        <v>44854</v>
      </c>
      <c r="G1668" s="420" t="n">
        <v>101826</v>
      </c>
      <c r="H1668" s="418" t="n"/>
      <c r="I1668" s="455" t="n">
        <v>101826</v>
      </c>
      <c r="J1668" s="418">
        <f>IF(L1668&lt;&gt;"",L1668,K1668)</f>
        <v/>
      </c>
      <c r="K1668" s="418">
        <f>IF(AND(T1668=TRUE, U1668=TRUE, V1668=TRUE), IF(W1668&lt;-0.05, "អនុញ្ញាត (អ្នកផ្គត់ផ្គង់ប្រកាសខ្វះ)", "បានប្រកាស (អនុញ្ញាត)"), IF(AND(T1668=FALSE, U1668=FALSE, V1668=FALSE), "ព្យួរទុក (មិនមានទិន្នន័យ)", "ប្រកាសខុស (ព្យួរទុក)"))</f>
        <v/>
      </c>
      <c r="L1668" s="418" t="inlineStr"/>
      <c r="M1668" s="418" t="inlineStr"/>
      <c r="N1668" s="455" t="n"/>
      <c r="O1668" s="455">
        <f>IF(W1668&lt;0,AI1668,I1668)</f>
        <v/>
      </c>
      <c r="P1668" s="455">
        <f>I1668-O1668</f>
        <v/>
      </c>
      <c r="Q1668" s="418" t="n"/>
      <c r="R1668" s="418" t="inlineStr">
        <is>
          <t>TI22-3945</t>
        </is>
      </c>
      <c r="S1668" s="418" t="inlineStr">
        <is>
          <t>TI22-3945</t>
        </is>
      </c>
      <c r="T1668" s="418">
        <f>R1668=S1668</f>
        <v/>
      </c>
      <c r="U1668" s="418">
        <f>AND(MONTH(F1668)=MONTH(Y1668), YEAR(F1668)=YEAR(Y1668))</f>
        <v/>
      </c>
      <c r="V1668" s="418">
        <f>AND(AC1668&lt;&gt;"", 'Company information'!D$4&lt;&gt;"", RIGHT(SUBSTITUTE(AC1668,"-",""),9)=RIGHT(SUBSTITUTE('Company information'!D$4,"-",""),9))</f>
        <v/>
      </c>
      <c r="W1668" s="418">
        <f>AI1668-I1668</f>
        <v/>
      </c>
      <c r="X1668" s="455" t="n"/>
      <c r="Y1668" s="419" t="n">
        <v>44854</v>
      </c>
      <c r="Z1668" s="418" t="inlineStr">
        <is>
          <t>TI22-3945</t>
        </is>
      </c>
      <c r="AA1668" s="418" t="inlineStr"/>
      <c r="AB1668" s="418" t="inlineStr">
        <is>
          <t>បុគ្គលជាប់អាករ</t>
        </is>
      </c>
      <c r="AC1668" s="418" t="inlineStr">
        <is>
          <t>L001-100067123</t>
        </is>
      </c>
      <c r="AD1668" s="418" t="inlineStr">
        <is>
          <t>រីឡាយអេប៊ល សូស អ៊ិនដាសស្រ្ទៀល (ខេមបូឌា)</t>
        </is>
      </c>
      <c r="AE1668" s="455" t="n">
        <v>1120083</v>
      </c>
      <c r="AF1668" s="455" t="n">
        <v>1018257</v>
      </c>
      <c r="AG1668" s="455" t="n">
        <v>0</v>
      </c>
      <c r="AH1668" s="455" t="n">
        <v>0</v>
      </c>
      <c r="AI1668" s="455" t="n">
        <v>101826</v>
      </c>
      <c r="AJ1668" s="455" t="n">
        <v>0</v>
      </c>
      <c r="AK1668" s="455" t="n">
        <v>0</v>
      </c>
      <c r="AL1668" s="455" t="n">
        <v>0</v>
      </c>
      <c r="AM1668" s="455" t="n">
        <v>0</v>
      </c>
      <c r="AN1668" s="455" t="n">
        <v>0</v>
      </c>
      <c r="AO1668" s="455" t="n">
        <v>0</v>
      </c>
      <c r="AP1668" s="455" t="n">
        <v>0</v>
      </c>
      <c r="AQ1668" s="455" t="n">
        <v>0</v>
      </c>
      <c r="AR1668" s="418" t="inlineStr"/>
      <c r="AS1668" s="418" t="inlineStr">
        <is>
          <t>សេវាកម្មឯកសារ</t>
        </is>
      </c>
      <c r="AT1668" s="418" t="inlineStr">
        <is>
          <t>បានប្រកាសពន្ធ</t>
        </is>
      </c>
    </row>
    <row r="1669">
      <c r="A1669" s="417" t="n">
        <v>1660</v>
      </c>
      <c r="B1669" s="418" t="inlineStr">
        <is>
          <t>Customs Clearance Fee and Trucking Fee</t>
        </is>
      </c>
      <c r="C1669" s="418" t="inlineStr">
        <is>
          <t>អេហ្វ ដាប់បែលយូ អេហ្វ ហ៊្វុល វែល អេន នីស៊ីន ឡូជីស្ទីក</t>
        </is>
      </c>
      <c r="D1669" s="418" t="inlineStr">
        <is>
          <t>L001-100098630</t>
        </is>
      </c>
      <c r="E1669" s="418" t="inlineStr">
        <is>
          <t>TI22-3944</t>
        </is>
      </c>
      <c r="F1669" s="419" t="n">
        <v>44854</v>
      </c>
      <c r="G1669" s="420" t="n">
        <v>130972</v>
      </c>
      <c r="H1669" s="418" t="n"/>
      <c r="I1669" s="455" t="n">
        <v>130972</v>
      </c>
      <c r="J1669" s="418">
        <f>IF(L1669&lt;&gt;"",L1669,K1669)</f>
        <v/>
      </c>
      <c r="K1669" s="418">
        <f>IF(AND(T1669=TRUE, U1669=TRUE, V1669=TRUE), IF(W1669&lt;-0.05, "អនុញ្ញាត (អ្នកផ្គត់ផ្គង់ប្រកាសខ្វះ)", "បានប្រកាស (អនុញ្ញាត)"), IF(AND(T1669=FALSE, U1669=FALSE, V1669=FALSE), "ព្យួរទុក (មិនមានទិន្នន័យ)", "ប្រកាសខុស (ព្យួរទុក)"))</f>
        <v/>
      </c>
      <c r="L1669" s="418" t="inlineStr"/>
      <c r="M1669" s="418" t="inlineStr"/>
      <c r="N1669" s="455" t="n"/>
      <c r="O1669" s="455">
        <f>IF(W1669&lt;0,AI1669,I1669)</f>
        <v/>
      </c>
      <c r="P1669" s="455">
        <f>I1669-O1669</f>
        <v/>
      </c>
      <c r="Q1669" s="418" t="n"/>
      <c r="R1669" s="418" t="inlineStr">
        <is>
          <t>TI22-3944</t>
        </is>
      </c>
      <c r="S1669" s="418" t="inlineStr">
        <is>
          <t>TI22-3944</t>
        </is>
      </c>
      <c r="T1669" s="418">
        <f>R1669=S1669</f>
        <v/>
      </c>
      <c r="U1669" s="418">
        <f>AND(MONTH(F1669)=MONTH(Y1669), YEAR(F1669)=YEAR(Y1669))</f>
        <v/>
      </c>
      <c r="V1669" s="418">
        <f>AND(AC1669&lt;&gt;"", 'Company information'!D$4&lt;&gt;"", RIGHT(SUBSTITUTE(AC1669,"-",""),9)=RIGHT(SUBSTITUTE('Company information'!D$4,"-",""),9))</f>
        <v/>
      </c>
      <c r="W1669" s="418">
        <f>AI1669-I1669</f>
        <v/>
      </c>
      <c r="X1669" s="455" t="n"/>
      <c r="Y1669" s="419" t="n">
        <v>44854</v>
      </c>
      <c r="Z1669" s="418" t="inlineStr">
        <is>
          <t>TI22-3944</t>
        </is>
      </c>
      <c r="AA1669" s="418" t="inlineStr"/>
      <c r="AB1669" s="418" t="inlineStr">
        <is>
          <t>បុគ្គលជាប់អាករ</t>
        </is>
      </c>
      <c r="AC1669" s="418" t="inlineStr">
        <is>
          <t>L001-100067123</t>
        </is>
      </c>
      <c r="AD1669" s="418" t="inlineStr">
        <is>
          <t>រីឡាយអេប៊ល សូស អ៊ិនដាសស្រ្ទៀល (ខេមបូឌា)</t>
        </is>
      </c>
      <c r="AE1669" s="455" t="n">
        <v>1440694</v>
      </c>
      <c r="AF1669" s="455" t="n">
        <v>1309722</v>
      </c>
      <c r="AG1669" s="455" t="n">
        <v>0</v>
      </c>
      <c r="AH1669" s="455" t="n">
        <v>0</v>
      </c>
      <c r="AI1669" s="455" t="n">
        <v>130972</v>
      </c>
      <c r="AJ1669" s="455" t="n">
        <v>0</v>
      </c>
      <c r="AK1669" s="455" t="n">
        <v>0</v>
      </c>
      <c r="AL1669" s="455" t="n">
        <v>0</v>
      </c>
      <c r="AM1669" s="455" t="n">
        <v>0</v>
      </c>
      <c r="AN1669" s="455" t="n">
        <v>0</v>
      </c>
      <c r="AO1669" s="455" t="n">
        <v>0</v>
      </c>
      <c r="AP1669" s="455" t="n">
        <v>0</v>
      </c>
      <c r="AQ1669" s="455" t="n">
        <v>0</v>
      </c>
      <c r="AR1669" s="418" t="inlineStr"/>
      <c r="AS1669" s="418" t="inlineStr">
        <is>
          <t>សេវាកម្មឯកសារ</t>
        </is>
      </c>
      <c r="AT1669" s="418" t="inlineStr">
        <is>
          <t>បានប្រកាសពន្ធ</t>
        </is>
      </c>
    </row>
    <row r="1670">
      <c r="A1670" s="417" t="n">
        <v>1661</v>
      </c>
      <c r="B1670" s="418" t="inlineStr">
        <is>
          <t>Customs Declaration, CPF Non-Container</t>
        </is>
      </c>
      <c r="C1670" s="418" t="inlineStr">
        <is>
          <t>អេហ្វ ដាប់បែលយូ អេហ្វ ហ៊្វុល វែល អេន នីស៊ីន ឡូជីស្ទីក</t>
        </is>
      </c>
      <c r="D1670" s="418" t="inlineStr">
        <is>
          <t>L001-100098630</t>
        </is>
      </c>
      <c r="E1670" s="418" t="inlineStr">
        <is>
          <t>TI22-3946</t>
        </is>
      </c>
      <c r="F1670" s="419" t="n">
        <v>44854</v>
      </c>
      <c r="G1670" s="420" t="n">
        <v>65507</v>
      </c>
      <c r="H1670" s="418" t="n"/>
      <c r="I1670" s="455" t="n">
        <v>65507</v>
      </c>
      <c r="J1670" s="418">
        <f>IF(L1670&lt;&gt;"",L1670,K1670)</f>
        <v/>
      </c>
      <c r="K1670" s="418">
        <f>IF(AND(T1670=TRUE, U1670=TRUE, V1670=TRUE), IF(W1670&lt;-0.05, "អនុញ្ញាត (អ្នកផ្គត់ផ្គង់ប្រកាសខ្វះ)", "បានប្រកាស (អនុញ្ញាត)"), IF(AND(T1670=FALSE, U1670=FALSE, V1670=FALSE), "ព្យួរទុក (មិនមានទិន្នន័យ)", "ប្រកាសខុស (ព្យួរទុក)"))</f>
        <v/>
      </c>
      <c r="L1670" s="418" t="inlineStr"/>
      <c r="M1670" s="418" t="inlineStr"/>
      <c r="N1670" s="455" t="n"/>
      <c r="O1670" s="455">
        <f>IF(W1670&lt;0,AI1670,I1670)</f>
        <v/>
      </c>
      <c r="P1670" s="455">
        <f>I1670-O1670</f>
        <v/>
      </c>
      <c r="Q1670" s="418" t="n"/>
      <c r="R1670" s="418" t="inlineStr">
        <is>
          <t>TI22-3946</t>
        </is>
      </c>
      <c r="S1670" s="418" t="inlineStr">
        <is>
          <t>TI22-3946</t>
        </is>
      </c>
      <c r="T1670" s="418">
        <f>R1670=S1670</f>
        <v/>
      </c>
      <c r="U1670" s="418">
        <f>AND(MONTH(F1670)=MONTH(Y1670), YEAR(F1670)=YEAR(Y1670))</f>
        <v/>
      </c>
      <c r="V1670" s="418">
        <f>AND(AC1670&lt;&gt;"", 'Company information'!D$4&lt;&gt;"", RIGHT(SUBSTITUTE(AC1670,"-",""),9)=RIGHT(SUBSTITUTE('Company information'!D$4,"-",""),9))</f>
        <v/>
      </c>
      <c r="W1670" s="418">
        <f>AI1670-I1670</f>
        <v/>
      </c>
      <c r="X1670" s="455" t="n"/>
      <c r="Y1670" s="419" t="n">
        <v>44854</v>
      </c>
      <c r="Z1670" s="418" t="inlineStr">
        <is>
          <t>TI22-3946</t>
        </is>
      </c>
      <c r="AA1670" s="418" t="inlineStr"/>
      <c r="AB1670" s="418" t="inlineStr">
        <is>
          <t>បុគ្គលជាប់អាករ</t>
        </is>
      </c>
      <c r="AC1670" s="418" t="inlineStr">
        <is>
          <t>L001-100067123</t>
        </is>
      </c>
      <c r="AD1670" s="418" t="inlineStr">
        <is>
          <t>រីឡាយអេប៊ល សូស អ៊ិនដាសស្រ្ទៀល (ខេមបូឌា)</t>
        </is>
      </c>
      <c r="AE1670" s="455" t="n">
        <v>720575</v>
      </c>
      <c r="AF1670" s="455" t="n">
        <v>655068</v>
      </c>
      <c r="AG1670" s="455" t="n">
        <v>0</v>
      </c>
      <c r="AH1670" s="455" t="n">
        <v>0</v>
      </c>
      <c r="AI1670" s="455" t="n">
        <v>65507</v>
      </c>
      <c r="AJ1670" s="455" t="n">
        <v>0</v>
      </c>
      <c r="AK1670" s="455" t="n">
        <v>0</v>
      </c>
      <c r="AL1670" s="455" t="n">
        <v>0</v>
      </c>
      <c r="AM1670" s="455" t="n">
        <v>0</v>
      </c>
      <c r="AN1670" s="455" t="n">
        <v>0</v>
      </c>
      <c r="AO1670" s="455" t="n">
        <v>0</v>
      </c>
      <c r="AP1670" s="455" t="n">
        <v>0</v>
      </c>
      <c r="AQ1670" s="455" t="n">
        <v>0</v>
      </c>
      <c r="AR1670" s="418" t="inlineStr"/>
      <c r="AS1670" s="418" t="inlineStr">
        <is>
          <t>សេវាកម្មឯកសារ</t>
        </is>
      </c>
      <c r="AT1670" s="418" t="inlineStr">
        <is>
          <t>បានប្រកាសពន្ធ</t>
        </is>
      </c>
    </row>
    <row r="1671">
      <c r="A1671" s="417" t="n">
        <v>1662</v>
      </c>
      <c r="B1671" s="418" t="inlineStr">
        <is>
          <t>Cargo Terminal</t>
        </is>
      </c>
      <c r="C1671" s="418" t="inlineStr">
        <is>
          <t>អេហ្វ ដាប់បែលយូ អេហ្វ ហ៊្វុល វែល អេន នីស៊ីន ឡូជីស្ទីក</t>
        </is>
      </c>
      <c r="D1671" s="418" t="inlineStr">
        <is>
          <t>L001-100098630</t>
        </is>
      </c>
      <c r="E1671" s="418" t="inlineStr">
        <is>
          <t>TI22-3948</t>
        </is>
      </c>
      <c r="F1671" s="419" t="n">
        <v>44854</v>
      </c>
      <c r="G1671" s="420" t="n">
        <v>65507</v>
      </c>
      <c r="H1671" s="418" t="n"/>
      <c r="I1671" s="455" t="n">
        <v>65507</v>
      </c>
      <c r="J1671" s="418">
        <f>IF(L1671&lt;&gt;"",L1671,K1671)</f>
        <v/>
      </c>
      <c r="K1671" s="418">
        <f>IF(AND(T1671=TRUE, U1671=TRUE, V1671=TRUE), IF(W1671&lt;-0.05, "អនុញ្ញាត (អ្នកផ្គត់ផ្គង់ប្រកាសខ្វះ)", "បានប្រកាស (អនុញ្ញាត)"), IF(AND(T1671=FALSE, U1671=FALSE, V1671=FALSE), "ព្យួរទុក (មិនមានទិន្នន័យ)", "ប្រកាសខុស (ព្យួរទុក)"))</f>
        <v/>
      </c>
      <c r="L1671" s="418" t="inlineStr"/>
      <c r="M1671" s="418" t="inlineStr"/>
      <c r="N1671" s="455" t="n"/>
      <c r="O1671" s="455">
        <f>IF(W1671&lt;0,AI1671,I1671)</f>
        <v/>
      </c>
      <c r="P1671" s="455">
        <f>I1671-O1671</f>
        <v/>
      </c>
      <c r="Q1671" s="418" t="n"/>
      <c r="R1671" s="418" t="inlineStr">
        <is>
          <t>TI22-3948</t>
        </is>
      </c>
      <c r="S1671" s="418" t="inlineStr">
        <is>
          <t>TI22-3948</t>
        </is>
      </c>
      <c r="T1671" s="418">
        <f>R1671=S1671</f>
        <v/>
      </c>
      <c r="U1671" s="418">
        <f>AND(MONTH(F1671)=MONTH(Y1671), YEAR(F1671)=YEAR(Y1671))</f>
        <v/>
      </c>
      <c r="V1671" s="418">
        <f>AND(AC1671&lt;&gt;"", 'Company information'!D$4&lt;&gt;"", RIGHT(SUBSTITUTE(AC1671,"-",""),9)=RIGHT(SUBSTITUTE('Company information'!D$4,"-",""),9))</f>
        <v/>
      </c>
      <c r="W1671" s="418">
        <f>AI1671-I1671</f>
        <v/>
      </c>
      <c r="X1671" s="455" t="n"/>
      <c r="Y1671" s="419" t="n">
        <v>44854</v>
      </c>
      <c r="Z1671" s="418" t="inlineStr">
        <is>
          <t>TI22-3948</t>
        </is>
      </c>
      <c r="AA1671" s="418" t="inlineStr"/>
      <c r="AB1671" s="418" t="inlineStr">
        <is>
          <t>បុគ្គលជាប់អាករ</t>
        </is>
      </c>
      <c r="AC1671" s="418" t="inlineStr">
        <is>
          <t>L001-100067123</t>
        </is>
      </c>
      <c r="AD1671" s="418" t="inlineStr">
        <is>
          <t>រីឡាយអេប៊ល សូស អ៊ិនដាសស្រ្ទៀល (ខេមបូឌា)</t>
        </is>
      </c>
      <c r="AE1671" s="455" t="n">
        <v>720575</v>
      </c>
      <c r="AF1671" s="455" t="n">
        <v>655068</v>
      </c>
      <c r="AG1671" s="455" t="n">
        <v>0</v>
      </c>
      <c r="AH1671" s="455" t="n">
        <v>0</v>
      </c>
      <c r="AI1671" s="455" t="n">
        <v>65507</v>
      </c>
      <c r="AJ1671" s="455" t="n">
        <v>0</v>
      </c>
      <c r="AK1671" s="455" t="n">
        <v>0</v>
      </c>
      <c r="AL1671" s="455" t="n">
        <v>0</v>
      </c>
      <c r="AM1671" s="455" t="n">
        <v>0</v>
      </c>
      <c r="AN1671" s="455" t="n">
        <v>0</v>
      </c>
      <c r="AO1671" s="455" t="n">
        <v>0</v>
      </c>
      <c r="AP1671" s="455" t="n">
        <v>0</v>
      </c>
      <c r="AQ1671" s="455" t="n">
        <v>0</v>
      </c>
      <c r="AR1671" s="418" t="inlineStr"/>
      <c r="AS1671" s="418" t="inlineStr">
        <is>
          <t>សេវាកម្មឯកសារ</t>
        </is>
      </c>
      <c r="AT1671" s="418" t="inlineStr">
        <is>
          <t>បានប្រកាសពន្ធ</t>
        </is>
      </c>
    </row>
    <row r="1672">
      <c r="A1672" s="417" t="n">
        <v>1663</v>
      </c>
      <c r="B1672" s="418" t="inlineStr">
        <is>
          <t>Document Fee and Agency Fee</t>
        </is>
      </c>
      <c r="C1672" s="418" t="inlineStr">
        <is>
          <t>អេហ្វ ដាប់បែលយូ អេហ្វ ហ៊្វុល វែល អេន នីស៊ីន ឡូជីស្ទីក</t>
        </is>
      </c>
      <c r="D1672" s="418" t="inlineStr">
        <is>
          <t>L001-100098630</t>
        </is>
      </c>
      <c r="E1672" s="418" t="inlineStr">
        <is>
          <t>TI22-3947</t>
        </is>
      </c>
      <c r="F1672" s="419" t="n">
        <v>44854</v>
      </c>
      <c r="G1672" s="420" t="n">
        <v>71726</v>
      </c>
      <c r="H1672" s="418" t="n"/>
      <c r="I1672" s="455" t="n">
        <v>71726</v>
      </c>
      <c r="J1672" s="418">
        <f>IF(L1672&lt;&gt;"",L1672,K1672)</f>
        <v/>
      </c>
      <c r="K1672" s="418">
        <f>IF(AND(T1672=TRUE, U1672=TRUE, V1672=TRUE), IF(W1672&lt;-0.05, "អនុញ្ញាត (អ្នកផ្គត់ផ្គង់ប្រកាសខ្វះ)", "បានប្រកាស (អនុញ្ញាត)"), IF(AND(T1672=FALSE, U1672=FALSE, V1672=FALSE), "ព្យួរទុក (មិនមានទិន្នន័យ)", "ប្រកាសខុស (ព្យួរទុក)"))</f>
        <v/>
      </c>
      <c r="L1672" s="418" t="inlineStr"/>
      <c r="M1672" s="418" t="inlineStr"/>
      <c r="N1672" s="455" t="n"/>
      <c r="O1672" s="455">
        <f>IF(W1672&lt;0,AI1672,I1672)</f>
        <v/>
      </c>
      <c r="P1672" s="455">
        <f>I1672-O1672</f>
        <v/>
      </c>
      <c r="Q1672" s="418" t="n"/>
      <c r="R1672" s="418" t="inlineStr">
        <is>
          <t>TI22-3947</t>
        </is>
      </c>
      <c r="S1672" s="418" t="inlineStr">
        <is>
          <t>TI22-3947</t>
        </is>
      </c>
      <c r="T1672" s="418">
        <f>R1672=S1672</f>
        <v/>
      </c>
      <c r="U1672" s="418">
        <f>AND(MONTH(F1672)=MONTH(Y1672), YEAR(F1672)=YEAR(Y1672))</f>
        <v/>
      </c>
      <c r="V1672" s="418">
        <f>AND(AC1672&lt;&gt;"", 'Company information'!D$4&lt;&gt;"", RIGHT(SUBSTITUTE(AC1672,"-",""),9)=RIGHT(SUBSTITUTE('Company information'!D$4,"-",""),9))</f>
        <v/>
      </c>
      <c r="W1672" s="418">
        <f>AI1672-I1672</f>
        <v/>
      </c>
      <c r="X1672" s="455" t="n"/>
      <c r="Y1672" s="419" t="n">
        <v>44854</v>
      </c>
      <c r="Z1672" s="418" t="inlineStr">
        <is>
          <t>TI22-3947</t>
        </is>
      </c>
      <c r="AA1672" s="418" t="inlineStr"/>
      <c r="AB1672" s="418" t="inlineStr">
        <is>
          <t>បុគ្គលជាប់អាករ</t>
        </is>
      </c>
      <c r="AC1672" s="418" t="inlineStr">
        <is>
          <t>L001-100067123</t>
        </is>
      </c>
      <c r="AD1672" s="418" t="inlineStr">
        <is>
          <t>រីឡាយអេប៊ល សូស អ៊ិនដាសស្រ្ទៀល (ខេមបូឌា)</t>
        </is>
      </c>
      <c r="AE1672" s="455" t="n">
        <v>788984</v>
      </c>
      <c r="AF1672" s="455" t="n">
        <v>717258</v>
      </c>
      <c r="AG1672" s="455" t="n">
        <v>0</v>
      </c>
      <c r="AH1672" s="455" t="n">
        <v>0</v>
      </c>
      <c r="AI1672" s="455" t="n">
        <v>71726</v>
      </c>
      <c r="AJ1672" s="455" t="n">
        <v>0</v>
      </c>
      <c r="AK1672" s="455" t="n">
        <v>0</v>
      </c>
      <c r="AL1672" s="455" t="n">
        <v>0</v>
      </c>
      <c r="AM1672" s="455" t="n">
        <v>0</v>
      </c>
      <c r="AN1672" s="455" t="n">
        <v>0</v>
      </c>
      <c r="AO1672" s="455" t="n">
        <v>0</v>
      </c>
      <c r="AP1672" s="455" t="n">
        <v>0</v>
      </c>
      <c r="AQ1672" s="455" t="n">
        <v>0</v>
      </c>
      <c r="AR1672" s="418" t="inlineStr"/>
      <c r="AS1672" s="418" t="inlineStr">
        <is>
          <t>សេវាកម្មឯកសារ</t>
        </is>
      </c>
      <c r="AT1672" s="418" t="inlineStr">
        <is>
          <t>បានប្រកាសពន្ធ</t>
        </is>
      </c>
    </row>
    <row r="1673">
      <c r="A1673" s="417" t="n">
        <v>1664</v>
      </c>
      <c r="B1673" s="418" t="inlineStr">
        <is>
          <t>Customs Clearance Fee, Permit Fee and Import Deposit</t>
        </is>
      </c>
      <c r="C1673" s="418" t="inlineStr">
        <is>
          <t>អេហ្វ ដាប់បែលយូ អេហ្វ ហ៊្វុល វែល អេន នីស៊ីន ឡូជីស្ទីក</t>
        </is>
      </c>
      <c r="D1673" s="418" t="inlineStr">
        <is>
          <t>L001-100098630</t>
        </is>
      </c>
      <c r="E1673" s="418" t="inlineStr">
        <is>
          <t>TI22-3937</t>
        </is>
      </c>
      <c r="F1673" s="419" t="n">
        <v>44854</v>
      </c>
      <c r="G1673" s="420" t="n">
        <v>41460</v>
      </c>
      <c r="H1673" s="418" t="n"/>
      <c r="I1673" s="455" t="n">
        <v>41460</v>
      </c>
      <c r="J1673" s="418">
        <f>IF(L1673&lt;&gt;"",L1673,K1673)</f>
        <v/>
      </c>
      <c r="K1673" s="418">
        <f>IF(AND(T1673=TRUE, U1673=TRUE, V1673=TRUE), IF(W1673&lt;-0.05, "អនុញ្ញាត (អ្នកផ្គត់ផ្គង់ប្រកាសខ្វះ)", "បានប្រកាស (អនុញ្ញាត)"), IF(AND(T1673=FALSE, U1673=FALSE, V1673=FALSE), "ព្យួរទុក (មិនមានទិន្នន័យ)", "ប្រកាសខុស (ព្យួរទុក)"))</f>
        <v/>
      </c>
      <c r="L1673" s="418" t="inlineStr"/>
      <c r="M1673" s="418" t="inlineStr"/>
      <c r="N1673" s="455" t="n"/>
      <c r="O1673" s="455">
        <f>IF(W1673&lt;0,AI1673,I1673)</f>
        <v/>
      </c>
      <c r="P1673" s="455">
        <f>I1673-O1673</f>
        <v/>
      </c>
      <c r="Q1673" s="418" t="n"/>
      <c r="R1673" s="418" t="inlineStr">
        <is>
          <t>TI22-3937</t>
        </is>
      </c>
      <c r="S1673" s="418" t="inlineStr">
        <is>
          <t>TI22-3937</t>
        </is>
      </c>
      <c r="T1673" s="418">
        <f>R1673=S1673</f>
        <v/>
      </c>
      <c r="U1673" s="418">
        <f>AND(MONTH(F1673)=MONTH(Y1673), YEAR(F1673)=YEAR(Y1673))</f>
        <v/>
      </c>
      <c r="V1673" s="418">
        <f>AND(AC1673&lt;&gt;"", 'Company information'!D$4&lt;&gt;"", RIGHT(SUBSTITUTE(AC1673,"-",""),9)=RIGHT(SUBSTITUTE('Company information'!D$4,"-",""),9))</f>
        <v/>
      </c>
      <c r="W1673" s="418">
        <f>AI1673-I1673</f>
        <v/>
      </c>
      <c r="X1673" s="455" t="n"/>
      <c r="Y1673" s="419" t="n">
        <v>44854</v>
      </c>
      <c r="Z1673" s="418" t="inlineStr">
        <is>
          <t>TI22-3937</t>
        </is>
      </c>
      <c r="AA1673" s="418" t="inlineStr"/>
      <c r="AB1673" s="418" t="inlineStr">
        <is>
          <t>បុគ្គលជាប់អាករ</t>
        </is>
      </c>
      <c r="AC1673" s="418" t="inlineStr">
        <is>
          <t>L001-100067123</t>
        </is>
      </c>
      <c r="AD1673" s="418" t="inlineStr">
        <is>
          <t>រីឡាយអេប៊ល សូស អ៊ិនដាសស្រ្ទៀល (ខេមបូឌា)</t>
        </is>
      </c>
      <c r="AE1673" s="455" t="n">
        <v>456060</v>
      </c>
      <c r="AF1673" s="455" t="n">
        <v>414600</v>
      </c>
      <c r="AG1673" s="455" t="n">
        <v>0</v>
      </c>
      <c r="AH1673" s="455" t="n">
        <v>0</v>
      </c>
      <c r="AI1673" s="455" t="n">
        <v>41460</v>
      </c>
      <c r="AJ1673" s="455" t="n">
        <v>0</v>
      </c>
      <c r="AK1673" s="455" t="n">
        <v>0</v>
      </c>
      <c r="AL1673" s="455" t="n">
        <v>0</v>
      </c>
      <c r="AM1673" s="455" t="n">
        <v>0</v>
      </c>
      <c r="AN1673" s="455" t="n">
        <v>0</v>
      </c>
      <c r="AO1673" s="455" t="n">
        <v>0</v>
      </c>
      <c r="AP1673" s="455" t="n">
        <v>0</v>
      </c>
      <c r="AQ1673" s="455" t="n">
        <v>0</v>
      </c>
      <c r="AR1673" s="418" t="inlineStr"/>
      <c r="AS1673" s="418" t="inlineStr">
        <is>
          <t>សេវាកម្មឯកសារ</t>
        </is>
      </c>
      <c r="AT1673" s="418" t="inlineStr">
        <is>
          <t>បានប្រកាសពន្ធ</t>
        </is>
      </c>
    </row>
    <row r="1674">
      <c r="A1674" s="417" t="n">
        <v>1665</v>
      </c>
      <c r="B1674" s="418" t="inlineStr">
        <is>
          <t>Customs Clearance Fee and Trucking Fee</t>
        </is>
      </c>
      <c r="C1674" s="418" t="inlineStr">
        <is>
          <t>អេហ្វ ដាប់បែលយូ អេហ្វ ហ៊្វុល វែល អេន នីស៊ីន ឡូជីស្ទីក</t>
        </is>
      </c>
      <c r="D1674" s="418" t="inlineStr">
        <is>
          <t>L001-100098630</t>
        </is>
      </c>
      <c r="E1674" s="418" t="inlineStr">
        <is>
          <t>TI22-3878</t>
        </is>
      </c>
      <c r="F1674" s="419" t="n">
        <v>44851</v>
      </c>
      <c r="G1674" s="420" t="n">
        <v>79979</v>
      </c>
      <c r="H1674" s="418" t="n"/>
      <c r="I1674" s="455" t="n">
        <v>79979</v>
      </c>
      <c r="J1674" s="418">
        <f>IF(L1674&lt;&gt;"",L1674,K1674)</f>
        <v/>
      </c>
      <c r="K1674" s="418">
        <f>IF(AND(T1674=TRUE, U1674=TRUE, V1674=TRUE), IF(W1674&lt;-0.05, "អនុញ្ញាត (អ្នកផ្គត់ផ្គង់ប្រកាសខ្វះ)", "បានប្រកាស (អនុញ្ញាត)"), IF(AND(T1674=FALSE, U1674=FALSE, V1674=FALSE), "ព្យួរទុក (មិនមានទិន្នន័យ)", "ប្រកាសខុស (ព្យួរទុក)"))</f>
        <v/>
      </c>
      <c r="L1674" s="418" t="inlineStr"/>
      <c r="M1674" s="418" t="inlineStr"/>
      <c r="N1674" s="455" t="n"/>
      <c r="O1674" s="455">
        <f>IF(W1674&lt;0,AI1674,I1674)</f>
        <v/>
      </c>
      <c r="P1674" s="455">
        <f>I1674-O1674</f>
        <v/>
      </c>
      <c r="Q1674" s="418" t="n"/>
      <c r="R1674" s="418" t="inlineStr">
        <is>
          <t>TI22-3878</t>
        </is>
      </c>
      <c r="S1674" s="418" t="inlineStr">
        <is>
          <t>TI22-3878</t>
        </is>
      </c>
      <c r="T1674" s="418">
        <f>R1674=S1674</f>
        <v/>
      </c>
      <c r="U1674" s="418">
        <f>AND(MONTH(F1674)=MONTH(Y1674), YEAR(F1674)=YEAR(Y1674))</f>
        <v/>
      </c>
      <c r="V1674" s="418">
        <f>AND(AC1674&lt;&gt;"", 'Company information'!D$4&lt;&gt;"", RIGHT(SUBSTITUTE(AC1674,"-",""),9)=RIGHT(SUBSTITUTE('Company information'!D$4,"-",""),9))</f>
        <v/>
      </c>
      <c r="W1674" s="418">
        <f>AI1674-I1674</f>
        <v/>
      </c>
      <c r="X1674" s="455" t="n"/>
      <c r="Y1674" s="419" t="n">
        <v>44851</v>
      </c>
      <c r="Z1674" s="418" t="inlineStr">
        <is>
          <t>TI22-3878</t>
        </is>
      </c>
      <c r="AA1674" s="418" t="inlineStr"/>
      <c r="AB1674" s="418" t="inlineStr">
        <is>
          <t>បុគ្គលជាប់អាករ</t>
        </is>
      </c>
      <c r="AC1674" s="418" t="inlineStr">
        <is>
          <t>L001-100067123</t>
        </is>
      </c>
      <c r="AD1674" s="418" t="inlineStr">
        <is>
          <t>រីឡាយអេប៊ល សូស អ៊ិនដាសស្រ្ទៀល (ខេមបូឌា)</t>
        </is>
      </c>
      <c r="AE1674" s="455" t="n">
        <v>879771</v>
      </c>
      <c r="AF1674" s="455" t="n">
        <v>799792</v>
      </c>
      <c r="AG1674" s="455" t="n">
        <v>0</v>
      </c>
      <c r="AH1674" s="455" t="n">
        <v>0</v>
      </c>
      <c r="AI1674" s="455" t="n">
        <v>79979</v>
      </c>
      <c r="AJ1674" s="455" t="n">
        <v>0</v>
      </c>
      <c r="AK1674" s="455" t="n">
        <v>0</v>
      </c>
      <c r="AL1674" s="455" t="n">
        <v>0</v>
      </c>
      <c r="AM1674" s="455" t="n">
        <v>0</v>
      </c>
      <c r="AN1674" s="455" t="n">
        <v>0</v>
      </c>
      <c r="AO1674" s="455" t="n">
        <v>0</v>
      </c>
      <c r="AP1674" s="455" t="n">
        <v>0</v>
      </c>
      <c r="AQ1674" s="455" t="n">
        <v>0</v>
      </c>
      <c r="AR1674" s="418" t="inlineStr"/>
      <c r="AS1674" s="418" t="inlineStr">
        <is>
          <t>សេវាកម្មឯកសារ</t>
        </is>
      </c>
      <c r="AT1674" s="418" t="inlineStr">
        <is>
          <t>បានប្រកាសពន្ធ</t>
        </is>
      </c>
    </row>
    <row r="1675">
      <c r="A1675" s="417" t="n">
        <v>1666</v>
      </c>
      <c r="B1675" s="418" t="inlineStr">
        <is>
          <t>Customs Declaration, CPF Containerized, Container Seal and Transport Doc Fee</t>
        </is>
      </c>
      <c r="C1675" s="418" t="inlineStr">
        <is>
          <t>អេហ្វ ដាប់បែលយូ អេហ្វ ហ៊្វុល វែល អេន នីស៊ីន ឡូជីស្ទីក</t>
        </is>
      </c>
      <c r="D1675" s="418" t="inlineStr">
        <is>
          <t>L001-100098630</t>
        </is>
      </c>
      <c r="E1675" s="418" t="inlineStr">
        <is>
          <t>TI22-3879</t>
        </is>
      </c>
      <c r="F1675" s="419" t="n">
        <v>44851</v>
      </c>
      <c r="G1675" s="420" t="n">
        <v>65475</v>
      </c>
      <c r="H1675" s="418" t="n"/>
      <c r="I1675" s="455" t="n">
        <v>65475</v>
      </c>
      <c r="J1675" s="418">
        <f>IF(L1675&lt;&gt;"",L1675,K1675)</f>
        <v/>
      </c>
      <c r="K1675" s="418">
        <f>IF(AND(T1675=TRUE, U1675=TRUE, V1675=TRUE), IF(W1675&lt;-0.05, "អនុញ្ញាត (អ្នកផ្គត់ផ្គង់ប្រកាសខ្វះ)", "បានប្រកាស (អនុញ្ញាត)"), IF(AND(T1675=FALSE, U1675=FALSE, V1675=FALSE), "ព្យួរទុក (មិនមានទិន្នន័យ)", "ប្រកាសខុស (ព្យួរទុក)"))</f>
        <v/>
      </c>
      <c r="L1675" s="418" t="inlineStr"/>
      <c r="M1675" s="418" t="inlineStr"/>
      <c r="N1675" s="455" t="n"/>
      <c r="O1675" s="455">
        <f>IF(W1675&lt;0,AI1675,I1675)</f>
        <v/>
      </c>
      <c r="P1675" s="455">
        <f>I1675-O1675</f>
        <v/>
      </c>
      <c r="Q1675" s="418" t="n"/>
      <c r="R1675" s="418" t="inlineStr">
        <is>
          <t>TI22-3879</t>
        </is>
      </c>
      <c r="S1675" s="418" t="inlineStr">
        <is>
          <t>TI22-3879</t>
        </is>
      </c>
      <c r="T1675" s="418">
        <f>R1675=S1675</f>
        <v/>
      </c>
      <c r="U1675" s="418">
        <f>AND(MONTH(F1675)=MONTH(Y1675), YEAR(F1675)=YEAR(Y1675))</f>
        <v/>
      </c>
      <c r="V1675" s="418">
        <f>AND(AC1675&lt;&gt;"", 'Company information'!D$4&lt;&gt;"", RIGHT(SUBSTITUTE(AC1675,"-",""),9)=RIGHT(SUBSTITUTE('Company information'!D$4,"-",""),9))</f>
        <v/>
      </c>
      <c r="W1675" s="418">
        <f>AI1675-I1675</f>
        <v/>
      </c>
      <c r="X1675" s="455" t="n"/>
      <c r="Y1675" s="419" t="n">
        <v>44851</v>
      </c>
      <c r="Z1675" s="418" t="inlineStr">
        <is>
          <t>TI22-3879</t>
        </is>
      </c>
      <c r="AA1675" s="418" t="inlineStr"/>
      <c r="AB1675" s="418" t="inlineStr">
        <is>
          <t>បុគ្គលជាប់អាករ</t>
        </is>
      </c>
      <c r="AC1675" s="418" t="inlineStr">
        <is>
          <t>L001-100067123</t>
        </is>
      </c>
      <c r="AD1675" s="418" t="inlineStr">
        <is>
          <t>រីឡាយអេប៊ល សូស អ៊ិនដាសស្រ្ទៀល (ខេមបូឌា)</t>
        </is>
      </c>
      <c r="AE1675" s="455" t="n">
        <v>720227</v>
      </c>
      <c r="AF1675" s="455" t="n">
        <v>654752</v>
      </c>
      <c r="AG1675" s="455" t="n">
        <v>0</v>
      </c>
      <c r="AH1675" s="455" t="n">
        <v>0</v>
      </c>
      <c r="AI1675" s="455" t="n">
        <v>65475</v>
      </c>
      <c r="AJ1675" s="455" t="n">
        <v>0</v>
      </c>
      <c r="AK1675" s="455" t="n">
        <v>0</v>
      </c>
      <c r="AL1675" s="455" t="n">
        <v>0</v>
      </c>
      <c r="AM1675" s="455" t="n">
        <v>0</v>
      </c>
      <c r="AN1675" s="455" t="n">
        <v>0</v>
      </c>
      <c r="AO1675" s="455" t="n">
        <v>0</v>
      </c>
      <c r="AP1675" s="455" t="n">
        <v>0</v>
      </c>
      <c r="AQ1675" s="455" t="n">
        <v>0</v>
      </c>
      <c r="AR1675" s="418" t="inlineStr"/>
      <c r="AS1675" s="418" t="inlineStr">
        <is>
          <t>សេវាកម្មឯកសារ</t>
        </is>
      </c>
      <c r="AT1675" s="418" t="inlineStr">
        <is>
          <t>បានប្រកាសពន្ធ</t>
        </is>
      </c>
    </row>
    <row r="1676">
      <c r="A1676" s="417" t="n">
        <v>1667</v>
      </c>
      <c r="B1676" s="418" t="inlineStr">
        <is>
          <t>Customs Clearance Fee and Trucking Fee</t>
        </is>
      </c>
      <c r="C1676" s="418" t="inlineStr">
        <is>
          <t>អេហ្វ ដាប់បែលយូ អេហ្វ ហ៊្វុល វែល អេន នីស៊ីន ឡូជីស្ទីក</t>
        </is>
      </c>
      <c r="D1676" s="418" t="inlineStr">
        <is>
          <t>L001-100098630</t>
        </is>
      </c>
      <c r="E1676" s="418" t="inlineStr">
        <is>
          <t>TI22-3880</t>
        </is>
      </c>
      <c r="F1676" s="419" t="n">
        <v>44851</v>
      </c>
      <c r="G1676" s="420" t="n">
        <v>65475</v>
      </c>
      <c r="H1676" s="418" t="n"/>
      <c r="I1676" s="455" t="n">
        <v>65475</v>
      </c>
      <c r="J1676" s="418">
        <f>IF(L1676&lt;&gt;"",L1676,K1676)</f>
        <v/>
      </c>
      <c r="K1676" s="418">
        <f>IF(AND(T1676=TRUE, U1676=TRUE, V1676=TRUE), IF(W1676&lt;-0.05, "អនុញ្ញាត (អ្នកផ្គត់ផ្គង់ប្រកាសខ្វះ)", "បានប្រកាស (អនុញ្ញាត)"), IF(AND(T1676=FALSE, U1676=FALSE, V1676=FALSE), "ព្យួរទុក (មិនមានទិន្នន័យ)", "ប្រកាសខុស (ព្យួរទុក)"))</f>
        <v/>
      </c>
      <c r="L1676" s="418" t="inlineStr"/>
      <c r="M1676" s="418" t="inlineStr"/>
      <c r="N1676" s="455" t="n"/>
      <c r="O1676" s="455">
        <f>IF(W1676&lt;0,AI1676,I1676)</f>
        <v/>
      </c>
      <c r="P1676" s="455">
        <f>I1676-O1676</f>
        <v/>
      </c>
      <c r="Q1676" s="418" t="n"/>
      <c r="R1676" s="418" t="inlineStr">
        <is>
          <t>TI22-3880</t>
        </is>
      </c>
      <c r="S1676" s="418" t="inlineStr">
        <is>
          <t>TI22-3880</t>
        </is>
      </c>
      <c r="T1676" s="418">
        <f>R1676=S1676</f>
        <v/>
      </c>
      <c r="U1676" s="418">
        <f>AND(MONTH(F1676)=MONTH(Y1676), YEAR(F1676)=YEAR(Y1676))</f>
        <v/>
      </c>
      <c r="V1676" s="418">
        <f>AND(AC1676&lt;&gt;"", 'Company information'!D$4&lt;&gt;"", RIGHT(SUBSTITUTE(AC1676,"-",""),9)=RIGHT(SUBSTITUTE('Company information'!D$4,"-",""),9))</f>
        <v/>
      </c>
      <c r="W1676" s="418">
        <f>AI1676-I1676</f>
        <v/>
      </c>
      <c r="X1676" s="455" t="n"/>
      <c r="Y1676" s="419" t="n">
        <v>44851</v>
      </c>
      <c r="Z1676" s="418" t="inlineStr">
        <is>
          <t>TI22-3880</t>
        </is>
      </c>
      <c r="AA1676" s="418" t="inlineStr"/>
      <c r="AB1676" s="418" t="inlineStr">
        <is>
          <t>បុគ្គលជាប់អាករ</t>
        </is>
      </c>
      <c r="AC1676" s="418" t="inlineStr">
        <is>
          <t>L001-100067123</t>
        </is>
      </c>
      <c r="AD1676" s="418" t="inlineStr">
        <is>
          <t>រីឡាយអេប៊ល សូស អ៊ិនដាសស្រ្ទៀល (ខេមបូឌា)</t>
        </is>
      </c>
      <c r="AE1676" s="455" t="n">
        <v>720227</v>
      </c>
      <c r="AF1676" s="455" t="n">
        <v>654752</v>
      </c>
      <c r="AG1676" s="455" t="n">
        <v>0</v>
      </c>
      <c r="AH1676" s="455" t="n">
        <v>0</v>
      </c>
      <c r="AI1676" s="455" t="n">
        <v>65475</v>
      </c>
      <c r="AJ1676" s="455" t="n">
        <v>0</v>
      </c>
      <c r="AK1676" s="455" t="n">
        <v>0</v>
      </c>
      <c r="AL1676" s="455" t="n">
        <v>0</v>
      </c>
      <c r="AM1676" s="455" t="n">
        <v>0</v>
      </c>
      <c r="AN1676" s="455" t="n">
        <v>0</v>
      </c>
      <c r="AO1676" s="455" t="n">
        <v>0</v>
      </c>
      <c r="AP1676" s="455" t="n">
        <v>0</v>
      </c>
      <c r="AQ1676" s="455" t="n">
        <v>0</v>
      </c>
      <c r="AR1676" s="418" t="inlineStr"/>
      <c r="AS1676" s="418" t="inlineStr">
        <is>
          <t>សេវាកម្មឯកសារ</t>
        </is>
      </c>
      <c r="AT1676" s="418" t="inlineStr">
        <is>
          <t>បានប្រកាសពន្ធ</t>
        </is>
      </c>
    </row>
    <row r="1677">
      <c r="A1677" s="417" t="n">
        <v>1668</v>
      </c>
      <c r="B1677" s="418" t="inlineStr">
        <is>
          <t>Customs Declaration and CPF Non-Container</t>
        </is>
      </c>
      <c r="C1677" s="418" t="inlineStr">
        <is>
          <t>អេហ្វ ដាប់បែលយូ អេហ្វ ហ៊្វុល វែល អេន នីស៊ីន ឡូជីស្ទីក</t>
        </is>
      </c>
      <c r="D1677" s="418" t="inlineStr">
        <is>
          <t>L001-100098630</t>
        </is>
      </c>
      <c r="E1677" s="418" t="inlineStr">
        <is>
          <t>TI22-3881</t>
        </is>
      </c>
      <c r="F1677" s="419" t="n">
        <v>44851</v>
      </c>
      <c r="G1677" s="420" t="n">
        <v>66428</v>
      </c>
      <c r="H1677" s="418" t="n"/>
      <c r="I1677" s="455" t="n">
        <v>66428</v>
      </c>
      <c r="J1677" s="418">
        <f>IF(L1677&lt;&gt;"",L1677,K1677)</f>
        <v/>
      </c>
      <c r="K1677" s="418">
        <f>IF(AND(T1677=TRUE, U1677=TRUE, V1677=TRUE), IF(W1677&lt;-0.05, "អនុញ្ញាត (អ្នកផ្គត់ផ្គង់ប្រកាសខ្វះ)", "បានប្រកាស (អនុញ្ញាត)"), IF(AND(T1677=FALSE, U1677=FALSE, V1677=FALSE), "ព្យួរទុក (មិនមានទិន្នន័យ)", "ប្រកាសខុស (ព្យួរទុក)"))</f>
        <v/>
      </c>
      <c r="L1677" s="418" t="inlineStr"/>
      <c r="M1677" s="418" t="inlineStr"/>
      <c r="N1677" s="455" t="n"/>
      <c r="O1677" s="455">
        <f>IF(W1677&lt;0,AI1677,I1677)</f>
        <v/>
      </c>
      <c r="P1677" s="455">
        <f>I1677-O1677</f>
        <v/>
      </c>
      <c r="Q1677" s="418" t="n"/>
      <c r="R1677" s="418" t="inlineStr">
        <is>
          <t>TI22-3881</t>
        </is>
      </c>
      <c r="S1677" s="418" t="inlineStr">
        <is>
          <t>TI22-3881</t>
        </is>
      </c>
      <c r="T1677" s="418">
        <f>R1677=S1677</f>
        <v/>
      </c>
      <c r="U1677" s="418">
        <f>AND(MONTH(F1677)=MONTH(Y1677), YEAR(F1677)=YEAR(Y1677))</f>
        <v/>
      </c>
      <c r="V1677" s="418">
        <f>AND(AC1677&lt;&gt;"", 'Company information'!D$4&lt;&gt;"", RIGHT(SUBSTITUTE(AC1677,"-",""),9)=RIGHT(SUBSTITUTE('Company information'!D$4,"-",""),9))</f>
        <v/>
      </c>
      <c r="W1677" s="418">
        <f>AI1677-I1677</f>
        <v/>
      </c>
      <c r="X1677" s="455" t="n"/>
      <c r="Y1677" s="419" t="n">
        <v>44851</v>
      </c>
      <c r="Z1677" s="418" t="inlineStr">
        <is>
          <t>TI22-3881</t>
        </is>
      </c>
      <c r="AA1677" s="418" t="inlineStr"/>
      <c r="AB1677" s="418" t="inlineStr">
        <is>
          <t>បុគ្គលជាប់អាករ</t>
        </is>
      </c>
      <c r="AC1677" s="418" t="inlineStr">
        <is>
          <t>L001-100067123</t>
        </is>
      </c>
      <c r="AD1677" s="418" t="inlineStr">
        <is>
          <t>រីឡាយអេប៊ល សូស អ៊ិនដាសស្រ្ទៀល (ខេមបូឌា)</t>
        </is>
      </c>
      <c r="AE1677" s="455" t="n">
        <v>730712</v>
      </c>
      <c r="AF1677" s="455" t="n">
        <v>664284</v>
      </c>
      <c r="AG1677" s="455" t="n">
        <v>0</v>
      </c>
      <c r="AH1677" s="455" t="n">
        <v>0</v>
      </c>
      <c r="AI1677" s="455" t="n">
        <v>66428</v>
      </c>
      <c r="AJ1677" s="455" t="n">
        <v>0</v>
      </c>
      <c r="AK1677" s="455" t="n">
        <v>0</v>
      </c>
      <c r="AL1677" s="455" t="n">
        <v>0</v>
      </c>
      <c r="AM1677" s="455" t="n">
        <v>0</v>
      </c>
      <c r="AN1677" s="455" t="n">
        <v>0</v>
      </c>
      <c r="AO1677" s="455" t="n">
        <v>0</v>
      </c>
      <c r="AP1677" s="455" t="n">
        <v>0</v>
      </c>
      <c r="AQ1677" s="455" t="n">
        <v>0</v>
      </c>
      <c r="AR1677" s="418" t="inlineStr"/>
      <c r="AS1677" s="418" t="inlineStr">
        <is>
          <t>សេវាកម្មឯកសារ</t>
        </is>
      </c>
      <c r="AT1677" s="418" t="inlineStr">
        <is>
          <t>បានប្រកាសពន្ធ</t>
        </is>
      </c>
    </row>
    <row r="1678">
      <c r="A1678" s="417" t="n">
        <v>1669</v>
      </c>
      <c r="B1678" s="418" t="inlineStr">
        <is>
          <t>Lift-On Charge and Gate Fee Charage</t>
        </is>
      </c>
      <c r="C1678" s="418" t="inlineStr">
        <is>
          <t>អេហ្វ ដាប់បែលយូ អេហ្វ ហ៊្វុល វែល អេន នីស៊ីន ឡូជីស្ទីក</t>
        </is>
      </c>
      <c r="D1678" s="418" t="inlineStr">
        <is>
          <t>L001-100098630</t>
        </is>
      </c>
      <c r="E1678" s="418" t="inlineStr">
        <is>
          <t>TI22-3790</t>
        </is>
      </c>
      <c r="F1678" s="419" t="n">
        <v>44752</v>
      </c>
      <c r="G1678" s="420" t="n">
        <v>65301</v>
      </c>
      <c r="H1678" s="418" t="n"/>
      <c r="I1678" s="455" t="n">
        <v>65301</v>
      </c>
      <c r="J1678" s="418">
        <f>IF(L1678&lt;&gt;"",L1678,K1678)</f>
        <v/>
      </c>
      <c r="K1678" s="418">
        <f>IF(AND(T1678=TRUE, U1678=TRUE, V1678=TRUE), IF(W1678&lt;-0.05, "អនុញ្ញាត (អ្នកផ្គត់ផ្គង់ប្រកាសខ្វះ)", "បានប្រកាស (អនុញ្ញាត)"), IF(AND(T1678=FALSE, U1678=FALSE, V1678=FALSE), "ព្យួរទុក (មិនមានទិន្នន័យ)", "ប្រកាសខុស (ព្យួរទុក)"))</f>
        <v/>
      </c>
      <c r="L1678" s="418" t="inlineStr"/>
      <c r="M1678" s="418" t="inlineStr"/>
      <c r="N1678" s="455" t="n"/>
      <c r="O1678" s="455">
        <f>IF(W1678&lt;0,AI1678,I1678)</f>
        <v/>
      </c>
      <c r="P1678" s="455">
        <f>I1678-O1678</f>
        <v/>
      </c>
      <c r="Q1678" s="418" t="n"/>
      <c r="R1678" s="418" t="inlineStr">
        <is>
          <t>TI22-3790</t>
        </is>
      </c>
      <c r="S1678" s="418" t="inlineStr">
        <is>
          <t>TI22-3790</t>
        </is>
      </c>
      <c r="T1678" s="418">
        <f>R1678=S1678</f>
        <v/>
      </c>
      <c r="U1678" s="418">
        <f>AND(MONTH(F1678)=MONTH(Y1678), YEAR(F1678)=YEAR(Y1678))</f>
        <v/>
      </c>
      <c r="V1678" s="418">
        <f>AND(AC1678&lt;&gt;"", 'Company information'!D$4&lt;&gt;"", RIGHT(SUBSTITUTE(AC1678,"-",""),9)=RIGHT(SUBSTITUTE('Company information'!D$4,"-",""),9))</f>
        <v/>
      </c>
      <c r="W1678" s="418">
        <f>AI1678-I1678</f>
        <v/>
      </c>
      <c r="X1678" s="455" t="n"/>
      <c r="Y1678" s="419" t="n">
        <v>44841</v>
      </c>
      <c r="Z1678" s="418" t="inlineStr">
        <is>
          <t>TI22-3790</t>
        </is>
      </c>
      <c r="AA1678" s="418" t="inlineStr"/>
      <c r="AB1678" s="418" t="inlineStr">
        <is>
          <t>បុគ្គលជាប់អាករ</t>
        </is>
      </c>
      <c r="AC1678" s="418" t="inlineStr">
        <is>
          <t>L001-100067123</t>
        </is>
      </c>
      <c r="AD1678" s="418" t="inlineStr">
        <is>
          <t>រីឡាយអេប៊ល សូស អ៊ិនដាសស្រ្ទៀល (ខេមបូឌា)</t>
        </is>
      </c>
      <c r="AE1678" s="455" t="n">
        <v>718315</v>
      </c>
      <c r="AF1678" s="455" t="n">
        <v>653014</v>
      </c>
      <c r="AG1678" s="455" t="n">
        <v>0</v>
      </c>
      <c r="AH1678" s="455" t="n">
        <v>0</v>
      </c>
      <c r="AI1678" s="455" t="n">
        <v>65301</v>
      </c>
      <c r="AJ1678" s="455" t="n">
        <v>0</v>
      </c>
      <c r="AK1678" s="455" t="n">
        <v>0</v>
      </c>
      <c r="AL1678" s="455" t="n">
        <v>0</v>
      </c>
      <c r="AM1678" s="455" t="n">
        <v>0</v>
      </c>
      <c r="AN1678" s="455" t="n">
        <v>0</v>
      </c>
      <c r="AO1678" s="455" t="n">
        <v>0</v>
      </c>
      <c r="AP1678" s="455" t="n">
        <v>0</v>
      </c>
      <c r="AQ1678" s="455" t="n">
        <v>0</v>
      </c>
      <c r="AR1678" s="418" t="inlineStr"/>
      <c r="AS1678" s="418" t="inlineStr">
        <is>
          <t>សេវាកម្មឯកសារ</t>
        </is>
      </c>
      <c r="AT1678" s="418" t="inlineStr">
        <is>
          <t>បានប្រកាសពន្ធ</t>
        </is>
      </c>
    </row>
    <row r="1679">
      <c r="A1679" s="417" t="n">
        <v>1670</v>
      </c>
      <c r="B1679" s="418" t="inlineStr">
        <is>
          <t>Customs Clearance Fee</t>
        </is>
      </c>
      <c r="C1679" s="418" t="inlineStr">
        <is>
          <t>អេហ្វ ដាប់បែលយូ អេហ្វ ហ៊្វុល វែល អេន នីស៊ីន ឡូជីស្ទីក</t>
        </is>
      </c>
      <c r="D1679" s="418" t="inlineStr">
        <is>
          <t>L001-100098630</t>
        </is>
      </c>
      <c r="E1679" s="418" t="inlineStr">
        <is>
          <t>TI22-3789</t>
        </is>
      </c>
      <c r="F1679" s="419" t="n">
        <v>44752</v>
      </c>
      <c r="G1679" s="420" t="n">
        <v>65301</v>
      </c>
      <c r="H1679" s="418" t="n"/>
      <c r="I1679" s="455" t="n">
        <v>65301</v>
      </c>
      <c r="J1679" s="418">
        <f>IF(L1679&lt;&gt;"",L1679,K1679)</f>
        <v/>
      </c>
      <c r="K1679" s="418">
        <f>IF(AND(T1679=TRUE, U1679=TRUE, V1679=TRUE), IF(W1679&lt;-0.05, "អនុញ្ញាត (អ្នកផ្គត់ផ្គង់ប្រកាសខ្វះ)", "បានប្រកាស (អនុញ្ញាត)"), IF(AND(T1679=FALSE, U1679=FALSE, V1679=FALSE), "ព្យួរទុក (មិនមានទិន្នន័យ)", "ប្រកាសខុស (ព្យួរទុក)"))</f>
        <v/>
      </c>
      <c r="L1679" s="418" t="inlineStr"/>
      <c r="M1679" s="418" t="inlineStr"/>
      <c r="N1679" s="455" t="n"/>
      <c r="O1679" s="455">
        <f>IF(W1679&lt;0,AI1679,I1679)</f>
        <v/>
      </c>
      <c r="P1679" s="455">
        <f>I1679-O1679</f>
        <v/>
      </c>
      <c r="Q1679" s="418" t="n"/>
      <c r="R1679" s="418" t="inlineStr">
        <is>
          <t>TI22-3789</t>
        </is>
      </c>
      <c r="S1679" s="418" t="inlineStr">
        <is>
          <t>TI22-3789</t>
        </is>
      </c>
      <c r="T1679" s="418">
        <f>R1679=S1679</f>
        <v/>
      </c>
      <c r="U1679" s="418">
        <f>AND(MONTH(F1679)=MONTH(Y1679), YEAR(F1679)=YEAR(Y1679))</f>
        <v/>
      </c>
      <c r="V1679" s="418">
        <f>AND(AC1679&lt;&gt;"", 'Company information'!D$4&lt;&gt;"", RIGHT(SUBSTITUTE(AC1679,"-",""),9)=RIGHT(SUBSTITUTE('Company information'!D$4,"-",""),9))</f>
        <v/>
      </c>
      <c r="W1679" s="418">
        <f>AI1679-I1679</f>
        <v/>
      </c>
      <c r="X1679" s="455" t="n"/>
      <c r="Y1679" s="419" t="n">
        <v>44841</v>
      </c>
      <c r="Z1679" s="418" t="inlineStr">
        <is>
          <t>TI22-3789</t>
        </is>
      </c>
      <c r="AA1679" s="418" t="inlineStr"/>
      <c r="AB1679" s="418" t="inlineStr">
        <is>
          <t>បុគ្គលជាប់អាករ</t>
        </is>
      </c>
      <c r="AC1679" s="418" t="inlineStr">
        <is>
          <t>L001-100067123</t>
        </is>
      </c>
      <c r="AD1679" s="418" t="inlineStr">
        <is>
          <t>រីឡាយអេប៊ល សូស អ៊ិនដាសស្រ្ទៀល (ខេមបូឌា)</t>
        </is>
      </c>
      <c r="AE1679" s="455" t="n">
        <v>718315</v>
      </c>
      <c r="AF1679" s="455" t="n">
        <v>653014</v>
      </c>
      <c r="AG1679" s="455" t="n">
        <v>0</v>
      </c>
      <c r="AH1679" s="455" t="n">
        <v>0</v>
      </c>
      <c r="AI1679" s="455" t="n">
        <v>65301</v>
      </c>
      <c r="AJ1679" s="455" t="n">
        <v>0</v>
      </c>
      <c r="AK1679" s="455" t="n">
        <v>0</v>
      </c>
      <c r="AL1679" s="455" t="n">
        <v>0</v>
      </c>
      <c r="AM1679" s="455" t="n">
        <v>0</v>
      </c>
      <c r="AN1679" s="455" t="n">
        <v>0</v>
      </c>
      <c r="AO1679" s="455" t="n">
        <v>0</v>
      </c>
      <c r="AP1679" s="455" t="n">
        <v>0</v>
      </c>
      <c r="AQ1679" s="455" t="n">
        <v>0</v>
      </c>
      <c r="AR1679" s="418" t="inlineStr"/>
      <c r="AS1679" s="418" t="inlineStr">
        <is>
          <t>សេវាកម្មឯកសារ</t>
        </is>
      </c>
      <c r="AT1679" s="418" t="inlineStr">
        <is>
          <t>បានប្រកាសពន្ធ</t>
        </is>
      </c>
    </row>
    <row r="1680">
      <c r="A1680" s="417" t="n">
        <v>1671</v>
      </c>
      <c r="B1680" s="418" t="inlineStr">
        <is>
          <t>THC, EMF, 3 PARTY TRUCKING, CIC, R/O, DOC FEE and HANDLING FEE</t>
        </is>
      </c>
      <c r="C1680" s="418" t="inlineStr">
        <is>
          <t>អេហ្វ ដាប់បែលយូ អេហ្វ ហ៊្វុល វែល អេន នីស៊ីន ឡូជីស្ទីក</t>
        </is>
      </c>
      <c r="D1680" s="418" t="inlineStr">
        <is>
          <t>L001-100098630</t>
        </is>
      </c>
      <c r="E1680" s="418" t="inlineStr">
        <is>
          <t>TI22-3788</t>
        </is>
      </c>
      <c r="F1680" s="419" t="n">
        <v>44752</v>
      </c>
      <c r="G1680" s="420" t="n">
        <v>65301</v>
      </c>
      <c r="H1680" s="418" t="n"/>
      <c r="I1680" s="455" t="n">
        <v>65301</v>
      </c>
      <c r="J1680" s="418">
        <f>IF(L1680&lt;&gt;"",L1680,K1680)</f>
        <v/>
      </c>
      <c r="K1680" s="418">
        <f>IF(AND(T1680=TRUE, U1680=TRUE, V1680=TRUE), IF(W1680&lt;-0.05, "អនុញ្ញាត (អ្នកផ្គត់ផ្គង់ប្រកាសខ្វះ)", "បានប្រកាស (អនុញ្ញាត)"), IF(AND(T1680=FALSE, U1680=FALSE, V1680=FALSE), "ព្យួរទុក (មិនមានទិន្នន័យ)", "ប្រកាសខុស (ព្យួរទុក)"))</f>
        <v/>
      </c>
      <c r="L1680" s="418" t="inlineStr"/>
      <c r="M1680" s="418" t="inlineStr"/>
      <c r="N1680" s="455" t="n"/>
      <c r="O1680" s="455">
        <f>IF(W1680&lt;0,AI1680,I1680)</f>
        <v/>
      </c>
      <c r="P1680" s="455">
        <f>I1680-O1680</f>
        <v/>
      </c>
      <c r="Q1680" s="418" t="n"/>
      <c r="R1680" s="418" t="inlineStr">
        <is>
          <t>TI22-3788</t>
        </is>
      </c>
      <c r="S1680" s="418" t="inlineStr">
        <is>
          <t>TI22-3788</t>
        </is>
      </c>
      <c r="T1680" s="418">
        <f>R1680=S1680</f>
        <v/>
      </c>
      <c r="U1680" s="418">
        <f>AND(MONTH(F1680)=MONTH(Y1680), YEAR(F1680)=YEAR(Y1680))</f>
        <v/>
      </c>
      <c r="V1680" s="418">
        <f>AND(AC1680&lt;&gt;"", 'Company information'!D$4&lt;&gt;"", RIGHT(SUBSTITUTE(AC1680,"-",""),9)=RIGHT(SUBSTITUTE('Company information'!D$4,"-",""),9))</f>
        <v/>
      </c>
      <c r="W1680" s="418">
        <f>AI1680-I1680</f>
        <v/>
      </c>
      <c r="X1680" s="455" t="n"/>
      <c r="Y1680" s="419" t="n">
        <v>44841</v>
      </c>
      <c r="Z1680" s="418" t="inlineStr">
        <is>
          <t>TI22-3788</t>
        </is>
      </c>
      <c r="AA1680" s="418" t="inlineStr"/>
      <c r="AB1680" s="418" t="inlineStr">
        <is>
          <t>បុគ្គលជាប់អាករ</t>
        </is>
      </c>
      <c r="AC1680" s="418" t="inlineStr">
        <is>
          <t>L001-100067123</t>
        </is>
      </c>
      <c r="AD1680" s="418" t="inlineStr">
        <is>
          <t>រីឡាយអេប៊ល សូស អ៊ិនដាសស្រ្ទៀល (ខេមបូឌា)</t>
        </is>
      </c>
      <c r="AE1680" s="455" t="n">
        <v>718315</v>
      </c>
      <c r="AF1680" s="455" t="n">
        <v>653014</v>
      </c>
      <c r="AG1680" s="455" t="n">
        <v>0</v>
      </c>
      <c r="AH1680" s="455" t="n">
        <v>0</v>
      </c>
      <c r="AI1680" s="455" t="n">
        <v>65301</v>
      </c>
      <c r="AJ1680" s="455" t="n">
        <v>0</v>
      </c>
      <c r="AK1680" s="455" t="n">
        <v>0</v>
      </c>
      <c r="AL1680" s="455" t="n">
        <v>0</v>
      </c>
      <c r="AM1680" s="455" t="n">
        <v>0</v>
      </c>
      <c r="AN1680" s="455" t="n">
        <v>0</v>
      </c>
      <c r="AO1680" s="455" t="n">
        <v>0</v>
      </c>
      <c r="AP1680" s="455" t="n">
        <v>0</v>
      </c>
      <c r="AQ1680" s="455" t="n">
        <v>0</v>
      </c>
      <c r="AR1680" s="418" t="inlineStr"/>
      <c r="AS1680" s="418" t="inlineStr">
        <is>
          <t>សេវាកម្មឯកសារ</t>
        </is>
      </c>
      <c r="AT1680" s="418" t="inlineStr">
        <is>
          <t>បានប្រកាសពន្ធ</t>
        </is>
      </c>
    </row>
    <row r="1681">
      <c r="A1681" s="417" t="n">
        <v>1672</v>
      </c>
      <c r="B1681" s="418" t="inlineStr">
        <is>
          <t>Customs Clearance Fee, Non-Original Insurance, Permit Fee and Service Charge</t>
        </is>
      </c>
      <c r="C1681" s="418" t="inlineStr">
        <is>
          <t>អេហ្វ ដាប់បែលយូ អេហ្វ ហ៊្វុល វែល អេន នីស៊ីន ឡូជីស្ទីក</t>
        </is>
      </c>
      <c r="D1681" s="418" t="inlineStr">
        <is>
          <t>L001-100098630</t>
        </is>
      </c>
      <c r="E1681" s="418" t="inlineStr">
        <is>
          <t>TI22-3791</t>
        </is>
      </c>
      <c r="F1681" s="419" t="n">
        <v>44752</v>
      </c>
      <c r="G1681" s="420" t="n">
        <v>118039</v>
      </c>
      <c r="H1681" s="418" t="n"/>
      <c r="I1681" s="455" t="n">
        <v>118039</v>
      </c>
      <c r="J1681" s="418">
        <f>IF(L1681&lt;&gt;"",L1681,K1681)</f>
        <v/>
      </c>
      <c r="K1681" s="418">
        <f>IF(AND(T1681=TRUE, U1681=TRUE, V1681=TRUE), IF(W1681&lt;-0.05, "អនុញ្ញាត (អ្នកផ្គត់ផ្គង់ប្រកាសខ្វះ)", "បានប្រកាស (អនុញ្ញាត)"), IF(AND(T1681=FALSE, U1681=FALSE, V1681=FALSE), "ព្យួរទុក (មិនមានទិន្នន័យ)", "ប្រកាសខុស (ព្យួរទុក)"))</f>
        <v/>
      </c>
      <c r="L1681" s="418" t="inlineStr"/>
      <c r="M1681" s="418" t="inlineStr"/>
      <c r="N1681" s="455" t="n"/>
      <c r="O1681" s="455">
        <f>IF(W1681&lt;0,AI1681,I1681)</f>
        <v/>
      </c>
      <c r="P1681" s="455">
        <f>I1681-O1681</f>
        <v/>
      </c>
      <c r="Q1681" s="418" t="n"/>
      <c r="R1681" s="418" t="inlineStr">
        <is>
          <t>TI22-3791</t>
        </is>
      </c>
      <c r="S1681" s="418" t="inlineStr">
        <is>
          <t>TI22-3791</t>
        </is>
      </c>
      <c r="T1681" s="418">
        <f>R1681=S1681</f>
        <v/>
      </c>
      <c r="U1681" s="418">
        <f>AND(MONTH(F1681)=MONTH(Y1681), YEAR(F1681)=YEAR(Y1681))</f>
        <v/>
      </c>
      <c r="V1681" s="418">
        <f>AND(AC1681&lt;&gt;"", 'Company information'!D$4&lt;&gt;"", RIGHT(SUBSTITUTE(AC1681,"-",""),9)=RIGHT(SUBSTITUTE('Company information'!D$4,"-",""),9))</f>
        <v/>
      </c>
      <c r="W1681" s="418">
        <f>AI1681-I1681</f>
        <v/>
      </c>
      <c r="X1681" s="455" t="n"/>
      <c r="Y1681" s="419" t="n">
        <v>44841</v>
      </c>
      <c r="Z1681" s="418" t="inlineStr">
        <is>
          <t>TI22-3791</t>
        </is>
      </c>
      <c r="AA1681" s="418" t="inlineStr"/>
      <c r="AB1681" s="418" t="inlineStr">
        <is>
          <t>បុគ្គលជាប់អាករ</t>
        </is>
      </c>
      <c r="AC1681" s="418" t="inlineStr">
        <is>
          <t>L001-100067123</t>
        </is>
      </c>
      <c r="AD1681" s="418" t="inlineStr">
        <is>
          <t>រីឡាយអេប៊ល សូស អ៊ិនដាសស្រ្ទៀល (ខេមបូឌា)</t>
        </is>
      </c>
      <c r="AE1681" s="455" t="n">
        <v>1298423</v>
      </c>
      <c r="AF1681" s="455" t="n">
        <v>1180385</v>
      </c>
      <c r="AG1681" s="455" t="n">
        <v>0</v>
      </c>
      <c r="AH1681" s="455" t="n">
        <v>0</v>
      </c>
      <c r="AI1681" s="455" t="n">
        <v>118038</v>
      </c>
      <c r="AJ1681" s="455" t="n">
        <v>0</v>
      </c>
      <c r="AK1681" s="455" t="n">
        <v>0</v>
      </c>
      <c r="AL1681" s="455" t="n">
        <v>0</v>
      </c>
      <c r="AM1681" s="455" t="n">
        <v>0</v>
      </c>
      <c r="AN1681" s="455" t="n">
        <v>0</v>
      </c>
      <c r="AO1681" s="455" t="n">
        <v>0</v>
      </c>
      <c r="AP1681" s="455" t="n">
        <v>0</v>
      </c>
      <c r="AQ1681" s="455" t="n">
        <v>0</v>
      </c>
      <c r="AR1681" s="418" t="inlineStr"/>
      <c r="AS1681" s="418" t="inlineStr">
        <is>
          <t>សេវាកម្មឯកសារ</t>
        </is>
      </c>
      <c r="AT1681" s="418" t="inlineStr">
        <is>
          <t>បានប្រកាសពន្ធ</t>
        </is>
      </c>
    </row>
    <row r="1682">
      <c r="A1682" s="417" t="n">
        <v>1673</v>
      </c>
      <c r="B1682" s="418" t="inlineStr">
        <is>
          <t>Customs Clearance Fee and Trucking Fee</t>
        </is>
      </c>
      <c r="C1682" s="418" t="inlineStr">
        <is>
          <t>ត្រេន ស្តារ ហ្រេ្វត</t>
        </is>
      </c>
      <c r="D1682" s="418" t="inlineStr">
        <is>
          <t>L001-100011888</t>
        </is>
      </c>
      <c r="E1682" s="418" t="inlineStr">
        <is>
          <t>PPTI22-10479</t>
        </is>
      </c>
      <c r="F1682" s="419" t="n">
        <v>44865</v>
      </c>
      <c r="G1682" s="420" t="n">
        <v>26917</v>
      </c>
      <c r="H1682" s="418" t="n"/>
      <c r="I1682" s="455" t="n">
        <v>26917</v>
      </c>
      <c r="J1682" s="418">
        <f>IF(L1682&lt;&gt;"",L1682,K1682)</f>
        <v/>
      </c>
      <c r="K1682" s="418">
        <f>IF(AND(T1682=TRUE, U1682=TRUE, V1682=TRUE), IF(W1682&lt;-0.05, "អនុញ្ញាត (អ្នកផ្គត់ផ្គង់ប្រកាសខ្វះ)", "បានប្រកាស (អនុញ្ញាត)"), IF(AND(T1682=FALSE, U1682=FALSE, V1682=FALSE), "ព្យួរទុក (មិនមានទិន្នន័យ)", "ប្រកាសខុស (ព្យួរទុក)"))</f>
        <v/>
      </c>
      <c r="L1682" s="418" t="inlineStr"/>
      <c r="M1682" s="418" t="inlineStr"/>
      <c r="N1682" s="455" t="n"/>
      <c r="O1682" s="455">
        <f>IF(W1682&lt;0,AI1682,I1682)</f>
        <v/>
      </c>
      <c r="P1682" s="455">
        <f>I1682-O1682</f>
        <v/>
      </c>
      <c r="Q1682" s="418" t="n"/>
      <c r="R1682" s="418" t="inlineStr">
        <is>
          <t>PPTI22-10479</t>
        </is>
      </c>
      <c r="S1682" s="418" t="inlineStr">
        <is>
          <t>PPTI22-10479</t>
        </is>
      </c>
      <c r="T1682" s="418">
        <f>R1682=S1682</f>
        <v/>
      </c>
      <c r="U1682" s="418">
        <f>AND(MONTH(F1682)=MONTH(Y1682), YEAR(F1682)=YEAR(Y1682))</f>
        <v/>
      </c>
      <c r="V1682" s="418">
        <f>AND(AC1682&lt;&gt;"", 'Company information'!D$4&lt;&gt;"", RIGHT(SUBSTITUTE(AC1682,"-",""),9)=RIGHT(SUBSTITUTE('Company information'!D$4,"-",""),9))</f>
        <v/>
      </c>
      <c r="W1682" s="418">
        <f>AI1682-I1682</f>
        <v/>
      </c>
      <c r="X1682" s="455" t="n"/>
      <c r="Y1682" s="419" t="n">
        <v>44865</v>
      </c>
      <c r="Z1682" s="418" t="inlineStr">
        <is>
          <t>PPTI22-10479</t>
        </is>
      </c>
      <c r="AA1682" s="418" t="inlineStr"/>
      <c r="AB1682" s="418" t="inlineStr">
        <is>
          <t>បុគ្គលជាប់អាករ</t>
        </is>
      </c>
      <c r="AC1682" s="418" t="inlineStr">
        <is>
          <t>L001-100067123</t>
        </is>
      </c>
      <c r="AD1682" s="418" t="inlineStr">
        <is>
          <t>រីឡាយអេប៊ល សូស អ៊ិនដាសស្រ្ទៀល (ខេមបូឌា)</t>
        </is>
      </c>
      <c r="AE1682" s="455" t="n">
        <v>296082</v>
      </c>
      <c r="AF1682" s="455" t="n">
        <v>269165</v>
      </c>
      <c r="AG1682" s="455" t="n">
        <v>0</v>
      </c>
      <c r="AH1682" s="455" t="n">
        <v>0</v>
      </c>
      <c r="AI1682" s="455" t="n">
        <v>26917</v>
      </c>
      <c r="AJ1682" s="455" t="n">
        <v>0</v>
      </c>
      <c r="AK1682" s="455" t="n">
        <v>0</v>
      </c>
      <c r="AL1682" s="455" t="n">
        <v>0</v>
      </c>
      <c r="AM1682" s="455" t="n">
        <v>0</v>
      </c>
      <c r="AN1682" s="455" t="n">
        <v>0</v>
      </c>
      <c r="AO1682" s="455" t="n">
        <v>0</v>
      </c>
      <c r="AP1682" s="455" t="n">
        <v>0</v>
      </c>
      <c r="AQ1682" s="455" t="n">
        <v>0</v>
      </c>
      <c r="AR1682" s="418" t="inlineStr"/>
      <c r="AS1682" s="418" t="inlineStr">
        <is>
          <t>AIRWAY BILL FEE, HANDLING AGENCY FEE</t>
        </is>
      </c>
      <c r="AT1682" s="418" t="inlineStr">
        <is>
          <t>បានប្រកាសពន្ធ</t>
        </is>
      </c>
    </row>
    <row r="1683">
      <c r="A1683" s="417" t="n">
        <v>1674</v>
      </c>
      <c r="B1683" s="418" t="inlineStr">
        <is>
          <t>Customs Declaration and CPF</t>
        </is>
      </c>
      <c r="C1683" s="418" t="inlineStr">
        <is>
          <t>ត្រេនស៍វើលដ៍ ត្រេនស្ព័រថេសិន (ខេមបូឌា)</t>
        </is>
      </c>
      <c r="D1683" s="418" t="inlineStr">
        <is>
          <t>L001-100080561</t>
        </is>
      </c>
      <c r="E1683" s="418" t="inlineStr">
        <is>
          <t>220607</t>
        </is>
      </c>
      <c r="F1683" s="419" t="n">
        <v>44865</v>
      </c>
      <c r="G1683" s="420" t="n">
        <v>24846</v>
      </c>
      <c r="H1683" s="418" t="n"/>
      <c r="I1683" s="455" t="n">
        <v>24846</v>
      </c>
      <c r="J1683" s="418">
        <f>IF(L1683&lt;&gt;"",L1683,K1683)</f>
        <v/>
      </c>
      <c r="K1683" s="418">
        <f>IF(AND(T1683=TRUE, U1683=TRUE, V1683=TRUE), IF(W1683&lt;-0.05, "អនុញ្ញាត (អ្នកផ្គត់ផ្គង់ប្រកាសខ្វះ)", "បានប្រកាស (អនុញ្ញាត)"), IF(AND(T1683=FALSE, U1683=FALSE, V1683=FALSE), "ព្យួរទុក (មិនមានទិន្នន័យ)", "ប្រកាសខុស (ព្យួរទុក)"))</f>
        <v/>
      </c>
      <c r="L1683" s="418" t="inlineStr"/>
      <c r="M1683" s="418" t="inlineStr"/>
      <c r="N1683" s="455" t="n"/>
      <c r="O1683" s="455">
        <f>IF(W1683&lt;0,AI1683,I1683)</f>
        <v/>
      </c>
      <c r="P1683" s="455">
        <f>I1683-O1683</f>
        <v/>
      </c>
      <c r="Q1683" s="418" t="n"/>
      <c r="R1683" s="418" t="inlineStr">
        <is>
          <t>220607</t>
        </is>
      </c>
      <c r="S1683" s="418" t="inlineStr">
        <is>
          <t>22-0607</t>
        </is>
      </c>
      <c r="T1683" s="418">
        <f>R1683=S1683</f>
        <v/>
      </c>
      <c r="U1683" s="418">
        <f>AND(MONTH(F1683)=MONTH(Y1683), YEAR(F1683)=YEAR(Y1683))</f>
        <v/>
      </c>
      <c r="V1683" s="418">
        <f>AND(AC1683&lt;&gt;"", 'Company information'!D$4&lt;&gt;"", RIGHT(SUBSTITUTE(AC1683,"-",""),9)=RIGHT(SUBSTITUTE('Company information'!D$4,"-",""),9))</f>
        <v/>
      </c>
      <c r="W1683" s="418">
        <f>AI1683-I1683</f>
        <v/>
      </c>
      <c r="X1683" s="455" t="n"/>
      <c r="Y1683" s="419" t="n">
        <v>44922</v>
      </c>
      <c r="Z1683" s="418" t="inlineStr">
        <is>
          <t>22-0607</t>
        </is>
      </c>
      <c r="AA1683" s="418" t="inlineStr"/>
      <c r="AB1683" s="418" t="inlineStr">
        <is>
          <t>ក្រុមហ៊ុនក្រៅប្រទេស</t>
        </is>
      </c>
      <c r="AC1683" s="418" t="inlineStr">
        <is>
          <t>91110105062770668X</t>
        </is>
      </c>
      <c r="AD1683" s="418" t="inlineStr">
        <is>
          <t>ឡូទូស ហ្វេត</t>
        </is>
      </c>
      <c r="AE1683" s="455" t="n">
        <v>1341781</v>
      </c>
      <c r="AF1683" s="455" t="n">
        <v>1219801</v>
      </c>
      <c r="AG1683" s="455" t="n">
        <v>0</v>
      </c>
      <c r="AH1683" s="455" t="n">
        <v>0</v>
      </c>
      <c r="AI1683" s="455" t="n">
        <v>0</v>
      </c>
      <c r="AJ1683" s="455" t="n">
        <v>121980</v>
      </c>
      <c r="AK1683" s="455" t="n">
        <v>0</v>
      </c>
      <c r="AL1683" s="455" t="n">
        <v>0</v>
      </c>
      <c r="AM1683" s="455" t="n">
        <v>0</v>
      </c>
      <c r="AN1683" s="455" t="n">
        <v>0</v>
      </c>
      <c r="AO1683" s="455" t="n">
        <v>0</v>
      </c>
      <c r="AP1683" s="455" t="n">
        <v>0</v>
      </c>
      <c r="AQ1683" s="455" t="n">
        <v>0</v>
      </c>
      <c r="AR1683" s="418" t="inlineStr"/>
      <c r="AS1683" s="418" t="inlineStr">
        <is>
          <t>ថ្លៃឯកសារ</t>
        </is>
      </c>
      <c r="AT1683" s="418" t="inlineStr">
        <is>
          <t>បានប្រកាសពន្ធ</t>
        </is>
      </c>
    </row>
    <row r="1684">
      <c r="A1684" s="417" t="n">
        <v>1675</v>
      </c>
      <c r="B1684" s="418" t="inlineStr">
        <is>
          <t>Cargo Terminal</t>
        </is>
      </c>
      <c r="C1684" s="418" t="inlineStr">
        <is>
          <t>ថូម៉ាស់ អ៊ិនធើណេសិនណល សឺវីស ខូ អិលធីឌី</t>
        </is>
      </c>
      <c r="D1684" s="418" t="inlineStr">
        <is>
          <t>L001-105000361</t>
        </is>
      </c>
      <c r="E1684" s="418" t="inlineStr">
        <is>
          <t>22-0781</t>
        </is>
      </c>
      <c r="F1684" s="419" t="n">
        <v>44856</v>
      </c>
      <c r="G1684" s="420" t="n">
        <v>45606</v>
      </c>
      <c r="H1684" s="418" t="n"/>
      <c r="I1684" s="455" t="n">
        <v>45606</v>
      </c>
      <c r="J1684" s="418">
        <f>IF(L1684&lt;&gt;"",L1684,K1684)</f>
        <v/>
      </c>
      <c r="K1684" s="418">
        <f>IF(AND(T1684=TRUE, U1684=TRUE, V1684=TRUE), IF(W1684&lt;-0.05, "អនុញ្ញាត (អ្នកផ្គត់ផ្គង់ប្រកាសខ្វះ)", "បានប្រកាស (អនុញ្ញាត)"), IF(AND(T1684=FALSE, U1684=FALSE, V1684=FALSE), "ព្យួរទុក (មិនមានទិន្នន័យ)", "ប្រកាសខុស (ព្យួរទុក)"))</f>
        <v/>
      </c>
      <c r="L1684" s="418" t="inlineStr"/>
      <c r="M1684" s="418" t="inlineStr"/>
      <c r="N1684" s="455" t="n"/>
      <c r="O1684" s="455">
        <f>IF(W1684&lt;0,AI1684,I1684)</f>
        <v/>
      </c>
      <c r="P1684" s="455">
        <f>I1684-O1684</f>
        <v/>
      </c>
      <c r="Q1684" s="418" t="n"/>
      <c r="R1684" s="418" t="inlineStr">
        <is>
          <t>22-0781</t>
        </is>
      </c>
      <c r="S1684" s="418" t="inlineStr">
        <is>
          <t>22-0781</t>
        </is>
      </c>
      <c r="T1684" s="418">
        <f>R1684=S1684</f>
        <v/>
      </c>
      <c r="U1684" s="418">
        <f>AND(MONTH(F1684)=MONTH(Y1684), YEAR(F1684)=YEAR(Y1684))</f>
        <v/>
      </c>
      <c r="V1684" s="418">
        <f>AND(AC1684&lt;&gt;"", 'Company information'!D$4&lt;&gt;"", RIGHT(SUBSTITUTE(AC1684,"-",""),9)=RIGHT(SUBSTITUTE('Company information'!D$4,"-",""),9))</f>
        <v/>
      </c>
      <c r="W1684" s="418">
        <f>AI1684-I1684</f>
        <v/>
      </c>
      <c r="X1684" s="455" t="n"/>
      <c r="Y1684" s="419" t="n">
        <v>44856</v>
      </c>
      <c r="Z1684" s="418" t="inlineStr">
        <is>
          <t>22-0781</t>
        </is>
      </c>
      <c r="AA1684" s="418" t="inlineStr"/>
      <c r="AB1684" s="418" t="inlineStr">
        <is>
          <t>បុគ្គលជាប់អាករ</t>
        </is>
      </c>
      <c r="AC1684" s="418" t="inlineStr">
        <is>
          <t>L001-100067123</t>
        </is>
      </c>
      <c r="AD1684" s="418" t="inlineStr">
        <is>
          <t>រីឡាយអេប៊ល សូស អ៊ិនដាសស្រ្ទៀល (ខេមបូឌា)</t>
        </is>
      </c>
      <c r="AE1684" s="455" t="n">
        <v>501666</v>
      </c>
      <c r="AF1684" s="455" t="n">
        <v>456060</v>
      </c>
      <c r="AG1684" s="455" t="n">
        <v>0</v>
      </c>
      <c r="AH1684" s="455" t="n">
        <v>0</v>
      </c>
      <c r="AI1684" s="455" t="n">
        <v>45606</v>
      </c>
      <c r="AJ1684" s="455" t="n">
        <v>0</v>
      </c>
      <c r="AK1684" s="455" t="n">
        <v>0</v>
      </c>
      <c r="AL1684" s="455" t="n">
        <v>0</v>
      </c>
      <c r="AM1684" s="455" t="n">
        <v>0</v>
      </c>
      <c r="AN1684" s="455" t="n">
        <v>0</v>
      </c>
      <c r="AO1684" s="455" t="n">
        <v>0</v>
      </c>
      <c r="AP1684" s="455" t="n">
        <v>0</v>
      </c>
      <c r="AQ1684" s="455" t="n">
        <v>0</v>
      </c>
      <c r="AR1684" s="418" t="inlineStr"/>
      <c r="AS1684" s="418" t="inlineStr">
        <is>
          <t>DOC/SERVICE</t>
        </is>
      </c>
      <c r="AT1684" s="418" t="inlineStr">
        <is>
          <t>បានប្រកាសពន្ធ</t>
        </is>
      </c>
    </row>
    <row r="1685">
      <c r="A1685" s="417" t="n">
        <v>1676</v>
      </c>
      <c r="B1685" s="418" t="inlineStr">
        <is>
          <t>Docs Fee and Handling Fee</t>
        </is>
      </c>
      <c r="C1685" s="418" t="inlineStr">
        <is>
          <t>សូស៊ីយេតេ កុងសេស្យូនែរ ដឺ ឡាអេរ៉ូព័រ</t>
        </is>
      </c>
      <c r="D1685" s="418" t="inlineStr">
        <is>
          <t>L001-100047300</t>
        </is>
      </c>
      <c r="E1685" s="418" t="inlineStr">
        <is>
          <t>2200-060362</t>
        </is>
      </c>
      <c r="F1685" s="419" t="n">
        <v>44859</v>
      </c>
      <c r="G1685" s="420" t="n">
        <v>5373</v>
      </c>
      <c r="H1685" s="418" t="n"/>
      <c r="I1685" s="455" t="n">
        <v>5373</v>
      </c>
      <c r="J1685" s="418">
        <f>IF(L1685&lt;&gt;"",L1685,K1685)</f>
        <v/>
      </c>
      <c r="K1685" s="418">
        <f>IF(AND(T1685=TRUE, U1685=TRUE, V1685=TRUE), IF(W1685&lt;-0.05, "អនុញ្ញាត (អ្នកផ្គត់ផ្គង់ប្រកាសខ្វះ)", "បានប្រកាស (អនុញ្ញាត)"), IF(AND(T1685=FALSE, U1685=FALSE, V1685=FALSE), "ព្យួរទុក (មិនមានទិន្នន័យ)", "ប្រកាសខុស (ព្យួរទុក)"))</f>
        <v/>
      </c>
      <c r="L1685" s="418" t="inlineStr"/>
      <c r="M1685" s="418" t="inlineStr"/>
      <c r="N1685" s="455" t="n"/>
      <c r="O1685" s="455">
        <f>IF(W1685&lt;0,AI1685,I1685)</f>
        <v/>
      </c>
      <c r="P1685" s="455">
        <f>I1685-O1685</f>
        <v/>
      </c>
      <c r="Q1685" s="418" t="n"/>
      <c r="R1685" s="418" t="inlineStr">
        <is>
          <t>2200-060362</t>
        </is>
      </c>
      <c r="S1685" s="418" t="inlineStr"/>
      <c r="T1685" s="418">
        <f>R1685=S1685</f>
        <v/>
      </c>
      <c r="U1685" s="418">
        <f>AND(MONTH(F1685)=MONTH(Y1685), YEAR(F1685)=YEAR(Y1685))</f>
        <v/>
      </c>
      <c r="V1685" s="418">
        <f>AND(AC1685&lt;&gt;"", 'Company information'!D$4&lt;&gt;"", RIGHT(SUBSTITUTE(AC1685,"-",""),9)=RIGHT(SUBSTITUTE('Company information'!D$4,"-",""),9))</f>
        <v/>
      </c>
      <c r="W1685" s="418">
        <f>AI1685-I1685</f>
        <v/>
      </c>
      <c r="X1685" s="455" t="n"/>
      <c r="Y1685" s="417" t="n"/>
      <c r="Z1685" s="418" t="n"/>
      <c r="AA1685" s="418" t="n"/>
      <c r="AB1685" s="418" t="n"/>
      <c r="AC1685" s="418" t="n"/>
      <c r="AD1685" s="418" t="n"/>
      <c r="AE1685" s="455" t="n"/>
      <c r="AF1685" s="455" t="n"/>
      <c r="AG1685" s="455" t="n"/>
      <c r="AH1685" s="455" t="n"/>
      <c r="AI1685" s="455" t="n"/>
      <c r="AJ1685" s="455" t="n"/>
      <c r="AK1685" s="455" t="n"/>
      <c r="AL1685" s="455" t="n"/>
      <c r="AM1685" s="455" t="n"/>
      <c r="AN1685" s="455" t="n"/>
      <c r="AO1685" s="455" t="n"/>
      <c r="AP1685" s="455" t="n"/>
      <c r="AQ1685" s="455" t="n"/>
      <c r="AR1685" s="418" t="n"/>
      <c r="AS1685" s="418" t="n"/>
      <c r="AT1685" s="418" t="n"/>
    </row>
    <row r="1686">
      <c r="A1686" s="417" t="n">
        <v>1677</v>
      </c>
      <c r="B1686" s="418" t="inlineStr">
        <is>
          <t>Customs Clearance Fee, Permit Fee, Import Deposit and Red in Asycuda System</t>
        </is>
      </c>
      <c r="C1686" s="418" t="inlineStr">
        <is>
          <t>ហ៊ីបប៉ូ ឡូជីស្ទីក (ខេមបូឌា) ឯ.ក</t>
        </is>
      </c>
      <c r="D1686" s="418" t="inlineStr">
        <is>
          <t>K002-902103265</t>
        </is>
      </c>
      <c r="E1686" s="418" t="inlineStr">
        <is>
          <t>2200920</t>
        </is>
      </c>
      <c r="F1686" s="419" t="n">
        <v>44861</v>
      </c>
      <c r="G1686" s="420" t="n">
        <v>14497</v>
      </c>
      <c r="H1686" s="418" t="n"/>
      <c r="I1686" s="455" t="n">
        <v>14497</v>
      </c>
      <c r="J1686" s="418">
        <f>IF(L1686&lt;&gt;"",L1686,K1686)</f>
        <v/>
      </c>
      <c r="K1686" s="418">
        <f>IF(AND(T1686=TRUE, U1686=TRUE, V1686=TRUE), IF(W1686&lt;-0.05, "អនុញ្ញាត (អ្នកផ្គត់ផ្គង់ប្រកាសខ្វះ)", "បានប្រកាស (អនុញ្ញាត)"), IF(AND(T1686=FALSE, U1686=FALSE, V1686=FALSE), "ព្យួរទុក (មិនមានទិន្នន័យ)", "ប្រកាសខុស (ព្យួរទុក)"))</f>
        <v/>
      </c>
      <c r="L1686" s="418" t="inlineStr"/>
      <c r="M1686" s="418" t="inlineStr"/>
      <c r="N1686" s="455" t="n"/>
      <c r="O1686" s="455">
        <f>IF(W1686&lt;0,AI1686,I1686)</f>
        <v/>
      </c>
      <c r="P1686" s="455">
        <f>I1686-O1686</f>
        <v/>
      </c>
      <c r="Q1686" s="418" t="n"/>
      <c r="R1686" s="418" t="inlineStr">
        <is>
          <t>2200920</t>
        </is>
      </c>
      <c r="S1686" s="418" t="inlineStr">
        <is>
          <t>2200920</t>
        </is>
      </c>
      <c r="T1686" s="418">
        <f>R1686=S1686</f>
        <v/>
      </c>
      <c r="U1686" s="418">
        <f>AND(MONTH(F1686)=MONTH(Y1686), YEAR(F1686)=YEAR(Y1686))</f>
        <v/>
      </c>
      <c r="V1686" s="418">
        <f>AND(AC1686&lt;&gt;"", 'Company information'!D$4&lt;&gt;"", RIGHT(SUBSTITUTE(AC1686,"-",""),9)=RIGHT(SUBSTITUTE('Company information'!D$4,"-",""),9))</f>
        <v/>
      </c>
      <c r="W1686" s="418">
        <f>AI1686-I1686</f>
        <v/>
      </c>
      <c r="X1686" s="455" t="n"/>
      <c r="Y1686" s="419" t="n">
        <v>44861</v>
      </c>
      <c r="Z1686" s="418" t="inlineStr">
        <is>
          <t>2200920</t>
        </is>
      </c>
      <c r="AA1686" s="418" t="inlineStr"/>
      <c r="AB1686" s="418" t="inlineStr">
        <is>
          <t>បុគ្គលជាប់អាករ</t>
        </is>
      </c>
      <c r="AC1686" s="418" t="inlineStr">
        <is>
          <t>L001-100067123</t>
        </is>
      </c>
      <c r="AD1686" s="418" t="inlineStr">
        <is>
          <t>រីឡាយអេប៊ល សូស អ៊ិនដាសស្រ្ទៀល (ខេមបូឌា)</t>
        </is>
      </c>
      <c r="AE1686" s="455" t="n">
        <v>159467</v>
      </c>
      <c r="AF1686" s="455" t="n">
        <v>144970</v>
      </c>
      <c r="AG1686" s="455" t="n">
        <v>0</v>
      </c>
      <c r="AH1686" s="455" t="n">
        <v>0</v>
      </c>
      <c r="AI1686" s="455" t="n">
        <v>14497</v>
      </c>
      <c r="AJ1686" s="455" t="n">
        <v>0</v>
      </c>
      <c r="AK1686" s="455" t="n">
        <v>0</v>
      </c>
      <c r="AL1686" s="455" t="n">
        <v>0</v>
      </c>
      <c r="AM1686" s="455" t="n">
        <v>0</v>
      </c>
      <c r="AN1686" s="455" t="n">
        <v>0</v>
      </c>
      <c r="AO1686" s="455" t="n">
        <v>0</v>
      </c>
      <c r="AP1686" s="455" t="n">
        <v>0</v>
      </c>
      <c r="AQ1686" s="455" t="n">
        <v>0</v>
      </c>
      <c r="AR1686" s="418" t="inlineStr"/>
      <c r="AS1686" s="418" t="inlineStr">
        <is>
          <t>DOC Charge</t>
        </is>
      </c>
      <c r="AT1686" s="418" t="inlineStr">
        <is>
          <t>បានប្រកាសពន្ធ</t>
        </is>
      </c>
    </row>
    <row r="1687">
      <c r="A1687" s="417" t="n">
        <v>1678</v>
      </c>
      <c r="B1687" s="418" t="inlineStr">
        <is>
          <t>Customs Clearance Fee and Trucking Fee</t>
        </is>
      </c>
      <c r="C1687" s="418" t="inlineStr">
        <is>
          <t>សូស៊ីយេតេ កុងសេស្យូនែរ ដឺ ឡាអេរ៉ូព័រ</t>
        </is>
      </c>
      <c r="D1687" s="418" t="inlineStr">
        <is>
          <t>L001-100047300</t>
        </is>
      </c>
      <c r="E1687" s="418" t="inlineStr">
        <is>
          <t>2200-061484</t>
        </is>
      </c>
      <c r="F1687" s="419" t="n">
        <v>44865</v>
      </c>
      <c r="G1687" s="420" t="n">
        <v>4969</v>
      </c>
      <c r="H1687" s="418" t="n"/>
      <c r="I1687" s="455" t="n">
        <v>4969</v>
      </c>
      <c r="J1687" s="418">
        <f>IF(L1687&lt;&gt;"",L1687,K1687)</f>
        <v/>
      </c>
      <c r="K1687" s="418">
        <f>IF(AND(T1687=TRUE, U1687=TRUE, V1687=TRUE), IF(W1687&lt;-0.05, "អនុញ្ញាត (អ្នកផ្គត់ផ្គង់ប្រកាសខ្វះ)", "បានប្រកាស (អនុញ្ញាត)"), IF(AND(T1687=FALSE, U1687=FALSE, V1687=FALSE), "ព្យួរទុក (មិនមានទិន្នន័យ)", "ប្រកាសខុស (ព្យួរទុក)"))</f>
        <v/>
      </c>
      <c r="L1687" s="418" t="inlineStr"/>
      <c r="M1687" s="418" t="inlineStr"/>
      <c r="N1687" s="455" t="n"/>
      <c r="O1687" s="455">
        <f>IF(W1687&lt;0,AI1687,I1687)</f>
        <v/>
      </c>
      <c r="P1687" s="455">
        <f>I1687-O1687</f>
        <v/>
      </c>
      <c r="Q1687" s="418" t="n"/>
      <c r="R1687" s="418" t="inlineStr">
        <is>
          <t>2200-061484</t>
        </is>
      </c>
      <c r="S1687" s="418" t="inlineStr"/>
      <c r="T1687" s="418">
        <f>R1687=S1687</f>
        <v/>
      </c>
      <c r="U1687" s="418">
        <f>AND(MONTH(F1687)=MONTH(Y1687), YEAR(F1687)=YEAR(Y1687))</f>
        <v/>
      </c>
      <c r="V1687" s="418">
        <f>AND(AC1687&lt;&gt;"", 'Company information'!D$4&lt;&gt;"", RIGHT(SUBSTITUTE(AC1687,"-",""),9)=RIGHT(SUBSTITUTE('Company information'!D$4,"-",""),9))</f>
        <v/>
      </c>
      <c r="W1687" s="418">
        <f>AI1687-I1687</f>
        <v/>
      </c>
      <c r="X1687" s="455" t="n"/>
      <c r="Y1687" s="417" t="n"/>
      <c r="Z1687" s="418" t="n"/>
      <c r="AA1687" s="418" t="n"/>
      <c r="AB1687" s="418" t="n"/>
      <c r="AC1687" s="418" t="n"/>
      <c r="AD1687" s="418" t="n"/>
      <c r="AE1687" s="455" t="n"/>
      <c r="AF1687" s="455" t="n"/>
      <c r="AG1687" s="455" t="n"/>
      <c r="AH1687" s="455" t="n"/>
      <c r="AI1687" s="455" t="n"/>
      <c r="AJ1687" s="455" t="n"/>
      <c r="AK1687" s="455" t="n"/>
      <c r="AL1687" s="455" t="n"/>
      <c r="AM1687" s="455" t="n"/>
      <c r="AN1687" s="455" t="n"/>
      <c r="AO1687" s="455" t="n"/>
      <c r="AP1687" s="455" t="n"/>
      <c r="AQ1687" s="455" t="n"/>
      <c r="AR1687" s="418" t="n"/>
      <c r="AS1687" s="418" t="n"/>
      <c r="AT1687" s="418" t="n"/>
    </row>
    <row r="1688">
      <c r="A1688" s="417" t="n">
        <v>1679</v>
      </c>
      <c r="B1688" s="418" t="inlineStr">
        <is>
          <t>Customs Declaration and CPF</t>
        </is>
      </c>
      <c r="C1688" s="418" t="inlineStr">
        <is>
          <t>ត្រេន ស្តារ ហ្រេ្វត</t>
        </is>
      </c>
      <c r="D1688" s="418" t="inlineStr">
        <is>
          <t>L001-100011888</t>
        </is>
      </c>
      <c r="E1688" s="418" t="inlineStr">
        <is>
          <t>PPTI22-09934</t>
        </is>
      </c>
      <c r="F1688" s="419" t="n">
        <v>44848</v>
      </c>
      <c r="G1688" s="420" t="n">
        <v>26936</v>
      </c>
      <c r="H1688" s="418" t="n"/>
      <c r="I1688" s="455" t="n">
        <v>26936</v>
      </c>
      <c r="J1688" s="418">
        <f>IF(L1688&lt;&gt;"",L1688,K1688)</f>
        <v/>
      </c>
      <c r="K1688" s="418">
        <f>IF(AND(T1688=TRUE, U1688=TRUE, V1688=TRUE), IF(W1688&lt;-0.05, "អនុញ្ញាត (អ្នកផ្គត់ផ្គង់ប្រកាសខ្វះ)", "បានប្រកាស (អនុញ្ញាត)"), IF(AND(T1688=FALSE, U1688=FALSE, V1688=FALSE), "ព្យួរទុក (មិនមានទិន្នន័យ)", "ប្រកាសខុស (ព្យួរទុក)"))</f>
        <v/>
      </c>
      <c r="L1688" s="418" t="inlineStr"/>
      <c r="M1688" s="418" t="inlineStr"/>
      <c r="N1688" s="455" t="n"/>
      <c r="O1688" s="455">
        <f>IF(W1688&lt;0,AI1688,I1688)</f>
        <v/>
      </c>
      <c r="P1688" s="455">
        <f>I1688-O1688</f>
        <v/>
      </c>
      <c r="Q1688" s="418" t="n"/>
      <c r="R1688" s="418" t="inlineStr">
        <is>
          <t>PPTI22-09934</t>
        </is>
      </c>
      <c r="S1688" s="418" t="inlineStr">
        <is>
          <t>PPTI22-09934</t>
        </is>
      </c>
      <c r="T1688" s="418">
        <f>R1688=S1688</f>
        <v/>
      </c>
      <c r="U1688" s="418">
        <f>AND(MONTH(F1688)=MONTH(Y1688), YEAR(F1688)=YEAR(Y1688))</f>
        <v/>
      </c>
      <c r="V1688" s="418">
        <f>AND(AC1688&lt;&gt;"", 'Company information'!D$4&lt;&gt;"", RIGHT(SUBSTITUTE(AC1688,"-",""),9)=RIGHT(SUBSTITUTE('Company information'!D$4,"-",""),9))</f>
        <v/>
      </c>
      <c r="W1688" s="418">
        <f>AI1688-I1688</f>
        <v/>
      </c>
      <c r="X1688" s="455" t="n"/>
      <c r="Y1688" s="419" t="n">
        <v>44848</v>
      </c>
      <c r="Z1688" s="418" t="inlineStr">
        <is>
          <t>PPTI22-09934</t>
        </is>
      </c>
      <c r="AA1688" s="418" t="inlineStr"/>
      <c r="AB1688" s="418" t="inlineStr">
        <is>
          <t>បុគ្គលជាប់អាករ</t>
        </is>
      </c>
      <c r="AC1688" s="418" t="inlineStr">
        <is>
          <t>L001-100067123</t>
        </is>
      </c>
      <c r="AD1688" s="418" t="inlineStr">
        <is>
          <t>រីឡាយអេប៊ល សូស អ៊ិនដាសស្រ្ទៀល (ខេមបូឌា)</t>
        </is>
      </c>
      <c r="AE1688" s="455" t="n">
        <v>296296</v>
      </c>
      <c r="AF1688" s="455" t="n">
        <v>269360</v>
      </c>
      <c r="AG1688" s="455" t="n">
        <v>0</v>
      </c>
      <c r="AH1688" s="455" t="n">
        <v>0</v>
      </c>
      <c r="AI1688" s="455" t="n">
        <v>26936</v>
      </c>
      <c r="AJ1688" s="455" t="n">
        <v>0</v>
      </c>
      <c r="AK1688" s="455" t="n">
        <v>0</v>
      </c>
      <c r="AL1688" s="455" t="n">
        <v>0</v>
      </c>
      <c r="AM1688" s="455" t="n">
        <v>0</v>
      </c>
      <c r="AN1688" s="455" t="n">
        <v>0</v>
      </c>
      <c r="AO1688" s="455" t="n">
        <v>0</v>
      </c>
      <c r="AP1688" s="455" t="n">
        <v>0</v>
      </c>
      <c r="AQ1688" s="455" t="n">
        <v>0</v>
      </c>
      <c r="AR1688" s="418" t="inlineStr"/>
      <c r="AS1688" s="418" t="inlineStr">
        <is>
          <t>AIRWAY BILL FEE, HANDLING AGENCY FEE</t>
        </is>
      </c>
      <c r="AT1688" s="418" t="inlineStr">
        <is>
          <t>បានប្រកាសពន្ធ</t>
        </is>
      </c>
    </row>
    <row r="1689">
      <c r="A1689" s="417" t="n">
        <v>1680</v>
      </c>
      <c r="B1689" s="418" t="inlineStr">
        <is>
          <t>Cargo Terminal</t>
        </is>
      </c>
      <c r="C1689" s="418" t="inlineStr">
        <is>
          <t>សូស៊ីយេតេ កុងសេស្យូនែរ ដឺ ឡាអេរ៉ូព័រ</t>
        </is>
      </c>
      <c r="D1689" s="418" t="inlineStr">
        <is>
          <t>L001-100047300</t>
        </is>
      </c>
      <c r="E1689" s="418" t="inlineStr">
        <is>
          <t>2200-059243</t>
        </is>
      </c>
      <c r="F1689" s="419" t="n">
        <v>44853</v>
      </c>
      <c r="G1689" s="420" t="n">
        <v>6965</v>
      </c>
      <c r="H1689" s="418" t="n"/>
      <c r="I1689" s="455" t="n">
        <v>6965</v>
      </c>
      <c r="J1689" s="418">
        <f>IF(L1689&lt;&gt;"",L1689,K1689)</f>
        <v/>
      </c>
      <c r="K1689" s="418">
        <f>IF(AND(T1689=TRUE, U1689=TRUE, V1689=TRUE), IF(W1689&lt;-0.05, "អនុញ្ញាត (អ្នកផ្គត់ផ្គង់ប្រកាសខ្វះ)", "បានប្រកាស (អនុញ្ញាត)"), IF(AND(T1689=FALSE, U1689=FALSE, V1689=FALSE), "ព្យួរទុក (មិនមានទិន្នន័យ)", "ប្រកាសខុស (ព្យួរទុក)"))</f>
        <v/>
      </c>
      <c r="L1689" s="418" t="inlineStr"/>
      <c r="M1689" s="418" t="inlineStr"/>
      <c r="N1689" s="455" t="n"/>
      <c r="O1689" s="455">
        <f>IF(W1689&lt;0,AI1689,I1689)</f>
        <v/>
      </c>
      <c r="P1689" s="455">
        <f>I1689-O1689</f>
        <v/>
      </c>
      <c r="Q1689" s="418" t="n"/>
      <c r="R1689" s="418" t="inlineStr">
        <is>
          <t>2200-059243</t>
        </is>
      </c>
      <c r="S1689" s="418" t="inlineStr"/>
      <c r="T1689" s="418">
        <f>R1689=S1689</f>
        <v/>
      </c>
      <c r="U1689" s="418">
        <f>AND(MONTH(F1689)=MONTH(Y1689), YEAR(F1689)=YEAR(Y1689))</f>
        <v/>
      </c>
      <c r="V1689" s="418">
        <f>AND(AC1689&lt;&gt;"", 'Company information'!D$4&lt;&gt;"", RIGHT(SUBSTITUTE(AC1689,"-",""),9)=RIGHT(SUBSTITUTE('Company information'!D$4,"-",""),9))</f>
        <v/>
      </c>
      <c r="W1689" s="418">
        <f>AI1689-I1689</f>
        <v/>
      </c>
      <c r="X1689" s="455" t="n"/>
      <c r="Y1689" s="417" t="n"/>
      <c r="Z1689" s="418" t="n"/>
      <c r="AA1689" s="418" t="n"/>
      <c r="AB1689" s="418" t="n"/>
      <c r="AC1689" s="418" t="n"/>
      <c r="AD1689" s="418" t="n"/>
      <c r="AE1689" s="455" t="n"/>
      <c r="AF1689" s="455" t="n"/>
      <c r="AG1689" s="455" t="n"/>
      <c r="AH1689" s="455" t="n"/>
      <c r="AI1689" s="455" t="n"/>
      <c r="AJ1689" s="455" t="n"/>
      <c r="AK1689" s="455" t="n"/>
      <c r="AL1689" s="455" t="n"/>
      <c r="AM1689" s="455" t="n"/>
      <c r="AN1689" s="455" t="n"/>
      <c r="AO1689" s="455" t="n"/>
      <c r="AP1689" s="455" t="n"/>
      <c r="AQ1689" s="455" t="n"/>
      <c r="AR1689" s="418" t="n"/>
      <c r="AS1689" s="418" t="n"/>
      <c r="AT1689" s="418" t="n"/>
    </row>
    <row r="1690">
      <c r="A1690" s="417" t="n">
        <v>1681</v>
      </c>
      <c r="B1690" s="418" t="inlineStr">
        <is>
          <t>Airway bill fee and Handling Agency fee</t>
        </is>
      </c>
      <c r="C1690" s="418" t="inlineStr">
        <is>
          <t>ត្រេន ស្តារ ហ្រេ្វត</t>
        </is>
      </c>
      <c r="D1690" s="418" t="inlineStr">
        <is>
          <t>L001-100011888</t>
        </is>
      </c>
      <c r="E1690" s="418" t="inlineStr">
        <is>
          <t>PPTI22-09883</t>
        </is>
      </c>
      <c r="F1690" s="419" t="n">
        <v>44847</v>
      </c>
      <c r="G1690" s="420" t="n">
        <v>26897</v>
      </c>
      <c r="H1690" s="418" t="n"/>
      <c r="I1690" s="455" t="n">
        <v>26897</v>
      </c>
      <c r="J1690" s="418">
        <f>IF(L1690&lt;&gt;"",L1690,K1690)</f>
        <v/>
      </c>
      <c r="K1690" s="418">
        <f>IF(AND(T1690=TRUE, U1690=TRUE, V1690=TRUE), IF(W1690&lt;-0.05, "អនុញ្ញាត (អ្នកផ្គត់ផ្គង់ប្រកាសខ្វះ)", "បានប្រកាស (អនុញ្ញាត)"), IF(AND(T1690=FALSE, U1690=FALSE, V1690=FALSE), "ព្យួរទុក (មិនមានទិន្នន័យ)", "ប្រកាសខុស (ព្យួរទុក)"))</f>
        <v/>
      </c>
      <c r="L1690" s="418" t="inlineStr"/>
      <c r="M1690" s="418" t="inlineStr"/>
      <c r="N1690" s="455" t="n"/>
      <c r="O1690" s="455">
        <f>IF(W1690&lt;0,AI1690,I1690)</f>
        <v/>
      </c>
      <c r="P1690" s="455">
        <f>I1690-O1690</f>
        <v/>
      </c>
      <c r="Q1690" s="418" t="n"/>
      <c r="R1690" s="418" t="inlineStr">
        <is>
          <t>PPTI22-09883</t>
        </is>
      </c>
      <c r="S1690" s="418" t="inlineStr">
        <is>
          <t>PPTI22-09883</t>
        </is>
      </c>
      <c r="T1690" s="418">
        <f>R1690=S1690</f>
        <v/>
      </c>
      <c r="U1690" s="418">
        <f>AND(MONTH(F1690)=MONTH(Y1690), YEAR(F1690)=YEAR(Y1690))</f>
        <v/>
      </c>
      <c r="V1690" s="418">
        <f>AND(AC1690&lt;&gt;"", 'Company information'!D$4&lt;&gt;"", RIGHT(SUBSTITUTE(AC1690,"-",""),9)=RIGHT(SUBSTITUTE('Company information'!D$4,"-",""),9))</f>
        <v/>
      </c>
      <c r="W1690" s="418">
        <f>AI1690-I1690</f>
        <v/>
      </c>
      <c r="X1690" s="455" t="n"/>
      <c r="Y1690" s="419" t="n">
        <v>44847</v>
      </c>
      <c r="Z1690" s="418" t="inlineStr">
        <is>
          <t>PPTI22-09883</t>
        </is>
      </c>
      <c r="AA1690" s="418" t="inlineStr"/>
      <c r="AB1690" s="418" t="inlineStr">
        <is>
          <t>បុគ្គលជាប់អាករ</t>
        </is>
      </c>
      <c r="AC1690" s="418" t="inlineStr">
        <is>
          <t>L001-100067123</t>
        </is>
      </c>
      <c r="AD1690" s="418" t="inlineStr">
        <is>
          <t>រីឡាយអេប៊ល សូស អ៊ិនដាសស្រ្ទៀល (ខេមបូឌា)</t>
        </is>
      </c>
      <c r="AE1690" s="455" t="n">
        <v>295867</v>
      </c>
      <c r="AF1690" s="455" t="n">
        <v>268970</v>
      </c>
      <c r="AG1690" s="455" t="n">
        <v>0</v>
      </c>
      <c r="AH1690" s="455" t="n">
        <v>0</v>
      </c>
      <c r="AI1690" s="455" t="n">
        <v>26897</v>
      </c>
      <c r="AJ1690" s="455" t="n">
        <v>0</v>
      </c>
      <c r="AK1690" s="455" t="n">
        <v>0</v>
      </c>
      <c r="AL1690" s="455" t="n">
        <v>0</v>
      </c>
      <c r="AM1690" s="455" t="n">
        <v>0</v>
      </c>
      <c r="AN1690" s="455" t="n">
        <v>0</v>
      </c>
      <c r="AO1690" s="455" t="n">
        <v>0</v>
      </c>
      <c r="AP1690" s="455" t="n">
        <v>0</v>
      </c>
      <c r="AQ1690" s="455" t="n">
        <v>0</v>
      </c>
      <c r="AR1690" s="418" t="inlineStr"/>
      <c r="AS1690" s="418" t="inlineStr">
        <is>
          <t>AIRWAY BILL FEE, HANDLING AGENCY FEE</t>
        </is>
      </c>
      <c r="AT1690" s="418" t="inlineStr">
        <is>
          <t>បានប្រកាសពន្ធ</t>
        </is>
      </c>
    </row>
    <row r="1691">
      <c r="A1691" s="417" t="n">
        <v>1682</v>
      </c>
      <c r="B1691" s="418" t="inlineStr">
        <is>
          <t>Customs Clearance Fee, Permit Fee, Import Deposit and Red in Asycuda System</t>
        </is>
      </c>
      <c r="C1691" s="418" t="inlineStr">
        <is>
          <t>សូស៊ីយេតេ កុងសេស្យូនែរ ដឺ ឡាអេរ៉ូព័រ</t>
        </is>
      </c>
      <c r="D1691" s="418" t="inlineStr">
        <is>
          <t>L001-100047300</t>
        </is>
      </c>
      <c r="E1691" s="418" t="inlineStr">
        <is>
          <t>2200-058937</t>
        </is>
      </c>
      <c r="F1691" s="419" t="n">
        <v>44852</v>
      </c>
      <c r="G1691" s="420" t="n">
        <v>289189</v>
      </c>
      <c r="H1691" s="418" t="n"/>
      <c r="I1691" s="455" t="n">
        <v>289189</v>
      </c>
      <c r="J1691" s="418">
        <f>IF(L1691&lt;&gt;"",L1691,K1691)</f>
        <v/>
      </c>
      <c r="K1691" s="418">
        <f>IF(AND(T1691=TRUE, U1691=TRUE, V1691=TRUE), IF(W1691&lt;-0.05, "អនុញ្ញាត (អ្នកផ្គត់ផ្គង់ប្រកាសខ្វះ)", "បានប្រកាស (អនុញ្ញាត)"), IF(AND(T1691=FALSE, U1691=FALSE, V1691=FALSE), "ព្យួរទុក (មិនមានទិន្នន័យ)", "ប្រកាសខុស (ព្យួរទុក)"))</f>
        <v/>
      </c>
      <c r="L1691" s="418" t="inlineStr"/>
      <c r="M1691" s="418" t="inlineStr"/>
      <c r="N1691" s="455" t="n"/>
      <c r="O1691" s="455">
        <f>IF(W1691&lt;0,AI1691,I1691)</f>
        <v/>
      </c>
      <c r="P1691" s="455">
        <f>I1691-O1691</f>
        <v/>
      </c>
      <c r="Q1691" s="418" t="n"/>
      <c r="R1691" s="418" t="inlineStr">
        <is>
          <t>2200-058937</t>
        </is>
      </c>
      <c r="S1691" s="418" t="inlineStr"/>
      <c r="T1691" s="418">
        <f>R1691=S1691</f>
        <v/>
      </c>
      <c r="U1691" s="418">
        <f>AND(MONTH(F1691)=MONTH(Y1691), YEAR(F1691)=YEAR(Y1691))</f>
        <v/>
      </c>
      <c r="V1691" s="418">
        <f>AND(AC1691&lt;&gt;"", 'Company information'!D$4&lt;&gt;"", RIGHT(SUBSTITUTE(AC1691,"-",""),9)=RIGHT(SUBSTITUTE('Company information'!D$4,"-",""),9))</f>
        <v/>
      </c>
      <c r="W1691" s="418">
        <f>AI1691-I1691</f>
        <v/>
      </c>
      <c r="X1691" s="455" t="n"/>
      <c r="Y1691" s="417" t="n"/>
      <c r="Z1691" s="418" t="n"/>
      <c r="AA1691" s="418" t="n"/>
      <c r="AB1691" s="418" t="n"/>
      <c r="AC1691" s="418" t="n"/>
      <c r="AD1691" s="418" t="n"/>
      <c r="AE1691" s="455" t="n"/>
      <c r="AF1691" s="455" t="n"/>
      <c r="AG1691" s="455" t="n"/>
      <c r="AH1691" s="455" t="n"/>
      <c r="AI1691" s="455" t="n"/>
      <c r="AJ1691" s="455" t="n"/>
      <c r="AK1691" s="455" t="n"/>
      <c r="AL1691" s="455" t="n"/>
      <c r="AM1691" s="455" t="n"/>
      <c r="AN1691" s="455" t="n"/>
      <c r="AO1691" s="455" t="n"/>
      <c r="AP1691" s="455" t="n"/>
      <c r="AQ1691" s="455" t="n"/>
      <c r="AR1691" s="418" t="n"/>
      <c r="AS1691" s="418" t="n"/>
      <c r="AT1691" s="418" t="n"/>
    </row>
    <row r="1692">
      <c r="A1692" s="417" t="n">
        <v>1683</v>
      </c>
      <c r="B1692" s="418" t="inlineStr">
        <is>
          <t>Customs Clearance Fee and Trucking Fee</t>
        </is>
      </c>
      <c r="C1692" s="418" t="inlineStr">
        <is>
          <t>សូស៊ីយេតេ កុងសេស្យូនែរ ដឺ ឡាអេរ៉ូព័រ</t>
        </is>
      </c>
      <c r="D1692" s="418" t="inlineStr">
        <is>
          <t>L001-100047300</t>
        </is>
      </c>
      <c r="E1692" s="418" t="inlineStr">
        <is>
          <t>2200-057654</t>
        </is>
      </c>
      <c r="F1692" s="419" t="n">
        <v>44875</v>
      </c>
      <c r="G1692" s="420" t="n">
        <v>2053</v>
      </c>
      <c r="H1692" s="418" t="n"/>
      <c r="I1692" s="455" t="n">
        <v>2053</v>
      </c>
      <c r="J1692" s="418">
        <f>IF(L1692&lt;&gt;"",L1692,K1692)</f>
        <v/>
      </c>
      <c r="K1692" s="418">
        <f>IF(AND(T1692=TRUE, U1692=TRUE, V1692=TRUE), IF(W1692&lt;-0.05, "អនុញ្ញាត (អ្នកផ្គត់ផ្គង់ប្រកាសខ្វះ)", "បានប្រកាស (អនុញ្ញាត)"), IF(AND(T1692=FALSE, U1692=FALSE, V1692=FALSE), "ព្យួរទុក (មិនមានទិន្នន័យ)", "ប្រកាសខុស (ព្យួរទុក)"))</f>
        <v/>
      </c>
      <c r="L1692" s="418" t="inlineStr"/>
      <c r="M1692" s="418" t="inlineStr"/>
      <c r="N1692" s="455" t="n"/>
      <c r="O1692" s="455">
        <f>IF(W1692&lt;0,AI1692,I1692)</f>
        <v/>
      </c>
      <c r="P1692" s="455">
        <f>I1692-O1692</f>
        <v/>
      </c>
      <c r="Q1692" s="418" t="n"/>
      <c r="R1692" s="418" t="inlineStr">
        <is>
          <t>2200-057654</t>
        </is>
      </c>
      <c r="S1692" s="418" t="inlineStr"/>
      <c r="T1692" s="418">
        <f>R1692=S1692</f>
        <v/>
      </c>
      <c r="U1692" s="418">
        <f>AND(MONTH(F1692)=MONTH(Y1692), YEAR(F1692)=YEAR(Y1692))</f>
        <v/>
      </c>
      <c r="V1692" s="418">
        <f>AND(AC1692&lt;&gt;"", 'Company information'!D$4&lt;&gt;"", RIGHT(SUBSTITUTE(AC1692,"-",""),9)=RIGHT(SUBSTITUTE('Company information'!D$4,"-",""),9))</f>
        <v/>
      </c>
      <c r="W1692" s="418">
        <f>AI1692-I1692</f>
        <v/>
      </c>
      <c r="X1692" s="455" t="n"/>
      <c r="Y1692" s="417" t="n"/>
      <c r="Z1692" s="418" t="n"/>
      <c r="AA1692" s="418" t="n"/>
      <c r="AB1692" s="418" t="n"/>
      <c r="AC1692" s="418" t="n"/>
      <c r="AD1692" s="418" t="n"/>
      <c r="AE1692" s="455" t="n"/>
      <c r="AF1692" s="455" t="n"/>
      <c r="AG1692" s="455" t="n"/>
      <c r="AH1692" s="455" t="n"/>
      <c r="AI1692" s="455" t="n"/>
      <c r="AJ1692" s="455" t="n"/>
      <c r="AK1692" s="455" t="n"/>
      <c r="AL1692" s="455" t="n"/>
      <c r="AM1692" s="455" t="n"/>
      <c r="AN1692" s="455" t="n"/>
      <c r="AO1692" s="455" t="n"/>
      <c r="AP1692" s="455" t="n"/>
      <c r="AQ1692" s="455" t="n"/>
      <c r="AR1692" s="418" t="n"/>
      <c r="AS1692" s="418" t="n"/>
      <c r="AT1692" s="418" t="n"/>
    </row>
    <row r="1693">
      <c r="A1693" s="417" t="n">
        <v>1684</v>
      </c>
      <c r="B1693" s="418" t="inlineStr">
        <is>
          <t>Customs Declaration and CPF Non-Container</t>
        </is>
      </c>
      <c r="C1693" s="418" t="inlineStr">
        <is>
          <t>យូ អេហ្វ អេស គ្លូប៊ល អិចប្រេស ឡូជីស្ទីក</t>
        </is>
      </c>
      <c r="D1693" s="418" t="inlineStr">
        <is>
          <t>K010-108005623</t>
        </is>
      </c>
      <c r="E1693" s="418" t="inlineStr">
        <is>
          <t>UFS-00354</t>
        </is>
      </c>
      <c r="F1693" s="419" t="n">
        <v>44844</v>
      </c>
      <c r="G1693" s="420" t="n">
        <v>18608</v>
      </c>
      <c r="H1693" s="418" t="n"/>
      <c r="I1693" s="455" t="n">
        <v>18608</v>
      </c>
      <c r="J1693" s="418">
        <f>IF(L1693&lt;&gt;"",L1693,K1693)</f>
        <v/>
      </c>
      <c r="K1693" s="418">
        <f>IF(AND(T1693=TRUE, U1693=TRUE, V1693=TRUE), IF(W1693&lt;-0.05, "អនុញ្ញាត (អ្នកផ្គត់ផ្គង់ប្រកាសខ្វះ)", "បានប្រកាស (អនុញ្ញាត)"), IF(AND(T1693=FALSE, U1693=FALSE, V1693=FALSE), "ព្យួរទុក (មិនមានទិន្នន័យ)", "ប្រកាសខុស (ព្យួរទុក)"))</f>
        <v/>
      </c>
      <c r="L1693" s="418" t="inlineStr"/>
      <c r="M1693" s="418" t="inlineStr"/>
      <c r="N1693" s="455" t="n"/>
      <c r="O1693" s="455">
        <f>IF(W1693&lt;0,AI1693,I1693)</f>
        <v/>
      </c>
      <c r="P1693" s="455">
        <f>I1693-O1693</f>
        <v/>
      </c>
      <c r="Q1693" s="418" t="n"/>
      <c r="R1693" s="418" t="inlineStr">
        <is>
          <t>UFS-00354</t>
        </is>
      </c>
      <c r="S1693" s="418" t="inlineStr">
        <is>
          <t>UFS-00354</t>
        </is>
      </c>
      <c r="T1693" s="418">
        <f>R1693=S1693</f>
        <v/>
      </c>
      <c r="U1693" s="418">
        <f>AND(MONTH(F1693)=MONTH(Y1693), YEAR(F1693)=YEAR(Y1693))</f>
        <v/>
      </c>
      <c r="V1693" s="418">
        <f>AND(AC1693&lt;&gt;"", 'Company information'!D$4&lt;&gt;"", RIGHT(SUBSTITUTE(AC1693,"-",""),9)=RIGHT(SUBSTITUTE('Company information'!D$4,"-",""),9))</f>
        <v/>
      </c>
      <c r="W1693" s="418">
        <f>AI1693-I1693</f>
        <v/>
      </c>
      <c r="X1693" s="455" t="n"/>
      <c r="Y1693" s="419" t="n">
        <v>44844</v>
      </c>
      <c r="Z1693" s="418" t="inlineStr">
        <is>
          <t>UFS-00354</t>
        </is>
      </c>
      <c r="AA1693" s="418" t="inlineStr"/>
      <c r="AB1693" s="418" t="inlineStr">
        <is>
          <t>បុគ្គលជាប់អាករ</t>
        </is>
      </c>
      <c r="AC1693" s="418" t="inlineStr">
        <is>
          <t>L001-100067123</t>
        </is>
      </c>
      <c r="AD1693" s="418" t="inlineStr">
        <is>
          <t>រីឡាយអេប៊ល សូស អ៊ិនដាសស្រ្ទៀល (ខេមបូឌា)</t>
        </is>
      </c>
      <c r="AE1693" s="455" t="n">
        <v>204683</v>
      </c>
      <c r="AF1693" s="455" t="n">
        <v>186075</v>
      </c>
      <c r="AG1693" s="455" t="n">
        <v>0</v>
      </c>
      <c r="AH1693" s="455" t="n">
        <v>0</v>
      </c>
      <c r="AI1693" s="455" t="n">
        <v>18608</v>
      </c>
      <c r="AJ1693" s="455" t="n">
        <v>0</v>
      </c>
      <c r="AK1693" s="455" t="n">
        <v>0</v>
      </c>
      <c r="AL1693" s="455" t="n">
        <v>0</v>
      </c>
      <c r="AM1693" s="455" t="n">
        <v>0</v>
      </c>
      <c r="AN1693" s="455" t="n">
        <v>0</v>
      </c>
      <c r="AO1693" s="455" t="n">
        <v>0</v>
      </c>
      <c r="AP1693" s="455" t="n">
        <v>0</v>
      </c>
      <c r="AQ1693" s="455" t="n">
        <v>0</v>
      </c>
      <c r="AR1693" s="418" t="inlineStr"/>
      <c r="AS1693" s="418" t="inlineStr">
        <is>
          <t>កម្រៃសេវាជើងសារលើការដឹកជញ្ជូន</t>
        </is>
      </c>
      <c r="AT1693" s="418" t="inlineStr">
        <is>
          <t>បានប្រកាសពន្ធ</t>
        </is>
      </c>
    </row>
    <row r="1694">
      <c r="A1694" s="417" t="n">
        <v>1685</v>
      </c>
      <c r="B1694" s="418" t="inlineStr">
        <is>
          <t>Cargo Terminal</t>
        </is>
      </c>
      <c r="C1694" s="418" t="inlineStr">
        <is>
          <t>សូស៊ីយេតេ កុងសេស្យូនែរ ដឺ ឡាអេរ៉ូព័រ</t>
        </is>
      </c>
      <c r="D1694" s="418" t="inlineStr">
        <is>
          <t>L001-100047300</t>
        </is>
      </c>
      <c r="E1694" s="418" t="inlineStr">
        <is>
          <t>2200-057403</t>
        </is>
      </c>
      <c r="F1694" s="419" t="n">
        <v>44844</v>
      </c>
      <c r="G1694" s="420" t="n">
        <v>45794</v>
      </c>
      <c r="H1694" s="418" t="n"/>
      <c r="I1694" s="455" t="n">
        <v>45794</v>
      </c>
      <c r="J1694" s="418">
        <f>IF(L1694&lt;&gt;"",L1694,K1694)</f>
        <v/>
      </c>
      <c r="K1694" s="418">
        <f>IF(AND(T1694=TRUE, U1694=TRUE, V1694=TRUE), IF(W1694&lt;-0.05, "អនុញ្ញាត (អ្នកផ្គត់ផ្គង់ប្រកាសខ្វះ)", "បានប្រកាស (អនុញ្ញាត)"), IF(AND(T1694=FALSE, U1694=FALSE, V1694=FALSE), "ព្យួរទុក (មិនមានទិន្នន័យ)", "ប្រកាសខុស (ព្យួរទុក)"))</f>
        <v/>
      </c>
      <c r="L1694" s="418" t="inlineStr"/>
      <c r="M1694" s="418" t="inlineStr"/>
      <c r="N1694" s="455" t="n"/>
      <c r="O1694" s="455">
        <f>IF(W1694&lt;0,AI1694,I1694)</f>
        <v/>
      </c>
      <c r="P1694" s="455">
        <f>I1694-O1694</f>
        <v/>
      </c>
      <c r="Q1694" s="418" t="n"/>
      <c r="R1694" s="418" t="inlineStr">
        <is>
          <t>2200-057403</t>
        </is>
      </c>
      <c r="S1694" s="418" t="inlineStr"/>
      <c r="T1694" s="418">
        <f>R1694=S1694</f>
        <v/>
      </c>
      <c r="U1694" s="418">
        <f>AND(MONTH(F1694)=MONTH(Y1694), YEAR(F1694)=YEAR(Y1694))</f>
        <v/>
      </c>
      <c r="V1694" s="418">
        <f>AND(AC1694&lt;&gt;"", 'Company information'!D$4&lt;&gt;"", RIGHT(SUBSTITUTE(AC1694,"-",""),9)=RIGHT(SUBSTITUTE('Company information'!D$4,"-",""),9))</f>
        <v/>
      </c>
      <c r="W1694" s="418">
        <f>AI1694-I1694</f>
        <v/>
      </c>
      <c r="X1694" s="455" t="n"/>
      <c r="Y1694" s="417" t="n"/>
      <c r="Z1694" s="418" t="n"/>
      <c r="AA1694" s="418" t="n"/>
      <c r="AB1694" s="418" t="n"/>
      <c r="AC1694" s="418" t="n"/>
      <c r="AD1694" s="418" t="n"/>
      <c r="AE1694" s="455" t="n"/>
      <c r="AF1694" s="455" t="n"/>
      <c r="AG1694" s="455" t="n"/>
      <c r="AH1694" s="455" t="n"/>
      <c r="AI1694" s="455" t="n"/>
      <c r="AJ1694" s="455" t="n"/>
      <c r="AK1694" s="455" t="n"/>
      <c r="AL1694" s="455" t="n"/>
      <c r="AM1694" s="455" t="n"/>
      <c r="AN1694" s="455" t="n"/>
      <c r="AO1694" s="455" t="n"/>
      <c r="AP1694" s="455" t="n"/>
      <c r="AQ1694" s="455" t="n"/>
      <c r="AR1694" s="418" t="n"/>
      <c r="AS1694" s="418" t="n"/>
      <c r="AT1694" s="418" t="n"/>
    </row>
    <row r="1695">
      <c r="A1695" s="417" t="n">
        <v>1686</v>
      </c>
      <c r="B1695" s="418" t="inlineStr">
        <is>
          <t>Customs Clearance Fee and Trucking Fee</t>
        </is>
      </c>
      <c r="C1695" s="418" t="inlineStr">
        <is>
          <t>ត្រេន ស្តារ ហ្រេ្វត</t>
        </is>
      </c>
      <c r="D1695" s="418" t="inlineStr">
        <is>
          <t>L001-100011888</t>
        </is>
      </c>
      <c r="E1695" s="418" t="inlineStr">
        <is>
          <t>PPTI22-09673</t>
        </is>
      </c>
      <c r="F1695" s="419" t="n">
        <v>44722</v>
      </c>
      <c r="G1695" s="420" t="n">
        <v>26865</v>
      </c>
      <c r="H1695" s="418" t="n"/>
      <c r="I1695" s="455" t="n">
        <v>26865</v>
      </c>
      <c r="J1695" s="418">
        <f>IF(L1695&lt;&gt;"",L1695,K1695)</f>
        <v/>
      </c>
      <c r="K1695" s="418">
        <f>IF(AND(T1695=TRUE, U1695=TRUE, V1695=TRUE), IF(W1695&lt;-0.05, "អនុញ្ញាត (អ្នកផ្គត់ផ្គង់ប្រកាសខ្វះ)", "បានប្រកាស (អនុញ្ញាត)"), IF(AND(T1695=FALSE, U1695=FALSE, V1695=FALSE), "ព្យួរទុក (មិនមានទិន្នន័យ)", "ប្រកាសខុស (ព្យួរទុក)"))</f>
        <v/>
      </c>
      <c r="L1695" s="418" t="inlineStr"/>
      <c r="M1695" s="418" t="inlineStr"/>
      <c r="N1695" s="455" t="n"/>
      <c r="O1695" s="455">
        <f>IF(W1695&lt;0,AI1695,I1695)</f>
        <v/>
      </c>
      <c r="P1695" s="455">
        <f>I1695-O1695</f>
        <v/>
      </c>
      <c r="Q1695" s="418" t="n"/>
      <c r="R1695" s="418" t="inlineStr">
        <is>
          <t>PPTI22-09673</t>
        </is>
      </c>
      <c r="S1695" s="418" t="inlineStr">
        <is>
          <t>PPTI22-09673</t>
        </is>
      </c>
      <c r="T1695" s="418">
        <f>R1695=S1695</f>
        <v/>
      </c>
      <c r="U1695" s="418">
        <f>AND(MONTH(F1695)=MONTH(Y1695), YEAR(F1695)=YEAR(Y1695))</f>
        <v/>
      </c>
      <c r="V1695" s="418">
        <f>AND(AC1695&lt;&gt;"", 'Company information'!D$4&lt;&gt;"", RIGHT(SUBSTITUTE(AC1695,"-",""),9)=RIGHT(SUBSTITUTE('Company information'!D$4,"-",""),9))</f>
        <v/>
      </c>
      <c r="W1695" s="418">
        <f>AI1695-I1695</f>
        <v/>
      </c>
      <c r="X1695" s="455" t="n"/>
      <c r="Y1695" s="419" t="n">
        <v>44840</v>
      </c>
      <c r="Z1695" s="418" t="inlineStr">
        <is>
          <t>PPTI22-09673</t>
        </is>
      </c>
      <c r="AA1695" s="418" t="inlineStr"/>
      <c r="AB1695" s="418" t="inlineStr">
        <is>
          <t>បុគ្គលជាប់អាករ</t>
        </is>
      </c>
      <c r="AC1695" s="418" t="inlineStr">
        <is>
          <t>L001-100067123</t>
        </is>
      </c>
      <c r="AD1695" s="418" t="inlineStr">
        <is>
          <t>រីឡាយអេប៊ល សូស អ៊ិនដាសស្រ្ទៀល (ខេមបូឌា)</t>
        </is>
      </c>
      <c r="AE1695" s="455" t="n">
        <v>295510</v>
      </c>
      <c r="AF1695" s="455" t="n">
        <v>268645</v>
      </c>
      <c r="AG1695" s="455" t="n">
        <v>0</v>
      </c>
      <c r="AH1695" s="455" t="n">
        <v>0</v>
      </c>
      <c r="AI1695" s="455" t="n">
        <v>26865</v>
      </c>
      <c r="AJ1695" s="455" t="n">
        <v>0</v>
      </c>
      <c r="AK1695" s="455" t="n">
        <v>0</v>
      </c>
      <c r="AL1695" s="455" t="n">
        <v>0</v>
      </c>
      <c r="AM1695" s="455" t="n">
        <v>0</v>
      </c>
      <c r="AN1695" s="455" t="n">
        <v>0</v>
      </c>
      <c r="AO1695" s="455" t="n">
        <v>0</v>
      </c>
      <c r="AP1695" s="455" t="n">
        <v>0</v>
      </c>
      <c r="AQ1695" s="455" t="n">
        <v>0</v>
      </c>
      <c r="AR1695" s="418" t="inlineStr"/>
      <c r="AS1695" s="418" t="inlineStr">
        <is>
          <t>AIRWAY BILL FEE, HANDLING AGENCY FEE</t>
        </is>
      </c>
      <c r="AT1695" s="418" t="inlineStr">
        <is>
          <t>បានប្រកាសពន្ធ</t>
        </is>
      </c>
    </row>
    <row r="1696">
      <c r="A1696" s="417" t="n">
        <v>1687</v>
      </c>
      <c r="B1696" s="418" t="inlineStr">
        <is>
          <t>Air Freight from TW-PNH, Document Fee, EDI fee, Terminal Charge, Pick Up Charge, Document Fee and X-ray Charge</t>
        </is>
      </c>
      <c r="C1696" s="418" t="inlineStr">
        <is>
          <t>សូស៊ីយេតេ កុងសេស្យូនែរ ដឺ ឡាអេរ៉ូព័រ</t>
        </is>
      </c>
      <c r="D1696" s="418" t="inlineStr">
        <is>
          <t>L001-100047300</t>
        </is>
      </c>
      <c r="E1696" s="418" t="inlineStr">
        <is>
          <t>2200-057793</t>
        </is>
      </c>
      <c r="F1696" s="419" t="n">
        <v>44905</v>
      </c>
      <c r="G1696" s="420" t="n">
        <v>7810</v>
      </c>
      <c r="H1696" s="418" t="n"/>
      <c r="I1696" s="455" t="n">
        <v>7810</v>
      </c>
      <c r="J1696" s="418">
        <f>IF(L1696&lt;&gt;"",L1696,K1696)</f>
        <v/>
      </c>
      <c r="K1696" s="418">
        <f>IF(AND(T1696=TRUE, U1696=TRUE, V1696=TRUE), IF(W1696&lt;-0.05, "អនុញ្ញាត (អ្នកផ្គត់ផ្គង់ប្រកាសខ្វះ)", "បានប្រកាស (អនុញ្ញាត)"), IF(AND(T1696=FALSE, U1696=FALSE, V1696=FALSE), "ព្យួរទុក (មិនមានទិន្នន័យ)", "ប្រកាសខុស (ព្យួរទុក)"))</f>
        <v/>
      </c>
      <c r="L1696" s="418" t="inlineStr"/>
      <c r="M1696" s="418" t="inlineStr"/>
      <c r="N1696" s="455" t="n"/>
      <c r="O1696" s="455">
        <f>IF(W1696&lt;0,AI1696,I1696)</f>
        <v/>
      </c>
      <c r="P1696" s="455">
        <f>I1696-O1696</f>
        <v/>
      </c>
      <c r="Q1696" s="418" t="n"/>
      <c r="R1696" s="418" t="inlineStr">
        <is>
          <t>2200-057793</t>
        </is>
      </c>
      <c r="S1696" s="418" t="inlineStr"/>
      <c r="T1696" s="418">
        <f>R1696=S1696</f>
        <v/>
      </c>
      <c r="U1696" s="418">
        <f>AND(MONTH(F1696)=MONTH(Y1696), YEAR(F1696)=YEAR(Y1696))</f>
        <v/>
      </c>
      <c r="V1696" s="418">
        <f>AND(AC1696&lt;&gt;"", 'Company information'!D$4&lt;&gt;"", RIGHT(SUBSTITUTE(AC1696,"-",""),9)=RIGHT(SUBSTITUTE('Company information'!D$4,"-",""),9))</f>
        <v/>
      </c>
      <c r="W1696" s="418">
        <f>AI1696-I1696</f>
        <v/>
      </c>
      <c r="X1696" s="455" t="n"/>
      <c r="Y1696" s="417" t="n"/>
      <c r="Z1696" s="418" t="n"/>
      <c r="AA1696" s="418" t="n"/>
      <c r="AB1696" s="418" t="n"/>
      <c r="AC1696" s="418" t="n"/>
      <c r="AD1696" s="418" t="n"/>
      <c r="AE1696" s="455" t="n"/>
      <c r="AF1696" s="455" t="n"/>
      <c r="AG1696" s="455" t="n"/>
      <c r="AH1696" s="455" t="n"/>
      <c r="AI1696" s="455" t="n"/>
      <c r="AJ1696" s="455" t="n"/>
      <c r="AK1696" s="455" t="n"/>
      <c r="AL1696" s="455" t="n"/>
      <c r="AM1696" s="455" t="n"/>
      <c r="AN1696" s="455" t="n"/>
      <c r="AO1696" s="455" t="n"/>
      <c r="AP1696" s="455" t="n"/>
      <c r="AQ1696" s="455" t="n"/>
      <c r="AR1696" s="418" t="n"/>
      <c r="AS1696" s="418" t="n"/>
      <c r="AT1696" s="418" t="n"/>
    </row>
    <row r="1697">
      <c r="A1697" s="417" t="n">
        <v>1688</v>
      </c>
      <c r="B1697" s="418" t="inlineStr">
        <is>
          <t>Customs Clearance Fee, Permit Fee, Import Deposit and Red in Asycuda System</t>
        </is>
      </c>
      <c r="C1697" s="418" t="inlineStr">
        <is>
          <t>ត្រេន ស្តារ ហ្រេ្វត</t>
        </is>
      </c>
      <c r="D1697" s="418" t="inlineStr">
        <is>
          <t>L001-100011888</t>
        </is>
      </c>
      <c r="E1697" s="418" t="inlineStr">
        <is>
          <t>PPTI22-09669</t>
        </is>
      </c>
      <c r="F1697" s="419" t="n">
        <v>44722</v>
      </c>
      <c r="G1697" s="420" t="n">
        <v>26865</v>
      </c>
      <c r="H1697" s="418" t="n"/>
      <c r="I1697" s="455" t="n">
        <v>26865</v>
      </c>
      <c r="J1697" s="418">
        <f>IF(L1697&lt;&gt;"",L1697,K1697)</f>
        <v/>
      </c>
      <c r="K1697" s="418">
        <f>IF(AND(T1697=TRUE, U1697=TRUE, V1697=TRUE), IF(W1697&lt;-0.05, "អនុញ្ញាត (អ្នកផ្គត់ផ្គង់ប្រកាសខ្វះ)", "បានប្រកាស (អនុញ្ញាត)"), IF(AND(T1697=FALSE, U1697=FALSE, V1697=FALSE), "ព្យួរទុក (មិនមានទិន្នន័យ)", "ប្រកាសខុស (ព្យួរទុក)"))</f>
        <v/>
      </c>
      <c r="L1697" s="418" t="inlineStr"/>
      <c r="M1697" s="418" t="inlineStr"/>
      <c r="N1697" s="455" t="n"/>
      <c r="O1697" s="455">
        <f>IF(W1697&lt;0,AI1697,I1697)</f>
        <v/>
      </c>
      <c r="P1697" s="455">
        <f>I1697-O1697</f>
        <v/>
      </c>
      <c r="Q1697" s="418" t="n"/>
      <c r="R1697" s="418" t="inlineStr">
        <is>
          <t>PPTI22-09669</t>
        </is>
      </c>
      <c r="S1697" s="418" t="inlineStr">
        <is>
          <t>PPTI22-09669</t>
        </is>
      </c>
      <c r="T1697" s="418">
        <f>R1697=S1697</f>
        <v/>
      </c>
      <c r="U1697" s="418">
        <f>AND(MONTH(F1697)=MONTH(Y1697), YEAR(F1697)=YEAR(Y1697))</f>
        <v/>
      </c>
      <c r="V1697" s="418">
        <f>AND(AC1697&lt;&gt;"", 'Company information'!D$4&lt;&gt;"", RIGHT(SUBSTITUTE(AC1697,"-",""),9)=RIGHT(SUBSTITUTE('Company information'!D$4,"-",""),9))</f>
        <v/>
      </c>
      <c r="W1697" s="418">
        <f>AI1697-I1697</f>
        <v/>
      </c>
      <c r="X1697" s="455" t="n"/>
      <c r="Y1697" s="419" t="n">
        <v>44840</v>
      </c>
      <c r="Z1697" s="418" t="inlineStr">
        <is>
          <t>PPTI22-09669</t>
        </is>
      </c>
      <c r="AA1697" s="418" t="inlineStr"/>
      <c r="AB1697" s="418" t="inlineStr">
        <is>
          <t>បុគ្គលជាប់អាករ</t>
        </is>
      </c>
      <c r="AC1697" s="418" t="inlineStr">
        <is>
          <t>L001-100067123</t>
        </is>
      </c>
      <c r="AD1697" s="418" t="inlineStr">
        <is>
          <t>រីឡាយអេប៊ល សូស អ៊ិនដាសស្រ្ទៀល (ខេមបូឌា)</t>
        </is>
      </c>
      <c r="AE1697" s="455" t="n">
        <v>295510</v>
      </c>
      <c r="AF1697" s="455" t="n">
        <v>268645</v>
      </c>
      <c r="AG1697" s="455" t="n">
        <v>0</v>
      </c>
      <c r="AH1697" s="455" t="n">
        <v>0</v>
      </c>
      <c r="AI1697" s="455" t="n">
        <v>26865</v>
      </c>
      <c r="AJ1697" s="455" t="n">
        <v>0</v>
      </c>
      <c r="AK1697" s="455" t="n">
        <v>0</v>
      </c>
      <c r="AL1697" s="455" t="n">
        <v>0</v>
      </c>
      <c r="AM1697" s="455" t="n">
        <v>0</v>
      </c>
      <c r="AN1697" s="455" t="n">
        <v>0</v>
      </c>
      <c r="AO1697" s="455" t="n">
        <v>0</v>
      </c>
      <c r="AP1697" s="455" t="n">
        <v>0</v>
      </c>
      <c r="AQ1697" s="455" t="n">
        <v>0</v>
      </c>
      <c r="AR1697" s="418" t="inlineStr"/>
      <c r="AS1697" s="418" t="inlineStr">
        <is>
          <t>AIRWAY BILL FEE, HANDLING AGENCY FEE</t>
        </is>
      </c>
      <c r="AT1697" s="418" t="inlineStr">
        <is>
          <t>បានប្រកាសពន្ធ</t>
        </is>
      </c>
    </row>
    <row r="1698">
      <c r="A1698" s="417" t="n">
        <v>1689</v>
      </c>
      <c r="B1698" s="418" t="inlineStr">
        <is>
          <t>Customs Clearance Fee and Trucking Fee</t>
        </is>
      </c>
      <c r="C1698" s="418" t="inlineStr">
        <is>
          <t>សូស៊ីយេតេ កុងសេស្យូនែរ ដឺ ឡាអេរ៉ូព័រ</t>
        </is>
      </c>
      <c r="D1698" s="418" t="inlineStr">
        <is>
          <t>L001-100047300</t>
        </is>
      </c>
      <c r="E1698" s="418" t="inlineStr">
        <is>
          <t>2200-056989</t>
        </is>
      </c>
      <c r="F1698" s="419" t="n">
        <v>44752</v>
      </c>
      <c r="G1698" s="420" t="n">
        <v>7590</v>
      </c>
      <c r="H1698" s="418" t="n"/>
      <c r="I1698" s="455" t="n">
        <v>7590</v>
      </c>
      <c r="J1698" s="418">
        <f>IF(L1698&lt;&gt;"",L1698,K1698)</f>
        <v/>
      </c>
      <c r="K1698" s="418">
        <f>IF(AND(T1698=TRUE, U1698=TRUE, V1698=TRUE), IF(W1698&lt;-0.05, "អនុញ្ញាត (អ្នកផ្គត់ផ្គង់ប្រកាសខ្វះ)", "បានប្រកាស (អនុញ្ញាត)"), IF(AND(T1698=FALSE, U1698=FALSE, V1698=FALSE), "ព្យួរទុក (មិនមានទិន្នន័យ)", "ប្រកាសខុស (ព្យួរទុក)"))</f>
        <v/>
      </c>
      <c r="L1698" s="418" t="inlineStr"/>
      <c r="M1698" s="418" t="inlineStr"/>
      <c r="N1698" s="455" t="n"/>
      <c r="O1698" s="455">
        <f>IF(W1698&lt;0,AI1698,I1698)</f>
        <v/>
      </c>
      <c r="P1698" s="455">
        <f>I1698-O1698</f>
        <v/>
      </c>
      <c r="Q1698" s="418" t="n"/>
      <c r="R1698" s="418" t="inlineStr">
        <is>
          <t>2200-056989</t>
        </is>
      </c>
      <c r="S1698" s="418" t="inlineStr"/>
      <c r="T1698" s="418">
        <f>R1698=S1698</f>
        <v/>
      </c>
      <c r="U1698" s="418">
        <f>AND(MONTH(F1698)=MONTH(Y1698), YEAR(F1698)=YEAR(Y1698))</f>
        <v/>
      </c>
      <c r="V1698" s="418">
        <f>AND(AC1698&lt;&gt;"", 'Company information'!D$4&lt;&gt;"", RIGHT(SUBSTITUTE(AC1698,"-",""),9)=RIGHT(SUBSTITUTE('Company information'!D$4,"-",""),9))</f>
        <v/>
      </c>
      <c r="W1698" s="418">
        <f>AI1698-I1698</f>
        <v/>
      </c>
      <c r="X1698" s="455" t="n"/>
      <c r="Y1698" s="417" t="n"/>
      <c r="Z1698" s="418" t="n"/>
      <c r="AA1698" s="418" t="n"/>
      <c r="AB1698" s="418" t="n"/>
      <c r="AC1698" s="418" t="n"/>
      <c r="AD1698" s="418" t="n"/>
      <c r="AE1698" s="455" t="n"/>
      <c r="AF1698" s="455" t="n"/>
      <c r="AG1698" s="455" t="n"/>
      <c r="AH1698" s="455" t="n"/>
      <c r="AI1698" s="455" t="n"/>
      <c r="AJ1698" s="455" t="n"/>
      <c r="AK1698" s="455" t="n"/>
      <c r="AL1698" s="455" t="n"/>
      <c r="AM1698" s="455" t="n"/>
      <c r="AN1698" s="455" t="n"/>
      <c r="AO1698" s="455" t="n"/>
      <c r="AP1698" s="455" t="n"/>
      <c r="AQ1698" s="455" t="n"/>
      <c r="AR1698" s="418" t="n"/>
      <c r="AS1698" s="418" t="n"/>
      <c r="AT1698" s="418" t="n"/>
    </row>
    <row r="1699">
      <c r="A1699" s="417" t="n">
        <v>1690</v>
      </c>
      <c r="B1699" s="418" t="inlineStr">
        <is>
          <t>Customs Declaration and CPF Non-Container</t>
        </is>
      </c>
      <c r="C1699" s="418" t="inlineStr">
        <is>
          <t>ហ៊ីបប៉ូ ឡូជីស្ទីក (ខេមបូឌា) ឯ.ក</t>
        </is>
      </c>
      <c r="D1699" s="418" t="inlineStr">
        <is>
          <t>K002-902103265</t>
        </is>
      </c>
      <c r="E1699" s="418" t="inlineStr">
        <is>
          <t>2200844</t>
        </is>
      </c>
      <c r="F1699" s="419" t="n">
        <v>44661</v>
      </c>
      <c r="G1699" s="420" t="n">
        <v>14459</v>
      </c>
      <c r="H1699" s="418" t="n"/>
      <c r="I1699" s="455" t="n">
        <v>14459</v>
      </c>
      <c r="J1699" s="418">
        <f>IF(L1699&lt;&gt;"",L1699,K1699)</f>
        <v/>
      </c>
      <c r="K1699" s="418">
        <f>IF(AND(T1699=TRUE, U1699=TRUE, V1699=TRUE), IF(W1699&lt;-0.05, "អនុញ្ញាត (អ្នកផ្គត់ផ្គង់ប្រកាសខ្វះ)", "បានប្រកាស (អនុញ្ញាត)"), IF(AND(T1699=FALSE, U1699=FALSE, V1699=FALSE), "ព្យួរទុក (មិនមានទិន្នន័យ)", "ប្រកាសខុស (ព្យួរទុក)"))</f>
        <v/>
      </c>
      <c r="L1699" s="418" t="inlineStr"/>
      <c r="M1699" s="418" t="inlineStr"/>
      <c r="N1699" s="455" t="n"/>
      <c r="O1699" s="455">
        <f>IF(W1699&lt;0,AI1699,I1699)</f>
        <v/>
      </c>
      <c r="P1699" s="455">
        <f>I1699-O1699</f>
        <v/>
      </c>
      <c r="Q1699" s="418" t="n"/>
      <c r="R1699" s="418" t="inlineStr">
        <is>
          <t>2200844</t>
        </is>
      </c>
      <c r="S1699" s="418" t="inlineStr">
        <is>
          <t>2200844</t>
        </is>
      </c>
      <c r="T1699" s="418">
        <f>R1699=S1699</f>
        <v/>
      </c>
      <c r="U1699" s="418">
        <f>AND(MONTH(F1699)=MONTH(Y1699), YEAR(F1699)=YEAR(Y1699))</f>
        <v/>
      </c>
      <c r="V1699" s="418">
        <f>AND(AC1699&lt;&gt;"", 'Company information'!D$4&lt;&gt;"", RIGHT(SUBSTITUTE(AC1699,"-",""),9)=RIGHT(SUBSTITUTE('Company information'!D$4,"-",""),9))</f>
        <v/>
      </c>
      <c r="W1699" s="418">
        <f>AI1699-I1699</f>
        <v/>
      </c>
      <c r="X1699" s="455" t="n"/>
      <c r="Y1699" s="419" t="n">
        <v>44838</v>
      </c>
      <c r="Z1699" s="418" t="inlineStr">
        <is>
          <t>2200844</t>
        </is>
      </c>
      <c r="AA1699" s="418" t="inlineStr"/>
      <c r="AB1699" s="418" t="inlineStr">
        <is>
          <t>បុគ្គលជាប់អាករ</t>
        </is>
      </c>
      <c r="AC1699" s="418" t="inlineStr">
        <is>
          <t>L001-100067123</t>
        </is>
      </c>
      <c r="AD1699" s="418" t="inlineStr">
        <is>
          <t>រីឡាយអេប៊ល សូស អ៊ិនដាសស្រ្ទៀល (ខេមបូឌា)</t>
        </is>
      </c>
      <c r="AE1699" s="455" t="n">
        <v>159044</v>
      </c>
      <c r="AF1699" s="455" t="n">
        <v>144585</v>
      </c>
      <c r="AG1699" s="455" t="n">
        <v>0</v>
      </c>
      <c r="AH1699" s="455" t="n">
        <v>0</v>
      </c>
      <c r="AI1699" s="455" t="n">
        <v>14459</v>
      </c>
      <c r="AJ1699" s="455" t="n">
        <v>0</v>
      </c>
      <c r="AK1699" s="455" t="n">
        <v>0</v>
      </c>
      <c r="AL1699" s="455" t="n">
        <v>0</v>
      </c>
      <c r="AM1699" s="455" t="n">
        <v>0</v>
      </c>
      <c r="AN1699" s="455" t="n">
        <v>0</v>
      </c>
      <c r="AO1699" s="455" t="n">
        <v>0</v>
      </c>
      <c r="AP1699" s="455" t="n">
        <v>0</v>
      </c>
      <c r="AQ1699" s="455" t="n">
        <v>0</v>
      </c>
      <c r="AR1699" s="418" t="inlineStr"/>
      <c r="AS1699" s="418" t="inlineStr">
        <is>
          <t>DOC Charge</t>
        </is>
      </c>
      <c r="AT1699" s="418" t="inlineStr">
        <is>
          <t>បានប្រកាសពន្ធ</t>
        </is>
      </c>
    </row>
    <row r="1700">
      <c r="A1700" s="417" t="n">
        <v>1691</v>
      </c>
      <c r="B1700" s="418" t="inlineStr">
        <is>
          <t>Cargo Terminal</t>
        </is>
      </c>
      <c r="C1700" s="418" t="inlineStr">
        <is>
          <t>សូស៊ីយេតេ កុងសេស្យូនែរ ដឺ ឡាអេរ៉ូព័រ</t>
        </is>
      </c>
      <c r="D1700" s="418" t="inlineStr">
        <is>
          <t>L001-100047300</t>
        </is>
      </c>
      <c r="E1700" s="418" t="inlineStr">
        <is>
          <t>2200-056774</t>
        </is>
      </c>
      <c r="F1700" s="419" t="n">
        <v>44722</v>
      </c>
      <c r="G1700" s="420" t="n">
        <v>373326</v>
      </c>
      <c r="H1700" s="418" t="n"/>
      <c r="I1700" s="455" t="n">
        <v>373326</v>
      </c>
      <c r="J1700" s="418">
        <f>IF(L1700&lt;&gt;"",L1700,K1700)</f>
        <v/>
      </c>
      <c r="K1700" s="418">
        <f>IF(AND(T1700=TRUE, U1700=TRUE, V1700=TRUE), IF(W1700&lt;-0.05, "អនុញ្ញាត (អ្នកផ្គត់ផ្គង់ប្រកាសខ្វះ)", "បានប្រកាស (អនុញ្ញាត)"), IF(AND(T1700=FALSE, U1700=FALSE, V1700=FALSE), "ព្យួរទុក (មិនមានទិន្នន័យ)", "ប្រកាសខុស (ព្យួរទុក)"))</f>
        <v/>
      </c>
      <c r="L1700" s="418" t="inlineStr"/>
      <c r="M1700" s="418" t="inlineStr"/>
      <c r="N1700" s="455" t="n"/>
      <c r="O1700" s="455">
        <f>IF(W1700&lt;0,AI1700,I1700)</f>
        <v/>
      </c>
      <c r="P1700" s="455">
        <f>I1700-O1700</f>
        <v/>
      </c>
      <c r="Q1700" s="418" t="n"/>
      <c r="R1700" s="418" t="inlineStr">
        <is>
          <t>2200-056774</t>
        </is>
      </c>
      <c r="S1700" s="418" t="inlineStr"/>
      <c r="T1700" s="418">
        <f>R1700=S1700</f>
        <v/>
      </c>
      <c r="U1700" s="418">
        <f>AND(MONTH(F1700)=MONTH(Y1700), YEAR(F1700)=YEAR(Y1700))</f>
        <v/>
      </c>
      <c r="V1700" s="418">
        <f>AND(AC1700&lt;&gt;"", 'Company information'!D$4&lt;&gt;"", RIGHT(SUBSTITUTE(AC1700,"-",""),9)=RIGHT(SUBSTITUTE('Company information'!D$4,"-",""),9))</f>
        <v/>
      </c>
      <c r="W1700" s="418">
        <f>AI1700-I1700</f>
        <v/>
      </c>
      <c r="X1700" s="455" t="n"/>
      <c r="Y1700" s="417" t="n"/>
      <c r="Z1700" s="418" t="n"/>
      <c r="AA1700" s="418" t="n"/>
      <c r="AB1700" s="418" t="n"/>
      <c r="AC1700" s="418" t="n"/>
      <c r="AD1700" s="418" t="n"/>
      <c r="AE1700" s="455" t="n"/>
      <c r="AF1700" s="455" t="n"/>
      <c r="AG1700" s="455" t="n"/>
      <c r="AH1700" s="455" t="n"/>
      <c r="AI1700" s="455" t="n"/>
      <c r="AJ1700" s="455" t="n"/>
      <c r="AK1700" s="455" t="n"/>
      <c r="AL1700" s="455" t="n"/>
      <c r="AM1700" s="455" t="n"/>
      <c r="AN1700" s="455" t="n"/>
      <c r="AO1700" s="455" t="n"/>
      <c r="AP1700" s="455" t="n"/>
      <c r="AQ1700" s="455" t="n"/>
      <c r="AR1700" s="418" t="n"/>
      <c r="AS1700" s="418" t="n"/>
      <c r="AT1700" s="418" t="n"/>
    </row>
    <row r="1701">
      <c r="A1701" s="417" t="n">
        <v>1692</v>
      </c>
      <c r="B1701" s="418" t="inlineStr">
        <is>
          <t>Document Fee and Agency Fee</t>
        </is>
      </c>
      <c r="C1701" s="418" t="inlineStr">
        <is>
          <t>ហ៊ីបប៉ូ ឡូជីស្ទីក (ខេមបូឌា) ឯ.ក</t>
        </is>
      </c>
      <c r="D1701" s="418" t="inlineStr">
        <is>
          <t>K002-902103265</t>
        </is>
      </c>
      <c r="E1701" s="418" t="inlineStr">
        <is>
          <t>2200843</t>
        </is>
      </c>
      <c r="F1701" s="419" t="n">
        <v>44661</v>
      </c>
      <c r="G1701" s="420" t="n">
        <v>14459</v>
      </c>
      <c r="H1701" s="418" t="n"/>
      <c r="I1701" s="455" t="n">
        <v>14459</v>
      </c>
      <c r="J1701" s="418">
        <f>IF(L1701&lt;&gt;"",L1701,K1701)</f>
        <v/>
      </c>
      <c r="K1701" s="418">
        <f>IF(AND(T1701=TRUE, U1701=TRUE, V1701=TRUE), IF(W1701&lt;-0.05, "អនុញ្ញាត (អ្នកផ្គត់ផ្គង់ប្រកាសខ្វះ)", "បានប្រកាស (អនុញ្ញាត)"), IF(AND(T1701=FALSE, U1701=FALSE, V1701=FALSE), "ព្យួរទុក (មិនមានទិន្នន័យ)", "ប្រកាសខុស (ព្យួរទុក)"))</f>
        <v/>
      </c>
      <c r="L1701" s="418" t="inlineStr"/>
      <c r="M1701" s="418" t="inlineStr"/>
      <c r="N1701" s="455" t="n"/>
      <c r="O1701" s="455">
        <f>IF(W1701&lt;0,AI1701,I1701)</f>
        <v/>
      </c>
      <c r="P1701" s="455">
        <f>I1701-O1701</f>
        <v/>
      </c>
      <c r="Q1701" s="418" t="n"/>
      <c r="R1701" s="418" t="inlineStr">
        <is>
          <t>2200843</t>
        </is>
      </c>
      <c r="S1701" s="418" t="inlineStr">
        <is>
          <t>2200843</t>
        </is>
      </c>
      <c r="T1701" s="418">
        <f>R1701=S1701</f>
        <v/>
      </c>
      <c r="U1701" s="418">
        <f>AND(MONTH(F1701)=MONTH(Y1701), YEAR(F1701)=YEAR(Y1701))</f>
        <v/>
      </c>
      <c r="V1701" s="418">
        <f>AND(AC1701&lt;&gt;"", 'Company information'!D$4&lt;&gt;"", RIGHT(SUBSTITUTE(AC1701,"-",""),9)=RIGHT(SUBSTITUTE('Company information'!D$4,"-",""),9))</f>
        <v/>
      </c>
      <c r="W1701" s="418">
        <f>AI1701-I1701</f>
        <v/>
      </c>
      <c r="X1701" s="455" t="n"/>
      <c r="Y1701" s="419" t="n">
        <v>44838</v>
      </c>
      <c r="Z1701" s="418" t="inlineStr">
        <is>
          <t>2200843</t>
        </is>
      </c>
      <c r="AA1701" s="418" t="inlineStr"/>
      <c r="AB1701" s="418" t="inlineStr">
        <is>
          <t>បុគ្គលជាប់អាករ</t>
        </is>
      </c>
      <c r="AC1701" s="418" t="inlineStr">
        <is>
          <t>L001-100067123</t>
        </is>
      </c>
      <c r="AD1701" s="418" t="inlineStr">
        <is>
          <t>រីឡាយអេប៊ល សូស អ៊ិនដាសស្រ្ទៀល (ខេមបូឌា)</t>
        </is>
      </c>
      <c r="AE1701" s="455" t="n">
        <v>159044</v>
      </c>
      <c r="AF1701" s="455" t="n">
        <v>144585</v>
      </c>
      <c r="AG1701" s="455" t="n">
        <v>0</v>
      </c>
      <c r="AH1701" s="455" t="n">
        <v>0</v>
      </c>
      <c r="AI1701" s="455" t="n">
        <v>14459</v>
      </c>
      <c r="AJ1701" s="455" t="n">
        <v>0</v>
      </c>
      <c r="AK1701" s="455" t="n">
        <v>0</v>
      </c>
      <c r="AL1701" s="455" t="n">
        <v>0</v>
      </c>
      <c r="AM1701" s="455" t="n">
        <v>0</v>
      </c>
      <c r="AN1701" s="455" t="n">
        <v>0</v>
      </c>
      <c r="AO1701" s="455" t="n">
        <v>0</v>
      </c>
      <c r="AP1701" s="455" t="n">
        <v>0</v>
      </c>
      <c r="AQ1701" s="455" t="n">
        <v>0</v>
      </c>
      <c r="AR1701" s="418" t="inlineStr"/>
      <c r="AS1701" s="418" t="inlineStr">
        <is>
          <t>Doc Charge</t>
        </is>
      </c>
      <c r="AT1701" s="418" t="inlineStr">
        <is>
          <t>បានប្រកាសពន្ធ</t>
        </is>
      </c>
    </row>
    <row r="1702">
      <c r="A1702" s="417" t="n">
        <v>1693</v>
      </c>
      <c r="B1702" s="418" t="inlineStr">
        <is>
          <t>Customs Clearance Fee, Permit Fee, Import Deposit and Red in Asycuda System</t>
        </is>
      </c>
      <c r="C1702" s="418" t="inlineStr">
        <is>
          <t>សូស៊ីយេតេ កុងសេស្យូនែរ ដឺ ឡាអេរ៉ូព័រ</t>
        </is>
      </c>
      <c r="D1702" s="418" t="inlineStr">
        <is>
          <t>L001-100047300</t>
        </is>
      </c>
      <c r="E1702" s="418" t="inlineStr">
        <is>
          <t>2200-056552</t>
        </is>
      </c>
      <c r="F1702" s="419" t="n">
        <v>44691</v>
      </c>
      <c r="G1702" s="420" t="n">
        <v>48536</v>
      </c>
      <c r="H1702" s="418" t="n"/>
      <c r="I1702" s="455" t="n">
        <v>48536</v>
      </c>
      <c r="J1702" s="418">
        <f>IF(L1702&lt;&gt;"",L1702,K1702)</f>
        <v/>
      </c>
      <c r="K1702" s="418">
        <f>IF(AND(T1702=TRUE, U1702=TRUE, V1702=TRUE), IF(W1702&lt;-0.05, "អនុញ្ញាត (អ្នកផ្គត់ផ្គង់ប្រកាសខ្វះ)", "បានប្រកាស (អនុញ្ញាត)"), IF(AND(T1702=FALSE, U1702=FALSE, V1702=FALSE), "ព្យួរទុក (មិនមានទិន្នន័យ)", "ប្រកាសខុស (ព្យួរទុក)"))</f>
        <v/>
      </c>
      <c r="L1702" s="418" t="inlineStr"/>
      <c r="M1702" s="418" t="inlineStr"/>
      <c r="N1702" s="455" t="n"/>
      <c r="O1702" s="455">
        <f>IF(W1702&lt;0,AI1702,I1702)</f>
        <v/>
      </c>
      <c r="P1702" s="455">
        <f>I1702-O1702</f>
        <v/>
      </c>
      <c r="Q1702" s="418" t="n"/>
      <c r="R1702" s="418" t="inlineStr">
        <is>
          <t>2200-056552</t>
        </is>
      </c>
      <c r="S1702" s="418" t="inlineStr"/>
      <c r="T1702" s="418">
        <f>R1702=S1702</f>
        <v/>
      </c>
      <c r="U1702" s="418">
        <f>AND(MONTH(F1702)=MONTH(Y1702), YEAR(F1702)=YEAR(Y1702))</f>
        <v/>
      </c>
      <c r="V1702" s="418">
        <f>AND(AC1702&lt;&gt;"", 'Company information'!D$4&lt;&gt;"", RIGHT(SUBSTITUTE(AC1702,"-",""),9)=RIGHT(SUBSTITUTE('Company information'!D$4,"-",""),9))</f>
        <v/>
      </c>
      <c r="W1702" s="418">
        <f>AI1702-I1702</f>
        <v/>
      </c>
      <c r="X1702" s="455" t="n"/>
      <c r="Y1702" s="417" t="n"/>
      <c r="Z1702" s="418" t="n"/>
      <c r="AA1702" s="418" t="n"/>
      <c r="AB1702" s="418" t="n"/>
      <c r="AC1702" s="418" t="n"/>
      <c r="AD1702" s="418" t="n"/>
      <c r="AE1702" s="455" t="n"/>
      <c r="AF1702" s="455" t="n"/>
      <c r="AG1702" s="455" t="n"/>
      <c r="AH1702" s="455" t="n"/>
      <c r="AI1702" s="455" t="n"/>
      <c r="AJ1702" s="455" t="n"/>
      <c r="AK1702" s="455" t="n"/>
      <c r="AL1702" s="455" t="n"/>
      <c r="AM1702" s="455" t="n"/>
      <c r="AN1702" s="455" t="n"/>
      <c r="AO1702" s="455" t="n"/>
      <c r="AP1702" s="455" t="n"/>
      <c r="AQ1702" s="455" t="n"/>
      <c r="AR1702" s="418" t="n"/>
      <c r="AS1702" s="418" t="n"/>
      <c r="AT1702" s="418" t="n"/>
    </row>
    <row r="1703">
      <c r="A1703" s="417" t="n">
        <v>1694</v>
      </c>
      <c r="B1703" s="418" t="inlineStr">
        <is>
          <t>Customs Clearance Fee</t>
        </is>
      </c>
      <c r="C1703" s="418" t="inlineStr">
        <is>
          <t>សូស៊ីយេតេ កុងសេស្យូនែរ ដឺ ឡាអេរ៉ូព័រ</t>
        </is>
      </c>
      <c r="D1703" s="418" t="inlineStr">
        <is>
          <t>L001-100047300</t>
        </is>
      </c>
      <c r="E1703" s="418" t="inlineStr">
        <is>
          <t>2200-056742</t>
        </is>
      </c>
      <c r="F1703" s="419" t="n">
        <v>44722</v>
      </c>
      <c r="G1703" s="420" t="n">
        <v>405594</v>
      </c>
      <c r="H1703" s="418" t="n"/>
      <c r="I1703" s="455" t="n">
        <v>405594</v>
      </c>
      <c r="J1703" s="418">
        <f>IF(L1703&lt;&gt;"",L1703,K1703)</f>
        <v/>
      </c>
      <c r="K1703" s="418">
        <f>IF(AND(T1703=TRUE, U1703=TRUE, V1703=TRUE), IF(W1703&lt;-0.05, "អនុញ្ញាត (អ្នកផ្គត់ផ្គង់ប្រកាសខ្វះ)", "បានប្រកាស (អនុញ្ញាត)"), IF(AND(T1703=FALSE, U1703=FALSE, V1703=FALSE), "ព្យួរទុក (មិនមានទិន្នន័យ)", "ប្រកាសខុស (ព្យួរទុក)"))</f>
        <v/>
      </c>
      <c r="L1703" s="418" t="inlineStr"/>
      <c r="M1703" s="418" t="inlineStr"/>
      <c r="N1703" s="455" t="n"/>
      <c r="O1703" s="455">
        <f>IF(W1703&lt;0,AI1703,I1703)</f>
        <v/>
      </c>
      <c r="P1703" s="455">
        <f>I1703-O1703</f>
        <v/>
      </c>
      <c r="Q1703" s="418" t="n"/>
      <c r="R1703" s="418" t="inlineStr">
        <is>
          <t>2200-056742</t>
        </is>
      </c>
      <c r="S1703" s="418" t="inlineStr"/>
      <c r="T1703" s="418">
        <f>R1703=S1703</f>
        <v/>
      </c>
      <c r="U1703" s="418">
        <f>AND(MONTH(F1703)=MONTH(Y1703), YEAR(F1703)=YEAR(Y1703))</f>
        <v/>
      </c>
      <c r="V1703" s="418">
        <f>AND(AC1703&lt;&gt;"", 'Company information'!D$4&lt;&gt;"", RIGHT(SUBSTITUTE(AC1703,"-",""),9)=RIGHT(SUBSTITUTE('Company information'!D$4,"-",""),9))</f>
        <v/>
      </c>
      <c r="W1703" s="418">
        <f>AI1703-I1703</f>
        <v/>
      </c>
      <c r="X1703" s="455" t="n"/>
      <c r="Y1703" s="417" t="n"/>
      <c r="Z1703" s="418" t="n"/>
      <c r="AA1703" s="418" t="n"/>
      <c r="AB1703" s="418" t="n"/>
      <c r="AC1703" s="418" t="n"/>
      <c r="AD1703" s="418" t="n"/>
      <c r="AE1703" s="455" t="n"/>
      <c r="AF1703" s="455" t="n"/>
      <c r="AG1703" s="455" t="n"/>
      <c r="AH1703" s="455" t="n"/>
      <c r="AI1703" s="455" t="n"/>
      <c r="AJ1703" s="455" t="n"/>
      <c r="AK1703" s="455" t="n"/>
      <c r="AL1703" s="455" t="n"/>
      <c r="AM1703" s="455" t="n"/>
      <c r="AN1703" s="455" t="n"/>
      <c r="AO1703" s="455" t="n"/>
      <c r="AP1703" s="455" t="n"/>
      <c r="AQ1703" s="455" t="n"/>
      <c r="AR1703" s="418" t="n"/>
      <c r="AS1703" s="418" t="n"/>
      <c r="AT1703" s="418" t="n"/>
    </row>
    <row r="1704">
      <c r="A1704" s="417" t="n">
        <v>1695</v>
      </c>
      <c r="B1704" s="418" t="inlineStr">
        <is>
          <t>Customs Declaration, CPF Containerized, Container Seal and Transport Doc Fee</t>
        </is>
      </c>
      <c r="C1704" s="418" t="inlineStr">
        <is>
          <t>សូស៊ីយេតេ កុងសេស្យូនែរ ដឺ ឡាអេរ៉ូព័រ</t>
        </is>
      </c>
      <c r="D1704" s="418" t="inlineStr">
        <is>
          <t>L001-100047300</t>
        </is>
      </c>
      <c r="E1704" s="418" t="inlineStr">
        <is>
          <t>2200-056389</t>
        </is>
      </c>
      <c r="F1704" s="419" t="n">
        <v>44661</v>
      </c>
      <c r="G1704" s="420" t="n">
        <v>8063</v>
      </c>
      <c r="H1704" s="418" t="n"/>
      <c r="I1704" s="455" t="n">
        <v>8063</v>
      </c>
      <c r="J1704" s="418">
        <f>IF(L1704&lt;&gt;"",L1704,K1704)</f>
        <v/>
      </c>
      <c r="K1704" s="418">
        <f>IF(AND(T1704=TRUE, U1704=TRUE, V1704=TRUE), IF(W1704&lt;-0.05, "អនុញ្ញាត (អ្នកផ្គត់ផ្គង់ប្រកាសខ្វះ)", "បានប្រកាស (អនុញ្ញាត)"), IF(AND(T1704=FALSE, U1704=FALSE, V1704=FALSE), "ព្យួរទុក (មិនមានទិន្នន័យ)", "ប្រកាសខុស (ព្យួរទុក)"))</f>
        <v/>
      </c>
      <c r="L1704" s="418" t="inlineStr"/>
      <c r="M1704" s="418" t="inlineStr"/>
      <c r="N1704" s="455" t="n"/>
      <c r="O1704" s="455">
        <f>IF(W1704&lt;0,AI1704,I1704)</f>
        <v/>
      </c>
      <c r="P1704" s="455">
        <f>I1704-O1704</f>
        <v/>
      </c>
      <c r="Q1704" s="418" t="n"/>
      <c r="R1704" s="418" t="inlineStr">
        <is>
          <t>2200-056389</t>
        </is>
      </c>
      <c r="S1704" s="418" t="inlineStr"/>
      <c r="T1704" s="418">
        <f>R1704=S1704</f>
        <v/>
      </c>
      <c r="U1704" s="418">
        <f>AND(MONTH(F1704)=MONTH(Y1704), YEAR(F1704)=YEAR(Y1704))</f>
        <v/>
      </c>
      <c r="V1704" s="418">
        <f>AND(AC1704&lt;&gt;"", 'Company information'!D$4&lt;&gt;"", RIGHT(SUBSTITUTE(AC1704,"-",""),9)=RIGHT(SUBSTITUTE('Company information'!D$4,"-",""),9))</f>
        <v/>
      </c>
      <c r="W1704" s="418">
        <f>AI1704-I1704</f>
        <v/>
      </c>
      <c r="X1704" s="455" t="n"/>
      <c r="Y1704" s="417" t="n"/>
      <c r="Z1704" s="418" t="n"/>
      <c r="AA1704" s="418" t="n"/>
      <c r="AB1704" s="418" t="n"/>
      <c r="AC1704" s="418" t="n"/>
      <c r="AD1704" s="418" t="n"/>
      <c r="AE1704" s="455" t="n"/>
      <c r="AF1704" s="455" t="n"/>
      <c r="AG1704" s="455" t="n"/>
      <c r="AH1704" s="455" t="n"/>
      <c r="AI1704" s="455" t="n"/>
      <c r="AJ1704" s="455" t="n"/>
      <c r="AK1704" s="455" t="n"/>
      <c r="AL1704" s="455" t="n"/>
      <c r="AM1704" s="455" t="n"/>
      <c r="AN1704" s="455" t="n"/>
      <c r="AO1704" s="455" t="n"/>
      <c r="AP1704" s="455" t="n"/>
      <c r="AQ1704" s="455" t="n"/>
      <c r="AR1704" s="418" t="n"/>
      <c r="AS1704" s="418" t="n"/>
      <c r="AT1704" s="418" t="n"/>
    </row>
    <row r="1705">
      <c r="A1705" s="417" t="n">
        <v>1696</v>
      </c>
      <c r="B1705" s="418" t="inlineStr">
        <is>
          <t>Customs Clearance Fee, Non-Original Insurnce, Permit Fee and Service Charge</t>
        </is>
      </c>
      <c r="C1705" s="418" t="inlineStr">
        <is>
          <t>អេហ្វ ដាប់បែលយូ អេហ្វ ហ៊្វុល វែល អេន នីស៊ីន ឡូជីស្ទីក</t>
        </is>
      </c>
      <c r="D1705" s="418" t="inlineStr">
        <is>
          <t>L001-100098630</t>
        </is>
      </c>
      <c r="E1705" s="418" t="inlineStr">
        <is>
          <t>TI22-3984</t>
        </is>
      </c>
      <c r="F1705" s="419" t="n">
        <v>44860</v>
      </c>
      <c r="G1705" s="420" t="n">
        <v>73076</v>
      </c>
      <c r="H1705" s="418" t="n"/>
      <c r="I1705" s="455" t="n">
        <v>73076</v>
      </c>
      <c r="J1705" s="418">
        <f>IF(L1705&lt;&gt;"",L1705,K1705)</f>
        <v/>
      </c>
      <c r="K1705" s="418">
        <f>IF(AND(T1705=TRUE, U1705=TRUE, V1705=TRUE), IF(W1705&lt;-0.05, "អនុញ្ញាត (អ្នកផ្គត់ផ្គង់ប្រកាសខ្វះ)", "បានប្រកាស (អនុញ្ញាត)"), IF(AND(T1705=FALSE, U1705=FALSE, V1705=FALSE), "ព្យួរទុក (មិនមានទិន្នន័យ)", "ប្រកាសខុស (ព្យួរទុក)"))</f>
        <v/>
      </c>
      <c r="L1705" s="418" t="inlineStr"/>
      <c r="M1705" s="418" t="inlineStr"/>
      <c r="N1705" s="455" t="n"/>
      <c r="O1705" s="455">
        <f>IF(W1705&lt;0,AI1705,I1705)</f>
        <v/>
      </c>
      <c r="P1705" s="455">
        <f>I1705-O1705</f>
        <v/>
      </c>
      <c r="Q1705" s="418" t="n"/>
      <c r="R1705" s="418" t="inlineStr">
        <is>
          <t>TI22-3984</t>
        </is>
      </c>
      <c r="S1705" s="418" t="inlineStr">
        <is>
          <t>TI22-3984</t>
        </is>
      </c>
      <c r="T1705" s="418">
        <f>R1705=S1705</f>
        <v/>
      </c>
      <c r="U1705" s="418">
        <f>AND(MONTH(F1705)=MONTH(Y1705), YEAR(F1705)=YEAR(Y1705))</f>
        <v/>
      </c>
      <c r="V1705" s="418">
        <f>AND(AC1705&lt;&gt;"", 'Company information'!D$4&lt;&gt;"", RIGHT(SUBSTITUTE(AC1705,"-",""),9)=RIGHT(SUBSTITUTE('Company information'!D$4,"-",""),9))</f>
        <v/>
      </c>
      <c r="W1705" s="418">
        <f>AI1705-I1705</f>
        <v/>
      </c>
      <c r="X1705" s="455" t="n"/>
      <c r="Y1705" s="419" t="n">
        <v>44860</v>
      </c>
      <c r="Z1705" s="418" t="inlineStr">
        <is>
          <t>TI22-3984</t>
        </is>
      </c>
      <c r="AA1705" s="418" t="inlineStr"/>
      <c r="AB1705" s="418" t="inlineStr">
        <is>
          <t>បុគ្គលជាប់អាករ</t>
        </is>
      </c>
      <c r="AC1705" s="418" t="inlineStr">
        <is>
          <t>L001-100067123</t>
        </is>
      </c>
      <c r="AD1705" s="418" t="inlineStr">
        <is>
          <t>រីឡាយអេប៊ល សូស អ៊ិនដាសស្រ្ទៀល (ខេមបូឌា)</t>
        </is>
      </c>
      <c r="AE1705" s="455" t="n">
        <v>803840</v>
      </c>
      <c r="AF1705" s="455" t="n">
        <v>730764</v>
      </c>
      <c r="AG1705" s="455" t="n">
        <v>0</v>
      </c>
      <c r="AH1705" s="455" t="n">
        <v>0</v>
      </c>
      <c r="AI1705" s="455" t="n">
        <v>73076</v>
      </c>
      <c r="AJ1705" s="455" t="n">
        <v>0</v>
      </c>
      <c r="AK1705" s="455" t="n">
        <v>0</v>
      </c>
      <c r="AL1705" s="455" t="n">
        <v>0</v>
      </c>
      <c r="AM1705" s="455" t="n">
        <v>0</v>
      </c>
      <c r="AN1705" s="455" t="n">
        <v>0</v>
      </c>
      <c r="AO1705" s="455" t="n">
        <v>0</v>
      </c>
      <c r="AP1705" s="455" t="n">
        <v>0</v>
      </c>
      <c r="AQ1705" s="455" t="n">
        <v>0</v>
      </c>
      <c r="AR1705" s="418" t="inlineStr"/>
      <c r="AS1705" s="418" t="inlineStr">
        <is>
          <t>សេវាកម្មឯកសារ</t>
        </is>
      </c>
      <c r="AT1705" s="418" t="inlineStr">
        <is>
          <t>បានប្រកាសពន្ធ</t>
        </is>
      </c>
    </row>
    <row r="1706">
      <c r="A1706" s="417" t="n">
        <v>1697</v>
      </c>
      <c r="B1706" s="418" t="inlineStr">
        <is>
          <t>Customs Declaration, CPF and Transport Doc Fee</t>
        </is>
      </c>
      <c r="C1706" s="418" t="inlineStr">
        <is>
          <t>អេហ្វ ដាប់បែលយូ អេហ្វ ហ៊្វុល វែល អេន នីស៊ីន ឡូជីស្ទីក</t>
        </is>
      </c>
      <c r="D1706" s="418" t="inlineStr">
        <is>
          <t>L001-100098630</t>
        </is>
      </c>
      <c r="E1706" s="418" t="inlineStr">
        <is>
          <t>TI22-4035</t>
        </is>
      </c>
      <c r="F1706" s="419" t="n">
        <v>44865</v>
      </c>
      <c r="G1706" s="420" t="n">
        <v>73006</v>
      </c>
      <c r="H1706" s="418" t="n"/>
      <c r="I1706" s="455" t="n">
        <v>73006</v>
      </c>
      <c r="J1706" s="418">
        <f>IF(L1706&lt;&gt;"",L1706,K1706)</f>
        <v/>
      </c>
      <c r="K1706" s="418">
        <f>IF(AND(T1706=TRUE, U1706=TRUE, V1706=TRUE), IF(W1706&lt;-0.05, "អនុញ្ញាត (អ្នកផ្គត់ផ្គង់ប្រកាសខ្វះ)", "បានប្រកាស (អនុញ្ញាត)"), IF(AND(T1706=FALSE, U1706=FALSE, V1706=FALSE), "ព្យួរទុក (មិនមានទិន្នន័យ)", "ប្រកាសខុស (ព្យួរទុក)"))</f>
        <v/>
      </c>
      <c r="L1706" s="418" t="inlineStr"/>
      <c r="M1706" s="418" t="inlineStr"/>
      <c r="N1706" s="455" t="n"/>
      <c r="O1706" s="455">
        <f>IF(W1706&lt;0,AI1706,I1706)</f>
        <v/>
      </c>
      <c r="P1706" s="455">
        <f>I1706-O1706</f>
        <v/>
      </c>
      <c r="Q1706" s="418" t="n"/>
      <c r="R1706" s="418" t="inlineStr">
        <is>
          <t>TI22-4035</t>
        </is>
      </c>
      <c r="S1706" s="418" t="inlineStr">
        <is>
          <t>TI22-4035</t>
        </is>
      </c>
      <c r="T1706" s="418">
        <f>R1706=S1706</f>
        <v/>
      </c>
      <c r="U1706" s="418">
        <f>AND(MONTH(F1706)=MONTH(Y1706), YEAR(F1706)=YEAR(Y1706))</f>
        <v/>
      </c>
      <c r="V1706" s="418">
        <f>AND(AC1706&lt;&gt;"", 'Company information'!D$4&lt;&gt;"", RIGHT(SUBSTITUTE(AC1706,"-",""),9)=RIGHT(SUBSTITUTE('Company information'!D$4,"-",""),9))</f>
        <v/>
      </c>
      <c r="W1706" s="418">
        <f>AI1706-I1706</f>
        <v/>
      </c>
      <c r="X1706" s="455" t="n"/>
      <c r="Y1706" s="419" t="n">
        <v>44865</v>
      </c>
      <c r="Z1706" s="418" t="inlineStr">
        <is>
          <t>TI22-4035</t>
        </is>
      </c>
      <c r="AA1706" s="418" t="inlineStr"/>
      <c r="AB1706" s="418" t="inlineStr">
        <is>
          <t>បុគ្គលជាប់អាករ</t>
        </is>
      </c>
      <c r="AC1706" s="418" t="inlineStr">
        <is>
          <t>L001-100067123</t>
        </is>
      </c>
      <c r="AD1706" s="418" t="inlineStr">
        <is>
          <t>រីឡាយអេប៊ល សូស អ៊ិនដាសស្រ្ទៀល (ខេមបូឌា)</t>
        </is>
      </c>
      <c r="AE1706" s="455" t="n">
        <v>803064</v>
      </c>
      <c r="AF1706" s="455" t="n">
        <v>730058</v>
      </c>
      <c r="AG1706" s="455" t="n">
        <v>0</v>
      </c>
      <c r="AH1706" s="455" t="n">
        <v>0</v>
      </c>
      <c r="AI1706" s="455" t="n">
        <v>73006</v>
      </c>
      <c r="AJ1706" s="455" t="n">
        <v>0</v>
      </c>
      <c r="AK1706" s="455" t="n">
        <v>0</v>
      </c>
      <c r="AL1706" s="455" t="n">
        <v>0</v>
      </c>
      <c r="AM1706" s="455" t="n">
        <v>0</v>
      </c>
      <c r="AN1706" s="455" t="n">
        <v>0</v>
      </c>
      <c r="AO1706" s="455" t="n">
        <v>0</v>
      </c>
      <c r="AP1706" s="455" t="n">
        <v>0</v>
      </c>
      <c r="AQ1706" s="455" t="n">
        <v>0</v>
      </c>
      <c r="AR1706" s="418" t="inlineStr"/>
      <c r="AS1706" s="418" t="inlineStr">
        <is>
          <t>សេវាកម្មឯកសារ</t>
        </is>
      </c>
      <c r="AT1706" s="418" t="inlineStr">
        <is>
          <t>បានប្រកាសពន្ធ</t>
        </is>
      </c>
    </row>
    <row r="1707">
      <c r="A1707" s="417" t="n">
        <v>1698</v>
      </c>
      <c r="B1707" s="418" t="inlineStr">
        <is>
          <t>Customs Declaration and CPF</t>
        </is>
      </c>
      <c r="C1707" s="418" t="inlineStr">
        <is>
          <t>អេហ្វ ដាប់បែលយូ អេហ្វ ហ៊្វុល វែល អេន នីស៊ីន ឡូជីស្ទីក</t>
        </is>
      </c>
      <c r="D1707" s="418" t="inlineStr">
        <is>
          <t>L001-100098630</t>
        </is>
      </c>
      <c r="E1707" s="418" t="inlineStr">
        <is>
          <t>TI22-3934</t>
        </is>
      </c>
      <c r="F1707" s="419" t="n">
        <v>44854</v>
      </c>
      <c r="G1707" s="420" t="n">
        <v>73094</v>
      </c>
      <c r="H1707" s="418" t="n"/>
      <c r="I1707" s="455" t="n">
        <v>73094</v>
      </c>
      <c r="J1707" s="418">
        <f>IF(L1707&lt;&gt;"",L1707,K1707)</f>
        <v/>
      </c>
      <c r="K1707" s="418">
        <f>IF(AND(T1707=TRUE, U1707=TRUE, V1707=TRUE), IF(W1707&lt;-0.05, "អនុញ្ញាត (អ្នកផ្គត់ផ្គង់ប្រកាសខ្វះ)", "បានប្រកាស (អនុញ្ញាត)"), IF(AND(T1707=FALSE, U1707=FALSE, V1707=FALSE), "ព្យួរទុក (មិនមានទិន្នន័យ)", "ប្រកាសខុស (ព្យួរទុក)"))</f>
        <v/>
      </c>
      <c r="L1707" s="418" t="inlineStr"/>
      <c r="M1707" s="418" t="inlineStr"/>
      <c r="N1707" s="455" t="n"/>
      <c r="O1707" s="455">
        <f>IF(W1707&lt;0,AI1707,I1707)</f>
        <v/>
      </c>
      <c r="P1707" s="455">
        <f>I1707-O1707</f>
        <v/>
      </c>
      <c r="Q1707" s="418" t="n"/>
      <c r="R1707" s="418" t="inlineStr">
        <is>
          <t>TI22-3934</t>
        </is>
      </c>
      <c r="S1707" s="418" t="inlineStr">
        <is>
          <t>TI22-3934</t>
        </is>
      </c>
      <c r="T1707" s="418">
        <f>R1707=S1707</f>
        <v/>
      </c>
      <c r="U1707" s="418">
        <f>AND(MONTH(F1707)=MONTH(Y1707), YEAR(F1707)=YEAR(Y1707))</f>
        <v/>
      </c>
      <c r="V1707" s="418">
        <f>AND(AC1707&lt;&gt;"", 'Company information'!D$4&lt;&gt;"", RIGHT(SUBSTITUTE(AC1707,"-",""),9)=RIGHT(SUBSTITUTE('Company information'!D$4,"-",""),9))</f>
        <v/>
      </c>
      <c r="W1707" s="418">
        <f>AI1707-I1707</f>
        <v/>
      </c>
      <c r="X1707" s="455" t="n"/>
      <c r="Y1707" s="419" t="n">
        <v>44854</v>
      </c>
      <c r="Z1707" s="418" t="inlineStr">
        <is>
          <t>TI22-3934</t>
        </is>
      </c>
      <c r="AA1707" s="418" t="inlineStr"/>
      <c r="AB1707" s="418" t="inlineStr">
        <is>
          <t>បុគ្គលជាប់អាករ</t>
        </is>
      </c>
      <c r="AC1707" s="418" t="inlineStr">
        <is>
          <t>L001-100067123</t>
        </is>
      </c>
      <c r="AD1707" s="418" t="inlineStr">
        <is>
          <t>រីឡាយអេប៊ល សូស អ៊ិនដាសស្រ្ទៀល (ខេមបូឌា)</t>
        </is>
      </c>
      <c r="AE1707" s="455" t="n">
        <v>804034</v>
      </c>
      <c r="AF1707" s="455" t="n">
        <v>730940</v>
      </c>
      <c r="AG1707" s="455" t="n">
        <v>0</v>
      </c>
      <c r="AH1707" s="455" t="n">
        <v>0</v>
      </c>
      <c r="AI1707" s="455" t="n">
        <v>73094</v>
      </c>
      <c r="AJ1707" s="455" t="n">
        <v>0</v>
      </c>
      <c r="AK1707" s="455" t="n">
        <v>0</v>
      </c>
      <c r="AL1707" s="455" t="n">
        <v>0</v>
      </c>
      <c r="AM1707" s="455" t="n">
        <v>0</v>
      </c>
      <c r="AN1707" s="455" t="n">
        <v>0</v>
      </c>
      <c r="AO1707" s="455" t="n">
        <v>0</v>
      </c>
      <c r="AP1707" s="455" t="n">
        <v>0</v>
      </c>
      <c r="AQ1707" s="455" t="n">
        <v>0</v>
      </c>
      <c r="AR1707" s="418" t="inlineStr"/>
      <c r="AS1707" s="418" t="inlineStr">
        <is>
          <t>សេវាកម្មឯកសារ</t>
        </is>
      </c>
      <c r="AT1707" s="418" t="inlineStr">
        <is>
          <t>បានប្រកាសពន្ធ</t>
        </is>
      </c>
    </row>
    <row r="1708">
      <c r="A1708" s="417" t="n">
        <v>1699</v>
      </c>
      <c r="B1708" s="418" t="inlineStr">
        <is>
          <t>Customs Clearance Fee, Permit Feea, Import Deposit and Red in Asycuda System</t>
        </is>
      </c>
      <c r="C1708" s="418" t="inlineStr">
        <is>
          <t>អេហ្វ ដាប់បែលយូ អេហ្វ ហ៊្វុល វែល អេន នីស៊ីន ឡូជីស្ទីក</t>
        </is>
      </c>
      <c r="D1708" s="418" t="inlineStr">
        <is>
          <t>L001-100098630</t>
        </is>
      </c>
      <c r="E1708" s="418" t="inlineStr">
        <is>
          <t>TI22-3923</t>
        </is>
      </c>
      <c r="F1708" s="419" t="n">
        <v>44853</v>
      </c>
      <c r="G1708" s="420" t="n">
        <v>160409</v>
      </c>
      <c r="H1708" s="418" t="n"/>
      <c r="I1708" s="455" t="n">
        <v>160409</v>
      </c>
      <c r="J1708" s="418">
        <f>IF(L1708&lt;&gt;"",L1708,K1708)</f>
        <v/>
      </c>
      <c r="K1708" s="418">
        <f>IF(AND(T1708=TRUE, U1708=TRUE, V1708=TRUE), IF(W1708&lt;-0.05, "អនុញ្ញាត (អ្នកផ្គត់ផ្គង់ប្រកាសខ្វះ)", "បានប្រកាស (អនុញ្ញាត)"), IF(AND(T1708=FALSE, U1708=FALSE, V1708=FALSE), "ព្យួរទុក (មិនមានទិន្នន័យ)", "ប្រកាសខុស (ព្យួរទុក)"))</f>
        <v/>
      </c>
      <c r="L1708" s="418" t="inlineStr"/>
      <c r="M1708" s="418" t="inlineStr"/>
      <c r="N1708" s="455" t="n"/>
      <c r="O1708" s="455">
        <f>IF(W1708&lt;0,AI1708,I1708)</f>
        <v/>
      </c>
      <c r="P1708" s="455">
        <f>I1708-O1708</f>
        <v/>
      </c>
      <c r="Q1708" s="418" t="n"/>
      <c r="R1708" s="418" t="inlineStr">
        <is>
          <t>TI22-3923</t>
        </is>
      </c>
      <c r="S1708" s="418" t="inlineStr">
        <is>
          <t>TI22-3923</t>
        </is>
      </c>
      <c r="T1708" s="418">
        <f>R1708=S1708</f>
        <v/>
      </c>
      <c r="U1708" s="418">
        <f>AND(MONTH(F1708)=MONTH(Y1708), YEAR(F1708)=YEAR(Y1708))</f>
        <v/>
      </c>
      <c r="V1708" s="418">
        <f>AND(AC1708&lt;&gt;"", 'Company information'!D$4&lt;&gt;"", RIGHT(SUBSTITUTE(AC1708,"-",""),9)=RIGHT(SUBSTITUTE('Company information'!D$4,"-",""),9))</f>
        <v/>
      </c>
      <c r="W1708" s="418">
        <f>AI1708-I1708</f>
        <v/>
      </c>
      <c r="X1708" s="455" t="n"/>
      <c r="Y1708" s="419" t="n">
        <v>44853</v>
      </c>
      <c r="Z1708" s="418" t="inlineStr">
        <is>
          <t>TI22-3923</t>
        </is>
      </c>
      <c r="AA1708" s="418" t="inlineStr"/>
      <c r="AB1708" s="418" t="inlineStr">
        <is>
          <t>បុគ្គលជាប់អាករ</t>
        </is>
      </c>
      <c r="AC1708" s="418" t="inlineStr">
        <is>
          <t>L001-100067123</t>
        </is>
      </c>
      <c r="AD1708" s="418" t="inlineStr">
        <is>
          <t>រីឡាយអេប៊ល សូស អ៊ិនដាសស្រ្ទៀល (ខេមបូឌា)</t>
        </is>
      </c>
      <c r="AE1708" s="455" t="n">
        <v>1764496</v>
      </c>
      <c r="AF1708" s="455" t="n">
        <v>1604087</v>
      </c>
      <c r="AG1708" s="455" t="n">
        <v>0</v>
      </c>
      <c r="AH1708" s="455" t="n">
        <v>0</v>
      </c>
      <c r="AI1708" s="455" t="n">
        <v>160409</v>
      </c>
      <c r="AJ1708" s="455" t="n">
        <v>0</v>
      </c>
      <c r="AK1708" s="455" t="n">
        <v>0</v>
      </c>
      <c r="AL1708" s="455" t="n">
        <v>0</v>
      </c>
      <c r="AM1708" s="455" t="n">
        <v>0</v>
      </c>
      <c r="AN1708" s="455" t="n">
        <v>0</v>
      </c>
      <c r="AO1708" s="455" t="n">
        <v>0</v>
      </c>
      <c r="AP1708" s="455" t="n">
        <v>0</v>
      </c>
      <c r="AQ1708" s="455" t="n">
        <v>0</v>
      </c>
      <c r="AR1708" s="418" t="inlineStr"/>
      <c r="AS1708" s="418" t="inlineStr">
        <is>
          <t>សេវាកម្មឯកសារ</t>
        </is>
      </c>
      <c r="AT1708" s="418" t="inlineStr">
        <is>
          <t>បានប្រកាសពន្ធ</t>
        </is>
      </c>
    </row>
    <row r="1709">
      <c r="A1709" s="417" t="n">
        <v>1700</v>
      </c>
      <c r="B1709" s="418" t="inlineStr">
        <is>
          <t>THC, Doc Fee and Container Imbalance</t>
        </is>
      </c>
      <c r="C1709" s="418" t="inlineStr">
        <is>
          <t>អេហ្វ ដាប់បែលយូ អេហ្វ ហ៊្វុល វែល អេន នីស៊ីន ឡូជីស្ទីក</t>
        </is>
      </c>
      <c r="D1709" s="418" t="inlineStr">
        <is>
          <t>L001-100098630</t>
        </is>
      </c>
      <c r="E1709" s="418" t="inlineStr">
        <is>
          <t>TI22-3938</t>
        </is>
      </c>
      <c r="F1709" s="419" t="n">
        <v>44854</v>
      </c>
      <c r="G1709" s="420" t="n">
        <v>90093</v>
      </c>
      <c r="H1709" s="418" t="n"/>
      <c r="I1709" s="455" t="n">
        <v>90093</v>
      </c>
      <c r="J1709" s="418">
        <f>IF(L1709&lt;&gt;"",L1709,K1709)</f>
        <v/>
      </c>
      <c r="K1709" s="418">
        <f>IF(AND(T1709=TRUE, U1709=TRUE, V1709=TRUE), IF(W1709&lt;-0.05, "អនុញ្ញាត (អ្នកផ្គត់ផ្គង់ប្រកាសខ្វះ)", "បានប្រកាស (អនុញ្ញាត)"), IF(AND(T1709=FALSE, U1709=FALSE, V1709=FALSE), "ព្យួរទុក (មិនមានទិន្នន័យ)", "ប្រកាសខុស (ព្យួរទុក)"))</f>
        <v/>
      </c>
      <c r="L1709" s="418" t="inlineStr"/>
      <c r="M1709" s="418" t="inlineStr"/>
      <c r="N1709" s="455" t="n"/>
      <c r="O1709" s="455">
        <f>IF(W1709&lt;0,AI1709,I1709)</f>
        <v/>
      </c>
      <c r="P1709" s="455">
        <f>I1709-O1709</f>
        <v/>
      </c>
      <c r="Q1709" s="418" t="n"/>
      <c r="R1709" s="418" t="inlineStr">
        <is>
          <t>TI22-3938</t>
        </is>
      </c>
      <c r="S1709" s="418" t="inlineStr">
        <is>
          <t>TI22-3938</t>
        </is>
      </c>
      <c r="T1709" s="418">
        <f>R1709=S1709</f>
        <v/>
      </c>
      <c r="U1709" s="418">
        <f>AND(MONTH(F1709)=MONTH(Y1709), YEAR(F1709)=YEAR(Y1709))</f>
        <v/>
      </c>
      <c r="V1709" s="418">
        <f>AND(AC1709&lt;&gt;"", 'Company information'!D$4&lt;&gt;"", RIGHT(SUBSTITUTE(AC1709,"-",""),9)=RIGHT(SUBSTITUTE('Company information'!D$4,"-",""),9))</f>
        <v/>
      </c>
      <c r="W1709" s="418">
        <f>AI1709-I1709</f>
        <v/>
      </c>
      <c r="X1709" s="455" t="n"/>
      <c r="Y1709" s="419" t="n">
        <v>44854</v>
      </c>
      <c r="Z1709" s="418" t="inlineStr">
        <is>
          <t>TI22-3938</t>
        </is>
      </c>
      <c r="AA1709" s="418" t="inlineStr"/>
      <c r="AB1709" s="418" t="inlineStr">
        <is>
          <t>បុគ្គលជាប់អាករ</t>
        </is>
      </c>
      <c r="AC1709" s="418" t="inlineStr">
        <is>
          <t>L001-100067123</t>
        </is>
      </c>
      <c r="AD1709" s="418" t="inlineStr">
        <is>
          <t>រីឡាយអេប៊ល សូស អ៊ិនដាសស្រ្ទៀល (ខេមបូឌា)</t>
        </is>
      </c>
      <c r="AE1709" s="455" t="n">
        <v>991018</v>
      </c>
      <c r="AF1709" s="455" t="n">
        <v>900925</v>
      </c>
      <c r="AG1709" s="455" t="n">
        <v>0</v>
      </c>
      <c r="AH1709" s="455" t="n">
        <v>0</v>
      </c>
      <c r="AI1709" s="455" t="n">
        <v>90093</v>
      </c>
      <c r="AJ1709" s="455" t="n">
        <v>0</v>
      </c>
      <c r="AK1709" s="455" t="n">
        <v>0</v>
      </c>
      <c r="AL1709" s="455" t="n">
        <v>0</v>
      </c>
      <c r="AM1709" s="455" t="n">
        <v>0</v>
      </c>
      <c r="AN1709" s="455" t="n">
        <v>0</v>
      </c>
      <c r="AO1709" s="455" t="n">
        <v>0</v>
      </c>
      <c r="AP1709" s="455" t="n">
        <v>0</v>
      </c>
      <c r="AQ1709" s="455" t="n">
        <v>0</v>
      </c>
      <c r="AR1709" s="418" t="inlineStr"/>
      <c r="AS1709" s="418" t="inlineStr">
        <is>
          <t>សេវាកម្មឯកសារ</t>
        </is>
      </c>
      <c r="AT1709" s="418" t="inlineStr">
        <is>
          <t>បានប្រកាសពន្ធ</t>
        </is>
      </c>
    </row>
    <row r="1710">
      <c r="A1710" s="417" t="n">
        <v>1701</v>
      </c>
      <c r="B1710" s="418" t="inlineStr">
        <is>
          <t>Doc Fee and Agency Fee</t>
        </is>
      </c>
      <c r="C1710" s="418" t="inlineStr">
        <is>
          <t>អេហ្វ ដាប់បែលយូ អេហ្វ ហ៊្វុល វែល អេន នីស៊ីន ឡូជីស្ទីក</t>
        </is>
      </c>
      <c r="D1710" s="418" t="inlineStr">
        <is>
          <t>L001-100098630</t>
        </is>
      </c>
      <c r="E1710" s="418" t="inlineStr">
        <is>
          <t>TI22-3843</t>
        </is>
      </c>
      <c r="F1710" s="419" t="n">
        <v>44875</v>
      </c>
      <c r="G1710" s="420" t="n">
        <v>89462</v>
      </c>
      <c r="H1710" s="418" t="n"/>
      <c r="I1710" s="455" t="n">
        <v>89462</v>
      </c>
      <c r="J1710" s="418">
        <f>IF(L1710&lt;&gt;"",L1710,K1710)</f>
        <v/>
      </c>
      <c r="K1710" s="418">
        <f>IF(AND(T1710=TRUE, U1710=TRUE, V1710=TRUE), IF(W1710&lt;-0.05, "អនុញ្ញាត (អ្នកផ្គត់ផ្គង់ប្រកាសខ្វះ)", "បានប្រកាស (អនុញ្ញាត)"), IF(AND(T1710=FALSE, U1710=FALSE, V1710=FALSE), "ព្យួរទុក (មិនមានទិន្នន័យ)", "ប្រកាសខុស (ព្យួរទុក)"))</f>
        <v/>
      </c>
      <c r="L1710" s="418" t="inlineStr"/>
      <c r="M1710" s="418" t="inlineStr"/>
      <c r="N1710" s="455" t="n"/>
      <c r="O1710" s="455">
        <f>IF(W1710&lt;0,AI1710,I1710)</f>
        <v/>
      </c>
      <c r="P1710" s="455">
        <f>I1710-O1710</f>
        <v/>
      </c>
      <c r="Q1710" s="418" t="n"/>
      <c r="R1710" s="418" t="inlineStr">
        <is>
          <t>TI22-3843</t>
        </is>
      </c>
      <c r="S1710" s="418" t="inlineStr">
        <is>
          <t>TI22-3843</t>
        </is>
      </c>
      <c r="T1710" s="418">
        <f>R1710=S1710</f>
        <v/>
      </c>
      <c r="U1710" s="418">
        <f>AND(MONTH(F1710)=MONTH(Y1710), YEAR(F1710)=YEAR(Y1710))</f>
        <v/>
      </c>
      <c r="V1710" s="418">
        <f>AND(AC1710&lt;&gt;"", 'Company information'!D$4&lt;&gt;"", RIGHT(SUBSTITUTE(AC1710,"-",""),9)=RIGHT(SUBSTITUTE('Company information'!D$4,"-",""),9))</f>
        <v/>
      </c>
      <c r="W1710" s="418">
        <f>AI1710-I1710</f>
        <v/>
      </c>
      <c r="X1710" s="455" t="n"/>
      <c r="Y1710" s="419" t="n">
        <v>44845</v>
      </c>
      <c r="Z1710" s="418" t="inlineStr">
        <is>
          <t>TI22-3843</t>
        </is>
      </c>
      <c r="AA1710" s="418" t="inlineStr"/>
      <c r="AB1710" s="418" t="inlineStr">
        <is>
          <t>បុគ្គលជាប់អាករ</t>
        </is>
      </c>
      <c r="AC1710" s="418" t="inlineStr">
        <is>
          <t>L001-100067123</t>
        </is>
      </c>
      <c r="AD1710" s="418" t="inlineStr">
        <is>
          <t>រីឡាយអេប៊ល សូស អ៊ិនដាសស្រ្ទៀល (ខេមបូឌា)</t>
        </is>
      </c>
      <c r="AE1710" s="455" t="n">
        <v>984078</v>
      </c>
      <c r="AF1710" s="455" t="n">
        <v>894616</v>
      </c>
      <c r="AG1710" s="455" t="n">
        <v>0</v>
      </c>
      <c r="AH1710" s="455" t="n">
        <v>0</v>
      </c>
      <c r="AI1710" s="455" t="n">
        <v>89462</v>
      </c>
      <c r="AJ1710" s="455" t="n">
        <v>0</v>
      </c>
      <c r="AK1710" s="455" t="n">
        <v>0</v>
      </c>
      <c r="AL1710" s="455" t="n">
        <v>0</v>
      </c>
      <c r="AM1710" s="455" t="n">
        <v>0</v>
      </c>
      <c r="AN1710" s="455" t="n">
        <v>0</v>
      </c>
      <c r="AO1710" s="455" t="n">
        <v>0</v>
      </c>
      <c r="AP1710" s="455" t="n">
        <v>0</v>
      </c>
      <c r="AQ1710" s="455" t="n">
        <v>0</v>
      </c>
      <c r="AR1710" s="418" t="inlineStr"/>
      <c r="AS1710" s="418" t="inlineStr">
        <is>
          <t>សេវាកម្មឯកសារ</t>
        </is>
      </c>
      <c r="AT1710" s="418" t="inlineStr">
        <is>
          <t>បានប្រកាសពន្ធ</t>
        </is>
      </c>
    </row>
    <row r="1711">
      <c r="A1711" s="417" t="n">
        <v>1702</v>
      </c>
      <c r="B1711" s="418" t="inlineStr">
        <is>
          <t>Gate Fee and Lift off Empty Container</t>
        </is>
      </c>
      <c r="C1711" s="418" t="inlineStr">
        <is>
          <t>អេហ្វ ដាប់បែលយូ អេហ្វ ហ៊្វុល វែល អេន នីស៊ីន ឡូជីស្ទីក</t>
        </is>
      </c>
      <c r="D1711" s="418" t="inlineStr">
        <is>
          <t>L001-100098630</t>
        </is>
      </c>
      <c r="E1711" s="418" t="inlineStr">
        <is>
          <t>TI22-3939</t>
        </is>
      </c>
      <c r="F1711" s="419" t="n">
        <v>44854</v>
      </c>
      <c r="G1711" s="420" t="n">
        <v>90093</v>
      </c>
      <c r="H1711" s="418" t="n"/>
      <c r="I1711" s="455" t="n">
        <v>90093</v>
      </c>
      <c r="J1711" s="418">
        <f>IF(L1711&lt;&gt;"",L1711,K1711)</f>
        <v/>
      </c>
      <c r="K1711" s="418">
        <f>IF(AND(T1711=TRUE, U1711=TRUE, V1711=TRUE), IF(W1711&lt;-0.05, "អនុញ្ញាត (អ្នកផ្គត់ផ្គង់ប្រកាសខ្វះ)", "បានប្រកាស (អនុញ្ញាត)"), IF(AND(T1711=FALSE, U1711=FALSE, V1711=FALSE), "ព្យួរទុក (មិនមានទិន្នន័យ)", "ប្រកាសខុស (ព្យួរទុក)"))</f>
        <v/>
      </c>
      <c r="L1711" s="418" t="inlineStr"/>
      <c r="M1711" s="418" t="inlineStr"/>
      <c r="N1711" s="455" t="n"/>
      <c r="O1711" s="455">
        <f>IF(W1711&lt;0,AI1711,I1711)</f>
        <v/>
      </c>
      <c r="P1711" s="455">
        <f>I1711-O1711</f>
        <v/>
      </c>
      <c r="Q1711" s="418" t="n"/>
      <c r="R1711" s="418" t="inlineStr">
        <is>
          <t>TI22-3939</t>
        </is>
      </c>
      <c r="S1711" s="418" t="inlineStr">
        <is>
          <t>TI22-3939</t>
        </is>
      </c>
      <c r="T1711" s="418">
        <f>R1711=S1711</f>
        <v/>
      </c>
      <c r="U1711" s="418">
        <f>AND(MONTH(F1711)=MONTH(Y1711), YEAR(F1711)=YEAR(Y1711))</f>
        <v/>
      </c>
      <c r="V1711" s="418">
        <f>AND(AC1711&lt;&gt;"", 'Company information'!D$4&lt;&gt;"", RIGHT(SUBSTITUTE(AC1711,"-",""),9)=RIGHT(SUBSTITUTE('Company information'!D$4,"-",""),9))</f>
        <v/>
      </c>
      <c r="W1711" s="418">
        <f>AI1711-I1711</f>
        <v/>
      </c>
      <c r="X1711" s="455" t="n"/>
      <c r="Y1711" s="419" t="n">
        <v>44854</v>
      </c>
      <c r="Z1711" s="418" t="inlineStr">
        <is>
          <t>TI22-3939</t>
        </is>
      </c>
      <c r="AA1711" s="418" t="inlineStr"/>
      <c r="AB1711" s="418" t="inlineStr">
        <is>
          <t>បុគ្គលជាប់អាករ</t>
        </is>
      </c>
      <c r="AC1711" s="418" t="inlineStr">
        <is>
          <t>L001-100067123</t>
        </is>
      </c>
      <c r="AD1711" s="418" t="inlineStr">
        <is>
          <t>រីឡាយអេប៊ល សូស អ៊ិនដាសស្រ្ទៀល (ខេមបូឌា)</t>
        </is>
      </c>
      <c r="AE1711" s="455" t="n">
        <v>991018</v>
      </c>
      <c r="AF1711" s="455" t="n">
        <v>900925</v>
      </c>
      <c r="AG1711" s="455" t="n">
        <v>0</v>
      </c>
      <c r="AH1711" s="455" t="n">
        <v>0</v>
      </c>
      <c r="AI1711" s="455" t="n">
        <v>90093</v>
      </c>
      <c r="AJ1711" s="455" t="n">
        <v>0</v>
      </c>
      <c r="AK1711" s="455" t="n">
        <v>0</v>
      </c>
      <c r="AL1711" s="455" t="n">
        <v>0</v>
      </c>
      <c r="AM1711" s="455" t="n">
        <v>0</v>
      </c>
      <c r="AN1711" s="455" t="n">
        <v>0</v>
      </c>
      <c r="AO1711" s="455" t="n">
        <v>0</v>
      </c>
      <c r="AP1711" s="455" t="n">
        <v>0</v>
      </c>
      <c r="AQ1711" s="455" t="n">
        <v>0</v>
      </c>
      <c r="AR1711" s="418" t="inlineStr"/>
      <c r="AS1711" s="418" t="inlineStr">
        <is>
          <t>សេវាកម្មឯកសារ</t>
        </is>
      </c>
      <c r="AT1711" s="418" t="inlineStr">
        <is>
          <t>បានប្រកាសពន្ធ</t>
        </is>
      </c>
    </row>
    <row r="1712">
      <c r="A1712" s="417" t="n">
        <v>1703</v>
      </c>
      <c r="B1712" s="418" t="inlineStr">
        <is>
          <t>Customs Clearance Fee, Extra Trucking Fee, Permit Fee, Service, Red in Asycuda System and Customs Not cut Seal</t>
        </is>
      </c>
      <c r="C1712" s="418" t="inlineStr">
        <is>
          <t>អេហ្វ ដាប់បែលយូ អេហ្វ ហ៊្វុល វែល អេន នីស៊ីន ឡូជីស្ទីក</t>
        </is>
      </c>
      <c r="D1712" s="418" t="inlineStr">
        <is>
          <t>L001-100098630</t>
        </is>
      </c>
      <c r="E1712" s="418" t="inlineStr">
        <is>
          <t>TI22-3803</t>
        </is>
      </c>
      <c r="F1712" s="419" t="n">
        <v>44844</v>
      </c>
      <c r="G1712" s="420" t="n">
        <v>72900</v>
      </c>
      <c r="H1712" s="418" t="n"/>
      <c r="I1712" s="455" t="n">
        <v>72900</v>
      </c>
      <c r="J1712" s="418">
        <f>IF(L1712&lt;&gt;"",L1712,K1712)</f>
        <v/>
      </c>
      <c r="K1712" s="418">
        <f>IF(AND(T1712=TRUE, U1712=TRUE, V1712=TRUE), IF(W1712&lt;-0.05, "អនុញ្ញាត (អ្នកផ្គត់ផ្គង់ប្រកាសខ្វះ)", "បានប្រកាស (អនុញ្ញាត)"), IF(AND(T1712=FALSE, U1712=FALSE, V1712=FALSE), "ព្យួរទុក (មិនមានទិន្នន័យ)", "ប្រកាសខុស (ព្យួរទុក)"))</f>
        <v/>
      </c>
      <c r="L1712" s="418" t="inlineStr"/>
      <c r="M1712" s="418" t="inlineStr"/>
      <c r="N1712" s="455" t="n"/>
      <c r="O1712" s="455">
        <f>IF(W1712&lt;0,AI1712,I1712)</f>
        <v/>
      </c>
      <c r="P1712" s="455">
        <f>I1712-O1712</f>
        <v/>
      </c>
      <c r="Q1712" s="418" t="n"/>
      <c r="R1712" s="418" t="inlineStr">
        <is>
          <t>TI22-3803</t>
        </is>
      </c>
      <c r="S1712" s="418" t="inlineStr">
        <is>
          <t>TI22-3803</t>
        </is>
      </c>
      <c r="T1712" s="418">
        <f>R1712=S1712</f>
        <v/>
      </c>
      <c r="U1712" s="418">
        <f>AND(MONTH(F1712)=MONTH(Y1712), YEAR(F1712)=YEAR(Y1712))</f>
        <v/>
      </c>
      <c r="V1712" s="418">
        <f>AND(AC1712&lt;&gt;"", 'Company information'!D$4&lt;&gt;"", RIGHT(SUBSTITUTE(AC1712,"-",""),9)=RIGHT(SUBSTITUTE('Company information'!D$4,"-",""),9))</f>
        <v/>
      </c>
      <c r="W1712" s="418">
        <f>AI1712-I1712</f>
        <v/>
      </c>
      <c r="X1712" s="455" t="n"/>
      <c r="Y1712" s="419" t="n">
        <v>44844</v>
      </c>
      <c r="Z1712" s="418" t="inlineStr">
        <is>
          <t>TI22-3803</t>
        </is>
      </c>
      <c r="AA1712" s="418" t="inlineStr"/>
      <c r="AB1712" s="418" t="inlineStr">
        <is>
          <t>បុគ្គលជាប់អាករ</t>
        </is>
      </c>
      <c r="AC1712" s="418" t="inlineStr">
        <is>
          <t>L001-100067123</t>
        </is>
      </c>
      <c r="AD1712" s="418" t="inlineStr">
        <is>
          <t>រីឡាយអេប៊ល សូស អ៊ិនដាសស្រ្ទៀល (ខេមបូឌា)</t>
        </is>
      </c>
      <c r="AE1712" s="455" t="n">
        <v>801901</v>
      </c>
      <c r="AF1712" s="455" t="n">
        <v>729001</v>
      </c>
      <c r="AG1712" s="455" t="n">
        <v>0</v>
      </c>
      <c r="AH1712" s="455" t="n">
        <v>0</v>
      </c>
      <c r="AI1712" s="455" t="n">
        <v>72900</v>
      </c>
      <c r="AJ1712" s="455" t="n">
        <v>0</v>
      </c>
      <c r="AK1712" s="455" t="n">
        <v>0</v>
      </c>
      <c r="AL1712" s="455" t="n">
        <v>0</v>
      </c>
      <c r="AM1712" s="455" t="n">
        <v>0</v>
      </c>
      <c r="AN1712" s="455" t="n">
        <v>0</v>
      </c>
      <c r="AO1712" s="455" t="n">
        <v>0</v>
      </c>
      <c r="AP1712" s="455" t="n">
        <v>0</v>
      </c>
      <c r="AQ1712" s="455" t="n">
        <v>0</v>
      </c>
      <c r="AR1712" s="418" t="inlineStr"/>
      <c r="AS1712" s="418" t="inlineStr">
        <is>
          <t>សេវាកម្មឯកសារ</t>
        </is>
      </c>
      <c r="AT1712" s="418" t="inlineStr">
        <is>
          <t>បានប្រកាសពន្ធ</t>
        </is>
      </c>
    </row>
    <row r="1713">
      <c r="A1713" s="417" t="n">
        <v>1704</v>
      </c>
      <c r="B1713" s="418" t="inlineStr">
        <is>
          <t>Customs Clearance Fee and Trucking Fee</t>
        </is>
      </c>
      <c r="C1713" s="418" t="inlineStr">
        <is>
          <t>អេហ្វ ដាប់បែលយូ អេហ្វ ហ៊្វុល វែល អេន នីស៊ីន ឡូជីស្ទីក</t>
        </is>
      </c>
      <c r="D1713" s="418" t="inlineStr">
        <is>
          <t>L001-100098630</t>
        </is>
      </c>
      <c r="E1713" s="418" t="inlineStr">
        <is>
          <t>TI22-3794</t>
        </is>
      </c>
      <c r="F1713" s="419" t="n">
        <v>44752</v>
      </c>
      <c r="G1713" s="420" t="n">
        <v>234300</v>
      </c>
      <c r="H1713" s="418" t="n"/>
      <c r="I1713" s="455" t="n">
        <v>234300</v>
      </c>
      <c r="J1713" s="418">
        <f>IF(L1713&lt;&gt;"",L1713,K1713)</f>
        <v/>
      </c>
      <c r="K1713" s="418">
        <f>IF(AND(T1713=TRUE, U1713=TRUE, V1713=TRUE), IF(W1713&lt;-0.05, "អនុញ្ញាត (អ្នកផ្គត់ផ្គង់ប្រកាសខ្វះ)", "បានប្រកាស (អនុញ្ញាត)"), IF(AND(T1713=FALSE, U1713=FALSE, V1713=FALSE), "ព្យួរទុក (មិនមានទិន្នន័យ)", "ប្រកាសខុស (ព្យួរទុក)"))</f>
        <v/>
      </c>
      <c r="L1713" s="418" t="inlineStr"/>
      <c r="M1713" s="418" t="inlineStr"/>
      <c r="N1713" s="455" t="n"/>
      <c r="O1713" s="455">
        <f>IF(W1713&lt;0,AI1713,I1713)</f>
        <v/>
      </c>
      <c r="P1713" s="455">
        <f>I1713-O1713</f>
        <v/>
      </c>
      <c r="Q1713" s="418" t="n"/>
      <c r="R1713" s="418" t="inlineStr">
        <is>
          <t>TI22-3794</t>
        </is>
      </c>
      <c r="S1713" s="418" t="inlineStr">
        <is>
          <t>TI22-3794</t>
        </is>
      </c>
      <c r="T1713" s="418">
        <f>R1713=S1713</f>
        <v/>
      </c>
      <c r="U1713" s="418">
        <f>AND(MONTH(F1713)=MONTH(Y1713), YEAR(F1713)=YEAR(Y1713))</f>
        <v/>
      </c>
      <c r="V1713" s="418">
        <f>AND(AC1713&lt;&gt;"", 'Company information'!D$4&lt;&gt;"", RIGHT(SUBSTITUTE(AC1713,"-",""),9)=RIGHT(SUBSTITUTE('Company information'!D$4,"-",""),9))</f>
        <v/>
      </c>
      <c r="W1713" s="418">
        <f>AI1713-I1713</f>
        <v/>
      </c>
      <c r="X1713" s="455" t="n"/>
      <c r="Y1713" s="419" t="n">
        <v>44841</v>
      </c>
      <c r="Z1713" s="418" t="inlineStr">
        <is>
          <t>TI22-3794</t>
        </is>
      </c>
      <c r="AA1713" s="418" t="inlineStr"/>
      <c r="AB1713" s="418" t="inlineStr">
        <is>
          <t>បុគ្គលជាប់អាករ</t>
        </is>
      </c>
      <c r="AC1713" s="418" t="inlineStr">
        <is>
          <t>L001-100067123</t>
        </is>
      </c>
      <c r="AD1713" s="418" t="inlineStr">
        <is>
          <t>រីឡាយអេប៊ល សូស អ៊ិនដាសស្រ្ទៀល (ខេមបូឌា)</t>
        </is>
      </c>
      <c r="AE1713" s="455" t="n">
        <v>2577297</v>
      </c>
      <c r="AF1713" s="455" t="n">
        <v>2342997</v>
      </c>
      <c r="AG1713" s="455" t="n">
        <v>0</v>
      </c>
      <c r="AH1713" s="455" t="n">
        <v>0</v>
      </c>
      <c r="AI1713" s="455" t="n">
        <v>234300</v>
      </c>
      <c r="AJ1713" s="455" t="n">
        <v>0</v>
      </c>
      <c r="AK1713" s="455" t="n">
        <v>0</v>
      </c>
      <c r="AL1713" s="455" t="n">
        <v>0</v>
      </c>
      <c r="AM1713" s="455" t="n">
        <v>0</v>
      </c>
      <c r="AN1713" s="455" t="n">
        <v>0</v>
      </c>
      <c r="AO1713" s="455" t="n">
        <v>0</v>
      </c>
      <c r="AP1713" s="455" t="n">
        <v>0</v>
      </c>
      <c r="AQ1713" s="455" t="n">
        <v>0</v>
      </c>
      <c r="AR1713" s="418" t="inlineStr"/>
      <c r="AS1713" s="418" t="inlineStr">
        <is>
          <t>សេវាកម្មឯកសារ</t>
        </is>
      </c>
      <c r="AT1713" s="418" t="inlineStr">
        <is>
          <t>បានប្រកាសពន្ធ</t>
        </is>
      </c>
    </row>
    <row r="1714">
      <c r="A1714" s="417" t="n">
        <v>1705</v>
      </c>
      <c r="B1714" s="418" t="inlineStr">
        <is>
          <t>Customs Declaration and CPF Non-Container</t>
        </is>
      </c>
      <c r="C1714" s="418" t="inlineStr">
        <is>
          <t>អេហ្វ ដាប់បែលយូ អេហ្វ ហ៊្វុល វែល អេន នីស៊ីន ឡូជីស្ទីក</t>
        </is>
      </c>
      <c r="D1714" s="418" t="inlineStr">
        <is>
          <t>L001-100098630</t>
        </is>
      </c>
      <c r="E1714" s="418" t="inlineStr">
        <is>
          <t>TI22-3782</t>
        </is>
      </c>
      <c r="F1714" s="419" t="n">
        <v>44722</v>
      </c>
      <c r="G1714" s="420" t="n">
        <v>89397</v>
      </c>
      <c r="H1714" s="418" t="n"/>
      <c r="I1714" s="455" t="n">
        <v>89397</v>
      </c>
      <c r="J1714" s="418">
        <f>IF(L1714&lt;&gt;"",L1714,K1714)</f>
        <v/>
      </c>
      <c r="K1714" s="418">
        <f>IF(AND(T1714=TRUE, U1714=TRUE, V1714=TRUE), IF(W1714&lt;-0.05, "អនុញ្ញាត (អ្នកផ្គត់ផ្គង់ប្រកាសខ្វះ)", "បានប្រកាស (អនុញ្ញាត)"), IF(AND(T1714=FALSE, U1714=FALSE, V1714=FALSE), "ព្យួរទុក (មិនមានទិន្នន័យ)", "ប្រកាសខុស (ព្យួរទុក)"))</f>
        <v/>
      </c>
      <c r="L1714" s="418" t="inlineStr"/>
      <c r="M1714" s="418" t="inlineStr"/>
      <c r="N1714" s="455" t="n"/>
      <c r="O1714" s="455">
        <f>IF(W1714&lt;0,AI1714,I1714)</f>
        <v/>
      </c>
      <c r="P1714" s="455">
        <f>I1714-O1714</f>
        <v/>
      </c>
      <c r="Q1714" s="418" t="n"/>
      <c r="R1714" s="418" t="inlineStr">
        <is>
          <t>TI22-3782</t>
        </is>
      </c>
      <c r="S1714" s="418" t="inlineStr">
        <is>
          <t>TI22-3782</t>
        </is>
      </c>
      <c r="T1714" s="418">
        <f>R1714=S1714</f>
        <v/>
      </c>
      <c r="U1714" s="418">
        <f>AND(MONTH(F1714)=MONTH(Y1714), YEAR(F1714)=YEAR(Y1714))</f>
        <v/>
      </c>
      <c r="V1714" s="418">
        <f>AND(AC1714&lt;&gt;"", 'Company information'!D$4&lt;&gt;"", RIGHT(SUBSTITUTE(AC1714,"-",""),9)=RIGHT(SUBSTITUTE('Company information'!D$4,"-",""),9))</f>
        <v/>
      </c>
      <c r="W1714" s="418">
        <f>AI1714-I1714</f>
        <v/>
      </c>
      <c r="X1714" s="455" t="n"/>
      <c r="Y1714" s="419" t="n">
        <v>44840</v>
      </c>
      <c r="Z1714" s="418" t="inlineStr">
        <is>
          <t>TI22-3782</t>
        </is>
      </c>
      <c r="AA1714" s="418" t="inlineStr"/>
      <c r="AB1714" s="418" t="inlineStr">
        <is>
          <t>បុគ្គលជាប់អាករ</t>
        </is>
      </c>
      <c r="AC1714" s="418" t="inlineStr">
        <is>
          <t>L001-100067123</t>
        </is>
      </c>
      <c r="AD1714" s="418" t="inlineStr">
        <is>
          <t>រីឡាយអេប៊ល សូស អ៊ិនដាសស្រ្ទៀល (ខេមបូឌា)</t>
        </is>
      </c>
      <c r="AE1714" s="455" t="n">
        <v>983365</v>
      </c>
      <c r="AF1714" s="455" t="n">
        <v>893968</v>
      </c>
      <c r="AG1714" s="455" t="n">
        <v>0</v>
      </c>
      <c r="AH1714" s="455" t="n">
        <v>0</v>
      </c>
      <c r="AI1714" s="455" t="n">
        <v>89397</v>
      </c>
      <c r="AJ1714" s="455" t="n">
        <v>0</v>
      </c>
      <c r="AK1714" s="455" t="n">
        <v>0</v>
      </c>
      <c r="AL1714" s="455" t="n">
        <v>0</v>
      </c>
      <c r="AM1714" s="455" t="n">
        <v>0</v>
      </c>
      <c r="AN1714" s="455" t="n">
        <v>0</v>
      </c>
      <c r="AO1714" s="455" t="n">
        <v>0</v>
      </c>
      <c r="AP1714" s="455" t="n">
        <v>0</v>
      </c>
      <c r="AQ1714" s="455" t="n">
        <v>0</v>
      </c>
      <c r="AR1714" s="418" t="inlineStr"/>
      <c r="AS1714" s="418" t="inlineStr">
        <is>
          <t>សេវាកម្មឯកសារ</t>
        </is>
      </c>
      <c r="AT1714" s="418" t="inlineStr">
        <is>
          <t>បានប្រកាសពន្ធ</t>
        </is>
      </c>
    </row>
    <row r="1715">
      <c r="A1715" s="417" t="n">
        <v>1706</v>
      </c>
      <c r="B1715" s="418" t="inlineStr">
        <is>
          <t>Cargo Terminal</t>
        </is>
      </c>
      <c r="C1715" s="418" t="inlineStr">
        <is>
          <t>អេហ្វ ដាប់បែលយូ អេហ្វ ហ៊្វុល វែល អេន នីស៊ីន ឡូជីស្ទីក</t>
        </is>
      </c>
      <c r="D1715" s="418" t="inlineStr">
        <is>
          <t>L001-100098630</t>
        </is>
      </c>
      <c r="E1715" s="418" t="inlineStr">
        <is>
          <t>TI22-3793</t>
        </is>
      </c>
      <c r="F1715" s="419" t="n">
        <v>44752</v>
      </c>
      <c r="G1715" s="420" t="n">
        <v>184704</v>
      </c>
      <c r="H1715" s="418" t="n"/>
      <c r="I1715" s="455" t="n">
        <v>184704</v>
      </c>
      <c r="J1715" s="418">
        <f>IF(L1715&lt;&gt;"",L1715,K1715)</f>
        <v/>
      </c>
      <c r="K1715" s="418">
        <f>IF(AND(T1715=TRUE, U1715=TRUE, V1715=TRUE), IF(W1715&lt;-0.05, "អនុញ្ញាត (អ្នកផ្គត់ផ្គង់ប្រកាសខ្វះ)", "បានប្រកាស (អនុញ្ញាត)"), IF(AND(T1715=FALSE, U1715=FALSE, V1715=FALSE), "ព្យួរទុក (មិនមានទិន្នន័យ)", "ប្រកាសខុស (ព្យួរទុក)"))</f>
        <v/>
      </c>
      <c r="L1715" s="418" t="inlineStr"/>
      <c r="M1715" s="418" t="inlineStr"/>
      <c r="N1715" s="455" t="n"/>
      <c r="O1715" s="455">
        <f>IF(W1715&lt;0,AI1715,I1715)</f>
        <v/>
      </c>
      <c r="P1715" s="455">
        <f>I1715-O1715</f>
        <v/>
      </c>
      <c r="Q1715" s="418" t="n"/>
      <c r="R1715" s="418" t="inlineStr">
        <is>
          <t>TI22-3793</t>
        </is>
      </c>
      <c r="S1715" s="418" t="inlineStr">
        <is>
          <t>TI22-3793</t>
        </is>
      </c>
      <c r="T1715" s="418">
        <f>R1715=S1715</f>
        <v/>
      </c>
      <c r="U1715" s="418">
        <f>AND(MONTH(F1715)=MONTH(Y1715), YEAR(F1715)=YEAR(Y1715))</f>
        <v/>
      </c>
      <c r="V1715" s="418">
        <f>AND(AC1715&lt;&gt;"", 'Company information'!D$4&lt;&gt;"", RIGHT(SUBSTITUTE(AC1715,"-",""),9)=RIGHT(SUBSTITUTE('Company information'!D$4,"-",""),9))</f>
        <v/>
      </c>
      <c r="W1715" s="418">
        <f>AI1715-I1715</f>
        <v/>
      </c>
      <c r="X1715" s="455" t="n"/>
      <c r="Y1715" s="419" t="n">
        <v>44841</v>
      </c>
      <c r="Z1715" s="418" t="inlineStr">
        <is>
          <t>TI22-3793</t>
        </is>
      </c>
      <c r="AA1715" s="418" t="inlineStr"/>
      <c r="AB1715" s="418" t="inlineStr">
        <is>
          <t>បុគ្គលជាប់អាករ</t>
        </is>
      </c>
      <c r="AC1715" s="418" t="inlineStr">
        <is>
          <t>L001-100067123</t>
        </is>
      </c>
      <c r="AD1715" s="418" t="inlineStr">
        <is>
          <t>រីឡាយអេប៊ល សូស អ៊ិនដាសស្រ្ទៀល (ខេមបូឌា)</t>
        </is>
      </c>
      <c r="AE1715" s="455" t="n">
        <v>2031741</v>
      </c>
      <c r="AF1715" s="455" t="n">
        <v>1847037</v>
      </c>
      <c r="AG1715" s="455" t="n">
        <v>0</v>
      </c>
      <c r="AH1715" s="455" t="n">
        <v>0</v>
      </c>
      <c r="AI1715" s="455" t="n">
        <v>184704</v>
      </c>
      <c r="AJ1715" s="455" t="n">
        <v>0</v>
      </c>
      <c r="AK1715" s="455" t="n">
        <v>0</v>
      </c>
      <c r="AL1715" s="455" t="n">
        <v>0</v>
      </c>
      <c r="AM1715" s="455" t="n">
        <v>0</v>
      </c>
      <c r="AN1715" s="455" t="n">
        <v>0</v>
      </c>
      <c r="AO1715" s="455" t="n">
        <v>0</v>
      </c>
      <c r="AP1715" s="455" t="n">
        <v>0</v>
      </c>
      <c r="AQ1715" s="455" t="n">
        <v>0</v>
      </c>
      <c r="AR1715" s="418" t="inlineStr"/>
      <c r="AS1715" s="418" t="inlineStr">
        <is>
          <t>សេវាកម្មឯកសារ</t>
        </is>
      </c>
      <c r="AT1715" s="418" t="inlineStr">
        <is>
          <t>បានប្រកាសពន្ធ</t>
        </is>
      </c>
    </row>
    <row r="1716">
      <c r="A1716" s="417" t="n">
        <v>1707</v>
      </c>
      <c r="B1716" s="418" t="inlineStr">
        <is>
          <t>Document Fee and Agency Fee</t>
        </is>
      </c>
      <c r="C1716" s="418" t="inlineStr">
        <is>
          <t>អេហ្វ ដាប់បែលយូ អេហ្វ ហ៊្វុល វែល អេន នីស៊ីន ឡូជីស្ទីក</t>
        </is>
      </c>
      <c r="D1716" s="418" t="inlineStr">
        <is>
          <t>L001-100098630</t>
        </is>
      </c>
      <c r="E1716" s="418" t="inlineStr">
        <is>
          <t>TI22-3781</t>
        </is>
      </c>
      <c r="F1716" s="419" t="n">
        <v>44722</v>
      </c>
      <c r="G1716" s="420" t="n">
        <v>62408</v>
      </c>
      <c r="H1716" s="418" t="n"/>
      <c r="I1716" s="455" t="n">
        <v>62408</v>
      </c>
      <c r="J1716" s="418">
        <f>IF(L1716&lt;&gt;"",L1716,K1716)</f>
        <v/>
      </c>
      <c r="K1716" s="418">
        <f>IF(AND(T1716=TRUE, U1716=TRUE, V1716=TRUE), IF(W1716&lt;-0.05, "អនុញ្ញាត (អ្នកផ្គត់ផ្គង់ប្រកាសខ្វះ)", "បានប្រកាស (អនុញ្ញាត)"), IF(AND(T1716=FALSE, U1716=FALSE, V1716=FALSE), "ព្យួរទុក (មិនមានទិន្នន័យ)", "ប្រកាសខុស (ព្យួរទុក)"))</f>
        <v/>
      </c>
      <c r="L1716" s="418" t="inlineStr"/>
      <c r="M1716" s="418" t="inlineStr"/>
      <c r="N1716" s="455" t="n"/>
      <c r="O1716" s="455">
        <f>IF(W1716&lt;0,AI1716,I1716)</f>
        <v/>
      </c>
      <c r="P1716" s="455">
        <f>I1716-O1716</f>
        <v/>
      </c>
      <c r="Q1716" s="418" t="n"/>
      <c r="R1716" s="418" t="inlineStr">
        <is>
          <t>TI22-3781</t>
        </is>
      </c>
      <c r="S1716" s="418" t="inlineStr">
        <is>
          <t>TI22-3781</t>
        </is>
      </c>
      <c r="T1716" s="418">
        <f>R1716=S1716</f>
        <v/>
      </c>
      <c r="U1716" s="418">
        <f>AND(MONTH(F1716)=MONTH(Y1716), YEAR(F1716)=YEAR(Y1716))</f>
        <v/>
      </c>
      <c r="V1716" s="418">
        <f>AND(AC1716&lt;&gt;"", 'Company information'!D$4&lt;&gt;"", RIGHT(SUBSTITUTE(AC1716,"-",""),9)=RIGHT(SUBSTITUTE('Company information'!D$4,"-",""),9))</f>
        <v/>
      </c>
      <c r="W1716" s="418">
        <f>AI1716-I1716</f>
        <v/>
      </c>
      <c r="X1716" s="455" t="n"/>
      <c r="Y1716" s="419" t="n">
        <v>44840</v>
      </c>
      <c r="Z1716" s="418" t="inlineStr">
        <is>
          <t>TI22-3781</t>
        </is>
      </c>
      <c r="AA1716" s="418" t="inlineStr"/>
      <c r="AB1716" s="418" t="inlineStr">
        <is>
          <t>បុគ្គលជាប់អាករ</t>
        </is>
      </c>
      <c r="AC1716" s="418" t="inlineStr">
        <is>
          <t>L001-100067123</t>
        </is>
      </c>
      <c r="AD1716" s="418" t="inlineStr">
        <is>
          <t>រីឡាយអេប៊ល សូស អ៊ិនដាសស្រ្ទៀល (ខេមបូឌា)</t>
        </is>
      </c>
      <c r="AE1716" s="455" t="n">
        <v>686491</v>
      </c>
      <c r="AF1716" s="455" t="n">
        <v>624083</v>
      </c>
      <c r="AG1716" s="455" t="n">
        <v>0</v>
      </c>
      <c r="AH1716" s="455" t="n">
        <v>0</v>
      </c>
      <c r="AI1716" s="455" t="n">
        <v>62408</v>
      </c>
      <c r="AJ1716" s="455" t="n">
        <v>0</v>
      </c>
      <c r="AK1716" s="455" t="n">
        <v>0</v>
      </c>
      <c r="AL1716" s="455" t="n">
        <v>0</v>
      </c>
      <c r="AM1716" s="455" t="n">
        <v>0</v>
      </c>
      <c r="AN1716" s="455" t="n">
        <v>0</v>
      </c>
      <c r="AO1716" s="455" t="n">
        <v>0</v>
      </c>
      <c r="AP1716" s="455" t="n">
        <v>0</v>
      </c>
      <c r="AQ1716" s="455" t="n">
        <v>0</v>
      </c>
      <c r="AR1716" s="418" t="inlineStr"/>
      <c r="AS1716" s="418" t="inlineStr">
        <is>
          <t>សេវាកម្មឯកសារ</t>
        </is>
      </c>
      <c r="AT1716" s="418" t="inlineStr">
        <is>
          <t>បានប្រកាសពន្ធ</t>
        </is>
      </c>
    </row>
    <row r="1717">
      <c r="A1717" s="417" t="n">
        <v>1708</v>
      </c>
      <c r="B1717" s="418" t="inlineStr">
        <is>
          <t>Customs Clearance Fee, Permit Fee, Import Deposit and Red in Asycuda System</t>
        </is>
      </c>
      <c r="C1717" s="418" t="inlineStr">
        <is>
          <t>អាយធីអាយ អ៊ិនធើណេសិនណល ត្រេនស័្ពរថេសិន (ខេមបូឌា) ឯ.ក</t>
        </is>
      </c>
      <c r="D1717" s="418" t="inlineStr">
        <is>
          <t>K002-901800477</t>
        </is>
      </c>
      <c r="E1717" s="418" t="inlineStr">
        <is>
          <t>CAM223116</t>
        </is>
      </c>
      <c r="F1717" s="419" t="n">
        <v>44865</v>
      </c>
      <c r="G1717" s="420" t="n">
        <v>57959</v>
      </c>
      <c r="H1717" s="418" t="n"/>
      <c r="I1717" s="455" t="n">
        <v>57959</v>
      </c>
      <c r="J1717" s="418">
        <f>IF(L1717&lt;&gt;"",L1717,K1717)</f>
        <v/>
      </c>
      <c r="K1717" s="418">
        <f>IF(AND(T1717=TRUE, U1717=TRUE, V1717=TRUE), IF(W1717&lt;-0.05, "អនុញ្ញាត (អ្នកផ្គត់ផ្គង់ប្រកាសខ្វះ)", "បានប្រកាស (អនុញ្ញាត)"), IF(AND(T1717=FALSE, U1717=FALSE, V1717=FALSE), "ព្យួរទុក (មិនមានទិន្នន័យ)", "ប្រកាសខុស (ព្យួរទុក)"))</f>
        <v/>
      </c>
      <c r="L1717" s="418" t="inlineStr"/>
      <c r="M1717" s="418" t="inlineStr"/>
      <c r="N1717" s="455" t="n"/>
      <c r="O1717" s="455">
        <f>IF(W1717&lt;0,AI1717,I1717)</f>
        <v/>
      </c>
      <c r="P1717" s="455">
        <f>I1717-O1717</f>
        <v/>
      </c>
      <c r="Q1717" s="418" t="n"/>
      <c r="R1717" s="418" t="inlineStr">
        <is>
          <t>CAM223116</t>
        </is>
      </c>
      <c r="S1717" s="418" t="inlineStr">
        <is>
          <t>CAM223116</t>
        </is>
      </c>
      <c r="T1717" s="418">
        <f>R1717=S1717</f>
        <v/>
      </c>
      <c r="U1717" s="418">
        <f>AND(MONTH(F1717)=MONTH(Y1717), YEAR(F1717)=YEAR(Y1717))</f>
        <v/>
      </c>
      <c r="V1717" s="418">
        <f>AND(AC1717&lt;&gt;"", 'Company information'!D$4&lt;&gt;"", RIGHT(SUBSTITUTE(AC1717,"-",""),9)=RIGHT(SUBSTITUTE('Company information'!D$4,"-",""),9))</f>
        <v/>
      </c>
      <c r="W1717" s="418">
        <f>AI1717-I1717</f>
        <v/>
      </c>
      <c r="X1717" s="455" t="n"/>
      <c r="Y1717" s="419" t="n">
        <v>44865</v>
      </c>
      <c r="Z1717" s="418" t="inlineStr">
        <is>
          <t>CAM223116</t>
        </is>
      </c>
      <c r="AA1717" s="418" t="inlineStr"/>
      <c r="AB1717" s="418" t="inlineStr">
        <is>
          <t>បុគ្គលជាប់អាករ</t>
        </is>
      </c>
      <c r="AC1717" s="418" t="inlineStr">
        <is>
          <t>L001-100067123</t>
        </is>
      </c>
      <c r="AD1717" s="418" t="inlineStr">
        <is>
          <t>រីឡាយអេប៊ល សូស អ៊ិនដាសស្រ្ទៀល (ខេមបូឌា)</t>
        </is>
      </c>
      <c r="AE1717" s="455" t="n">
        <v>637548</v>
      </c>
      <c r="AF1717" s="455" t="n">
        <v>579589</v>
      </c>
      <c r="AG1717" s="455" t="n">
        <v>0</v>
      </c>
      <c r="AH1717" s="455" t="n">
        <v>0</v>
      </c>
      <c r="AI1717" s="455" t="n">
        <v>57959</v>
      </c>
      <c r="AJ1717" s="455" t="n">
        <v>0</v>
      </c>
      <c r="AK1717" s="455" t="n">
        <v>0</v>
      </c>
      <c r="AL1717" s="455" t="n">
        <v>0</v>
      </c>
      <c r="AM1717" s="455" t="n">
        <v>0</v>
      </c>
      <c r="AN1717" s="455" t="n">
        <v>0</v>
      </c>
      <c r="AO1717" s="455" t="n">
        <v>0</v>
      </c>
      <c r="AP1717" s="455" t="n">
        <v>0</v>
      </c>
      <c r="AQ1717" s="455" t="n">
        <v>0</v>
      </c>
      <c r="AR1717" s="418" t="inlineStr"/>
      <c r="AS1717" s="418" t="inlineStr">
        <is>
          <t>COLOADER,AGENCY</t>
        </is>
      </c>
      <c r="AT1717" s="418" t="inlineStr">
        <is>
          <t>បានប្រកាសពន្ធ</t>
        </is>
      </c>
    </row>
    <row r="1718">
      <c r="A1718" s="417" t="n">
        <v>1709</v>
      </c>
      <c r="B1718" s="418" t="inlineStr">
        <is>
          <t>Customs Clearance Fee and Trucking Fee</t>
        </is>
      </c>
      <c r="C1718" s="418" t="inlineStr">
        <is>
          <t>កំពង់ផែស្វយ័តក្រុងព្រះសីហនុ</t>
        </is>
      </c>
      <c r="D1718" s="418" t="inlineStr">
        <is>
          <t>L001-100044638</t>
        </is>
      </c>
      <c r="E1718" s="418" t="inlineStr">
        <is>
          <t>186188</t>
        </is>
      </c>
      <c r="F1718" s="419" t="n">
        <v>44859</v>
      </c>
      <c r="G1718" s="420" t="n">
        <v>1903</v>
      </c>
      <c r="H1718" s="418" t="n"/>
      <c r="I1718" s="455" t="n">
        <v>1903</v>
      </c>
      <c r="J1718" s="418">
        <f>IF(L1718&lt;&gt;"",L1718,K1718)</f>
        <v/>
      </c>
      <c r="K1718" s="418">
        <f>IF(AND(T1718=TRUE, U1718=TRUE, V1718=TRUE), IF(W1718&lt;-0.05, "អនុញ្ញាត (អ្នកផ្គត់ផ្គង់ប្រកាសខ្វះ)", "បានប្រកាស (អនុញ្ញាត)"), IF(AND(T1718=FALSE, U1718=FALSE, V1718=FALSE), "ព្យួរទុក (មិនមានទិន្នន័យ)", "ប្រកាសខុស (ព្យួរទុក)"))</f>
        <v/>
      </c>
      <c r="L1718" s="418" t="inlineStr"/>
      <c r="M1718" s="418" t="inlineStr"/>
      <c r="N1718" s="455" t="n"/>
      <c r="O1718" s="455">
        <f>IF(W1718&lt;0,AI1718,I1718)</f>
        <v/>
      </c>
      <c r="P1718" s="455">
        <f>I1718-O1718</f>
        <v/>
      </c>
      <c r="Q1718" s="418" t="n"/>
      <c r="R1718" s="418" t="inlineStr">
        <is>
          <t>186188</t>
        </is>
      </c>
      <c r="S1718" s="418" t="inlineStr"/>
      <c r="T1718" s="418">
        <f>R1718=S1718</f>
        <v/>
      </c>
      <c r="U1718" s="418">
        <f>AND(MONTH(F1718)=MONTH(Y1718), YEAR(F1718)=YEAR(Y1718))</f>
        <v/>
      </c>
      <c r="V1718" s="418">
        <f>AND(AC1718&lt;&gt;"", 'Company information'!D$4&lt;&gt;"", RIGHT(SUBSTITUTE(AC1718,"-",""),9)=RIGHT(SUBSTITUTE('Company information'!D$4,"-",""),9))</f>
        <v/>
      </c>
      <c r="W1718" s="418">
        <f>AI1718-I1718</f>
        <v/>
      </c>
      <c r="X1718" s="455" t="n"/>
      <c r="Y1718" s="417" t="n"/>
      <c r="Z1718" s="418" t="n"/>
      <c r="AA1718" s="418" t="n"/>
      <c r="AB1718" s="418" t="n"/>
      <c r="AC1718" s="418" t="n"/>
      <c r="AD1718" s="418" t="n"/>
      <c r="AE1718" s="455" t="n"/>
      <c r="AF1718" s="455" t="n"/>
      <c r="AG1718" s="455" t="n"/>
      <c r="AH1718" s="455" t="n"/>
      <c r="AI1718" s="455" t="n"/>
      <c r="AJ1718" s="455" t="n"/>
      <c r="AK1718" s="455" t="n"/>
      <c r="AL1718" s="455" t="n"/>
      <c r="AM1718" s="455" t="n"/>
      <c r="AN1718" s="455" t="n"/>
      <c r="AO1718" s="455" t="n"/>
      <c r="AP1718" s="455" t="n"/>
      <c r="AQ1718" s="455" t="n"/>
      <c r="AR1718" s="418" t="n"/>
      <c r="AS1718" s="418" t="n"/>
      <c r="AT1718" s="418" t="n"/>
    </row>
    <row r="1719">
      <c r="A1719" s="417" t="n">
        <v>1710</v>
      </c>
      <c r="B1719" s="418" t="inlineStr">
        <is>
          <t>Customs Declaration and CPF</t>
        </is>
      </c>
      <c r="C1719" s="418" t="inlineStr">
        <is>
          <t>អាយធីអាយ អ៊ិនធើណេសិនណល ត្រេនស័្ពរថេសិន (ខេមបូឌា) ឯ.ក</t>
        </is>
      </c>
      <c r="D1719" s="418" t="inlineStr">
        <is>
          <t>K002-901800477</t>
        </is>
      </c>
      <c r="E1719" s="418" t="inlineStr">
        <is>
          <t>CAM223033</t>
        </is>
      </c>
      <c r="F1719" s="419" t="n">
        <v>44856</v>
      </c>
      <c r="G1719" s="420" t="n">
        <v>129314</v>
      </c>
      <c r="H1719" s="418" t="n"/>
      <c r="I1719" s="455" t="n">
        <v>129314</v>
      </c>
      <c r="J1719" s="418">
        <f>IF(L1719&lt;&gt;"",L1719,K1719)</f>
        <v/>
      </c>
      <c r="K1719" s="418">
        <f>IF(AND(T1719=TRUE, U1719=TRUE, V1719=TRUE), IF(W1719&lt;-0.05, "អនុញ្ញាត (អ្នកផ្គត់ផ្គង់ប្រកាសខ្វះ)", "បានប្រកាស (អនុញ្ញាត)"), IF(AND(T1719=FALSE, U1719=FALSE, V1719=FALSE), "ព្យួរទុក (មិនមានទិន្នន័យ)", "ប្រកាសខុស (ព្យួរទុក)"))</f>
        <v/>
      </c>
      <c r="L1719" s="418" t="inlineStr"/>
      <c r="M1719" s="418" t="inlineStr"/>
      <c r="N1719" s="455" t="n"/>
      <c r="O1719" s="455">
        <f>IF(W1719&lt;0,AI1719,I1719)</f>
        <v/>
      </c>
      <c r="P1719" s="455">
        <f>I1719-O1719</f>
        <v/>
      </c>
      <c r="Q1719" s="418" t="n"/>
      <c r="R1719" s="418" t="inlineStr">
        <is>
          <t>CAM223033</t>
        </is>
      </c>
      <c r="S1719" s="418" t="inlineStr">
        <is>
          <t>CAM223033</t>
        </is>
      </c>
      <c r="T1719" s="418">
        <f>R1719=S1719</f>
        <v/>
      </c>
      <c r="U1719" s="418">
        <f>AND(MONTH(F1719)=MONTH(Y1719), YEAR(F1719)=YEAR(Y1719))</f>
        <v/>
      </c>
      <c r="V1719" s="418">
        <f>AND(AC1719&lt;&gt;"", 'Company information'!D$4&lt;&gt;"", RIGHT(SUBSTITUTE(AC1719,"-",""),9)=RIGHT(SUBSTITUTE('Company information'!D$4,"-",""),9))</f>
        <v/>
      </c>
      <c r="W1719" s="418">
        <f>AI1719-I1719</f>
        <v/>
      </c>
      <c r="X1719" s="455" t="n"/>
      <c r="Y1719" s="419" t="n">
        <v>44856</v>
      </c>
      <c r="Z1719" s="418" t="inlineStr">
        <is>
          <t>CAM223033</t>
        </is>
      </c>
      <c r="AA1719" s="418" t="inlineStr"/>
      <c r="AB1719" s="418" t="inlineStr">
        <is>
          <t>បុគ្គលជាប់អាករ</t>
        </is>
      </c>
      <c r="AC1719" s="418" t="inlineStr">
        <is>
          <t>L001-100067123</t>
        </is>
      </c>
      <c r="AD1719" s="418" t="inlineStr">
        <is>
          <t>រីឡាយអេប៊ល សូស អ៊ិនដាសស្រ្ទៀល (ខេមបូឌា)</t>
        </is>
      </c>
      <c r="AE1719" s="455" t="n">
        <v>1422451</v>
      </c>
      <c r="AF1719" s="455" t="n">
        <v>1293137</v>
      </c>
      <c r="AG1719" s="455" t="n">
        <v>0</v>
      </c>
      <c r="AH1719" s="455" t="n">
        <v>0</v>
      </c>
      <c r="AI1719" s="455" t="n">
        <v>129314</v>
      </c>
      <c r="AJ1719" s="455" t="n">
        <v>0</v>
      </c>
      <c r="AK1719" s="455" t="n">
        <v>0</v>
      </c>
      <c r="AL1719" s="455" t="n">
        <v>0</v>
      </c>
      <c r="AM1719" s="455" t="n">
        <v>0</v>
      </c>
      <c r="AN1719" s="455" t="n">
        <v>0</v>
      </c>
      <c r="AO1719" s="455" t="n">
        <v>0</v>
      </c>
      <c r="AP1719" s="455" t="n">
        <v>0</v>
      </c>
      <c r="AQ1719" s="455" t="n">
        <v>0</v>
      </c>
      <c r="AR1719" s="418" t="inlineStr"/>
      <c r="AS1719" s="418" t="inlineStr">
        <is>
          <t>COLOADER,AGENCY</t>
        </is>
      </c>
      <c r="AT1719" s="418" t="inlineStr">
        <is>
          <t>បានប្រកាសពន្ធ</t>
        </is>
      </c>
    </row>
    <row r="1720">
      <c r="A1720" s="417" t="n">
        <v>1711</v>
      </c>
      <c r="B1720" s="418" t="inlineStr">
        <is>
          <t>Charge from warehouse</t>
        </is>
      </c>
      <c r="C1720" s="418" t="inlineStr">
        <is>
          <t>កំពង់ផែស្វយ័តក្រុងព្រះសីហនុ</t>
        </is>
      </c>
      <c r="D1720" s="418" t="inlineStr">
        <is>
          <t>L001-100044638</t>
        </is>
      </c>
      <c r="E1720" s="418" t="inlineStr">
        <is>
          <t>186437</t>
        </is>
      </c>
      <c r="F1720" s="419" t="n">
        <v>44859</v>
      </c>
      <c r="G1720" s="420" t="n">
        <v>1270</v>
      </c>
      <c r="H1720" s="418" t="n"/>
      <c r="I1720" s="455" t="n">
        <v>1270</v>
      </c>
      <c r="J1720" s="418">
        <f>IF(L1720&lt;&gt;"",L1720,K1720)</f>
        <v/>
      </c>
      <c r="K1720" s="418">
        <f>IF(AND(T1720=TRUE, U1720=TRUE, V1720=TRUE), IF(W1720&lt;-0.05, "អនុញ្ញាត (អ្នកផ្គត់ផ្គង់ប្រកាសខ្វះ)", "បានប្រកាស (អនុញ្ញាត)"), IF(AND(T1720=FALSE, U1720=FALSE, V1720=FALSE), "ព្យួរទុក (មិនមានទិន្នន័យ)", "ប្រកាសខុស (ព្យួរទុក)"))</f>
        <v/>
      </c>
      <c r="L1720" s="418" t="inlineStr"/>
      <c r="M1720" s="418" t="inlineStr"/>
      <c r="N1720" s="455" t="n"/>
      <c r="O1720" s="455">
        <f>IF(W1720&lt;0,AI1720,I1720)</f>
        <v/>
      </c>
      <c r="P1720" s="455">
        <f>I1720-O1720</f>
        <v/>
      </c>
      <c r="Q1720" s="418" t="n"/>
      <c r="R1720" s="418" t="inlineStr">
        <is>
          <t>186437</t>
        </is>
      </c>
      <c r="S1720" s="418" t="inlineStr"/>
      <c r="T1720" s="418">
        <f>R1720=S1720</f>
        <v/>
      </c>
      <c r="U1720" s="418">
        <f>AND(MONTH(F1720)=MONTH(Y1720), YEAR(F1720)=YEAR(Y1720))</f>
        <v/>
      </c>
      <c r="V1720" s="418">
        <f>AND(AC1720&lt;&gt;"", 'Company information'!D$4&lt;&gt;"", RIGHT(SUBSTITUTE(AC1720,"-",""),9)=RIGHT(SUBSTITUTE('Company information'!D$4,"-",""),9))</f>
        <v/>
      </c>
      <c r="W1720" s="418">
        <f>AI1720-I1720</f>
        <v/>
      </c>
      <c r="X1720" s="455" t="n"/>
      <c r="Y1720" s="417" t="n"/>
      <c r="Z1720" s="418" t="n"/>
      <c r="AA1720" s="418" t="n"/>
      <c r="AB1720" s="418" t="n"/>
      <c r="AC1720" s="418" t="n"/>
      <c r="AD1720" s="418" t="n"/>
      <c r="AE1720" s="455" t="n"/>
      <c r="AF1720" s="455" t="n"/>
      <c r="AG1720" s="455" t="n"/>
      <c r="AH1720" s="455" t="n"/>
      <c r="AI1720" s="455" t="n"/>
      <c r="AJ1720" s="455" t="n"/>
      <c r="AK1720" s="455" t="n"/>
      <c r="AL1720" s="455" t="n"/>
      <c r="AM1720" s="455" t="n"/>
      <c r="AN1720" s="455" t="n"/>
      <c r="AO1720" s="455" t="n"/>
      <c r="AP1720" s="455" t="n"/>
      <c r="AQ1720" s="455" t="n"/>
      <c r="AR1720" s="418" t="n"/>
      <c r="AS1720" s="418" t="n"/>
      <c r="AT1720" s="418" t="n"/>
    </row>
    <row r="1721">
      <c r="A1721" s="417" t="n">
        <v>1712</v>
      </c>
      <c r="B1721" s="418" t="inlineStr">
        <is>
          <t>Terminal Handling Charge, Container Freight Station, Scanning Fee, Container Imbalance Charge, Agency Fee, Delivery Order, Document Fee and Admin Fee</t>
        </is>
      </c>
      <c r="C1721" s="418" t="inlineStr">
        <is>
          <t>អាយធីអាយ អ៊ិនធើណេសិនណល ត្រេនស័្ពរថេសិន (ខេមបូឌា) ឯ.ក</t>
        </is>
      </c>
      <c r="D1721" s="418" t="inlineStr">
        <is>
          <t>K002-901800477</t>
        </is>
      </c>
      <c r="E1721" s="418" t="inlineStr">
        <is>
          <t>CAM223043</t>
        </is>
      </c>
      <c r="F1721" s="419" t="n">
        <v>44858</v>
      </c>
      <c r="G1721" s="420" t="n">
        <v>80413</v>
      </c>
      <c r="H1721" s="418" t="n"/>
      <c r="I1721" s="455" t="n">
        <v>80413</v>
      </c>
      <c r="J1721" s="418">
        <f>IF(L1721&lt;&gt;"",L1721,K1721)</f>
        <v/>
      </c>
      <c r="K1721" s="418">
        <f>IF(AND(T1721=TRUE, U1721=TRUE, V1721=TRUE), IF(W1721&lt;-0.05, "អនុញ្ញាត (អ្នកផ្គត់ផ្គង់ប្រកាសខ្វះ)", "បានប្រកាស (អនុញ្ញាត)"), IF(AND(T1721=FALSE, U1721=FALSE, V1721=FALSE), "ព្យួរទុក (មិនមានទិន្នន័យ)", "ប្រកាសខុស (ព្យួរទុក)"))</f>
        <v/>
      </c>
      <c r="L1721" s="418" t="inlineStr"/>
      <c r="M1721" s="418" t="inlineStr"/>
      <c r="N1721" s="455" t="n"/>
      <c r="O1721" s="455">
        <f>IF(W1721&lt;0,AI1721,I1721)</f>
        <v/>
      </c>
      <c r="P1721" s="455">
        <f>I1721-O1721</f>
        <v/>
      </c>
      <c r="Q1721" s="418" t="n"/>
      <c r="R1721" s="418" t="inlineStr">
        <is>
          <t>CAM223043</t>
        </is>
      </c>
      <c r="S1721" s="418" t="inlineStr">
        <is>
          <t>CAM223043</t>
        </is>
      </c>
      <c r="T1721" s="418">
        <f>R1721=S1721</f>
        <v/>
      </c>
      <c r="U1721" s="418">
        <f>AND(MONTH(F1721)=MONTH(Y1721), YEAR(F1721)=YEAR(Y1721))</f>
        <v/>
      </c>
      <c r="V1721" s="418">
        <f>AND(AC1721&lt;&gt;"", 'Company information'!D$4&lt;&gt;"", RIGHT(SUBSTITUTE(AC1721,"-",""),9)=RIGHT(SUBSTITUTE('Company information'!D$4,"-",""),9))</f>
        <v/>
      </c>
      <c r="W1721" s="418">
        <f>AI1721-I1721</f>
        <v/>
      </c>
      <c r="X1721" s="455" t="n"/>
      <c r="Y1721" s="419" t="n">
        <v>44858</v>
      </c>
      <c r="Z1721" s="418" t="inlineStr">
        <is>
          <t>CAM223043</t>
        </is>
      </c>
      <c r="AA1721" s="418" t="inlineStr"/>
      <c r="AB1721" s="418" t="inlineStr">
        <is>
          <t>បុគ្គលជាប់អាករ</t>
        </is>
      </c>
      <c r="AC1721" s="418" t="inlineStr">
        <is>
          <t>L001-100067123</t>
        </is>
      </c>
      <c r="AD1721" s="418" t="inlineStr">
        <is>
          <t>រីឡាយអេប៊ល សូស អ៊ិនដាសស្រ្ទៀល (ខេមបូឌា)</t>
        </is>
      </c>
      <c r="AE1721" s="455" t="n">
        <v>884543</v>
      </c>
      <c r="AF1721" s="455" t="n">
        <v>804130</v>
      </c>
      <c r="AG1721" s="455" t="n">
        <v>0</v>
      </c>
      <c r="AH1721" s="455" t="n">
        <v>0</v>
      </c>
      <c r="AI1721" s="455" t="n">
        <v>80413</v>
      </c>
      <c r="AJ1721" s="455" t="n">
        <v>0</v>
      </c>
      <c r="AK1721" s="455" t="n">
        <v>0</v>
      </c>
      <c r="AL1721" s="455" t="n">
        <v>0</v>
      </c>
      <c r="AM1721" s="455" t="n">
        <v>0</v>
      </c>
      <c r="AN1721" s="455" t="n">
        <v>0</v>
      </c>
      <c r="AO1721" s="455" t="n">
        <v>0</v>
      </c>
      <c r="AP1721" s="455" t="n">
        <v>0</v>
      </c>
      <c r="AQ1721" s="455" t="n">
        <v>0</v>
      </c>
      <c r="AR1721" s="418" t="inlineStr"/>
      <c r="AS1721" s="418" t="inlineStr">
        <is>
          <t>COLOADER,AGENCY</t>
        </is>
      </c>
      <c r="AT1721" s="418" t="inlineStr">
        <is>
          <t>បានប្រកាសពន្ធ</t>
        </is>
      </c>
    </row>
    <row r="1722">
      <c r="A1722" s="417" t="n">
        <v>1713</v>
      </c>
      <c r="B1722" s="418" t="inlineStr">
        <is>
          <t>Customs Clearance Fee, Permit Fee, Import Deposit and Red in Asycuda System</t>
        </is>
      </c>
      <c r="C1722" s="418" t="inlineStr">
        <is>
          <t>កំពង់ផែស្វយ័តក្រុងព្រះសីហនុ</t>
        </is>
      </c>
      <c r="D1722" s="418" t="inlineStr">
        <is>
          <t>L001-100044638</t>
        </is>
      </c>
      <c r="E1722" s="418" t="inlineStr">
        <is>
          <t>188406</t>
        </is>
      </c>
      <c r="F1722" s="419" t="n">
        <v>44863</v>
      </c>
      <c r="G1722" s="420" t="n">
        <v>23598</v>
      </c>
      <c r="H1722" s="418" t="n"/>
      <c r="I1722" s="455" t="n">
        <v>23598</v>
      </c>
      <c r="J1722" s="418">
        <f>IF(L1722&lt;&gt;"",L1722,K1722)</f>
        <v/>
      </c>
      <c r="K1722" s="418">
        <f>IF(AND(T1722=TRUE, U1722=TRUE, V1722=TRUE), IF(W1722&lt;-0.05, "អនុញ្ញាត (អ្នកផ្គត់ផ្គង់ប្រកាសខ្វះ)", "បានប្រកាស (អនុញ្ញាត)"), IF(AND(T1722=FALSE, U1722=FALSE, V1722=FALSE), "ព្យួរទុក (មិនមានទិន្នន័យ)", "ប្រកាសខុស (ព្យួរទុក)"))</f>
        <v/>
      </c>
      <c r="L1722" s="418" t="inlineStr"/>
      <c r="M1722" s="418" t="inlineStr"/>
      <c r="N1722" s="455" t="n"/>
      <c r="O1722" s="455">
        <f>IF(W1722&lt;0,AI1722,I1722)</f>
        <v/>
      </c>
      <c r="P1722" s="455">
        <f>I1722-O1722</f>
        <v/>
      </c>
      <c r="Q1722" s="418" t="n"/>
      <c r="R1722" s="418" t="inlineStr">
        <is>
          <t>188406</t>
        </is>
      </c>
      <c r="S1722" s="418" t="inlineStr"/>
      <c r="T1722" s="418">
        <f>R1722=S1722</f>
        <v/>
      </c>
      <c r="U1722" s="418">
        <f>AND(MONTH(F1722)=MONTH(Y1722), YEAR(F1722)=YEAR(Y1722))</f>
        <v/>
      </c>
      <c r="V1722" s="418">
        <f>AND(AC1722&lt;&gt;"", 'Company information'!D$4&lt;&gt;"", RIGHT(SUBSTITUTE(AC1722,"-",""),9)=RIGHT(SUBSTITUTE('Company information'!D$4,"-",""),9))</f>
        <v/>
      </c>
      <c r="W1722" s="418">
        <f>AI1722-I1722</f>
        <v/>
      </c>
      <c r="X1722" s="455" t="n"/>
      <c r="Y1722" s="417" t="n"/>
      <c r="Z1722" s="418" t="n"/>
      <c r="AA1722" s="418" t="n"/>
      <c r="AB1722" s="418" t="n"/>
      <c r="AC1722" s="418" t="n"/>
      <c r="AD1722" s="418" t="n"/>
      <c r="AE1722" s="455" t="n"/>
      <c r="AF1722" s="455" t="n"/>
      <c r="AG1722" s="455" t="n"/>
      <c r="AH1722" s="455" t="n"/>
      <c r="AI1722" s="455" t="n"/>
      <c r="AJ1722" s="455" t="n"/>
      <c r="AK1722" s="455" t="n"/>
      <c r="AL1722" s="455" t="n"/>
      <c r="AM1722" s="455" t="n"/>
      <c r="AN1722" s="455" t="n"/>
      <c r="AO1722" s="455" t="n"/>
      <c r="AP1722" s="455" t="n"/>
      <c r="AQ1722" s="455" t="n"/>
      <c r="AR1722" s="418" t="n"/>
      <c r="AS1722" s="418" t="n"/>
      <c r="AT1722" s="418" t="n"/>
    </row>
    <row r="1723">
      <c r="A1723" s="417" t="n">
        <v>1714</v>
      </c>
      <c r="B1723" s="418" t="inlineStr">
        <is>
          <t>Customs Clearance Fee and Trucking Fee</t>
        </is>
      </c>
      <c r="C1723" s="418" t="inlineStr">
        <is>
          <t>អាយធីអាយ អ៊ិនធើណេសិនណល ត្រេនស័្ពរថេសិន (ខេមបូឌា) ឯ.ក</t>
        </is>
      </c>
      <c r="D1723" s="418" t="inlineStr">
        <is>
          <t>K002-901800477</t>
        </is>
      </c>
      <c r="E1723" s="418" t="inlineStr">
        <is>
          <t>CAM223056</t>
        </is>
      </c>
      <c r="F1723" s="419" t="n">
        <v>44859</v>
      </c>
      <c r="G1723" s="420" t="n">
        <v>159583</v>
      </c>
      <c r="H1723" s="418" t="n"/>
      <c r="I1723" s="455" t="n">
        <v>159583</v>
      </c>
      <c r="J1723" s="418">
        <f>IF(L1723&lt;&gt;"",L1723,K1723)</f>
        <v/>
      </c>
      <c r="K1723" s="418">
        <f>IF(AND(T1723=TRUE, U1723=TRUE, V1723=TRUE), IF(W1723&lt;-0.05, "អនុញ្ញាត (អ្នកផ្គត់ផ្គង់ប្រកាសខ្វះ)", "បានប្រកាស (អនុញ្ញាត)"), IF(AND(T1723=FALSE, U1723=FALSE, V1723=FALSE), "ព្យួរទុក (មិនមានទិន្នន័យ)", "ប្រកាសខុស (ព្យួរទុក)"))</f>
        <v/>
      </c>
      <c r="L1723" s="418" t="inlineStr"/>
      <c r="M1723" s="418" t="inlineStr"/>
      <c r="N1723" s="455" t="n"/>
      <c r="O1723" s="455">
        <f>IF(W1723&lt;0,AI1723,I1723)</f>
        <v/>
      </c>
      <c r="P1723" s="455">
        <f>I1723-O1723</f>
        <v/>
      </c>
      <c r="Q1723" s="418" t="n"/>
      <c r="R1723" s="418" t="inlineStr">
        <is>
          <t>CAM223056</t>
        </is>
      </c>
      <c r="S1723" s="418" t="inlineStr">
        <is>
          <t>CAM223056</t>
        </is>
      </c>
      <c r="T1723" s="418">
        <f>R1723=S1723</f>
        <v/>
      </c>
      <c r="U1723" s="418">
        <f>AND(MONTH(F1723)=MONTH(Y1723), YEAR(F1723)=YEAR(Y1723))</f>
        <v/>
      </c>
      <c r="V1723" s="418">
        <f>AND(AC1723&lt;&gt;"", 'Company information'!D$4&lt;&gt;"", RIGHT(SUBSTITUTE(AC1723,"-",""),9)=RIGHT(SUBSTITUTE('Company information'!D$4,"-",""),9))</f>
        <v/>
      </c>
      <c r="W1723" s="418">
        <f>AI1723-I1723</f>
        <v/>
      </c>
      <c r="X1723" s="455" t="n"/>
      <c r="Y1723" s="419" t="n">
        <v>44859</v>
      </c>
      <c r="Z1723" s="418" t="inlineStr">
        <is>
          <t>CAM223056</t>
        </is>
      </c>
      <c r="AA1723" s="418" t="inlineStr"/>
      <c r="AB1723" s="418" t="inlineStr">
        <is>
          <t>បុគ្គលជាប់អាករ</t>
        </is>
      </c>
      <c r="AC1723" s="418" t="inlineStr">
        <is>
          <t>L001-100067123</t>
        </is>
      </c>
      <c r="AD1723" s="418" t="inlineStr">
        <is>
          <t>រីឡាយអេប៊ល សូស អ៊ិនដាសស្រ្ទៀល (ខេមបូឌា)</t>
        </is>
      </c>
      <c r="AE1723" s="455" t="n">
        <v>1755408</v>
      </c>
      <c r="AF1723" s="455" t="n">
        <v>1595825</v>
      </c>
      <c r="AG1723" s="455" t="n">
        <v>0</v>
      </c>
      <c r="AH1723" s="455" t="n">
        <v>0</v>
      </c>
      <c r="AI1723" s="455" t="n">
        <v>159583</v>
      </c>
      <c r="AJ1723" s="455" t="n">
        <v>0</v>
      </c>
      <c r="AK1723" s="455" t="n">
        <v>0</v>
      </c>
      <c r="AL1723" s="455" t="n">
        <v>0</v>
      </c>
      <c r="AM1723" s="455" t="n">
        <v>0</v>
      </c>
      <c r="AN1723" s="455" t="n">
        <v>0</v>
      </c>
      <c r="AO1723" s="455" t="n">
        <v>0</v>
      </c>
      <c r="AP1723" s="455" t="n">
        <v>0</v>
      </c>
      <c r="AQ1723" s="455" t="n">
        <v>0</v>
      </c>
      <c r="AR1723" s="418" t="inlineStr"/>
      <c r="AS1723" s="418" t="inlineStr">
        <is>
          <t>THC,DOC</t>
        </is>
      </c>
      <c r="AT1723" s="418" t="inlineStr">
        <is>
          <t>បានប្រកាសពន្ធ</t>
        </is>
      </c>
    </row>
    <row r="1724">
      <c r="A1724" s="417" t="n">
        <v>1715</v>
      </c>
      <c r="B1724" s="418" t="inlineStr">
        <is>
          <t>Customs Declaration and CPF</t>
        </is>
      </c>
      <c r="C1724" s="418" t="inlineStr">
        <is>
          <t>អាយធីអាយ អ៊ិនធើណេសិនណល ត្រេនស័្ពរថេសិន (ខេមបូឌា) ឯ.ក</t>
        </is>
      </c>
      <c r="D1724" s="418" t="inlineStr">
        <is>
          <t>K002-901800477</t>
        </is>
      </c>
      <c r="E1724" s="418" t="inlineStr">
        <is>
          <t>CAM222939</t>
        </is>
      </c>
      <c r="F1724" s="419" t="n">
        <v>44905</v>
      </c>
      <c r="G1724" s="420" t="n">
        <v>199810</v>
      </c>
      <c r="H1724" s="418" t="n"/>
      <c r="I1724" s="455" t="n">
        <v>199810</v>
      </c>
      <c r="J1724" s="418">
        <f>IF(L1724&lt;&gt;"",L1724,K1724)</f>
        <v/>
      </c>
      <c r="K1724" s="418">
        <f>IF(AND(T1724=TRUE, U1724=TRUE, V1724=TRUE), IF(W1724&lt;-0.05, "អនុញ្ញាត (អ្នកផ្គត់ផ្គង់ប្រកាសខ្វះ)", "បានប្រកាស (អនុញ្ញាត)"), IF(AND(T1724=FALSE, U1724=FALSE, V1724=FALSE), "ព្យួរទុក (មិនមានទិន្នន័យ)", "ប្រកាសខុស (ព្យួរទុក)"))</f>
        <v/>
      </c>
      <c r="L1724" s="418" t="inlineStr"/>
      <c r="M1724" s="418" t="inlineStr"/>
      <c r="N1724" s="455" t="n"/>
      <c r="O1724" s="455">
        <f>IF(W1724&lt;0,AI1724,I1724)</f>
        <v/>
      </c>
      <c r="P1724" s="455">
        <f>I1724-O1724</f>
        <v/>
      </c>
      <c r="Q1724" s="418" t="n"/>
      <c r="R1724" s="418" t="inlineStr">
        <is>
          <t>CAM222939</t>
        </is>
      </c>
      <c r="S1724" s="418" t="inlineStr">
        <is>
          <t>CAM222939</t>
        </is>
      </c>
      <c r="T1724" s="418">
        <f>R1724=S1724</f>
        <v/>
      </c>
      <c r="U1724" s="418">
        <f>AND(MONTH(F1724)=MONTH(Y1724), YEAR(F1724)=YEAR(Y1724))</f>
        <v/>
      </c>
      <c r="V1724" s="418">
        <f>AND(AC1724&lt;&gt;"", 'Company information'!D$4&lt;&gt;"", RIGHT(SUBSTITUTE(AC1724,"-",""),9)=RIGHT(SUBSTITUTE('Company information'!D$4,"-",""),9))</f>
        <v/>
      </c>
      <c r="W1724" s="418">
        <f>AI1724-I1724</f>
        <v/>
      </c>
      <c r="X1724" s="455" t="n"/>
      <c r="Y1724" s="419" t="n">
        <v>44846</v>
      </c>
      <c r="Z1724" s="418" t="inlineStr">
        <is>
          <t>CAM222939</t>
        </is>
      </c>
      <c r="AA1724" s="418" t="inlineStr"/>
      <c r="AB1724" s="418" t="inlineStr">
        <is>
          <t>បុគ្គលជាប់អាករ</t>
        </is>
      </c>
      <c r="AC1724" s="418" t="inlineStr">
        <is>
          <t>L001-100067123</t>
        </is>
      </c>
      <c r="AD1724" s="418" t="inlineStr">
        <is>
          <t>រីឡាយអេប៊ល សូស អ៊ិនដាសស្រ្ទៀល (ខេមបូឌា)</t>
        </is>
      </c>
      <c r="AE1724" s="455" t="n">
        <v>2197905</v>
      </c>
      <c r="AF1724" s="455" t="n">
        <v>1998095</v>
      </c>
      <c r="AG1724" s="455" t="n">
        <v>0</v>
      </c>
      <c r="AH1724" s="455" t="n">
        <v>0</v>
      </c>
      <c r="AI1724" s="455" t="n">
        <v>199810</v>
      </c>
      <c r="AJ1724" s="455" t="n">
        <v>0</v>
      </c>
      <c r="AK1724" s="455" t="n">
        <v>0</v>
      </c>
      <c r="AL1724" s="455" t="n">
        <v>0</v>
      </c>
      <c r="AM1724" s="455" t="n">
        <v>0</v>
      </c>
      <c r="AN1724" s="455" t="n">
        <v>0</v>
      </c>
      <c r="AO1724" s="455" t="n">
        <v>0</v>
      </c>
      <c r="AP1724" s="455" t="n">
        <v>0</v>
      </c>
      <c r="AQ1724" s="455" t="n">
        <v>0</v>
      </c>
      <c r="AR1724" s="418" t="inlineStr"/>
      <c r="AS1724" s="418" t="inlineStr">
        <is>
          <t>THC,DOC</t>
        </is>
      </c>
      <c r="AT1724" s="418" t="inlineStr">
        <is>
          <t>បានប្រកាសពន្ធ</t>
        </is>
      </c>
    </row>
    <row r="1725">
      <c r="A1725" s="417" t="n">
        <v>1716</v>
      </c>
      <c r="B1725" s="418" t="inlineStr">
        <is>
          <t>Charge from warehouse</t>
        </is>
      </c>
      <c r="C1725" s="418" t="inlineStr">
        <is>
          <t>យូនៀន ឆេមភៀន ឡូជីស្ទីក (ខេមបូឌា)</t>
        </is>
      </c>
      <c r="D1725" s="418" t="inlineStr">
        <is>
          <t>L001-104010509</t>
        </is>
      </c>
      <c r="E1725" s="418" t="inlineStr">
        <is>
          <t>221675</t>
        </is>
      </c>
      <c r="F1725" s="419" t="n">
        <v>44851</v>
      </c>
      <c r="G1725" s="420" t="n">
        <v>54554</v>
      </c>
      <c r="H1725" s="418" t="n"/>
      <c r="I1725" s="455" t="n">
        <v>54554</v>
      </c>
      <c r="J1725" s="418">
        <f>IF(L1725&lt;&gt;"",L1725,K1725)</f>
        <v/>
      </c>
      <c r="K1725" s="418">
        <f>IF(AND(T1725=TRUE, U1725=TRUE, V1725=TRUE), IF(W1725&lt;-0.05, "អនុញ្ញាត (អ្នកផ្គត់ផ្គង់ប្រកាសខ្វះ)", "បានប្រកាស (អនុញ្ញាត)"), IF(AND(T1725=FALSE, U1725=FALSE, V1725=FALSE), "ព្យួរទុក (មិនមានទិន្នន័យ)", "ប្រកាសខុស (ព្យួរទុក)"))</f>
        <v/>
      </c>
      <c r="L1725" s="418" t="inlineStr"/>
      <c r="M1725" s="418" t="inlineStr"/>
      <c r="N1725" s="455" t="n"/>
      <c r="O1725" s="455">
        <f>IF(W1725&lt;0,AI1725,I1725)</f>
        <v/>
      </c>
      <c r="P1725" s="455">
        <f>I1725-O1725</f>
        <v/>
      </c>
      <c r="Q1725" s="418" t="n"/>
      <c r="R1725" s="418" t="inlineStr">
        <is>
          <t>221675</t>
        </is>
      </c>
      <c r="S1725" s="418" t="inlineStr">
        <is>
          <t>221675</t>
        </is>
      </c>
      <c r="T1725" s="418">
        <f>R1725=S1725</f>
        <v/>
      </c>
      <c r="U1725" s="418">
        <f>AND(MONTH(F1725)=MONTH(Y1725), YEAR(F1725)=YEAR(Y1725))</f>
        <v/>
      </c>
      <c r="V1725" s="418">
        <f>AND(AC1725&lt;&gt;"", 'Company information'!D$4&lt;&gt;"", RIGHT(SUBSTITUTE(AC1725,"-",""),9)=RIGHT(SUBSTITUTE('Company information'!D$4,"-",""),9))</f>
        <v/>
      </c>
      <c r="W1725" s="418">
        <f>AI1725-I1725</f>
        <v/>
      </c>
      <c r="X1725" s="455" t="n"/>
      <c r="Y1725" s="419" t="n">
        <v>44851</v>
      </c>
      <c r="Z1725" s="418" t="inlineStr">
        <is>
          <t>221675</t>
        </is>
      </c>
      <c r="AA1725" s="418" t="inlineStr"/>
      <c r="AB1725" s="418" t="inlineStr">
        <is>
          <t>បុគ្គលជាប់អាករ</t>
        </is>
      </c>
      <c r="AC1725" s="418" t="inlineStr">
        <is>
          <t>L001-100067123</t>
        </is>
      </c>
      <c r="AD1725" s="418" t="inlineStr">
        <is>
          <t>រីឡាយអេប៊ល សូស អ៊ិនដាសស្រ្ទៀល (ខេមបូឌា)</t>
        </is>
      </c>
      <c r="AE1725" s="455" t="n">
        <v>600093</v>
      </c>
      <c r="AF1725" s="455" t="n">
        <v>545539</v>
      </c>
      <c r="AG1725" s="455" t="n">
        <v>0</v>
      </c>
      <c r="AH1725" s="455" t="n">
        <v>0</v>
      </c>
      <c r="AI1725" s="455" t="n">
        <v>54554</v>
      </c>
      <c r="AJ1725" s="455" t="n">
        <v>0</v>
      </c>
      <c r="AK1725" s="455" t="n">
        <v>0</v>
      </c>
      <c r="AL1725" s="455" t="n">
        <v>0</v>
      </c>
      <c r="AM1725" s="455" t="n">
        <v>0</v>
      </c>
      <c r="AN1725" s="455" t="n">
        <v>0</v>
      </c>
      <c r="AO1725" s="455" t="n">
        <v>0</v>
      </c>
      <c r="AP1725" s="455" t="n">
        <v>0</v>
      </c>
      <c r="AQ1725" s="455" t="n">
        <v>0</v>
      </c>
      <c r="AR1725" s="418" t="inlineStr"/>
      <c r="AS1725" s="418" t="inlineStr">
        <is>
          <t>WARE</t>
        </is>
      </c>
      <c r="AT1725" s="418" t="inlineStr">
        <is>
          <t>បានប្រកាសពន្ធ</t>
        </is>
      </c>
    </row>
    <row r="1726">
      <c r="A1726" s="417" t="n">
        <v>1717</v>
      </c>
      <c r="B1726" s="418" t="inlineStr">
        <is>
          <t>THC FEE, DOC FEE, CFS FEE, SCANNER FEE, D/O FEE, AGENCY FEE, LSS CHARGE</t>
        </is>
      </c>
      <c r="C1726" s="418" t="inlineStr">
        <is>
          <t>កំពង់ផែស្វយ័តក្រុងព្រះសីហនុ</t>
        </is>
      </c>
      <c r="D1726" s="418" t="inlineStr">
        <is>
          <t>L001-100044638</t>
        </is>
      </c>
      <c r="E1726" s="418" t="inlineStr">
        <is>
          <t>181824</t>
        </is>
      </c>
      <c r="F1726" s="419" t="n">
        <v>44848</v>
      </c>
      <c r="G1726" s="420" t="n">
        <v>633</v>
      </c>
      <c r="H1726" s="418" t="n"/>
      <c r="I1726" s="455" t="n">
        <v>633</v>
      </c>
      <c r="J1726" s="418">
        <f>IF(L1726&lt;&gt;"",L1726,K1726)</f>
        <v/>
      </c>
      <c r="K1726" s="418">
        <f>IF(AND(T1726=TRUE, U1726=TRUE, V1726=TRUE), IF(W1726&lt;-0.05, "អនុញ្ញាត (អ្នកផ្គត់ផ្គង់ប្រកាសខ្វះ)", "បានប្រកាស (អនុញ្ញាត)"), IF(AND(T1726=FALSE, U1726=FALSE, V1726=FALSE), "ព្យួរទុក (មិនមានទិន្នន័យ)", "ប្រកាសខុស (ព្យួរទុក)"))</f>
        <v/>
      </c>
      <c r="L1726" s="418" t="inlineStr"/>
      <c r="M1726" s="418" t="inlineStr"/>
      <c r="N1726" s="455" t="n"/>
      <c r="O1726" s="455">
        <f>IF(W1726&lt;0,AI1726,I1726)</f>
        <v/>
      </c>
      <c r="P1726" s="455">
        <f>I1726-O1726</f>
        <v/>
      </c>
      <c r="Q1726" s="418" t="n"/>
      <c r="R1726" s="418" t="inlineStr">
        <is>
          <t>181824</t>
        </is>
      </c>
      <c r="S1726" s="418" t="inlineStr"/>
      <c r="T1726" s="418">
        <f>R1726=S1726</f>
        <v/>
      </c>
      <c r="U1726" s="418">
        <f>AND(MONTH(F1726)=MONTH(Y1726), YEAR(F1726)=YEAR(Y1726))</f>
        <v/>
      </c>
      <c r="V1726" s="418">
        <f>AND(AC1726&lt;&gt;"", 'Company information'!D$4&lt;&gt;"", RIGHT(SUBSTITUTE(AC1726,"-",""),9)=RIGHT(SUBSTITUTE('Company information'!D$4,"-",""),9))</f>
        <v/>
      </c>
      <c r="W1726" s="418">
        <f>AI1726-I1726</f>
        <v/>
      </c>
      <c r="X1726" s="455" t="n"/>
      <c r="Y1726" s="417" t="n"/>
      <c r="Z1726" s="418" t="n"/>
      <c r="AA1726" s="418" t="n"/>
      <c r="AB1726" s="418" t="n"/>
      <c r="AC1726" s="418" t="n"/>
      <c r="AD1726" s="418" t="n"/>
      <c r="AE1726" s="455" t="n"/>
      <c r="AF1726" s="455" t="n"/>
      <c r="AG1726" s="455" t="n"/>
      <c r="AH1726" s="455" t="n"/>
      <c r="AI1726" s="455" t="n"/>
      <c r="AJ1726" s="455" t="n"/>
      <c r="AK1726" s="455" t="n"/>
      <c r="AL1726" s="455" t="n"/>
      <c r="AM1726" s="455" t="n"/>
      <c r="AN1726" s="455" t="n"/>
      <c r="AO1726" s="455" t="n"/>
      <c r="AP1726" s="455" t="n"/>
      <c r="AQ1726" s="455" t="n"/>
      <c r="AR1726" s="418" t="n"/>
      <c r="AS1726" s="418" t="n"/>
      <c r="AT1726" s="418" t="n"/>
    </row>
    <row r="1727">
      <c r="A1727" s="417" t="n">
        <v>1718</v>
      </c>
      <c r="B1727" s="418" t="inlineStr">
        <is>
          <t>Customs Clearance Fee, Extra Trucking Fee, Non-Original Insurance, Permit Feeand Service Charge</t>
        </is>
      </c>
      <c r="C1727" s="418" t="inlineStr">
        <is>
          <t>អាយធីអាយ អ៊ិនធើណេសិនណល ត្រេនស័្ពរថេសិន (ខេមបូឌា) ឯ.ក</t>
        </is>
      </c>
      <c r="D1727" s="418" t="inlineStr">
        <is>
          <t>K002-901800477</t>
        </is>
      </c>
      <c r="E1727" s="418" t="inlineStr">
        <is>
          <t>CAM222956</t>
        </is>
      </c>
      <c r="F1727" s="419" t="n">
        <v>44847</v>
      </c>
      <c r="G1727" s="420" t="n">
        <v>66208</v>
      </c>
      <c r="H1727" s="418" t="n"/>
      <c r="I1727" s="455" t="n">
        <v>66208</v>
      </c>
      <c r="J1727" s="418">
        <f>IF(L1727&lt;&gt;"",L1727,K1727)</f>
        <v/>
      </c>
      <c r="K1727" s="418">
        <f>IF(AND(T1727=TRUE, U1727=TRUE, V1727=TRUE), IF(W1727&lt;-0.05, "អនុញ្ញាត (អ្នកផ្គត់ផ្គង់ប្រកាសខ្វះ)", "បានប្រកាស (អនុញ្ញាត)"), IF(AND(T1727=FALSE, U1727=FALSE, V1727=FALSE), "ព្យួរទុក (មិនមានទិន្នន័យ)", "ប្រកាសខុស (ព្យួរទុក)"))</f>
        <v/>
      </c>
      <c r="L1727" s="418" t="inlineStr"/>
      <c r="M1727" s="418" t="inlineStr"/>
      <c r="N1727" s="455" t="n"/>
      <c r="O1727" s="455">
        <f>IF(W1727&lt;0,AI1727,I1727)</f>
        <v/>
      </c>
      <c r="P1727" s="455">
        <f>I1727-O1727</f>
        <v/>
      </c>
      <c r="Q1727" s="418" t="n"/>
      <c r="R1727" s="418" t="inlineStr">
        <is>
          <t>CAM222956</t>
        </is>
      </c>
      <c r="S1727" s="418" t="inlineStr">
        <is>
          <t>CAM222956</t>
        </is>
      </c>
      <c r="T1727" s="418">
        <f>R1727=S1727</f>
        <v/>
      </c>
      <c r="U1727" s="418">
        <f>AND(MONTH(F1727)=MONTH(Y1727), YEAR(F1727)=YEAR(Y1727))</f>
        <v/>
      </c>
      <c r="V1727" s="418">
        <f>AND(AC1727&lt;&gt;"", 'Company information'!D$4&lt;&gt;"", RIGHT(SUBSTITUTE(AC1727,"-",""),9)=RIGHT(SUBSTITUTE('Company information'!D$4,"-",""),9))</f>
        <v/>
      </c>
      <c r="W1727" s="418">
        <f>AI1727-I1727</f>
        <v/>
      </c>
      <c r="X1727" s="455" t="n"/>
      <c r="Y1727" s="419" t="n">
        <v>44847</v>
      </c>
      <c r="Z1727" s="418" t="inlineStr">
        <is>
          <t>CAM222956</t>
        </is>
      </c>
      <c r="AA1727" s="418" t="inlineStr"/>
      <c r="AB1727" s="418" t="inlineStr">
        <is>
          <t>បុគ្គលជាប់អាករ</t>
        </is>
      </c>
      <c r="AC1727" s="418" t="inlineStr">
        <is>
          <t>L001-100067123</t>
        </is>
      </c>
      <c r="AD1727" s="418" t="inlineStr">
        <is>
          <t>រីឡាយអេប៊ល សូស អ៊ិនដាសស្រ្ទៀល (ខេមបូឌា)</t>
        </is>
      </c>
      <c r="AE1727" s="455" t="n">
        <v>728288</v>
      </c>
      <c r="AF1727" s="455" t="n">
        <v>662080</v>
      </c>
      <c r="AG1727" s="455" t="n">
        <v>0</v>
      </c>
      <c r="AH1727" s="455" t="n">
        <v>0</v>
      </c>
      <c r="AI1727" s="455" t="n">
        <v>66208</v>
      </c>
      <c r="AJ1727" s="455" t="n">
        <v>0</v>
      </c>
      <c r="AK1727" s="455" t="n">
        <v>0</v>
      </c>
      <c r="AL1727" s="455" t="n">
        <v>0</v>
      </c>
      <c r="AM1727" s="455" t="n">
        <v>0</v>
      </c>
      <c r="AN1727" s="455" t="n">
        <v>0</v>
      </c>
      <c r="AO1727" s="455" t="n">
        <v>0</v>
      </c>
      <c r="AP1727" s="455" t="n">
        <v>0</v>
      </c>
      <c r="AQ1727" s="455" t="n">
        <v>0</v>
      </c>
      <c r="AR1727" s="418" t="inlineStr"/>
      <c r="AS1727" s="418" t="inlineStr">
        <is>
          <t>COLOADER,AGENCY</t>
        </is>
      </c>
      <c r="AT1727" s="418" t="inlineStr">
        <is>
          <t>បានប្រកាសពន្ធ</t>
        </is>
      </c>
    </row>
    <row r="1728">
      <c r="A1728" s="417" t="n">
        <v>1719</v>
      </c>
      <c r="B1728" s="418" t="inlineStr">
        <is>
          <t>Customs Clearance Fee</t>
        </is>
      </c>
      <c r="C1728" s="418" t="inlineStr">
        <is>
          <t>កំពង់ផែស្វយ័តក្រុងព្រះសីហនុ</t>
        </is>
      </c>
      <c r="D1728" s="418" t="inlineStr">
        <is>
          <t>L001-100044638</t>
        </is>
      </c>
      <c r="E1728" s="418" t="inlineStr">
        <is>
          <t>181431</t>
        </is>
      </c>
      <c r="F1728" s="419" t="n">
        <v>44847</v>
      </c>
      <c r="G1728" s="420" t="n">
        <v>1268</v>
      </c>
      <c r="H1728" s="418" t="n"/>
      <c r="I1728" s="455" t="n">
        <v>1268</v>
      </c>
      <c r="J1728" s="418">
        <f>IF(L1728&lt;&gt;"",L1728,K1728)</f>
        <v/>
      </c>
      <c r="K1728" s="418">
        <f>IF(AND(T1728=TRUE, U1728=TRUE, V1728=TRUE), IF(W1728&lt;-0.05, "អនុញ្ញាត (អ្នកផ្គត់ផ្គង់ប្រកាសខ្វះ)", "បានប្រកាស (អនុញ្ញាត)"), IF(AND(T1728=FALSE, U1728=FALSE, V1728=FALSE), "ព្យួរទុក (មិនមានទិន្នន័យ)", "ប្រកាសខុស (ព្យួរទុក)"))</f>
        <v/>
      </c>
      <c r="L1728" s="418" t="inlineStr"/>
      <c r="M1728" s="418" t="inlineStr"/>
      <c r="N1728" s="455" t="n"/>
      <c r="O1728" s="455">
        <f>IF(W1728&lt;0,AI1728,I1728)</f>
        <v/>
      </c>
      <c r="P1728" s="455">
        <f>I1728-O1728</f>
        <v/>
      </c>
      <c r="Q1728" s="418" t="n"/>
      <c r="R1728" s="418" t="inlineStr">
        <is>
          <t>181431</t>
        </is>
      </c>
      <c r="S1728" s="418" t="inlineStr"/>
      <c r="T1728" s="418">
        <f>R1728=S1728</f>
        <v/>
      </c>
      <c r="U1728" s="418">
        <f>AND(MONTH(F1728)=MONTH(Y1728), YEAR(F1728)=YEAR(Y1728))</f>
        <v/>
      </c>
      <c r="V1728" s="418">
        <f>AND(AC1728&lt;&gt;"", 'Company information'!D$4&lt;&gt;"", RIGHT(SUBSTITUTE(AC1728,"-",""),9)=RIGHT(SUBSTITUTE('Company information'!D$4,"-",""),9))</f>
        <v/>
      </c>
      <c r="W1728" s="418">
        <f>AI1728-I1728</f>
        <v/>
      </c>
      <c r="X1728" s="455" t="n"/>
      <c r="Y1728" s="417" t="n"/>
      <c r="Z1728" s="418" t="n"/>
      <c r="AA1728" s="418" t="n"/>
      <c r="AB1728" s="418" t="n"/>
      <c r="AC1728" s="418" t="n"/>
      <c r="AD1728" s="418" t="n"/>
      <c r="AE1728" s="455" t="n"/>
      <c r="AF1728" s="455" t="n"/>
      <c r="AG1728" s="455" t="n"/>
      <c r="AH1728" s="455" t="n"/>
      <c r="AI1728" s="455" t="n"/>
      <c r="AJ1728" s="455" t="n"/>
      <c r="AK1728" s="455" t="n"/>
      <c r="AL1728" s="455" t="n"/>
      <c r="AM1728" s="455" t="n"/>
      <c r="AN1728" s="455" t="n"/>
      <c r="AO1728" s="455" t="n"/>
      <c r="AP1728" s="455" t="n"/>
      <c r="AQ1728" s="455" t="n"/>
      <c r="AR1728" s="418" t="n"/>
      <c r="AS1728" s="418" t="n"/>
      <c r="AT1728" s="418" t="n"/>
    </row>
    <row r="1729">
      <c r="A1729" s="417" t="n">
        <v>1720</v>
      </c>
      <c r="B1729" s="418" t="inlineStr">
        <is>
          <t>Customs Declaration, CPF Containerized, Container Seal and Transport Doc Fee</t>
        </is>
      </c>
      <c r="C1729" s="418" t="inlineStr">
        <is>
          <t>អាយធីអាយ អ៊ិនធើណេសិនណល ត្រេនស័្ពរថេសិន (ខេមបូឌា) ឯ.ក</t>
        </is>
      </c>
      <c r="D1729" s="418" t="inlineStr">
        <is>
          <t>K002-901800477</t>
        </is>
      </c>
      <c r="E1729" s="418" t="inlineStr">
        <is>
          <t>CAM222946</t>
        </is>
      </c>
      <c r="F1729" s="419" t="n">
        <v>44905</v>
      </c>
      <c r="G1729" s="420" t="n">
        <v>103199</v>
      </c>
      <c r="H1729" s="418" t="n"/>
      <c r="I1729" s="455" t="n">
        <v>103199</v>
      </c>
      <c r="J1729" s="418">
        <f>IF(L1729&lt;&gt;"",L1729,K1729)</f>
        <v/>
      </c>
      <c r="K1729" s="418">
        <f>IF(AND(T1729=TRUE, U1729=TRUE, V1729=TRUE), IF(W1729&lt;-0.05, "អនុញ្ញាត (អ្នកផ្គត់ផ្គង់ប្រកាសខ្វះ)", "បានប្រកាស (អនុញ្ញាត)"), IF(AND(T1729=FALSE, U1729=FALSE, V1729=FALSE), "ព្យួរទុក (មិនមានទិន្នន័យ)", "ប្រកាសខុស (ព្យួរទុក)"))</f>
        <v/>
      </c>
      <c r="L1729" s="418" t="inlineStr"/>
      <c r="M1729" s="418" t="inlineStr"/>
      <c r="N1729" s="455" t="n"/>
      <c r="O1729" s="455">
        <f>IF(W1729&lt;0,AI1729,I1729)</f>
        <v/>
      </c>
      <c r="P1729" s="455">
        <f>I1729-O1729</f>
        <v/>
      </c>
      <c r="Q1729" s="418" t="n"/>
      <c r="R1729" s="418" t="inlineStr">
        <is>
          <t>CAM222946</t>
        </is>
      </c>
      <c r="S1729" s="418" t="inlineStr">
        <is>
          <t>CAM222946</t>
        </is>
      </c>
      <c r="T1729" s="418">
        <f>R1729=S1729</f>
        <v/>
      </c>
      <c r="U1729" s="418">
        <f>AND(MONTH(F1729)=MONTH(Y1729), YEAR(F1729)=YEAR(Y1729))</f>
        <v/>
      </c>
      <c r="V1729" s="418">
        <f>AND(AC1729&lt;&gt;"", 'Company information'!D$4&lt;&gt;"", RIGHT(SUBSTITUTE(AC1729,"-",""),9)=RIGHT(SUBSTITUTE('Company information'!D$4,"-",""),9))</f>
        <v/>
      </c>
      <c r="W1729" s="418">
        <f>AI1729-I1729</f>
        <v/>
      </c>
      <c r="X1729" s="455" t="n"/>
      <c r="Y1729" s="419" t="n">
        <v>44846</v>
      </c>
      <c r="Z1729" s="418" t="inlineStr">
        <is>
          <t>CAM222946</t>
        </is>
      </c>
      <c r="AA1729" s="418" t="inlineStr"/>
      <c r="AB1729" s="418" t="inlineStr">
        <is>
          <t>បុគ្គលជាប់អាករ</t>
        </is>
      </c>
      <c r="AC1729" s="418" t="inlineStr">
        <is>
          <t>L001-100067123</t>
        </is>
      </c>
      <c r="AD1729" s="418" t="inlineStr">
        <is>
          <t>រីឡាយអេប៊ល សូស អ៊ិនដាសស្រ្ទៀល (ខេមបូឌា)</t>
        </is>
      </c>
      <c r="AE1729" s="455" t="n">
        <v>1135193</v>
      </c>
      <c r="AF1729" s="455" t="n">
        <v>1031994</v>
      </c>
      <c r="AG1729" s="455" t="n">
        <v>0</v>
      </c>
      <c r="AH1729" s="455" t="n">
        <v>0</v>
      </c>
      <c r="AI1729" s="455" t="n">
        <v>103199</v>
      </c>
      <c r="AJ1729" s="455" t="n">
        <v>0</v>
      </c>
      <c r="AK1729" s="455" t="n">
        <v>0</v>
      </c>
      <c r="AL1729" s="455" t="n">
        <v>0</v>
      </c>
      <c r="AM1729" s="455" t="n">
        <v>0</v>
      </c>
      <c r="AN1729" s="455" t="n">
        <v>0</v>
      </c>
      <c r="AO1729" s="455" t="n">
        <v>0</v>
      </c>
      <c r="AP1729" s="455" t="n">
        <v>0</v>
      </c>
      <c r="AQ1729" s="455" t="n">
        <v>0</v>
      </c>
      <c r="AR1729" s="418" t="inlineStr"/>
      <c r="AS1729" s="418" t="inlineStr">
        <is>
          <t>COLOADER,AGENCY</t>
        </is>
      </c>
      <c r="AT1729" s="418" t="inlineStr">
        <is>
          <t>បានប្រកាសពន្ធ</t>
        </is>
      </c>
    </row>
    <row r="1730">
      <c r="A1730" s="417" t="n">
        <v>1721</v>
      </c>
      <c r="B1730" s="418" t="inlineStr">
        <is>
          <t>Customs Clearance Fee, Permit Feea, Customs Handling Fee and Service Charge</t>
        </is>
      </c>
      <c r="C1730" s="418" t="inlineStr">
        <is>
          <t>កំពង់ផែស្វយ័តក្រុងព្រះសីហនុ</t>
        </is>
      </c>
      <c r="D1730" s="418" t="inlineStr">
        <is>
          <t>L001-100044638</t>
        </is>
      </c>
      <c r="E1730" s="418" t="inlineStr">
        <is>
          <t>178859</t>
        </is>
      </c>
      <c r="F1730" s="419" t="n">
        <v>44783</v>
      </c>
      <c r="G1730" s="420" t="n">
        <v>1266</v>
      </c>
      <c r="H1730" s="418" t="n"/>
      <c r="I1730" s="455" t="n">
        <v>1266</v>
      </c>
      <c r="J1730" s="418">
        <f>IF(L1730&lt;&gt;"",L1730,K1730)</f>
        <v/>
      </c>
      <c r="K1730" s="418">
        <f>IF(AND(T1730=TRUE, U1730=TRUE, V1730=TRUE), IF(W1730&lt;-0.05, "អនុញ្ញាត (អ្នកផ្គត់ផ្គង់ប្រកាសខ្វះ)", "បានប្រកាស (អនុញ្ញាត)"), IF(AND(T1730=FALSE, U1730=FALSE, V1730=FALSE), "ព្យួរទុក (មិនមានទិន្នន័យ)", "ប្រកាសខុស (ព្យួរទុក)"))</f>
        <v/>
      </c>
      <c r="L1730" s="418" t="inlineStr"/>
      <c r="M1730" s="418" t="inlineStr"/>
      <c r="N1730" s="455" t="n"/>
      <c r="O1730" s="455">
        <f>IF(W1730&lt;0,AI1730,I1730)</f>
        <v/>
      </c>
      <c r="P1730" s="455">
        <f>I1730-O1730</f>
        <v/>
      </c>
      <c r="Q1730" s="418" t="n"/>
      <c r="R1730" s="418" t="inlineStr">
        <is>
          <t>178859</t>
        </is>
      </c>
      <c r="S1730" s="418" t="inlineStr"/>
      <c r="T1730" s="418">
        <f>R1730=S1730</f>
        <v/>
      </c>
      <c r="U1730" s="418">
        <f>AND(MONTH(F1730)=MONTH(Y1730), YEAR(F1730)=YEAR(Y1730))</f>
        <v/>
      </c>
      <c r="V1730" s="418">
        <f>AND(AC1730&lt;&gt;"", 'Company information'!D$4&lt;&gt;"", RIGHT(SUBSTITUTE(AC1730,"-",""),9)=RIGHT(SUBSTITUTE('Company information'!D$4,"-",""),9))</f>
        <v/>
      </c>
      <c r="W1730" s="418">
        <f>AI1730-I1730</f>
        <v/>
      </c>
      <c r="X1730" s="455" t="n"/>
      <c r="Y1730" s="417" t="n"/>
      <c r="Z1730" s="418" t="n"/>
      <c r="AA1730" s="418" t="n"/>
      <c r="AB1730" s="418" t="n"/>
      <c r="AC1730" s="418" t="n"/>
      <c r="AD1730" s="418" t="n"/>
      <c r="AE1730" s="455" t="n"/>
      <c r="AF1730" s="455" t="n"/>
      <c r="AG1730" s="455" t="n"/>
      <c r="AH1730" s="455" t="n"/>
      <c r="AI1730" s="455" t="n"/>
      <c r="AJ1730" s="455" t="n"/>
      <c r="AK1730" s="455" t="n"/>
      <c r="AL1730" s="455" t="n"/>
      <c r="AM1730" s="455" t="n"/>
      <c r="AN1730" s="455" t="n"/>
      <c r="AO1730" s="455" t="n"/>
      <c r="AP1730" s="455" t="n"/>
      <c r="AQ1730" s="455" t="n"/>
      <c r="AR1730" s="418" t="n"/>
      <c r="AS1730" s="418" t="n"/>
      <c r="AT1730" s="418" t="n"/>
    </row>
    <row r="1731">
      <c r="A1731" s="417" t="n">
        <v>1722</v>
      </c>
      <c r="B1731" s="418" t="inlineStr">
        <is>
          <t>Customs Clearance Fee and Trucking Fee</t>
        </is>
      </c>
      <c r="C1731" s="418" t="inlineStr">
        <is>
          <t>អាយធីអាយ អ៊ិនធើណេសិនណល ត្រេនស័្ពរថេសិន (ខេមបូឌា) ឯ.ក</t>
        </is>
      </c>
      <c r="D1731" s="418" t="inlineStr">
        <is>
          <t>K002-901800477</t>
        </is>
      </c>
      <c r="E1731" s="418" t="inlineStr">
        <is>
          <t>CAM222868</t>
        </is>
      </c>
      <c r="F1731" s="419" t="n">
        <v>44661</v>
      </c>
      <c r="G1731" s="420" t="n">
        <v>82932</v>
      </c>
      <c r="H1731" s="418" t="n"/>
      <c r="I1731" s="455" t="n">
        <v>82932</v>
      </c>
      <c r="J1731" s="418">
        <f>IF(L1731&lt;&gt;"",L1731,K1731)</f>
        <v/>
      </c>
      <c r="K1731" s="418">
        <f>IF(AND(T1731=TRUE, U1731=TRUE, V1731=TRUE), IF(W1731&lt;-0.05, "អនុញ្ញាត (អ្នកផ្គត់ផ្គង់ប្រកាសខ្វះ)", "បានប្រកាស (អនុញ្ញាត)"), IF(AND(T1731=FALSE, U1731=FALSE, V1731=FALSE), "ព្យួរទុក (មិនមានទិន្នន័យ)", "ប្រកាសខុស (ព្យួរទុក)"))</f>
        <v/>
      </c>
      <c r="L1731" s="418" t="inlineStr"/>
      <c r="M1731" s="418" t="inlineStr"/>
      <c r="N1731" s="455" t="n"/>
      <c r="O1731" s="455">
        <f>IF(W1731&lt;0,AI1731,I1731)</f>
        <v/>
      </c>
      <c r="P1731" s="455">
        <f>I1731-O1731</f>
        <v/>
      </c>
      <c r="Q1731" s="418" t="n"/>
      <c r="R1731" s="418" t="inlineStr">
        <is>
          <t>CAM222868</t>
        </is>
      </c>
      <c r="S1731" s="418" t="inlineStr">
        <is>
          <t>CAM222868</t>
        </is>
      </c>
      <c r="T1731" s="418">
        <f>R1731=S1731</f>
        <v/>
      </c>
      <c r="U1731" s="418">
        <f>AND(MONTH(F1731)=MONTH(Y1731), YEAR(F1731)=YEAR(Y1731))</f>
        <v/>
      </c>
      <c r="V1731" s="418">
        <f>AND(AC1731&lt;&gt;"", 'Company information'!D$4&lt;&gt;"", RIGHT(SUBSTITUTE(AC1731,"-",""),9)=RIGHT(SUBSTITUTE('Company information'!D$4,"-",""),9))</f>
        <v/>
      </c>
      <c r="W1731" s="418">
        <f>AI1731-I1731</f>
        <v/>
      </c>
      <c r="X1731" s="455" t="n"/>
      <c r="Y1731" s="419" t="n">
        <v>44838</v>
      </c>
      <c r="Z1731" s="418" t="inlineStr">
        <is>
          <t>CAM222868</t>
        </is>
      </c>
      <c r="AA1731" s="418" t="inlineStr"/>
      <c r="AB1731" s="418" t="inlineStr">
        <is>
          <t>បុគ្គលជាប់អាករ</t>
        </is>
      </c>
      <c r="AC1731" s="418" t="inlineStr">
        <is>
          <t>L001-100067123</t>
        </is>
      </c>
      <c r="AD1731" s="418" t="inlineStr">
        <is>
          <t>រីឡាយអេប៊ល សូស អ៊ិនដាសស្រ្ទៀល (ខេមបូឌា)</t>
        </is>
      </c>
      <c r="AE1731" s="455" t="n">
        <v>912249</v>
      </c>
      <c r="AF1731" s="455" t="n">
        <v>829317</v>
      </c>
      <c r="AG1731" s="455" t="n">
        <v>0</v>
      </c>
      <c r="AH1731" s="455" t="n">
        <v>0</v>
      </c>
      <c r="AI1731" s="455" t="n">
        <v>82932</v>
      </c>
      <c r="AJ1731" s="455" t="n">
        <v>0</v>
      </c>
      <c r="AK1731" s="455" t="n">
        <v>0</v>
      </c>
      <c r="AL1731" s="455" t="n">
        <v>0</v>
      </c>
      <c r="AM1731" s="455" t="n">
        <v>0</v>
      </c>
      <c r="AN1731" s="455" t="n">
        <v>0</v>
      </c>
      <c r="AO1731" s="455" t="n">
        <v>0</v>
      </c>
      <c r="AP1731" s="455" t="n">
        <v>0</v>
      </c>
      <c r="AQ1731" s="455" t="n">
        <v>0</v>
      </c>
      <c r="AR1731" s="418" t="inlineStr"/>
      <c r="AS1731" s="418" t="inlineStr">
        <is>
          <t>COLOADER,AGENCY</t>
        </is>
      </c>
      <c r="AT1731" s="418" t="inlineStr">
        <is>
          <t>បានប្រកាសពន្ធ</t>
        </is>
      </c>
    </row>
    <row r="1732">
      <c r="A1732" s="417" t="n">
        <v>1723</v>
      </c>
      <c r="B1732" s="418" t="inlineStr">
        <is>
          <t>Customs Declaration, CPF Containerized</t>
        </is>
      </c>
      <c r="C1732" s="418" t="inlineStr">
        <is>
          <t>កំពង់ផែស្វយ័តក្រុងព្រះសីហនុ</t>
        </is>
      </c>
      <c r="D1732" s="418" t="inlineStr">
        <is>
          <t>L001-100044638</t>
        </is>
      </c>
      <c r="E1732" s="418" t="inlineStr">
        <is>
          <t>180682</t>
        </is>
      </c>
      <c r="F1732" s="419" t="n">
        <v>44905</v>
      </c>
      <c r="G1732" s="420" t="n">
        <v>1899</v>
      </c>
      <c r="H1732" s="418" t="n"/>
      <c r="I1732" s="455" t="n">
        <v>1899</v>
      </c>
      <c r="J1732" s="418">
        <f>IF(L1732&lt;&gt;"",L1732,K1732)</f>
        <v/>
      </c>
      <c r="K1732" s="418">
        <f>IF(AND(T1732=TRUE, U1732=TRUE, V1732=TRUE), IF(W1732&lt;-0.05, "អនុញ្ញាត (អ្នកផ្គត់ផ្គង់ប្រកាសខ្វះ)", "បានប្រកាស (អនុញ្ញាត)"), IF(AND(T1732=FALSE, U1732=FALSE, V1732=FALSE), "ព្យួរទុក (មិនមានទិន្នន័យ)", "ប្រកាសខុស (ព្យួរទុក)"))</f>
        <v/>
      </c>
      <c r="L1732" s="418" t="inlineStr"/>
      <c r="M1732" s="418" t="inlineStr"/>
      <c r="N1732" s="455" t="n"/>
      <c r="O1732" s="455">
        <f>IF(W1732&lt;0,AI1732,I1732)</f>
        <v/>
      </c>
      <c r="P1732" s="455">
        <f>I1732-O1732</f>
        <v/>
      </c>
      <c r="Q1732" s="418" t="n"/>
      <c r="R1732" s="418" t="inlineStr">
        <is>
          <t>180682</t>
        </is>
      </c>
      <c r="S1732" s="418" t="inlineStr"/>
      <c r="T1732" s="418">
        <f>R1732=S1732</f>
        <v/>
      </c>
      <c r="U1732" s="418">
        <f>AND(MONTH(F1732)=MONTH(Y1732), YEAR(F1732)=YEAR(Y1732))</f>
        <v/>
      </c>
      <c r="V1732" s="418">
        <f>AND(AC1732&lt;&gt;"", 'Company information'!D$4&lt;&gt;"", RIGHT(SUBSTITUTE(AC1732,"-",""),9)=RIGHT(SUBSTITUTE('Company information'!D$4,"-",""),9))</f>
        <v/>
      </c>
      <c r="W1732" s="418">
        <f>AI1732-I1732</f>
        <v/>
      </c>
      <c r="X1732" s="455" t="n"/>
      <c r="Y1732" s="417" t="n"/>
      <c r="Z1732" s="418" t="n"/>
      <c r="AA1732" s="418" t="n"/>
      <c r="AB1732" s="418" t="n"/>
      <c r="AC1732" s="418" t="n"/>
      <c r="AD1732" s="418" t="n"/>
      <c r="AE1732" s="455" t="n"/>
      <c r="AF1732" s="455" t="n"/>
      <c r="AG1732" s="455" t="n"/>
      <c r="AH1732" s="455" t="n"/>
      <c r="AI1732" s="455" t="n"/>
      <c r="AJ1732" s="455" t="n"/>
      <c r="AK1732" s="455" t="n"/>
      <c r="AL1732" s="455" t="n"/>
      <c r="AM1732" s="455" t="n"/>
      <c r="AN1732" s="455" t="n"/>
      <c r="AO1732" s="455" t="n"/>
      <c r="AP1732" s="455" t="n"/>
      <c r="AQ1732" s="455" t="n"/>
      <c r="AR1732" s="418" t="n"/>
      <c r="AS1732" s="418" t="n"/>
      <c r="AT1732" s="418" t="n"/>
    </row>
    <row r="1733">
      <c r="A1733" s="417" t="n">
        <v>1724</v>
      </c>
      <c r="B1733" s="418" t="inlineStr">
        <is>
          <t>Import Shipment Expense</t>
        </is>
      </c>
      <c r="C1733" s="418" t="inlineStr">
        <is>
          <t>អាយធីអាយ អ៊ិនធើណេសិនណល ត្រេនស័្ពរថេសិន (ខេមបូឌា) ឯ.ក</t>
        </is>
      </c>
      <c r="D1733" s="418" t="inlineStr">
        <is>
          <t>K002-901800477</t>
        </is>
      </c>
      <c r="E1733" s="418" t="inlineStr">
        <is>
          <t>CAM222922</t>
        </is>
      </c>
      <c r="F1733" s="419" t="n">
        <v>44875</v>
      </c>
      <c r="G1733" s="420" t="n">
        <v>141038</v>
      </c>
      <c r="H1733" s="418" t="n"/>
      <c r="I1733" s="455" t="n">
        <v>141038</v>
      </c>
      <c r="J1733" s="418">
        <f>IF(L1733&lt;&gt;"",L1733,K1733)</f>
        <v/>
      </c>
      <c r="K1733" s="418">
        <f>IF(AND(T1733=TRUE, U1733=TRUE, V1733=TRUE), IF(W1733&lt;-0.05, "អនុញ្ញាត (អ្នកផ្គត់ផ្គង់ប្រកាសខ្វះ)", "បានប្រកាស (អនុញ្ញាត)"), IF(AND(T1733=FALSE, U1733=FALSE, V1733=FALSE), "ព្យួរទុក (មិនមានទិន្នន័យ)", "ប្រកាសខុស (ព្យួរទុក)"))</f>
        <v/>
      </c>
      <c r="L1733" s="418" t="inlineStr"/>
      <c r="M1733" s="418" t="inlineStr"/>
      <c r="N1733" s="455" t="n"/>
      <c r="O1733" s="455">
        <f>IF(W1733&lt;0,AI1733,I1733)</f>
        <v/>
      </c>
      <c r="P1733" s="455">
        <f>I1733-O1733</f>
        <v/>
      </c>
      <c r="Q1733" s="418" t="n"/>
      <c r="R1733" s="418" t="inlineStr">
        <is>
          <t>CAM222922</t>
        </is>
      </c>
      <c r="S1733" s="418" t="inlineStr">
        <is>
          <t>CAM222922</t>
        </is>
      </c>
      <c r="T1733" s="418">
        <f>R1733=S1733</f>
        <v/>
      </c>
      <c r="U1733" s="418">
        <f>AND(MONTH(F1733)=MONTH(Y1733), YEAR(F1733)=YEAR(Y1733))</f>
        <v/>
      </c>
      <c r="V1733" s="418">
        <f>AND(AC1733&lt;&gt;"", 'Company information'!D$4&lt;&gt;"", RIGHT(SUBSTITUTE(AC1733,"-",""),9)=RIGHT(SUBSTITUTE('Company information'!D$4,"-",""),9))</f>
        <v/>
      </c>
      <c r="W1733" s="418">
        <f>AI1733-I1733</f>
        <v/>
      </c>
      <c r="X1733" s="455" t="n"/>
      <c r="Y1733" s="419" t="n">
        <v>44845</v>
      </c>
      <c r="Z1733" s="418" t="inlineStr">
        <is>
          <t>CAM222922</t>
        </is>
      </c>
      <c r="AA1733" s="418" t="inlineStr"/>
      <c r="AB1733" s="418" t="inlineStr">
        <is>
          <t>បុគ្គលជាប់អាករ</t>
        </is>
      </c>
      <c r="AC1733" s="418" t="inlineStr">
        <is>
          <t>L001-100067123</t>
        </is>
      </c>
      <c r="AD1733" s="418" t="inlineStr">
        <is>
          <t>រីឡាយអេប៊ល សូស អ៊ិនដាសស្រ្ទៀល (ខេមបូឌា)</t>
        </is>
      </c>
      <c r="AE1733" s="455" t="n">
        <v>1551414</v>
      </c>
      <c r="AF1733" s="455" t="n">
        <v>1410376</v>
      </c>
      <c r="AG1733" s="455" t="n">
        <v>0</v>
      </c>
      <c r="AH1733" s="455" t="n">
        <v>0</v>
      </c>
      <c r="AI1733" s="455" t="n">
        <v>141038</v>
      </c>
      <c r="AJ1733" s="455" t="n">
        <v>0</v>
      </c>
      <c r="AK1733" s="455" t="n">
        <v>0</v>
      </c>
      <c r="AL1733" s="455" t="n">
        <v>0</v>
      </c>
      <c r="AM1733" s="455" t="n">
        <v>0</v>
      </c>
      <c r="AN1733" s="455" t="n">
        <v>0</v>
      </c>
      <c r="AO1733" s="455" t="n">
        <v>0</v>
      </c>
      <c r="AP1733" s="455" t="n">
        <v>0</v>
      </c>
      <c r="AQ1733" s="455" t="n">
        <v>0</v>
      </c>
      <c r="AR1733" s="418" t="inlineStr"/>
      <c r="AS1733" s="418" t="inlineStr">
        <is>
          <t>COLOADER,AGENCY</t>
        </is>
      </c>
      <c r="AT1733" s="418" t="inlineStr">
        <is>
          <t>បានប្រកាសពន្ធ</t>
        </is>
      </c>
    </row>
    <row r="1734">
      <c r="A1734" s="417" t="n">
        <v>1725</v>
      </c>
      <c r="B1734" s="418" t="inlineStr">
        <is>
          <t>Customs Clearance Fee, Extra Trucking Fee, Non-Original Insurance, Permit Fee, Service Charge, Empty Return and Express Permit</t>
        </is>
      </c>
      <c r="C1734" s="418" t="inlineStr">
        <is>
          <t>កំពង់ផែស្វយ័តក្រុងព្រះសីហនុ</t>
        </is>
      </c>
      <c r="D1734" s="418" t="inlineStr">
        <is>
          <t>L001-100044638</t>
        </is>
      </c>
      <c r="E1734" s="418" t="inlineStr">
        <is>
          <t>180666</t>
        </is>
      </c>
      <c r="F1734" s="419" t="n">
        <v>44905</v>
      </c>
      <c r="G1734" s="420" t="n">
        <v>35992</v>
      </c>
      <c r="H1734" s="418" t="n"/>
      <c r="I1734" s="455" t="n">
        <v>35992</v>
      </c>
      <c r="J1734" s="418">
        <f>IF(L1734&lt;&gt;"",L1734,K1734)</f>
        <v/>
      </c>
      <c r="K1734" s="418">
        <f>IF(AND(T1734=TRUE, U1734=TRUE, V1734=TRUE), IF(W1734&lt;-0.05, "អនុញ្ញាត (អ្នកផ្គត់ផ្គង់ប្រកាសខ្វះ)", "បានប្រកាស (អនុញ្ញាត)"), IF(AND(T1734=FALSE, U1734=FALSE, V1734=FALSE), "ព្យួរទុក (មិនមានទិន្នន័យ)", "ប្រកាសខុស (ព្យួរទុក)"))</f>
        <v/>
      </c>
      <c r="L1734" s="418" t="inlineStr"/>
      <c r="M1734" s="418" t="inlineStr"/>
      <c r="N1734" s="455" t="n"/>
      <c r="O1734" s="455">
        <f>IF(W1734&lt;0,AI1734,I1734)</f>
        <v/>
      </c>
      <c r="P1734" s="455">
        <f>I1734-O1734</f>
        <v/>
      </c>
      <c r="Q1734" s="418" t="n"/>
      <c r="R1734" s="418" t="inlineStr">
        <is>
          <t>180666</t>
        </is>
      </c>
      <c r="S1734" s="418" t="inlineStr"/>
      <c r="T1734" s="418">
        <f>R1734=S1734</f>
        <v/>
      </c>
      <c r="U1734" s="418">
        <f>AND(MONTH(F1734)=MONTH(Y1734), YEAR(F1734)=YEAR(Y1734))</f>
        <v/>
      </c>
      <c r="V1734" s="418">
        <f>AND(AC1734&lt;&gt;"", 'Company information'!D$4&lt;&gt;"", RIGHT(SUBSTITUTE(AC1734,"-",""),9)=RIGHT(SUBSTITUTE('Company information'!D$4,"-",""),9))</f>
        <v/>
      </c>
      <c r="W1734" s="418">
        <f>AI1734-I1734</f>
        <v/>
      </c>
      <c r="X1734" s="455" t="n"/>
      <c r="Y1734" s="417" t="n"/>
      <c r="Z1734" s="418" t="n"/>
      <c r="AA1734" s="418" t="n"/>
      <c r="AB1734" s="418" t="n"/>
      <c r="AC1734" s="418" t="n"/>
      <c r="AD1734" s="418" t="n"/>
      <c r="AE1734" s="455" t="n"/>
      <c r="AF1734" s="455" t="n"/>
      <c r="AG1734" s="455" t="n"/>
      <c r="AH1734" s="455" t="n"/>
      <c r="AI1734" s="455" t="n"/>
      <c r="AJ1734" s="455" t="n"/>
      <c r="AK1734" s="455" t="n"/>
      <c r="AL1734" s="455" t="n"/>
      <c r="AM1734" s="455" t="n"/>
      <c r="AN1734" s="455" t="n"/>
      <c r="AO1734" s="455" t="n"/>
      <c r="AP1734" s="455" t="n"/>
      <c r="AQ1734" s="455" t="n"/>
      <c r="AR1734" s="418" t="n"/>
      <c r="AS1734" s="418" t="n"/>
      <c r="AT1734" s="418" t="n"/>
    </row>
    <row r="1735">
      <c r="A1735" s="417" t="n">
        <v>1726</v>
      </c>
      <c r="B1735" s="418" t="inlineStr">
        <is>
          <t>Customs Clearance Fee</t>
        </is>
      </c>
      <c r="C1735" s="418" t="inlineStr">
        <is>
          <t>ត្រេនស៍វើលដ៍ ត្រេនស្ព័រថេសិន (ខេមបូឌា)</t>
        </is>
      </c>
      <c r="D1735" s="418" t="inlineStr">
        <is>
          <t>L001-100080561</t>
        </is>
      </c>
      <c r="E1735" s="418" t="inlineStr">
        <is>
          <t>220553</t>
        </is>
      </c>
      <c r="F1735" s="419" t="n">
        <v>44844</v>
      </c>
      <c r="G1735" s="420" t="n">
        <v>155063</v>
      </c>
      <c r="H1735" s="418" t="n"/>
      <c r="I1735" s="455" t="n">
        <v>155063</v>
      </c>
      <c r="J1735" s="418">
        <f>IF(L1735&lt;&gt;"",L1735,K1735)</f>
        <v/>
      </c>
      <c r="K1735" s="418">
        <f>IF(AND(T1735=TRUE, U1735=TRUE, V1735=TRUE), IF(W1735&lt;-0.05, "អនុញ្ញាត (អ្នកផ្គត់ផ្គង់ប្រកាសខ្វះ)", "បានប្រកាស (អនុញ្ញាត)"), IF(AND(T1735=FALSE, U1735=FALSE, V1735=FALSE), "ព្យួរទុក (មិនមានទិន្នន័យ)", "ប្រកាសខុស (ព្យួរទុក)"))</f>
        <v/>
      </c>
      <c r="L1735" s="418" t="inlineStr"/>
      <c r="M1735" s="418" t="inlineStr"/>
      <c r="N1735" s="455" t="n"/>
      <c r="O1735" s="455">
        <f>IF(W1735&lt;0,AI1735,I1735)</f>
        <v/>
      </c>
      <c r="P1735" s="455">
        <f>I1735-O1735</f>
        <v/>
      </c>
      <c r="Q1735" s="418" t="n"/>
      <c r="R1735" s="418" t="inlineStr">
        <is>
          <t>220553</t>
        </is>
      </c>
      <c r="S1735" s="418" t="inlineStr">
        <is>
          <t>22-0553</t>
        </is>
      </c>
      <c r="T1735" s="418">
        <f>R1735=S1735</f>
        <v/>
      </c>
      <c r="U1735" s="418">
        <f>AND(MONTH(F1735)=MONTH(Y1735), YEAR(F1735)=YEAR(Y1735))</f>
        <v/>
      </c>
      <c r="V1735" s="418">
        <f>AND(AC1735&lt;&gt;"", 'Company information'!D$4&lt;&gt;"", RIGHT(SUBSTITUTE(AC1735,"-",""),9)=RIGHT(SUBSTITUTE('Company information'!D$4,"-",""),9))</f>
        <v/>
      </c>
      <c r="W1735" s="418">
        <f>AI1735-I1735</f>
        <v/>
      </c>
      <c r="X1735" s="455" t="n"/>
      <c r="Y1735" s="419" t="n">
        <v>44903</v>
      </c>
      <c r="Z1735" s="418" t="inlineStr">
        <is>
          <t>22-0553</t>
        </is>
      </c>
      <c r="AA1735" s="418" t="inlineStr"/>
      <c r="AB1735" s="418" t="inlineStr">
        <is>
          <t>ក្រុមហ៊ុនក្រៅប្រទេស</t>
        </is>
      </c>
      <c r="AC1735" s="418" t="inlineStr">
        <is>
          <t>91110105062770668X</t>
        </is>
      </c>
      <c r="AD1735" s="418" t="inlineStr">
        <is>
          <t>ឡូទូស ហ្វេត</t>
        </is>
      </c>
      <c r="AE1735" s="455" t="n">
        <v>249502</v>
      </c>
      <c r="AF1735" s="455" t="n">
        <v>226820</v>
      </c>
      <c r="AG1735" s="455" t="n">
        <v>0</v>
      </c>
      <c r="AH1735" s="455" t="n">
        <v>0</v>
      </c>
      <c r="AI1735" s="455" t="n">
        <v>0</v>
      </c>
      <c r="AJ1735" s="455" t="n">
        <v>22682</v>
      </c>
      <c r="AK1735" s="455" t="n">
        <v>0</v>
      </c>
      <c r="AL1735" s="455" t="n">
        <v>0</v>
      </c>
      <c r="AM1735" s="455" t="n">
        <v>0</v>
      </c>
      <c r="AN1735" s="455" t="n">
        <v>0</v>
      </c>
      <c r="AO1735" s="455" t="n">
        <v>0</v>
      </c>
      <c r="AP1735" s="455" t="n">
        <v>0</v>
      </c>
      <c r="AQ1735" s="455" t="n">
        <v>0</v>
      </c>
      <c r="AR1735" s="418" t="inlineStr"/>
      <c r="AS1735" s="418" t="inlineStr">
        <is>
          <t>ថ្លៃឯកសារ</t>
        </is>
      </c>
      <c r="AT1735" s="418" t="inlineStr">
        <is>
          <t>បានប្រកាសពន្ធ</t>
        </is>
      </c>
    </row>
    <row r="1736">
      <c r="A1736" s="417" t="n">
        <v>1727</v>
      </c>
      <c r="B1736" s="418" t="inlineStr">
        <is>
          <t>Customs Declaration</t>
        </is>
      </c>
      <c r="C1736" s="418" t="inlineStr">
        <is>
          <t>អាយធីអាយ អ៊ិនធើណេសិនណល ត្រេនស័្ពរថេសិន (ខេមបូឌា) ឯ.ក</t>
        </is>
      </c>
      <c r="D1736" s="418" t="inlineStr">
        <is>
          <t>K002-901800477</t>
        </is>
      </c>
      <c r="E1736" s="418" t="inlineStr">
        <is>
          <t>CAM222848</t>
        </is>
      </c>
      <c r="F1736" s="419" t="n">
        <v>44571</v>
      </c>
      <c r="G1736" s="420" t="n">
        <v>82169</v>
      </c>
      <c r="H1736" s="418" t="n"/>
      <c r="I1736" s="455" t="n">
        <v>82169</v>
      </c>
      <c r="J1736" s="418">
        <f>IF(L1736&lt;&gt;"",L1736,K1736)</f>
        <v/>
      </c>
      <c r="K1736" s="418">
        <f>IF(AND(T1736=TRUE, U1736=TRUE, V1736=TRUE), IF(W1736&lt;-0.05, "អនុញ្ញាត (អ្នកផ្គត់ផ្គង់ប្រកាសខ្វះ)", "បានប្រកាស (អនុញ្ញាត)"), IF(AND(T1736=FALSE, U1736=FALSE, V1736=FALSE), "ព្យួរទុក (មិនមានទិន្នន័យ)", "ប្រកាសខុស (ព្យួរទុក)"))</f>
        <v/>
      </c>
      <c r="L1736" s="418" t="inlineStr"/>
      <c r="M1736" s="418" t="inlineStr"/>
      <c r="N1736" s="455" t="n"/>
      <c r="O1736" s="455">
        <f>IF(W1736&lt;0,AI1736,I1736)</f>
        <v/>
      </c>
      <c r="P1736" s="455">
        <f>I1736-O1736</f>
        <v/>
      </c>
      <c r="Q1736" s="418" t="n"/>
      <c r="R1736" s="418" t="inlineStr">
        <is>
          <t>CAM222848</t>
        </is>
      </c>
      <c r="S1736" s="418" t="inlineStr">
        <is>
          <t>CAM222848</t>
        </is>
      </c>
      <c r="T1736" s="418">
        <f>R1736=S1736</f>
        <v/>
      </c>
      <c r="U1736" s="418">
        <f>AND(MONTH(F1736)=MONTH(Y1736), YEAR(F1736)=YEAR(Y1736))</f>
        <v/>
      </c>
      <c r="V1736" s="418">
        <f>AND(AC1736&lt;&gt;"", 'Company information'!D$4&lt;&gt;"", RIGHT(SUBSTITUTE(AC1736,"-",""),9)=RIGHT(SUBSTITUTE('Company information'!D$4,"-",""),9))</f>
        <v/>
      </c>
      <c r="W1736" s="418">
        <f>AI1736-I1736</f>
        <v/>
      </c>
      <c r="X1736" s="455" t="n"/>
      <c r="Y1736" s="419" t="n">
        <v>44835</v>
      </c>
      <c r="Z1736" s="418" t="inlineStr">
        <is>
          <t>CAM222848</t>
        </is>
      </c>
      <c r="AA1736" s="418" t="inlineStr"/>
      <c r="AB1736" s="418" t="inlineStr">
        <is>
          <t>បុគ្គលជាប់អាករ</t>
        </is>
      </c>
      <c r="AC1736" s="418" t="inlineStr">
        <is>
          <t>L001-100067123</t>
        </is>
      </c>
      <c r="AD1736" s="418" t="inlineStr">
        <is>
          <t>រីឡាយអេប៊ល សូស អ៊ិនដាសស្រ្ទៀល (ខេមបូឌា)</t>
        </is>
      </c>
      <c r="AE1736" s="455" t="n">
        <v>903854</v>
      </c>
      <c r="AF1736" s="455" t="n">
        <v>821685</v>
      </c>
      <c r="AG1736" s="455" t="n">
        <v>0</v>
      </c>
      <c r="AH1736" s="455" t="n">
        <v>0</v>
      </c>
      <c r="AI1736" s="455" t="n">
        <v>82169</v>
      </c>
      <c r="AJ1736" s="455" t="n">
        <v>0</v>
      </c>
      <c r="AK1736" s="455" t="n">
        <v>0</v>
      </c>
      <c r="AL1736" s="455" t="n">
        <v>0</v>
      </c>
      <c r="AM1736" s="455" t="n">
        <v>0</v>
      </c>
      <c r="AN1736" s="455" t="n">
        <v>0</v>
      </c>
      <c r="AO1736" s="455" t="n">
        <v>0</v>
      </c>
      <c r="AP1736" s="455" t="n">
        <v>0</v>
      </c>
      <c r="AQ1736" s="455" t="n">
        <v>0</v>
      </c>
      <c r="AR1736" s="418" t="inlineStr"/>
      <c r="AS1736" s="418" t="inlineStr">
        <is>
          <t>THC,DOC</t>
        </is>
      </c>
      <c r="AT1736" s="418" t="inlineStr">
        <is>
          <t>បានប្រកាសពន្ធ</t>
        </is>
      </c>
    </row>
    <row r="1737">
      <c r="A1737" s="417" t="n">
        <v>1728</v>
      </c>
      <c r="B1737" s="418" t="inlineStr">
        <is>
          <t>Cargo Terminal</t>
        </is>
      </c>
      <c r="C1737" s="418" t="inlineStr">
        <is>
          <t>យូនៀន ឆេមភៀន ឡូជីស្ទីក (ខេមបូឌា)</t>
        </is>
      </c>
      <c r="D1737" s="418" t="inlineStr">
        <is>
          <t>L001-104010509</t>
        </is>
      </c>
      <c r="E1737" s="418" t="inlineStr">
        <is>
          <t>221626</t>
        </is>
      </c>
      <c r="F1737" s="419" t="n">
        <v>44661</v>
      </c>
      <c r="G1737" s="420" t="n">
        <v>6065</v>
      </c>
      <c r="H1737" s="418" t="n"/>
      <c r="I1737" s="455" t="n">
        <v>6065</v>
      </c>
      <c r="J1737" s="418">
        <f>IF(L1737&lt;&gt;"",L1737,K1737)</f>
        <v/>
      </c>
      <c r="K1737" s="418">
        <f>IF(AND(T1737=TRUE, U1737=TRUE, V1737=TRUE), IF(W1737&lt;-0.05, "អនុញ្ញាត (អ្នកផ្គត់ផ្គង់ប្រកាសខ្វះ)", "បានប្រកាស (អនុញ្ញាត)"), IF(AND(T1737=FALSE, U1737=FALSE, V1737=FALSE), "ព្យួរទុក (មិនមានទិន្នន័យ)", "ប្រកាសខុស (ព្យួរទុក)"))</f>
        <v/>
      </c>
      <c r="L1737" s="418" t="inlineStr"/>
      <c r="M1737" s="418" t="inlineStr"/>
      <c r="N1737" s="455" t="n"/>
      <c r="O1737" s="455">
        <f>IF(W1737&lt;0,AI1737,I1737)</f>
        <v/>
      </c>
      <c r="P1737" s="455">
        <f>I1737-O1737</f>
        <v/>
      </c>
      <c r="Q1737" s="418" t="n"/>
      <c r="R1737" s="418" t="inlineStr">
        <is>
          <t>221626</t>
        </is>
      </c>
      <c r="S1737" s="418" t="inlineStr">
        <is>
          <t>221626</t>
        </is>
      </c>
      <c r="T1737" s="418">
        <f>R1737=S1737</f>
        <v/>
      </c>
      <c r="U1737" s="418">
        <f>AND(MONTH(F1737)=MONTH(Y1737), YEAR(F1737)=YEAR(Y1737))</f>
        <v/>
      </c>
      <c r="V1737" s="418">
        <f>AND(AC1737&lt;&gt;"", 'Company information'!D$4&lt;&gt;"", RIGHT(SUBSTITUTE(AC1737,"-",""),9)=RIGHT(SUBSTITUTE('Company information'!D$4,"-",""),9))</f>
        <v/>
      </c>
      <c r="W1737" s="418">
        <f>AI1737-I1737</f>
        <v/>
      </c>
      <c r="X1737" s="455" t="n"/>
      <c r="Y1737" s="419" t="n">
        <v>44838</v>
      </c>
      <c r="Z1737" s="418" t="inlineStr">
        <is>
          <t>221626</t>
        </is>
      </c>
      <c r="AA1737" s="418" t="inlineStr"/>
      <c r="AB1737" s="418" t="inlineStr">
        <is>
          <t>បុគ្គលជាប់អាករ</t>
        </is>
      </c>
      <c r="AC1737" s="418" t="inlineStr">
        <is>
          <t>L001-100067123</t>
        </is>
      </c>
      <c r="AD1737" s="418" t="inlineStr">
        <is>
          <t>រីឡាយអេប៊ល សូស អ៊ិនដាសស្រ្ទៀល (ខេមបូឌា)</t>
        </is>
      </c>
      <c r="AE1737" s="455" t="n">
        <v>66716</v>
      </c>
      <c r="AF1737" s="455" t="n">
        <v>60651</v>
      </c>
      <c r="AG1737" s="455" t="n">
        <v>0</v>
      </c>
      <c r="AH1737" s="455" t="n">
        <v>0</v>
      </c>
      <c r="AI1737" s="455" t="n">
        <v>6065</v>
      </c>
      <c r="AJ1737" s="455" t="n">
        <v>0</v>
      </c>
      <c r="AK1737" s="455" t="n">
        <v>0</v>
      </c>
      <c r="AL1737" s="455" t="n">
        <v>0</v>
      </c>
      <c r="AM1737" s="455" t="n">
        <v>0</v>
      </c>
      <c r="AN1737" s="455" t="n">
        <v>0</v>
      </c>
      <c r="AO1737" s="455" t="n">
        <v>0</v>
      </c>
      <c r="AP1737" s="455" t="n">
        <v>0</v>
      </c>
      <c r="AQ1737" s="455" t="n">
        <v>0</v>
      </c>
      <c r="AR1737" s="418" t="inlineStr"/>
      <c r="AS1737" s="418" t="inlineStr">
        <is>
          <t>WARE</t>
        </is>
      </c>
      <c r="AT1737" s="418" t="inlineStr">
        <is>
          <t>បានប្រកាសពន្ធ</t>
        </is>
      </c>
    </row>
    <row r="1738">
      <c r="A1738" s="417" t="n">
        <v>1729</v>
      </c>
      <c r="B1738" s="418" t="inlineStr">
        <is>
          <t>Transfer charge</t>
        </is>
      </c>
      <c r="C1738" s="418" t="inlineStr">
        <is>
          <t>អាយធីអាយ អ៊ិនធើណេសិនណល ត្រេនស័្ពរថេសិន (ខេមបូឌា) ឯ.ក</t>
        </is>
      </c>
      <c r="D1738" s="418" t="inlineStr">
        <is>
          <t>K002-901800477</t>
        </is>
      </c>
      <c r="E1738" s="418" t="inlineStr">
        <is>
          <t>CAM222847</t>
        </is>
      </c>
      <c r="F1738" s="419" t="n">
        <v>44571</v>
      </c>
      <c r="G1738" s="420" t="n">
        <v>65784</v>
      </c>
      <c r="H1738" s="418" t="n"/>
      <c r="I1738" s="455" t="n">
        <v>65784</v>
      </c>
      <c r="J1738" s="418">
        <f>IF(L1738&lt;&gt;"",L1738,K1738)</f>
        <v/>
      </c>
      <c r="K1738" s="418">
        <f>IF(AND(T1738=TRUE, U1738=TRUE, V1738=TRUE), IF(W1738&lt;-0.05, "អនុញ្ញាត (អ្នកផ្គត់ផ្គង់ប្រកាសខ្វះ)", "បានប្រកាស (អនុញ្ញាត)"), IF(AND(T1738=FALSE, U1738=FALSE, V1738=FALSE), "ព្យួរទុក (មិនមានទិន្នន័យ)", "ប្រកាសខុស (ព្យួរទុក)"))</f>
        <v/>
      </c>
      <c r="L1738" s="418" t="inlineStr"/>
      <c r="M1738" s="418" t="inlineStr"/>
      <c r="N1738" s="455" t="n"/>
      <c r="O1738" s="455">
        <f>IF(W1738&lt;0,AI1738,I1738)</f>
        <v/>
      </c>
      <c r="P1738" s="455">
        <f>I1738-O1738</f>
        <v/>
      </c>
      <c r="Q1738" s="418" t="n"/>
      <c r="R1738" s="418" t="inlineStr">
        <is>
          <t>CAM222847</t>
        </is>
      </c>
      <c r="S1738" s="418" t="inlineStr">
        <is>
          <t>CAM222847</t>
        </is>
      </c>
      <c r="T1738" s="418">
        <f>R1738=S1738</f>
        <v/>
      </c>
      <c r="U1738" s="418">
        <f>AND(MONTH(F1738)=MONTH(Y1738), YEAR(F1738)=YEAR(Y1738))</f>
        <v/>
      </c>
      <c r="V1738" s="418">
        <f>AND(AC1738&lt;&gt;"", 'Company information'!D$4&lt;&gt;"", RIGHT(SUBSTITUTE(AC1738,"-",""),9)=RIGHT(SUBSTITUTE('Company information'!D$4,"-",""),9))</f>
        <v/>
      </c>
      <c r="W1738" s="418">
        <f>AI1738-I1738</f>
        <v/>
      </c>
      <c r="X1738" s="455" t="n"/>
      <c r="Y1738" s="419" t="n">
        <v>44835</v>
      </c>
      <c r="Z1738" s="418" t="inlineStr">
        <is>
          <t>CAM222847</t>
        </is>
      </c>
      <c r="AA1738" s="418" t="inlineStr"/>
      <c r="AB1738" s="418" t="inlineStr">
        <is>
          <t>បុគ្គលជាប់អាករ</t>
        </is>
      </c>
      <c r="AC1738" s="418" t="inlineStr">
        <is>
          <t>L001-100067123</t>
        </is>
      </c>
      <c r="AD1738" s="418" t="inlineStr">
        <is>
          <t>រីឡាយអេប៊ល សូស អ៊ិនដាសស្រ្ទៀល (ខេមបូឌា)</t>
        </is>
      </c>
      <c r="AE1738" s="455" t="n">
        <v>723628</v>
      </c>
      <c r="AF1738" s="455" t="n">
        <v>657844</v>
      </c>
      <c r="AG1738" s="455" t="n">
        <v>0</v>
      </c>
      <c r="AH1738" s="455" t="n">
        <v>0</v>
      </c>
      <c r="AI1738" s="455" t="n">
        <v>65784</v>
      </c>
      <c r="AJ1738" s="455" t="n">
        <v>0</v>
      </c>
      <c r="AK1738" s="455" t="n">
        <v>0</v>
      </c>
      <c r="AL1738" s="455" t="n">
        <v>0</v>
      </c>
      <c r="AM1738" s="455" t="n">
        <v>0</v>
      </c>
      <c r="AN1738" s="455" t="n">
        <v>0</v>
      </c>
      <c r="AO1738" s="455" t="n">
        <v>0</v>
      </c>
      <c r="AP1738" s="455" t="n">
        <v>0</v>
      </c>
      <c r="AQ1738" s="455" t="n">
        <v>0</v>
      </c>
      <c r="AR1738" s="418" t="inlineStr"/>
      <c r="AS1738" s="418" t="inlineStr">
        <is>
          <t>THC,DOC</t>
        </is>
      </c>
      <c r="AT1738" s="418" t="inlineStr">
        <is>
          <t>បានប្រកាសពន្ធ</t>
        </is>
      </c>
    </row>
    <row r="1739">
      <c r="A1739" s="417" t="n">
        <v>1730</v>
      </c>
      <c r="B1739" s="418" t="inlineStr">
        <is>
          <t>Machine and accessory</t>
        </is>
      </c>
      <c r="C1739" s="418" t="inlineStr">
        <is>
          <t>យូនៀន ឆេមភៀន ឡូជីស្ទីក (ខេមបូឌា)</t>
        </is>
      </c>
      <c r="D1739" s="418" t="inlineStr">
        <is>
          <t>L001-104010509</t>
        </is>
      </c>
      <c r="E1739" s="418" t="inlineStr">
        <is>
          <t>221625</t>
        </is>
      </c>
      <c r="F1739" s="419" t="n">
        <v>44661</v>
      </c>
      <c r="G1739" s="420" t="n">
        <v>4131</v>
      </c>
      <c r="H1739" s="418" t="n"/>
      <c r="I1739" s="455" t="n">
        <v>4131</v>
      </c>
      <c r="J1739" s="418">
        <f>IF(L1739&lt;&gt;"",L1739,K1739)</f>
        <v/>
      </c>
      <c r="K1739" s="418">
        <f>IF(AND(T1739=TRUE, U1739=TRUE, V1739=TRUE), IF(W1739&lt;-0.05, "អនុញ្ញាត (អ្នកផ្គត់ផ្គង់ប្រកាសខ្វះ)", "បានប្រកាស (អនុញ្ញាត)"), IF(AND(T1739=FALSE, U1739=FALSE, V1739=FALSE), "ព្យួរទុក (មិនមានទិន្នន័យ)", "ប្រកាសខុស (ព្យួរទុក)"))</f>
        <v/>
      </c>
      <c r="L1739" s="418" t="inlineStr"/>
      <c r="M1739" s="418" t="inlineStr"/>
      <c r="N1739" s="455" t="n"/>
      <c r="O1739" s="455">
        <f>IF(W1739&lt;0,AI1739,I1739)</f>
        <v/>
      </c>
      <c r="P1739" s="455">
        <f>I1739-O1739</f>
        <v/>
      </c>
      <c r="Q1739" s="418" t="n"/>
      <c r="R1739" s="418" t="inlineStr">
        <is>
          <t>221625</t>
        </is>
      </c>
      <c r="S1739" s="418" t="inlineStr">
        <is>
          <t>221625</t>
        </is>
      </c>
      <c r="T1739" s="418">
        <f>R1739=S1739</f>
        <v/>
      </c>
      <c r="U1739" s="418">
        <f>AND(MONTH(F1739)=MONTH(Y1739), YEAR(F1739)=YEAR(Y1739))</f>
        <v/>
      </c>
      <c r="V1739" s="418">
        <f>AND(AC1739&lt;&gt;"", 'Company information'!D$4&lt;&gt;"", RIGHT(SUBSTITUTE(AC1739,"-",""),9)=RIGHT(SUBSTITUTE('Company information'!D$4,"-",""),9))</f>
        <v/>
      </c>
      <c r="W1739" s="418">
        <f>AI1739-I1739</f>
        <v/>
      </c>
      <c r="X1739" s="455" t="n"/>
      <c r="Y1739" s="419" t="n">
        <v>44838</v>
      </c>
      <c r="Z1739" s="418" t="inlineStr">
        <is>
          <t>221625</t>
        </is>
      </c>
      <c r="AA1739" s="418" t="inlineStr"/>
      <c r="AB1739" s="418" t="inlineStr">
        <is>
          <t>បុគ្គលជាប់អាករ</t>
        </is>
      </c>
      <c r="AC1739" s="418" t="inlineStr">
        <is>
          <t>L001-100067123</t>
        </is>
      </c>
      <c r="AD1739" s="418" t="inlineStr">
        <is>
          <t>រីឡាយអេប៊ល សូស អ៊ិនដាសស្រ្ទៀល (ខេមបូឌា)</t>
        </is>
      </c>
      <c r="AE1739" s="455" t="n">
        <v>45441</v>
      </c>
      <c r="AF1739" s="455" t="n">
        <v>41310</v>
      </c>
      <c r="AG1739" s="455" t="n">
        <v>0</v>
      </c>
      <c r="AH1739" s="455" t="n">
        <v>0</v>
      </c>
      <c r="AI1739" s="455" t="n">
        <v>4131</v>
      </c>
      <c r="AJ1739" s="455" t="n">
        <v>0</v>
      </c>
      <c r="AK1739" s="455" t="n">
        <v>0</v>
      </c>
      <c r="AL1739" s="455" t="n">
        <v>0</v>
      </c>
      <c r="AM1739" s="455" t="n">
        <v>0</v>
      </c>
      <c r="AN1739" s="455" t="n">
        <v>0</v>
      </c>
      <c r="AO1739" s="455" t="n">
        <v>0</v>
      </c>
      <c r="AP1739" s="455" t="n">
        <v>0</v>
      </c>
      <c r="AQ1739" s="455" t="n">
        <v>0</v>
      </c>
      <c r="AR1739" s="418" t="inlineStr"/>
      <c r="AS1739" s="418" t="inlineStr">
        <is>
          <t>WARE</t>
        </is>
      </c>
      <c r="AT1739" s="418" t="inlineStr">
        <is>
          <t>បានប្រកាសពន្ធ</t>
        </is>
      </c>
    </row>
    <row r="1740">
      <c r="A1740" s="417" t="n">
        <v>1731</v>
      </c>
      <c r="B1740" s="418" t="inlineStr">
        <is>
          <t>Stationery</t>
        </is>
      </c>
      <c r="C1740" s="418" t="inlineStr">
        <is>
          <t>កំពង់ផែស្វយ័តក្រុងព្រះសីហនុ</t>
        </is>
      </c>
      <c r="D1740" s="418" t="inlineStr">
        <is>
          <t>L001-100044638</t>
        </is>
      </c>
      <c r="E1740" s="418" t="inlineStr">
        <is>
          <t>175730</t>
        </is>
      </c>
      <c r="F1740" s="419" t="n">
        <v>44661</v>
      </c>
      <c r="G1740" s="420" t="n">
        <v>2527</v>
      </c>
      <c r="H1740" s="418" t="n"/>
      <c r="I1740" s="455" t="n">
        <v>2527</v>
      </c>
      <c r="J1740" s="418">
        <f>IF(L1740&lt;&gt;"",L1740,K1740)</f>
        <v/>
      </c>
      <c r="K1740" s="418">
        <f>IF(AND(T1740=TRUE, U1740=TRUE, V1740=TRUE), IF(W1740&lt;-0.05, "អនុញ្ញាត (អ្នកផ្គត់ផ្គង់ប្រកាសខ្វះ)", "បានប្រកាស (អនុញ្ញាត)"), IF(AND(T1740=FALSE, U1740=FALSE, V1740=FALSE), "ព្យួរទុក (មិនមានទិន្នន័យ)", "ប្រកាសខុស (ព្យួរទុក)"))</f>
        <v/>
      </c>
      <c r="L1740" s="418" t="inlineStr"/>
      <c r="M1740" s="418" t="inlineStr"/>
      <c r="N1740" s="455" t="n"/>
      <c r="O1740" s="455">
        <f>IF(W1740&lt;0,AI1740,I1740)</f>
        <v/>
      </c>
      <c r="P1740" s="455">
        <f>I1740-O1740</f>
        <v/>
      </c>
      <c r="Q1740" s="418" t="n"/>
      <c r="R1740" s="418" t="inlineStr">
        <is>
          <t>175730</t>
        </is>
      </c>
      <c r="S1740" s="418" t="inlineStr"/>
      <c r="T1740" s="418">
        <f>R1740=S1740</f>
        <v/>
      </c>
      <c r="U1740" s="418">
        <f>AND(MONTH(F1740)=MONTH(Y1740), YEAR(F1740)=YEAR(Y1740))</f>
        <v/>
      </c>
      <c r="V1740" s="418">
        <f>AND(AC1740&lt;&gt;"", 'Company information'!D$4&lt;&gt;"", RIGHT(SUBSTITUTE(AC1740,"-",""),9)=RIGHT(SUBSTITUTE('Company information'!D$4,"-",""),9))</f>
        <v/>
      </c>
      <c r="W1740" s="418">
        <f>AI1740-I1740</f>
        <v/>
      </c>
      <c r="X1740" s="455" t="n"/>
      <c r="Y1740" s="417" t="n"/>
      <c r="Z1740" s="418" t="n"/>
      <c r="AA1740" s="418" t="n"/>
      <c r="AB1740" s="418" t="n"/>
      <c r="AC1740" s="418" t="n"/>
      <c r="AD1740" s="418" t="n"/>
      <c r="AE1740" s="455" t="n"/>
      <c r="AF1740" s="455" t="n"/>
      <c r="AG1740" s="455" t="n"/>
      <c r="AH1740" s="455" t="n"/>
      <c r="AI1740" s="455" t="n"/>
      <c r="AJ1740" s="455" t="n"/>
      <c r="AK1740" s="455" t="n"/>
      <c r="AL1740" s="455" t="n"/>
      <c r="AM1740" s="455" t="n"/>
      <c r="AN1740" s="455" t="n"/>
      <c r="AO1740" s="455" t="n"/>
      <c r="AP1740" s="455" t="n"/>
      <c r="AQ1740" s="455" t="n"/>
      <c r="AR1740" s="418" t="n"/>
      <c r="AS1740" s="418" t="n"/>
      <c r="AT1740" s="418" t="n"/>
    </row>
    <row r="1741">
      <c r="A1741" s="417" t="n">
        <v>1732</v>
      </c>
      <c r="B1741" s="418" t="inlineStr">
        <is>
          <t>Thread</t>
        </is>
      </c>
      <c r="C1741" s="418" t="inlineStr">
        <is>
          <t>អាយធីអាយ អ៊ិនធើណេសិនណល ត្រេនស័្ពរថេសិន (ខេមបូឌា) ឯ.ក</t>
        </is>
      </c>
      <c r="D1741" s="418" t="inlineStr">
        <is>
          <t>K002-901800477</t>
        </is>
      </c>
      <c r="E1741" s="418" t="inlineStr">
        <is>
          <t>CAM222851</t>
        </is>
      </c>
      <c r="F1741" s="419" t="n">
        <v>44630</v>
      </c>
      <c r="G1741" s="420" t="n">
        <v>155198</v>
      </c>
      <c r="H1741" s="418" t="n"/>
      <c r="I1741" s="455" t="n">
        <v>155198</v>
      </c>
      <c r="J1741" s="418">
        <f>IF(L1741&lt;&gt;"",L1741,K1741)</f>
        <v/>
      </c>
      <c r="K1741" s="418">
        <f>IF(AND(T1741=TRUE, U1741=TRUE, V1741=TRUE), IF(W1741&lt;-0.05, "អនុញ្ញាត (អ្នកផ្គត់ផ្គង់ប្រកាសខ្វះ)", "បានប្រកាស (អនុញ្ញាត)"), IF(AND(T1741=FALSE, U1741=FALSE, V1741=FALSE), "ព្យួរទុក (មិនមានទិន្នន័យ)", "ប្រកាសខុស (ព្យួរទុក)"))</f>
        <v/>
      </c>
      <c r="L1741" s="418" t="inlineStr"/>
      <c r="M1741" s="418" t="inlineStr"/>
      <c r="N1741" s="455" t="n"/>
      <c r="O1741" s="455">
        <f>IF(W1741&lt;0,AI1741,I1741)</f>
        <v/>
      </c>
      <c r="P1741" s="455">
        <f>I1741-O1741</f>
        <v/>
      </c>
      <c r="Q1741" s="418" t="n"/>
      <c r="R1741" s="418" t="inlineStr">
        <is>
          <t>CAM222851</t>
        </is>
      </c>
      <c r="S1741" s="418" t="inlineStr">
        <is>
          <t>CAM222851</t>
        </is>
      </c>
      <c r="T1741" s="418">
        <f>R1741=S1741</f>
        <v/>
      </c>
      <c r="U1741" s="418">
        <f>AND(MONTH(F1741)=MONTH(Y1741), YEAR(F1741)=YEAR(Y1741))</f>
        <v/>
      </c>
      <c r="V1741" s="418">
        <f>AND(AC1741&lt;&gt;"", 'Company information'!D$4&lt;&gt;"", RIGHT(SUBSTITUTE(AC1741,"-",""),9)=RIGHT(SUBSTITUTE('Company information'!D$4,"-",""),9))</f>
        <v/>
      </c>
      <c r="W1741" s="418">
        <f>AI1741-I1741</f>
        <v/>
      </c>
      <c r="X1741" s="455" t="n"/>
      <c r="Y1741" s="419" t="n">
        <v>44837</v>
      </c>
      <c r="Z1741" s="418" t="inlineStr">
        <is>
          <t>CAM222851</t>
        </is>
      </c>
      <c r="AA1741" s="418" t="inlineStr"/>
      <c r="AB1741" s="418" t="inlineStr">
        <is>
          <t>បុគ្គលជាប់អាករ</t>
        </is>
      </c>
      <c r="AC1741" s="418" t="inlineStr">
        <is>
          <t>L001-100067123</t>
        </is>
      </c>
      <c r="AD1741" s="418" t="inlineStr">
        <is>
          <t>រីឡាយអេប៊ល សូស អ៊ិនដាសស្រ្ទៀល (ខេមបូឌា)</t>
        </is>
      </c>
      <c r="AE1741" s="455" t="n">
        <v>1707176</v>
      </c>
      <c r="AF1741" s="455" t="n">
        <v>1551978</v>
      </c>
      <c r="AG1741" s="455" t="n">
        <v>0</v>
      </c>
      <c r="AH1741" s="455" t="n">
        <v>0</v>
      </c>
      <c r="AI1741" s="455" t="n">
        <v>155198</v>
      </c>
      <c r="AJ1741" s="455" t="n">
        <v>0</v>
      </c>
      <c r="AK1741" s="455" t="n">
        <v>0</v>
      </c>
      <c r="AL1741" s="455" t="n">
        <v>0</v>
      </c>
      <c r="AM1741" s="455" t="n">
        <v>0</v>
      </c>
      <c r="AN1741" s="455" t="n">
        <v>0</v>
      </c>
      <c r="AO1741" s="455" t="n">
        <v>0</v>
      </c>
      <c r="AP1741" s="455" t="n">
        <v>0</v>
      </c>
      <c r="AQ1741" s="455" t="n">
        <v>0</v>
      </c>
      <c r="AR1741" s="418" t="inlineStr"/>
      <c r="AS1741" s="418" t="inlineStr">
        <is>
          <t>COLOADER,AGENCY</t>
        </is>
      </c>
      <c r="AT1741" s="418" t="inlineStr">
        <is>
          <t>បានប្រកាសពន្ធ</t>
        </is>
      </c>
    </row>
    <row r="1742">
      <c r="A1742" s="417" t="n">
        <v>1733</v>
      </c>
      <c r="B1742" s="418" t="inlineStr">
        <is>
          <t>Material</t>
        </is>
      </c>
      <c r="C1742" s="418" t="inlineStr">
        <is>
          <t>ម៉ីង លាំង ខូ អិលធីឌី</t>
        </is>
      </c>
      <c r="D1742" s="418" t="inlineStr">
        <is>
          <t>K009-100089860</t>
        </is>
      </c>
      <c r="E1742" s="418" t="inlineStr">
        <is>
          <t>002584</t>
        </is>
      </c>
      <c r="F1742" s="419" t="n">
        <v>44865</v>
      </c>
      <c r="G1742" s="420" t="n">
        <v>235209</v>
      </c>
      <c r="H1742" s="418" t="n"/>
      <c r="I1742" s="455" t="n">
        <v>235209</v>
      </c>
      <c r="J1742" s="418">
        <f>IF(L1742&lt;&gt;"",L1742,K1742)</f>
        <v/>
      </c>
      <c r="K1742" s="418">
        <f>IF(AND(T1742=TRUE, U1742=TRUE, V1742=TRUE), IF(W1742&lt;-0.05, "អនុញ្ញាត (អ្នកផ្គត់ផ្គង់ប្រកាសខ្វះ)", "បានប្រកាស (អនុញ្ញាត)"), IF(AND(T1742=FALSE, U1742=FALSE, V1742=FALSE), "ព្យួរទុក (មិនមានទិន្នន័យ)", "ប្រកាសខុស (ព្យួរទុក)"))</f>
        <v/>
      </c>
      <c r="L1742" s="418" t="inlineStr"/>
      <c r="M1742" s="418" t="inlineStr"/>
      <c r="N1742" s="455" t="n"/>
      <c r="O1742" s="455">
        <f>IF(W1742&lt;0,AI1742,I1742)</f>
        <v/>
      </c>
      <c r="P1742" s="455">
        <f>I1742-O1742</f>
        <v/>
      </c>
      <c r="Q1742" s="418" t="n"/>
      <c r="R1742" s="418" t="inlineStr">
        <is>
          <t>002584</t>
        </is>
      </c>
      <c r="S1742" s="418" t="inlineStr">
        <is>
          <t>002584</t>
        </is>
      </c>
      <c r="T1742" s="418">
        <f>R1742=S1742</f>
        <v/>
      </c>
      <c r="U1742" s="418">
        <f>AND(MONTH(F1742)=MONTH(Y1742), YEAR(F1742)=YEAR(Y1742))</f>
        <v/>
      </c>
      <c r="V1742" s="418">
        <f>AND(AC1742&lt;&gt;"", 'Company information'!D$4&lt;&gt;"", RIGHT(SUBSTITUTE(AC1742,"-",""),9)=RIGHT(SUBSTITUTE('Company information'!D$4,"-",""),9))</f>
        <v/>
      </c>
      <c r="W1742" s="418">
        <f>AI1742-I1742</f>
        <v/>
      </c>
      <c r="X1742" s="455" t="n"/>
      <c r="Y1742" s="419" t="n">
        <v>44865</v>
      </c>
      <c r="Z1742" s="418" t="inlineStr">
        <is>
          <t>002584</t>
        </is>
      </c>
      <c r="AA1742" s="418" t="inlineStr"/>
      <c r="AB1742" s="418" t="inlineStr">
        <is>
          <t>បុគ្គលជាប់អាករ</t>
        </is>
      </c>
      <c r="AC1742" s="418" t="inlineStr">
        <is>
          <t>L001-100067123</t>
        </is>
      </c>
      <c r="AD1742" s="418" t="inlineStr">
        <is>
          <t>រីឡាយអេប៊ល សូស អ៊ិនដាសស្រ្ទៀល (ខេមបូឌា)</t>
        </is>
      </c>
      <c r="AE1742" s="455" t="n">
        <v>2587297</v>
      </c>
      <c r="AF1742" s="455" t="n">
        <v>2352088</v>
      </c>
      <c r="AG1742" s="455" t="n">
        <v>0</v>
      </c>
      <c r="AH1742" s="455" t="n">
        <v>0</v>
      </c>
      <c r="AI1742" s="455" t="n">
        <v>235209</v>
      </c>
      <c r="AJ1742" s="455" t="n">
        <v>0</v>
      </c>
      <c r="AK1742" s="455" t="n">
        <v>0</v>
      </c>
      <c r="AL1742" s="455" t="n">
        <v>0</v>
      </c>
      <c r="AM1742" s="455" t="n">
        <v>0</v>
      </c>
      <c r="AN1742" s="455" t="n">
        <v>0</v>
      </c>
      <c r="AO1742" s="455" t="n">
        <v>0</v>
      </c>
      <c r="AP1742" s="455" t="n">
        <v>0</v>
      </c>
      <c r="AQ1742" s="455" t="n">
        <v>0</v>
      </c>
      <c r="AR1742" s="418" t="inlineStr"/>
      <c r="AS1742" s="418" t="inlineStr">
        <is>
          <t>Trucking</t>
        </is>
      </c>
      <c r="AT1742" s="418" t="inlineStr">
        <is>
          <t>បានប្រកាសពន្ធ</t>
        </is>
      </c>
    </row>
    <row r="1743">
      <c r="A1743" s="417" t="n">
        <v>1734</v>
      </c>
      <c r="B1743" s="418" t="inlineStr">
        <is>
          <t>Monthly Security for May 2024</t>
        </is>
      </c>
      <c r="C1743" s="418" t="inlineStr">
        <is>
          <t>ម៉ីង លាំង ខូ អិលធីឌី</t>
        </is>
      </c>
      <c r="D1743" s="418" t="inlineStr">
        <is>
          <t>K009-100089860</t>
        </is>
      </c>
      <c r="E1743" s="418" t="inlineStr">
        <is>
          <t>002546</t>
        </is>
      </c>
      <c r="F1743" s="419" t="n">
        <v>44861</v>
      </c>
      <c r="G1743" s="420" t="n">
        <v>129645</v>
      </c>
      <c r="H1743" s="418" t="n"/>
      <c r="I1743" s="455" t="n">
        <v>129645</v>
      </c>
      <c r="J1743" s="418">
        <f>IF(L1743&lt;&gt;"",L1743,K1743)</f>
        <v/>
      </c>
      <c r="K1743" s="418">
        <f>IF(AND(T1743=TRUE, U1743=TRUE, V1743=TRUE), IF(W1743&lt;-0.05, "អនុញ្ញាត (អ្នកផ្គត់ផ្គង់ប្រកាសខ្វះ)", "បានប្រកាស (អនុញ្ញាត)"), IF(AND(T1743=FALSE, U1743=FALSE, V1743=FALSE), "ព្យួរទុក (មិនមានទិន្នន័យ)", "ប្រកាសខុស (ព្យួរទុក)"))</f>
        <v/>
      </c>
      <c r="L1743" s="418" t="inlineStr"/>
      <c r="M1743" s="418" t="inlineStr"/>
      <c r="N1743" s="455" t="n"/>
      <c r="O1743" s="455">
        <f>IF(W1743&lt;0,AI1743,I1743)</f>
        <v/>
      </c>
      <c r="P1743" s="455">
        <f>I1743-O1743</f>
        <v/>
      </c>
      <c r="Q1743" s="418" t="n"/>
      <c r="R1743" s="418" t="inlineStr">
        <is>
          <t>002546</t>
        </is>
      </c>
      <c r="S1743" s="418" t="inlineStr">
        <is>
          <t>002546</t>
        </is>
      </c>
      <c r="T1743" s="418">
        <f>R1743=S1743</f>
        <v/>
      </c>
      <c r="U1743" s="418">
        <f>AND(MONTH(F1743)=MONTH(Y1743), YEAR(F1743)=YEAR(Y1743))</f>
        <v/>
      </c>
      <c r="V1743" s="418">
        <f>AND(AC1743&lt;&gt;"", 'Company information'!D$4&lt;&gt;"", RIGHT(SUBSTITUTE(AC1743,"-",""),9)=RIGHT(SUBSTITUTE('Company information'!D$4,"-",""),9))</f>
        <v/>
      </c>
      <c r="W1743" s="418">
        <f>AI1743-I1743</f>
        <v/>
      </c>
      <c r="X1743" s="455" t="n"/>
      <c r="Y1743" s="419" t="n">
        <v>44861</v>
      </c>
      <c r="Z1743" s="418" t="inlineStr">
        <is>
          <t>002546</t>
        </is>
      </c>
      <c r="AA1743" s="418" t="inlineStr"/>
      <c r="AB1743" s="418" t="inlineStr">
        <is>
          <t>បុគ្គលជាប់អាករ</t>
        </is>
      </c>
      <c r="AC1743" s="418" t="inlineStr">
        <is>
          <t>L001-100067123</t>
        </is>
      </c>
      <c r="AD1743" s="418" t="inlineStr">
        <is>
          <t>រីឡាយអេប៊ល សូស អ៊ិនដាសស្រ្ទៀល (ខេមបូឌា)</t>
        </is>
      </c>
      <c r="AE1743" s="455" t="n">
        <v>1426091</v>
      </c>
      <c r="AF1743" s="455" t="n">
        <v>1296446</v>
      </c>
      <c r="AG1743" s="455" t="n">
        <v>0</v>
      </c>
      <c r="AH1743" s="455" t="n">
        <v>0</v>
      </c>
      <c r="AI1743" s="455" t="n">
        <v>129645</v>
      </c>
      <c r="AJ1743" s="455" t="n">
        <v>0</v>
      </c>
      <c r="AK1743" s="455" t="n">
        <v>0</v>
      </c>
      <c r="AL1743" s="455" t="n">
        <v>0</v>
      </c>
      <c r="AM1743" s="455" t="n">
        <v>0</v>
      </c>
      <c r="AN1743" s="455" t="n">
        <v>0</v>
      </c>
      <c r="AO1743" s="455" t="n">
        <v>0</v>
      </c>
      <c r="AP1743" s="455" t="n">
        <v>0</v>
      </c>
      <c r="AQ1743" s="455" t="n">
        <v>0</v>
      </c>
      <c r="AR1743" s="418" t="inlineStr"/>
      <c r="AS1743" s="418" t="inlineStr">
        <is>
          <t>Trucking</t>
        </is>
      </c>
      <c r="AT1743" s="418" t="inlineStr">
        <is>
          <t>បានប្រកាសពន្ធ</t>
        </is>
      </c>
    </row>
    <row r="1744">
      <c r="A1744" s="417" t="n">
        <v>1735</v>
      </c>
      <c r="B1744" s="418" t="inlineStr">
        <is>
          <t>Shipment Expense</t>
        </is>
      </c>
      <c r="C1744" s="418" t="inlineStr">
        <is>
          <t>ម៉ីង លាំង ខូ អិលធីឌី</t>
        </is>
      </c>
      <c r="D1744" s="418" t="inlineStr">
        <is>
          <t>K009-100089860</t>
        </is>
      </c>
      <c r="E1744" s="418" t="inlineStr">
        <is>
          <t>002545</t>
        </is>
      </c>
      <c r="F1744" s="419" t="n">
        <v>44861</v>
      </c>
      <c r="G1744" s="420" t="n">
        <v>92367</v>
      </c>
      <c r="H1744" s="418" t="n"/>
      <c r="I1744" s="455" t="n">
        <v>92367</v>
      </c>
      <c r="J1744" s="418">
        <f>IF(L1744&lt;&gt;"",L1744,K1744)</f>
        <v/>
      </c>
      <c r="K1744" s="418">
        <f>IF(AND(T1744=TRUE, U1744=TRUE, V1744=TRUE), IF(W1744&lt;-0.05, "អនុញ្ញាត (អ្នកផ្គត់ផ្គង់ប្រកាសខ្វះ)", "បានប្រកាស (អនុញ្ញាត)"), IF(AND(T1744=FALSE, U1744=FALSE, V1744=FALSE), "ព្យួរទុក (មិនមានទិន្នន័យ)", "ប្រកាសខុស (ព្យួរទុក)"))</f>
        <v/>
      </c>
      <c r="L1744" s="418" t="inlineStr"/>
      <c r="M1744" s="418" t="inlineStr"/>
      <c r="N1744" s="455" t="n"/>
      <c r="O1744" s="455">
        <f>IF(W1744&lt;0,AI1744,I1744)</f>
        <v/>
      </c>
      <c r="P1744" s="455">
        <f>I1744-O1744</f>
        <v/>
      </c>
      <c r="Q1744" s="418" t="n"/>
      <c r="R1744" s="418" t="inlineStr">
        <is>
          <t>002545</t>
        </is>
      </c>
      <c r="S1744" s="418" t="inlineStr">
        <is>
          <t>002545</t>
        </is>
      </c>
      <c r="T1744" s="418">
        <f>R1744=S1744</f>
        <v/>
      </c>
      <c r="U1744" s="418">
        <f>AND(MONTH(F1744)=MONTH(Y1744), YEAR(F1744)=YEAR(Y1744))</f>
        <v/>
      </c>
      <c r="V1744" s="418">
        <f>AND(AC1744&lt;&gt;"", 'Company information'!D$4&lt;&gt;"", RIGHT(SUBSTITUTE(AC1744,"-",""),9)=RIGHT(SUBSTITUTE('Company information'!D$4,"-",""),9))</f>
        <v/>
      </c>
      <c r="W1744" s="418">
        <f>AI1744-I1744</f>
        <v/>
      </c>
      <c r="X1744" s="455" t="n"/>
      <c r="Y1744" s="419" t="n">
        <v>44861</v>
      </c>
      <c r="Z1744" s="418" t="inlineStr">
        <is>
          <t>002545</t>
        </is>
      </c>
      <c r="AA1744" s="418" t="inlineStr"/>
      <c r="AB1744" s="418" t="inlineStr">
        <is>
          <t>បុគ្គលជាប់អាករ</t>
        </is>
      </c>
      <c r="AC1744" s="418" t="inlineStr">
        <is>
          <t>L001-100067123</t>
        </is>
      </c>
      <c r="AD1744" s="418" t="inlineStr">
        <is>
          <t>រីឡាយអេប៊ល សូស អ៊ិនដាសស្រ្ទៀល (ខេមបូឌា)</t>
        </is>
      </c>
      <c r="AE1744" s="455" t="n">
        <v>1016033</v>
      </c>
      <c r="AF1744" s="455" t="n">
        <v>923666</v>
      </c>
      <c r="AG1744" s="455" t="n">
        <v>0</v>
      </c>
      <c r="AH1744" s="455" t="n">
        <v>0</v>
      </c>
      <c r="AI1744" s="455" t="n">
        <v>92367</v>
      </c>
      <c r="AJ1744" s="455" t="n">
        <v>0</v>
      </c>
      <c r="AK1744" s="455" t="n">
        <v>0</v>
      </c>
      <c r="AL1744" s="455" t="n">
        <v>0</v>
      </c>
      <c r="AM1744" s="455" t="n">
        <v>0</v>
      </c>
      <c r="AN1744" s="455" t="n">
        <v>0</v>
      </c>
      <c r="AO1744" s="455" t="n">
        <v>0</v>
      </c>
      <c r="AP1744" s="455" t="n">
        <v>0</v>
      </c>
      <c r="AQ1744" s="455" t="n">
        <v>0</v>
      </c>
      <c r="AR1744" s="418" t="inlineStr"/>
      <c r="AS1744" s="418" t="inlineStr">
        <is>
          <t>Trucking</t>
        </is>
      </c>
      <c r="AT1744" s="418" t="inlineStr">
        <is>
          <t>បានប្រកាសពន្ធ</t>
        </is>
      </c>
    </row>
    <row r="1745">
      <c r="A1745" s="417" t="n">
        <v>1736</v>
      </c>
      <c r="B1745" s="418" t="inlineStr">
        <is>
          <t>Shipment Expense</t>
        </is>
      </c>
      <c r="C1745" s="418" t="inlineStr">
        <is>
          <t>ម៉ីង លាំង ខូ អិលធីឌី</t>
        </is>
      </c>
      <c r="D1745" s="418" t="inlineStr">
        <is>
          <t>K009-100089860</t>
        </is>
      </c>
      <c r="E1745" s="418" t="inlineStr">
        <is>
          <t>002581</t>
        </is>
      </c>
      <c r="F1745" s="419" t="n">
        <v>44865</v>
      </c>
      <c r="G1745" s="420" t="n">
        <v>201667</v>
      </c>
      <c r="H1745" s="418" t="n"/>
      <c r="I1745" s="455" t="n">
        <v>201667</v>
      </c>
      <c r="J1745" s="418">
        <f>IF(L1745&lt;&gt;"",L1745,K1745)</f>
        <v/>
      </c>
      <c r="K1745" s="418">
        <f>IF(AND(T1745=TRUE, U1745=TRUE, V1745=TRUE), IF(W1745&lt;-0.05, "អនុញ្ញាត (អ្នកផ្គត់ផ្គង់ប្រកាសខ្វះ)", "បានប្រកាស (អនុញ្ញាត)"), IF(AND(T1745=FALSE, U1745=FALSE, V1745=FALSE), "ព្យួរទុក (មិនមានទិន្នន័យ)", "ប្រកាសខុស (ព្យួរទុក)"))</f>
        <v/>
      </c>
      <c r="L1745" s="418" t="inlineStr"/>
      <c r="M1745" s="418" t="inlineStr"/>
      <c r="N1745" s="455" t="n"/>
      <c r="O1745" s="455">
        <f>IF(W1745&lt;0,AI1745,I1745)</f>
        <v/>
      </c>
      <c r="P1745" s="455">
        <f>I1745-O1745</f>
        <v/>
      </c>
      <c r="Q1745" s="418" t="n"/>
      <c r="R1745" s="418" t="inlineStr">
        <is>
          <t>002581</t>
        </is>
      </c>
      <c r="S1745" s="418" t="inlineStr">
        <is>
          <t>002581</t>
        </is>
      </c>
      <c r="T1745" s="418">
        <f>R1745=S1745</f>
        <v/>
      </c>
      <c r="U1745" s="418">
        <f>AND(MONTH(F1745)=MONTH(Y1745), YEAR(F1745)=YEAR(Y1745))</f>
        <v/>
      </c>
      <c r="V1745" s="418">
        <f>AND(AC1745&lt;&gt;"", 'Company information'!D$4&lt;&gt;"", RIGHT(SUBSTITUTE(AC1745,"-",""),9)=RIGHT(SUBSTITUTE('Company information'!D$4,"-",""),9))</f>
        <v/>
      </c>
      <c r="W1745" s="418">
        <f>AI1745-I1745</f>
        <v/>
      </c>
      <c r="X1745" s="455" t="n"/>
      <c r="Y1745" s="419" t="n">
        <v>44865</v>
      </c>
      <c r="Z1745" s="418" t="inlineStr">
        <is>
          <t>002581</t>
        </is>
      </c>
      <c r="AA1745" s="418" t="inlineStr"/>
      <c r="AB1745" s="418" t="inlineStr">
        <is>
          <t>បុគ្គលជាប់អាករ</t>
        </is>
      </c>
      <c r="AC1745" s="418" t="inlineStr">
        <is>
          <t>L001-100067123</t>
        </is>
      </c>
      <c r="AD1745" s="418" t="inlineStr">
        <is>
          <t>រីឡាយអេប៊ល សូស អ៊ិនដាសស្រ្ទៀល (ខេមបូឌា)</t>
        </is>
      </c>
      <c r="AE1745" s="455" t="n">
        <v>2218334</v>
      </c>
      <c r="AF1745" s="455" t="n">
        <v>2016667</v>
      </c>
      <c r="AG1745" s="455" t="n">
        <v>0</v>
      </c>
      <c r="AH1745" s="455" t="n">
        <v>0</v>
      </c>
      <c r="AI1745" s="455" t="n">
        <v>201667</v>
      </c>
      <c r="AJ1745" s="455" t="n">
        <v>0</v>
      </c>
      <c r="AK1745" s="455" t="n">
        <v>0</v>
      </c>
      <c r="AL1745" s="455" t="n">
        <v>0</v>
      </c>
      <c r="AM1745" s="455" t="n">
        <v>0</v>
      </c>
      <c r="AN1745" s="455" t="n">
        <v>0</v>
      </c>
      <c r="AO1745" s="455" t="n">
        <v>0</v>
      </c>
      <c r="AP1745" s="455" t="n">
        <v>0</v>
      </c>
      <c r="AQ1745" s="455" t="n">
        <v>0</v>
      </c>
      <c r="AR1745" s="418" t="inlineStr"/>
      <c r="AS1745" s="418" t="inlineStr">
        <is>
          <t>Trucking</t>
        </is>
      </c>
      <c r="AT1745" s="418" t="inlineStr">
        <is>
          <t>បានប្រកាសពន្ធ</t>
        </is>
      </c>
    </row>
    <row r="1746">
      <c r="A1746" s="417" t="n">
        <v>1737</v>
      </c>
      <c r="B1746" s="418" t="inlineStr">
        <is>
          <t>Shipment Expense</t>
        </is>
      </c>
      <c r="C1746" s="418" t="inlineStr">
        <is>
          <t>ម៉ីង លាំង ខូ អិលធីឌី</t>
        </is>
      </c>
      <c r="D1746" s="418" t="inlineStr">
        <is>
          <t>K009-100089860</t>
        </is>
      </c>
      <c r="E1746" s="418" t="inlineStr">
        <is>
          <t>002498</t>
        </is>
      </c>
      <c r="F1746" s="419" t="n">
        <v>44852</v>
      </c>
      <c r="G1746" s="420" t="n">
        <v>142174</v>
      </c>
      <c r="H1746" s="418" t="n"/>
      <c r="I1746" s="455" t="n">
        <v>142174</v>
      </c>
      <c r="J1746" s="418">
        <f>IF(L1746&lt;&gt;"",L1746,K1746)</f>
        <v/>
      </c>
      <c r="K1746" s="418">
        <f>IF(AND(T1746=TRUE, U1746=TRUE, V1746=TRUE), IF(W1746&lt;-0.05, "អនុញ្ញាត (អ្នកផ្គត់ផ្គង់ប្រកាសខ្វះ)", "បានប្រកាស (អនុញ្ញាត)"), IF(AND(T1746=FALSE, U1746=FALSE, V1746=FALSE), "ព្យួរទុក (មិនមានទិន្នន័យ)", "ប្រកាសខុស (ព្យួរទុក)"))</f>
        <v/>
      </c>
      <c r="L1746" s="418" t="inlineStr"/>
      <c r="M1746" s="418" t="inlineStr"/>
      <c r="N1746" s="455" t="n"/>
      <c r="O1746" s="455">
        <f>IF(W1746&lt;0,AI1746,I1746)</f>
        <v/>
      </c>
      <c r="P1746" s="455">
        <f>I1746-O1746</f>
        <v/>
      </c>
      <c r="Q1746" s="418" t="n"/>
      <c r="R1746" s="418" t="inlineStr">
        <is>
          <t>002498</t>
        </is>
      </c>
      <c r="S1746" s="418" t="inlineStr">
        <is>
          <t>002498</t>
        </is>
      </c>
      <c r="T1746" s="418">
        <f>R1746=S1746</f>
        <v/>
      </c>
      <c r="U1746" s="418">
        <f>AND(MONTH(F1746)=MONTH(Y1746), YEAR(F1746)=YEAR(Y1746))</f>
        <v/>
      </c>
      <c r="V1746" s="418">
        <f>AND(AC1746&lt;&gt;"", 'Company information'!D$4&lt;&gt;"", RIGHT(SUBSTITUTE(AC1746,"-",""),9)=RIGHT(SUBSTITUTE('Company information'!D$4,"-",""),9))</f>
        <v/>
      </c>
      <c r="W1746" s="418">
        <f>AI1746-I1746</f>
        <v/>
      </c>
      <c r="X1746" s="455" t="n"/>
      <c r="Y1746" s="419" t="n">
        <v>44852</v>
      </c>
      <c r="Z1746" s="418" t="inlineStr">
        <is>
          <t>002498</t>
        </is>
      </c>
      <c r="AA1746" s="418" t="inlineStr"/>
      <c r="AB1746" s="418" t="inlineStr">
        <is>
          <t>បុគ្គលជាប់អាករ</t>
        </is>
      </c>
      <c r="AC1746" s="418" t="inlineStr">
        <is>
          <t>L001-100067123</t>
        </is>
      </c>
      <c r="AD1746" s="418" t="inlineStr">
        <is>
          <t>រីឡាយអេប៊ល សូស អ៊ិនដាសស្រ្ទៀល (ខេមបូឌា)</t>
        </is>
      </c>
      <c r="AE1746" s="455" t="n">
        <v>1563909</v>
      </c>
      <c r="AF1746" s="455" t="n">
        <v>1421735</v>
      </c>
      <c r="AG1746" s="455" t="n">
        <v>0</v>
      </c>
      <c r="AH1746" s="455" t="n">
        <v>0</v>
      </c>
      <c r="AI1746" s="455" t="n">
        <v>142174</v>
      </c>
      <c r="AJ1746" s="455" t="n">
        <v>0</v>
      </c>
      <c r="AK1746" s="455" t="n">
        <v>0</v>
      </c>
      <c r="AL1746" s="455" t="n">
        <v>0</v>
      </c>
      <c r="AM1746" s="455" t="n">
        <v>0</v>
      </c>
      <c r="AN1746" s="455" t="n">
        <v>0</v>
      </c>
      <c r="AO1746" s="455" t="n">
        <v>0</v>
      </c>
      <c r="AP1746" s="455" t="n">
        <v>0</v>
      </c>
      <c r="AQ1746" s="455" t="n">
        <v>0</v>
      </c>
      <c r="AR1746" s="418" t="inlineStr"/>
      <c r="AS1746" s="418" t="inlineStr">
        <is>
          <t>Trucking</t>
        </is>
      </c>
      <c r="AT1746" s="418" t="inlineStr">
        <is>
          <t>បានប្រកាសពន្ធ</t>
        </is>
      </c>
    </row>
    <row r="1747">
      <c r="A1747" s="417" t="n">
        <v>1738</v>
      </c>
      <c r="B1747" s="418" t="inlineStr">
        <is>
          <t>Shipment Expense</t>
        </is>
      </c>
      <c r="C1747" s="418" t="inlineStr">
        <is>
          <t>ម៉ីង លាំង ខូ អិលធីឌី</t>
        </is>
      </c>
      <c r="D1747" s="418" t="inlineStr">
        <is>
          <t>K009-100089860</t>
        </is>
      </c>
      <c r="E1747" s="418" t="inlineStr">
        <is>
          <t>002493</t>
        </is>
      </c>
      <c r="F1747" s="419" t="n">
        <v>44852</v>
      </c>
      <c r="G1747" s="420" t="n">
        <v>81242</v>
      </c>
      <c r="H1747" s="418" t="n"/>
      <c r="I1747" s="455" t="n">
        <v>81242</v>
      </c>
      <c r="J1747" s="418">
        <f>IF(L1747&lt;&gt;"",L1747,K1747)</f>
        <v/>
      </c>
      <c r="K1747" s="418">
        <f>IF(AND(T1747=TRUE, U1747=TRUE, V1747=TRUE), IF(W1747&lt;-0.05, "អនុញ្ញាត (អ្នកផ្គត់ផ្គង់ប្រកាសខ្វះ)", "បានប្រកាស (អនុញ្ញាត)"), IF(AND(T1747=FALSE, U1747=FALSE, V1747=FALSE), "ព្យួរទុក (មិនមានទិន្នន័យ)", "ប្រកាសខុស (ព្យួរទុក)"))</f>
        <v/>
      </c>
      <c r="L1747" s="418" t="inlineStr"/>
      <c r="M1747" s="418" t="inlineStr"/>
      <c r="N1747" s="455" t="n"/>
      <c r="O1747" s="455">
        <f>IF(W1747&lt;0,AI1747,I1747)</f>
        <v/>
      </c>
      <c r="P1747" s="455">
        <f>I1747-O1747</f>
        <v/>
      </c>
      <c r="Q1747" s="418" t="n"/>
      <c r="R1747" s="418" t="inlineStr">
        <is>
          <t>002493</t>
        </is>
      </c>
      <c r="S1747" s="418" t="inlineStr">
        <is>
          <t>002493</t>
        </is>
      </c>
      <c r="T1747" s="418">
        <f>R1747=S1747</f>
        <v/>
      </c>
      <c r="U1747" s="418">
        <f>AND(MONTH(F1747)=MONTH(Y1747), YEAR(F1747)=YEAR(Y1747))</f>
        <v/>
      </c>
      <c r="V1747" s="418">
        <f>AND(AC1747&lt;&gt;"", 'Company information'!D$4&lt;&gt;"", RIGHT(SUBSTITUTE(AC1747,"-",""),9)=RIGHT(SUBSTITUTE('Company information'!D$4,"-",""),9))</f>
        <v/>
      </c>
      <c r="W1747" s="418">
        <f>AI1747-I1747</f>
        <v/>
      </c>
      <c r="X1747" s="455" t="n"/>
      <c r="Y1747" s="419" t="n">
        <v>44852</v>
      </c>
      <c r="Z1747" s="418" t="inlineStr">
        <is>
          <t>002493</t>
        </is>
      </c>
      <c r="AA1747" s="418" t="inlineStr"/>
      <c r="AB1747" s="418" t="inlineStr">
        <is>
          <t>បុគ្គលជាប់អាករ</t>
        </is>
      </c>
      <c r="AC1747" s="418" t="inlineStr">
        <is>
          <t>L001-100067123</t>
        </is>
      </c>
      <c r="AD1747" s="418" t="inlineStr">
        <is>
          <t>រីឡាយអេប៊ល សូស អ៊ិនដាសស្រ្ទៀល (ខេមបូឌា)</t>
        </is>
      </c>
      <c r="AE1747" s="455" t="n">
        <v>893662</v>
      </c>
      <c r="AF1747" s="455" t="n">
        <v>812420</v>
      </c>
      <c r="AG1747" s="455" t="n">
        <v>0</v>
      </c>
      <c r="AH1747" s="455" t="n">
        <v>0</v>
      </c>
      <c r="AI1747" s="455" t="n">
        <v>81242</v>
      </c>
      <c r="AJ1747" s="455" t="n">
        <v>0</v>
      </c>
      <c r="AK1747" s="455" t="n">
        <v>0</v>
      </c>
      <c r="AL1747" s="455" t="n">
        <v>0</v>
      </c>
      <c r="AM1747" s="455" t="n">
        <v>0</v>
      </c>
      <c r="AN1747" s="455" t="n">
        <v>0</v>
      </c>
      <c r="AO1747" s="455" t="n">
        <v>0</v>
      </c>
      <c r="AP1747" s="455" t="n">
        <v>0</v>
      </c>
      <c r="AQ1747" s="455" t="n">
        <v>0</v>
      </c>
      <c r="AR1747" s="418" t="inlineStr"/>
      <c r="AS1747" s="418" t="inlineStr">
        <is>
          <t>Trucking</t>
        </is>
      </c>
      <c r="AT1747" s="418" t="inlineStr">
        <is>
          <t>បានប្រកាសពន្ធ</t>
        </is>
      </c>
    </row>
    <row r="1748">
      <c r="A1748" s="417" t="n">
        <v>1739</v>
      </c>
      <c r="B1748" s="418" t="inlineStr">
        <is>
          <t>Shipment Expense</t>
        </is>
      </c>
      <c r="C1748" s="418" t="inlineStr">
        <is>
          <t>ម៉ីង លាំង ខូ អិលធីឌី</t>
        </is>
      </c>
      <c r="D1748" s="418" t="inlineStr">
        <is>
          <t>K009-100089860</t>
        </is>
      </c>
      <c r="E1748" s="418" t="inlineStr">
        <is>
          <t>002494</t>
        </is>
      </c>
      <c r="F1748" s="419" t="n">
        <v>44852</v>
      </c>
      <c r="G1748" s="420" t="n">
        <v>109014</v>
      </c>
      <c r="H1748" s="418" t="n"/>
      <c r="I1748" s="455" t="n">
        <v>109014</v>
      </c>
      <c r="J1748" s="418">
        <f>IF(L1748&lt;&gt;"",L1748,K1748)</f>
        <v/>
      </c>
      <c r="K1748" s="418">
        <f>IF(AND(T1748=TRUE, U1748=TRUE, V1748=TRUE), IF(W1748&lt;-0.05, "អនុញ្ញាត (អ្នកផ្គត់ផ្គង់ប្រកាសខ្វះ)", "បានប្រកាស (អនុញ្ញាត)"), IF(AND(T1748=FALSE, U1748=FALSE, V1748=FALSE), "ព្យួរទុក (មិនមានទិន្នន័យ)", "ប្រកាសខុស (ព្យួរទុក)"))</f>
        <v/>
      </c>
      <c r="L1748" s="418" t="inlineStr"/>
      <c r="M1748" s="418" t="inlineStr"/>
      <c r="N1748" s="455" t="n"/>
      <c r="O1748" s="455">
        <f>IF(W1748&lt;0,AI1748,I1748)</f>
        <v/>
      </c>
      <c r="P1748" s="455">
        <f>I1748-O1748</f>
        <v/>
      </c>
      <c r="Q1748" s="418" t="n"/>
      <c r="R1748" s="418" t="inlineStr">
        <is>
          <t>002494</t>
        </is>
      </c>
      <c r="S1748" s="418" t="inlineStr">
        <is>
          <t>002494</t>
        </is>
      </c>
      <c r="T1748" s="418">
        <f>R1748=S1748</f>
        <v/>
      </c>
      <c r="U1748" s="418">
        <f>AND(MONTH(F1748)=MONTH(Y1748), YEAR(F1748)=YEAR(Y1748))</f>
        <v/>
      </c>
      <c r="V1748" s="418">
        <f>AND(AC1748&lt;&gt;"", 'Company information'!D$4&lt;&gt;"", RIGHT(SUBSTITUTE(AC1748,"-",""),9)=RIGHT(SUBSTITUTE('Company information'!D$4,"-",""),9))</f>
        <v/>
      </c>
      <c r="W1748" s="418">
        <f>AI1748-I1748</f>
        <v/>
      </c>
      <c r="X1748" s="455" t="n"/>
      <c r="Y1748" s="419" t="n">
        <v>44852</v>
      </c>
      <c r="Z1748" s="418" t="inlineStr">
        <is>
          <t>002494</t>
        </is>
      </c>
      <c r="AA1748" s="418" t="inlineStr"/>
      <c r="AB1748" s="418" t="inlineStr">
        <is>
          <t>បុគ្គលជាប់អាករ</t>
        </is>
      </c>
      <c r="AC1748" s="418" t="inlineStr">
        <is>
          <t>L001-100067123</t>
        </is>
      </c>
      <c r="AD1748" s="418" t="inlineStr">
        <is>
          <t>រីឡាយអេប៊ល សូស អ៊ិនដាសស្រ្ទៀល (ខេមបូឌា)</t>
        </is>
      </c>
      <c r="AE1748" s="455" t="n">
        <v>1199149</v>
      </c>
      <c r="AF1748" s="455" t="n">
        <v>1090135</v>
      </c>
      <c r="AG1748" s="455" t="n">
        <v>0</v>
      </c>
      <c r="AH1748" s="455" t="n">
        <v>0</v>
      </c>
      <c r="AI1748" s="455" t="n">
        <v>109014</v>
      </c>
      <c r="AJ1748" s="455" t="n">
        <v>0</v>
      </c>
      <c r="AK1748" s="455" t="n">
        <v>0</v>
      </c>
      <c r="AL1748" s="455" t="n">
        <v>0</v>
      </c>
      <c r="AM1748" s="455" t="n">
        <v>0</v>
      </c>
      <c r="AN1748" s="455" t="n">
        <v>0</v>
      </c>
      <c r="AO1748" s="455" t="n">
        <v>0</v>
      </c>
      <c r="AP1748" s="455" t="n">
        <v>0</v>
      </c>
      <c r="AQ1748" s="455" t="n">
        <v>0</v>
      </c>
      <c r="AR1748" s="418" t="inlineStr"/>
      <c r="AS1748" s="418" t="inlineStr">
        <is>
          <t>Trucking</t>
        </is>
      </c>
      <c r="AT1748" s="418" t="inlineStr">
        <is>
          <t>បានប្រកាសពន្ធ</t>
        </is>
      </c>
    </row>
    <row r="1749">
      <c r="A1749" s="417" t="n">
        <v>1740</v>
      </c>
      <c r="B1749" s="418" t="inlineStr">
        <is>
          <t>Shipment Expense</t>
        </is>
      </c>
      <c r="C1749" s="418" t="inlineStr">
        <is>
          <t>ម៉ីង លាំង ខូ អិលធីឌី</t>
        </is>
      </c>
      <c r="D1749" s="418" t="inlineStr">
        <is>
          <t>K009-100089860</t>
        </is>
      </c>
      <c r="E1749" s="418" t="inlineStr">
        <is>
          <t>002451</t>
        </is>
      </c>
      <c r="F1749" s="419" t="n">
        <v>44848</v>
      </c>
      <c r="G1749" s="420" t="n">
        <v>93654</v>
      </c>
      <c r="H1749" s="418" t="n"/>
      <c r="I1749" s="455" t="n">
        <v>93654</v>
      </c>
      <c r="J1749" s="418">
        <f>IF(L1749&lt;&gt;"",L1749,K1749)</f>
        <v/>
      </c>
      <c r="K1749" s="418">
        <f>IF(AND(T1749=TRUE, U1749=TRUE, V1749=TRUE), IF(W1749&lt;-0.05, "អនុញ្ញាត (អ្នកផ្គត់ផ្គង់ប្រកាសខ្វះ)", "បានប្រកាស (អនុញ្ញាត)"), IF(AND(T1749=FALSE, U1749=FALSE, V1749=FALSE), "ព្យួរទុក (មិនមានទិន្នន័យ)", "ប្រកាសខុស (ព្យួរទុក)"))</f>
        <v/>
      </c>
      <c r="L1749" s="418" t="inlineStr"/>
      <c r="M1749" s="418" t="inlineStr"/>
      <c r="N1749" s="455" t="n"/>
      <c r="O1749" s="455">
        <f>IF(W1749&lt;0,AI1749,I1749)</f>
        <v/>
      </c>
      <c r="P1749" s="455">
        <f>I1749-O1749</f>
        <v/>
      </c>
      <c r="Q1749" s="418" t="n"/>
      <c r="R1749" s="418" t="inlineStr">
        <is>
          <t>002451</t>
        </is>
      </c>
      <c r="S1749" s="418" t="inlineStr">
        <is>
          <t>002451</t>
        </is>
      </c>
      <c r="T1749" s="418">
        <f>R1749=S1749</f>
        <v/>
      </c>
      <c r="U1749" s="418">
        <f>AND(MONTH(F1749)=MONTH(Y1749), YEAR(F1749)=YEAR(Y1749))</f>
        <v/>
      </c>
      <c r="V1749" s="418">
        <f>AND(AC1749&lt;&gt;"", 'Company information'!D$4&lt;&gt;"", RIGHT(SUBSTITUTE(AC1749,"-",""),9)=RIGHT(SUBSTITUTE('Company information'!D$4,"-",""),9))</f>
        <v/>
      </c>
      <c r="W1749" s="418">
        <f>AI1749-I1749</f>
        <v/>
      </c>
      <c r="X1749" s="455" t="n"/>
      <c r="Y1749" s="419" t="n">
        <v>44848</v>
      </c>
      <c r="Z1749" s="418" t="inlineStr">
        <is>
          <t>002451</t>
        </is>
      </c>
      <c r="AA1749" s="418" t="inlineStr"/>
      <c r="AB1749" s="418" t="inlineStr">
        <is>
          <t>បុគ្គលជាប់អាករ</t>
        </is>
      </c>
      <c r="AC1749" s="418" t="inlineStr">
        <is>
          <t>L001-100067123</t>
        </is>
      </c>
      <c r="AD1749" s="418" t="inlineStr">
        <is>
          <t>រីឡាយអេប៊ល សូស អ៊ិនដាសស្រ្ទៀល (ខេមបូឌា)</t>
        </is>
      </c>
      <c r="AE1749" s="455" t="n">
        <v>1030198</v>
      </c>
      <c r="AF1749" s="455" t="n">
        <v>936544</v>
      </c>
      <c r="AG1749" s="455" t="n">
        <v>0</v>
      </c>
      <c r="AH1749" s="455" t="n">
        <v>0</v>
      </c>
      <c r="AI1749" s="455" t="n">
        <v>93654</v>
      </c>
      <c r="AJ1749" s="455" t="n">
        <v>0</v>
      </c>
      <c r="AK1749" s="455" t="n">
        <v>0</v>
      </c>
      <c r="AL1749" s="455" t="n">
        <v>0</v>
      </c>
      <c r="AM1749" s="455" t="n">
        <v>0</v>
      </c>
      <c r="AN1749" s="455" t="n">
        <v>0</v>
      </c>
      <c r="AO1749" s="455" t="n">
        <v>0</v>
      </c>
      <c r="AP1749" s="455" t="n">
        <v>0</v>
      </c>
      <c r="AQ1749" s="455" t="n">
        <v>0</v>
      </c>
      <c r="AR1749" s="418" t="inlineStr"/>
      <c r="AS1749" s="418" t="inlineStr">
        <is>
          <t>Trucking</t>
        </is>
      </c>
      <c r="AT1749" s="418" t="inlineStr">
        <is>
          <t>បានប្រកាសពន្ធ</t>
        </is>
      </c>
    </row>
    <row r="1750">
      <c r="A1750" s="417" t="n">
        <v>1741</v>
      </c>
      <c r="B1750" s="418" t="inlineStr">
        <is>
          <t>Documentation Origin, Handling Charges Origin, PLACI Fee and HAWB Transmission Fee</t>
        </is>
      </c>
      <c r="C1750" s="418" t="inlineStr">
        <is>
          <t>ម៉ីង លាំង ខូ អិលធីឌី</t>
        </is>
      </c>
      <c r="D1750" s="418" t="inlineStr">
        <is>
          <t>K009-100089860</t>
        </is>
      </c>
      <c r="E1750" s="418" t="inlineStr">
        <is>
          <t>002465</t>
        </is>
      </c>
      <c r="F1750" s="419" t="n">
        <v>44848</v>
      </c>
      <c r="G1750" s="420" t="n">
        <v>108987</v>
      </c>
      <c r="H1750" s="418" t="n"/>
      <c r="I1750" s="455" t="n">
        <v>108987</v>
      </c>
      <c r="J1750" s="418">
        <f>IF(L1750&lt;&gt;"",L1750,K1750)</f>
        <v/>
      </c>
      <c r="K1750" s="418">
        <f>IF(AND(T1750=TRUE, U1750=TRUE, V1750=TRUE), IF(W1750&lt;-0.05, "អនុញ្ញាត (អ្នកផ្គត់ផ្គង់ប្រកាសខ្វះ)", "បានប្រកាស (អនុញ្ញាត)"), IF(AND(T1750=FALSE, U1750=FALSE, V1750=FALSE), "ព្យួរទុក (មិនមានទិន្នន័យ)", "ប្រកាសខុស (ព្យួរទុក)"))</f>
        <v/>
      </c>
      <c r="L1750" s="418" t="inlineStr"/>
      <c r="M1750" s="418" t="inlineStr"/>
      <c r="N1750" s="455" t="n"/>
      <c r="O1750" s="455">
        <f>IF(W1750&lt;0,AI1750,I1750)</f>
        <v/>
      </c>
      <c r="P1750" s="455">
        <f>I1750-O1750</f>
        <v/>
      </c>
      <c r="Q1750" s="418" t="n"/>
      <c r="R1750" s="418" t="inlineStr">
        <is>
          <t>002465</t>
        </is>
      </c>
      <c r="S1750" s="418" t="inlineStr">
        <is>
          <t>002465</t>
        </is>
      </c>
      <c r="T1750" s="418">
        <f>R1750=S1750</f>
        <v/>
      </c>
      <c r="U1750" s="418">
        <f>AND(MONTH(F1750)=MONTH(Y1750), YEAR(F1750)=YEAR(Y1750))</f>
        <v/>
      </c>
      <c r="V1750" s="418">
        <f>AND(AC1750&lt;&gt;"", 'Company information'!D$4&lt;&gt;"", RIGHT(SUBSTITUTE(AC1750,"-",""),9)=RIGHT(SUBSTITUTE('Company information'!D$4,"-",""),9))</f>
        <v/>
      </c>
      <c r="W1750" s="418">
        <f>AI1750-I1750</f>
        <v/>
      </c>
      <c r="X1750" s="455" t="n"/>
      <c r="Y1750" s="419" t="n">
        <v>44848</v>
      </c>
      <c r="Z1750" s="418" t="inlineStr">
        <is>
          <t>002465</t>
        </is>
      </c>
      <c r="AA1750" s="418" t="inlineStr"/>
      <c r="AB1750" s="418" t="inlineStr">
        <is>
          <t>បុគ្គលជាប់អាករ</t>
        </is>
      </c>
      <c r="AC1750" s="418" t="inlineStr">
        <is>
          <t>L001-100067123</t>
        </is>
      </c>
      <c r="AD1750" s="418" t="inlineStr">
        <is>
          <t>រីឡាយអេប៊ល សូស អ៊ិនដាសស្រ្ទៀល (ខេមបូឌា)</t>
        </is>
      </c>
      <c r="AE1750" s="455" t="n">
        <v>1198859</v>
      </c>
      <c r="AF1750" s="455" t="n">
        <v>1089872</v>
      </c>
      <c r="AG1750" s="455" t="n">
        <v>0</v>
      </c>
      <c r="AH1750" s="455" t="n">
        <v>0</v>
      </c>
      <c r="AI1750" s="455" t="n">
        <v>108987</v>
      </c>
      <c r="AJ1750" s="455" t="n">
        <v>0</v>
      </c>
      <c r="AK1750" s="455" t="n">
        <v>0</v>
      </c>
      <c r="AL1750" s="455" t="n">
        <v>0</v>
      </c>
      <c r="AM1750" s="455" t="n">
        <v>0</v>
      </c>
      <c r="AN1750" s="455" t="n">
        <v>0</v>
      </c>
      <c r="AO1750" s="455" t="n">
        <v>0</v>
      </c>
      <c r="AP1750" s="455" t="n">
        <v>0</v>
      </c>
      <c r="AQ1750" s="455" t="n">
        <v>0</v>
      </c>
      <c r="AR1750" s="418" t="inlineStr"/>
      <c r="AS1750" s="418" t="inlineStr">
        <is>
          <t>Trucking</t>
        </is>
      </c>
      <c r="AT1750" s="418" t="inlineStr">
        <is>
          <t>បានប្រកាសពន្ធ</t>
        </is>
      </c>
    </row>
    <row r="1751">
      <c r="A1751" s="417" t="n">
        <v>1742</v>
      </c>
      <c r="B1751" s="418" t="inlineStr">
        <is>
          <t>Shipment Expense</t>
        </is>
      </c>
      <c r="C1751" s="418" t="inlineStr">
        <is>
          <t>ម៉ីង លាំង ខូ អិលធីឌី</t>
        </is>
      </c>
      <c r="D1751" s="418" t="inlineStr">
        <is>
          <t>K009-100089860</t>
        </is>
      </c>
      <c r="E1751" s="418" t="inlineStr">
        <is>
          <t>002466</t>
        </is>
      </c>
      <c r="F1751" s="419" t="n">
        <v>44848</v>
      </c>
      <c r="G1751" s="420" t="n">
        <v>229992</v>
      </c>
      <c r="H1751" s="418" t="n"/>
      <c r="I1751" s="455" t="n">
        <v>229992</v>
      </c>
      <c r="J1751" s="418">
        <f>IF(L1751&lt;&gt;"",L1751,K1751)</f>
        <v/>
      </c>
      <c r="K1751" s="418">
        <f>IF(AND(T1751=TRUE, U1751=TRUE, V1751=TRUE), IF(W1751&lt;-0.05, "អនុញ្ញាត (អ្នកផ្គត់ផ្គង់ប្រកាសខ្វះ)", "បានប្រកាស (អនុញ្ញាត)"), IF(AND(T1751=FALSE, U1751=FALSE, V1751=FALSE), "ព្យួរទុក (មិនមានទិន្នន័យ)", "ប្រកាសខុស (ព្យួរទុក)"))</f>
        <v/>
      </c>
      <c r="L1751" s="418" t="inlineStr"/>
      <c r="M1751" s="418" t="inlineStr"/>
      <c r="N1751" s="455" t="n"/>
      <c r="O1751" s="455">
        <f>IF(W1751&lt;0,AI1751,I1751)</f>
        <v/>
      </c>
      <c r="P1751" s="455">
        <f>I1751-O1751</f>
        <v/>
      </c>
      <c r="Q1751" s="418" t="n"/>
      <c r="R1751" s="418" t="inlineStr">
        <is>
          <t>002466</t>
        </is>
      </c>
      <c r="S1751" s="418" t="inlineStr">
        <is>
          <t>002466</t>
        </is>
      </c>
      <c r="T1751" s="418">
        <f>R1751=S1751</f>
        <v/>
      </c>
      <c r="U1751" s="418">
        <f>AND(MONTH(F1751)=MONTH(Y1751), YEAR(F1751)=YEAR(Y1751))</f>
        <v/>
      </c>
      <c r="V1751" s="418">
        <f>AND(AC1751&lt;&gt;"", 'Company information'!D$4&lt;&gt;"", RIGHT(SUBSTITUTE(AC1751,"-",""),9)=RIGHT(SUBSTITUTE('Company information'!D$4,"-",""),9))</f>
        <v/>
      </c>
      <c r="W1751" s="418">
        <f>AI1751-I1751</f>
        <v/>
      </c>
      <c r="X1751" s="455" t="n"/>
      <c r="Y1751" s="419" t="n">
        <v>44848</v>
      </c>
      <c r="Z1751" s="418" t="inlineStr">
        <is>
          <t>002466</t>
        </is>
      </c>
      <c r="AA1751" s="418" t="inlineStr"/>
      <c r="AB1751" s="418" t="inlineStr">
        <is>
          <t>បុគ្គលជាប់អាករ</t>
        </is>
      </c>
      <c r="AC1751" s="418" t="inlineStr">
        <is>
          <t>L001-100067123</t>
        </is>
      </c>
      <c r="AD1751" s="418" t="inlineStr">
        <is>
          <t>រីឡាយអេប៊ល សូស អ៊ិនដាសស្រ្ទៀល (ខេមបូឌា)</t>
        </is>
      </c>
      <c r="AE1751" s="455" t="n">
        <v>2529912</v>
      </c>
      <c r="AF1751" s="455" t="n">
        <v>2299920</v>
      </c>
      <c r="AG1751" s="455" t="n">
        <v>0</v>
      </c>
      <c r="AH1751" s="455" t="n">
        <v>0</v>
      </c>
      <c r="AI1751" s="455" t="n">
        <v>229992</v>
      </c>
      <c r="AJ1751" s="455" t="n">
        <v>0</v>
      </c>
      <c r="AK1751" s="455" t="n">
        <v>0</v>
      </c>
      <c r="AL1751" s="455" t="n">
        <v>0</v>
      </c>
      <c r="AM1751" s="455" t="n">
        <v>0</v>
      </c>
      <c r="AN1751" s="455" t="n">
        <v>0</v>
      </c>
      <c r="AO1751" s="455" t="n">
        <v>0</v>
      </c>
      <c r="AP1751" s="455" t="n">
        <v>0</v>
      </c>
      <c r="AQ1751" s="455" t="n">
        <v>0</v>
      </c>
      <c r="AR1751" s="418" t="inlineStr"/>
      <c r="AS1751" s="418" t="inlineStr">
        <is>
          <t>Trucking</t>
        </is>
      </c>
      <c r="AT1751" s="418" t="inlineStr">
        <is>
          <t>បានប្រកាសពន្ធ</t>
        </is>
      </c>
    </row>
    <row r="1752">
      <c r="A1752" s="417" t="n">
        <v>1743</v>
      </c>
      <c r="B1752" s="418" t="inlineStr">
        <is>
          <t>Online Service</t>
        </is>
      </c>
      <c r="C1752" s="418" t="inlineStr">
        <is>
          <t>ម៉ីង លាំង ខូ អិលធីឌី</t>
        </is>
      </c>
      <c r="D1752" s="418" t="inlineStr">
        <is>
          <t>K009-100089860</t>
        </is>
      </c>
      <c r="E1752" s="418" t="inlineStr">
        <is>
          <t>002395</t>
        </is>
      </c>
      <c r="F1752" s="419" t="n">
        <v>44752</v>
      </c>
      <c r="G1752" s="420" t="n">
        <v>108698</v>
      </c>
      <c r="H1752" s="418" t="n"/>
      <c r="I1752" s="455" t="n">
        <v>108698</v>
      </c>
      <c r="J1752" s="418">
        <f>IF(L1752&lt;&gt;"",L1752,K1752)</f>
        <v/>
      </c>
      <c r="K1752" s="418">
        <f>IF(AND(T1752=TRUE, U1752=TRUE, V1752=TRUE), IF(W1752&lt;-0.05, "អនុញ្ញាត (អ្នកផ្គត់ផ្គង់ប្រកាសខ្វះ)", "បានប្រកាស (អនុញ្ញាត)"), IF(AND(T1752=FALSE, U1752=FALSE, V1752=FALSE), "ព្យួរទុក (មិនមានទិន្នន័យ)", "ប្រកាសខុស (ព្យួរទុក)"))</f>
        <v/>
      </c>
      <c r="L1752" s="418" t="inlineStr"/>
      <c r="M1752" s="418" t="inlineStr"/>
      <c r="N1752" s="455" t="n"/>
      <c r="O1752" s="455">
        <f>IF(W1752&lt;0,AI1752,I1752)</f>
        <v/>
      </c>
      <c r="P1752" s="455">
        <f>I1752-O1752</f>
        <v/>
      </c>
      <c r="Q1752" s="418" t="n"/>
      <c r="R1752" s="418" t="inlineStr">
        <is>
          <t>002395</t>
        </is>
      </c>
      <c r="S1752" s="418" t="inlineStr">
        <is>
          <t>002395</t>
        </is>
      </c>
      <c r="T1752" s="418">
        <f>R1752=S1752</f>
        <v/>
      </c>
      <c r="U1752" s="418">
        <f>AND(MONTH(F1752)=MONTH(Y1752), YEAR(F1752)=YEAR(Y1752))</f>
        <v/>
      </c>
      <c r="V1752" s="418">
        <f>AND(AC1752&lt;&gt;"", 'Company information'!D$4&lt;&gt;"", RIGHT(SUBSTITUTE(AC1752,"-",""),9)=RIGHT(SUBSTITUTE('Company information'!D$4,"-",""),9))</f>
        <v/>
      </c>
      <c r="W1752" s="418">
        <f>AI1752-I1752</f>
        <v/>
      </c>
      <c r="X1752" s="455" t="n"/>
      <c r="Y1752" s="419" t="n">
        <v>44841</v>
      </c>
      <c r="Z1752" s="418" t="inlineStr">
        <is>
          <t>002395</t>
        </is>
      </c>
      <c r="AA1752" s="418" t="inlineStr"/>
      <c r="AB1752" s="418" t="inlineStr">
        <is>
          <t>បុគ្គលជាប់អាករ</t>
        </is>
      </c>
      <c r="AC1752" s="418" t="inlineStr">
        <is>
          <t>L001-100067123</t>
        </is>
      </c>
      <c r="AD1752" s="418" t="inlineStr">
        <is>
          <t>រីឡាយអេប៊ល សូស អ៊ិនដាសស្រ្ទៀល (ខេមបូឌា)</t>
        </is>
      </c>
      <c r="AE1752" s="455" t="n">
        <v>1195677</v>
      </c>
      <c r="AF1752" s="455" t="n">
        <v>1086979</v>
      </c>
      <c r="AG1752" s="455" t="n">
        <v>0</v>
      </c>
      <c r="AH1752" s="455" t="n">
        <v>0</v>
      </c>
      <c r="AI1752" s="455" t="n">
        <v>108698</v>
      </c>
      <c r="AJ1752" s="455" t="n">
        <v>0</v>
      </c>
      <c r="AK1752" s="455" t="n">
        <v>0</v>
      </c>
      <c r="AL1752" s="455" t="n">
        <v>0</v>
      </c>
      <c r="AM1752" s="455" t="n">
        <v>0</v>
      </c>
      <c r="AN1752" s="455" t="n">
        <v>0</v>
      </c>
      <c r="AO1752" s="455" t="n">
        <v>0</v>
      </c>
      <c r="AP1752" s="455" t="n">
        <v>0</v>
      </c>
      <c r="AQ1752" s="455" t="n">
        <v>0</v>
      </c>
      <c r="AR1752" s="418" t="inlineStr"/>
      <c r="AS1752" s="418" t="inlineStr">
        <is>
          <t>Trucking</t>
        </is>
      </c>
      <c r="AT1752" s="418" t="inlineStr">
        <is>
          <t>បានប្រកាសពន្ធ</t>
        </is>
      </c>
    </row>
    <row r="1753">
      <c r="A1753" s="417" t="n">
        <v>1744</v>
      </c>
      <c r="B1753" s="418" t="inlineStr">
        <is>
          <t>Gate Fee Charges</t>
        </is>
      </c>
      <c r="C1753" s="418" t="inlineStr">
        <is>
          <t>ម៉ីង លាំង ខូ អិលធីឌី</t>
        </is>
      </c>
      <c r="D1753" s="418" t="inlineStr">
        <is>
          <t>K009-100089860</t>
        </is>
      </c>
      <c r="E1753" s="418" t="inlineStr">
        <is>
          <t>002394</t>
        </is>
      </c>
      <c r="F1753" s="419" t="n">
        <v>44752</v>
      </c>
      <c r="G1753" s="420" t="n">
        <v>92166</v>
      </c>
      <c r="H1753" s="418" t="n"/>
      <c r="I1753" s="455" t="n">
        <v>92166</v>
      </c>
      <c r="J1753" s="418">
        <f>IF(L1753&lt;&gt;"",L1753,K1753)</f>
        <v/>
      </c>
      <c r="K1753" s="418">
        <f>IF(AND(T1753=TRUE, U1753=TRUE, V1753=TRUE), IF(W1753&lt;-0.05, "អនុញ្ញាត (អ្នកផ្គត់ផ្គង់ប្រកាសខ្វះ)", "បានប្រកាស (អនុញ្ញាត)"), IF(AND(T1753=FALSE, U1753=FALSE, V1753=FALSE), "ព្យួរទុក (មិនមានទិន្នន័យ)", "ប្រកាសខុស (ព្យួរទុក)"))</f>
        <v/>
      </c>
      <c r="L1753" s="418" t="inlineStr"/>
      <c r="M1753" s="418" t="inlineStr"/>
      <c r="N1753" s="455" t="n"/>
      <c r="O1753" s="455">
        <f>IF(W1753&lt;0,AI1753,I1753)</f>
        <v/>
      </c>
      <c r="P1753" s="455">
        <f>I1753-O1753</f>
        <v/>
      </c>
      <c r="Q1753" s="418" t="n"/>
      <c r="R1753" s="418" t="inlineStr">
        <is>
          <t>002394</t>
        </is>
      </c>
      <c r="S1753" s="418" t="inlineStr">
        <is>
          <t>002394</t>
        </is>
      </c>
      <c r="T1753" s="418">
        <f>R1753=S1753</f>
        <v/>
      </c>
      <c r="U1753" s="418">
        <f>AND(MONTH(F1753)=MONTH(Y1753), YEAR(F1753)=YEAR(Y1753))</f>
        <v/>
      </c>
      <c r="V1753" s="418">
        <f>AND(AC1753&lt;&gt;"", 'Company information'!D$4&lt;&gt;"", RIGHT(SUBSTITUTE(AC1753,"-",""),9)=RIGHT(SUBSTITUTE('Company information'!D$4,"-",""),9))</f>
        <v/>
      </c>
      <c r="W1753" s="418">
        <f>AI1753-I1753</f>
        <v/>
      </c>
      <c r="X1753" s="455" t="n"/>
      <c r="Y1753" s="419" t="n">
        <v>44841</v>
      </c>
      <c r="Z1753" s="418" t="inlineStr">
        <is>
          <t>002394</t>
        </is>
      </c>
      <c r="AA1753" s="418" t="inlineStr"/>
      <c r="AB1753" s="418" t="inlineStr">
        <is>
          <t>បុគ្គលជាប់អាករ</t>
        </is>
      </c>
      <c r="AC1753" s="418" t="inlineStr">
        <is>
          <t>L001-100067123</t>
        </is>
      </c>
      <c r="AD1753" s="418" t="inlineStr">
        <is>
          <t>រីឡាយអេប៊ល សូស អ៊ិនដាសស្រ្ទៀល (ខេមបូឌា)</t>
        </is>
      </c>
      <c r="AE1753" s="455" t="n">
        <v>1013825</v>
      </c>
      <c r="AF1753" s="455" t="n">
        <v>921659</v>
      </c>
      <c r="AG1753" s="455" t="n">
        <v>0</v>
      </c>
      <c r="AH1753" s="455" t="n">
        <v>0</v>
      </c>
      <c r="AI1753" s="455" t="n">
        <v>92166</v>
      </c>
      <c r="AJ1753" s="455" t="n">
        <v>0</v>
      </c>
      <c r="AK1753" s="455" t="n">
        <v>0</v>
      </c>
      <c r="AL1753" s="455" t="n">
        <v>0</v>
      </c>
      <c r="AM1753" s="455" t="n">
        <v>0</v>
      </c>
      <c r="AN1753" s="455" t="n">
        <v>0</v>
      </c>
      <c r="AO1753" s="455" t="n">
        <v>0</v>
      </c>
      <c r="AP1753" s="455" t="n">
        <v>0</v>
      </c>
      <c r="AQ1753" s="455" t="n">
        <v>0</v>
      </c>
      <c r="AR1753" s="418" t="inlineStr"/>
      <c r="AS1753" s="418" t="inlineStr">
        <is>
          <t>Trucking</t>
        </is>
      </c>
      <c r="AT1753" s="418" t="inlineStr">
        <is>
          <t>បានប្រកាសពន្ធ</t>
        </is>
      </c>
    </row>
    <row r="1754">
      <c r="A1754" s="417" t="n">
        <v>1745</v>
      </c>
      <c r="B1754" s="418" t="inlineStr">
        <is>
          <t>Spare Part</t>
        </is>
      </c>
      <c r="C1754" s="418" t="inlineStr">
        <is>
          <t>ម៉ីង លាំង ខូ អិលធីឌី</t>
        </is>
      </c>
      <c r="D1754" s="418" t="inlineStr">
        <is>
          <t>K009-100089860</t>
        </is>
      </c>
      <c r="E1754" s="418" t="inlineStr">
        <is>
          <t>002367</t>
        </is>
      </c>
      <c r="F1754" s="419" t="n">
        <v>44752</v>
      </c>
      <c r="G1754" s="420" t="n">
        <v>108698</v>
      </c>
      <c r="H1754" s="418" t="n"/>
      <c r="I1754" s="455" t="n">
        <v>108698</v>
      </c>
      <c r="J1754" s="418">
        <f>IF(L1754&lt;&gt;"",L1754,K1754)</f>
        <v/>
      </c>
      <c r="K1754" s="418">
        <f>IF(AND(T1754=TRUE, U1754=TRUE, V1754=TRUE), IF(W1754&lt;-0.05, "អនុញ្ញាត (អ្នកផ្គត់ផ្គង់ប្រកាសខ្វះ)", "បានប្រកាស (អនុញ្ញាត)"), IF(AND(T1754=FALSE, U1754=FALSE, V1754=FALSE), "ព្យួរទុក (មិនមានទិន្នន័យ)", "ប្រកាសខុស (ព្យួរទុក)"))</f>
        <v/>
      </c>
      <c r="L1754" s="418" t="inlineStr"/>
      <c r="M1754" s="418" t="inlineStr"/>
      <c r="N1754" s="455" t="n"/>
      <c r="O1754" s="455">
        <f>IF(W1754&lt;0,AI1754,I1754)</f>
        <v/>
      </c>
      <c r="P1754" s="455">
        <f>I1754-O1754</f>
        <v/>
      </c>
      <c r="Q1754" s="418" t="n"/>
      <c r="R1754" s="418" t="inlineStr">
        <is>
          <t>002367</t>
        </is>
      </c>
      <c r="S1754" s="418" t="inlineStr">
        <is>
          <t>002367</t>
        </is>
      </c>
      <c r="T1754" s="418">
        <f>R1754=S1754</f>
        <v/>
      </c>
      <c r="U1754" s="418">
        <f>AND(MONTH(F1754)=MONTH(Y1754), YEAR(F1754)=YEAR(Y1754))</f>
        <v/>
      </c>
      <c r="V1754" s="418">
        <f>AND(AC1754&lt;&gt;"", 'Company information'!D$4&lt;&gt;"", RIGHT(SUBSTITUTE(AC1754,"-",""),9)=RIGHT(SUBSTITUTE('Company information'!D$4,"-",""),9))</f>
        <v/>
      </c>
      <c r="W1754" s="418">
        <f>AI1754-I1754</f>
        <v/>
      </c>
      <c r="X1754" s="455" t="n"/>
      <c r="Y1754" s="419" t="n">
        <v>44841</v>
      </c>
      <c r="Z1754" s="418" t="inlineStr">
        <is>
          <t>002367</t>
        </is>
      </c>
      <c r="AA1754" s="418" t="inlineStr"/>
      <c r="AB1754" s="418" t="inlineStr">
        <is>
          <t>បុគ្គលជាប់អាករ</t>
        </is>
      </c>
      <c r="AC1754" s="418" t="inlineStr">
        <is>
          <t>L001-100067123</t>
        </is>
      </c>
      <c r="AD1754" s="418" t="inlineStr">
        <is>
          <t>រីឡាយអេប៊ល សូស អ៊ិនដាសស្រ្ទៀល (ខេមបូឌា)</t>
        </is>
      </c>
      <c r="AE1754" s="455" t="n">
        <v>1195677</v>
      </c>
      <c r="AF1754" s="455" t="n">
        <v>1086979</v>
      </c>
      <c r="AG1754" s="455" t="n">
        <v>0</v>
      </c>
      <c r="AH1754" s="455" t="n">
        <v>0</v>
      </c>
      <c r="AI1754" s="455" t="n">
        <v>108698</v>
      </c>
      <c r="AJ1754" s="455" t="n">
        <v>0</v>
      </c>
      <c r="AK1754" s="455" t="n">
        <v>0</v>
      </c>
      <c r="AL1754" s="455" t="n">
        <v>0</v>
      </c>
      <c r="AM1754" s="455" t="n">
        <v>0</v>
      </c>
      <c r="AN1754" s="455" t="n">
        <v>0</v>
      </c>
      <c r="AO1754" s="455" t="n">
        <v>0</v>
      </c>
      <c r="AP1754" s="455" t="n">
        <v>0</v>
      </c>
      <c r="AQ1754" s="455" t="n">
        <v>0</v>
      </c>
      <c r="AR1754" s="418" t="inlineStr"/>
      <c r="AS1754" s="418" t="inlineStr">
        <is>
          <t>Trucking</t>
        </is>
      </c>
      <c r="AT1754" s="418" t="inlineStr">
        <is>
          <t>បានប្រកាសពន្ធ</t>
        </is>
      </c>
    </row>
    <row r="1755">
      <c r="A1755" s="417" t="n">
        <v>1746</v>
      </c>
      <c r="B1755" s="418" t="inlineStr">
        <is>
          <t>NSSF Expense for March 2024</t>
        </is>
      </c>
      <c r="C1755" s="418" t="inlineStr">
        <is>
          <t>ត្រេនស៍វើលដ៍ ត្រេនស្ព័រថេសិន (ខេមបូឌា)</t>
        </is>
      </c>
      <c r="D1755" s="418" t="inlineStr">
        <is>
          <t>L001-100080561</t>
        </is>
      </c>
      <c r="E1755" s="418" t="inlineStr">
        <is>
          <t>220595</t>
        </is>
      </c>
      <c r="F1755" s="419" t="n">
        <v>44860</v>
      </c>
      <c r="G1755" s="420" t="n">
        <v>155438</v>
      </c>
      <c r="H1755" s="418" t="n"/>
      <c r="I1755" s="455" t="n">
        <v>155438</v>
      </c>
      <c r="J1755" s="418">
        <f>IF(L1755&lt;&gt;"",L1755,K1755)</f>
        <v/>
      </c>
      <c r="K1755" s="418">
        <f>IF(AND(T1755=TRUE, U1755=TRUE, V1755=TRUE), IF(W1755&lt;-0.05, "អនុញ្ញាត (អ្នកផ្គត់ផ្គង់ប្រកាសខ្វះ)", "បានប្រកាស (អនុញ្ញាត)"), IF(AND(T1755=FALSE, U1755=FALSE, V1755=FALSE), "ព្យួរទុក (មិនមានទិន្នន័យ)", "ប្រកាសខុស (ព្យួរទុក)"))</f>
        <v/>
      </c>
      <c r="L1755" s="418" t="inlineStr"/>
      <c r="M1755" s="418" t="inlineStr"/>
      <c r="N1755" s="455" t="n"/>
      <c r="O1755" s="455">
        <f>IF(W1755&lt;0,AI1755,I1755)</f>
        <v/>
      </c>
      <c r="P1755" s="455">
        <f>I1755-O1755</f>
        <v/>
      </c>
      <c r="Q1755" s="418" t="n"/>
      <c r="R1755" s="418" t="inlineStr">
        <is>
          <t>220595</t>
        </is>
      </c>
      <c r="S1755" s="418" t="inlineStr">
        <is>
          <t>22-0595</t>
        </is>
      </c>
      <c r="T1755" s="418">
        <f>R1755=S1755</f>
        <v/>
      </c>
      <c r="U1755" s="418">
        <f>AND(MONTH(F1755)=MONTH(Y1755), YEAR(F1755)=YEAR(Y1755))</f>
        <v/>
      </c>
      <c r="V1755" s="418">
        <f>AND(AC1755&lt;&gt;"", 'Company information'!D$4&lt;&gt;"", RIGHT(SUBSTITUTE(AC1755,"-",""),9)=RIGHT(SUBSTITUTE('Company information'!D$4,"-",""),9))</f>
        <v/>
      </c>
      <c r="W1755" s="418">
        <f>AI1755-I1755</f>
        <v/>
      </c>
      <c r="X1755" s="455" t="n"/>
      <c r="Y1755" s="419" t="n">
        <v>44914</v>
      </c>
      <c r="Z1755" s="418" t="inlineStr">
        <is>
          <t>22-0595</t>
        </is>
      </c>
      <c r="AA1755" s="418" t="inlineStr"/>
      <c r="AB1755" s="418" t="inlineStr">
        <is>
          <t>ក្រុមហ៊ុនក្រៅប្រទេស</t>
        </is>
      </c>
      <c r="AC1755" s="418" t="inlineStr">
        <is>
          <t>91110105062770668X</t>
        </is>
      </c>
      <c r="AD1755" s="418" t="inlineStr">
        <is>
          <t>ឡូទូស ហ្វេត</t>
        </is>
      </c>
      <c r="AE1755" s="455" t="n">
        <v>454597</v>
      </c>
      <c r="AF1755" s="455" t="n">
        <v>413270</v>
      </c>
      <c r="AG1755" s="455" t="n">
        <v>0</v>
      </c>
      <c r="AH1755" s="455" t="n">
        <v>0</v>
      </c>
      <c r="AI1755" s="455" t="n">
        <v>0</v>
      </c>
      <c r="AJ1755" s="455" t="n">
        <v>41327</v>
      </c>
      <c r="AK1755" s="455" t="n">
        <v>0</v>
      </c>
      <c r="AL1755" s="455" t="n">
        <v>0</v>
      </c>
      <c r="AM1755" s="455" t="n">
        <v>0</v>
      </c>
      <c r="AN1755" s="455" t="n">
        <v>0</v>
      </c>
      <c r="AO1755" s="455" t="n">
        <v>0</v>
      </c>
      <c r="AP1755" s="455" t="n">
        <v>0</v>
      </c>
      <c r="AQ1755" s="455" t="n">
        <v>0</v>
      </c>
      <c r="AR1755" s="418" t="inlineStr"/>
      <c r="AS1755" s="418" t="inlineStr">
        <is>
          <t>ថ្លៃឯកសារ</t>
        </is>
      </c>
      <c r="AT1755" s="418" t="inlineStr">
        <is>
          <t>បានប្រកាសពន្ធ</t>
        </is>
      </c>
    </row>
    <row r="1756">
      <c r="A1756" s="417" t="n">
        <v>1747</v>
      </c>
      <c r="B1756" s="418" t="inlineStr">
        <is>
          <t>Monthly Security for May 2024</t>
        </is>
      </c>
      <c r="C1756" s="418" t="inlineStr">
        <is>
          <t>អាយធីអាយ អ៊ិនធើណេសិនណល ត្រេនស័្ពរថេសិន (ខេមបូឌា) ឯ.ក</t>
        </is>
      </c>
      <c r="D1756" s="418" t="inlineStr">
        <is>
          <t>K002-901800477</t>
        </is>
      </c>
      <c r="E1756" s="418" t="inlineStr">
        <is>
          <t>CAM223087</t>
        </is>
      </c>
      <c r="F1756" s="419" t="n">
        <v>44862</v>
      </c>
      <c r="G1756" s="420" t="n">
        <v>74900</v>
      </c>
      <c r="H1756" s="418" t="n"/>
      <c r="I1756" s="455" t="n">
        <v>74900</v>
      </c>
      <c r="J1756" s="418">
        <f>IF(L1756&lt;&gt;"",L1756,K1756)</f>
        <v/>
      </c>
      <c r="K1756" s="418">
        <f>IF(AND(T1756=TRUE, U1756=TRUE, V1756=TRUE), IF(W1756&lt;-0.05, "អនុញ្ញាត (អ្នកផ្គត់ផ្គង់ប្រកាសខ្វះ)", "បានប្រកាស (អនុញ្ញាត)"), IF(AND(T1756=FALSE, U1756=FALSE, V1756=FALSE), "ព្យួរទុក (មិនមានទិន្នន័យ)", "ប្រកាសខុស (ព្យួរទុក)"))</f>
        <v/>
      </c>
      <c r="L1756" s="418" t="inlineStr"/>
      <c r="M1756" s="418" t="inlineStr"/>
      <c r="N1756" s="455" t="n"/>
      <c r="O1756" s="455">
        <f>IF(W1756&lt;0,AI1756,I1756)</f>
        <v/>
      </c>
      <c r="P1756" s="455">
        <f>I1756-O1756</f>
        <v/>
      </c>
      <c r="Q1756" s="418" t="n"/>
      <c r="R1756" s="418" t="inlineStr">
        <is>
          <t>CAM223087</t>
        </is>
      </c>
      <c r="S1756" s="418" t="inlineStr">
        <is>
          <t>CAM223087</t>
        </is>
      </c>
      <c r="T1756" s="418">
        <f>R1756=S1756</f>
        <v/>
      </c>
      <c r="U1756" s="418">
        <f>AND(MONTH(F1756)=MONTH(Y1756), YEAR(F1756)=YEAR(Y1756))</f>
        <v/>
      </c>
      <c r="V1756" s="418">
        <f>AND(AC1756&lt;&gt;"", 'Company information'!D$4&lt;&gt;"", RIGHT(SUBSTITUTE(AC1756,"-",""),9)=RIGHT(SUBSTITUTE('Company information'!D$4,"-",""),9))</f>
        <v/>
      </c>
      <c r="W1756" s="418">
        <f>AI1756-I1756</f>
        <v/>
      </c>
      <c r="X1756" s="455" t="n"/>
      <c r="Y1756" s="419" t="n">
        <v>44862</v>
      </c>
      <c r="Z1756" s="418" t="inlineStr">
        <is>
          <t>CAM223087</t>
        </is>
      </c>
      <c r="AA1756" s="418" t="inlineStr"/>
      <c r="AB1756" s="418" t="inlineStr">
        <is>
          <t>បុគ្គលជាប់អាករ</t>
        </is>
      </c>
      <c r="AC1756" s="418" t="inlineStr">
        <is>
          <t>L001-100067123</t>
        </is>
      </c>
      <c r="AD1756" s="418" t="inlineStr">
        <is>
          <t>រីឡាយអេប៊ល សូស អ៊ិនដាសស្រ្ទៀល (ខេមបូឌា)</t>
        </is>
      </c>
      <c r="AE1756" s="455" t="n">
        <v>823901</v>
      </c>
      <c r="AF1756" s="455" t="n">
        <v>749001</v>
      </c>
      <c r="AG1756" s="455" t="n">
        <v>0</v>
      </c>
      <c r="AH1756" s="455" t="n">
        <v>0</v>
      </c>
      <c r="AI1756" s="455" t="n">
        <v>74900</v>
      </c>
      <c r="AJ1756" s="455" t="n">
        <v>0</v>
      </c>
      <c r="AK1756" s="455" t="n">
        <v>0</v>
      </c>
      <c r="AL1756" s="455" t="n">
        <v>0</v>
      </c>
      <c r="AM1756" s="455" t="n">
        <v>0</v>
      </c>
      <c r="AN1756" s="455" t="n">
        <v>0</v>
      </c>
      <c r="AO1756" s="455" t="n">
        <v>0</v>
      </c>
      <c r="AP1756" s="455" t="n">
        <v>0</v>
      </c>
      <c r="AQ1756" s="455" t="n">
        <v>0</v>
      </c>
      <c r="AR1756" s="418" t="inlineStr"/>
      <c r="AS1756" s="418" t="inlineStr">
        <is>
          <t>THC,DOC</t>
        </is>
      </c>
      <c r="AT1756" s="418" t="inlineStr">
        <is>
          <t>បានប្រកាសពន្ធ</t>
        </is>
      </c>
    </row>
    <row r="1757">
      <c r="A1757" s="417" t="n">
        <v>1748</v>
      </c>
      <c r="B1757" s="418" t="inlineStr">
        <is>
          <t>Apply GSP Certificate</t>
        </is>
      </c>
      <c r="C1757" s="418" t="inlineStr">
        <is>
          <t>អាយធីអាយ អ៊ិនធើណេសិនណល ត្រេនស័្ពរថេសិន (ខេមបូឌា) ឯ.ក</t>
        </is>
      </c>
      <c r="D1757" s="418" t="inlineStr">
        <is>
          <t>K002-901800477</t>
        </is>
      </c>
      <c r="E1757" s="418" t="inlineStr">
        <is>
          <t>CAM223084</t>
        </is>
      </c>
      <c r="F1757" s="419" t="n">
        <v>44862</v>
      </c>
      <c r="G1757" s="420" t="n">
        <v>135916</v>
      </c>
      <c r="H1757" s="418" t="n"/>
      <c r="I1757" s="455" t="n">
        <v>135916</v>
      </c>
      <c r="J1757" s="418">
        <f>IF(L1757&lt;&gt;"",L1757,K1757)</f>
        <v/>
      </c>
      <c r="K1757" s="418">
        <f>IF(AND(T1757=TRUE, U1757=TRUE, V1757=TRUE), IF(W1757&lt;-0.05, "អនុញ្ញាត (អ្នកផ្គត់ផ្គង់ប្រកាសខ្វះ)", "បានប្រកាស (អនុញ្ញាត)"), IF(AND(T1757=FALSE, U1757=FALSE, V1757=FALSE), "ព្យួរទុក (មិនមានទិន្នន័យ)", "ប្រកាសខុស (ព្យួរទុក)"))</f>
        <v/>
      </c>
      <c r="L1757" s="418" t="inlineStr"/>
      <c r="M1757" s="418" t="inlineStr"/>
      <c r="N1757" s="455" t="n"/>
      <c r="O1757" s="455">
        <f>IF(W1757&lt;0,AI1757,I1757)</f>
        <v/>
      </c>
      <c r="P1757" s="455">
        <f>I1757-O1757</f>
        <v/>
      </c>
      <c r="Q1757" s="418" t="n"/>
      <c r="R1757" s="418" t="inlineStr">
        <is>
          <t>CAM223084</t>
        </is>
      </c>
      <c r="S1757" s="418" t="inlineStr">
        <is>
          <t>CAM223084</t>
        </is>
      </c>
      <c r="T1757" s="418">
        <f>R1757=S1757</f>
        <v/>
      </c>
      <c r="U1757" s="418">
        <f>AND(MONTH(F1757)=MONTH(Y1757), YEAR(F1757)=YEAR(Y1757))</f>
        <v/>
      </c>
      <c r="V1757" s="418">
        <f>AND(AC1757&lt;&gt;"", 'Company information'!D$4&lt;&gt;"", RIGHT(SUBSTITUTE(AC1757,"-",""),9)=RIGHT(SUBSTITUTE('Company information'!D$4,"-",""),9))</f>
        <v/>
      </c>
      <c r="W1757" s="418">
        <f>AI1757-I1757</f>
        <v/>
      </c>
      <c r="X1757" s="455" t="n"/>
      <c r="Y1757" s="419" t="n">
        <v>44862</v>
      </c>
      <c r="Z1757" s="418" t="inlineStr">
        <is>
          <t>CAM223084</t>
        </is>
      </c>
      <c r="AA1757" s="418" t="inlineStr"/>
      <c r="AB1757" s="418" t="inlineStr">
        <is>
          <t>បុគ្គលជាប់អាករ</t>
        </is>
      </c>
      <c r="AC1757" s="418" t="inlineStr">
        <is>
          <t>L001-100067123</t>
        </is>
      </c>
      <c r="AD1757" s="418" t="inlineStr">
        <is>
          <t>រីឡាយអេប៊ល សូស អ៊ិនដាសស្រ្ទៀល (ខេមបូឌា)</t>
        </is>
      </c>
      <c r="AE1757" s="455" t="n">
        <v>1495078</v>
      </c>
      <c r="AF1757" s="455" t="n">
        <v>1359162</v>
      </c>
      <c r="AG1757" s="455" t="n">
        <v>0</v>
      </c>
      <c r="AH1757" s="455" t="n">
        <v>0</v>
      </c>
      <c r="AI1757" s="455" t="n">
        <v>135916</v>
      </c>
      <c r="AJ1757" s="455" t="n">
        <v>0</v>
      </c>
      <c r="AK1757" s="455" t="n">
        <v>0</v>
      </c>
      <c r="AL1757" s="455" t="n">
        <v>0</v>
      </c>
      <c r="AM1757" s="455" t="n">
        <v>0</v>
      </c>
      <c r="AN1757" s="455" t="n">
        <v>0</v>
      </c>
      <c r="AO1757" s="455" t="n">
        <v>0</v>
      </c>
      <c r="AP1757" s="455" t="n">
        <v>0</v>
      </c>
      <c r="AQ1757" s="455" t="n">
        <v>0</v>
      </c>
      <c r="AR1757" s="418" t="inlineStr"/>
      <c r="AS1757" s="418" t="inlineStr">
        <is>
          <t>THC,DOC</t>
        </is>
      </c>
      <c r="AT1757" s="418" t="inlineStr">
        <is>
          <t>បានប្រកាសពន្ធ</t>
        </is>
      </c>
    </row>
    <row r="1758">
      <c r="A1758" s="417" t="n">
        <v>1749</v>
      </c>
      <c r="B1758" s="418" t="inlineStr">
        <is>
          <t>Transfer charge</t>
        </is>
      </c>
      <c r="C1758" s="418" t="inlineStr">
        <is>
          <t>កំពង់ផែស្វយ័តក្រុងព្រះសីហនុ</t>
        </is>
      </c>
      <c r="D1758" s="418" t="inlineStr">
        <is>
          <t>L001-100044638</t>
        </is>
      </c>
      <c r="E1758" s="418" t="inlineStr">
        <is>
          <t>188899</t>
        </is>
      </c>
      <c r="F1758" s="419" t="n">
        <v>44865</v>
      </c>
      <c r="G1758" s="420" t="n">
        <v>23604</v>
      </c>
      <c r="H1758" s="418" t="n"/>
      <c r="I1758" s="455" t="n">
        <v>23604</v>
      </c>
      <c r="J1758" s="418">
        <f>IF(L1758&lt;&gt;"",L1758,K1758)</f>
        <v/>
      </c>
      <c r="K1758" s="418">
        <f>IF(AND(T1758=TRUE, U1758=TRUE, V1758=TRUE), IF(W1758&lt;-0.05, "អនុញ្ញាត (អ្នកផ្គត់ផ្គង់ប្រកាសខ្វះ)", "បានប្រកាស (អនុញ្ញាត)"), IF(AND(T1758=FALSE, U1758=FALSE, V1758=FALSE), "ព្យួរទុក (មិនមានទិន្នន័យ)", "ប្រកាសខុស (ព្យួរទុក)"))</f>
        <v/>
      </c>
      <c r="L1758" s="418" t="inlineStr"/>
      <c r="M1758" s="418" t="inlineStr"/>
      <c r="N1758" s="455" t="n"/>
      <c r="O1758" s="455">
        <f>IF(W1758&lt;0,AI1758,I1758)</f>
        <v/>
      </c>
      <c r="P1758" s="455">
        <f>I1758-O1758</f>
        <v/>
      </c>
      <c r="Q1758" s="418" t="n"/>
      <c r="R1758" s="418" t="inlineStr">
        <is>
          <t>188899</t>
        </is>
      </c>
      <c r="S1758" s="418" t="inlineStr"/>
      <c r="T1758" s="418">
        <f>R1758=S1758</f>
        <v/>
      </c>
      <c r="U1758" s="418">
        <f>AND(MONTH(F1758)=MONTH(Y1758), YEAR(F1758)=YEAR(Y1758))</f>
        <v/>
      </c>
      <c r="V1758" s="418">
        <f>AND(AC1758&lt;&gt;"", 'Company information'!D$4&lt;&gt;"", RIGHT(SUBSTITUTE(AC1758,"-",""),9)=RIGHT(SUBSTITUTE('Company information'!D$4,"-",""),9))</f>
        <v/>
      </c>
      <c r="W1758" s="418">
        <f>AI1758-I1758</f>
        <v/>
      </c>
      <c r="X1758" s="455" t="n"/>
      <c r="Y1758" s="417" t="n"/>
      <c r="Z1758" s="418" t="n"/>
      <c r="AA1758" s="418" t="n"/>
      <c r="AB1758" s="418" t="n"/>
      <c r="AC1758" s="418" t="n"/>
      <c r="AD1758" s="418" t="n"/>
      <c r="AE1758" s="455" t="n"/>
      <c r="AF1758" s="455" t="n"/>
      <c r="AG1758" s="455" t="n"/>
      <c r="AH1758" s="455" t="n"/>
      <c r="AI1758" s="455" t="n"/>
      <c r="AJ1758" s="455" t="n"/>
      <c r="AK1758" s="455" t="n"/>
      <c r="AL1758" s="455" t="n"/>
      <c r="AM1758" s="455" t="n"/>
      <c r="AN1758" s="455" t="n"/>
      <c r="AO1758" s="455" t="n"/>
      <c r="AP1758" s="455" t="n"/>
      <c r="AQ1758" s="455" t="n"/>
      <c r="AR1758" s="418" t="n"/>
      <c r="AS1758" s="418" t="n"/>
      <c r="AT1758" s="418" t="n"/>
    </row>
    <row r="1759">
      <c r="A1759" s="417" t="n">
        <v>1750</v>
      </c>
      <c r="B1759" s="418" t="inlineStr">
        <is>
          <t>Shipment Expense</t>
        </is>
      </c>
      <c r="C1759" s="418" t="inlineStr">
        <is>
          <t>អាយធីអាយ អ៊ិនធើណេសិនណល ត្រេនស័្ពរថេសិន (ខេមបូឌា) ឯ.ក</t>
        </is>
      </c>
      <c r="D1759" s="418" t="inlineStr">
        <is>
          <t>K002-901800477</t>
        </is>
      </c>
      <c r="E1759" s="418" t="inlineStr">
        <is>
          <t>CAM223086</t>
        </is>
      </c>
      <c r="F1759" s="419" t="n">
        <v>44862</v>
      </c>
      <c r="G1759" s="420" t="n">
        <v>137772</v>
      </c>
      <c r="H1759" s="418" t="n"/>
      <c r="I1759" s="455" t="n">
        <v>137772</v>
      </c>
      <c r="J1759" s="418">
        <f>IF(L1759&lt;&gt;"",L1759,K1759)</f>
        <v/>
      </c>
      <c r="K1759" s="418">
        <f>IF(AND(T1759=TRUE, U1759=TRUE, V1759=TRUE), IF(W1759&lt;-0.05, "អនុញ្ញាត (អ្នកផ្គត់ផ្គង់ប្រកាសខ្វះ)", "បានប្រកាស (អនុញ្ញាត)"), IF(AND(T1759=FALSE, U1759=FALSE, V1759=FALSE), "ព្យួរទុក (មិនមានទិន្នន័យ)", "ប្រកាសខុស (ព្យួរទុក)"))</f>
        <v/>
      </c>
      <c r="L1759" s="418" t="inlineStr"/>
      <c r="M1759" s="418" t="inlineStr"/>
      <c r="N1759" s="455" t="n"/>
      <c r="O1759" s="455">
        <f>IF(W1759&lt;0,AI1759,I1759)</f>
        <v/>
      </c>
      <c r="P1759" s="455">
        <f>I1759-O1759</f>
        <v/>
      </c>
      <c r="Q1759" s="418" t="n"/>
      <c r="R1759" s="418" t="inlineStr">
        <is>
          <t>CAM223086</t>
        </is>
      </c>
      <c r="S1759" s="418" t="inlineStr">
        <is>
          <t>CAM223086</t>
        </is>
      </c>
      <c r="T1759" s="418">
        <f>R1759=S1759</f>
        <v/>
      </c>
      <c r="U1759" s="418">
        <f>AND(MONTH(F1759)=MONTH(Y1759), YEAR(F1759)=YEAR(Y1759))</f>
        <v/>
      </c>
      <c r="V1759" s="418">
        <f>AND(AC1759&lt;&gt;"", 'Company information'!D$4&lt;&gt;"", RIGHT(SUBSTITUTE(AC1759,"-",""),9)=RIGHT(SUBSTITUTE('Company information'!D$4,"-",""),9))</f>
        <v/>
      </c>
      <c r="W1759" s="418">
        <f>AI1759-I1759</f>
        <v/>
      </c>
      <c r="X1759" s="455" t="n"/>
      <c r="Y1759" s="419" t="n">
        <v>44862</v>
      </c>
      <c r="Z1759" s="418" t="inlineStr">
        <is>
          <t>CAM223086</t>
        </is>
      </c>
      <c r="AA1759" s="418" t="inlineStr"/>
      <c r="AB1759" s="418" t="inlineStr">
        <is>
          <t>បុគ្គលជាប់អាករ</t>
        </is>
      </c>
      <c r="AC1759" s="418" t="inlineStr">
        <is>
          <t>L001-100067123</t>
        </is>
      </c>
      <c r="AD1759" s="418" t="inlineStr">
        <is>
          <t>រីឡាយអេប៊ល សូស អ៊ិនដាសស្រ្ទៀល (ខេមបូឌា)</t>
        </is>
      </c>
      <c r="AE1759" s="455" t="n">
        <v>1515488</v>
      </c>
      <c r="AF1759" s="455" t="n">
        <v>1377716</v>
      </c>
      <c r="AG1759" s="455" t="n">
        <v>0</v>
      </c>
      <c r="AH1759" s="455" t="n">
        <v>0</v>
      </c>
      <c r="AI1759" s="455" t="n">
        <v>137772</v>
      </c>
      <c r="AJ1759" s="455" t="n">
        <v>0</v>
      </c>
      <c r="AK1759" s="455" t="n">
        <v>0</v>
      </c>
      <c r="AL1759" s="455" t="n">
        <v>0</v>
      </c>
      <c r="AM1759" s="455" t="n">
        <v>0</v>
      </c>
      <c r="AN1759" s="455" t="n">
        <v>0</v>
      </c>
      <c r="AO1759" s="455" t="n">
        <v>0</v>
      </c>
      <c r="AP1759" s="455" t="n">
        <v>0</v>
      </c>
      <c r="AQ1759" s="455" t="n">
        <v>0</v>
      </c>
      <c r="AR1759" s="418" t="inlineStr"/>
      <c r="AS1759" s="418" t="inlineStr">
        <is>
          <t>THC,DOC</t>
        </is>
      </c>
      <c r="AT1759" s="418" t="inlineStr">
        <is>
          <t>បានប្រកាសពន្ធ</t>
        </is>
      </c>
    </row>
    <row r="1760">
      <c r="A1760" s="417" t="n">
        <v>1751</v>
      </c>
      <c r="B1760" s="418" t="inlineStr">
        <is>
          <t>Trucking, Customs Clearance, Extra Trucking and Truck Fuel Surcharge</t>
        </is>
      </c>
      <c r="C1760" s="418" t="inlineStr">
        <is>
          <t>អាយធីអាយ អ៊ិនធើណេសិនណល ត្រេនស័្ពរថេសិន (ខេមបូឌា) ឯ.ក</t>
        </is>
      </c>
      <c r="D1760" s="418" t="inlineStr">
        <is>
          <t>K002-901800477</t>
        </is>
      </c>
      <c r="E1760" s="418" t="inlineStr">
        <is>
          <t>CAM223085</t>
        </is>
      </c>
      <c r="F1760" s="419" t="n">
        <v>44862</v>
      </c>
      <c r="G1760" s="420" t="n">
        <v>42059</v>
      </c>
      <c r="H1760" s="418" t="n"/>
      <c r="I1760" s="455" t="n">
        <v>42059</v>
      </c>
      <c r="J1760" s="418">
        <f>IF(L1760&lt;&gt;"",L1760,K1760)</f>
        <v/>
      </c>
      <c r="K1760" s="418">
        <f>IF(AND(T1760=TRUE, U1760=TRUE, V1760=TRUE), IF(W1760&lt;-0.05, "អនុញ្ញាត (អ្នកផ្គត់ផ្គង់ប្រកាសខ្វះ)", "បានប្រកាស (អនុញ្ញាត)"), IF(AND(T1760=FALSE, U1760=FALSE, V1760=FALSE), "ព្យួរទុក (មិនមានទិន្នន័យ)", "ប្រកាសខុស (ព្យួរទុក)"))</f>
        <v/>
      </c>
      <c r="L1760" s="418" t="inlineStr"/>
      <c r="M1760" s="418" t="inlineStr"/>
      <c r="N1760" s="455" t="n"/>
      <c r="O1760" s="455">
        <f>IF(W1760&lt;0,AI1760,I1760)</f>
        <v/>
      </c>
      <c r="P1760" s="455">
        <f>I1760-O1760</f>
        <v/>
      </c>
      <c r="Q1760" s="418" t="n"/>
      <c r="R1760" s="418" t="inlineStr">
        <is>
          <t>CAM223085</t>
        </is>
      </c>
      <c r="S1760" s="418" t="inlineStr">
        <is>
          <t>CAM223085</t>
        </is>
      </c>
      <c r="T1760" s="418">
        <f>R1760=S1760</f>
        <v/>
      </c>
      <c r="U1760" s="418">
        <f>AND(MONTH(F1760)=MONTH(Y1760), YEAR(F1760)=YEAR(Y1760))</f>
        <v/>
      </c>
      <c r="V1760" s="418">
        <f>AND(AC1760&lt;&gt;"", 'Company information'!D$4&lt;&gt;"", RIGHT(SUBSTITUTE(AC1760,"-",""),9)=RIGHT(SUBSTITUTE('Company information'!D$4,"-",""),9))</f>
        <v/>
      </c>
      <c r="W1760" s="418">
        <f>AI1760-I1760</f>
        <v/>
      </c>
      <c r="X1760" s="455" t="n"/>
      <c r="Y1760" s="419" t="n">
        <v>44862</v>
      </c>
      <c r="Z1760" s="418" t="inlineStr">
        <is>
          <t>CAM223085</t>
        </is>
      </c>
      <c r="AA1760" s="418" t="inlineStr"/>
      <c r="AB1760" s="418" t="inlineStr">
        <is>
          <t>បុគ្គលជាប់អាករ</t>
        </is>
      </c>
      <c r="AC1760" s="418" t="inlineStr">
        <is>
          <t>L001-100067123</t>
        </is>
      </c>
      <c r="AD1760" s="418" t="inlineStr">
        <is>
          <t>រីឡាយអេប៊ល សូស អ៊ិនដាសស្រ្ទៀល (ខេមបូឌា)</t>
        </is>
      </c>
      <c r="AE1760" s="455" t="n">
        <v>462645</v>
      </c>
      <c r="AF1760" s="455" t="n">
        <v>420586</v>
      </c>
      <c r="AG1760" s="455" t="n">
        <v>0</v>
      </c>
      <c r="AH1760" s="455" t="n">
        <v>0</v>
      </c>
      <c r="AI1760" s="455" t="n">
        <v>42059</v>
      </c>
      <c r="AJ1760" s="455" t="n">
        <v>0</v>
      </c>
      <c r="AK1760" s="455" t="n">
        <v>0</v>
      </c>
      <c r="AL1760" s="455" t="n">
        <v>0</v>
      </c>
      <c r="AM1760" s="455" t="n">
        <v>0</v>
      </c>
      <c r="AN1760" s="455" t="n">
        <v>0</v>
      </c>
      <c r="AO1760" s="455" t="n">
        <v>0</v>
      </c>
      <c r="AP1760" s="455" t="n">
        <v>0</v>
      </c>
      <c r="AQ1760" s="455" t="n">
        <v>0</v>
      </c>
      <c r="AR1760" s="418" t="inlineStr"/>
      <c r="AS1760" s="418" t="inlineStr">
        <is>
          <t>THC,DOC</t>
        </is>
      </c>
      <c r="AT1760" s="418" t="inlineStr">
        <is>
          <t>បានប្រកាសពន្ធ</t>
        </is>
      </c>
    </row>
    <row r="1761">
      <c r="A1761" s="417" t="n">
        <v>1752</v>
      </c>
      <c r="B1761" s="418" t="inlineStr">
        <is>
          <t>Machine</t>
        </is>
      </c>
      <c r="C1761" s="418" t="inlineStr">
        <is>
          <t>កំពង់ផែស្វយ័តក្រុងព្រះសីហនុ</t>
        </is>
      </c>
      <c r="D1761" s="418" t="inlineStr">
        <is>
          <t>L001-100044638</t>
        </is>
      </c>
      <c r="E1761" s="418" t="inlineStr">
        <is>
          <t>184724</t>
        </is>
      </c>
      <c r="F1761" s="419" t="n">
        <v>44855</v>
      </c>
      <c r="G1761" s="420" t="n">
        <v>23632</v>
      </c>
      <c r="H1761" s="418" t="n"/>
      <c r="I1761" s="455" t="n">
        <v>23632</v>
      </c>
      <c r="J1761" s="418">
        <f>IF(L1761&lt;&gt;"",L1761,K1761)</f>
        <v/>
      </c>
      <c r="K1761" s="418">
        <f>IF(AND(T1761=TRUE, U1761=TRUE, V1761=TRUE), IF(W1761&lt;-0.05, "អនុញ្ញាត (អ្នកផ្គត់ផ្គង់ប្រកាសខ្វះ)", "បានប្រកាស (អនុញ្ញាត)"), IF(AND(T1761=FALSE, U1761=FALSE, V1761=FALSE), "ព្យួរទុក (មិនមានទិន្នន័យ)", "ប្រកាសខុស (ព្យួរទុក)"))</f>
        <v/>
      </c>
      <c r="L1761" s="418" t="inlineStr"/>
      <c r="M1761" s="418" t="inlineStr"/>
      <c r="N1761" s="455" t="n"/>
      <c r="O1761" s="455">
        <f>IF(W1761&lt;0,AI1761,I1761)</f>
        <v/>
      </c>
      <c r="P1761" s="455">
        <f>I1761-O1761</f>
        <v/>
      </c>
      <c r="Q1761" s="418" t="n"/>
      <c r="R1761" s="418" t="inlineStr">
        <is>
          <t>184724</t>
        </is>
      </c>
      <c r="S1761" s="418" t="inlineStr"/>
      <c r="T1761" s="418">
        <f>R1761=S1761</f>
        <v/>
      </c>
      <c r="U1761" s="418">
        <f>AND(MONTH(F1761)=MONTH(Y1761), YEAR(F1761)=YEAR(Y1761))</f>
        <v/>
      </c>
      <c r="V1761" s="418">
        <f>AND(AC1761&lt;&gt;"", 'Company information'!D$4&lt;&gt;"", RIGHT(SUBSTITUTE(AC1761,"-",""),9)=RIGHT(SUBSTITUTE('Company information'!D$4,"-",""),9))</f>
        <v/>
      </c>
      <c r="W1761" s="418">
        <f>AI1761-I1761</f>
        <v/>
      </c>
      <c r="X1761" s="455" t="n"/>
      <c r="Y1761" s="417" t="n"/>
      <c r="Z1761" s="418" t="n"/>
      <c r="AA1761" s="418" t="n"/>
      <c r="AB1761" s="418" t="n"/>
      <c r="AC1761" s="418" t="n"/>
      <c r="AD1761" s="418" t="n"/>
      <c r="AE1761" s="455" t="n"/>
      <c r="AF1761" s="455" t="n"/>
      <c r="AG1761" s="455" t="n"/>
      <c r="AH1761" s="455" t="n"/>
      <c r="AI1761" s="455" t="n"/>
      <c r="AJ1761" s="455" t="n"/>
      <c r="AK1761" s="455" t="n"/>
      <c r="AL1761" s="455" t="n"/>
      <c r="AM1761" s="455" t="n"/>
      <c r="AN1761" s="455" t="n"/>
      <c r="AO1761" s="455" t="n"/>
      <c r="AP1761" s="455" t="n"/>
      <c r="AQ1761" s="455" t="n"/>
      <c r="AR1761" s="418" t="n"/>
      <c r="AS1761" s="418" t="n"/>
      <c r="AT1761" s="418" t="n"/>
    </row>
    <row r="1762">
      <c r="A1762" s="417" t="n">
        <v>1753</v>
      </c>
      <c r="B1762" s="418" t="inlineStr">
        <is>
          <t>Machine</t>
        </is>
      </c>
      <c r="C1762" s="418" t="inlineStr">
        <is>
          <t>អាយធីអាយ អ៊ិនធើណេសិនណល ត្រេនស័្ពរថេសិន (ខេមបូឌា) ឯ.ក</t>
        </is>
      </c>
      <c r="D1762" s="418" t="inlineStr">
        <is>
          <t>K002-901800477</t>
        </is>
      </c>
      <c r="E1762" s="418" t="inlineStr">
        <is>
          <t>CAM223009</t>
        </is>
      </c>
      <c r="F1762" s="419" t="n">
        <v>44853</v>
      </c>
      <c r="G1762" s="420" t="n">
        <v>101185</v>
      </c>
      <c r="H1762" s="418" t="n"/>
      <c r="I1762" s="455" t="n">
        <v>101185</v>
      </c>
      <c r="J1762" s="418">
        <f>IF(L1762&lt;&gt;"",L1762,K1762)</f>
        <v/>
      </c>
      <c r="K1762" s="418">
        <f>IF(AND(T1762=TRUE, U1762=TRUE, V1762=TRUE), IF(W1762&lt;-0.05, "អនុញ្ញាត (អ្នកផ្គត់ផ្គង់ប្រកាសខ្វះ)", "បានប្រកាស (អនុញ្ញាត)"), IF(AND(T1762=FALSE, U1762=FALSE, V1762=FALSE), "ព្យួរទុក (មិនមានទិន្នន័យ)", "ប្រកាសខុស (ព្យួរទុក)"))</f>
        <v/>
      </c>
      <c r="L1762" s="418" t="inlineStr"/>
      <c r="M1762" s="418" t="inlineStr"/>
      <c r="N1762" s="455" t="n"/>
      <c r="O1762" s="455">
        <f>IF(W1762&lt;0,AI1762,I1762)</f>
        <v/>
      </c>
      <c r="P1762" s="455">
        <f>I1762-O1762</f>
        <v/>
      </c>
      <c r="Q1762" s="418" t="n"/>
      <c r="R1762" s="418" t="inlineStr">
        <is>
          <t>CAM223009</t>
        </is>
      </c>
      <c r="S1762" s="418" t="inlineStr">
        <is>
          <t>CAM223009</t>
        </is>
      </c>
      <c r="T1762" s="418">
        <f>R1762=S1762</f>
        <v/>
      </c>
      <c r="U1762" s="418">
        <f>AND(MONTH(F1762)=MONTH(Y1762), YEAR(F1762)=YEAR(Y1762))</f>
        <v/>
      </c>
      <c r="V1762" s="418">
        <f>AND(AC1762&lt;&gt;"", 'Company information'!D$4&lt;&gt;"", RIGHT(SUBSTITUTE(AC1762,"-",""),9)=RIGHT(SUBSTITUTE('Company information'!D$4,"-",""),9))</f>
        <v/>
      </c>
      <c r="W1762" s="418">
        <f>AI1762-I1762</f>
        <v/>
      </c>
      <c r="X1762" s="455" t="n"/>
      <c r="Y1762" s="419" t="n">
        <v>44853</v>
      </c>
      <c r="Z1762" s="418" t="inlineStr">
        <is>
          <t>CAM223009</t>
        </is>
      </c>
      <c r="AA1762" s="418" t="inlineStr"/>
      <c r="AB1762" s="418" t="inlineStr">
        <is>
          <t>បុគ្គលជាប់អាករ</t>
        </is>
      </c>
      <c r="AC1762" s="418" t="inlineStr">
        <is>
          <t>L001-100067123</t>
        </is>
      </c>
      <c r="AD1762" s="418" t="inlineStr">
        <is>
          <t>រីឡាយអេប៊ល សូស អ៊ិនដាសស្រ្ទៀល (ខេមបូឌា)</t>
        </is>
      </c>
      <c r="AE1762" s="455" t="n">
        <v>1113035</v>
      </c>
      <c r="AF1762" s="455" t="n">
        <v>1011850</v>
      </c>
      <c r="AG1762" s="455" t="n">
        <v>0</v>
      </c>
      <c r="AH1762" s="455" t="n">
        <v>0</v>
      </c>
      <c r="AI1762" s="455" t="n">
        <v>101185</v>
      </c>
      <c r="AJ1762" s="455" t="n">
        <v>0</v>
      </c>
      <c r="AK1762" s="455" t="n">
        <v>0</v>
      </c>
      <c r="AL1762" s="455" t="n">
        <v>0</v>
      </c>
      <c r="AM1762" s="455" t="n">
        <v>0</v>
      </c>
      <c r="AN1762" s="455" t="n">
        <v>0</v>
      </c>
      <c r="AO1762" s="455" t="n">
        <v>0</v>
      </c>
      <c r="AP1762" s="455" t="n">
        <v>0</v>
      </c>
      <c r="AQ1762" s="455" t="n">
        <v>0</v>
      </c>
      <c r="AR1762" s="418" t="inlineStr"/>
      <c r="AS1762" s="418" t="inlineStr">
        <is>
          <t>THC,DOC</t>
        </is>
      </c>
      <c r="AT1762" s="418" t="inlineStr">
        <is>
          <t>បានប្រកាសពន្ធ</t>
        </is>
      </c>
    </row>
    <row r="1763">
      <c r="A1763" s="417" t="n">
        <v>1754</v>
      </c>
      <c r="B1763" s="418" t="inlineStr">
        <is>
          <t>Machine</t>
        </is>
      </c>
      <c r="C1763" s="418" t="inlineStr">
        <is>
          <t>អាយធីអាយ អ៊ិនធើណេសិនណល ត្រេនស័្ពរថេសិន (ខេមបូឌា) ឯ.ក</t>
        </is>
      </c>
      <c r="D1763" s="418" t="inlineStr">
        <is>
          <t>K002-901800477</t>
        </is>
      </c>
      <c r="E1763" s="418" t="inlineStr">
        <is>
          <t>CAM223008</t>
        </is>
      </c>
      <c r="F1763" s="419" t="n">
        <v>44853</v>
      </c>
      <c r="G1763" s="420" t="n">
        <v>74202</v>
      </c>
      <c r="H1763" s="418" t="n"/>
      <c r="I1763" s="455" t="n">
        <v>74202</v>
      </c>
      <c r="J1763" s="418">
        <f>IF(L1763&lt;&gt;"",L1763,K1763)</f>
        <v/>
      </c>
      <c r="K1763" s="418">
        <f>IF(AND(T1763=TRUE, U1763=TRUE, V1763=TRUE), IF(W1763&lt;-0.05, "អនុញ្ញាត (អ្នកផ្គត់ផ្គង់ប្រកាសខ្វះ)", "បានប្រកាស (អនុញ្ញាត)"), IF(AND(T1763=FALSE, U1763=FALSE, V1763=FALSE), "ព្យួរទុក (មិនមានទិន្នន័យ)", "ប្រកាសខុស (ព្យួរទុក)"))</f>
        <v/>
      </c>
      <c r="L1763" s="418" t="inlineStr"/>
      <c r="M1763" s="418" t="inlineStr"/>
      <c r="N1763" s="455" t="n"/>
      <c r="O1763" s="455">
        <f>IF(W1763&lt;0,AI1763,I1763)</f>
        <v/>
      </c>
      <c r="P1763" s="455">
        <f>I1763-O1763</f>
        <v/>
      </c>
      <c r="Q1763" s="418" t="n"/>
      <c r="R1763" s="418" t="inlineStr">
        <is>
          <t>CAM223008</t>
        </is>
      </c>
      <c r="S1763" s="418" t="inlineStr">
        <is>
          <t>CAM223008</t>
        </is>
      </c>
      <c r="T1763" s="418">
        <f>R1763=S1763</f>
        <v/>
      </c>
      <c r="U1763" s="418">
        <f>AND(MONTH(F1763)=MONTH(Y1763), YEAR(F1763)=YEAR(Y1763))</f>
        <v/>
      </c>
      <c r="V1763" s="418">
        <f>AND(AC1763&lt;&gt;"", 'Company information'!D$4&lt;&gt;"", RIGHT(SUBSTITUTE(AC1763,"-",""),9)=RIGHT(SUBSTITUTE('Company information'!D$4,"-",""),9))</f>
        <v/>
      </c>
      <c r="W1763" s="418">
        <f>AI1763-I1763</f>
        <v/>
      </c>
      <c r="X1763" s="455" t="n"/>
      <c r="Y1763" s="419" t="n">
        <v>44853</v>
      </c>
      <c r="Z1763" s="418" t="inlineStr">
        <is>
          <t>CAM223008</t>
        </is>
      </c>
      <c r="AA1763" s="418" t="inlineStr"/>
      <c r="AB1763" s="418" t="inlineStr">
        <is>
          <t>បុគ្គលជាប់អាករ</t>
        </is>
      </c>
      <c r="AC1763" s="418" t="inlineStr">
        <is>
          <t>L001-100067123</t>
        </is>
      </c>
      <c r="AD1763" s="418" t="inlineStr">
        <is>
          <t>រីឡាយអេប៊ល សូស អ៊ិនដាសស្រ្ទៀល (ខេមបូឌា)</t>
        </is>
      </c>
      <c r="AE1763" s="455" t="n">
        <v>816223</v>
      </c>
      <c r="AF1763" s="455" t="n">
        <v>742021</v>
      </c>
      <c r="AG1763" s="455" t="n">
        <v>0</v>
      </c>
      <c r="AH1763" s="455" t="n">
        <v>0</v>
      </c>
      <c r="AI1763" s="455" t="n">
        <v>74202</v>
      </c>
      <c r="AJ1763" s="455" t="n">
        <v>0</v>
      </c>
      <c r="AK1763" s="455" t="n">
        <v>0</v>
      </c>
      <c r="AL1763" s="455" t="n">
        <v>0</v>
      </c>
      <c r="AM1763" s="455" t="n">
        <v>0</v>
      </c>
      <c r="AN1763" s="455" t="n">
        <v>0</v>
      </c>
      <c r="AO1763" s="455" t="n">
        <v>0</v>
      </c>
      <c r="AP1763" s="455" t="n">
        <v>0</v>
      </c>
      <c r="AQ1763" s="455" t="n">
        <v>0</v>
      </c>
      <c r="AR1763" s="418" t="inlineStr"/>
      <c r="AS1763" s="418" t="inlineStr">
        <is>
          <t>THC,DOC</t>
        </is>
      </c>
      <c r="AT1763" s="418" t="inlineStr">
        <is>
          <t>បានប្រកាសពន្ធ</t>
        </is>
      </c>
    </row>
    <row r="1764">
      <c r="A1764" s="417" t="n">
        <v>1755</v>
      </c>
      <c r="B1764" s="418" t="inlineStr">
        <is>
          <t>Drinking water</t>
        </is>
      </c>
      <c r="C1764" s="418" t="inlineStr">
        <is>
          <t>កំពង់ផែស្វយ័តក្រុងព្រះសីហនុ</t>
        </is>
      </c>
      <c r="D1764" s="418" t="inlineStr">
        <is>
          <t>L001-100044638</t>
        </is>
      </c>
      <c r="E1764" s="418" t="inlineStr">
        <is>
          <t>185863</t>
        </is>
      </c>
      <c r="F1764" s="419" t="n">
        <v>44858</v>
      </c>
      <c r="G1764" s="420" t="n">
        <v>633</v>
      </c>
      <c r="H1764" s="418" t="n"/>
      <c r="I1764" s="455" t="n">
        <v>633</v>
      </c>
      <c r="J1764" s="418">
        <f>IF(L1764&lt;&gt;"",L1764,K1764)</f>
        <v/>
      </c>
      <c r="K1764" s="418">
        <f>IF(AND(T1764=TRUE, U1764=TRUE, V1764=TRUE), IF(W1764&lt;-0.05, "អនុញ្ញាត (អ្នកផ្គត់ផ្គង់ប្រកាសខ្វះ)", "បានប្រកាស (អនុញ្ញាត)"), IF(AND(T1764=FALSE, U1764=FALSE, V1764=FALSE), "ព្យួរទុក (មិនមានទិន្នន័យ)", "ប្រកាសខុស (ព្យួរទុក)"))</f>
        <v/>
      </c>
      <c r="L1764" s="418" t="inlineStr"/>
      <c r="M1764" s="418" t="inlineStr"/>
      <c r="N1764" s="455" t="n"/>
      <c r="O1764" s="455">
        <f>IF(W1764&lt;0,AI1764,I1764)</f>
        <v/>
      </c>
      <c r="P1764" s="455">
        <f>I1764-O1764</f>
        <v/>
      </c>
      <c r="Q1764" s="418" t="n"/>
      <c r="R1764" s="418" t="inlineStr">
        <is>
          <t>185863</t>
        </is>
      </c>
      <c r="S1764" s="418" t="inlineStr"/>
      <c r="T1764" s="418">
        <f>R1764=S1764</f>
        <v/>
      </c>
      <c r="U1764" s="418">
        <f>AND(MONTH(F1764)=MONTH(Y1764), YEAR(F1764)=YEAR(Y1764))</f>
        <v/>
      </c>
      <c r="V1764" s="418">
        <f>AND(AC1764&lt;&gt;"", 'Company information'!D$4&lt;&gt;"", RIGHT(SUBSTITUTE(AC1764,"-",""),9)=RIGHT(SUBSTITUTE('Company information'!D$4,"-",""),9))</f>
        <v/>
      </c>
      <c r="W1764" s="418">
        <f>AI1764-I1764</f>
        <v/>
      </c>
      <c r="X1764" s="455" t="n"/>
      <c r="Y1764" s="417" t="n"/>
      <c r="Z1764" s="418" t="n"/>
      <c r="AA1764" s="418" t="n"/>
      <c r="AB1764" s="418" t="n"/>
      <c r="AC1764" s="418" t="n"/>
      <c r="AD1764" s="418" t="n"/>
      <c r="AE1764" s="455" t="n"/>
      <c r="AF1764" s="455" t="n"/>
      <c r="AG1764" s="455" t="n"/>
      <c r="AH1764" s="455" t="n"/>
      <c r="AI1764" s="455" t="n"/>
      <c r="AJ1764" s="455" t="n"/>
      <c r="AK1764" s="455" t="n"/>
      <c r="AL1764" s="455" t="n"/>
      <c r="AM1764" s="455" t="n"/>
      <c r="AN1764" s="455" t="n"/>
      <c r="AO1764" s="455" t="n"/>
      <c r="AP1764" s="455" t="n"/>
      <c r="AQ1764" s="455" t="n"/>
      <c r="AR1764" s="418" t="n"/>
      <c r="AS1764" s="418" t="n"/>
      <c r="AT1764" s="418" t="n"/>
    </row>
    <row r="1765">
      <c r="A1765" s="417" t="n">
        <v>1756</v>
      </c>
      <c r="B1765" s="418" t="inlineStr">
        <is>
          <t>Door Ear</t>
        </is>
      </c>
      <c r="C1765" s="418" t="inlineStr">
        <is>
          <t>អាយធីអាយ អ៊ិនធើណេសិនណល ត្រេនស័្ពរថេសិន (ខេមបូឌា) ឯ.ក</t>
        </is>
      </c>
      <c r="D1765" s="418" t="inlineStr">
        <is>
          <t>K002-901800477</t>
        </is>
      </c>
      <c r="E1765" s="418" t="inlineStr">
        <is>
          <t>CAM223002</t>
        </is>
      </c>
      <c r="F1765" s="419" t="n">
        <v>44853</v>
      </c>
      <c r="G1765" s="420" t="n">
        <v>94676</v>
      </c>
      <c r="H1765" s="418" t="n"/>
      <c r="I1765" s="455" t="n">
        <v>94676</v>
      </c>
      <c r="J1765" s="418">
        <f>IF(L1765&lt;&gt;"",L1765,K1765)</f>
        <v/>
      </c>
      <c r="K1765" s="418">
        <f>IF(AND(T1765=TRUE, U1765=TRUE, V1765=TRUE), IF(W1765&lt;-0.05, "អនុញ្ញាត (អ្នកផ្គត់ផ្គង់ប្រកាសខ្វះ)", "បានប្រកាស (អនុញ្ញាត)"), IF(AND(T1765=FALSE, U1765=FALSE, V1765=FALSE), "ព្យួរទុក (មិនមានទិន្នន័យ)", "ប្រកាសខុស (ព្យួរទុក)"))</f>
        <v/>
      </c>
      <c r="L1765" s="418" t="inlineStr"/>
      <c r="M1765" s="418" t="inlineStr"/>
      <c r="N1765" s="455" t="n"/>
      <c r="O1765" s="455">
        <f>IF(W1765&lt;0,AI1765,I1765)</f>
        <v/>
      </c>
      <c r="P1765" s="455">
        <f>I1765-O1765</f>
        <v/>
      </c>
      <c r="Q1765" s="418" t="n"/>
      <c r="R1765" s="418" t="inlineStr">
        <is>
          <t>CAM223002</t>
        </is>
      </c>
      <c r="S1765" s="418" t="inlineStr">
        <is>
          <t>CAM223002</t>
        </is>
      </c>
      <c r="T1765" s="418">
        <f>R1765=S1765</f>
        <v/>
      </c>
      <c r="U1765" s="418">
        <f>AND(MONTH(F1765)=MONTH(Y1765), YEAR(F1765)=YEAR(Y1765))</f>
        <v/>
      </c>
      <c r="V1765" s="418">
        <f>AND(AC1765&lt;&gt;"", 'Company information'!D$4&lt;&gt;"", RIGHT(SUBSTITUTE(AC1765,"-",""),9)=RIGHT(SUBSTITUTE('Company information'!D$4,"-",""),9))</f>
        <v/>
      </c>
      <c r="W1765" s="418">
        <f>AI1765-I1765</f>
        <v/>
      </c>
      <c r="X1765" s="455" t="n"/>
      <c r="Y1765" s="419" t="n">
        <v>44853</v>
      </c>
      <c r="Z1765" s="418" t="inlineStr">
        <is>
          <t>CAM223002</t>
        </is>
      </c>
      <c r="AA1765" s="418" t="inlineStr"/>
      <c r="AB1765" s="418" t="inlineStr">
        <is>
          <t>បុគ្គលជាប់អាករ</t>
        </is>
      </c>
      <c r="AC1765" s="418" t="inlineStr">
        <is>
          <t>L001-100067123</t>
        </is>
      </c>
      <c r="AD1765" s="418" t="inlineStr">
        <is>
          <t>រីឡាយអេប៊ល សូស អ៊ិនដាសស្រ្ទៀល (ខេមបូឌា)</t>
        </is>
      </c>
      <c r="AE1765" s="455" t="n">
        <v>1041434</v>
      </c>
      <c r="AF1765" s="455" t="n">
        <v>946758</v>
      </c>
      <c r="AG1765" s="455" t="n">
        <v>0</v>
      </c>
      <c r="AH1765" s="455" t="n">
        <v>0</v>
      </c>
      <c r="AI1765" s="455" t="n">
        <v>94676</v>
      </c>
      <c r="AJ1765" s="455" t="n">
        <v>0</v>
      </c>
      <c r="AK1765" s="455" t="n">
        <v>0</v>
      </c>
      <c r="AL1765" s="455" t="n">
        <v>0</v>
      </c>
      <c r="AM1765" s="455" t="n">
        <v>0</v>
      </c>
      <c r="AN1765" s="455" t="n">
        <v>0</v>
      </c>
      <c r="AO1765" s="455" t="n">
        <v>0</v>
      </c>
      <c r="AP1765" s="455" t="n">
        <v>0</v>
      </c>
      <c r="AQ1765" s="455" t="n">
        <v>0</v>
      </c>
      <c r="AR1765" s="418" t="inlineStr"/>
      <c r="AS1765" s="418" t="inlineStr">
        <is>
          <t>COLOADER,AGENCY</t>
        </is>
      </c>
      <c r="AT1765" s="418" t="inlineStr">
        <is>
          <t>បានប្រកាសពន្ធ</t>
        </is>
      </c>
    </row>
    <row r="1766">
      <c r="A1766" s="417" t="n">
        <v>1757</v>
      </c>
      <c r="B1766" s="418" t="inlineStr">
        <is>
          <t>Key</t>
        </is>
      </c>
      <c r="C1766" s="418" t="inlineStr">
        <is>
          <t>អាយធីអាយ អ៊ិនធើណេសិនណល ត្រេនស័្ពរថេសិន (ខេមបូឌា) ឯ.ក</t>
        </is>
      </c>
      <c r="D1766" s="418" t="inlineStr">
        <is>
          <t>K002-901800477</t>
        </is>
      </c>
      <c r="E1766" s="418" t="inlineStr">
        <is>
          <t>CAM223006</t>
        </is>
      </c>
      <c r="F1766" s="419" t="n">
        <v>44853</v>
      </c>
      <c r="G1766" s="420" t="n">
        <v>188198</v>
      </c>
      <c r="H1766" s="418" t="n"/>
      <c r="I1766" s="455" t="n">
        <v>188198</v>
      </c>
      <c r="J1766" s="418">
        <f>IF(L1766&lt;&gt;"",L1766,K1766)</f>
        <v/>
      </c>
      <c r="K1766" s="418">
        <f>IF(AND(T1766=TRUE, U1766=TRUE, V1766=TRUE), IF(W1766&lt;-0.05, "អនុញ្ញាត (អ្នកផ្គត់ផ្គង់ប្រកាសខ្វះ)", "បានប្រកាស (អនុញ្ញាត)"), IF(AND(T1766=FALSE, U1766=FALSE, V1766=FALSE), "ព្យួរទុក (មិនមានទិន្នន័យ)", "ប្រកាសខុស (ព្យួរទុក)"))</f>
        <v/>
      </c>
      <c r="L1766" s="418" t="inlineStr"/>
      <c r="M1766" s="418" t="inlineStr"/>
      <c r="N1766" s="455" t="n"/>
      <c r="O1766" s="455">
        <f>IF(W1766&lt;0,AI1766,I1766)</f>
        <v/>
      </c>
      <c r="P1766" s="455">
        <f>I1766-O1766</f>
        <v/>
      </c>
      <c r="Q1766" s="418" t="n"/>
      <c r="R1766" s="418" t="inlineStr">
        <is>
          <t>CAM223006</t>
        </is>
      </c>
      <c r="S1766" s="418" t="inlineStr">
        <is>
          <t>CAM223006</t>
        </is>
      </c>
      <c r="T1766" s="418">
        <f>R1766=S1766</f>
        <v/>
      </c>
      <c r="U1766" s="418">
        <f>AND(MONTH(F1766)=MONTH(Y1766), YEAR(F1766)=YEAR(Y1766))</f>
        <v/>
      </c>
      <c r="V1766" s="418">
        <f>AND(AC1766&lt;&gt;"", 'Company information'!D$4&lt;&gt;"", RIGHT(SUBSTITUTE(AC1766,"-",""),9)=RIGHT(SUBSTITUTE('Company information'!D$4,"-",""),9))</f>
        <v/>
      </c>
      <c r="W1766" s="418">
        <f>AI1766-I1766</f>
        <v/>
      </c>
      <c r="X1766" s="455" t="n"/>
      <c r="Y1766" s="419" t="n">
        <v>44853</v>
      </c>
      <c r="Z1766" s="418" t="inlineStr">
        <is>
          <t>CAM223006</t>
        </is>
      </c>
      <c r="AA1766" s="418" t="inlineStr"/>
      <c r="AB1766" s="418" t="inlineStr">
        <is>
          <t>បុគ្គលជាប់អាករ</t>
        </is>
      </c>
      <c r="AC1766" s="418" t="inlineStr">
        <is>
          <t>L001-100067123</t>
        </is>
      </c>
      <c r="AD1766" s="418" t="inlineStr">
        <is>
          <t>រីឡាយអេប៊ល សូស អ៊ិនដាសស្រ្ទៀល (ខេមបូឌា)</t>
        </is>
      </c>
      <c r="AE1766" s="455" t="n">
        <v>2070181</v>
      </c>
      <c r="AF1766" s="455" t="n">
        <v>1881983</v>
      </c>
      <c r="AG1766" s="455" t="n">
        <v>0</v>
      </c>
      <c r="AH1766" s="455" t="n">
        <v>0</v>
      </c>
      <c r="AI1766" s="455" t="n">
        <v>188198</v>
      </c>
      <c r="AJ1766" s="455" t="n">
        <v>0</v>
      </c>
      <c r="AK1766" s="455" t="n">
        <v>0</v>
      </c>
      <c r="AL1766" s="455" t="n">
        <v>0</v>
      </c>
      <c r="AM1766" s="455" t="n">
        <v>0</v>
      </c>
      <c r="AN1766" s="455" t="n">
        <v>0</v>
      </c>
      <c r="AO1766" s="455" t="n">
        <v>0</v>
      </c>
      <c r="AP1766" s="455" t="n">
        <v>0</v>
      </c>
      <c r="AQ1766" s="455" t="n">
        <v>0</v>
      </c>
      <c r="AR1766" s="418" t="inlineStr"/>
      <c r="AS1766" s="418" t="inlineStr">
        <is>
          <t>THC,DOC</t>
        </is>
      </c>
      <c r="AT1766" s="418" t="inlineStr">
        <is>
          <t>បានប្រកាសពន្ធ</t>
        </is>
      </c>
    </row>
    <row r="1767">
      <c r="A1767" s="417" t="n">
        <v>1758</v>
      </c>
      <c r="B1767" s="418" t="inlineStr">
        <is>
          <t>Glove</t>
        </is>
      </c>
      <c r="C1767" s="418" t="inlineStr">
        <is>
          <t>កំពង់ផែស្វយ័តក្រុងព្រះសីហនុ</t>
        </is>
      </c>
      <c r="D1767" s="418" t="inlineStr">
        <is>
          <t>L001-100044638</t>
        </is>
      </c>
      <c r="E1767" s="418" t="inlineStr">
        <is>
          <t>184713</t>
        </is>
      </c>
      <c r="F1767" s="419" t="n">
        <v>44855</v>
      </c>
      <c r="G1767" s="420" t="n">
        <v>144281</v>
      </c>
      <c r="H1767" s="418" t="n"/>
      <c r="I1767" s="455" t="n">
        <v>144281</v>
      </c>
      <c r="J1767" s="418">
        <f>IF(L1767&lt;&gt;"",L1767,K1767)</f>
        <v/>
      </c>
      <c r="K1767" s="418">
        <f>IF(AND(T1767=TRUE, U1767=TRUE, V1767=TRUE), IF(W1767&lt;-0.05, "អនុញ្ញាត (អ្នកផ្គត់ផ្គង់ប្រកាសខ្វះ)", "បានប្រកាស (អនុញ្ញាត)"), IF(AND(T1767=FALSE, U1767=FALSE, V1767=FALSE), "ព្យួរទុក (មិនមានទិន្នន័យ)", "ប្រកាសខុស (ព្យួរទុក)"))</f>
        <v/>
      </c>
      <c r="L1767" s="418" t="inlineStr"/>
      <c r="M1767" s="418" t="inlineStr"/>
      <c r="N1767" s="455" t="n"/>
      <c r="O1767" s="455">
        <f>IF(W1767&lt;0,AI1767,I1767)</f>
        <v/>
      </c>
      <c r="P1767" s="455">
        <f>I1767-O1767</f>
        <v/>
      </c>
      <c r="Q1767" s="418" t="n"/>
      <c r="R1767" s="418" t="inlineStr">
        <is>
          <t>184713</t>
        </is>
      </c>
      <c r="S1767" s="418" t="inlineStr"/>
      <c r="T1767" s="418">
        <f>R1767=S1767</f>
        <v/>
      </c>
      <c r="U1767" s="418">
        <f>AND(MONTH(F1767)=MONTH(Y1767), YEAR(F1767)=YEAR(Y1767))</f>
        <v/>
      </c>
      <c r="V1767" s="418">
        <f>AND(AC1767&lt;&gt;"", 'Company information'!D$4&lt;&gt;"", RIGHT(SUBSTITUTE(AC1767,"-",""),9)=RIGHT(SUBSTITUTE('Company information'!D$4,"-",""),9))</f>
        <v/>
      </c>
      <c r="W1767" s="418">
        <f>AI1767-I1767</f>
        <v/>
      </c>
      <c r="X1767" s="455" t="n"/>
      <c r="Y1767" s="417" t="n"/>
      <c r="Z1767" s="418" t="n"/>
      <c r="AA1767" s="418" t="n"/>
      <c r="AB1767" s="418" t="n"/>
      <c r="AC1767" s="418" t="n"/>
      <c r="AD1767" s="418" t="n"/>
      <c r="AE1767" s="455" t="n"/>
      <c r="AF1767" s="455" t="n"/>
      <c r="AG1767" s="455" t="n"/>
      <c r="AH1767" s="455" t="n"/>
      <c r="AI1767" s="455" t="n"/>
      <c r="AJ1767" s="455" t="n"/>
      <c r="AK1767" s="455" t="n"/>
      <c r="AL1767" s="455" t="n"/>
      <c r="AM1767" s="455" t="n"/>
      <c r="AN1767" s="455" t="n"/>
      <c r="AO1767" s="455" t="n"/>
      <c r="AP1767" s="455" t="n"/>
      <c r="AQ1767" s="455" t="n"/>
      <c r="AR1767" s="418" t="n"/>
      <c r="AS1767" s="418" t="n"/>
      <c r="AT1767" s="418" t="n"/>
    </row>
    <row r="1768">
      <c r="A1768" s="417" t="n">
        <v>1759</v>
      </c>
      <c r="B1768" s="418" t="inlineStr">
        <is>
          <t>Diesel</t>
        </is>
      </c>
      <c r="C1768" s="418" t="inlineStr">
        <is>
          <t>អាយធីអាយ អ៊ិនធើណេសិនណល ត្រេនស័្ពរថេសិន (ខេមបូឌា) ឯ.ក</t>
        </is>
      </c>
      <c r="D1768" s="418" t="inlineStr">
        <is>
          <t>K002-901800477</t>
        </is>
      </c>
      <c r="E1768" s="418" t="inlineStr">
        <is>
          <t>CAM223005</t>
        </is>
      </c>
      <c r="F1768" s="419" t="n">
        <v>44853</v>
      </c>
      <c r="G1768" s="420" t="n">
        <v>710741</v>
      </c>
      <c r="H1768" s="418" t="n"/>
      <c r="I1768" s="455" t="n">
        <v>710741</v>
      </c>
      <c r="J1768" s="418">
        <f>IF(L1768&lt;&gt;"",L1768,K1768)</f>
        <v/>
      </c>
      <c r="K1768" s="418">
        <f>IF(AND(T1768=TRUE, U1768=TRUE, V1768=TRUE), IF(W1768&lt;-0.05, "អនុញ្ញាត (អ្នកផ្គត់ផ្គង់ប្រកាសខ្វះ)", "បានប្រកាស (អនុញ្ញាត)"), IF(AND(T1768=FALSE, U1768=FALSE, V1768=FALSE), "ព្យួរទុក (មិនមានទិន្នន័យ)", "ប្រកាសខុស (ព្យួរទុក)"))</f>
        <v/>
      </c>
      <c r="L1768" s="418" t="inlineStr"/>
      <c r="M1768" s="418" t="inlineStr"/>
      <c r="N1768" s="455" t="n"/>
      <c r="O1768" s="455">
        <f>IF(W1768&lt;0,AI1768,I1768)</f>
        <v/>
      </c>
      <c r="P1768" s="455">
        <f>I1768-O1768</f>
        <v/>
      </c>
      <c r="Q1768" s="418" t="n"/>
      <c r="R1768" s="418" t="inlineStr">
        <is>
          <t>CAM223005</t>
        </is>
      </c>
      <c r="S1768" s="418" t="inlineStr">
        <is>
          <t>CAM223005</t>
        </is>
      </c>
      <c r="T1768" s="418">
        <f>R1768=S1768</f>
        <v/>
      </c>
      <c r="U1768" s="418">
        <f>AND(MONTH(F1768)=MONTH(Y1768), YEAR(F1768)=YEAR(Y1768))</f>
        <v/>
      </c>
      <c r="V1768" s="418">
        <f>AND(AC1768&lt;&gt;"", 'Company information'!D$4&lt;&gt;"", RIGHT(SUBSTITUTE(AC1768,"-",""),9)=RIGHT(SUBSTITUTE('Company information'!D$4,"-",""),9))</f>
        <v/>
      </c>
      <c r="W1768" s="418">
        <f>AI1768-I1768</f>
        <v/>
      </c>
      <c r="X1768" s="455" t="n"/>
      <c r="Y1768" s="419" t="n">
        <v>44853</v>
      </c>
      <c r="Z1768" s="418" t="inlineStr">
        <is>
          <t>CAM223005</t>
        </is>
      </c>
      <c r="AA1768" s="418" t="inlineStr"/>
      <c r="AB1768" s="418" t="inlineStr">
        <is>
          <t>បុគ្គលជាប់អាករ</t>
        </is>
      </c>
      <c r="AC1768" s="418" t="inlineStr">
        <is>
          <t>L001-100067123</t>
        </is>
      </c>
      <c r="AD1768" s="418" t="inlineStr">
        <is>
          <t>រីឡាយអេប៊ល សូស អ៊ិនដាសស្រ្ទៀល (ខេមបូឌា)</t>
        </is>
      </c>
      <c r="AE1768" s="455" t="n">
        <v>7818154</v>
      </c>
      <c r="AF1768" s="455" t="n">
        <v>7107413</v>
      </c>
      <c r="AG1768" s="455" t="n">
        <v>0</v>
      </c>
      <c r="AH1768" s="455" t="n">
        <v>0</v>
      </c>
      <c r="AI1768" s="455" t="n">
        <v>710741</v>
      </c>
      <c r="AJ1768" s="455" t="n">
        <v>0</v>
      </c>
      <c r="AK1768" s="455" t="n">
        <v>0</v>
      </c>
      <c r="AL1768" s="455" t="n">
        <v>0</v>
      </c>
      <c r="AM1768" s="455" t="n">
        <v>0</v>
      </c>
      <c r="AN1768" s="455" t="n">
        <v>0</v>
      </c>
      <c r="AO1768" s="455" t="n">
        <v>0</v>
      </c>
      <c r="AP1768" s="455" t="n">
        <v>0</v>
      </c>
      <c r="AQ1768" s="455" t="n">
        <v>0</v>
      </c>
      <c r="AR1768" s="418" t="inlineStr"/>
      <c r="AS1768" s="418" t="inlineStr">
        <is>
          <t>THC,DOC</t>
        </is>
      </c>
      <c r="AT1768" s="418" t="inlineStr">
        <is>
          <t>បានប្រកាសពន្ធ</t>
        </is>
      </c>
    </row>
    <row r="1769">
      <c r="A1769" s="417" t="n">
        <v>1760</v>
      </c>
      <c r="B1769" s="418" t="inlineStr">
        <is>
          <t>Diesel</t>
        </is>
      </c>
      <c r="C1769" s="418" t="inlineStr">
        <is>
          <t>យូនៀន ឆេមភៀន ឡូជីស្ទីក (ខេមបូឌា)</t>
        </is>
      </c>
      <c r="D1769" s="418" t="inlineStr">
        <is>
          <t>L001-104010509</t>
        </is>
      </c>
      <c r="E1769" s="418" t="inlineStr">
        <is>
          <t>221695</t>
        </is>
      </c>
      <c r="F1769" s="419" t="n">
        <v>44852</v>
      </c>
      <c r="G1769" s="420" t="n">
        <v>6813</v>
      </c>
      <c r="H1769" s="418" t="n"/>
      <c r="I1769" s="455" t="n">
        <v>6813</v>
      </c>
      <c r="J1769" s="418">
        <f>IF(L1769&lt;&gt;"",L1769,K1769)</f>
        <v/>
      </c>
      <c r="K1769" s="418">
        <f>IF(AND(T1769=TRUE, U1769=TRUE, V1769=TRUE), IF(W1769&lt;-0.05, "អនុញ្ញាត (អ្នកផ្គត់ផ្គង់ប្រកាសខ្វះ)", "បានប្រកាស (អនុញ្ញាត)"), IF(AND(T1769=FALSE, U1769=FALSE, V1769=FALSE), "ព្យួរទុក (មិនមានទិន្នន័យ)", "ប្រកាសខុស (ព្យួរទុក)"))</f>
        <v/>
      </c>
      <c r="L1769" s="418" t="inlineStr"/>
      <c r="M1769" s="418" t="inlineStr"/>
      <c r="N1769" s="455" t="n"/>
      <c r="O1769" s="455">
        <f>IF(W1769&lt;0,AI1769,I1769)</f>
        <v/>
      </c>
      <c r="P1769" s="455">
        <f>I1769-O1769</f>
        <v/>
      </c>
      <c r="Q1769" s="418" t="n"/>
      <c r="R1769" s="418" t="inlineStr">
        <is>
          <t>221695</t>
        </is>
      </c>
      <c r="S1769" s="418" t="inlineStr">
        <is>
          <t>221695</t>
        </is>
      </c>
      <c r="T1769" s="418">
        <f>R1769=S1769</f>
        <v/>
      </c>
      <c r="U1769" s="418">
        <f>AND(MONTH(F1769)=MONTH(Y1769), YEAR(F1769)=YEAR(Y1769))</f>
        <v/>
      </c>
      <c r="V1769" s="418">
        <f>AND(AC1769&lt;&gt;"", 'Company information'!D$4&lt;&gt;"", RIGHT(SUBSTITUTE(AC1769,"-",""),9)=RIGHT(SUBSTITUTE('Company information'!D$4,"-",""),9))</f>
        <v/>
      </c>
      <c r="W1769" s="418">
        <f>AI1769-I1769</f>
        <v/>
      </c>
      <c r="X1769" s="455" t="n"/>
      <c r="Y1769" s="419" t="n">
        <v>44852</v>
      </c>
      <c r="Z1769" s="418" t="inlineStr">
        <is>
          <t>221695</t>
        </is>
      </c>
      <c r="AA1769" s="418" t="inlineStr"/>
      <c r="AB1769" s="418" t="inlineStr">
        <is>
          <t>បុគ្គលជាប់អាករ</t>
        </is>
      </c>
      <c r="AC1769" s="418" t="inlineStr">
        <is>
          <t>L001-100067123</t>
        </is>
      </c>
      <c r="AD1769" s="418" t="inlineStr">
        <is>
          <t>រីឡាយអេប៊ល សូស អ៊ិនដាសស្រ្ទៀល (ខេមបូឌា)</t>
        </is>
      </c>
      <c r="AE1769" s="455" t="n">
        <v>74942</v>
      </c>
      <c r="AF1769" s="455" t="n">
        <v>68129</v>
      </c>
      <c r="AG1769" s="455" t="n">
        <v>0</v>
      </c>
      <c r="AH1769" s="455" t="n">
        <v>0</v>
      </c>
      <c r="AI1769" s="455" t="n">
        <v>6813</v>
      </c>
      <c r="AJ1769" s="455" t="n">
        <v>0</v>
      </c>
      <c r="AK1769" s="455" t="n">
        <v>0</v>
      </c>
      <c r="AL1769" s="455" t="n">
        <v>0</v>
      </c>
      <c r="AM1769" s="455" t="n">
        <v>0</v>
      </c>
      <c r="AN1769" s="455" t="n">
        <v>0</v>
      </c>
      <c r="AO1769" s="455" t="n">
        <v>0</v>
      </c>
      <c r="AP1769" s="455" t="n">
        <v>0</v>
      </c>
      <c r="AQ1769" s="455" t="n">
        <v>0</v>
      </c>
      <c r="AR1769" s="418" t="inlineStr"/>
      <c r="AS1769" s="418" t="inlineStr">
        <is>
          <t>WARE</t>
        </is>
      </c>
      <c r="AT1769" s="418" t="inlineStr">
        <is>
          <t>បានប្រកាសពន្ធ</t>
        </is>
      </c>
    </row>
    <row r="1770">
      <c r="A1770" s="417" t="n">
        <v>1761</v>
      </c>
      <c r="B1770" s="418" t="inlineStr">
        <is>
          <t>Diesel</t>
        </is>
      </c>
      <c r="C1770" s="418" t="inlineStr">
        <is>
          <t>អាយធីអាយ អ៊ិនធើណេសិនណល ត្រេនស័្ពរថេសិន (ខេមបូឌា) ឯ.ក</t>
        </is>
      </c>
      <c r="D1770" s="418" t="inlineStr">
        <is>
          <t>K002-901800477</t>
        </is>
      </c>
      <c r="E1770" s="418" t="inlineStr">
        <is>
          <t>CAM222969</t>
        </is>
      </c>
      <c r="F1770" s="419" t="n">
        <v>44851</v>
      </c>
      <c r="G1770" s="420" t="n">
        <v>87431</v>
      </c>
      <c r="H1770" s="418" t="n"/>
      <c r="I1770" s="455" t="n">
        <v>87431</v>
      </c>
      <c r="J1770" s="418">
        <f>IF(L1770&lt;&gt;"",L1770,K1770)</f>
        <v/>
      </c>
      <c r="K1770" s="418">
        <f>IF(AND(T1770=TRUE, U1770=TRUE, V1770=TRUE), IF(W1770&lt;-0.05, "អនុញ្ញាត (អ្នកផ្គត់ផ្គង់ប្រកាសខ្វះ)", "បានប្រកាស (អនុញ្ញាត)"), IF(AND(T1770=FALSE, U1770=FALSE, V1770=FALSE), "ព្យួរទុក (មិនមានទិន្នន័យ)", "ប្រកាសខុស (ព្យួរទុក)"))</f>
        <v/>
      </c>
      <c r="L1770" s="418" t="inlineStr"/>
      <c r="M1770" s="418" t="inlineStr"/>
      <c r="N1770" s="455" t="n"/>
      <c r="O1770" s="455">
        <f>IF(W1770&lt;0,AI1770,I1770)</f>
        <v/>
      </c>
      <c r="P1770" s="455">
        <f>I1770-O1770</f>
        <v/>
      </c>
      <c r="Q1770" s="418" t="n"/>
      <c r="R1770" s="418" t="inlineStr">
        <is>
          <t>CAM222969</t>
        </is>
      </c>
      <c r="S1770" s="418" t="inlineStr">
        <is>
          <t>CAM222969</t>
        </is>
      </c>
      <c r="T1770" s="418">
        <f>R1770=S1770</f>
        <v/>
      </c>
      <c r="U1770" s="418">
        <f>AND(MONTH(F1770)=MONTH(Y1770), YEAR(F1770)=YEAR(Y1770))</f>
        <v/>
      </c>
      <c r="V1770" s="418">
        <f>AND(AC1770&lt;&gt;"", 'Company information'!D$4&lt;&gt;"", RIGHT(SUBSTITUTE(AC1770,"-",""),9)=RIGHT(SUBSTITUTE('Company information'!D$4,"-",""),9))</f>
        <v/>
      </c>
      <c r="W1770" s="418">
        <f>AI1770-I1770</f>
        <v/>
      </c>
      <c r="X1770" s="455" t="n"/>
      <c r="Y1770" s="419" t="n">
        <v>44851</v>
      </c>
      <c r="Z1770" s="418" t="inlineStr">
        <is>
          <t>CAM222969</t>
        </is>
      </c>
      <c r="AA1770" s="418" t="inlineStr"/>
      <c r="AB1770" s="418" t="inlineStr">
        <is>
          <t>បុគ្គលជាប់អាករ</t>
        </is>
      </c>
      <c r="AC1770" s="418" t="inlineStr">
        <is>
          <t>L001-100067123</t>
        </is>
      </c>
      <c r="AD1770" s="418" t="inlineStr">
        <is>
          <t>រីឡាយអេប៊ល សូស អ៊ិនដាសស្រ្ទៀល (ខេមបូឌា)</t>
        </is>
      </c>
      <c r="AE1770" s="455" t="n">
        <v>961740</v>
      </c>
      <c r="AF1770" s="455" t="n">
        <v>874309</v>
      </c>
      <c r="AG1770" s="455" t="n">
        <v>0</v>
      </c>
      <c r="AH1770" s="455" t="n">
        <v>0</v>
      </c>
      <c r="AI1770" s="455" t="n">
        <v>87431</v>
      </c>
      <c r="AJ1770" s="455" t="n">
        <v>0</v>
      </c>
      <c r="AK1770" s="455" t="n">
        <v>0</v>
      </c>
      <c r="AL1770" s="455" t="n">
        <v>0</v>
      </c>
      <c r="AM1770" s="455" t="n">
        <v>0</v>
      </c>
      <c r="AN1770" s="455" t="n">
        <v>0</v>
      </c>
      <c r="AO1770" s="455" t="n">
        <v>0</v>
      </c>
      <c r="AP1770" s="455" t="n">
        <v>0</v>
      </c>
      <c r="AQ1770" s="455" t="n">
        <v>0</v>
      </c>
      <c r="AR1770" s="418" t="inlineStr"/>
      <c r="AS1770" s="418" t="inlineStr">
        <is>
          <t>THC,DOC</t>
        </is>
      </c>
      <c r="AT1770" s="418" t="inlineStr">
        <is>
          <t>បានប្រកាសពន្ធ</t>
        </is>
      </c>
    </row>
    <row r="1771">
      <c r="A1771" s="417" t="n">
        <v>1762</v>
      </c>
      <c r="B1771" s="418" t="inlineStr">
        <is>
          <t>Diesel</t>
        </is>
      </c>
      <c r="C1771" s="418" t="inlineStr">
        <is>
          <t>កំពង់ផែស្វយ័តក្រុងព្រះសីហនុ</t>
        </is>
      </c>
      <c r="D1771" s="418" t="inlineStr">
        <is>
          <t>L001-100044638</t>
        </is>
      </c>
      <c r="E1771" s="418" t="inlineStr">
        <is>
          <t>183502</t>
        </is>
      </c>
      <c r="F1771" s="419" t="n">
        <v>44853</v>
      </c>
      <c r="G1771" s="420" t="n">
        <v>633</v>
      </c>
      <c r="H1771" s="418" t="n"/>
      <c r="I1771" s="455" t="n">
        <v>633</v>
      </c>
      <c r="J1771" s="418">
        <f>IF(L1771&lt;&gt;"",L1771,K1771)</f>
        <v/>
      </c>
      <c r="K1771" s="418">
        <f>IF(AND(T1771=TRUE, U1771=TRUE, V1771=TRUE), IF(W1771&lt;-0.05, "អនុញ្ញាត (អ្នកផ្គត់ផ្គង់ប្រកាសខ្វះ)", "បានប្រកាស (អនុញ្ញាត)"), IF(AND(T1771=FALSE, U1771=FALSE, V1771=FALSE), "ព្យួរទុក (មិនមានទិន្នន័យ)", "ប្រកាសខុស (ព្យួរទុក)"))</f>
        <v/>
      </c>
      <c r="L1771" s="418" t="inlineStr"/>
      <c r="M1771" s="418" t="inlineStr"/>
      <c r="N1771" s="455" t="n"/>
      <c r="O1771" s="455">
        <f>IF(W1771&lt;0,AI1771,I1771)</f>
        <v/>
      </c>
      <c r="P1771" s="455">
        <f>I1771-O1771</f>
        <v/>
      </c>
      <c r="Q1771" s="418" t="n"/>
      <c r="R1771" s="418" t="inlineStr">
        <is>
          <t>183502</t>
        </is>
      </c>
      <c r="S1771" s="418" t="inlineStr"/>
      <c r="T1771" s="418">
        <f>R1771=S1771</f>
        <v/>
      </c>
      <c r="U1771" s="418">
        <f>AND(MONTH(F1771)=MONTH(Y1771), YEAR(F1771)=YEAR(Y1771))</f>
        <v/>
      </c>
      <c r="V1771" s="418">
        <f>AND(AC1771&lt;&gt;"", 'Company information'!D$4&lt;&gt;"", RIGHT(SUBSTITUTE(AC1771,"-",""),9)=RIGHT(SUBSTITUTE('Company information'!D$4,"-",""),9))</f>
        <v/>
      </c>
      <c r="W1771" s="418">
        <f>AI1771-I1771</f>
        <v/>
      </c>
      <c r="X1771" s="455" t="n"/>
      <c r="Y1771" s="417" t="n"/>
      <c r="Z1771" s="418" t="n"/>
      <c r="AA1771" s="418" t="n"/>
      <c r="AB1771" s="418" t="n"/>
      <c r="AC1771" s="418" t="n"/>
      <c r="AD1771" s="418" t="n"/>
      <c r="AE1771" s="455" t="n"/>
      <c r="AF1771" s="455" t="n"/>
      <c r="AG1771" s="455" t="n"/>
      <c r="AH1771" s="455" t="n"/>
      <c r="AI1771" s="455" t="n"/>
      <c r="AJ1771" s="455" t="n"/>
      <c r="AK1771" s="455" t="n"/>
      <c r="AL1771" s="455" t="n"/>
      <c r="AM1771" s="455" t="n"/>
      <c r="AN1771" s="455" t="n"/>
      <c r="AO1771" s="455" t="n"/>
      <c r="AP1771" s="455" t="n"/>
      <c r="AQ1771" s="455" t="n"/>
      <c r="AR1771" s="418" t="n"/>
      <c r="AS1771" s="418" t="n"/>
      <c r="AT1771" s="418" t="n"/>
    </row>
    <row r="1772">
      <c r="A1772" s="417" t="n">
        <v>1763</v>
      </c>
      <c r="B1772" s="418" t="inlineStr">
        <is>
          <t>Diesel</t>
        </is>
      </c>
      <c r="C1772" s="418" t="inlineStr">
        <is>
          <t>ហ៊ីបប៉ូ ឡូជីស្ទីក (ខេមបូឌា) ឯ.ក</t>
        </is>
      </c>
      <c r="D1772" s="418" t="inlineStr">
        <is>
          <t>K002-902103265</t>
        </is>
      </c>
      <c r="E1772" s="418" t="inlineStr">
        <is>
          <t>2200873</t>
        </is>
      </c>
      <c r="F1772" s="419" t="n">
        <v>44851</v>
      </c>
      <c r="G1772" s="420" t="n">
        <v>72878</v>
      </c>
      <c r="H1772" s="418" t="n"/>
      <c r="I1772" s="455" t="n">
        <v>72878</v>
      </c>
      <c r="J1772" s="418">
        <f>IF(L1772&lt;&gt;"",L1772,K1772)</f>
        <v/>
      </c>
      <c r="K1772" s="418">
        <f>IF(AND(T1772=TRUE, U1772=TRUE, V1772=TRUE), IF(W1772&lt;-0.05, "អនុញ្ញាត (អ្នកផ្គត់ផ្គង់ប្រកាសខ្វះ)", "បានប្រកាស (អនុញ្ញាត)"), IF(AND(T1772=FALSE, U1772=FALSE, V1772=FALSE), "ព្យួរទុក (មិនមានទិន្នន័យ)", "ប្រកាសខុស (ព្យួរទុក)"))</f>
        <v/>
      </c>
      <c r="L1772" s="418" t="inlineStr"/>
      <c r="M1772" s="418" t="inlineStr"/>
      <c r="N1772" s="455" t="n"/>
      <c r="O1772" s="455">
        <f>IF(W1772&lt;0,AI1772,I1772)</f>
        <v/>
      </c>
      <c r="P1772" s="455">
        <f>I1772-O1772</f>
        <v/>
      </c>
      <c r="Q1772" s="418" t="n"/>
      <c r="R1772" s="418" t="inlineStr">
        <is>
          <t>2200873</t>
        </is>
      </c>
      <c r="S1772" s="418" t="inlineStr">
        <is>
          <t>2200873</t>
        </is>
      </c>
      <c r="T1772" s="418">
        <f>R1772=S1772</f>
        <v/>
      </c>
      <c r="U1772" s="418">
        <f>AND(MONTH(F1772)=MONTH(Y1772), YEAR(F1772)=YEAR(Y1772))</f>
        <v/>
      </c>
      <c r="V1772" s="418">
        <f>AND(AC1772&lt;&gt;"", 'Company information'!D$4&lt;&gt;"", RIGHT(SUBSTITUTE(AC1772,"-",""),9)=RIGHT(SUBSTITUTE('Company information'!D$4,"-",""),9))</f>
        <v/>
      </c>
      <c r="W1772" s="418">
        <f>AI1772-I1772</f>
        <v/>
      </c>
      <c r="X1772" s="455" t="n"/>
      <c r="Y1772" s="419" t="n">
        <v>44851</v>
      </c>
      <c r="Z1772" s="418" t="inlineStr">
        <is>
          <t>2200873</t>
        </is>
      </c>
      <c r="AA1772" s="418" t="inlineStr"/>
      <c r="AB1772" s="418" t="inlineStr">
        <is>
          <t>បុគ្គលជាប់អាករ</t>
        </is>
      </c>
      <c r="AC1772" s="418" t="inlineStr">
        <is>
          <t>L001-100067123</t>
        </is>
      </c>
      <c r="AD1772" s="418" t="inlineStr">
        <is>
          <t>រីឡាយអេប៊ល សូស អ៊ិនដាសស្រ្ទៀល (ខេមបូឌា)</t>
        </is>
      </c>
      <c r="AE1772" s="455" t="n">
        <v>801640</v>
      </c>
      <c r="AF1772" s="455" t="n">
        <v>728764</v>
      </c>
      <c r="AG1772" s="455" t="n">
        <v>0</v>
      </c>
      <c r="AH1772" s="455" t="n">
        <v>0</v>
      </c>
      <c r="AI1772" s="455" t="n">
        <v>72876</v>
      </c>
      <c r="AJ1772" s="455" t="n">
        <v>0</v>
      </c>
      <c r="AK1772" s="455" t="n">
        <v>0</v>
      </c>
      <c r="AL1772" s="455" t="n">
        <v>0</v>
      </c>
      <c r="AM1772" s="455" t="n">
        <v>0</v>
      </c>
      <c r="AN1772" s="455" t="n">
        <v>0</v>
      </c>
      <c r="AO1772" s="455" t="n">
        <v>0</v>
      </c>
      <c r="AP1772" s="455" t="n">
        <v>0</v>
      </c>
      <c r="AQ1772" s="455" t="n">
        <v>0</v>
      </c>
      <c r="AR1772" s="418" t="inlineStr"/>
      <c r="AS1772" s="418" t="inlineStr">
        <is>
          <t>THC-DOC-Agency</t>
        </is>
      </c>
      <c r="AT1772" s="418" t="inlineStr">
        <is>
          <t>បានប្រកាសពន្ធ</t>
        </is>
      </c>
    </row>
    <row r="1773">
      <c r="A1773" s="417" t="n">
        <v>1764</v>
      </c>
      <c r="B1773" s="418" t="inlineStr">
        <is>
          <t>Diesel</t>
        </is>
      </c>
      <c r="C1773" s="418" t="inlineStr">
        <is>
          <t>កំពង់ផែស្វយ័តក្រុងព្រះសីហនុ</t>
        </is>
      </c>
      <c r="D1773" s="418" t="inlineStr">
        <is>
          <t>L001-100044638</t>
        </is>
      </c>
      <c r="E1773" s="418" t="inlineStr">
        <is>
          <t>181327</t>
        </is>
      </c>
      <c r="F1773" s="419" t="n">
        <v>44847</v>
      </c>
      <c r="G1773" s="420" t="n">
        <v>36001</v>
      </c>
      <c r="H1773" s="418" t="n"/>
      <c r="I1773" s="455" t="n">
        <v>36001</v>
      </c>
      <c r="J1773" s="418">
        <f>IF(L1773&lt;&gt;"",L1773,K1773)</f>
        <v/>
      </c>
      <c r="K1773" s="418">
        <f>IF(AND(T1773=TRUE, U1773=TRUE, V1773=TRUE), IF(W1773&lt;-0.05, "អនុញ្ញាត (អ្នកផ្គត់ផ្គង់ប្រកាសខ្វះ)", "បានប្រកាស (អនុញ្ញាត)"), IF(AND(T1773=FALSE, U1773=FALSE, V1773=FALSE), "ព្យួរទុក (មិនមានទិន្នន័យ)", "ប្រកាសខុស (ព្យួរទុក)"))</f>
        <v/>
      </c>
      <c r="L1773" s="418" t="inlineStr"/>
      <c r="M1773" s="418" t="inlineStr"/>
      <c r="N1773" s="455" t="n"/>
      <c r="O1773" s="455">
        <f>IF(W1773&lt;0,AI1773,I1773)</f>
        <v/>
      </c>
      <c r="P1773" s="455">
        <f>I1773-O1773</f>
        <v/>
      </c>
      <c r="Q1773" s="418" t="n"/>
      <c r="R1773" s="418" t="inlineStr">
        <is>
          <t>181327</t>
        </is>
      </c>
      <c r="S1773" s="418" t="inlineStr"/>
      <c r="T1773" s="418">
        <f>R1773=S1773</f>
        <v/>
      </c>
      <c r="U1773" s="418">
        <f>AND(MONTH(F1773)=MONTH(Y1773), YEAR(F1773)=YEAR(Y1773))</f>
        <v/>
      </c>
      <c r="V1773" s="418">
        <f>AND(AC1773&lt;&gt;"", 'Company information'!D$4&lt;&gt;"", RIGHT(SUBSTITUTE(AC1773,"-",""),9)=RIGHT(SUBSTITUTE('Company information'!D$4,"-",""),9))</f>
        <v/>
      </c>
      <c r="W1773" s="418">
        <f>AI1773-I1773</f>
        <v/>
      </c>
      <c r="X1773" s="455" t="n"/>
      <c r="Y1773" s="417" t="n"/>
      <c r="Z1773" s="418" t="n"/>
      <c r="AA1773" s="418" t="n"/>
      <c r="AB1773" s="418" t="n"/>
      <c r="AC1773" s="418" t="n"/>
      <c r="AD1773" s="418" t="n"/>
      <c r="AE1773" s="455" t="n"/>
      <c r="AF1773" s="455" t="n"/>
      <c r="AG1773" s="455" t="n"/>
      <c r="AH1773" s="455" t="n"/>
      <c r="AI1773" s="455" t="n"/>
      <c r="AJ1773" s="455" t="n"/>
      <c r="AK1773" s="455" t="n"/>
      <c r="AL1773" s="455" t="n"/>
      <c r="AM1773" s="455" t="n"/>
      <c r="AN1773" s="455" t="n"/>
      <c r="AO1773" s="455" t="n"/>
      <c r="AP1773" s="455" t="n"/>
      <c r="AQ1773" s="455" t="n"/>
      <c r="AR1773" s="418" t="n"/>
      <c r="AS1773" s="418" t="n"/>
      <c r="AT1773" s="418" t="n"/>
    </row>
    <row r="1774">
      <c r="A1774" s="417" t="n">
        <v>1765</v>
      </c>
      <c r="B1774" s="418" t="inlineStr">
        <is>
          <t>Diesel</t>
        </is>
      </c>
      <c r="C1774" s="418" t="inlineStr">
        <is>
          <t>អាយធីអាយ អ៊ិនធើណេសិនណល ត្រេនស័្ពរថេសិន (ខេមបូឌា) ឯ.ក</t>
        </is>
      </c>
      <c r="D1774" s="418" t="inlineStr">
        <is>
          <t>K002-901800477</t>
        </is>
      </c>
      <c r="E1774" s="418" t="inlineStr">
        <is>
          <t>CAM222941</t>
        </is>
      </c>
      <c r="F1774" s="419" t="n">
        <v>44905</v>
      </c>
      <c r="G1774" s="420" t="n">
        <v>133354</v>
      </c>
      <c r="H1774" s="418" t="n"/>
      <c r="I1774" s="455" t="n">
        <v>133354</v>
      </c>
      <c r="J1774" s="418">
        <f>IF(L1774&lt;&gt;"",L1774,K1774)</f>
        <v/>
      </c>
      <c r="K1774" s="418">
        <f>IF(AND(T1774=TRUE, U1774=TRUE, V1774=TRUE), IF(W1774&lt;-0.05, "អនុញ្ញាត (អ្នកផ្គត់ផ្គង់ប្រកាសខ្វះ)", "បានប្រកាស (អនុញ្ញាត)"), IF(AND(T1774=FALSE, U1774=FALSE, V1774=FALSE), "ព្យួរទុក (មិនមានទិន្នន័យ)", "ប្រកាសខុស (ព្យួរទុក)"))</f>
        <v/>
      </c>
      <c r="L1774" s="418" t="inlineStr"/>
      <c r="M1774" s="418" t="inlineStr"/>
      <c r="N1774" s="455" t="n"/>
      <c r="O1774" s="455">
        <f>IF(W1774&lt;0,AI1774,I1774)</f>
        <v/>
      </c>
      <c r="P1774" s="455">
        <f>I1774-O1774</f>
        <v/>
      </c>
      <c r="Q1774" s="418" t="n"/>
      <c r="R1774" s="418" t="inlineStr">
        <is>
          <t>CAM222941</t>
        </is>
      </c>
      <c r="S1774" s="418" t="inlineStr">
        <is>
          <t>CAM222941</t>
        </is>
      </c>
      <c r="T1774" s="418">
        <f>R1774=S1774</f>
        <v/>
      </c>
      <c r="U1774" s="418">
        <f>AND(MONTH(F1774)=MONTH(Y1774), YEAR(F1774)=YEAR(Y1774))</f>
        <v/>
      </c>
      <c r="V1774" s="418">
        <f>AND(AC1774&lt;&gt;"", 'Company information'!D$4&lt;&gt;"", RIGHT(SUBSTITUTE(AC1774,"-",""),9)=RIGHT(SUBSTITUTE('Company information'!D$4,"-",""),9))</f>
        <v/>
      </c>
      <c r="W1774" s="418">
        <f>AI1774-I1774</f>
        <v/>
      </c>
      <c r="X1774" s="455" t="n"/>
      <c r="Y1774" s="419" t="n">
        <v>44846</v>
      </c>
      <c r="Z1774" s="418" t="inlineStr">
        <is>
          <t>CAM222941</t>
        </is>
      </c>
      <c r="AA1774" s="418" t="inlineStr"/>
      <c r="AB1774" s="418" t="inlineStr">
        <is>
          <t>បុគ្គលជាប់អាករ</t>
        </is>
      </c>
      <c r="AC1774" s="418" t="inlineStr">
        <is>
          <t>L001-100067123</t>
        </is>
      </c>
      <c r="AD1774" s="418" t="inlineStr">
        <is>
          <t>រីឡាយអេប៊ល សូស អ៊ិនដាសស្រ្ទៀល (ខេមបូឌា)</t>
        </is>
      </c>
      <c r="AE1774" s="455" t="n">
        <v>1466897</v>
      </c>
      <c r="AF1774" s="455" t="n">
        <v>1333543</v>
      </c>
      <c r="AG1774" s="455" t="n">
        <v>0</v>
      </c>
      <c r="AH1774" s="455" t="n">
        <v>0</v>
      </c>
      <c r="AI1774" s="455" t="n">
        <v>133354</v>
      </c>
      <c r="AJ1774" s="455" t="n">
        <v>0</v>
      </c>
      <c r="AK1774" s="455" t="n">
        <v>0</v>
      </c>
      <c r="AL1774" s="455" t="n">
        <v>0</v>
      </c>
      <c r="AM1774" s="455" t="n">
        <v>0</v>
      </c>
      <c r="AN1774" s="455" t="n">
        <v>0</v>
      </c>
      <c r="AO1774" s="455" t="n">
        <v>0</v>
      </c>
      <c r="AP1774" s="455" t="n">
        <v>0</v>
      </c>
      <c r="AQ1774" s="455" t="n">
        <v>0</v>
      </c>
      <c r="AR1774" s="418" t="inlineStr"/>
      <c r="AS1774" s="418" t="inlineStr">
        <is>
          <t>THC,DOC</t>
        </is>
      </c>
      <c r="AT1774" s="418" t="inlineStr">
        <is>
          <t>បានប្រកាសពន្ធ</t>
        </is>
      </c>
    </row>
    <row r="1775">
      <c r="A1775" s="417" t="n">
        <v>1766</v>
      </c>
      <c r="B1775" s="418" t="inlineStr">
        <is>
          <t>Diesel</t>
        </is>
      </c>
      <c r="C1775" s="418" t="inlineStr">
        <is>
          <t>អាយធីអាយ អ៊ិនធើណេសិនណល ត្រេនស័្ពរថេសិន (ខេមបូឌា) ឯ.ក</t>
        </is>
      </c>
      <c r="D1775" s="418" t="inlineStr">
        <is>
          <t>K002-901800477</t>
        </is>
      </c>
      <c r="E1775" s="418" t="inlineStr">
        <is>
          <t>CAM222940</t>
        </is>
      </c>
      <c r="F1775" s="419" t="n">
        <v>44905</v>
      </c>
      <c r="G1775" s="420" t="n">
        <v>93496</v>
      </c>
      <c r="H1775" s="418" t="n"/>
      <c r="I1775" s="455" t="n">
        <v>93496</v>
      </c>
      <c r="J1775" s="418">
        <f>IF(L1775&lt;&gt;"",L1775,K1775)</f>
        <v/>
      </c>
      <c r="K1775" s="418">
        <f>IF(AND(T1775=TRUE, U1775=TRUE, V1775=TRUE), IF(W1775&lt;-0.05, "អនុញ្ញាត (អ្នកផ្គត់ផ្គង់ប្រកាសខ្វះ)", "បានប្រកាស (អនុញ្ញាត)"), IF(AND(T1775=FALSE, U1775=FALSE, V1775=FALSE), "ព្យួរទុក (មិនមានទិន្នន័យ)", "ប្រកាសខុស (ព្យួរទុក)"))</f>
        <v/>
      </c>
      <c r="L1775" s="418" t="inlineStr"/>
      <c r="M1775" s="418" t="inlineStr"/>
      <c r="N1775" s="455" t="n"/>
      <c r="O1775" s="455">
        <f>IF(W1775&lt;0,AI1775,I1775)</f>
        <v/>
      </c>
      <c r="P1775" s="455">
        <f>I1775-O1775</f>
        <v/>
      </c>
      <c r="Q1775" s="418" t="n"/>
      <c r="R1775" s="418" t="inlineStr">
        <is>
          <t>CAM222940</t>
        </is>
      </c>
      <c r="S1775" s="418" t="inlineStr">
        <is>
          <t>CAM222940</t>
        </is>
      </c>
      <c r="T1775" s="418">
        <f>R1775=S1775</f>
        <v/>
      </c>
      <c r="U1775" s="418">
        <f>AND(MONTH(F1775)=MONTH(Y1775), YEAR(F1775)=YEAR(Y1775))</f>
        <v/>
      </c>
      <c r="V1775" s="418">
        <f>AND(AC1775&lt;&gt;"", 'Company information'!D$4&lt;&gt;"", RIGHT(SUBSTITUTE(AC1775,"-",""),9)=RIGHT(SUBSTITUTE('Company information'!D$4,"-",""),9))</f>
        <v/>
      </c>
      <c r="W1775" s="418">
        <f>AI1775-I1775</f>
        <v/>
      </c>
      <c r="X1775" s="455" t="n"/>
      <c r="Y1775" s="419" t="n">
        <v>44846</v>
      </c>
      <c r="Z1775" s="418" t="inlineStr">
        <is>
          <t>CAM222940</t>
        </is>
      </c>
      <c r="AA1775" s="418" t="inlineStr"/>
      <c r="AB1775" s="418" t="inlineStr">
        <is>
          <t>បុគ្គលជាប់អាករ</t>
        </is>
      </c>
      <c r="AC1775" s="418" t="inlineStr">
        <is>
          <t>L001-100067123</t>
        </is>
      </c>
      <c r="AD1775" s="418" t="inlineStr">
        <is>
          <t>រីឡាយអេប៊ល សូស អ៊ិនដាសស្រ្ទៀល (ខេមបូឌា)</t>
        </is>
      </c>
      <c r="AE1775" s="455" t="n">
        <v>1028458</v>
      </c>
      <c r="AF1775" s="455" t="n">
        <v>934962</v>
      </c>
      <c r="AG1775" s="455" t="n">
        <v>0</v>
      </c>
      <c r="AH1775" s="455" t="n">
        <v>0</v>
      </c>
      <c r="AI1775" s="455" t="n">
        <v>93496</v>
      </c>
      <c r="AJ1775" s="455" t="n">
        <v>0</v>
      </c>
      <c r="AK1775" s="455" t="n">
        <v>0</v>
      </c>
      <c r="AL1775" s="455" t="n">
        <v>0</v>
      </c>
      <c r="AM1775" s="455" t="n">
        <v>0</v>
      </c>
      <c r="AN1775" s="455" t="n">
        <v>0</v>
      </c>
      <c r="AO1775" s="455" t="n">
        <v>0</v>
      </c>
      <c r="AP1775" s="455" t="n">
        <v>0</v>
      </c>
      <c r="AQ1775" s="455" t="n">
        <v>0</v>
      </c>
      <c r="AR1775" s="418" t="inlineStr"/>
      <c r="AS1775" s="418" t="inlineStr">
        <is>
          <t>THC,DOC</t>
        </is>
      </c>
      <c r="AT1775" s="418" t="inlineStr">
        <is>
          <t>បានប្រកាសពន្ធ</t>
        </is>
      </c>
    </row>
    <row r="1776">
      <c r="A1776" s="417" t="n">
        <v>1767</v>
      </c>
      <c r="B1776" s="418" t="inlineStr">
        <is>
          <t>Diesel</t>
        </is>
      </c>
      <c r="C1776" s="418" t="inlineStr">
        <is>
          <t>អាយធីអាយ អ៊ិនធើណេសិនណល ត្រេនស័្ពរថេសិន (ខេមបូឌា) ឯ.ក</t>
        </is>
      </c>
      <c r="D1776" s="418" t="inlineStr">
        <is>
          <t>K002-901800477</t>
        </is>
      </c>
      <c r="E1776" s="418" t="inlineStr">
        <is>
          <t>CAM222890</t>
        </is>
      </c>
      <c r="F1776" s="419" t="n">
        <v>44722</v>
      </c>
      <c r="G1776" s="420" t="n">
        <v>70573</v>
      </c>
      <c r="H1776" s="418" t="n"/>
      <c r="I1776" s="455" t="n">
        <v>70573</v>
      </c>
      <c r="J1776" s="418">
        <f>IF(L1776&lt;&gt;"",L1776,K1776)</f>
        <v/>
      </c>
      <c r="K1776" s="418">
        <f>IF(AND(T1776=TRUE, U1776=TRUE, V1776=TRUE), IF(W1776&lt;-0.05, "អនុញ្ញាត (អ្នកផ្គត់ផ្គង់ប្រកាសខ្វះ)", "បានប្រកាស (អនុញ្ញាត)"), IF(AND(T1776=FALSE, U1776=FALSE, V1776=FALSE), "ព្យួរទុក (មិនមានទិន្នន័យ)", "ប្រកាសខុស (ព្យួរទុក)"))</f>
        <v/>
      </c>
      <c r="L1776" s="418" t="inlineStr"/>
      <c r="M1776" s="418" t="inlineStr"/>
      <c r="N1776" s="455" t="n"/>
      <c r="O1776" s="455">
        <f>IF(W1776&lt;0,AI1776,I1776)</f>
        <v/>
      </c>
      <c r="P1776" s="455">
        <f>I1776-O1776</f>
        <v/>
      </c>
      <c r="Q1776" s="418" t="n"/>
      <c r="R1776" s="418" t="inlineStr">
        <is>
          <t>CAM222890</t>
        </is>
      </c>
      <c r="S1776" s="418" t="inlineStr">
        <is>
          <t>CAM222890</t>
        </is>
      </c>
      <c r="T1776" s="418">
        <f>R1776=S1776</f>
        <v/>
      </c>
      <c r="U1776" s="418">
        <f>AND(MONTH(F1776)=MONTH(Y1776), YEAR(F1776)=YEAR(Y1776))</f>
        <v/>
      </c>
      <c r="V1776" s="418">
        <f>AND(AC1776&lt;&gt;"", 'Company information'!D$4&lt;&gt;"", RIGHT(SUBSTITUTE(AC1776,"-",""),9)=RIGHT(SUBSTITUTE('Company information'!D$4,"-",""),9))</f>
        <v/>
      </c>
      <c r="W1776" s="418">
        <f>AI1776-I1776</f>
        <v/>
      </c>
      <c r="X1776" s="455" t="n"/>
      <c r="Y1776" s="419" t="n">
        <v>44840</v>
      </c>
      <c r="Z1776" s="418" t="inlineStr">
        <is>
          <t>CAM222890</t>
        </is>
      </c>
      <c r="AA1776" s="418" t="inlineStr"/>
      <c r="AB1776" s="418" t="inlineStr">
        <is>
          <t>បុគ្គលជាប់អាករ</t>
        </is>
      </c>
      <c r="AC1776" s="418" t="inlineStr">
        <is>
          <t>L001-100067123</t>
        </is>
      </c>
      <c r="AD1776" s="418" t="inlineStr">
        <is>
          <t>រីឡាយអេប៊ល សូស អ៊ិនដាសស្រ្ទៀល (ខេមបូឌា)</t>
        </is>
      </c>
      <c r="AE1776" s="455" t="n">
        <v>776301</v>
      </c>
      <c r="AF1776" s="455" t="n">
        <v>705728</v>
      </c>
      <c r="AG1776" s="455" t="n">
        <v>0</v>
      </c>
      <c r="AH1776" s="455" t="n">
        <v>0</v>
      </c>
      <c r="AI1776" s="455" t="n">
        <v>70573</v>
      </c>
      <c r="AJ1776" s="455" t="n">
        <v>0</v>
      </c>
      <c r="AK1776" s="455" t="n">
        <v>0</v>
      </c>
      <c r="AL1776" s="455" t="n">
        <v>0</v>
      </c>
      <c r="AM1776" s="455" t="n">
        <v>0</v>
      </c>
      <c r="AN1776" s="455" t="n">
        <v>0</v>
      </c>
      <c r="AO1776" s="455" t="n">
        <v>0</v>
      </c>
      <c r="AP1776" s="455" t="n">
        <v>0</v>
      </c>
      <c r="AQ1776" s="455" t="n">
        <v>0</v>
      </c>
      <c r="AR1776" s="418" t="inlineStr"/>
      <c r="AS1776" s="418" t="inlineStr">
        <is>
          <t>THC,DOC</t>
        </is>
      </c>
      <c r="AT1776" s="418" t="inlineStr">
        <is>
          <t>បានប្រកាសពន្ធ</t>
        </is>
      </c>
    </row>
    <row r="1777">
      <c r="A1777" s="417" t="n">
        <v>1768</v>
      </c>
      <c r="B1777" s="418" t="inlineStr">
        <is>
          <t>Diesel</t>
        </is>
      </c>
      <c r="C1777" s="418" t="inlineStr">
        <is>
          <t>កំពង់ផែស្វយ័តក្រុងព្រះសីហនុ</t>
        </is>
      </c>
      <c r="D1777" s="418" t="inlineStr">
        <is>
          <t>L001-100044638</t>
        </is>
      </c>
      <c r="E1777" s="418" t="inlineStr">
        <is>
          <t>177937</t>
        </is>
      </c>
      <c r="F1777" s="419" t="n">
        <v>44752</v>
      </c>
      <c r="G1777" s="420" t="n">
        <v>35957</v>
      </c>
      <c r="H1777" s="418" t="n"/>
      <c r="I1777" s="455" t="n">
        <v>35957</v>
      </c>
      <c r="J1777" s="418">
        <f>IF(L1777&lt;&gt;"",L1777,K1777)</f>
        <v/>
      </c>
      <c r="K1777" s="418">
        <f>IF(AND(T1777=TRUE, U1777=TRUE, V1777=TRUE), IF(W1777&lt;-0.05, "អនុញ្ញាត (អ្នកផ្គត់ផ្គង់ប្រកាសខ្វះ)", "បានប្រកាស (អនុញ្ញាត)"), IF(AND(T1777=FALSE, U1777=FALSE, V1777=FALSE), "ព្យួរទុក (មិនមានទិន្នន័យ)", "ប្រកាសខុស (ព្យួរទុក)"))</f>
        <v/>
      </c>
      <c r="L1777" s="418" t="inlineStr"/>
      <c r="M1777" s="418" t="inlineStr"/>
      <c r="N1777" s="455" t="n"/>
      <c r="O1777" s="455">
        <f>IF(W1777&lt;0,AI1777,I1777)</f>
        <v/>
      </c>
      <c r="P1777" s="455">
        <f>I1777-O1777</f>
        <v/>
      </c>
      <c r="Q1777" s="418" t="n"/>
      <c r="R1777" s="418" t="inlineStr">
        <is>
          <t>177937</t>
        </is>
      </c>
      <c r="S1777" s="418" t="inlineStr"/>
      <c r="T1777" s="418">
        <f>R1777=S1777</f>
        <v/>
      </c>
      <c r="U1777" s="418">
        <f>AND(MONTH(F1777)=MONTH(Y1777), YEAR(F1777)=YEAR(Y1777))</f>
        <v/>
      </c>
      <c r="V1777" s="418">
        <f>AND(AC1777&lt;&gt;"", 'Company information'!D$4&lt;&gt;"", RIGHT(SUBSTITUTE(AC1777,"-",""),9)=RIGHT(SUBSTITUTE('Company information'!D$4,"-",""),9))</f>
        <v/>
      </c>
      <c r="W1777" s="418">
        <f>AI1777-I1777</f>
        <v/>
      </c>
      <c r="X1777" s="455" t="n"/>
      <c r="Y1777" s="417" t="n"/>
      <c r="Z1777" s="418" t="n"/>
      <c r="AA1777" s="418" t="n"/>
      <c r="AB1777" s="418" t="n"/>
      <c r="AC1777" s="418" t="n"/>
      <c r="AD1777" s="418" t="n"/>
      <c r="AE1777" s="455" t="n"/>
      <c r="AF1777" s="455" t="n"/>
      <c r="AG1777" s="455" t="n"/>
      <c r="AH1777" s="455" t="n"/>
      <c r="AI1777" s="455" t="n"/>
      <c r="AJ1777" s="455" t="n"/>
      <c r="AK1777" s="455" t="n"/>
      <c r="AL1777" s="455" t="n"/>
      <c r="AM1777" s="455" t="n"/>
      <c r="AN1777" s="455" t="n"/>
      <c r="AO1777" s="455" t="n"/>
      <c r="AP1777" s="455" t="n"/>
      <c r="AQ1777" s="455" t="n"/>
      <c r="AR1777" s="418" t="n"/>
      <c r="AS1777" s="418" t="n"/>
      <c r="AT1777" s="418" t="n"/>
    </row>
    <row r="1778">
      <c r="A1778" s="417" t="n">
        <v>1769</v>
      </c>
      <c r="B1778" s="418" t="inlineStr">
        <is>
          <t>Diesel</t>
        </is>
      </c>
      <c r="C1778" s="418" t="inlineStr">
        <is>
          <t>អាយធីអាយ អ៊ិនធើណេសិនណល ត្រេនស័្ពរថេសិន (ខេមបូឌា) ឯ.ក</t>
        </is>
      </c>
      <c r="D1778" s="418" t="inlineStr">
        <is>
          <t>K002-901800477</t>
        </is>
      </c>
      <c r="E1778" s="418" t="inlineStr">
        <is>
          <t>CAM222889</t>
        </is>
      </c>
      <c r="F1778" s="419" t="n">
        <v>44722</v>
      </c>
      <c r="G1778" s="420" t="n">
        <v>198166</v>
      </c>
      <c r="H1778" s="418" t="n"/>
      <c r="I1778" s="455" t="n">
        <v>198166</v>
      </c>
      <c r="J1778" s="418">
        <f>IF(L1778&lt;&gt;"",L1778,K1778)</f>
        <v/>
      </c>
      <c r="K1778" s="418">
        <f>IF(AND(T1778=TRUE, U1778=TRUE, V1778=TRUE), IF(W1778&lt;-0.05, "អនុញ្ញាត (អ្នកផ្គត់ផ្គង់ប្រកាសខ្វះ)", "បានប្រកាស (អនុញ្ញាត)"), IF(AND(T1778=FALSE, U1778=FALSE, V1778=FALSE), "ព្យួរទុក (មិនមានទិន្នន័យ)", "ប្រកាសខុស (ព្យួរទុក)"))</f>
        <v/>
      </c>
      <c r="L1778" s="418" t="inlineStr"/>
      <c r="M1778" s="418" t="inlineStr"/>
      <c r="N1778" s="455" t="n"/>
      <c r="O1778" s="455">
        <f>IF(W1778&lt;0,AI1778,I1778)</f>
        <v/>
      </c>
      <c r="P1778" s="455">
        <f>I1778-O1778</f>
        <v/>
      </c>
      <c r="Q1778" s="418" t="n"/>
      <c r="R1778" s="418" t="inlineStr">
        <is>
          <t>CAM222889</t>
        </is>
      </c>
      <c r="S1778" s="418" t="inlineStr">
        <is>
          <t>CAM222889</t>
        </is>
      </c>
      <c r="T1778" s="418">
        <f>R1778=S1778</f>
        <v/>
      </c>
      <c r="U1778" s="418">
        <f>AND(MONTH(F1778)=MONTH(Y1778), YEAR(F1778)=YEAR(Y1778))</f>
        <v/>
      </c>
      <c r="V1778" s="418">
        <f>AND(AC1778&lt;&gt;"", 'Company information'!D$4&lt;&gt;"", RIGHT(SUBSTITUTE(AC1778,"-",""),9)=RIGHT(SUBSTITUTE('Company information'!D$4,"-",""),9))</f>
        <v/>
      </c>
      <c r="W1778" s="418">
        <f>AI1778-I1778</f>
        <v/>
      </c>
      <c r="X1778" s="455" t="n"/>
      <c r="Y1778" s="419" t="n">
        <v>44840</v>
      </c>
      <c r="Z1778" s="418" t="inlineStr">
        <is>
          <t>CAM222889</t>
        </is>
      </c>
      <c r="AA1778" s="418" t="inlineStr"/>
      <c r="AB1778" s="418" t="inlineStr">
        <is>
          <t>បុគ្គលជាប់អាករ</t>
        </is>
      </c>
      <c r="AC1778" s="418" t="inlineStr">
        <is>
          <t>L001-100067123</t>
        </is>
      </c>
      <c r="AD1778" s="418" t="inlineStr">
        <is>
          <t>រីឡាយអេប៊ល សូស អ៊ិនដាសស្រ្ទៀល (ខេមបូឌា)</t>
        </is>
      </c>
      <c r="AE1778" s="455" t="n">
        <v>2179827</v>
      </c>
      <c r="AF1778" s="455" t="n">
        <v>1981661</v>
      </c>
      <c r="AG1778" s="455" t="n">
        <v>0</v>
      </c>
      <c r="AH1778" s="455" t="n">
        <v>0</v>
      </c>
      <c r="AI1778" s="455" t="n">
        <v>198166</v>
      </c>
      <c r="AJ1778" s="455" t="n">
        <v>0</v>
      </c>
      <c r="AK1778" s="455" t="n">
        <v>0</v>
      </c>
      <c r="AL1778" s="455" t="n">
        <v>0</v>
      </c>
      <c r="AM1778" s="455" t="n">
        <v>0</v>
      </c>
      <c r="AN1778" s="455" t="n">
        <v>0</v>
      </c>
      <c r="AO1778" s="455" t="n">
        <v>0</v>
      </c>
      <c r="AP1778" s="455" t="n">
        <v>0</v>
      </c>
      <c r="AQ1778" s="455" t="n">
        <v>0</v>
      </c>
      <c r="AR1778" s="418" t="inlineStr"/>
      <c r="AS1778" s="418" t="inlineStr">
        <is>
          <t>THC,DOC</t>
        </is>
      </c>
      <c r="AT1778" s="418" t="inlineStr">
        <is>
          <t>បានប្រកាសពន្ធ</t>
        </is>
      </c>
    </row>
    <row r="1779">
      <c r="A1779" s="417" t="n">
        <v>1770</v>
      </c>
      <c r="B1779" s="418" t="inlineStr">
        <is>
          <t>Diesel</t>
        </is>
      </c>
      <c r="C1779" s="418" t="inlineStr">
        <is>
          <t>អាយធីអាយ អ៊ិនធើណេសិនណល ត្រេនស័្ពរថេសិន (ខេមបូឌា) ឯ.ក</t>
        </is>
      </c>
      <c r="D1779" s="418" t="inlineStr">
        <is>
          <t>K002-901800477</t>
        </is>
      </c>
      <c r="E1779" s="418" t="inlineStr">
        <is>
          <t>CAM222888</t>
        </is>
      </c>
      <c r="F1779" s="419" t="n">
        <v>44722</v>
      </c>
      <c r="G1779" s="420" t="n">
        <v>127439</v>
      </c>
      <c r="H1779" s="418" t="n"/>
      <c r="I1779" s="455" t="n">
        <v>127439</v>
      </c>
      <c r="J1779" s="418">
        <f>IF(L1779&lt;&gt;"",L1779,K1779)</f>
        <v/>
      </c>
      <c r="K1779" s="418">
        <f>IF(AND(T1779=TRUE, U1779=TRUE, V1779=TRUE), IF(W1779&lt;-0.05, "អនុញ្ញាត (អ្នកផ្គត់ផ្គង់ប្រកាសខ្វះ)", "បានប្រកាស (អនុញ្ញាត)"), IF(AND(T1779=FALSE, U1779=FALSE, V1779=FALSE), "ព្យួរទុក (មិនមានទិន្នន័យ)", "ប្រកាសខុស (ព្យួរទុក)"))</f>
        <v/>
      </c>
      <c r="L1779" s="418" t="inlineStr"/>
      <c r="M1779" s="418" t="inlineStr"/>
      <c r="N1779" s="455" t="n"/>
      <c r="O1779" s="455">
        <f>IF(W1779&lt;0,AI1779,I1779)</f>
        <v/>
      </c>
      <c r="P1779" s="455">
        <f>I1779-O1779</f>
        <v/>
      </c>
      <c r="Q1779" s="418" t="n"/>
      <c r="R1779" s="418" t="inlineStr">
        <is>
          <t>CAM222888</t>
        </is>
      </c>
      <c r="S1779" s="418" t="inlineStr">
        <is>
          <t>CAM222888</t>
        </is>
      </c>
      <c r="T1779" s="418">
        <f>R1779=S1779</f>
        <v/>
      </c>
      <c r="U1779" s="418">
        <f>AND(MONTH(F1779)=MONTH(Y1779), YEAR(F1779)=YEAR(Y1779))</f>
        <v/>
      </c>
      <c r="V1779" s="418">
        <f>AND(AC1779&lt;&gt;"", 'Company information'!D$4&lt;&gt;"", RIGHT(SUBSTITUTE(AC1779,"-",""),9)=RIGHT(SUBSTITUTE('Company information'!D$4,"-",""),9))</f>
        <v/>
      </c>
      <c r="W1779" s="418">
        <f>AI1779-I1779</f>
        <v/>
      </c>
      <c r="X1779" s="455" t="n"/>
      <c r="Y1779" s="419" t="n">
        <v>44840</v>
      </c>
      <c r="Z1779" s="418" t="inlineStr">
        <is>
          <t>CAM222888</t>
        </is>
      </c>
      <c r="AA1779" s="418" t="inlineStr"/>
      <c r="AB1779" s="418" t="inlineStr">
        <is>
          <t>បុគ្គលជាប់អាករ</t>
        </is>
      </c>
      <c r="AC1779" s="418" t="inlineStr">
        <is>
          <t>L001-100067123</t>
        </is>
      </c>
      <c r="AD1779" s="418" t="inlineStr">
        <is>
          <t>រីឡាយអេប៊ល សូស អ៊ិនដាសស្រ្ទៀល (ខេមបូឌា)</t>
        </is>
      </c>
      <c r="AE1779" s="455" t="n">
        <v>1401831</v>
      </c>
      <c r="AF1779" s="455" t="n">
        <v>1274392</v>
      </c>
      <c r="AG1779" s="455" t="n">
        <v>0</v>
      </c>
      <c r="AH1779" s="455" t="n">
        <v>0</v>
      </c>
      <c r="AI1779" s="455" t="n">
        <v>127439</v>
      </c>
      <c r="AJ1779" s="455" t="n">
        <v>0</v>
      </c>
      <c r="AK1779" s="455" t="n">
        <v>0</v>
      </c>
      <c r="AL1779" s="455" t="n">
        <v>0</v>
      </c>
      <c r="AM1779" s="455" t="n">
        <v>0</v>
      </c>
      <c r="AN1779" s="455" t="n">
        <v>0</v>
      </c>
      <c r="AO1779" s="455" t="n">
        <v>0</v>
      </c>
      <c r="AP1779" s="455" t="n">
        <v>0</v>
      </c>
      <c r="AQ1779" s="455" t="n">
        <v>0</v>
      </c>
      <c r="AR1779" s="418" t="inlineStr"/>
      <c r="AS1779" s="418" t="inlineStr">
        <is>
          <t>THC,DOC</t>
        </is>
      </c>
      <c r="AT1779" s="418" t="inlineStr">
        <is>
          <t>បានប្រកាសពន្ធ</t>
        </is>
      </c>
    </row>
    <row r="1780">
      <c r="A1780" s="417" t="n">
        <v>1771</v>
      </c>
      <c r="B1780" s="418" t="inlineStr">
        <is>
          <t>Diesel</t>
        </is>
      </c>
      <c r="C1780" s="418" t="inlineStr">
        <is>
          <t>អាយធីអាយ អ៊ិនធើណេសិនណល ត្រេនស័្ពរថេសិន (ខេមបូឌា) ឯ.ក</t>
        </is>
      </c>
      <c r="D1780" s="418" t="inlineStr">
        <is>
          <t>K002-901800477</t>
        </is>
      </c>
      <c r="E1780" s="418" t="inlineStr">
        <is>
          <t>CAM222887</t>
        </is>
      </c>
      <c r="F1780" s="419" t="n">
        <v>44722</v>
      </c>
      <c r="G1780" s="420" t="n">
        <v>83055</v>
      </c>
      <c r="H1780" s="418" t="n"/>
      <c r="I1780" s="455" t="n">
        <v>83055</v>
      </c>
      <c r="J1780" s="418">
        <f>IF(L1780&lt;&gt;"",L1780,K1780)</f>
        <v/>
      </c>
      <c r="K1780" s="418">
        <f>IF(AND(T1780=TRUE, U1780=TRUE, V1780=TRUE), IF(W1780&lt;-0.05, "អនុញ្ញាត (អ្នកផ្គត់ផ្គង់ប្រកាសខ្វះ)", "បានប្រកាស (អនុញ្ញាត)"), IF(AND(T1780=FALSE, U1780=FALSE, V1780=FALSE), "ព្យួរទុក (មិនមានទិន្នន័យ)", "ប្រកាសខុស (ព្យួរទុក)"))</f>
        <v/>
      </c>
      <c r="L1780" s="418" t="inlineStr"/>
      <c r="M1780" s="418" t="inlineStr"/>
      <c r="N1780" s="455" t="n"/>
      <c r="O1780" s="455">
        <f>IF(W1780&lt;0,AI1780,I1780)</f>
        <v/>
      </c>
      <c r="P1780" s="455">
        <f>I1780-O1780</f>
        <v/>
      </c>
      <c r="Q1780" s="418" t="n"/>
      <c r="R1780" s="418" t="inlineStr">
        <is>
          <t>CAM222887</t>
        </is>
      </c>
      <c r="S1780" s="418" t="inlineStr">
        <is>
          <t>CAM222887</t>
        </is>
      </c>
      <c r="T1780" s="418">
        <f>R1780=S1780</f>
        <v/>
      </c>
      <c r="U1780" s="418">
        <f>AND(MONTH(F1780)=MONTH(Y1780), YEAR(F1780)=YEAR(Y1780))</f>
        <v/>
      </c>
      <c r="V1780" s="418">
        <f>AND(AC1780&lt;&gt;"", 'Company information'!D$4&lt;&gt;"", RIGHT(SUBSTITUTE(AC1780,"-",""),9)=RIGHT(SUBSTITUTE('Company information'!D$4,"-",""),9))</f>
        <v/>
      </c>
      <c r="W1780" s="418">
        <f>AI1780-I1780</f>
        <v/>
      </c>
      <c r="X1780" s="455" t="n"/>
      <c r="Y1780" s="419" t="n">
        <v>44840</v>
      </c>
      <c r="Z1780" s="418" t="inlineStr">
        <is>
          <t>CAM222887</t>
        </is>
      </c>
      <c r="AA1780" s="418" t="inlineStr"/>
      <c r="AB1780" s="418" t="inlineStr">
        <is>
          <t>បុគ្គលជាប់អាករ</t>
        </is>
      </c>
      <c r="AC1780" s="418" t="inlineStr">
        <is>
          <t>L001-100067123</t>
        </is>
      </c>
      <c r="AD1780" s="418" t="inlineStr">
        <is>
          <t>រីឡាយអេប៊ល សូស អ៊ិនដាសស្រ្ទៀល (ខេមបូឌា)</t>
        </is>
      </c>
      <c r="AE1780" s="455" t="n">
        <v>913600</v>
      </c>
      <c r="AF1780" s="455" t="n">
        <v>830545</v>
      </c>
      <c r="AG1780" s="455" t="n">
        <v>0</v>
      </c>
      <c r="AH1780" s="455" t="n">
        <v>0</v>
      </c>
      <c r="AI1780" s="455" t="n">
        <v>83055</v>
      </c>
      <c r="AJ1780" s="455" t="n">
        <v>0</v>
      </c>
      <c r="AK1780" s="455" t="n">
        <v>0</v>
      </c>
      <c r="AL1780" s="455" t="n">
        <v>0</v>
      </c>
      <c r="AM1780" s="455" t="n">
        <v>0</v>
      </c>
      <c r="AN1780" s="455" t="n">
        <v>0</v>
      </c>
      <c r="AO1780" s="455" t="n">
        <v>0</v>
      </c>
      <c r="AP1780" s="455" t="n">
        <v>0</v>
      </c>
      <c r="AQ1780" s="455" t="n">
        <v>0</v>
      </c>
      <c r="AR1780" s="418" t="inlineStr"/>
      <c r="AS1780" s="418" t="inlineStr">
        <is>
          <t>THC,DOC</t>
        </is>
      </c>
      <c r="AT1780" s="418" t="inlineStr">
        <is>
          <t>បានប្រកាសពន្ធ</t>
        </is>
      </c>
    </row>
    <row r="1781">
      <c r="A1781" s="417" t="n">
        <v>1772</v>
      </c>
      <c r="B1781" s="418" t="inlineStr">
        <is>
          <t>Diesel</t>
        </is>
      </c>
      <c r="C1781" s="418" t="inlineStr">
        <is>
          <t>អាយធីអាយ អ៊ិនធើណេសិនណល ត្រេនស័្ពរថេសិន (ខេមបូឌា) ឯ.ក</t>
        </is>
      </c>
      <c r="D1781" s="418" t="inlineStr">
        <is>
          <t>K002-901800477</t>
        </is>
      </c>
      <c r="E1781" s="418" t="inlineStr">
        <is>
          <t>CAM222886</t>
        </is>
      </c>
      <c r="F1781" s="419" t="n">
        <v>44722</v>
      </c>
      <c r="G1781" s="420" t="n">
        <v>56122</v>
      </c>
      <c r="H1781" s="418" t="n"/>
      <c r="I1781" s="455" t="n">
        <v>56122</v>
      </c>
      <c r="J1781" s="418">
        <f>IF(L1781&lt;&gt;"",L1781,K1781)</f>
        <v/>
      </c>
      <c r="K1781" s="418">
        <f>IF(AND(T1781=TRUE, U1781=TRUE, V1781=TRUE), IF(W1781&lt;-0.05, "អនុញ្ញាត (អ្នកផ្គត់ផ្គង់ប្រកាសខ្វះ)", "បានប្រកាស (អនុញ្ញាត)"), IF(AND(T1781=FALSE, U1781=FALSE, V1781=FALSE), "ព្យួរទុក (មិនមានទិន្នន័យ)", "ប្រកាសខុស (ព្យួរទុក)"))</f>
        <v/>
      </c>
      <c r="L1781" s="418" t="inlineStr"/>
      <c r="M1781" s="418" t="inlineStr"/>
      <c r="N1781" s="455" t="n"/>
      <c r="O1781" s="455">
        <f>IF(W1781&lt;0,AI1781,I1781)</f>
        <v/>
      </c>
      <c r="P1781" s="455">
        <f>I1781-O1781</f>
        <v/>
      </c>
      <c r="Q1781" s="418" t="n"/>
      <c r="R1781" s="418" t="inlineStr">
        <is>
          <t>CAM222886</t>
        </is>
      </c>
      <c r="S1781" s="418" t="inlineStr">
        <is>
          <t>CAM222886</t>
        </is>
      </c>
      <c r="T1781" s="418">
        <f>R1781=S1781</f>
        <v/>
      </c>
      <c r="U1781" s="418">
        <f>AND(MONTH(F1781)=MONTH(Y1781), YEAR(F1781)=YEAR(Y1781))</f>
        <v/>
      </c>
      <c r="V1781" s="418">
        <f>AND(AC1781&lt;&gt;"", 'Company information'!D$4&lt;&gt;"", RIGHT(SUBSTITUTE(AC1781,"-",""),9)=RIGHT(SUBSTITUTE('Company information'!D$4,"-",""),9))</f>
        <v/>
      </c>
      <c r="W1781" s="418">
        <f>AI1781-I1781</f>
        <v/>
      </c>
      <c r="X1781" s="455" t="n"/>
      <c r="Y1781" s="419" t="n">
        <v>44840</v>
      </c>
      <c r="Z1781" s="418" t="inlineStr">
        <is>
          <t>CAM222886</t>
        </is>
      </c>
      <c r="AA1781" s="418" t="inlineStr"/>
      <c r="AB1781" s="418" t="inlineStr">
        <is>
          <t>បុគ្គលជាប់អាករ</t>
        </is>
      </c>
      <c r="AC1781" s="418" t="inlineStr">
        <is>
          <t>L001-100067123</t>
        </is>
      </c>
      <c r="AD1781" s="418" t="inlineStr">
        <is>
          <t>រីឡាយអេប៊ល សូស អ៊ិនដាសស្រ្ទៀល (ខេមបូឌា)</t>
        </is>
      </c>
      <c r="AE1781" s="455" t="n">
        <v>617346</v>
      </c>
      <c r="AF1781" s="455" t="n">
        <v>561224</v>
      </c>
      <c r="AG1781" s="455" t="n">
        <v>0</v>
      </c>
      <c r="AH1781" s="455" t="n">
        <v>0</v>
      </c>
      <c r="AI1781" s="455" t="n">
        <v>56122</v>
      </c>
      <c r="AJ1781" s="455" t="n">
        <v>0</v>
      </c>
      <c r="AK1781" s="455" t="n">
        <v>0</v>
      </c>
      <c r="AL1781" s="455" t="n">
        <v>0</v>
      </c>
      <c r="AM1781" s="455" t="n">
        <v>0</v>
      </c>
      <c r="AN1781" s="455" t="n">
        <v>0</v>
      </c>
      <c r="AO1781" s="455" t="n">
        <v>0</v>
      </c>
      <c r="AP1781" s="455" t="n">
        <v>0</v>
      </c>
      <c r="AQ1781" s="455" t="n">
        <v>0</v>
      </c>
      <c r="AR1781" s="418" t="inlineStr"/>
      <c r="AS1781" s="418" t="inlineStr">
        <is>
          <t>THC,DOC</t>
        </is>
      </c>
      <c r="AT1781" s="418" t="inlineStr">
        <is>
          <t>បានប្រកាសពន្ធ</t>
        </is>
      </c>
    </row>
    <row r="1782">
      <c r="A1782" s="417" t="n">
        <v>1773</v>
      </c>
      <c r="B1782" s="418" t="inlineStr">
        <is>
          <t>Diesel</t>
        </is>
      </c>
      <c r="C1782" s="418" t="inlineStr">
        <is>
          <t>កំពង់ផែស្វយ័តក្រុងព្រះសីហនុ</t>
        </is>
      </c>
      <c r="D1782" s="418" t="inlineStr">
        <is>
          <t>L001-100044638</t>
        </is>
      </c>
      <c r="E1782" s="418" t="inlineStr">
        <is>
          <t>181540</t>
        </is>
      </c>
      <c r="F1782" s="419" t="n">
        <v>44847</v>
      </c>
      <c r="G1782" s="420" t="n">
        <v>756</v>
      </c>
      <c r="H1782" s="418" t="n"/>
      <c r="I1782" s="455" t="n">
        <v>756</v>
      </c>
      <c r="J1782" s="418">
        <f>IF(L1782&lt;&gt;"",L1782,K1782)</f>
        <v/>
      </c>
      <c r="K1782" s="418">
        <f>IF(AND(T1782=TRUE, U1782=TRUE, V1782=TRUE), IF(W1782&lt;-0.05, "អនុញ្ញាត (អ្នកផ្គត់ផ្គង់ប្រកាសខ្វះ)", "បានប្រកាស (អនុញ្ញាត)"), IF(AND(T1782=FALSE, U1782=FALSE, V1782=FALSE), "ព្យួរទុក (មិនមានទិន្នន័យ)", "ប្រកាសខុស (ព្យួរទុក)"))</f>
        <v/>
      </c>
      <c r="L1782" s="418" t="inlineStr"/>
      <c r="M1782" s="418" t="inlineStr"/>
      <c r="N1782" s="455" t="n"/>
      <c r="O1782" s="455">
        <f>IF(W1782&lt;0,AI1782,I1782)</f>
        <v/>
      </c>
      <c r="P1782" s="455">
        <f>I1782-O1782</f>
        <v/>
      </c>
      <c r="Q1782" s="418" t="n"/>
      <c r="R1782" s="418" t="inlineStr">
        <is>
          <t>181540</t>
        </is>
      </c>
      <c r="S1782" s="418" t="inlineStr"/>
      <c r="T1782" s="418">
        <f>R1782=S1782</f>
        <v/>
      </c>
      <c r="U1782" s="418">
        <f>AND(MONTH(F1782)=MONTH(Y1782), YEAR(F1782)=YEAR(Y1782))</f>
        <v/>
      </c>
      <c r="V1782" s="418">
        <f>AND(AC1782&lt;&gt;"", 'Company information'!D$4&lt;&gt;"", RIGHT(SUBSTITUTE(AC1782,"-",""),9)=RIGHT(SUBSTITUTE('Company information'!D$4,"-",""),9))</f>
        <v/>
      </c>
      <c r="W1782" s="418">
        <f>AI1782-I1782</f>
        <v/>
      </c>
      <c r="X1782" s="455" t="n"/>
      <c r="Y1782" s="417" t="n"/>
      <c r="Z1782" s="418" t="n"/>
      <c r="AA1782" s="418" t="n"/>
      <c r="AB1782" s="418" t="n"/>
      <c r="AC1782" s="418" t="n"/>
      <c r="AD1782" s="418" t="n"/>
      <c r="AE1782" s="455" t="n"/>
      <c r="AF1782" s="455" t="n"/>
      <c r="AG1782" s="455" t="n"/>
      <c r="AH1782" s="455" t="n"/>
      <c r="AI1782" s="455" t="n"/>
      <c r="AJ1782" s="455" t="n"/>
      <c r="AK1782" s="455" t="n"/>
      <c r="AL1782" s="455" t="n"/>
      <c r="AM1782" s="455" t="n"/>
      <c r="AN1782" s="455" t="n"/>
      <c r="AO1782" s="455" t="n"/>
      <c r="AP1782" s="455" t="n"/>
      <c r="AQ1782" s="455" t="n"/>
      <c r="AR1782" s="418" t="n"/>
      <c r="AS1782" s="418" t="n"/>
      <c r="AT1782" s="418" t="n"/>
    </row>
    <row r="1783">
      <c r="A1783" s="417" t="n">
        <v>1774</v>
      </c>
      <c r="B1783" s="418" t="inlineStr">
        <is>
          <t>Diesel</t>
        </is>
      </c>
      <c r="C1783" s="418" t="inlineStr">
        <is>
          <t>ហ៊ីបប៉ូ ឡូជីស្ទីក (ខេមបូឌា) ឯ.ក</t>
        </is>
      </c>
      <c r="D1783" s="418" t="inlineStr">
        <is>
          <t>K002-902103265</t>
        </is>
      </c>
      <c r="E1783" s="418" t="inlineStr">
        <is>
          <t>2200850</t>
        </is>
      </c>
      <c r="F1783" s="419" t="n">
        <v>44691</v>
      </c>
      <c r="G1783" s="420" t="n">
        <v>85136</v>
      </c>
      <c r="H1783" s="418" t="n"/>
      <c r="I1783" s="455" t="n">
        <v>85136</v>
      </c>
      <c r="J1783" s="418">
        <f>IF(L1783&lt;&gt;"",L1783,K1783)</f>
        <v/>
      </c>
      <c r="K1783" s="418">
        <f>IF(AND(T1783=TRUE, U1783=TRUE, V1783=TRUE), IF(W1783&lt;-0.05, "អនុញ្ញាត (អ្នកផ្គត់ផ្គង់ប្រកាសខ្វះ)", "បានប្រកាស (អនុញ្ញាត)"), IF(AND(T1783=FALSE, U1783=FALSE, V1783=FALSE), "ព្យួរទុក (មិនមានទិន្នន័យ)", "ប្រកាសខុស (ព្យួរទុក)"))</f>
        <v/>
      </c>
      <c r="L1783" s="418" t="inlineStr"/>
      <c r="M1783" s="418" t="inlineStr"/>
      <c r="N1783" s="455" t="n"/>
      <c r="O1783" s="455">
        <f>IF(W1783&lt;0,AI1783,I1783)</f>
        <v/>
      </c>
      <c r="P1783" s="455">
        <f>I1783-O1783</f>
        <v/>
      </c>
      <c r="Q1783" s="418" t="n"/>
      <c r="R1783" s="418" t="inlineStr">
        <is>
          <t>2200850</t>
        </is>
      </c>
      <c r="S1783" s="418" t="inlineStr">
        <is>
          <t>2200850</t>
        </is>
      </c>
      <c r="T1783" s="418">
        <f>R1783=S1783</f>
        <v/>
      </c>
      <c r="U1783" s="418">
        <f>AND(MONTH(F1783)=MONTH(Y1783), YEAR(F1783)=YEAR(Y1783))</f>
        <v/>
      </c>
      <c r="V1783" s="418">
        <f>AND(AC1783&lt;&gt;"", 'Company information'!D$4&lt;&gt;"", RIGHT(SUBSTITUTE(AC1783,"-",""),9)=RIGHT(SUBSTITUTE('Company information'!D$4,"-",""),9))</f>
        <v/>
      </c>
      <c r="W1783" s="418">
        <f>AI1783-I1783</f>
        <v/>
      </c>
      <c r="X1783" s="455" t="n"/>
      <c r="Y1783" s="419" t="n">
        <v>44839</v>
      </c>
      <c r="Z1783" s="418" t="inlineStr">
        <is>
          <t>2200850</t>
        </is>
      </c>
      <c r="AA1783" s="418" t="inlineStr"/>
      <c r="AB1783" s="418" t="inlineStr">
        <is>
          <t>បុគ្គលជាប់អាករ</t>
        </is>
      </c>
      <c r="AC1783" s="418" t="inlineStr">
        <is>
          <t>L001-100067123</t>
        </is>
      </c>
      <c r="AD1783" s="418" t="inlineStr">
        <is>
          <t>រីឡាយអេប៊ល សូស អ៊ិនដាសស្រ្ទៀល (ខេមបូឌា)</t>
        </is>
      </c>
      <c r="AE1783" s="455" t="n">
        <v>936492</v>
      </c>
      <c r="AF1783" s="455" t="n">
        <v>851356</v>
      </c>
      <c r="AG1783" s="455" t="n">
        <v>0</v>
      </c>
      <c r="AH1783" s="455" t="n">
        <v>0</v>
      </c>
      <c r="AI1783" s="455" t="n">
        <v>85136</v>
      </c>
      <c r="AJ1783" s="455" t="n">
        <v>0</v>
      </c>
      <c r="AK1783" s="455" t="n">
        <v>0</v>
      </c>
      <c r="AL1783" s="455" t="n">
        <v>0</v>
      </c>
      <c r="AM1783" s="455" t="n">
        <v>0</v>
      </c>
      <c r="AN1783" s="455" t="n">
        <v>0</v>
      </c>
      <c r="AO1783" s="455" t="n">
        <v>0</v>
      </c>
      <c r="AP1783" s="455" t="n">
        <v>0</v>
      </c>
      <c r="AQ1783" s="455" t="n">
        <v>0</v>
      </c>
      <c r="AR1783" s="418" t="inlineStr"/>
      <c r="AS1783" s="418" t="inlineStr">
        <is>
          <t>THC-DOC-Agency</t>
        </is>
      </c>
      <c r="AT1783" s="418" t="inlineStr">
        <is>
          <t>បានប្រកាសពន្ធ</t>
        </is>
      </c>
    </row>
    <row r="1784">
      <c r="A1784" s="417" t="n">
        <v>1775</v>
      </c>
      <c r="B1784" s="418" t="inlineStr">
        <is>
          <t>Diesel</t>
        </is>
      </c>
      <c r="C1784" s="418" t="inlineStr">
        <is>
          <t>អាយធីអាយ អ៊ិនធើណេសិនណល ត្រេនស័្ពរថេសិន (ខេមបូឌា) ឯ.ក</t>
        </is>
      </c>
      <c r="D1784" s="418" t="inlineStr">
        <is>
          <t>K002-901800477</t>
        </is>
      </c>
      <c r="E1784" s="418" t="inlineStr">
        <is>
          <t>CAM222858</t>
        </is>
      </c>
      <c r="F1784" s="419" t="n">
        <v>44630</v>
      </c>
      <c r="G1784" s="420" t="n">
        <v>66956</v>
      </c>
      <c r="H1784" s="418" t="n"/>
      <c r="I1784" s="455" t="n">
        <v>66956</v>
      </c>
      <c r="J1784" s="418">
        <f>IF(L1784&lt;&gt;"",L1784,K1784)</f>
        <v/>
      </c>
      <c r="K1784" s="418">
        <f>IF(AND(T1784=TRUE, U1784=TRUE, V1784=TRUE), IF(W1784&lt;-0.05, "អនុញ្ញាត (អ្នកផ្គត់ផ្គង់ប្រកាសខ្វះ)", "បានប្រកាស (អនុញ្ញាត)"), IF(AND(T1784=FALSE, U1784=FALSE, V1784=FALSE), "ព្យួរទុក (មិនមានទិន្នន័យ)", "ប្រកាសខុស (ព្យួរទុក)"))</f>
        <v/>
      </c>
      <c r="L1784" s="418" t="inlineStr"/>
      <c r="M1784" s="418" t="inlineStr"/>
      <c r="N1784" s="455" t="n"/>
      <c r="O1784" s="455">
        <f>IF(W1784&lt;0,AI1784,I1784)</f>
        <v/>
      </c>
      <c r="P1784" s="455">
        <f>I1784-O1784</f>
        <v/>
      </c>
      <c r="Q1784" s="418" t="n"/>
      <c r="R1784" s="418" t="inlineStr">
        <is>
          <t>CAM222858</t>
        </is>
      </c>
      <c r="S1784" s="418" t="inlineStr">
        <is>
          <t>CAM222858</t>
        </is>
      </c>
      <c r="T1784" s="418">
        <f>R1784=S1784</f>
        <v/>
      </c>
      <c r="U1784" s="418">
        <f>AND(MONTH(F1784)=MONTH(Y1784), YEAR(F1784)=YEAR(Y1784))</f>
        <v/>
      </c>
      <c r="V1784" s="418">
        <f>AND(AC1784&lt;&gt;"", 'Company information'!D$4&lt;&gt;"", RIGHT(SUBSTITUTE(AC1784,"-",""),9)=RIGHT(SUBSTITUTE('Company information'!D$4,"-",""),9))</f>
        <v/>
      </c>
      <c r="W1784" s="418">
        <f>AI1784-I1784</f>
        <v/>
      </c>
      <c r="X1784" s="455" t="n"/>
      <c r="Y1784" s="419" t="n">
        <v>44837</v>
      </c>
      <c r="Z1784" s="418" t="inlineStr">
        <is>
          <t>CAM222858</t>
        </is>
      </c>
      <c r="AA1784" s="418" t="inlineStr"/>
      <c r="AB1784" s="418" t="inlineStr">
        <is>
          <t>បុគ្គលជាប់អាករ</t>
        </is>
      </c>
      <c r="AC1784" s="418" t="inlineStr">
        <is>
          <t>L001-100067123</t>
        </is>
      </c>
      <c r="AD1784" s="418" t="inlineStr">
        <is>
          <t>រីឡាយអេប៊ល សូស អ៊ិនដាសស្រ្ទៀល (ខេមបូឌា)</t>
        </is>
      </c>
      <c r="AE1784" s="455" t="n">
        <v>736518</v>
      </c>
      <c r="AF1784" s="455" t="n">
        <v>669562</v>
      </c>
      <c r="AG1784" s="455" t="n">
        <v>0</v>
      </c>
      <c r="AH1784" s="455" t="n">
        <v>0</v>
      </c>
      <c r="AI1784" s="455" t="n">
        <v>66956</v>
      </c>
      <c r="AJ1784" s="455" t="n">
        <v>0</v>
      </c>
      <c r="AK1784" s="455" t="n">
        <v>0</v>
      </c>
      <c r="AL1784" s="455" t="n">
        <v>0</v>
      </c>
      <c r="AM1784" s="455" t="n">
        <v>0</v>
      </c>
      <c r="AN1784" s="455" t="n">
        <v>0</v>
      </c>
      <c r="AO1784" s="455" t="n">
        <v>0</v>
      </c>
      <c r="AP1784" s="455" t="n">
        <v>0</v>
      </c>
      <c r="AQ1784" s="455" t="n">
        <v>0</v>
      </c>
      <c r="AR1784" s="418" t="inlineStr"/>
      <c r="AS1784" s="418" t="inlineStr">
        <is>
          <t>THC,DOC</t>
        </is>
      </c>
      <c r="AT1784" s="418" t="inlineStr">
        <is>
          <t>បានប្រកាសពន្ធ</t>
        </is>
      </c>
    </row>
    <row r="1785">
      <c r="A1785" s="417" t="n">
        <v>1776</v>
      </c>
      <c r="B1785" s="418" t="inlineStr">
        <is>
          <t>Diesel</t>
        </is>
      </c>
      <c r="C1785" s="418" t="inlineStr">
        <is>
          <t>កំពង់ផែស្វយ័តក្រុងព្រះសីហនុ</t>
        </is>
      </c>
      <c r="D1785" s="418" t="inlineStr">
        <is>
          <t>L001-100044638</t>
        </is>
      </c>
      <c r="E1785" s="418" t="inlineStr">
        <is>
          <t>175472</t>
        </is>
      </c>
      <c r="F1785" s="419" t="n">
        <v>44661</v>
      </c>
      <c r="G1785" s="420" t="n">
        <v>35940</v>
      </c>
      <c r="H1785" s="418" t="n"/>
      <c r="I1785" s="455" t="n">
        <v>35940</v>
      </c>
      <c r="J1785" s="418">
        <f>IF(L1785&lt;&gt;"",L1785,K1785)</f>
        <v/>
      </c>
      <c r="K1785" s="418">
        <f>IF(AND(T1785=TRUE, U1785=TRUE, V1785=TRUE), IF(W1785&lt;-0.05, "អនុញ្ញាត (អ្នកផ្គត់ផ្គង់ប្រកាសខ្វះ)", "បានប្រកាស (អនុញ្ញាត)"), IF(AND(T1785=FALSE, U1785=FALSE, V1785=FALSE), "ព្យួរទុក (មិនមានទិន្នន័យ)", "ប្រកាសខុស (ព្យួរទុក)"))</f>
        <v/>
      </c>
      <c r="L1785" s="418" t="inlineStr"/>
      <c r="M1785" s="418" t="inlineStr"/>
      <c r="N1785" s="455" t="n"/>
      <c r="O1785" s="455">
        <f>IF(W1785&lt;0,AI1785,I1785)</f>
        <v/>
      </c>
      <c r="P1785" s="455">
        <f>I1785-O1785</f>
        <v/>
      </c>
      <c r="Q1785" s="418" t="n"/>
      <c r="R1785" s="418" t="inlineStr">
        <is>
          <t>175472</t>
        </is>
      </c>
      <c r="S1785" s="418" t="inlineStr"/>
      <c r="T1785" s="418">
        <f>R1785=S1785</f>
        <v/>
      </c>
      <c r="U1785" s="418">
        <f>AND(MONTH(F1785)=MONTH(Y1785), YEAR(F1785)=YEAR(Y1785))</f>
        <v/>
      </c>
      <c r="V1785" s="418">
        <f>AND(AC1785&lt;&gt;"", 'Company information'!D$4&lt;&gt;"", RIGHT(SUBSTITUTE(AC1785,"-",""),9)=RIGHT(SUBSTITUTE('Company information'!D$4,"-",""),9))</f>
        <v/>
      </c>
      <c r="W1785" s="418">
        <f>AI1785-I1785</f>
        <v/>
      </c>
      <c r="X1785" s="455" t="n"/>
      <c r="Y1785" s="417" t="n"/>
      <c r="Z1785" s="418" t="n"/>
      <c r="AA1785" s="418" t="n"/>
      <c r="AB1785" s="418" t="n"/>
      <c r="AC1785" s="418" t="n"/>
      <c r="AD1785" s="418" t="n"/>
      <c r="AE1785" s="455" t="n"/>
      <c r="AF1785" s="455" t="n"/>
      <c r="AG1785" s="455" t="n"/>
      <c r="AH1785" s="455" t="n"/>
      <c r="AI1785" s="455" t="n"/>
      <c r="AJ1785" s="455" t="n"/>
      <c r="AK1785" s="455" t="n"/>
      <c r="AL1785" s="455" t="n"/>
      <c r="AM1785" s="455" t="n"/>
      <c r="AN1785" s="455" t="n"/>
      <c r="AO1785" s="455" t="n"/>
      <c r="AP1785" s="455" t="n"/>
      <c r="AQ1785" s="455" t="n"/>
      <c r="AR1785" s="418" t="n"/>
      <c r="AS1785" s="418" t="n"/>
      <c r="AT1785" s="418" t="n"/>
    </row>
    <row r="1786">
      <c r="A1786" s="417" t="n">
        <v>1777</v>
      </c>
      <c r="B1786" s="418" t="inlineStr">
        <is>
          <t>Rental Car</t>
        </is>
      </c>
      <c r="C1786" s="418" t="inlineStr">
        <is>
          <t>អាយធីអាយ អ៊ិនធើណេសិនណល ត្រេនស័្ពរថេសិន (ខេមបូឌា) ឯ.ក</t>
        </is>
      </c>
      <c r="D1786" s="418" t="inlineStr">
        <is>
          <t>K002-901800477</t>
        </is>
      </c>
      <c r="E1786" s="418" t="inlineStr">
        <is>
          <t>CAM222857</t>
        </is>
      </c>
      <c r="F1786" s="419" t="n">
        <v>44630</v>
      </c>
      <c r="G1786" s="420" t="n">
        <v>211500</v>
      </c>
      <c r="H1786" s="418" t="n"/>
      <c r="I1786" s="455" t="n">
        <v>211500</v>
      </c>
      <c r="J1786" s="418">
        <f>IF(L1786&lt;&gt;"",L1786,K1786)</f>
        <v/>
      </c>
      <c r="K1786" s="418">
        <f>IF(AND(T1786=TRUE, U1786=TRUE, V1786=TRUE), IF(W1786&lt;-0.05, "អនុញ្ញាត (អ្នកផ្គត់ផ្គង់ប្រកាសខ្វះ)", "បានប្រកាស (អនុញ្ញាត)"), IF(AND(T1786=FALSE, U1786=FALSE, V1786=FALSE), "ព្យួរទុក (មិនមានទិន្នន័យ)", "ប្រកាសខុស (ព្យួរទុក)"))</f>
        <v/>
      </c>
      <c r="L1786" s="418" t="inlineStr"/>
      <c r="M1786" s="418" t="inlineStr"/>
      <c r="N1786" s="455" t="n"/>
      <c r="O1786" s="455">
        <f>IF(W1786&lt;0,AI1786,I1786)</f>
        <v/>
      </c>
      <c r="P1786" s="455">
        <f>I1786-O1786</f>
        <v/>
      </c>
      <c r="Q1786" s="418" t="n"/>
      <c r="R1786" s="418" t="inlineStr">
        <is>
          <t>CAM222857</t>
        </is>
      </c>
      <c r="S1786" s="418" t="inlineStr">
        <is>
          <t>CAM222857</t>
        </is>
      </c>
      <c r="T1786" s="418">
        <f>R1786=S1786</f>
        <v/>
      </c>
      <c r="U1786" s="418">
        <f>AND(MONTH(F1786)=MONTH(Y1786), YEAR(F1786)=YEAR(Y1786))</f>
        <v/>
      </c>
      <c r="V1786" s="418">
        <f>AND(AC1786&lt;&gt;"", 'Company information'!D$4&lt;&gt;"", RIGHT(SUBSTITUTE(AC1786,"-",""),9)=RIGHT(SUBSTITUTE('Company information'!D$4,"-",""),9))</f>
        <v/>
      </c>
      <c r="W1786" s="418">
        <f>AI1786-I1786</f>
        <v/>
      </c>
      <c r="X1786" s="455" t="n"/>
      <c r="Y1786" s="419" t="n">
        <v>44837</v>
      </c>
      <c r="Z1786" s="418" t="inlineStr">
        <is>
          <t>CAM222857</t>
        </is>
      </c>
      <c r="AA1786" s="418" t="inlineStr"/>
      <c r="AB1786" s="418" t="inlineStr">
        <is>
          <t>បុគ្គលជាប់អាករ</t>
        </is>
      </c>
      <c r="AC1786" s="418" t="inlineStr">
        <is>
          <t>L001-100067123</t>
        </is>
      </c>
      <c r="AD1786" s="418" t="inlineStr">
        <is>
          <t>រីឡាយអេប៊ល សូស អ៊ិនដាសស្រ្ទៀល (ខេមបូឌា)</t>
        </is>
      </c>
      <c r="AE1786" s="455" t="n">
        <v>2326500</v>
      </c>
      <c r="AF1786" s="455" t="n">
        <v>2115000</v>
      </c>
      <c r="AG1786" s="455" t="n">
        <v>0</v>
      </c>
      <c r="AH1786" s="455" t="n">
        <v>0</v>
      </c>
      <c r="AI1786" s="455" t="n">
        <v>211500</v>
      </c>
      <c r="AJ1786" s="455" t="n">
        <v>0</v>
      </c>
      <c r="AK1786" s="455" t="n">
        <v>0</v>
      </c>
      <c r="AL1786" s="455" t="n">
        <v>0</v>
      </c>
      <c r="AM1786" s="455" t="n">
        <v>0</v>
      </c>
      <c r="AN1786" s="455" t="n">
        <v>0</v>
      </c>
      <c r="AO1786" s="455" t="n">
        <v>0</v>
      </c>
      <c r="AP1786" s="455" t="n">
        <v>0</v>
      </c>
      <c r="AQ1786" s="455" t="n">
        <v>0</v>
      </c>
      <c r="AR1786" s="418" t="inlineStr"/>
      <c r="AS1786" s="418" t="inlineStr">
        <is>
          <t>THC,DOC</t>
        </is>
      </c>
      <c r="AT1786" s="418" t="inlineStr">
        <is>
          <t>បានប្រកាសពន្ធ</t>
        </is>
      </c>
    </row>
    <row r="1787">
      <c r="A1787" s="417" t="n">
        <v>1778</v>
      </c>
      <c r="B1787" s="418" t="inlineStr">
        <is>
          <t>Transportation Fee</t>
        </is>
      </c>
      <c r="C1787" s="418" t="inlineStr">
        <is>
          <t>កំពង់ផែស្វយ័តក្រុងព្រះសីហនុ</t>
        </is>
      </c>
      <c r="D1787" s="418" t="inlineStr">
        <is>
          <t>L001-100044638</t>
        </is>
      </c>
      <c r="E1787" s="418" t="inlineStr">
        <is>
          <t>174786</t>
        </is>
      </c>
      <c r="F1787" s="419" t="n">
        <v>44630</v>
      </c>
      <c r="G1787" s="420" t="n">
        <v>35914</v>
      </c>
      <c r="H1787" s="418" t="n"/>
      <c r="I1787" s="455" t="n">
        <v>35914</v>
      </c>
      <c r="J1787" s="418">
        <f>IF(L1787&lt;&gt;"",L1787,K1787)</f>
        <v/>
      </c>
      <c r="K1787" s="418">
        <f>IF(AND(T1787=TRUE, U1787=TRUE, V1787=TRUE), IF(W1787&lt;-0.05, "អនុញ្ញាត (អ្នកផ្គត់ផ្គង់ប្រកាសខ្វះ)", "បានប្រកាស (អនុញ្ញាត)"), IF(AND(T1787=FALSE, U1787=FALSE, V1787=FALSE), "ព្យួរទុក (មិនមានទិន្នន័យ)", "ប្រកាសខុស (ព្យួរទុក)"))</f>
        <v/>
      </c>
      <c r="L1787" s="418" t="inlineStr"/>
      <c r="M1787" s="418" t="inlineStr"/>
      <c r="N1787" s="455" t="n"/>
      <c r="O1787" s="455">
        <f>IF(W1787&lt;0,AI1787,I1787)</f>
        <v/>
      </c>
      <c r="P1787" s="455">
        <f>I1787-O1787</f>
        <v/>
      </c>
      <c r="Q1787" s="418" t="n"/>
      <c r="R1787" s="418" t="inlineStr">
        <is>
          <t>174786</t>
        </is>
      </c>
      <c r="S1787" s="418" t="inlineStr"/>
      <c r="T1787" s="418">
        <f>R1787=S1787</f>
        <v/>
      </c>
      <c r="U1787" s="418">
        <f>AND(MONTH(F1787)=MONTH(Y1787), YEAR(F1787)=YEAR(Y1787))</f>
        <v/>
      </c>
      <c r="V1787" s="418">
        <f>AND(AC1787&lt;&gt;"", 'Company information'!D$4&lt;&gt;"", RIGHT(SUBSTITUTE(AC1787,"-",""),9)=RIGHT(SUBSTITUTE('Company information'!D$4,"-",""),9))</f>
        <v/>
      </c>
      <c r="W1787" s="418">
        <f>AI1787-I1787</f>
        <v/>
      </c>
      <c r="X1787" s="455" t="n"/>
      <c r="Y1787" s="417" t="n"/>
      <c r="Z1787" s="418" t="n"/>
      <c r="AA1787" s="418" t="n"/>
      <c r="AB1787" s="418" t="n"/>
      <c r="AC1787" s="418" t="n"/>
      <c r="AD1787" s="418" t="n"/>
      <c r="AE1787" s="455" t="n"/>
      <c r="AF1787" s="455" t="n"/>
      <c r="AG1787" s="455" t="n"/>
      <c r="AH1787" s="455" t="n"/>
      <c r="AI1787" s="455" t="n"/>
      <c r="AJ1787" s="455" t="n"/>
      <c r="AK1787" s="455" t="n"/>
      <c r="AL1787" s="455" t="n"/>
      <c r="AM1787" s="455" t="n"/>
      <c r="AN1787" s="455" t="n"/>
      <c r="AO1787" s="455" t="n"/>
      <c r="AP1787" s="455" t="n"/>
      <c r="AQ1787" s="455" t="n"/>
      <c r="AR1787" s="418" t="n"/>
      <c r="AS1787" s="418" t="n"/>
      <c r="AT1787" s="418" t="n"/>
    </row>
    <row r="1788">
      <c r="A1788" s="417" t="n">
        <v>1779</v>
      </c>
      <c r="B1788" s="418" t="inlineStr">
        <is>
          <t>Transportation Fee</t>
        </is>
      </c>
      <c r="C1788" s="418" t="inlineStr">
        <is>
          <t>អាយធីអាយ អ៊ិនធើណេសិនណល ត្រេនស័្ពរថេសិន (ខេមបូឌា) ឯ.ក</t>
        </is>
      </c>
      <c r="D1788" s="418" t="inlineStr">
        <is>
          <t>K002-901800477</t>
        </is>
      </c>
      <c r="E1788" s="418" t="inlineStr">
        <is>
          <t>CAM222840</t>
        </is>
      </c>
      <c r="F1788" s="419" t="n">
        <v>44571</v>
      </c>
      <c r="G1788" s="420" t="n">
        <v>227417</v>
      </c>
      <c r="H1788" s="418" t="n"/>
      <c r="I1788" s="455" t="n">
        <v>227417</v>
      </c>
      <c r="J1788" s="418">
        <f>IF(L1788&lt;&gt;"",L1788,K1788)</f>
        <v/>
      </c>
      <c r="K1788" s="418">
        <f>IF(AND(T1788=TRUE, U1788=TRUE, V1788=TRUE), IF(W1788&lt;-0.05, "អនុញ្ញាត (អ្នកផ្គត់ផ្គង់ប្រកាសខ្វះ)", "បានប្រកាស (អនុញ្ញាត)"), IF(AND(T1788=FALSE, U1788=FALSE, V1788=FALSE), "ព្យួរទុក (មិនមានទិន្នន័យ)", "ប្រកាសខុស (ព្យួរទុក)"))</f>
        <v/>
      </c>
      <c r="L1788" s="418" t="inlineStr"/>
      <c r="M1788" s="418" t="inlineStr"/>
      <c r="N1788" s="455" t="n"/>
      <c r="O1788" s="455">
        <f>IF(W1788&lt;0,AI1788,I1788)</f>
        <v/>
      </c>
      <c r="P1788" s="455">
        <f>I1788-O1788</f>
        <v/>
      </c>
      <c r="Q1788" s="418" t="n"/>
      <c r="R1788" s="418" t="inlineStr">
        <is>
          <t>CAM222840</t>
        </is>
      </c>
      <c r="S1788" s="418" t="inlineStr">
        <is>
          <t>CAM222840</t>
        </is>
      </c>
      <c r="T1788" s="418">
        <f>R1788=S1788</f>
        <v/>
      </c>
      <c r="U1788" s="418">
        <f>AND(MONTH(F1788)=MONTH(Y1788), YEAR(F1788)=YEAR(Y1788))</f>
        <v/>
      </c>
      <c r="V1788" s="418">
        <f>AND(AC1788&lt;&gt;"", 'Company information'!D$4&lt;&gt;"", RIGHT(SUBSTITUTE(AC1788,"-",""),9)=RIGHT(SUBSTITUTE('Company information'!D$4,"-",""),9))</f>
        <v/>
      </c>
      <c r="W1788" s="418">
        <f>AI1788-I1788</f>
        <v/>
      </c>
      <c r="X1788" s="455" t="n"/>
      <c r="Y1788" s="419" t="n">
        <v>44835</v>
      </c>
      <c r="Z1788" s="418" t="inlineStr">
        <is>
          <t>CAM222840</t>
        </is>
      </c>
      <c r="AA1788" s="418" t="inlineStr"/>
      <c r="AB1788" s="418" t="inlineStr">
        <is>
          <t>បុគ្គលជាប់អាករ</t>
        </is>
      </c>
      <c r="AC1788" s="418" t="inlineStr">
        <is>
          <t>L001-100067123</t>
        </is>
      </c>
      <c r="AD1788" s="418" t="inlineStr">
        <is>
          <t>រីឡាយអេប៊ល សូស អ៊ិនដាសស្រ្ទៀល (ខេមបូឌា)</t>
        </is>
      </c>
      <c r="AE1788" s="455" t="n">
        <v>2501582</v>
      </c>
      <c r="AF1788" s="455" t="n">
        <v>2274165</v>
      </c>
      <c r="AG1788" s="455" t="n">
        <v>0</v>
      </c>
      <c r="AH1788" s="455" t="n">
        <v>0</v>
      </c>
      <c r="AI1788" s="455" t="n">
        <v>227417</v>
      </c>
      <c r="AJ1788" s="455" t="n">
        <v>0</v>
      </c>
      <c r="AK1788" s="455" t="n">
        <v>0</v>
      </c>
      <c r="AL1788" s="455" t="n">
        <v>0</v>
      </c>
      <c r="AM1788" s="455" t="n">
        <v>0</v>
      </c>
      <c r="AN1788" s="455" t="n">
        <v>0</v>
      </c>
      <c r="AO1788" s="455" t="n">
        <v>0</v>
      </c>
      <c r="AP1788" s="455" t="n">
        <v>0</v>
      </c>
      <c r="AQ1788" s="455" t="n">
        <v>0</v>
      </c>
      <c r="AR1788" s="418" t="inlineStr"/>
      <c r="AS1788" s="418" t="inlineStr">
        <is>
          <t>THC,DOC</t>
        </is>
      </c>
      <c r="AT1788" s="418" t="inlineStr">
        <is>
          <t>បានប្រកាសពន្ធ</t>
        </is>
      </c>
    </row>
    <row r="1789">
      <c r="A1789" s="417" t="n">
        <v>1780</v>
      </c>
      <c r="B1789" s="418" t="inlineStr">
        <is>
          <t>Construction Material</t>
        </is>
      </c>
      <c r="C1789" s="418" t="inlineStr">
        <is>
          <t>អាយធីអាយ អ៊ិនធើណេសិនណល ត្រេនស័្ពរថេសិន (ខេមបូឌា) ឯ.ក</t>
        </is>
      </c>
      <c r="D1789" s="418" t="inlineStr">
        <is>
          <t>K002-901800477</t>
        </is>
      </c>
      <c r="E1789" s="418" t="inlineStr">
        <is>
          <t>CAM222839</t>
        </is>
      </c>
      <c r="F1789" s="419" t="n">
        <v>44571</v>
      </c>
      <c r="G1789" s="420" t="n">
        <v>50976</v>
      </c>
      <c r="H1789" s="418" t="n"/>
      <c r="I1789" s="455" t="n">
        <v>50976</v>
      </c>
      <c r="J1789" s="418">
        <f>IF(L1789&lt;&gt;"",L1789,K1789)</f>
        <v/>
      </c>
      <c r="K1789" s="418">
        <f>IF(AND(T1789=TRUE, U1789=TRUE, V1789=TRUE), IF(W1789&lt;-0.05, "អនុញ្ញាត (អ្នកផ្គត់ផ្គង់ប្រកាសខ្វះ)", "បានប្រកាស (អនុញ្ញាត)"), IF(AND(T1789=FALSE, U1789=FALSE, V1789=FALSE), "ព្យួរទុក (មិនមានទិន្នន័យ)", "ប្រកាសខុស (ព្យួរទុក)"))</f>
        <v/>
      </c>
      <c r="L1789" s="418" t="inlineStr"/>
      <c r="M1789" s="418" t="inlineStr"/>
      <c r="N1789" s="455" t="n"/>
      <c r="O1789" s="455">
        <f>IF(W1789&lt;0,AI1789,I1789)</f>
        <v/>
      </c>
      <c r="P1789" s="455">
        <f>I1789-O1789</f>
        <v/>
      </c>
      <c r="Q1789" s="418" t="n"/>
      <c r="R1789" s="418" t="inlineStr">
        <is>
          <t>CAM222839</t>
        </is>
      </c>
      <c r="S1789" s="418" t="inlineStr">
        <is>
          <t>CAM222839</t>
        </is>
      </c>
      <c r="T1789" s="418">
        <f>R1789=S1789</f>
        <v/>
      </c>
      <c r="U1789" s="418">
        <f>AND(MONTH(F1789)=MONTH(Y1789), YEAR(F1789)=YEAR(Y1789))</f>
        <v/>
      </c>
      <c r="V1789" s="418">
        <f>AND(AC1789&lt;&gt;"", 'Company information'!D$4&lt;&gt;"", RIGHT(SUBSTITUTE(AC1789,"-",""),9)=RIGHT(SUBSTITUTE('Company information'!D$4,"-",""),9))</f>
        <v/>
      </c>
      <c r="W1789" s="418">
        <f>AI1789-I1789</f>
        <v/>
      </c>
      <c r="X1789" s="455" t="n"/>
      <c r="Y1789" s="419" t="n">
        <v>44835</v>
      </c>
      <c r="Z1789" s="418" t="inlineStr">
        <is>
          <t>CAM222839</t>
        </is>
      </c>
      <c r="AA1789" s="418" t="inlineStr"/>
      <c r="AB1789" s="418" t="inlineStr">
        <is>
          <t>បុគ្គលជាប់អាករ</t>
        </is>
      </c>
      <c r="AC1789" s="418" t="inlineStr">
        <is>
          <t>L001-100067123</t>
        </is>
      </c>
      <c r="AD1789" s="418" t="inlineStr">
        <is>
          <t>រីឡាយអេប៊ល សូស អ៊ិនដាសស្រ្ទៀល (ខេមបូឌា)</t>
        </is>
      </c>
      <c r="AE1789" s="455" t="n">
        <v>560735</v>
      </c>
      <c r="AF1789" s="455" t="n">
        <v>509759</v>
      </c>
      <c r="AG1789" s="455" t="n">
        <v>0</v>
      </c>
      <c r="AH1789" s="455" t="n">
        <v>0</v>
      </c>
      <c r="AI1789" s="455" t="n">
        <v>50976</v>
      </c>
      <c r="AJ1789" s="455" t="n">
        <v>0</v>
      </c>
      <c r="AK1789" s="455" t="n">
        <v>0</v>
      </c>
      <c r="AL1789" s="455" t="n">
        <v>0</v>
      </c>
      <c r="AM1789" s="455" t="n">
        <v>0</v>
      </c>
      <c r="AN1789" s="455" t="n">
        <v>0</v>
      </c>
      <c r="AO1789" s="455" t="n">
        <v>0</v>
      </c>
      <c r="AP1789" s="455" t="n">
        <v>0</v>
      </c>
      <c r="AQ1789" s="455" t="n">
        <v>0</v>
      </c>
      <c r="AR1789" s="418" t="inlineStr"/>
      <c r="AS1789" s="418" t="inlineStr">
        <is>
          <t>THC,DOC</t>
        </is>
      </c>
      <c r="AT1789" s="418" t="inlineStr">
        <is>
          <t>បានប្រកាសពន្ធ</t>
        </is>
      </c>
    </row>
    <row r="1790">
      <c r="A1790" s="417" t="n">
        <v>1781</v>
      </c>
      <c r="B1790" s="418" t="inlineStr">
        <is>
          <t>Spare Part and Repair</t>
        </is>
      </c>
      <c r="C1790" s="418" t="inlineStr">
        <is>
          <t>ជេអេចអិល (ខេមបូឌា) ឡូជីស្ទីក ឯ.ក</t>
        </is>
      </c>
      <c r="D1790" s="418" t="inlineStr">
        <is>
          <t>K006-901803075</t>
        </is>
      </c>
      <c r="E1790" s="418" t="inlineStr">
        <is>
          <t>JHL-22-02563</t>
        </is>
      </c>
      <c r="F1790" s="419" t="n">
        <v>44865</v>
      </c>
      <c r="G1790" s="420" t="n">
        <v>189244</v>
      </c>
      <c r="H1790" s="418" t="n"/>
      <c r="I1790" s="455" t="n">
        <v>189244</v>
      </c>
      <c r="J1790" s="418">
        <f>IF(L1790&lt;&gt;"",L1790,K1790)</f>
        <v/>
      </c>
      <c r="K1790" s="418">
        <f>IF(AND(T1790=TRUE, U1790=TRUE, V1790=TRUE), IF(W1790&lt;-0.05, "អនុញ្ញាត (អ្នកផ្គត់ផ្គង់ប្រកាសខ្វះ)", "បានប្រកាស (អនុញ្ញាត)"), IF(AND(T1790=FALSE, U1790=FALSE, V1790=FALSE), "ព្យួរទុក (មិនមានទិន្នន័យ)", "ប្រកាសខុស (ព្យួរទុក)"))</f>
        <v/>
      </c>
      <c r="L1790" s="418" t="inlineStr"/>
      <c r="M1790" s="418" t="inlineStr"/>
      <c r="N1790" s="455" t="n"/>
      <c r="O1790" s="455">
        <f>IF(W1790&lt;0,AI1790,I1790)</f>
        <v/>
      </c>
      <c r="P1790" s="455">
        <f>I1790-O1790</f>
        <v/>
      </c>
      <c r="Q1790" s="418" t="n"/>
      <c r="R1790" s="418" t="inlineStr">
        <is>
          <t>JHL-22-02563</t>
        </is>
      </c>
      <c r="S1790" s="418" t="inlineStr">
        <is>
          <t>JHL-22-02563</t>
        </is>
      </c>
      <c r="T1790" s="418">
        <f>R1790=S1790</f>
        <v/>
      </c>
      <c r="U1790" s="418">
        <f>AND(MONTH(F1790)=MONTH(Y1790), YEAR(F1790)=YEAR(Y1790))</f>
        <v/>
      </c>
      <c r="V1790" s="418">
        <f>AND(AC1790&lt;&gt;"", 'Company information'!D$4&lt;&gt;"", RIGHT(SUBSTITUTE(AC1790,"-",""),9)=RIGHT(SUBSTITUTE('Company information'!D$4,"-",""),9))</f>
        <v/>
      </c>
      <c r="W1790" s="418">
        <f>AI1790-I1790</f>
        <v/>
      </c>
      <c r="X1790" s="455" t="n"/>
      <c r="Y1790" s="419" t="n">
        <v>44865</v>
      </c>
      <c r="Z1790" s="418" t="inlineStr">
        <is>
          <t>JHL-22-02563</t>
        </is>
      </c>
      <c r="AA1790" s="418" t="inlineStr"/>
      <c r="AB1790" s="418" t="inlineStr">
        <is>
          <t>បុគ្គលជាប់អាករ</t>
        </is>
      </c>
      <c r="AC1790" s="418" t="inlineStr">
        <is>
          <t>L001-100067123</t>
        </is>
      </c>
      <c r="AD1790" s="418" t="inlineStr">
        <is>
          <t>រីឡាយអេប៊ល សូស អ៊ិនដាសស្រ្ទៀល (ខេមបូឌា)</t>
        </is>
      </c>
      <c r="AE1790" s="455" t="n">
        <v>2081681</v>
      </c>
      <c r="AF1790" s="455" t="n">
        <v>1892437</v>
      </c>
      <c r="AG1790" s="455" t="n">
        <v>0</v>
      </c>
      <c r="AH1790" s="455" t="n">
        <v>0</v>
      </c>
      <c r="AI1790" s="455" t="n">
        <v>189244</v>
      </c>
      <c r="AJ1790" s="455" t="n">
        <v>0</v>
      </c>
      <c r="AK1790" s="455" t="n">
        <v>0</v>
      </c>
      <c r="AL1790" s="455" t="n">
        <v>0</v>
      </c>
      <c r="AM1790" s="455" t="n">
        <v>0</v>
      </c>
      <c r="AN1790" s="455" t="n">
        <v>0</v>
      </c>
      <c r="AO1790" s="455" t="n">
        <v>0</v>
      </c>
      <c r="AP1790" s="455" t="n">
        <v>0</v>
      </c>
      <c r="AQ1790" s="455" t="n">
        <v>0</v>
      </c>
      <c r="AR1790" s="418" t="inlineStr"/>
      <c r="AS1790" s="418" t="inlineStr">
        <is>
          <t>Import Export clearance services</t>
        </is>
      </c>
      <c r="AT1790" s="418" t="inlineStr">
        <is>
          <t>បានប្រកាសពន្ធ</t>
        </is>
      </c>
    </row>
    <row r="1791">
      <c r="A1791" s="417" t="n">
        <v>1782</v>
      </c>
      <c r="B1791" s="418" t="inlineStr">
        <is>
          <t>Repair Car</t>
        </is>
      </c>
      <c r="C1791" s="418" t="inlineStr">
        <is>
          <t>ជេអេចអិល (ខេមបូឌា) ឡូជីស្ទីក ឯ.ក</t>
        </is>
      </c>
      <c r="D1791" s="418" t="inlineStr">
        <is>
          <t>K006-901803075</t>
        </is>
      </c>
      <c r="E1791" s="418" t="inlineStr">
        <is>
          <t>JHL-22-02564</t>
        </is>
      </c>
      <c r="F1791" s="419" t="n">
        <v>44865</v>
      </c>
      <c r="G1791" s="420" t="n">
        <v>67498</v>
      </c>
      <c r="H1791" s="418" t="n"/>
      <c r="I1791" s="455" t="n">
        <v>67498</v>
      </c>
      <c r="J1791" s="418">
        <f>IF(L1791&lt;&gt;"",L1791,K1791)</f>
        <v/>
      </c>
      <c r="K1791" s="418">
        <f>IF(AND(T1791=TRUE, U1791=TRUE, V1791=TRUE), IF(W1791&lt;-0.05, "អនុញ្ញាត (អ្នកផ្គត់ផ្គង់ប្រកាសខ្វះ)", "បានប្រកាស (អនុញ្ញាត)"), IF(AND(T1791=FALSE, U1791=FALSE, V1791=FALSE), "ព្យួរទុក (មិនមានទិន្នន័យ)", "ប្រកាសខុស (ព្យួរទុក)"))</f>
        <v/>
      </c>
      <c r="L1791" s="418" t="inlineStr"/>
      <c r="M1791" s="418" t="inlineStr"/>
      <c r="N1791" s="455" t="n"/>
      <c r="O1791" s="455">
        <f>IF(W1791&lt;0,AI1791,I1791)</f>
        <v/>
      </c>
      <c r="P1791" s="455">
        <f>I1791-O1791</f>
        <v/>
      </c>
      <c r="Q1791" s="418" t="n"/>
      <c r="R1791" s="418" t="inlineStr">
        <is>
          <t>JHL-22-02564</t>
        </is>
      </c>
      <c r="S1791" s="418" t="inlineStr">
        <is>
          <t>JHL-22-02564</t>
        </is>
      </c>
      <c r="T1791" s="418">
        <f>R1791=S1791</f>
        <v/>
      </c>
      <c r="U1791" s="418">
        <f>AND(MONTH(F1791)=MONTH(Y1791), YEAR(F1791)=YEAR(Y1791))</f>
        <v/>
      </c>
      <c r="V1791" s="418">
        <f>AND(AC1791&lt;&gt;"", 'Company information'!D$4&lt;&gt;"", RIGHT(SUBSTITUTE(AC1791,"-",""),9)=RIGHT(SUBSTITUTE('Company information'!D$4,"-",""),9))</f>
        <v/>
      </c>
      <c r="W1791" s="418">
        <f>AI1791-I1791</f>
        <v/>
      </c>
      <c r="X1791" s="455" t="n"/>
      <c r="Y1791" s="419" t="n">
        <v>44865</v>
      </c>
      <c r="Z1791" s="418" t="inlineStr">
        <is>
          <t>JHL-22-02564</t>
        </is>
      </c>
      <c r="AA1791" s="418" t="inlineStr"/>
      <c r="AB1791" s="418" t="inlineStr">
        <is>
          <t>បុគ្គលជាប់អាករ</t>
        </is>
      </c>
      <c r="AC1791" s="418" t="inlineStr">
        <is>
          <t>L001-100067123</t>
        </is>
      </c>
      <c r="AD1791" s="418" t="inlineStr">
        <is>
          <t>រីឡាយអេប៊ល សូស អ៊ិនដាសស្រ្ទៀល (ខេមបូឌា)</t>
        </is>
      </c>
      <c r="AE1791" s="455" t="n">
        <v>742481</v>
      </c>
      <c r="AF1791" s="455" t="n">
        <v>674983</v>
      </c>
      <c r="AG1791" s="455" t="n">
        <v>0</v>
      </c>
      <c r="AH1791" s="455" t="n">
        <v>0</v>
      </c>
      <c r="AI1791" s="455" t="n">
        <v>67498</v>
      </c>
      <c r="AJ1791" s="455" t="n">
        <v>0</v>
      </c>
      <c r="AK1791" s="455" t="n">
        <v>0</v>
      </c>
      <c r="AL1791" s="455" t="n">
        <v>0</v>
      </c>
      <c r="AM1791" s="455" t="n">
        <v>0</v>
      </c>
      <c r="AN1791" s="455" t="n">
        <v>0</v>
      </c>
      <c r="AO1791" s="455" t="n">
        <v>0</v>
      </c>
      <c r="AP1791" s="455" t="n">
        <v>0</v>
      </c>
      <c r="AQ1791" s="455" t="n">
        <v>0</v>
      </c>
      <c r="AR1791" s="418" t="inlineStr"/>
      <c r="AS1791" s="418" t="inlineStr">
        <is>
          <t>Import Export clearance services</t>
        </is>
      </c>
      <c r="AT1791" s="418" t="inlineStr">
        <is>
          <t>បានប្រកាសពន្ធ</t>
        </is>
      </c>
    </row>
    <row r="1792">
      <c r="A1792" s="417" t="n">
        <v>1783</v>
      </c>
      <c r="B1792" s="418" t="inlineStr">
        <is>
          <t>Rental Car pick up buyer LC</t>
        </is>
      </c>
      <c r="C1792" s="418" t="inlineStr">
        <is>
          <t>ជេអេចអិល (ខេមបូឌា) ឡូជីស្ទីក ឯ.ក</t>
        </is>
      </c>
      <c r="D1792" s="418" t="inlineStr">
        <is>
          <t>K006-901803075</t>
        </is>
      </c>
      <c r="E1792" s="418" t="inlineStr">
        <is>
          <t>JHL-22-02524</t>
        </is>
      </c>
      <c r="F1792" s="419" t="n">
        <v>44859</v>
      </c>
      <c r="G1792" s="420" t="n">
        <v>189427</v>
      </c>
      <c r="H1792" s="418" t="n"/>
      <c r="I1792" s="455" t="n">
        <v>189427</v>
      </c>
      <c r="J1792" s="418">
        <f>IF(L1792&lt;&gt;"",L1792,K1792)</f>
        <v/>
      </c>
      <c r="K1792" s="418">
        <f>IF(AND(T1792=TRUE, U1792=TRUE, V1792=TRUE), IF(W1792&lt;-0.05, "អនុញ្ញាត (អ្នកផ្គត់ផ្គង់ប្រកាសខ្វះ)", "បានប្រកាស (អនុញ្ញាត)"), IF(AND(T1792=FALSE, U1792=FALSE, V1792=FALSE), "ព្យួរទុក (មិនមានទិន្នន័យ)", "ប្រកាសខុស (ព្យួរទុក)"))</f>
        <v/>
      </c>
      <c r="L1792" s="418" t="inlineStr"/>
      <c r="M1792" s="418" t="inlineStr"/>
      <c r="N1792" s="455" t="n"/>
      <c r="O1792" s="455">
        <f>IF(W1792&lt;0,AI1792,I1792)</f>
        <v/>
      </c>
      <c r="P1792" s="455">
        <f>I1792-O1792</f>
        <v/>
      </c>
      <c r="Q1792" s="418" t="n"/>
      <c r="R1792" s="418" t="inlineStr">
        <is>
          <t>JHL-22-02524</t>
        </is>
      </c>
      <c r="S1792" s="418" t="inlineStr">
        <is>
          <t>JHL-22-02524</t>
        </is>
      </c>
      <c r="T1792" s="418">
        <f>R1792=S1792</f>
        <v/>
      </c>
      <c r="U1792" s="418">
        <f>AND(MONTH(F1792)=MONTH(Y1792), YEAR(F1792)=YEAR(Y1792))</f>
        <v/>
      </c>
      <c r="V1792" s="418">
        <f>AND(AC1792&lt;&gt;"", 'Company information'!D$4&lt;&gt;"", RIGHT(SUBSTITUTE(AC1792,"-",""),9)=RIGHT(SUBSTITUTE('Company information'!D$4,"-",""),9))</f>
        <v/>
      </c>
      <c r="W1792" s="418">
        <f>AI1792-I1792</f>
        <v/>
      </c>
      <c r="X1792" s="455" t="n"/>
      <c r="Y1792" s="419" t="n">
        <v>44859</v>
      </c>
      <c r="Z1792" s="418" t="inlineStr">
        <is>
          <t>JHL-22-02524</t>
        </is>
      </c>
      <c r="AA1792" s="418" t="inlineStr"/>
      <c r="AB1792" s="418" t="inlineStr">
        <is>
          <t>បុគ្គលជាប់អាករ</t>
        </is>
      </c>
      <c r="AC1792" s="418" t="inlineStr">
        <is>
          <t>L001-100067123</t>
        </is>
      </c>
      <c r="AD1792" s="418" t="inlineStr">
        <is>
          <t>រីឡាយអេប៊ល សូស អ៊ិនដាសស្រ្ទៀល (ខេមបូឌា)</t>
        </is>
      </c>
      <c r="AE1792" s="455" t="n">
        <v>2083692</v>
      </c>
      <c r="AF1792" s="455" t="n">
        <v>1894265</v>
      </c>
      <c r="AG1792" s="455" t="n">
        <v>0</v>
      </c>
      <c r="AH1792" s="455" t="n">
        <v>0</v>
      </c>
      <c r="AI1792" s="455" t="n">
        <v>189427</v>
      </c>
      <c r="AJ1792" s="455" t="n">
        <v>0</v>
      </c>
      <c r="AK1792" s="455" t="n">
        <v>0</v>
      </c>
      <c r="AL1792" s="455" t="n">
        <v>0</v>
      </c>
      <c r="AM1792" s="455" t="n">
        <v>0</v>
      </c>
      <c r="AN1792" s="455" t="n">
        <v>0</v>
      </c>
      <c r="AO1792" s="455" t="n">
        <v>0</v>
      </c>
      <c r="AP1792" s="455" t="n">
        <v>0</v>
      </c>
      <c r="AQ1792" s="455" t="n">
        <v>0</v>
      </c>
      <c r="AR1792" s="418" t="inlineStr"/>
      <c r="AS1792" s="418" t="inlineStr">
        <is>
          <t>Import Export clearance services</t>
        </is>
      </c>
      <c r="AT1792" s="418" t="inlineStr">
        <is>
          <t>បានប្រកាសពន្ធ</t>
        </is>
      </c>
    </row>
    <row r="1793">
      <c r="A1793" s="417" t="n">
        <v>1784</v>
      </c>
      <c r="B1793" s="418" t="inlineStr">
        <is>
          <t>Transportation Fee</t>
        </is>
      </c>
      <c r="C1793" s="418" t="inlineStr">
        <is>
          <t>ជេអេចអិល (ខេមបូឌា) ឡូជីស្ទីក ឯ.ក</t>
        </is>
      </c>
      <c r="D1793" s="418" t="inlineStr">
        <is>
          <t>K006-901803075</t>
        </is>
      </c>
      <c r="E1793" s="418" t="inlineStr">
        <is>
          <t>JHL-22-02525</t>
        </is>
      </c>
      <c r="F1793" s="419" t="n">
        <v>44859</v>
      </c>
      <c r="G1793" s="420" t="n">
        <v>67564</v>
      </c>
      <c r="H1793" s="418" t="n"/>
      <c r="I1793" s="455" t="n">
        <v>67564</v>
      </c>
      <c r="J1793" s="418">
        <f>IF(L1793&lt;&gt;"",L1793,K1793)</f>
        <v/>
      </c>
      <c r="K1793" s="418">
        <f>IF(AND(T1793=TRUE, U1793=TRUE, V1793=TRUE), IF(W1793&lt;-0.05, "អនុញ្ញាត (អ្នកផ្គត់ផ្គង់ប្រកាសខ្វះ)", "បានប្រកាស (អនុញ្ញាត)"), IF(AND(T1793=FALSE, U1793=FALSE, V1793=FALSE), "ព្យួរទុក (មិនមានទិន្នន័យ)", "ប្រកាសខុស (ព្យួរទុក)"))</f>
        <v/>
      </c>
      <c r="L1793" s="418" t="inlineStr"/>
      <c r="M1793" s="418" t="inlineStr"/>
      <c r="N1793" s="455" t="n"/>
      <c r="O1793" s="455">
        <f>IF(W1793&lt;0,AI1793,I1793)</f>
        <v/>
      </c>
      <c r="P1793" s="455">
        <f>I1793-O1793</f>
        <v/>
      </c>
      <c r="Q1793" s="418" t="n"/>
      <c r="R1793" s="418" t="inlineStr">
        <is>
          <t>JHL-22-02525</t>
        </is>
      </c>
      <c r="S1793" s="418" t="inlineStr">
        <is>
          <t>JHL-22-02525</t>
        </is>
      </c>
      <c r="T1793" s="418">
        <f>R1793=S1793</f>
        <v/>
      </c>
      <c r="U1793" s="418">
        <f>AND(MONTH(F1793)=MONTH(Y1793), YEAR(F1793)=YEAR(Y1793))</f>
        <v/>
      </c>
      <c r="V1793" s="418">
        <f>AND(AC1793&lt;&gt;"", 'Company information'!D$4&lt;&gt;"", RIGHT(SUBSTITUTE(AC1793,"-",""),9)=RIGHT(SUBSTITUTE('Company information'!D$4,"-",""),9))</f>
        <v/>
      </c>
      <c r="W1793" s="418">
        <f>AI1793-I1793</f>
        <v/>
      </c>
      <c r="X1793" s="455" t="n"/>
      <c r="Y1793" s="419" t="n">
        <v>44859</v>
      </c>
      <c r="Z1793" s="418" t="inlineStr">
        <is>
          <t>JHL-22-02525</t>
        </is>
      </c>
      <c r="AA1793" s="418" t="inlineStr"/>
      <c r="AB1793" s="418" t="inlineStr">
        <is>
          <t>បុគ្គលជាប់អាករ</t>
        </is>
      </c>
      <c r="AC1793" s="418" t="inlineStr">
        <is>
          <t>L001-100067123</t>
        </is>
      </c>
      <c r="AD1793" s="418" t="inlineStr">
        <is>
          <t>រីឡាយអេប៊ល សូស អ៊ិនដាសស្រ្ទៀល (ខេមបូឌា)</t>
        </is>
      </c>
      <c r="AE1793" s="455" t="n">
        <v>743199</v>
      </c>
      <c r="AF1793" s="455" t="n">
        <v>675635</v>
      </c>
      <c r="AG1793" s="455" t="n">
        <v>0</v>
      </c>
      <c r="AH1793" s="455" t="n">
        <v>0</v>
      </c>
      <c r="AI1793" s="455" t="n">
        <v>67564</v>
      </c>
      <c r="AJ1793" s="455" t="n">
        <v>0</v>
      </c>
      <c r="AK1793" s="455" t="n">
        <v>0</v>
      </c>
      <c r="AL1793" s="455" t="n">
        <v>0</v>
      </c>
      <c r="AM1793" s="455" t="n">
        <v>0</v>
      </c>
      <c r="AN1793" s="455" t="n">
        <v>0</v>
      </c>
      <c r="AO1793" s="455" t="n">
        <v>0</v>
      </c>
      <c r="AP1793" s="455" t="n">
        <v>0</v>
      </c>
      <c r="AQ1793" s="455" t="n">
        <v>0</v>
      </c>
      <c r="AR1793" s="418" t="inlineStr"/>
      <c r="AS1793" s="418" t="inlineStr">
        <is>
          <t>Import Export clearance services</t>
        </is>
      </c>
      <c r="AT1793" s="418" t="inlineStr">
        <is>
          <t>បានប្រកាសពន្ធ</t>
        </is>
      </c>
    </row>
    <row r="1794">
      <c r="A1794" s="417" t="n">
        <v>1785</v>
      </c>
      <c r="B1794" s="418" t="inlineStr">
        <is>
          <t>Transportation Fee</t>
        </is>
      </c>
      <c r="C1794" s="418" t="inlineStr">
        <is>
          <t>ជេអេចអិល (ខេមបូឌា) ឡូជីស្ទីក ឯ.ក</t>
        </is>
      </c>
      <c r="D1794" s="418" t="inlineStr">
        <is>
          <t>K006-901803075</t>
        </is>
      </c>
      <c r="E1794" s="418" t="inlineStr">
        <is>
          <t>JHL-22-02562</t>
        </is>
      </c>
      <c r="F1794" s="419" t="n">
        <v>44865</v>
      </c>
      <c r="G1794" s="420" t="n">
        <v>94829</v>
      </c>
      <c r="H1794" s="418" t="n"/>
      <c r="I1794" s="455" t="n">
        <v>94829</v>
      </c>
      <c r="J1794" s="418">
        <f>IF(L1794&lt;&gt;"",L1794,K1794)</f>
        <v/>
      </c>
      <c r="K1794" s="418">
        <f>IF(AND(T1794=TRUE, U1794=TRUE, V1794=TRUE), IF(W1794&lt;-0.05, "អនុញ្ញាត (អ្នកផ្គត់ផ្គង់ប្រកាសខ្វះ)", "បានប្រកាស (អនុញ្ញាត)"), IF(AND(T1794=FALSE, U1794=FALSE, V1794=FALSE), "ព្យួរទុក (មិនមានទិន្នន័យ)", "ប្រកាសខុស (ព្យួរទុក)"))</f>
        <v/>
      </c>
      <c r="L1794" s="418" t="inlineStr"/>
      <c r="M1794" s="418" t="inlineStr"/>
      <c r="N1794" s="455" t="n"/>
      <c r="O1794" s="455">
        <f>IF(W1794&lt;0,AI1794,I1794)</f>
        <v/>
      </c>
      <c r="P1794" s="455">
        <f>I1794-O1794</f>
        <v/>
      </c>
      <c r="Q1794" s="418" t="n"/>
      <c r="R1794" s="418" t="inlineStr">
        <is>
          <t>JHL-22-02562</t>
        </is>
      </c>
      <c r="S1794" s="418" t="inlineStr">
        <is>
          <t>JHL-22-02562</t>
        </is>
      </c>
      <c r="T1794" s="418">
        <f>R1794=S1794</f>
        <v/>
      </c>
      <c r="U1794" s="418">
        <f>AND(MONTH(F1794)=MONTH(Y1794), YEAR(F1794)=YEAR(Y1794))</f>
        <v/>
      </c>
      <c r="V1794" s="418">
        <f>AND(AC1794&lt;&gt;"", 'Company information'!D$4&lt;&gt;"", RIGHT(SUBSTITUTE(AC1794,"-",""),9)=RIGHT(SUBSTITUTE('Company information'!D$4,"-",""),9))</f>
        <v/>
      </c>
      <c r="W1794" s="418">
        <f>AI1794-I1794</f>
        <v/>
      </c>
      <c r="X1794" s="455" t="n"/>
      <c r="Y1794" s="419" t="n">
        <v>44865</v>
      </c>
      <c r="Z1794" s="418" t="inlineStr">
        <is>
          <t>JHL-22-02562</t>
        </is>
      </c>
      <c r="AA1794" s="418" t="inlineStr"/>
      <c r="AB1794" s="418" t="inlineStr">
        <is>
          <t>បុគ្គលជាប់អាករ</t>
        </is>
      </c>
      <c r="AC1794" s="418" t="inlineStr">
        <is>
          <t>L001-100067123</t>
        </is>
      </c>
      <c r="AD1794" s="418" t="inlineStr">
        <is>
          <t>រីឡាយអេប៊ល សូស អ៊ិនដាសស្រ្ទៀល (ខេមបូឌា)</t>
        </is>
      </c>
      <c r="AE1794" s="455" t="n">
        <v>1043118</v>
      </c>
      <c r="AF1794" s="455" t="n">
        <v>948289</v>
      </c>
      <c r="AG1794" s="455" t="n">
        <v>0</v>
      </c>
      <c r="AH1794" s="455" t="n">
        <v>0</v>
      </c>
      <c r="AI1794" s="455" t="n">
        <v>94829</v>
      </c>
      <c r="AJ1794" s="455" t="n">
        <v>0</v>
      </c>
      <c r="AK1794" s="455" t="n">
        <v>0</v>
      </c>
      <c r="AL1794" s="455" t="n">
        <v>0</v>
      </c>
      <c r="AM1794" s="455" t="n">
        <v>0</v>
      </c>
      <c r="AN1794" s="455" t="n">
        <v>0</v>
      </c>
      <c r="AO1794" s="455" t="n">
        <v>0</v>
      </c>
      <c r="AP1794" s="455" t="n">
        <v>0</v>
      </c>
      <c r="AQ1794" s="455" t="n">
        <v>0</v>
      </c>
      <c r="AR1794" s="418" t="inlineStr"/>
      <c r="AS1794" s="418" t="inlineStr">
        <is>
          <t>Import Export clearance services</t>
        </is>
      </c>
      <c r="AT1794" s="418" t="inlineStr">
        <is>
          <t>បានប្រកាសពន្ធ</t>
        </is>
      </c>
    </row>
    <row r="1795">
      <c r="A1795" s="417" t="n">
        <v>1786</v>
      </c>
      <c r="B1795" s="418" t="inlineStr">
        <is>
          <t>Transportation Fee</t>
        </is>
      </c>
      <c r="C1795" s="418" t="inlineStr">
        <is>
          <t>ជេអេចអិល (ខេមបូឌា) ឡូជីស្ទីក ឯ.ក</t>
        </is>
      </c>
      <c r="D1795" s="418" t="inlineStr">
        <is>
          <t>K006-901803075</t>
        </is>
      </c>
      <c r="E1795" s="418" t="inlineStr">
        <is>
          <t>JHL-22-02523</t>
        </is>
      </c>
      <c r="F1795" s="419" t="n">
        <v>44859</v>
      </c>
      <c r="G1795" s="420" t="n">
        <v>67564</v>
      </c>
      <c r="H1795" s="418" t="n"/>
      <c r="I1795" s="455" t="n">
        <v>67564</v>
      </c>
      <c r="J1795" s="418">
        <f>IF(L1795&lt;&gt;"",L1795,K1795)</f>
        <v/>
      </c>
      <c r="K1795" s="418">
        <f>IF(AND(T1795=TRUE, U1795=TRUE, V1795=TRUE), IF(W1795&lt;-0.05, "អនុញ្ញាត (អ្នកផ្គត់ផ្គង់ប្រកាសខ្វះ)", "បានប្រកាស (អនុញ្ញាត)"), IF(AND(T1795=FALSE, U1795=FALSE, V1795=FALSE), "ព្យួរទុក (មិនមានទិន្នន័យ)", "ប្រកាសខុស (ព្យួរទុក)"))</f>
        <v/>
      </c>
      <c r="L1795" s="418" t="inlineStr"/>
      <c r="M1795" s="418" t="inlineStr"/>
      <c r="N1795" s="455" t="n"/>
      <c r="O1795" s="455">
        <f>IF(W1795&lt;0,AI1795,I1795)</f>
        <v/>
      </c>
      <c r="P1795" s="455">
        <f>I1795-O1795</f>
        <v/>
      </c>
      <c r="Q1795" s="418" t="n"/>
      <c r="R1795" s="418" t="inlineStr">
        <is>
          <t>JHL-22-02523</t>
        </is>
      </c>
      <c r="S1795" s="418" t="inlineStr">
        <is>
          <t>JHL-22-02523</t>
        </is>
      </c>
      <c r="T1795" s="418">
        <f>R1795=S1795</f>
        <v/>
      </c>
      <c r="U1795" s="418">
        <f>AND(MONTH(F1795)=MONTH(Y1795), YEAR(F1795)=YEAR(Y1795))</f>
        <v/>
      </c>
      <c r="V1795" s="418">
        <f>AND(AC1795&lt;&gt;"", 'Company information'!D$4&lt;&gt;"", RIGHT(SUBSTITUTE(AC1795,"-",""),9)=RIGHT(SUBSTITUTE('Company information'!D$4,"-",""),9))</f>
        <v/>
      </c>
      <c r="W1795" s="418">
        <f>AI1795-I1795</f>
        <v/>
      </c>
      <c r="X1795" s="455" t="n"/>
      <c r="Y1795" s="419" t="n">
        <v>44859</v>
      </c>
      <c r="Z1795" s="418" t="inlineStr">
        <is>
          <t>JHL-22-02523</t>
        </is>
      </c>
      <c r="AA1795" s="418" t="inlineStr"/>
      <c r="AB1795" s="418" t="inlineStr">
        <is>
          <t>បុគ្គលជាប់អាករ</t>
        </is>
      </c>
      <c r="AC1795" s="418" t="inlineStr">
        <is>
          <t>L001-100067123</t>
        </is>
      </c>
      <c r="AD1795" s="418" t="inlineStr">
        <is>
          <t>រីឡាយអេប៊ល សូស អ៊ិនដាសស្រ្ទៀល (ខេមបូឌា)</t>
        </is>
      </c>
      <c r="AE1795" s="455" t="n">
        <v>743199</v>
      </c>
      <c r="AF1795" s="455" t="n">
        <v>675635</v>
      </c>
      <c r="AG1795" s="455" t="n">
        <v>0</v>
      </c>
      <c r="AH1795" s="455" t="n">
        <v>0</v>
      </c>
      <c r="AI1795" s="455" t="n">
        <v>67564</v>
      </c>
      <c r="AJ1795" s="455" t="n">
        <v>0</v>
      </c>
      <c r="AK1795" s="455" t="n">
        <v>0</v>
      </c>
      <c r="AL1795" s="455" t="n">
        <v>0</v>
      </c>
      <c r="AM1795" s="455" t="n">
        <v>0</v>
      </c>
      <c r="AN1795" s="455" t="n">
        <v>0</v>
      </c>
      <c r="AO1795" s="455" t="n">
        <v>0</v>
      </c>
      <c r="AP1795" s="455" t="n">
        <v>0</v>
      </c>
      <c r="AQ1795" s="455" t="n">
        <v>0</v>
      </c>
      <c r="AR1795" s="418" t="inlineStr"/>
      <c r="AS1795" s="418" t="inlineStr">
        <is>
          <t>Import Export clearance services</t>
        </is>
      </c>
      <c r="AT1795" s="418" t="inlineStr">
        <is>
          <t>បានប្រកាសពន្ធ</t>
        </is>
      </c>
    </row>
    <row r="1796">
      <c r="A1796" s="417" t="n">
        <v>1787</v>
      </c>
      <c r="B1796" s="418" t="inlineStr">
        <is>
          <t>Air Compressor, KDNRA 75-LED and Air Conditioner</t>
        </is>
      </c>
      <c r="C1796" s="418" t="inlineStr">
        <is>
          <t>ជេអេចអិល (ខេមបូឌា) ឡូជីស្ទីក ឯ.ក</t>
        </is>
      </c>
      <c r="D1796" s="418" t="inlineStr">
        <is>
          <t>K006-901803075</t>
        </is>
      </c>
      <c r="E1796" s="418" t="inlineStr">
        <is>
          <t>JHL-22-02522</t>
        </is>
      </c>
      <c r="F1796" s="419" t="n">
        <v>44859</v>
      </c>
      <c r="G1796" s="420" t="n">
        <v>928480</v>
      </c>
      <c r="H1796" s="418" t="n"/>
      <c r="I1796" s="455" t="n">
        <v>928480</v>
      </c>
      <c r="J1796" s="418">
        <f>IF(L1796&lt;&gt;"",L1796,K1796)</f>
        <v/>
      </c>
      <c r="K1796" s="418">
        <f>IF(AND(T1796=TRUE, U1796=TRUE, V1796=TRUE), IF(W1796&lt;-0.05, "អនុញ្ញាត (អ្នកផ្គត់ផ្គង់ប្រកាសខ្វះ)", "បានប្រកាស (អនុញ្ញាត)"), IF(AND(T1796=FALSE, U1796=FALSE, V1796=FALSE), "ព្យួរទុក (មិនមានទិន្នន័យ)", "ប្រកាសខុស (ព្យួរទុក)"))</f>
        <v/>
      </c>
      <c r="L1796" s="418" t="inlineStr"/>
      <c r="M1796" s="418" t="inlineStr"/>
      <c r="N1796" s="455" t="n"/>
      <c r="O1796" s="455">
        <f>IF(W1796&lt;0,AI1796,I1796)</f>
        <v/>
      </c>
      <c r="P1796" s="455">
        <f>I1796-O1796</f>
        <v/>
      </c>
      <c r="Q1796" s="418" t="n"/>
      <c r="R1796" s="418" t="inlineStr">
        <is>
          <t>JHL-22-02522</t>
        </is>
      </c>
      <c r="S1796" s="418" t="inlineStr">
        <is>
          <t>JHL-22-02522</t>
        </is>
      </c>
      <c r="T1796" s="418">
        <f>R1796=S1796</f>
        <v/>
      </c>
      <c r="U1796" s="418">
        <f>AND(MONTH(F1796)=MONTH(Y1796), YEAR(F1796)=YEAR(Y1796))</f>
        <v/>
      </c>
      <c r="V1796" s="418">
        <f>AND(AC1796&lt;&gt;"", 'Company information'!D$4&lt;&gt;"", RIGHT(SUBSTITUTE(AC1796,"-",""),9)=RIGHT(SUBSTITUTE('Company information'!D$4,"-",""),9))</f>
        <v/>
      </c>
      <c r="W1796" s="418">
        <f>AI1796-I1796</f>
        <v/>
      </c>
      <c r="X1796" s="455" t="n"/>
      <c r="Y1796" s="419" t="n">
        <v>44859</v>
      </c>
      <c r="Z1796" s="418" t="inlineStr">
        <is>
          <t>JHL-22-02522</t>
        </is>
      </c>
      <c r="AA1796" s="418" t="inlineStr"/>
      <c r="AB1796" s="418" t="inlineStr">
        <is>
          <t>បុគ្គលជាប់អាករ</t>
        </is>
      </c>
      <c r="AC1796" s="418" t="inlineStr">
        <is>
          <t>L001-100067123</t>
        </is>
      </c>
      <c r="AD1796" s="418" t="inlineStr">
        <is>
          <t>រីឡាយអេប៊ល សូស អ៊ិនដាសស្រ្ទៀល (ខេមបូឌា)</t>
        </is>
      </c>
      <c r="AE1796" s="455" t="n">
        <v>10213280</v>
      </c>
      <c r="AF1796" s="455" t="n">
        <v>9284800</v>
      </c>
      <c r="AG1796" s="455" t="n">
        <v>0</v>
      </c>
      <c r="AH1796" s="455" t="n">
        <v>0</v>
      </c>
      <c r="AI1796" s="455" t="n">
        <v>928480</v>
      </c>
      <c r="AJ1796" s="455" t="n">
        <v>0</v>
      </c>
      <c r="AK1796" s="455" t="n">
        <v>0</v>
      </c>
      <c r="AL1796" s="455" t="n">
        <v>0</v>
      </c>
      <c r="AM1796" s="455" t="n">
        <v>0</v>
      </c>
      <c r="AN1796" s="455" t="n">
        <v>0</v>
      </c>
      <c r="AO1796" s="455" t="n">
        <v>0</v>
      </c>
      <c r="AP1796" s="455" t="n">
        <v>0</v>
      </c>
      <c r="AQ1796" s="455" t="n">
        <v>0</v>
      </c>
      <c r="AR1796" s="418" t="inlineStr"/>
      <c r="AS1796" s="418" t="inlineStr">
        <is>
          <t>Import Export clearance services</t>
        </is>
      </c>
      <c r="AT1796" s="418" t="inlineStr">
        <is>
          <t>បានប្រកាសពន្ធ</t>
        </is>
      </c>
    </row>
    <row r="1797">
      <c r="A1797" s="417" t="n">
        <v>1788</v>
      </c>
      <c r="B1797" s="418" t="inlineStr">
        <is>
          <t>Machine &amp; Computer</t>
        </is>
      </c>
      <c r="C1797" s="418" t="inlineStr">
        <is>
          <t>ជេអេចអិល (ខេមបូឌា) ឡូជីស្ទីក ឯ.ក</t>
        </is>
      </c>
      <c r="D1797" s="418" t="inlineStr">
        <is>
          <t>K006-901803075</t>
        </is>
      </c>
      <c r="E1797" s="418" t="inlineStr">
        <is>
          <t>JHL-22-02509</t>
        </is>
      </c>
      <c r="F1797" s="419" t="n">
        <v>44855</v>
      </c>
      <c r="G1797" s="420" t="n">
        <v>113186</v>
      </c>
      <c r="H1797" s="418" t="n"/>
      <c r="I1797" s="455" t="n">
        <v>113186</v>
      </c>
      <c r="J1797" s="418">
        <f>IF(L1797&lt;&gt;"",L1797,K1797)</f>
        <v/>
      </c>
      <c r="K1797" s="418">
        <f>IF(AND(T1797=TRUE, U1797=TRUE, V1797=TRUE), IF(W1797&lt;-0.05, "អនុញ្ញាត (អ្នកផ្គត់ផ្គង់ប្រកាសខ្វះ)", "បានប្រកាស (អនុញ្ញាត)"), IF(AND(T1797=FALSE, U1797=FALSE, V1797=FALSE), "ព្យួរទុក (មិនមានទិន្នន័យ)", "ប្រកាសខុស (ព្យួរទុក)"))</f>
        <v/>
      </c>
      <c r="L1797" s="418" t="inlineStr"/>
      <c r="M1797" s="418" t="inlineStr"/>
      <c r="N1797" s="455" t="n"/>
      <c r="O1797" s="455">
        <f>IF(W1797&lt;0,AI1797,I1797)</f>
        <v/>
      </c>
      <c r="P1797" s="455">
        <f>I1797-O1797</f>
        <v/>
      </c>
      <c r="Q1797" s="418" t="n"/>
      <c r="R1797" s="418" t="inlineStr">
        <is>
          <t>JHL-22-02509</t>
        </is>
      </c>
      <c r="S1797" s="418" t="inlineStr">
        <is>
          <t>JHL-22-02509</t>
        </is>
      </c>
      <c r="T1797" s="418">
        <f>R1797=S1797</f>
        <v/>
      </c>
      <c r="U1797" s="418">
        <f>AND(MONTH(F1797)=MONTH(Y1797), YEAR(F1797)=YEAR(Y1797))</f>
        <v/>
      </c>
      <c r="V1797" s="418">
        <f>AND(AC1797&lt;&gt;"", 'Company information'!D$4&lt;&gt;"", RIGHT(SUBSTITUTE(AC1797,"-",""),9)=RIGHT(SUBSTITUTE('Company information'!D$4,"-",""),9))</f>
        <v/>
      </c>
      <c r="W1797" s="418">
        <f>AI1797-I1797</f>
        <v/>
      </c>
      <c r="X1797" s="455" t="n"/>
      <c r="Y1797" s="419" t="n">
        <v>44855</v>
      </c>
      <c r="Z1797" s="418" t="inlineStr">
        <is>
          <t>JHL-22-02509</t>
        </is>
      </c>
      <c r="AA1797" s="418" t="inlineStr"/>
      <c r="AB1797" s="418" t="inlineStr">
        <is>
          <t>បុគ្គលជាប់អាករ</t>
        </is>
      </c>
      <c r="AC1797" s="418" t="inlineStr">
        <is>
          <t>L001-100067123</t>
        </is>
      </c>
      <c r="AD1797" s="418" t="inlineStr">
        <is>
          <t>រីឡាយអេប៊ល សូស អ៊ិនដាសស្រ្ទៀល (ខេមបូឌា)</t>
        </is>
      </c>
      <c r="AE1797" s="455" t="n">
        <v>1245044</v>
      </c>
      <c r="AF1797" s="455" t="n">
        <v>1131858</v>
      </c>
      <c r="AG1797" s="455" t="n">
        <v>0</v>
      </c>
      <c r="AH1797" s="455" t="n">
        <v>0</v>
      </c>
      <c r="AI1797" s="455" t="n">
        <v>113186</v>
      </c>
      <c r="AJ1797" s="455" t="n">
        <v>0</v>
      </c>
      <c r="AK1797" s="455" t="n">
        <v>0</v>
      </c>
      <c r="AL1797" s="455" t="n">
        <v>0</v>
      </c>
      <c r="AM1797" s="455" t="n">
        <v>0</v>
      </c>
      <c r="AN1797" s="455" t="n">
        <v>0</v>
      </c>
      <c r="AO1797" s="455" t="n">
        <v>0</v>
      </c>
      <c r="AP1797" s="455" t="n">
        <v>0</v>
      </c>
      <c r="AQ1797" s="455" t="n">
        <v>0</v>
      </c>
      <c r="AR1797" s="418" t="inlineStr"/>
      <c r="AS1797" s="418" t="inlineStr">
        <is>
          <t>Import Export clearance services</t>
        </is>
      </c>
      <c r="AT1797" s="418" t="inlineStr">
        <is>
          <t>បានប្រកាសពន្ធ</t>
        </is>
      </c>
    </row>
    <row r="1798">
      <c r="A1798" s="417" t="n">
        <v>1789</v>
      </c>
      <c r="B1798" s="418" t="inlineStr">
        <is>
          <t>Shipment Expense</t>
        </is>
      </c>
      <c r="C1798" s="418" t="inlineStr">
        <is>
          <t>ជេអេចអិល (ខេមបូឌា) ឡូជីស្ទីក ឯ.ក</t>
        </is>
      </c>
      <c r="D1798" s="418" t="inlineStr">
        <is>
          <t>K006-901803075</t>
        </is>
      </c>
      <c r="E1798" s="418" t="inlineStr">
        <is>
          <t>JHL-22-02521</t>
        </is>
      </c>
      <c r="F1798" s="419" t="n">
        <v>44859</v>
      </c>
      <c r="G1798" s="420" t="n">
        <v>94921</v>
      </c>
      <c r="H1798" s="418" t="n"/>
      <c r="I1798" s="455" t="n">
        <v>94921</v>
      </c>
      <c r="J1798" s="418">
        <f>IF(L1798&lt;&gt;"",L1798,K1798)</f>
        <v/>
      </c>
      <c r="K1798" s="418">
        <f>IF(AND(T1798=TRUE, U1798=TRUE, V1798=TRUE), IF(W1798&lt;-0.05, "អនុញ្ញាត (អ្នកផ្គត់ផ្គង់ប្រកាសខ្វះ)", "បានប្រកាស (អនុញ្ញាត)"), IF(AND(T1798=FALSE, U1798=FALSE, V1798=FALSE), "ព្យួរទុក (មិនមានទិន្នន័យ)", "ប្រកាសខុស (ព្យួរទុក)"))</f>
        <v/>
      </c>
      <c r="L1798" s="418" t="inlineStr"/>
      <c r="M1798" s="418" t="inlineStr"/>
      <c r="N1798" s="455" t="n"/>
      <c r="O1798" s="455">
        <f>IF(W1798&lt;0,AI1798,I1798)</f>
        <v/>
      </c>
      <c r="P1798" s="455">
        <f>I1798-O1798</f>
        <v/>
      </c>
      <c r="Q1798" s="418" t="n"/>
      <c r="R1798" s="418" t="inlineStr">
        <is>
          <t>JHL-22-02521</t>
        </is>
      </c>
      <c r="S1798" s="418" t="inlineStr">
        <is>
          <t>JHL-22-02521</t>
        </is>
      </c>
      <c r="T1798" s="418">
        <f>R1798=S1798</f>
        <v/>
      </c>
      <c r="U1798" s="418">
        <f>AND(MONTH(F1798)=MONTH(Y1798), YEAR(F1798)=YEAR(Y1798))</f>
        <v/>
      </c>
      <c r="V1798" s="418">
        <f>AND(AC1798&lt;&gt;"", 'Company information'!D$4&lt;&gt;"", RIGHT(SUBSTITUTE(AC1798,"-",""),9)=RIGHT(SUBSTITUTE('Company information'!D$4,"-",""),9))</f>
        <v/>
      </c>
      <c r="W1798" s="418">
        <f>AI1798-I1798</f>
        <v/>
      </c>
      <c r="X1798" s="455" t="n"/>
      <c r="Y1798" s="419" t="n">
        <v>44859</v>
      </c>
      <c r="Z1798" s="418" t="inlineStr">
        <is>
          <t>JHL-22-02521</t>
        </is>
      </c>
      <c r="AA1798" s="418" t="inlineStr"/>
      <c r="AB1798" s="418" t="inlineStr">
        <is>
          <t>បុគ្គលជាប់អាករ</t>
        </is>
      </c>
      <c r="AC1798" s="418" t="inlineStr">
        <is>
          <t>L001-100067123</t>
        </is>
      </c>
      <c r="AD1798" s="418" t="inlineStr">
        <is>
          <t>រីឡាយអេប៊ល សូស អ៊ិនដាសស្រ្ទៀល (ខេមបូឌា)</t>
        </is>
      </c>
      <c r="AE1798" s="455" t="n">
        <v>1044126</v>
      </c>
      <c r="AF1798" s="455" t="n">
        <v>949205</v>
      </c>
      <c r="AG1798" s="455" t="n">
        <v>0</v>
      </c>
      <c r="AH1798" s="455" t="n">
        <v>0</v>
      </c>
      <c r="AI1798" s="455" t="n">
        <v>94921</v>
      </c>
      <c r="AJ1798" s="455" t="n">
        <v>0</v>
      </c>
      <c r="AK1798" s="455" t="n">
        <v>0</v>
      </c>
      <c r="AL1798" s="455" t="n">
        <v>0</v>
      </c>
      <c r="AM1798" s="455" t="n">
        <v>0</v>
      </c>
      <c r="AN1798" s="455" t="n">
        <v>0</v>
      </c>
      <c r="AO1798" s="455" t="n">
        <v>0</v>
      </c>
      <c r="AP1798" s="455" t="n">
        <v>0</v>
      </c>
      <c r="AQ1798" s="455" t="n">
        <v>0</v>
      </c>
      <c r="AR1798" s="418" t="inlineStr"/>
      <c r="AS1798" s="418" t="inlineStr">
        <is>
          <t>Import Export clearance services</t>
        </is>
      </c>
      <c r="AT1798" s="418" t="inlineStr">
        <is>
          <t>បានប្រកាសពន្ធ</t>
        </is>
      </c>
    </row>
    <row r="1799">
      <c r="A1799" s="417" t="n">
        <v>1790</v>
      </c>
      <c r="B1799" s="418" t="inlineStr">
        <is>
          <t>Shipment Expense</t>
        </is>
      </c>
      <c r="C1799" s="418" t="inlineStr">
        <is>
          <t>ជេអេចអិល (ខេមបូឌា) ឡូជីស្ទីក ឯ.ក</t>
        </is>
      </c>
      <c r="D1799" s="418" t="inlineStr">
        <is>
          <t>K006-901803075</t>
        </is>
      </c>
      <c r="E1799" s="418" t="inlineStr">
        <is>
          <t>JHL-22-02473</t>
        </is>
      </c>
      <c r="F1799" s="419" t="n">
        <v>44852</v>
      </c>
      <c r="G1799" s="420" t="n">
        <v>238338</v>
      </c>
      <c r="H1799" s="418" t="n"/>
      <c r="I1799" s="455" t="n">
        <v>238338</v>
      </c>
      <c r="J1799" s="418">
        <f>IF(L1799&lt;&gt;"",L1799,K1799)</f>
        <v/>
      </c>
      <c r="K1799" s="418">
        <f>IF(AND(T1799=TRUE, U1799=TRUE, V1799=TRUE), IF(W1799&lt;-0.05, "អនុញ្ញាត (អ្នកផ្គត់ផ្គង់ប្រកាសខ្វះ)", "បានប្រកាស (អនុញ្ញាត)"), IF(AND(T1799=FALSE, U1799=FALSE, V1799=FALSE), "ព្យួរទុក (មិនមានទិន្នន័យ)", "ប្រកាសខុស (ព្យួរទុក)"))</f>
        <v/>
      </c>
      <c r="L1799" s="418" t="inlineStr"/>
      <c r="M1799" s="418" t="inlineStr"/>
      <c r="N1799" s="455" t="n"/>
      <c r="O1799" s="455">
        <f>IF(W1799&lt;0,AI1799,I1799)</f>
        <v/>
      </c>
      <c r="P1799" s="455">
        <f>I1799-O1799</f>
        <v/>
      </c>
      <c r="Q1799" s="418" t="n"/>
      <c r="R1799" s="418" t="inlineStr">
        <is>
          <t>JHL-22-02473</t>
        </is>
      </c>
      <c r="S1799" s="418" t="inlineStr">
        <is>
          <t>JHL-22-02473</t>
        </is>
      </c>
      <c r="T1799" s="418">
        <f>R1799=S1799</f>
        <v/>
      </c>
      <c r="U1799" s="418">
        <f>AND(MONTH(F1799)=MONTH(Y1799), YEAR(F1799)=YEAR(Y1799))</f>
        <v/>
      </c>
      <c r="V1799" s="418">
        <f>AND(AC1799&lt;&gt;"", 'Company information'!D$4&lt;&gt;"", RIGHT(SUBSTITUTE(AC1799,"-",""),9)=RIGHT(SUBSTITUTE('Company information'!D$4,"-",""),9))</f>
        <v/>
      </c>
      <c r="W1799" s="418">
        <f>AI1799-I1799</f>
        <v/>
      </c>
      <c r="X1799" s="455" t="n"/>
      <c r="Y1799" s="419" t="n">
        <v>44852</v>
      </c>
      <c r="Z1799" s="418" t="inlineStr">
        <is>
          <t>JHL-22-02473</t>
        </is>
      </c>
      <c r="AA1799" s="418" t="inlineStr"/>
      <c r="AB1799" s="418" t="inlineStr">
        <is>
          <t>បុគ្គលជាប់អាករ</t>
        </is>
      </c>
      <c r="AC1799" s="418" t="inlineStr">
        <is>
          <t>L001-100067123</t>
        </is>
      </c>
      <c r="AD1799" s="418" t="inlineStr">
        <is>
          <t>រីឡាយអេប៊ល សូស អ៊ិនដាសស្រ្ទៀល (ខេមបូឌា)</t>
        </is>
      </c>
      <c r="AE1799" s="455" t="n">
        <v>2621713</v>
      </c>
      <c r="AF1799" s="455" t="n">
        <v>2383375</v>
      </c>
      <c r="AG1799" s="455" t="n">
        <v>0</v>
      </c>
      <c r="AH1799" s="455" t="n">
        <v>0</v>
      </c>
      <c r="AI1799" s="455" t="n">
        <v>238338</v>
      </c>
      <c r="AJ1799" s="455" t="n">
        <v>0</v>
      </c>
      <c r="AK1799" s="455" t="n">
        <v>0</v>
      </c>
      <c r="AL1799" s="455" t="n">
        <v>0</v>
      </c>
      <c r="AM1799" s="455" t="n">
        <v>0</v>
      </c>
      <c r="AN1799" s="455" t="n">
        <v>0</v>
      </c>
      <c r="AO1799" s="455" t="n">
        <v>0</v>
      </c>
      <c r="AP1799" s="455" t="n">
        <v>0</v>
      </c>
      <c r="AQ1799" s="455" t="n">
        <v>0</v>
      </c>
      <c r="AR1799" s="418" t="inlineStr"/>
      <c r="AS1799" s="418" t="inlineStr">
        <is>
          <t>Import Export clearance services</t>
        </is>
      </c>
      <c r="AT1799" s="418" t="inlineStr">
        <is>
          <t>បានប្រកាសពន្ធ</t>
        </is>
      </c>
    </row>
    <row r="1800">
      <c r="A1800" s="417" t="n">
        <v>1791</v>
      </c>
      <c r="B1800" s="418" t="inlineStr">
        <is>
          <t>Customs Clearance Fee</t>
        </is>
      </c>
      <c r="C1800" s="418" t="inlineStr">
        <is>
          <t>ជេអេចអិល (ខេមបូឌា) ឡូជីស្ទីក ឯ.ក</t>
        </is>
      </c>
      <c r="D1800" s="418" t="inlineStr">
        <is>
          <t>K006-901803075</t>
        </is>
      </c>
      <c r="E1800" s="418" t="inlineStr">
        <is>
          <t>JHL-22-02474</t>
        </is>
      </c>
      <c r="F1800" s="419" t="n">
        <v>44852</v>
      </c>
      <c r="G1800" s="420" t="n">
        <v>75854</v>
      </c>
      <c r="H1800" s="418" t="n"/>
      <c r="I1800" s="455" t="n">
        <v>75854</v>
      </c>
      <c r="J1800" s="418">
        <f>IF(L1800&lt;&gt;"",L1800,K1800)</f>
        <v/>
      </c>
      <c r="K1800" s="418">
        <f>IF(AND(T1800=TRUE, U1800=TRUE, V1800=TRUE), IF(W1800&lt;-0.05, "អនុញ្ញាត (អ្នកផ្គត់ផ្គង់ប្រកាសខ្វះ)", "បានប្រកាស (អនុញ្ញាត)"), IF(AND(T1800=FALSE, U1800=FALSE, V1800=FALSE), "ព្យួរទុក (មិនមានទិន្នន័យ)", "ប្រកាសខុស (ព្យួរទុក)"))</f>
        <v/>
      </c>
      <c r="L1800" s="418" t="inlineStr"/>
      <c r="M1800" s="418" t="inlineStr"/>
      <c r="N1800" s="455" t="n"/>
      <c r="O1800" s="455">
        <f>IF(W1800&lt;0,AI1800,I1800)</f>
        <v/>
      </c>
      <c r="P1800" s="455">
        <f>I1800-O1800</f>
        <v/>
      </c>
      <c r="Q1800" s="418" t="n"/>
      <c r="R1800" s="418" t="inlineStr">
        <is>
          <t>JHL-22-02474</t>
        </is>
      </c>
      <c r="S1800" s="418" t="inlineStr">
        <is>
          <t>JHL-22-02474</t>
        </is>
      </c>
      <c r="T1800" s="418">
        <f>R1800=S1800</f>
        <v/>
      </c>
      <c r="U1800" s="418">
        <f>AND(MONTH(F1800)=MONTH(Y1800), YEAR(F1800)=YEAR(Y1800))</f>
        <v/>
      </c>
      <c r="V1800" s="418">
        <f>AND(AC1800&lt;&gt;"", 'Company information'!D$4&lt;&gt;"", RIGHT(SUBSTITUTE(AC1800,"-",""),9)=RIGHT(SUBSTITUTE('Company information'!D$4,"-",""),9))</f>
        <v/>
      </c>
      <c r="W1800" s="418">
        <f>AI1800-I1800</f>
        <v/>
      </c>
      <c r="X1800" s="455" t="n"/>
      <c r="Y1800" s="419" t="n">
        <v>44852</v>
      </c>
      <c r="Z1800" s="418" t="inlineStr">
        <is>
          <t>JHL-22-02474</t>
        </is>
      </c>
      <c r="AA1800" s="418" t="inlineStr"/>
      <c r="AB1800" s="418" t="inlineStr">
        <is>
          <t>បុគ្គលជាប់អាករ</t>
        </is>
      </c>
      <c r="AC1800" s="418" t="inlineStr">
        <is>
          <t>L001-100067123</t>
        </is>
      </c>
      <c r="AD1800" s="418" t="inlineStr">
        <is>
          <t>រីឡាយអេប៊ល សូស អ៊ិនដាសស្រ្ទៀល (ខេមបូឌា)</t>
        </is>
      </c>
      <c r="AE1800" s="455" t="n">
        <v>834389</v>
      </c>
      <c r="AF1800" s="455" t="n">
        <v>758535</v>
      </c>
      <c r="AG1800" s="455" t="n">
        <v>0</v>
      </c>
      <c r="AH1800" s="455" t="n">
        <v>0</v>
      </c>
      <c r="AI1800" s="455" t="n">
        <v>75854</v>
      </c>
      <c r="AJ1800" s="455" t="n">
        <v>0</v>
      </c>
      <c r="AK1800" s="455" t="n">
        <v>0</v>
      </c>
      <c r="AL1800" s="455" t="n">
        <v>0</v>
      </c>
      <c r="AM1800" s="455" t="n">
        <v>0</v>
      </c>
      <c r="AN1800" s="455" t="n">
        <v>0</v>
      </c>
      <c r="AO1800" s="455" t="n">
        <v>0</v>
      </c>
      <c r="AP1800" s="455" t="n">
        <v>0</v>
      </c>
      <c r="AQ1800" s="455" t="n">
        <v>0</v>
      </c>
      <c r="AR1800" s="418" t="inlineStr"/>
      <c r="AS1800" s="418" t="inlineStr">
        <is>
          <t>Import Export clearance services</t>
        </is>
      </c>
      <c r="AT1800" s="418" t="inlineStr">
        <is>
          <t>បានប្រកាសពន្ធ</t>
        </is>
      </c>
    </row>
    <row r="1801">
      <c r="A1801" s="417" t="n">
        <v>1792</v>
      </c>
      <c r="B1801" s="418" t="inlineStr">
        <is>
          <t>Customs Clearance Fee</t>
        </is>
      </c>
      <c r="C1801" s="418" t="inlineStr">
        <is>
          <t>ជេអេចអិល (ខេមបូឌា) ឡូជីស្ទីក ឯ.ក</t>
        </is>
      </c>
      <c r="D1801" s="418" t="inlineStr">
        <is>
          <t>K006-901803075</t>
        </is>
      </c>
      <c r="E1801" s="418" t="inlineStr">
        <is>
          <t>JHL-22-02402</t>
        </is>
      </c>
      <c r="F1801" s="419" t="n">
        <v>44844</v>
      </c>
      <c r="G1801" s="420" t="n">
        <v>67401</v>
      </c>
      <c r="H1801" s="418" t="n"/>
      <c r="I1801" s="455" t="n">
        <v>67401</v>
      </c>
      <c r="J1801" s="418">
        <f>IF(L1801&lt;&gt;"",L1801,K1801)</f>
        <v/>
      </c>
      <c r="K1801" s="418">
        <f>IF(AND(T1801=TRUE, U1801=TRUE, V1801=TRUE), IF(W1801&lt;-0.05, "អនុញ្ញាត (អ្នកផ្គត់ផ្គង់ប្រកាសខ្វះ)", "បានប្រកាស (អនុញ្ញាត)"), IF(AND(T1801=FALSE, U1801=FALSE, V1801=FALSE), "ព្យួរទុក (មិនមានទិន្នន័យ)", "ប្រកាសខុស (ព្យួរទុក)"))</f>
        <v/>
      </c>
      <c r="L1801" s="418" t="inlineStr"/>
      <c r="M1801" s="418" t="inlineStr"/>
      <c r="N1801" s="455" t="n"/>
      <c r="O1801" s="455">
        <f>IF(W1801&lt;0,AI1801,I1801)</f>
        <v/>
      </c>
      <c r="P1801" s="455">
        <f>I1801-O1801</f>
        <v/>
      </c>
      <c r="Q1801" s="418" t="n"/>
      <c r="R1801" s="418" t="inlineStr">
        <is>
          <t>JHL-22-02402</t>
        </is>
      </c>
      <c r="S1801" s="418" t="inlineStr">
        <is>
          <t>JHL-22-02402</t>
        </is>
      </c>
      <c r="T1801" s="418">
        <f>R1801=S1801</f>
        <v/>
      </c>
      <c r="U1801" s="418">
        <f>AND(MONTH(F1801)=MONTH(Y1801), YEAR(F1801)=YEAR(Y1801))</f>
        <v/>
      </c>
      <c r="V1801" s="418">
        <f>AND(AC1801&lt;&gt;"", 'Company information'!D$4&lt;&gt;"", RIGHT(SUBSTITUTE(AC1801,"-",""),9)=RIGHT(SUBSTITUTE('Company information'!D$4,"-",""),9))</f>
        <v/>
      </c>
      <c r="W1801" s="418">
        <f>AI1801-I1801</f>
        <v/>
      </c>
      <c r="X1801" s="455" t="n"/>
      <c r="Y1801" s="419" t="n">
        <v>44844</v>
      </c>
      <c r="Z1801" s="418" t="inlineStr">
        <is>
          <t>JHL-22-02402</t>
        </is>
      </c>
      <c r="AA1801" s="418" t="inlineStr"/>
      <c r="AB1801" s="418" t="inlineStr">
        <is>
          <t>បុគ្គលជាប់អាករ</t>
        </is>
      </c>
      <c r="AC1801" s="418" t="inlineStr">
        <is>
          <t>L001-100067123</t>
        </is>
      </c>
      <c r="AD1801" s="418" t="inlineStr">
        <is>
          <t>រីឡាយអេប៊ល សូស អ៊ិនដាសស្រ្ទៀល (ខេមបូឌា)</t>
        </is>
      </c>
      <c r="AE1801" s="455" t="n">
        <v>741406</v>
      </c>
      <c r="AF1801" s="455" t="n">
        <v>674005</v>
      </c>
      <c r="AG1801" s="455" t="n">
        <v>0</v>
      </c>
      <c r="AH1801" s="455" t="n">
        <v>0</v>
      </c>
      <c r="AI1801" s="455" t="n">
        <v>67401</v>
      </c>
      <c r="AJ1801" s="455" t="n">
        <v>0</v>
      </c>
      <c r="AK1801" s="455" t="n">
        <v>0</v>
      </c>
      <c r="AL1801" s="455" t="n">
        <v>0</v>
      </c>
      <c r="AM1801" s="455" t="n">
        <v>0</v>
      </c>
      <c r="AN1801" s="455" t="n">
        <v>0</v>
      </c>
      <c r="AO1801" s="455" t="n">
        <v>0</v>
      </c>
      <c r="AP1801" s="455" t="n">
        <v>0</v>
      </c>
      <c r="AQ1801" s="455" t="n">
        <v>0</v>
      </c>
      <c r="AR1801" s="418" t="inlineStr"/>
      <c r="AS1801" s="418" t="inlineStr">
        <is>
          <t>Import Export clearance services</t>
        </is>
      </c>
      <c r="AT1801" s="418" t="inlineStr">
        <is>
          <t>បានប្រកាសពន្ធ</t>
        </is>
      </c>
    </row>
    <row r="1802">
      <c r="A1802" s="417" t="n">
        <v>1793</v>
      </c>
      <c r="B1802" s="418" t="inlineStr">
        <is>
          <t>Customs Clearance Fee</t>
        </is>
      </c>
      <c r="C1802" s="418" t="inlineStr">
        <is>
          <t>ជេអេចអិល (ខេមបូឌា) ឡូជីស្ទីក ឯ.ក</t>
        </is>
      </c>
      <c r="D1802" s="418" t="inlineStr">
        <is>
          <t>K006-901803075</t>
        </is>
      </c>
      <c r="E1802" s="418" t="inlineStr">
        <is>
          <t>JHL-22-02401</t>
        </is>
      </c>
      <c r="F1802" s="419" t="n">
        <v>44844</v>
      </c>
      <c r="G1802" s="420" t="n">
        <v>237763</v>
      </c>
      <c r="H1802" s="418" t="n"/>
      <c r="I1802" s="455" t="n">
        <v>237763</v>
      </c>
      <c r="J1802" s="418">
        <f>IF(L1802&lt;&gt;"",L1802,K1802)</f>
        <v/>
      </c>
      <c r="K1802" s="418">
        <f>IF(AND(T1802=TRUE, U1802=TRUE, V1802=TRUE), IF(W1802&lt;-0.05, "អនុញ្ញាត (អ្នកផ្គត់ផ្គង់ប្រកាសខ្វះ)", "បានប្រកាស (អនុញ្ញាត)"), IF(AND(T1802=FALSE, U1802=FALSE, V1802=FALSE), "ព្យួរទុក (មិនមានទិន្នន័យ)", "ប្រកាសខុស (ព្យួរទុក)"))</f>
        <v/>
      </c>
      <c r="L1802" s="418" t="inlineStr"/>
      <c r="M1802" s="418" t="inlineStr"/>
      <c r="N1802" s="455" t="n"/>
      <c r="O1802" s="455">
        <f>IF(W1802&lt;0,AI1802,I1802)</f>
        <v/>
      </c>
      <c r="P1802" s="455">
        <f>I1802-O1802</f>
        <v/>
      </c>
      <c r="Q1802" s="418" t="n"/>
      <c r="R1802" s="418" t="inlineStr">
        <is>
          <t>JHL-22-02401</t>
        </is>
      </c>
      <c r="S1802" s="418" t="inlineStr">
        <is>
          <t>JHL-22-02401</t>
        </is>
      </c>
      <c r="T1802" s="418">
        <f>R1802=S1802</f>
        <v/>
      </c>
      <c r="U1802" s="418">
        <f>AND(MONTH(F1802)=MONTH(Y1802), YEAR(F1802)=YEAR(Y1802))</f>
        <v/>
      </c>
      <c r="V1802" s="418">
        <f>AND(AC1802&lt;&gt;"", 'Company information'!D$4&lt;&gt;"", RIGHT(SUBSTITUTE(AC1802,"-",""),9)=RIGHT(SUBSTITUTE('Company information'!D$4,"-",""),9))</f>
        <v/>
      </c>
      <c r="W1802" s="418">
        <f>AI1802-I1802</f>
        <v/>
      </c>
      <c r="X1802" s="455" t="n"/>
      <c r="Y1802" s="419" t="n">
        <v>44844</v>
      </c>
      <c r="Z1802" s="418" t="inlineStr">
        <is>
          <t>JHL-22-02401</t>
        </is>
      </c>
      <c r="AA1802" s="418" t="inlineStr"/>
      <c r="AB1802" s="418" t="inlineStr">
        <is>
          <t>បុគ្គលជាប់អាករ</t>
        </is>
      </c>
      <c r="AC1802" s="418" t="inlineStr">
        <is>
          <t>L001-100067123</t>
        </is>
      </c>
      <c r="AD1802" s="418" t="inlineStr">
        <is>
          <t>រីឡាយអេប៊ល សូស អ៊ិនដាសស្រ្ទៀល (ខេមបូឌា)</t>
        </is>
      </c>
      <c r="AE1802" s="455" t="n">
        <v>2615388</v>
      </c>
      <c r="AF1802" s="455" t="n">
        <v>2377625</v>
      </c>
      <c r="AG1802" s="455" t="n">
        <v>0</v>
      </c>
      <c r="AH1802" s="455" t="n">
        <v>0</v>
      </c>
      <c r="AI1802" s="455" t="n">
        <v>237763</v>
      </c>
      <c r="AJ1802" s="455" t="n">
        <v>0</v>
      </c>
      <c r="AK1802" s="455" t="n">
        <v>0</v>
      </c>
      <c r="AL1802" s="455" t="n">
        <v>0</v>
      </c>
      <c r="AM1802" s="455" t="n">
        <v>0</v>
      </c>
      <c r="AN1802" s="455" t="n">
        <v>0</v>
      </c>
      <c r="AO1802" s="455" t="n">
        <v>0</v>
      </c>
      <c r="AP1802" s="455" t="n">
        <v>0</v>
      </c>
      <c r="AQ1802" s="455" t="n">
        <v>0</v>
      </c>
      <c r="AR1802" s="418" t="inlineStr"/>
      <c r="AS1802" s="418" t="inlineStr">
        <is>
          <t>Import Export clearance services</t>
        </is>
      </c>
      <c r="AT1802" s="418" t="inlineStr">
        <is>
          <t>បានប្រកាសពន្ធ</t>
        </is>
      </c>
    </row>
    <row r="1803">
      <c r="A1803" s="417" t="n">
        <v>1794</v>
      </c>
      <c r="B1803" s="418" t="inlineStr">
        <is>
          <t>Customs Clearance Fee</t>
        </is>
      </c>
      <c r="C1803" s="418" t="inlineStr">
        <is>
          <t>ជេអេចអិល (ខេមបូឌា) ឡូជីស្ទីក ឯ.ក</t>
        </is>
      </c>
      <c r="D1803" s="418" t="inlineStr">
        <is>
          <t>K006-901803075</t>
        </is>
      </c>
      <c r="E1803" s="418" t="inlineStr">
        <is>
          <t>JHL-22-02400</t>
        </is>
      </c>
      <c r="F1803" s="419" t="n">
        <v>44844</v>
      </c>
      <c r="G1803" s="420" t="n">
        <v>237763</v>
      </c>
      <c r="H1803" s="418" t="n"/>
      <c r="I1803" s="455" t="n">
        <v>237763</v>
      </c>
      <c r="J1803" s="418">
        <f>IF(L1803&lt;&gt;"",L1803,K1803)</f>
        <v/>
      </c>
      <c r="K1803" s="418">
        <f>IF(AND(T1803=TRUE, U1803=TRUE, V1803=TRUE), IF(W1803&lt;-0.05, "អនុញ្ញាត (អ្នកផ្គត់ផ្គង់ប្រកាសខ្វះ)", "បានប្រកាស (អនុញ្ញាត)"), IF(AND(T1803=FALSE, U1803=FALSE, V1803=FALSE), "ព្យួរទុក (មិនមានទិន្នន័យ)", "ប្រកាសខុស (ព្យួរទុក)"))</f>
        <v/>
      </c>
      <c r="L1803" s="418" t="inlineStr"/>
      <c r="M1803" s="418" t="inlineStr"/>
      <c r="N1803" s="455" t="n"/>
      <c r="O1803" s="455">
        <f>IF(W1803&lt;0,AI1803,I1803)</f>
        <v/>
      </c>
      <c r="P1803" s="455">
        <f>I1803-O1803</f>
        <v/>
      </c>
      <c r="Q1803" s="418" t="n"/>
      <c r="R1803" s="418" t="inlineStr">
        <is>
          <t>JHL-22-02400</t>
        </is>
      </c>
      <c r="S1803" s="418" t="inlineStr">
        <is>
          <t>JHL-22-02400</t>
        </is>
      </c>
      <c r="T1803" s="418">
        <f>R1803=S1803</f>
        <v/>
      </c>
      <c r="U1803" s="418">
        <f>AND(MONTH(F1803)=MONTH(Y1803), YEAR(F1803)=YEAR(Y1803))</f>
        <v/>
      </c>
      <c r="V1803" s="418">
        <f>AND(AC1803&lt;&gt;"", 'Company information'!D$4&lt;&gt;"", RIGHT(SUBSTITUTE(AC1803,"-",""),9)=RIGHT(SUBSTITUTE('Company information'!D$4,"-",""),9))</f>
        <v/>
      </c>
      <c r="W1803" s="418">
        <f>AI1803-I1803</f>
        <v/>
      </c>
      <c r="X1803" s="455" t="n"/>
      <c r="Y1803" s="419" t="n">
        <v>44844</v>
      </c>
      <c r="Z1803" s="418" t="inlineStr">
        <is>
          <t>JHL-22-02400</t>
        </is>
      </c>
      <c r="AA1803" s="418" t="inlineStr"/>
      <c r="AB1803" s="418" t="inlineStr">
        <is>
          <t>បុគ្គលជាប់អាករ</t>
        </is>
      </c>
      <c r="AC1803" s="418" t="inlineStr">
        <is>
          <t>L001-100067123</t>
        </is>
      </c>
      <c r="AD1803" s="418" t="inlineStr">
        <is>
          <t>រីឡាយអេប៊ល សូស អ៊ិនដាសស្រ្ទៀល (ខេមបូឌា)</t>
        </is>
      </c>
      <c r="AE1803" s="455" t="n">
        <v>2615388</v>
      </c>
      <c r="AF1803" s="455" t="n">
        <v>2377625</v>
      </c>
      <c r="AG1803" s="455" t="n">
        <v>0</v>
      </c>
      <c r="AH1803" s="455" t="n">
        <v>0</v>
      </c>
      <c r="AI1803" s="455" t="n">
        <v>237763</v>
      </c>
      <c r="AJ1803" s="455" t="n">
        <v>0</v>
      </c>
      <c r="AK1803" s="455" t="n">
        <v>0</v>
      </c>
      <c r="AL1803" s="455" t="n">
        <v>0</v>
      </c>
      <c r="AM1803" s="455" t="n">
        <v>0</v>
      </c>
      <c r="AN1803" s="455" t="n">
        <v>0</v>
      </c>
      <c r="AO1803" s="455" t="n">
        <v>0</v>
      </c>
      <c r="AP1803" s="455" t="n">
        <v>0</v>
      </c>
      <c r="AQ1803" s="455" t="n">
        <v>0</v>
      </c>
      <c r="AR1803" s="418" t="inlineStr"/>
      <c r="AS1803" s="418" t="inlineStr">
        <is>
          <t>Import Export clearance services</t>
        </is>
      </c>
      <c r="AT1803" s="418" t="inlineStr">
        <is>
          <t>បានប្រកាសពន្ធ</t>
        </is>
      </c>
    </row>
    <row r="1804">
      <c r="A1804" s="417" t="n">
        <v>1795</v>
      </c>
      <c r="B1804" s="418" t="inlineStr">
        <is>
          <t>Customs Clearance Fee</t>
        </is>
      </c>
      <c r="C1804" s="418" t="inlineStr">
        <is>
          <t>ជេអេចអិល (ខេមបូឌា) ឡូជីស្ទីក ឯ.ក</t>
        </is>
      </c>
      <c r="D1804" s="418" t="inlineStr">
        <is>
          <t>K006-901803075</t>
        </is>
      </c>
      <c r="E1804" s="418" t="inlineStr">
        <is>
          <t>JHL-22-02399</t>
        </is>
      </c>
      <c r="F1804" s="419" t="n">
        <v>44844</v>
      </c>
      <c r="G1804" s="420" t="n">
        <v>237763</v>
      </c>
      <c r="H1804" s="418" t="n"/>
      <c r="I1804" s="455" t="n">
        <v>237763</v>
      </c>
      <c r="J1804" s="418">
        <f>IF(L1804&lt;&gt;"",L1804,K1804)</f>
        <v/>
      </c>
      <c r="K1804" s="418">
        <f>IF(AND(T1804=TRUE, U1804=TRUE, V1804=TRUE), IF(W1804&lt;-0.05, "អនុញ្ញាត (អ្នកផ្គត់ផ្គង់ប្រកាសខ្វះ)", "បានប្រកាស (អនុញ្ញាត)"), IF(AND(T1804=FALSE, U1804=FALSE, V1804=FALSE), "ព្យួរទុក (មិនមានទិន្នន័យ)", "ប្រកាសខុស (ព្យួរទុក)"))</f>
        <v/>
      </c>
      <c r="L1804" s="418" t="inlineStr"/>
      <c r="M1804" s="418" t="inlineStr"/>
      <c r="N1804" s="455" t="n"/>
      <c r="O1804" s="455">
        <f>IF(W1804&lt;0,AI1804,I1804)</f>
        <v/>
      </c>
      <c r="P1804" s="455">
        <f>I1804-O1804</f>
        <v/>
      </c>
      <c r="Q1804" s="418" t="n"/>
      <c r="R1804" s="418" t="inlineStr">
        <is>
          <t>JHL-22-02399</t>
        </is>
      </c>
      <c r="S1804" s="418" t="inlineStr">
        <is>
          <t>JHL-22-02399</t>
        </is>
      </c>
      <c r="T1804" s="418">
        <f>R1804=S1804</f>
        <v/>
      </c>
      <c r="U1804" s="418">
        <f>AND(MONTH(F1804)=MONTH(Y1804), YEAR(F1804)=YEAR(Y1804))</f>
        <v/>
      </c>
      <c r="V1804" s="418">
        <f>AND(AC1804&lt;&gt;"", 'Company information'!D$4&lt;&gt;"", RIGHT(SUBSTITUTE(AC1804,"-",""),9)=RIGHT(SUBSTITUTE('Company information'!D$4,"-",""),9))</f>
        <v/>
      </c>
      <c r="W1804" s="418">
        <f>AI1804-I1804</f>
        <v/>
      </c>
      <c r="X1804" s="455" t="n"/>
      <c r="Y1804" s="419" t="n">
        <v>44844</v>
      </c>
      <c r="Z1804" s="418" t="inlineStr">
        <is>
          <t>JHL-22-02399</t>
        </is>
      </c>
      <c r="AA1804" s="418" t="inlineStr"/>
      <c r="AB1804" s="418" t="inlineStr">
        <is>
          <t>បុគ្គលជាប់អាករ</t>
        </is>
      </c>
      <c r="AC1804" s="418" t="inlineStr">
        <is>
          <t>L001-100067123</t>
        </is>
      </c>
      <c r="AD1804" s="418" t="inlineStr">
        <is>
          <t>រីឡាយអេប៊ល សូស អ៊ិនដាសស្រ្ទៀល (ខេមបូឌា)</t>
        </is>
      </c>
      <c r="AE1804" s="455" t="n">
        <v>2615388</v>
      </c>
      <c r="AF1804" s="455" t="n">
        <v>2377625</v>
      </c>
      <c r="AG1804" s="455" t="n">
        <v>0</v>
      </c>
      <c r="AH1804" s="455" t="n">
        <v>0</v>
      </c>
      <c r="AI1804" s="455" t="n">
        <v>237763</v>
      </c>
      <c r="AJ1804" s="455" t="n">
        <v>0</v>
      </c>
      <c r="AK1804" s="455" t="n">
        <v>0</v>
      </c>
      <c r="AL1804" s="455" t="n">
        <v>0</v>
      </c>
      <c r="AM1804" s="455" t="n">
        <v>0</v>
      </c>
      <c r="AN1804" s="455" t="n">
        <v>0</v>
      </c>
      <c r="AO1804" s="455" t="n">
        <v>0</v>
      </c>
      <c r="AP1804" s="455" t="n">
        <v>0</v>
      </c>
      <c r="AQ1804" s="455" t="n">
        <v>0</v>
      </c>
      <c r="AR1804" s="418" t="inlineStr"/>
      <c r="AS1804" s="418" t="inlineStr">
        <is>
          <t>Import Export clearance services</t>
        </is>
      </c>
      <c r="AT1804" s="418" t="inlineStr">
        <is>
          <t>បានប្រកាសពន្ធ</t>
        </is>
      </c>
    </row>
    <row r="1805">
      <c r="A1805" s="417" t="n">
        <v>1796</v>
      </c>
      <c r="B1805" s="418" t="inlineStr">
        <is>
          <t>Customs Clearance Fee and OT Charge Doc</t>
        </is>
      </c>
      <c r="C1805" s="418" t="inlineStr">
        <is>
          <t>ជេអេចអិល (ខេមបូឌា) ឡូជីស្ទីក ឯ.ក</t>
        </is>
      </c>
      <c r="D1805" s="418" t="inlineStr">
        <is>
          <t>K006-901803075</t>
        </is>
      </c>
      <c r="E1805" s="418" t="inlineStr">
        <is>
          <t>JHL-22-02398</t>
        </is>
      </c>
      <c r="F1805" s="419" t="n">
        <v>44844</v>
      </c>
      <c r="G1805" s="420" t="n">
        <v>67401</v>
      </c>
      <c r="H1805" s="418" t="n"/>
      <c r="I1805" s="455" t="n">
        <v>67401</v>
      </c>
      <c r="J1805" s="418">
        <f>IF(L1805&lt;&gt;"",L1805,K1805)</f>
        <v/>
      </c>
      <c r="K1805" s="418">
        <f>IF(AND(T1805=TRUE, U1805=TRUE, V1805=TRUE), IF(W1805&lt;-0.05, "អនុញ្ញាត (អ្នកផ្គត់ផ្គង់ប្រកាសខ្វះ)", "បានប្រកាស (អនុញ្ញាត)"), IF(AND(T1805=FALSE, U1805=FALSE, V1805=FALSE), "ព្យួរទុក (មិនមានទិន្នន័យ)", "ប្រកាសខុស (ព្យួរទុក)"))</f>
        <v/>
      </c>
      <c r="L1805" s="418" t="inlineStr"/>
      <c r="M1805" s="418" t="inlineStr"/>
      <c r="N1805" s="455" t="n"/>
      <c r="O1805" s="455">
        <f>IF(W1805&lt;0,AI1805,I1805)</f>
        <v/>
      </c>
      <c r="P1805" s="455">
        <f>I1805-O1805</f>
        <v/>
      </c>
      <c r="Q1805" s="418" t="n"/>
      <c r="R1805" s="418" t="inlineStr">
        <is>
          <t>JHL-22-02398</t>
        </is>
      </c>
      <c r="S1805" s="418" t="inlineStr">
        <is>
          <t>JHL-22-02398</t>
        </is>
      </c>
      <c r="T1805" s="418">
        <f>R1805=S1805</f>
        <v/>
      </c>
      <c r="U1805" s="418">
        <f>AND(MONTH(F1805)=MONTH(Y1805), YEAR(F1805)=YEAR(Y1805))</f>
        <v/>
      </c>
      <c r="V1805" s="418">
        <f>AND(AC1805&lt;&gt;"", 'Company information'!D$4&lt;&gt;"", RIGHT(SUBSTITUTE(AC1805,"-",""),9)=RIGHT(SUBSTITUTE('Company information'!D$4,"-",""),9))</f>
        <v/>
      </c>
      <c r="W1805" s="418">
        <f>AI1805-I1805</f>
        <v/>
      </c>
      <c r="X1805" s="455" t="n"/>
      <c r="Y1805" s="419" t="n">
        <v>44844</v>
      </c>
      <c r="Z1805" s="418" t="inlineStr">
        <is>
          <t>JHL-22-02398</t>
        </is>
      </c>
      <c r="AA1805" s="418" t="inlineStr"/>
      <c r="AB1805" s="418" t="inlineStr">
        <is>
          <t>បុគ្គលជាប់អាករ</t>
        </is>
      </c>
      <c r="AC1805" s="418" t="inlineStr">
        <is>
          <t>L001-100067123</t>
        </is>
      </c>
      <c r="AD1805" s="418" t="inlineStr">
        <is>
          <t>រីឡាយអេប៊ល សូស អ៊ិនដាសស្រ្ទៀល (ខេមបូឌា)</t>
        </is>
      </c>
      <c r="AE1805" s="455" t="n">
        <v>741406</v>
      </c>
      <c r="AF1805" s="455" t="n">
        <v>674005</v>
      </c>
      <c r="AG1805" s="455" t="n">
        <v>0</v>
      </c>
      <c r="AH1805" s="455" t="n">
        <v>0</v>
      </c>
      <c r="AI1805" s="455" t="n">
        <v>67401</v>
      </c>
      <c r="AJ1805" s="455" t="n">
        <v>0</v>
      </c>
      <c r="AK1805" s="455" t="n">
        <v>0</v>
      </c>
      <c r="AL1805" s="455" t="n">
        <v>0</v>
      </c>
      <c r="AM1805" s="455" t="n">
        <v>0</v>
      </c>
      <c r="AN1805" s="455" t="n">
        <v>0</v>
      </c>
      <c r="AO1805" s="455" t="n">
        <v>0</v>
      </c>
      <c r="AP1805" s="455" t="n">
        <v>0</v>
      </c>
      <c r="AQ1805" s="455" t="n">
        <v>0</v>
      </c>
      <c r="AR1805" s="418" t="inlineStr"/>
      <c r="AS1805" s="418" t="inlineStr">
        <is>
          <t>Import Export clearance services</t>
        </is>
      </c>
      <c r="AT1805" s="418" t="inlineStr">
        <is>
          <t>បានប្រកាសពន្ធ</t>
        </is>
      </c>
    </row>
    <row r="1806">
      <c r="A1806" s="417" t="n">
        <v>1797</v>
      </c>
      <c r="B1806" s="418" t="inlineStr">
        <is>
          <t>Customs Clearance Fee and OT Charge Doc</t>
        </is>
      </c>
      <c r="C1806" s="418" t="inlineStr">
        <is>
          <t>ជេអេចអិល (ខេមបូឌា) ឡូជីស្ទីក ឯ.ក</t>
        </is>
      </c>
      <c r="D1806" s="418" t="inlineStr">
        <is>
          <t>K006-901803075</t>
        </is>
      </c>
      <c r="E1806" s="418" t="inlineStr">
        <is>
          <t>JHL-22-02475</t>
        </is>
      </c>
      <c r="F1806" s="419" t="n">
        <v>44852</v>
      </c>
      <c r="G1806" s="420" t="n">
        <v>94921</v>
      </c>
      <c r="H1806" s="418" t="n"/>
      <c r="I1806" s="455" t="n">
        <v>94921</v>
      </c>
      <c r="J1806" s="418">
        <f>IF(L1806&lt;&gt;"",L1806,K1806)</f>
        <v/>
      </c>
      <c r="K1806" s="418">
        <f>IF(AND(T1806=TRUE, U1806=TRUE, V1806=TRUE), IF(W1806&lt;-0.05, "អនុញ្ញាត (អ្នកផ្គត់ផ្គង់ប្រកាសខ្វះ)", "បានប្រកាស (អនុញ្ញាត)"), IF(AND(T1806=FALSE, U1806=FALSE, V1806=FALSE), "ព្យួរទុក (មិនមានទិន្នន័យ)", "ប្រកាសខុស (ព្យួរទុក)"))</f>
        <v/>
      </c>
      <c r="L1806" s="418" t="inlineStr"/>
      <c r="M1806" s="418" t="inlineStr"/>
      <c r="N1806" s="455" t="n"/>
      <c r="O1806" s="455">
        <f>IF(W1806&lt;0,AI1806,I1806)</f>
        <v/>
      </c>
      <c r="P1806" s="455">
        <f>I1806-O1806</f>
        <v/>
      </c>
      <c r="Q1806" s="418" t="n"/>
      <c r="R1806" s="418" t="inlineStr">
        <is>
          <t>JHL-22-02475</t>
        </is>
      </c>
      <c r="S1806" s="418" t="inlineStr">
        <is>
          <t>JHL-22-02475</t>
        </is>
      </c>
      <c r="T1806" s="418">
        <f>R1806=S1806</f>
        <v/>
      </c>
      <c r="U1806" s="418">
        <f>AND(MONTH(F1806)=MONTH(Y1806), YEAR(F1806)=YEAR(Y1806))</f>
        <v/>
      </c>
      <c r="V1806" s="418">
        <f>AND(AC1806&lt;&gt;"", 'Company information'!D$4&lt;&gt;"", RIGHT(SUBSTITUTE(AC1806,"-",""),9)=RIGHT(SUBSTITUTE('Company information'!D$4,"-",""),9))</f>
        <v/>
      </c>
      <c r="W1806" s="418">
        <f>AI1806-I1806</f>
        <v/>
      </c>
      <c r="X1806" s="455" t="n"/>
      <c r="Y1806" s="419" t="n">
        <v>44852</v>
      </c>
      <c r="Z1806" s="418" t="inlineStr">
        <is>
          <t>JHL-22-02475</t>
        </is>
      </c>
      <c r="AA1806" s="418" t="inlineStr"/>
      <c r="AB1806" s="418" t="inlineStr">
        <is>
          <t>បុគ្គលជាប់អាករ</t>
        </is>
      </c>
      <c r="AC1806" s="418" t="inlineStr">
        <is>
          <t>L001-100067123</t>
        </is>
      </c>
      <c r="AD1806" s="418" t="inlineStr">
        <is>
          <t>រីឡាយអេប៊ល សូស អ៊ិនដាសស្រ្ទៀល (ខេមបូឌា)</t>
        </is>
      </c>
      <c r="AE1806" s="455" t="n">
        <v>1044126</v>
      </c>
      <c r="AF1806" s="455" t="n">
        <v>949205</v>
      </c>
      <c r="AG1806" s="455" t="n">
        <v>0</v>
      </c>
      <c r="AH1806" s="455" t="n">
        <v>0</v>
      </c>
      <c r="AI1806" s="455" t="n">
        <v>94921</v>
      </c>
      <c r="AJ1806" s="455" t="n">
        <v>0</v>
      </c>
      <c r="AK1806" s="455" t="n">
        <v>0</v>
      </c>
      <c r="AL1806" s="455" t="n">
        <v>0</v>
      </c>
      <c r="AM1806" s="455" t="n">
        <v>0</v>
      </c>
      <c r="AN1806" s="455" t="n">
        <v>0</v>
      </c>
      <c r="AO1806" s="455" t="n">
        <v>0</v>
      </c>
      <c r="AP1806" s="455" t="n">
        <v>0</v>
      </c>
      <c r="AQ1806" s="455" t="n">
        <v>0</v>
      </c>
      <c r="AR1806" s="418" t="inlineStr"/>
      <c r="AS1806" s="418" t="inlineStr">
        <is>
          <t>Import Export clearance services</t>
        </is>
      </c>
      <c r="AT1806" s="418" t="inlineStr">
        <is>
          <t>បានប្រកាសពន្ធ</t>
        </is>
      </c>
    </row>
    <row r="1807">
      <c r="A1807" s="417" t="n">
        <v>1798</v>
      </c>
      <c r="B1807" s="418" t="inlineStr">
        <is>
          <t>Customs Clearance Fee</t>
        </is>
      </c>
      <c r="C1807" s="418" t="inlineStr">
        <is>
          <t>ជេអេចអិល (ខេមបូឌា) ឡូជីស្ទីក ឯ.ក</t>
        </is>
      </c>
      <c r="D1807" s="418" t="inlineStr">
        <is>
          <t>K006-901803075</t>
        </is>
      </c>
      <c r="E1807" s="418" t="inlineStr">
        <is>
          <t>JHL-22-02397</t>
        </is>
      </c>
      <c r="F1807" s="419" t="n">
        <v>44844</v>
      </c>
      <c r="G1807" s="420" t="n">
        <v>67401</v>
      </c>
      <c r="H1807" s="418" t="n"/>
      <c r="I1807" s="455" t="n">
        <v>67401</v>
      </c>
      <c r="J1807" s="418">
        <f>IF(L1807&lt;&gt;"",L1807,K1807)</f>
        <v/>
      </c>
      <c r="K1807" s="418">
        <f>IF(AND(T1807=TRUE, U1807=TRUE, V1807=TRUE), IF(W1807&lt;-0.05, "អនុញ្ញាត (អ្នកផ្គត់ផ្គង់ប្រកាសខ្វះ)", "បានប្រកាស (អនុញ្ញាត)"), IF(AND(T1807=FALSE, U1807=FALSE, V1807=FALSE), "ព្យួរទុក (មិនមានទិន្នន័យ)", "ប្រកាសខុស (ព្យួរទុក)"))</f>
        <v/>
      </c>
      <c r="L1807" s="418" t="inlineStr"/>
      <c r="M1807" s="418" t="inlineStr"/>
      <c r="N1807" s="455" t="n"/>
      <c r="O1807" s="455">
        <f>IF(W1807&lt;0,AI1807,I1807)</f>
        <v/>
      </c>
      <c r="P1807" s="455">
        <f>I1807-O1807</f>
        <v/>
      </c>
      <c r="Q1807" s="418" t="n"/>
      <c r="R1807" s="418" t="inlineStr">
        <is>
          <t>JHL-22-02397</t>
        </is>
      </c>
      <c r="S1807" s="418" t="inlineStr">
        <is>
          <t>JHL-22-02397</t>
        </is>
      </c>
      <c r="T1807" s="418">
        <f>R1807=S1807</f>
        <v/>
      </c>
      <c r="U1807" s="418">
        <f>AND(MONTH(F1807)=MONTH(Y1807), YEAR(F1807)=YEAR(Y1807))</f>
        <v/>
      </c>
      <c r="V1807" s="418">
        <f>AND(AC1807&lt;&gt;"", 'Company information'!D$4&lt;&gt;"", RIGHT(SUBSTITUTE(AC1807,"-",""),9)=RIGHT(SUBSTITUTE('Company information'!D$4,"-",""),9))</f>
        <v/>
      </c>
      <c r="W1807" s="418">
        <f>AI1807-I1807</f>
        <v/>
      </c>
      <c r="X1807" s="455" t="n"/>
      <c r="Y1807" s="419" t="n">
        <v>44844</v>
      </c>
      <c r="Z1807" s="418" t="inlineStr">
        <is>
          <t>JHL-22-02397</t>
        </is>
      </c>
      <c r="AA1807" s="418" t="inlineStr"/>
      <c r="AB1807" s="418" t="inlineStr">
        <is>
          <t>បុគ្គលជាប់អាករ</t>
        </is>
      </c>
      <c r="AC1807" s="418" t="inlineStr">
        <is>
          <t>L001-100067123</t>
        </is>
      </c>
      <c r="AD1807" s="418" t="inlineStr">
        <is>
          <t>រីឡាយអេប៊ល សូស អ៊ិនដាសស្រ្ទៀល (ខេមបូឌា)</t>
        </is>
      </c>
      <c r="AE1807" s="455" t="n">
        <v>741406</v>
      </c>
      <c r="AF1807" s="455" t="n">
        <v>674005</v>
      </c>
      <c r="AG1807" s="455" t="n">
        <v>0</v>
      </c>
      <c r="AH1807" s="455" t="n">
        <v>0</v>
      </c>
      <c r="AI1807" s="455" t="n">
        <v>67401</v>
      </c>
      <c r="AJ1807" s="455" t="n">
        <v>0</v>
      </c>
      <c r="AK1807" s="455" t="n">
        <v>0</v>
      </c>
      <c r="AL1807" s="455" t="n">
        <v>0</v>
      </c>
      <c r="AM1807" s="455" t="n">
        <v>0</v>
      </c>
      <c r="AN1807" s="455" t="n">
        <v>0</v>
      </c>
      <c r="AO1807" s="455" t="n">
        <v>0</v>
      </c>
      <c r="AP1807" s="455" t="n">
        <v>0</v>
      </c>
      <c r="AQ1807" s="455" t="n">
        <v>0</v>
      </c>
      <c r="AR1807" s="418" t="inlineStr"/>
      <c r="AS1807" s="418" t="inlineStr">
        <is>
          <t>Import Export clearance services</t>
        </is>
      </c>
      <c r="AT1807" s="418" t="inlineStr">
        <is>
          <t>បានប្រកាសពន្ធ</t>
        </is>
      </c>
    </row>
    <row r="1808">
      <c r="A1808" s="417" t="n">
        <v>1799</v>
      </c>
      <c r="B1808" s="418" t="inlineStr">
        <is>
          <t>Customs Clearance Fee</t>
        </is>
      </c>
      <c r="C1808" s="418" t="inlineStr">
        <is>
          <t>ជេអេចអិល (ខេមបូឌា) ឡូជីស្ទីក ឯ.ក</t>
        </is>
      </c>
      <c r="D1808" s="418" t="inlineStr">
        <is>
          <t>K006-901803075</t>
        </is>
      </c>
      <c r="E1808" s="418" t="inlineStr">
        <is>
          <t>JHL-22-02396</t>
        </is>
      </c>
      <c r="F1808" s="419" t="n">
        <v>44844</v>
      </c>
      <c r="G1808" s="420" t="n">
        <v>237763</v>
      </c>
      <c r="H1808" s="418" t="n"/>
      <c r="I1808" s="455" t="n">
        <v>237763</v>
      </c>
      <c r="J1808" s="418">
        <f>IF(L1808&lt;&gt;"",L1808,K1808)</f>
        <v/>
      </c>
      <c r="K1808" s="418">
        <f>IF(AND(T1808=TRUE, U1808=TRUE, V1808=TRUE), IF(W1808&lt;-0.05, "អនុញ្ញាត (អ្នកផ្គត់ផ្គង់ប្រកាសខ្វះ)", "បានប្រកាស (អនុញ្ញាត)"), IF(AND(T1808=FALSE, U1808=FALSE, V1808=FALSE), "ព្យួរទុក (មិនមានទិន្នន័យ)", "ប្រកាសខុស (ព្យួរទុក)"))</f>
        <v/>
      </c>
      <c r="L1808" s="418" t="inlineStr"/>
      <c r="M1808" s="418" t="inlineStr"/>
      <c r="N1808" s="455" t="n"/>
      <c r="O1808" s="455">
        <f>IF(W1808&lt;0,AI1808,I1808)</f>
        <v/>
      </c>
      <c r="P1808" s="455">
        <f>I1808-O1808</f>
        <v/>
      </c>
      <c r="Q1808" s="418" t="n"/>
      <c r="R1808" s="418" t="inlineStr">
        <is>
          <t>JHL-22-02396</t>
        </is>
      </c>
      <c r="S1808" s="418" t="inlineStr">
        <is>
          <t>JHL-22-02396</t>
        </is>
      </c>
      <c r="T1808" s="418">
        <f>R1808=S1808</f>
        <v/>
      </c>
      <c r="U1808" s="418">
        <f>AND(MONTH(F1808)=MONTH(Y1808), YEAR(F1808)=YEAR(Y1808))</f>
        <v/>
      </c>
      <c r="V1808" s="418">
        <f>AND(AC1808&lt;&gt;"", 'Company information'!D$4&lt;&gt;"", RIGHT(SUBSTITUTE(AC1808,"-",""),9)=RIGHT(SUBSTITUTE('Company information'!D$4,"-",""),9))</f>
        <v/>
      </c>
      <c r="W1808" s="418">
        <f>AI1808-I1808</f>
        <v/>
      </c>
      <c r="X1808" s="455" t="n"/>
      <c r="Y1808" s="419" t="n">
        <v>44844</v>
      </c>
      <c r="Z1808" s="418" t="inlineStr">
        <is>
          <t>JHL-22-02396</t>
        </is>
      </c>
      <c r="AA1808" s="418" t="inlineStr"/>
      <c r="AB1808" s="418" t="inlineStr">
        <is>
          <t>បុគ្គលជាប់អាករ</t>
        </is>
      </c>
      <c r="AC1808" s="418" t="inlineStr">
        <is>
          <t>L001-100067123</t>
        </is>
      </c>
      <c r="AD1808" s="418" t="inlineStr">
        <is>
          <t>រីឡាយអេប៊ល សូស អ៊ិនដាសស្រ្ទៀល (ខេមបូឌា)</t>
        </is>
      </c>
      <c r="AE1808" s="455" t="n">
        <v>2615388</v>
      </c>
      <c r="AF1808" s="455" t="n">
        <v>2377625</v>
      </c>
      <c r="AG1808" s="455" t="n">
        <v>0</v>
      </c>
      <c r="AH1808" s="455" t="n">
        <v>0</v>
      </c>
      <c r="AI1808" s="455" t="n">
        <v>237763</v>
      </c>
      <c r="AJ1808" s="455" t="n">
        <v>0</v>
      </c>
      <c r="AK1808" s="455" t="n">
        <v>0</v>
      </c>
      <c r="AL1808" s="455" t="n">
        <v>0</v>
      </c>
      <c r="AM1808" s="455" t="n">
        <v>0</v>
      </c>
      <c r="AN1808" s="455" t="n">
        <v>0</v>
      </c>
      <c r="AO1808" s="455" t="n">
        <v>0</v>
      </c>
      <c r="AP1808" s="455" t="n">
        <v>0</v>
      </c>
      <c r="AQ1808" s="455" t="n">
        <v>0</v>
      </c>
      <c r="AR1808" s="418" t="inlineStr"/>
      <c r="AS1808" s="418" t="inlineStr">
        <is>
          <t>Import Export clearance services</t>
        </is>
      </c>
      <c r="AT1808" s="418" t="inlineStr">
        <is>
          <t>បានប្រកាសពន្ធ</t>
        </is>
      </c>
    </row>
    <row r="1809">
      <c r="A1809" s="417" t="n">
        <v>1800</v>
      </c>
      <c r="B1809" s="418" t="inlineStr">
        <is>
          <t>Customs Clearance Fee</t>
        </is>
      </c>
      <c r="C1809" s="418" t="inlineStr">
        <is>
          <t>ជេអេចអិល (ខេមបូឌា) ឡូជីស្ទីក ឯ.ក</t>
        </is>
      </c>
      <c r="D1809" s="418" t="inlineStr">
        <is>
          <t>K006-901803075</t>
        </is>
      </c>
      <c r="E1809" s="418" t="inlineStr">
        <is>
          <t>JHL-22-02394</t>
        </is>
      </c>
      <c r="F1809" s="419" t="n">
        <v>44844</v>
      </c>
      <c r="G1809" s="420" t="n">
        <v>237763</v>
      </c>
      <c r="H1809" s="418" t="n"/>
      <c r="I1809" s="455" t="n">
        <v>237763</v>
      </c>
      <c r="J1809" s="418">
        <f>IF(L1809&lt;&gt;"",L1809,K1809)</f>
        <v/>
      </c>
      <c r="K1809" s="418">
        <f>IF(AND(T1809=TRUE, U1809=TRUE, V1809=TRUE), IF(W1809&lt;-0.05, "អនុញ្ញាត (អ្នកផ្គត់ផ្គង់ប្រកាសខ្វះ)", "បានប្រកាស (អនុញ្ញាត)"), IF(AND(T1809=FALSE, U1809=FALSE, V1809=FALSE), "ព្យួរទុក (មិនមានទិន្នន័យ)", "ប្រកាសខុស (ព្យួរទុក)"))</f>
        <v/>
      </c>
      <c r="L1809" s="418" t="inlineStr"/>
      <c r="M1809" s="418" t="inlineStr"/>
      <c r="N1809" s="455" t="n"/>
      <c r="O1809" s="455">
        <f>IF(W1809&lt;0,AI1809,I1809)</f>
        <v/>
      </c>
      <c r="P1809" s="455">
        <f>I1809-O1809</f>
        <v/>
      </c>
      <c r="Q1809" s="418" t="n"/>
      <c r="R1809" s="418" t="inlineStr">
        <is>
          <t>JHL-22-02394</t>
        </is>
      </c>
      <c r="S1809" s="418" t="inlineStr">
        <is>
          <t>JHL-22-02394</t>
        </is>
      </c>
      <c r="T1809" s="418">
        <f>R1809=S1809</f>
        <v/>
      </c>
      <c r="U1809" s="418">
        <f>AND(MONTH(F1809)=MONTH(Y1809), YEAR(F1809)=YEAR(Y1809))</f>
        <v/>
      </c>
      <c r="V1809" s="418">
        <f>AND(AC1809&lt;&gt;"", 'Company information'!D$4&lt;&gt;"", RIGHT(SUBSTITUTE(AC1809,"-",""),9)=RIGHT(SUBSTITUTE('Company information'!D$4,"-",""),9))</f>
        <v/>
      </c>
      <c r="W1809" s="418">
        <f>AI1809-I1809</f>
        <v/>
      </c>
      <c r="X1809" s="455" t="n"/>
      <c r="Y1809" s="419" t="n">
        <v>44844</v>
      </c>
      <c r="Z1809" s="418" t="inlineStr">
        <is>
          <t>JHL-22-02394</t>
        </is>
      </c>
      <c r="AA1809" s="418" t="inlineStr"/>
      <c r="AB1809" s="418" t="inlineStr">
        <is>
          <t>បុគ្គលជាប់អាករ</t>
        </is>
      </c>
      <c r="AC1809" s="418" t="inlineStr">
        <is>
          <t>L001-100067123</t>
        </is>
      </c>
      <c r="AD1809" s="418" t="inlineStr">
        <is>
          <t>រីឡាយអេប៊ល សូស អ៊ិនដាសស្រ្ទៀល (ខេមបូឌា)</t>
        </is>
      </c>
      <c r="AE1809" s="455" t="n">
        <v>2615388</v>
      </c>
      <c r="AF1809" s="455" t="n">
        <v>2377625</v>
      </c>
      <c r="AG1809" s="455" t="n">
        <v>0</v>
      </c>
      <c r="AH1809" s="455" t="n">
        <v>0</v>
      </c>
      <c r="AI1809" s="455" t="n">
        <v>237763</v>
      </c>
      <c r="AJ1809" s="455" t="n">
        <v>0</v>
      </c>
      <c r="AK1809" s="455" t="n">
        <v>0</v>
      </c>
      <c r="AL1809" s="455" t="n">
        <v>0</v>
      </c>
      <c r="AM1809" s="455" t="n">
        <v>0</v>
      </c>
      <c r="AN1809" s="455" t="n">
        <v>0</v>
      </c>
      <c r="AO1809" s="455" t="n">
        <v>0</v>
      </c>
      <c r="AP1809" s="455" t="n">
        <v>0</v>
      </c>
      <c r="AQ1809" s="455" t="n">
        <v>0</v>
      </c>
      <c r="AR1809" s="418" t="inlineStr"/>
      <c r="AS1809" s="418" t="inlineStr">
        <is>
          <t>Import Export clearance services</t>
        </is>
      </c>
      <c r="AT1809" s="418" t="inlineStr">
        <is>
          <t>បានប្រកាសពន្ធ</t>
        </is>
      </c>
    </row>
    <row r="1810">
      <c r="A1810" s="417" t="n">
        <v>1801</v>
      </c>
      <c r="B1810" s="418" t="inlineStr">
        <is>
          <t>Customs Clearance Fee</t>
        </is>
      </c>
      <c r="C1810" s="418" t="inlineStr">
        <is>
          <t>ជេអេចអិល (ខេមបូឌា) ឡូជីស្ទីក ឯ.ក</t>
        </is>
      </c>
      <c r="D1810" s="418" t="inlineStr">
        <is>
          <t>K006-901803075</t>
        </is>
      </c>
      <c r="E1810" s="418" t="inlineStr">
        <is>
          <t>JHL-22-02395</t>
        </is>
      </c>
      <c r="F1810" s="419" t="n">
        <v>44844</v>
      </c>
      <c r="G1810" s="420" t="n">
        <v>67401</v>
      </c>
      <c r="H1810" s="418" t="n"/>
      <c r="I1810" s="455" t="n">
        <v>67401</v>
      </c>
      <c r="J1810" s="418">
        <f>IF(L1810&lt;&gt;"",L1810,K1810)</f>
        <v/>
      </c>
      <c r="K1810" s="418">
        <f>IF(AND(T1810=TRUE, U1810=TRUE, V1810=TRUE), IF(W1810&lt;-0.05, "អនុញ្ញាត (អ្នកផ្គត់ផ្គង់ប្រកាសខ្វះ)", "បានប្រកាស (អនុញ្ញាត)"), IF(AND(T1810=FALSE, U1810=FALSE, V1810=FALSE), "ព្យួរទុក (មិនមានទិន្នន័យ)", "ប្រកាសខុស (ព្យួរទុក)"))</f>
        <v/>
      </c>
      <c r="L1810" s="418" t="inlineStr"/>
      <c r="M1810" s="418" t="inlineStr"/>
      <c r="N1810" s="455" t="n"/>
      <c r="O1810" s="455">
        <f>IF(W1810&lt;0,AI1810,I1810)</f>
        <v/>
      </c>
      <c r="P1810" s="455">
        <f>I1810-O1810</f>
        <v/>
      </c>
      <c r="Q1810" s="418" t="n"/>
      <c r="R1810" s="418" t="inlineStr">
        <is>
          <t>JHL-22-02395</t>
        </is>
      </c>
      <c r="S1810" s="418" t="inlineStr">
        <is>
          <t>JHL-22-02395</t>
        </is>
      </c>
      <c r="T1810" s="418">
        <f>R1810=S1810</f>
        <v/>
      </c>
      <c r="U1810" s="418">
        <f>AND(MONTH(F1810)=MONTH(Y1810), YEAR(F1810)=YEAR(Y1810))</f>
        <v/>
      </c>
      <c r="V1810" s="418">
        <f>AND(AC1810&lt;&gt;"", 'Company information'!D$4&lt;&gt;"", RIGHT(SUBSTITUTE(AC1810,"-",""),9)=RIGHT(SUBSTITUTE('Company information'!D$4,"-",""),9))</f>
        <v/>
      </c>
      <c r="W1810" s="418">
        <f>AI1810-I1810</f>
        <v/>
      </c>
      <c r="X1810" s="455" t="n"/>
      <c r="Y1810" s="419" t="n">
        <v>44844</v>
      </c>
      <c r="Z1810" s="418" t="inlineStr">
        <is>
          <t>JHL-22-02395</t>
        </is>
      </c>
      <c r="AA1810" s="418" t="inlineStr"/>
      <c r="AB1810" s="418" t="inlineStr">
        <is>
          <t>បុគ្គលជាប់អាករ</t>
        </is>
      </c>
      <c r="AC1810" s="418" t="inlineStr">
        <is>
          <t>L001-100067123</t>
        </is>
      </c>
      <c r="AD1810" s="418" t="inlineStr">
        <is>
          <t>រីឡាយអេប៊ល សូស អ៊ិនដាសស្រ្ទៀល (ខេមបូឌា)</t>
        </is>
      </c>
      <c r="AE1810" s="455" t="n">
        <v>741406</v>
      </c>
      <c r="AF1810" s="455" t="n">
        <v>674005</v>
      </c>
      <c r="AG1810" s="455" t="n">
        <v>0</v>
      </c>
      <c r="AH1810" s="455" t="n">
        <v>0</v>
      </c>
      <c r="AI1810" s="455" t="n">
        <v>67401</v>
      </c>
      <c r="AJ1810" s="455" t="n">
        <v>0</v>
      </c>
      <c r="AK1810" s="455" t="n">
        <v>0</v>
      </c>
      <c r="AL1810" s="455" t="n">
        <v>0</v>
      </c>
      <c r="AM1810" s="455" t="n">
        <v>0</v>
      </c>
      <c r="AN1810" s="455" t="n">
        <v>0</v>
      </c>
      <c r="AO1810" s="455" t="n">
        <v>0</v>
      </c>
      <c r="AP1810" s="455" t="n">
        <v>0</v>
      </c>
      <c r="AQ1810" s="455" t="n">
        <v>0</v>
      </c>
      <c r="AR1810" s="418" t="inlineStr"/>
      <c r="AS1810" s="418" t="inlineStr">
        <is>
          <t>Import Export clearance services</t>
        </is>
      </c>
      <c r="AT1810" s="418" t="inlineStr">
        <is>
          <t>បានប្រកាសពន្ធ</t>
        </is>
      </c>
    </row>
    <row r="1811">
      <c r="A1811" s="417" t="n">
        <v>1802</v>
      </c>
      <c r="B1811" s="418" t="inlineStr">
        <is>
          <t>Customs Clearance Fee and OT Charge Doc</t>
        </is>
      </c>
      <c r="C1811" s="418" t="inlineStr">
        <is>
          <t>វ៉ុលត្រេន ឡូជីស្ទីក (ខេមបូឌា) ឯ.ក</t>
        </is>
      </c>
      <c r="D1811" s="418" t="inlineStr">
        <is>
          <t>K010-901800934</t>
        </is>
      </c>
      <c r="E1811" s="418" t="inlineStr">
        <is>
          <t>VOL221443</t>
        </is>
      </c>
      <c r="F1811" s="419" t="n">
        <v>44858</v>
      </c>
      <c r="G1811" s="420" t="n">
        <v>203723</v>
      </c>
      <c r="H1811" s="418" t="n"/>
      <c r="I1811" s="455" t="n">
        <v>203723</v>
      </c>
      <c r="J1811" s="418">
        <f>IF(L1811&lt;&gt;"",L1811,K1811)</f>
        <v/>
      </c>
      <c r="K1811" s="418">
        <f>IF(AND(T1811=TRUE, U1811=TRUE, V1811=TRUE), IF(W1811&lt;-0.05, "អនុញ្ញាត (អ្នកផ្គត់ផ្គង់ប្រកាសខ្វះ)", "បានប្រកាស (អនុញ្ញាត)"), IF(AND(T1811=FALSE, U1811=FALSE, V1811=FALSE), "ព្យួរទុក (មិនមានទិន្នន័យ)", "ប្រកាសខុស (ព្យួរទុក)"))</f>
        <v/>
      </c>
      <c r="L1811" s="418" t="inlineStr"/>
      <c r="M1811" s="418" t="inlineStr"/>
      <c r="N1811" s="455" t="n"/>
      <c r="O1811" s="455">
        <f>IF(W1811&lt;0,AI1811,I1811)</f>
        <v/>
      </c>
      <c r="P1811" s="455">
        <f>I1811-O1811</f>
        <v/>
      </c>
      <c r="Q1811" s="418" t="n"/>
      <c r="R1811" s="418" t="inlineStr">
        <is>
          <t>VOL221443</t>
        </is>
      </c>
      <c r="S1811" s="418" t="inlineStr">
        <is>
          <t>VOL221443</t>
        </is>
      </c>
      <c r="T1811" s="418">
        <f>R1811=S1811</f>
        <v/>
      </c>
      <c r="U1811" s="418">
        <f>AND(MONTH(F1811)=MONTH(Y1811), YEAR(F1811)=YEAR(Y1811))</f>
        <v/>
      </c>
      <c r="V1811" s="418">
        <f>AND(AC1811&lt;&gt;"", 'Company information'!D$4&lt;&gt;"", RIGHT(SUBSTITUTE(AC1811,"-",""),9)=RIGHT(SUBSTITUTE('Company information'!D$4,"-",""),9))</f>
        <v/>
      </c>
      <c r="W1811" s="418">
        <f>AI1811-I1811</f>
        <v/>
      </c>
      <c r="X1811" s="455" t="n"/>
      <c r="Y1811" s="419" t="n">
        <v>44858</v>
      </c>
      <c r="Z1811" s="418" t="inlineStr">
        <is>
          <t>VOL221443</t>
        </is>
      </c>
      <c r="AA1811" s="418" t="inlineStr"/>
      <c r="AB1811" s="418" t="inlineStr">
        <is>
          <t>បុគ្គលជាប់អាករ</t>
        </is>
      </c>
      <c r="AC1811" s="418" t="inlineStr">
        <is>
          <t>L001-100067123</t>
        </is>
      </c>
      <c r="AD1811" s="418" t="inlineStr">
        <is>
          <t>រីឡាយអេប៊ល សូស អ៊ិនដាសស្រ្ទៀល (ខេមបូឌា)</t>
        </is>
      </c>
      <c r="AE1811" s="455" t="n">
        <v>2240949</v>
      </c>
      <c r="AF1811" s="455" t="n">
        <v>2037226</v>
      </c>
      <c r="AG1811" s="455" t="n">
        <v>0</v>
      </c>
      <c r="AH1811" s="455" t="n">
        <v>0</v>
      </c>
      <c r="AI1811" s="455" t="n">
        <v>203723</v>
      </c>
      <c r="AJ1811" s="455" t="n">
        <v>0</v>
      </c>
      <c r="AK1811" s="455" t="n">
        <v>0</v>
      </c>
      <c r="AL1811" s="455" t="n">
        <v>0</v>
      </c>
      <c r="AM1811" s="455" t="n">
        <v>0</v>
      </c>
      <c r="AN1811" s="455" t="n">
        <v>0</v>
      </c>
      <c r="AO1811" s="455" t="n">
        <v>0</v>
      </c>
      <c r="AP1811" s="455" t="n">
        <v>0</v>
      </c>
      <c r="AQ1811" s="455" t="n">
        <v>0</v>
      </c>
      <c r="AR1811" s="418" t="inlineStr"/>
      <c r="AS1811" s="418" t="inlineStr">
        <is>
          <t>Commission service on goods transportation</t>
        </is>
      </c>
      <c r="AT1811" s="418" t="inlineStr">
        <is>
          <t>បានប្រកាសពន្ធ</t>
        </is>
      </c>
    </row>
    <row r="1812">
      <c r="A1812" s="417" t="n">
        <v>1803</v>
      </c>
      <c r="B1812" s="418" t="inlineStr">
        <is>
          <t>Customs Clearance Fee</t>
        </is>
      </c>
      <c r="C1812" s="418" t="inlineStr">
        <is>
          <t>ឃឺន + ណាហ្គែល</t>
        </is>
      </c>
      <c r="D1812" s="418" t="inlineStr">
        <is>
          <t>L001-100045189</t>
        </is>
      </c>
      <c r="E1812" s="418" t="inlineStr">
        <is>
          <t>PTI2222366</t>
        </is>
      </c>
      <c r="F1812" s="419" t="n">
        <v>44865</v>
      </c>
      <c r="G1812" s="420" t="n">
        <v>26917</v>
      </c>
      <c r="H1812" s="418" t="n"/>
      <c r="I1812" s="455" t="n">
        <v>26917</v>
      </c>
      <c r="J1812" s="418">
        <f>IF(L1812&lt;&gt;"",L1812,K1812)</f>
        <v/>
      </c>
      <c r="K1812" s="418">
        <f>IF(AND(T1812=TRUE, U1812=TRUE, V1812=TRUE), IF(W1812&lt;-0.05, "អនុញ្ញាត (អ្នកផ្គត់ផ្គង់ប្រកាសខ្វះ)", "បានប្រកាស (អនុញ្ញាត)"), IF(AND(T1812=FALSE, U1812=FALSE, V1812=FALSE), "ព្យួរទុក (មិនមានទិន្នន័យ)", "ប្រកាសខុស (ព្យួរទុក)"))</f>
        <v/>
      </c>
      <c r="L1812" s="418" t="inlineStr"/>
      <c r="M1812" s="418" t="inlineStr"/>
      <c r="N1812" s="455" t="n"/>
      <c r="O1812" s="455">
        <f>IF(W1812&lt;0,AI1812,I1812)</f>
        <v/>
      </c>
      <c r="P1812" s="455">
        <f>I1812-O1812</f>
        <v/>
      </c>
      <c r="Q1812" s="418" t="n"/>
      <c r="R1812" s="418" t="inlineStr">
        <is>
          <t>PTI2222366</t>
        </is>
      </c>
      <c r="S1812" s="418" t="inlineStr">
        <is>
          <t>PTI2222366</t>
        </is>
      </c>
      <c r="T1812" s="418">
        <f>R1812=S1812</f>
        <v/>
      </c>
      <c r="U1812" s="418">
        <f>AND(MONTH(F1812)=MONTH(Y1812), YEAR(F1812)=YEAR(Y1812))</f>
        <v/>
      </c>
      <c r="V1812" s="418">
        <f>AND(AC1812&lt;&gt;"", 'Company information'!D$4&lt;&gt;"", RIGHT(SUBSTITUTE(AC1812,"-",""),9)=RIGHT(SUBSTITUTE('Company information'!D$4,"-",""),9))</f>
        <v/>
      </c>
      <c r="W1812" s="418">
        <f>AI1812-I1812</f>
        <v/>
      </c>
      <c r="X1812" s="455" t="n"/>
      <c r="Y1812" s="419" t="n">
        <v>44865</v>
      </c>
      <c r="Z1812" s="418" t="inlineStr">
        <is>
          <t>PTI2222366</t>
        </is>
      </c>
      <c r="AA1812" s="418" t="inlineStr"/>
      <c r="AB1812" s="418" t="inlineStr">
        <is>
          <t>បុគ្គលជាប់អាករ</t>
        </is>
      </c>
      <c r="AC1812" s="418" t="inlineStr">
        <is>
          <t>L001-100067123</t>
        </is>
      </c>
      <c r="AD1812" s="418" t="inlineStr">
        <is>
          <t>រីឡាយអេប៊ល សូស អ៊ិនដាសស្រ្ទៀល (ខេមបូឌា)</t>
        </is>
      </c>
      <c r="AE1812" s="455" t="n">
        <v>296082</v>
      </c>
      <c r="AF1812" s="455" t="n">
        <v>269165</v>
      </c>
      <c r="AG1812" s="455" t="n">
        <v>0</v>
      </c>
      <c r="AH1812" s="455" t="n">
        <v>0</v>
      </c>
      <c r="AI1812" s="455" t="n">
        <v>26917</v>
      </c>
      <c r="AJ1812" s="455" t="n">
        <v>0</v>
      </c>
      <c r="AK1812" s="455" t="n">
        <v>0</v>
      </c>
      <c r="AL1812" s="455" t="n">
        <v>0</v>
      </c>
      <c r="AM1812" s="455" t="n">
        <v>0</v>
      </c>
      <c r="AN1812" s="455" t="n">
        <v>0</v>
      </c>
      <c r="AO1812" s="455" t="n">
        <v>0</v>
      </c>
      <c r="AP1812" s="455" t="n">
        <v>0</v>
      </c>
      <c r="AQ1812" s="455" t="n">
        <v>0</v>
      </c>
      <c r="AR1812" s="418" t="inlineStr"/>
      <c r="AS1812" s="418" t="inlineStr">
        <is>
          <t>ថ្លៃដឹកជញ្ជូន និងសេវា</t>
        </is>
      </c>
      <c r="AT1812" s="418" t="inlineStr">
        <is>
          <t>បានប្រកាសពន្ធ</t>
        </is>
      </c>
    </row>
    <row r="1813">
      <c r="A1813" s="417" t="n">
        <v>1804</v>
      </c>
      <c r="B1813" s="418" t="inlineStr">
        <is>
          <t>Customs Clearance Fee and OT Charge Doc</t>
        </is>
      </c>
      <c r="C1813" s="418" t="inlineStr">
        <is>
          <t>អ៊ី ភី អេស</t>
        </is>
      </c>
      <c r="D1813" s="418" t="inlineStr">
        <is>
          <t>K005-100144136</t>
        </is>
      </c>
      <c r="E1813" s="418" t="inlineStr">
        <is>
          <t>2022-000476</t>
        </is>
      </c>
      <c r="F1813" s="419" t="n">
        <v>44865</v>
      </c>
      <c r="G1813" s="420" t="n">
        <v>2453061</v>
      </c>
      <c r="H1813" s="418" t="n"/>
      <c r="I1813" s="455" t="n">
        <v>2453061</v>
      </c>
      <c r="J1813" s="418">
        <f>IF(L1813&lt;&gt;"",L1813,K1813)</f>
        <v/>
      </c>
      <c r="K1813" s="418">
        <f>IF(AND(T1813=TRUE, U1813=TRUE, V1813=TRUE), IF(W1813&lt;-0.05, "អនុញ្ញាត (អ្នកផ្គត់ផ្គង់ប្រកាសខ្វះ)", "បានប្រកាស (អនុញ្ញាត)"), IF(AND(T1813=FALSE, U1813=FALSE, V1813=FALSE), "ព្យួរទុក (មិនមានទិន្នន័យ)", "ប្រកាសខុស (ព្យួរទុក)"))</f>
        <v/>
      </c>
      <c r="L1813" s="418" t="inlineStr"/>
      <c r="M1813" s="418" t="inlineStr"/>
      <c r="N1813" s="455" t="n"/>
      <c r="O1813" s="455">
        <f>IF(W1813&lt;0,AI1813,I1813)</f>
        <v/>
      </c>
      <c r="P1813" s="455">
        <f>I1813-O1813</f>
        <v/>
      </c>
      <c r="Q1813" s="418" t="n"/>
      <c r="R1813" s="418" t="inlineStr">
        <is>
          <t>2022-000476</t>
        </is>
      </c>
      <c r="S1813" s="418" t="inlineStr"/>
      <c r="T1813" s="418">
        <f>R1813=S1813</f>
        <v/>
      </c>
      <c r="U1813" s="418">
        <f>AND(MONTH(F1813)=MONTH(Y1813), YEAR(F1813)=YEAR(Y1813))</f>
        <v/>
      </c>
      <c r="V1813" s="418">
        <f>AND(AC1813&lt;&gt;"", 'Company information'!D$4&lt;&gt;"", RIGHT(SUBSTITUTE(AC1813,"-",""),9)=RIGHT(SUBSTITUTE('Company information'!D$4,"-",""),9))</f>
        <v/>
      </c>
      <c r="W1813" s="418">
        <f>AI1813-I1813</f>
        <v/>
      </c>
      <c r="X1813" s="455" t="n"/>
      <c r="Y1813" s="417" t="n"/>
      <c r="Z1813" s="418" t="n"/>
      <c r="AA1813" s="418" t="n"/>
      <c r="AB1813" s="418" t="n"/>
      <c r="AC1813" s="418" t="n"/>
      <c r="AD1813" s="418" t="n"/>
      <c r="AE1813" s="455" t="n"/>
      <c r="AF1813" s="455" t="n"/>
      <c r="AG1813" s="455" t="n"/>
      <c r="AH1813" s="455" t="n"/>
      <c r="AI1813" s="455" t="n"/>
      <c r="AJ1813" s="455" t="n"/>
      <c r="AK1813" s="455" t="n"/>
      <c r="AL1813" s="455" t="n"/>
      <c r="AM1813" s="455" t="n"/>
      <c r="AN1813" s="455" t="n"/>
      <c r="AO1813" s="455" t="n"/>
      <c r="AP1813" s="455" t="n"/>
      <c r="AQ1813" s="455" t="n"/>
      <c r="AR1813" s="418" t="n"/>
      <c r="AS1813" s="418" t="n"/>
      <c r="AT1813" s="418" t="n"/>
    </row>
    <row r="1814">
      <c r="A1814" s="417" t="n">
        <v>1805</v>
      </c>
      <c r="B1814" s="418" t="inlineStr">
        <is>
          <t>Customs Clearance Fee</t>
        </is>
      </c>
      <c r="C1814" s="418" t="inlineStr">
        <is>
          <t>មេហ្គាតុន ស៊ីឃ្យួរឹធី ឯ.ក</t>
        </is>
      </c>
      <c r="D1814" s="418" t="inlineStr">
        <is>
          <t>K007-901803178</t>
        </is>
      </c>
      <c r="E1814" s="418" t="inlineStr">
        <is>
          <t>000220</t>
        </is>
      </c>
      <c r="F1814" s="419" t="n">
        <v>44865</v>
      </c>
      <c r="G1814" s="420" t="n">
        <v>1137928</v>
      </c>
      <c r="H1814" s="418" t="n"/>
      <c r="I1814" s="455" t="n">
        <v>1137928</v>
      </c>
      <c r="J1814" s="418">
        <f>IF(L1814&lt;&gt;"",L1814,K1814)</f>
        <v/>
      </c>
      <c r="K1814" s="418">
        <f>IF(AND(T1814=TRUE, U1814=TRUE, V1814=TRUE), IF(W1814&lt;-0.05, "អនុញ្ញាត (អ្នកផ្គត់ផ្គង់ប្រកាសខ្វះ)", "បានប្រកាស (អនុញ្ញាត)"), IF(AND(T1814=FALSE, U1814=FALSE, V1814=FALSE), "ព្យួរទុក (មិនមានទិន្នន័យ)", "ប្រកាសខុស (ព្យួរទុក)"))</f>
        <v/>
      </c>
      <c r="L1814" s="418" t="inlineStr"/>
      <c r="M1814" s="418" t="inlineStr"/>
      <c r="N1814" s="455" t="n"/>
      <c r="O1814" s="455">
        <f>IF(W1814&lt;0,AI1814,I1814)</f>
        <v/>
      </c>
      <c r="P1814" s="455">
        <f>I1814-O1814</f>
        <v/>
      </c>
      <c r="Q1814" s="418" t="n"/>
      <c r="R1814" s="418" t="inlineStr">
        <is>
          <t>000220</t>
        </is>
      </c>
      <c r="S1814" s="418" t="inlineStr">
        <is>
          <t>000220</t>
        </is>
      </c>
      <c r="T1814" s="418">
        <f>R1814=S1814</f>
        <v/>
      </c>
      <c r="U1814" s="418">
        <f>AND(MONTH(F1814)=MONTH(Y1814), YEAR(F1814)=YEAR(Y1814))</f>
        <v/>
      </c>
      <c r="V1814" s="418">
        <f>AND(AC1814&lt;&gt;"", 'Company information'!D$4&lt;&gt;"", RIGHT(SUBSTITUTE(AC1814,"-",""),9)=RIGHT(SUBSTITUTE('Company information'!D$4,"-",""),9))</f>
        <v/>
      </c>
      <c r="W1814" s="418">
        <f>AI1814-I1814</f>
        <v/>
      </c>
      <c r="X1814" s="455" t="n"/>
      <c r="Y1814" s="419" t="n">
        <v>44848</v>
      </c>
      <c r="Z1814" s="418" t="inlineStr">
        <is>
          <t>000220</t>
        </is>
      </c>
      <c r="AA1814" s="418" t="inlineStr"/>
      <c r="AB1814" s="418" t="inlineStr">
        <is>
          <t>បុគ្គលជាប់អាករ</t>
        </is>
      </c>
      <c r="AC1814" s="418" t="inlineStr">
        <is>
          <t>L001-100193587</t>
        </is>
      </c>
      <c r="AD1814" s="418" t="inlineStr">
        <is>
          <t>ជាំងស៊ី ៣អិល មេឌីខល ប្រដាក់ គ្រុប (ខេមបូឌា)</t>
        </is>
      </c>
      <c r="AE1814" s="455" t="n">
        <v>3373216</v>
      </c>
      <c r="AF1814" s="455" t="n">
        <v>3066560</v>
      </c>
      <c r="AG1814" s="455" t="n">
        <v>0</v>
      </c>
      <c r="AH1814" s="455" t="n">
        <v>0</v>
      </c>
      <c r="AI1814" s="455" t="n">
        <v>306656</v>
      </c>
      <c r="AJ1814" s="455" t="n">
        <v>0</v>
      </c>
      <c r="AK1814" s="455" t="n">
        <v>0</v>
      </c>
      <c r="AL1814" s="455" t="n">
        <v>0</v>
      </c>
      <c r="AM1814" s="455" t="n">
        <v>0</v>
      </c>
      <c r="AN1814" s="455" t="n">
        <v>0</v>
      </c>
      <c r="AO1814" s="455" t="n">
        <v>0</v>
      </c>
      <c r="AP1814" s="455" t="n">
        <v>0</v>
      </c>
      <c r="AQ1814" s="455" t="n">
        <v>0</v>
      </c>
      <c r="AR1814" s="418" t="inlineStr"/>
      <c r="AS1814" s="418" t="inlineStr">
        <is>
          <t>Visa</t>
        </is>
      </c>
      <c r="AT1814" s="418" t="inlineStr">
        <is>
          <t>បានប្រកាសពន្ធ</t>
        </is>
      </c>
    </row>
    <row r="1815">
      <c r="A1815" s="417" t="n">
        <v>1806</v>
      </c>
      <c r="B1815" s="418" t="inlineStr">
        <is>
          <t>Customs Clearance Fee and OT Charge Doc</t>
        </is>
      </c>
      <c r="C1815" s="418" t="inlineStr">
        <is>
          <t>អូ.អិម.អេស. (ខេមបូឌា)</t>
        </is>
      </c>
      <c r="D1815" s="418" t="inlineStr">
        <is>
          <t>K005-105004278</t>
        </is>
      </c>
      <c r="E1815" s="418" t="inlineStr">
        <is>
          <t>17873</t>
        </is>
      </c>
      <c r="F1815" s="419" t="n">
        <v>44855</v>
      </c>
      <c r="G1815" s="420" t="n">
        <v>240468</v>
      </c>
      <c r="H1815" s="418" t="n"/>
      <c r="I1815" s="455" t="n">
        <v>240468</v>
      </c>
      <c r="J1815" s="418">
        <f>IF(L1815&lt;&gt;"",L1815,K1815)</f>
        <v/>
      </c>
      <c r="K1815" s="418">
        <f>IF(AND(T1815=TRUE, U1815=TRUE, V1815=TRUE), IF(W1815&lt;-0.05, "អនុញ្ញាត (អ្នកផ្គត់ផ្គង់ប្រកាសខ្វះ)", "បានប្រកាស (អនុញ្ញាត)"), IF(AND(T1815=FALSE, U1815=FALSE, V1815=FALSE), "ព្យួរទុក (មិនមានទិន្នន័យ)", "ប្រកាសខុស (ព្យួរទុក)"))</f>
        <v/>
      </c>
      <c r="L1815" s="418" t="inlineStr"/>
      <c r="M1815" s="418" t="inlineStr"/>
      <c r="N1815" s="455" t="n"/>
      <c r="O1815" s="455">
        <f>IF(W1815&lt;0,AI1815,I1815)</f>
        <v/>
      </c>
      <c r="P1815" s="455">
        <f>I1815-O1815</f>
        <v/>
      </c>
      <c r="Q1815" s="418" t="n"/>
      <c r="R1815" s="418" t="inlineStr">
        <is>
          <t>17873</t>
        </is>
      </c>
      <c r="S1815" s="418" t="inlineStr">
        <is>
          <t>17873</t>
        </is>
      </c>
      <c r="T1815" s="418">
        <f>R1815=S1815</f>
        <v/>
      </c>
      <c r="U1815" s="418">
        <f>AND(MONTH(F1815)=MONTH(Y1815), YEAR(F1815)=YEAR(Y1815))</f>
        <v/>
      </c>
      <c r="V1815" s="418">
        <f>AND(AC1815&lt;&gt;"", 'Company information'!D$4&lt;&gt;"", RIGHT(SUBSTITUTE(AC1815,"-",""),9)=RIGHT(SUBSTITUTE('Company information'!D$4,"-",""),9))</f>
        <v/>
      </c>
      <c r="W1815" s="418">
        <f>AI1815-I1815</f>
        <v/>
      </c>
      <c r="X1815" s="455" t="n"/>
      <c r="Y1815" s="419" t="n">
        <v>44855</v>
      </c>
      <c r="Z1815" s="418" t="inlineStr">
        <is>
          <t>17873</t>
        </is>
      </c>
      <c r="AA1815" s="418" t="inlineStr"/>
      <c r="AB1815" s="418" t="inlineStr">
        <is>
          <t>បុគ្គលជាប់អាករ</t>
        </is>
      </c>
      <c r="AC1815" s="418" t="inlineStr">
        <is>
          <t>L001-100067123</t>
        </is>
      </c>
      <c r="AD1815" s="418" t="inlineStr">
        <is>
          <t>រីឡាយអេប៊ល សូស អ៊ិនដាសស្រ្ទៀល (ខេមបូឌា)</t>
        </is>
      </c>
      <c r="AE1815" s="455" t="n">
        <v>2645148</v>
      </c>
      <c r="AF1815" s="455" t="n">
        <v>2404680</v>
      </c>
      <c r="AG1815" s="455" t="n">
        <v>0</v>
      </c>
      <c r="AH1815" s="455" t="n">
        <v>0</v>
      </c>
      <c r="AI1815" s="455" t="n">
        <v>240468</v>
      </c>
      <c r="AJ1815" s="455" t="n">
        <v>0</v>
      </c>
      <c r="AK1815" s="455" t="n">
        <v>0</v>
      </c>
      <c r="AL1815" s="455" t="n">
        <v>0</v>
      </c>
      <c r="AM1815" s="455" t="n">
        <v>0</v>
      </c>
      <c r="AN1815" s="455" t="n">
        <v>0</v>
      </c>
      <c r="AO1815" s="455" t="n">
        <v>0</v>
      </c>
      <c r="AP1815" s="455" t="n">
        <v>0</v>
      </c>
      <c r="AQ1815" s="455" t="n">
        <v>0</v>
      </c>
      <c r="AR1815" s="418" t="inlineStr"/>
      <c r="AS1815" s="418" t="inlineStr">
        <is>
          <t>សេវាកម្មជួល</t>
        </is>
      </c>
      <c r="AT1815" s="418" t="inlineStr">
        <is>
          <t>បានប្រកាសពន្ធ</t>
        </is>
      </c>
    </row>
    <row r="1816">
      <c r="A1816" s="417" t="n">
        <v>1807</v>
      </c>
      <c r="B1816" s="418" t="inlineStr">
        <is>
          <t>Cargo Terminal</t>
        </is>
      </c>
      <c r="C1816" s="418" t="inlineStr">
        <is>
          <t>អូ.អិម.អេស. (ខេមបូឌា)</t>
        </is>
      </c>
      <c r="D1816" s="418" t="inlineStr">
        <is>
          <t>K005-105004278</t>
        </is>
      </c>
      <c r="E1816" s="418" t="inlineStr">
        <is>
          <t>17909</t>
        </is>
      </c>
      <c r="F1816" s="419" t="n">
        <v>44859</v>
      </c>
      <c r="G1816" s="420" t="n">
        <v>82900</v>
      </c>
      <c r="H1816" s="418" t="n"/>
      <c r="I1816" s="455" t="n">
        <v>82900</v>
      </c>
      <c r="J1816" s="418">
        <f>IF(L1816&lt;&gt;"",L1816,K1816)</f>
        <v/>
      </c>
      <c r="K1816" s="418">
        <f>IF(AND(T1816=TRUE, U1816=TRUE, V1816=TRUE), IF(W1816&lt;-0.05, "អនុញ្ញាត (អ្នកផ្គត់ផ្គង់ប្រកាសខ្វះ)", "បានប្រកាស (អនុញ្ញាត)"), IF(AND(T1816=FALSE, U1816=FALSE, V1816=FALSE), "ព្យួរទុក (មិនមានទិន្នន័យ)", "ប្រកាសខុស (ព្យួរទុក)"))</f>
        <v/>
      </c>
      <c r="L1816" s="418" t="inlineStr"/>
      <c r="M1816" s="418" t="inlineStr"/>
      <c r="N1816" s="455" t="n"/>
      <c r="O1816" s="455">
        <f>IF(W1816&lt;0,AI1816,I1816)</f>
        <v/>
      </c>
      <c r="P1816" s="455">
        <f>I1816-O1816</f>
        <v/>
      </c>
      <c r="Q1816" s="418" t="n"/>
      <c r="R1816" s="418" t="inlineStr">
        <is>
          <t>17909</t>
        </is>
      </c>
      <c r="S1816" s="418" t="inlineStr">
        <is>
          <t>17909</t>
        </is>
      </c>
      <c r="T1816" s="418">
        <f>R1816=S1816</f>
        <v/>
      </c>
      <c r="U1816" s="418">
        <f>AND(MONTH(F1816)=MONTH(Y1816), YEAR(F1816)=YEAR(Y1816))</f>
        <v/>
      </c>
      <c r="V1816" s="418">
        <f>AND(AC1816&lt;&gt;"", 'Company information'!D$4&lt;&gt;"", RIGHT(SUBSTITUTE(AC1816,"-",""),9)=RIGHT(SUBSTITUTE('Company information'!D$4,"-",""),9))</f>
        <v/>
      </c>
      <c r="W1816" s="418">
        <f>AI1816-I1816</f>
        <v/>
      </c>
      <c r="X1816" s="455" t="n"/>
      <c r="Y1816" s="419" t="n">
        <v>44859</v>
      </c>
      <c r="Z1816" s="418" t="inlineStr">
        <is>
          <t>17909</t>
        </is>
      </c>
      <c r="AA1816" s="418" t="inlineStr"/>
      <c r="AB1816" s="418" t="inlineStr">
        <is>
          <t>បុគ្គលជាប់អាករ</t>
        </is>
      </c>
      <c r="AC1816" s="418" t="inlineStr">
        <is>
          <t>L001-100067123</t>
        </is>
      </c>
      <c r="AD1816" s="418" t="inlineStr">
        <is>
          <t>រីឡាយអេប៊ល សូស អ៊ិនដាសស្រ្ទៀល (ខេមបូឌា)</t>
        </is>
      </c>
      <c r="AE1816" s="455" t="n">
        <v>911900</v>
      </c>
      <c r="AF1816" s="455" t="n">
        <v>829000</v>
      </c>
      <c r="AG1816" s="455" t="n">
        <v>0</v>
      </c>
      <c r="AH1816" s="455" t="n">
        <v>0</v>
      </c>
      <c r="AI1816" s="455" t="n">
        <v>82900</v>
      </c>
      <c r="AJ1816" s="455" t="n">
        <v>0</v>
      </c>
      <c r="AK1816" s="455" t="n">
        <v>0</v>
      </c>
      <c r="AL1816" s="455" t="n">
        <v>0</v>
      </c>
      <c r="AM1816" s="455" t="n">
        <v>0</v>
      </c>
      <c r="AN1816" s="455" t="n">
        <v>0</v>
      </c>
      <c r="AO1816" s="455" t="n">
        <v>0</v>
      </c>
      <c r="AP1816" s="455" t="n">
        <v>0</v>
      </c>
      <c r="AQ1816" s="455" t="n">
        <v>0</v>
      </c>
      <c r="AR1816" s="418" t="inlineStr"/>
      <c r="AS1816" s="418" t="inlineStr">
        <is>
          <t>សេវាកម្មជួល</t>
        </is>
      </c>
      <c r="AT1816" s="418" t="inlineStr">
        <is>
          <t>បានប្រកាសពន្ធ</t>
        </is>
      </c>
    </row>
    <row r="1817">
      <c r="A1817" s="417" t="n">
        <v>1808</v>
      </c>
      <c r="B1817" s="418" t="inlineStr">
        <is>
          <t>Customs Clearance Fee</t>
        </is>
      </c>
      <c r="C1817" s="418" t="inlineStr">
        <is>
          <t>អូ.អិម.អេស. (ខេមបូឌា)</t>
        </is>
      </c>
      <c r="D1817" s="418" t="inlineStr">
        <is>
          <t>K005-105004278</t>
        </is>
      </c>
      <c r="E1817" s="418" t="inlineStr">
        <is>
          <t>17907</t>
        </is>
      </c>
      <c r="F1817" s="419" t="n">
        <v>44859</v>
      </c>
      <c r="G1817" s="420" t="n">
        <v>373050</v>
      </c>
      <c r="H1817" s="418" t="n"/>
      <c r="I1817" s="455" t="n">
        <v>373050</v>
      </c>
      <c r="J1817" s="418">
        <f>IF(L1817&lt;&gt;"",L1817,K1817)</f>
        <v/>
      </c>
      <c r="K1817" s="418">
        <f>IF(AND(T1817=TRUE, U1817=TRUE, V1817=TRUE), IF(W1817&lt;-0.05, "អនុញ្ញាត (អ្នកផ្គត់ផ្គង់ប្រកាសខ្វះ)", "បានប្រកាស (អនុញ្ញាត)"), IF(AND(T1817=FALSE, U1817=FALSE, V1817=FALSE), "ព្យួរទុក (មិនមានទិន្នន័យ)", "ប្រកាសខុស (ព្យួរទុក)"))</f>
        <v/>
      </c>
      <c r="L1817" s="418" t="inlineStr"/>
      <c r="M1817" s="418" t="inlineStr"/>
      <c r="N1817" s="455" t="n"/>
      <c r="O1817" s="455">
        <f>IF(W1817&lt;0,AI1817,I1817)</f>
        <v/>
      </c>
      <c r="P1817" s="455">
        <f>I1817-O1817</f>
        <v/>
      </c>
      <c r="Q1817" s="418" t="n"/>
      <c r="R1817" s="418" t="inlineStr">
        <is>
          <t>17907</t>
        </is>
      </c>
      <c r="S1817" s="418" t="inlineStr">
        <is>
          <t>17907</t>
        </is>
      </c>
      <c r="T1817" s="418">
        <f>R1817=S1817</f>
        <v/>
      </c>
      <c r="U1817" s="418">
        <f>AND(MONTH(F1817)=MONTH(Y1817), YEAR(F1817)=YEAR(Y1817))</f>
        <v/>
      </c>
      <c r="V1817" s="418">
        <f>AND(AC1817&lt;&gt;"", 'Company information'!D$4&lt;&gt;"", RIGHT(SUBSTITUTE(AC1817,"-",""),9)=RIGHT(SUBSTITUTE('Company information'!D$4,"-",""),9))</f>
        <v/>
      </c>
      <c r="W1817" s="418">
        <f>AI1817-I1817</f>
        <v/>
      </c>
      <c r="X1817" s="455" t="n"/>
      <c r="Y1817" s="419" t="n">
        <v>44859</v>
      </c>
      <c r="Z1817" s="418" t="inlineStr">
        <is>
          <t>17907</t>
        </is>
      </c>
      <c r="AA1817" s="418" t="inlineStr"/>
      <c r="AB1817" s="418" t="inlineStr">
        <is>
          <t>បុគ្គលជាប់អាករ</t>
        </is>
      </c>
      <c r="AC1817" s="418" t="inlineStr">
        <is>
          <t>L001-100067123</t>
        </is>
      </c>
      <c r="AD1817" s="418" t="inlineStr">
        <is>
          <t>រីឡាយអេប៊ល សូស អ៊ិនដាសស្រ្ទៀល (ខេមបូឌា)</t>
        </is>
      </c>
      <c r="AE1817" s="455" t="n">
        <v>4103550</v>
      </c>
      <c r="AF1817" s="455" t="n">
        <v>3730500</v>
      </c>
      <c r="AG1817" s="455" t="n">
        <v>0</v>
      </c>
      <c r="AH1817" s="455" t="n">
        <v>0</v>
      </c>
      <c r="AI1817" s="455" t="n">
        <v>373050</v>
      </c>
      <c r="AJ1817" s="455" t="n">
        <v>0</v>
      </c>
      <c r="AK1817" s="455" t="n">
        <v>0</v>
      </c>
      <c r="AL1817" s="455" t="n">
        <v>0</v>
      </c>
      <c r="AM1817" s="455" t="n">
        <v>0</v>
      </c>
      <c r="AN1817" s="455" t="n">
        <v>0</v>
      </c>
      <c r="AO1817" s="455" t="n">
        <v>0</v>
      </c>
      <c r="AP1817" s="455" t="n">
        <v>0</v>
      </c>
      <c r="AQ1817" s="455" t="n">
        <v>0</v>
      </c>
      <c r="AR1817" s="418" t="inlineStr"/>
      <c r="AS1817" s="418" t="inlineStr">
        <is>
          <t>សេវាកម្មជួល</t>
        </is>
      </c>
      <c r="AT1817" s="418" t="inlineStr">
        <is>
          <t>បានប្រកាសពន្ធ</t>
        </is>
      </c>
    </row>
    <row r="1818">
      <c r="A1818" s="417" t="n">
        <v>1809</v>
      </c>
      <c r="B1818" s="418" t="inlineStr">
        <is>
          <t>Cargo Terminal</t>
        </is>
      </c>
      <c r="C1818" s="418" t="inlineStr">
        <is>
          <t>អូ.អិម.អេស. (ខេមបូឌា)</t>
        </is>
      </c>
      <c r="D1818" s="418" t="inlineStr">
        <is>
          <t>K005-105004278</t>
        </is>
      </c>
      <c r="E1818" s="418" t="inlineStr">
        <is>
          <t>17908</t>
        </is>
      </c>
      <c r="F1818" s="419" t="n">
        <v>44859</v>
      </c>
      <c r="G1818" s="420" t="n">
        <v>57201</v>
      </c>
      <c r="H1818" s="418" t="n"/>
      <c r="I1818" s="455" t="n">
        <v>57201</v>
      </c>
      <c r="J1818" s="418">
        <f>IF(L1818&lt;&gt;"",L1818,K1818)</f>
        <v/>
      </c>
      <c r="K1818" s="418">
        <f>IF(AND(T1818=TRUE, U1818=TRUE, V1818=TRUE), IF(W1818&lt;-0.05, "អនុញ្ញាត (អ្នកផ្គត់ផ្គង់ប្រកាសខ្វះ)", "បានប្រកាស (អនុញ្ញាត)"), IF(AND(T1818=FALSE, U1818=FALSE, V1818=FALSE), "ព្យួរទុក (មិនមានទិន្នន័យ)", "ប្រកាសខុស (ព្យួរទុក)"))</f>
        <v/>
      </c>
      <c r="L1818" s="418" t="inlineStr"/>
      <c r="M1818" s="418" t="inlineStr"/>
      <c r="N1818" s="455" t="n"/>
      <c r="O1818" s="455">
        <f>IF(W1818&lt;0,AI1818,I1818)</f>
        <v/>
      </c>
      <c r="P1818" s="455">
        <f>I1818-O1818</f>
        <v/>
      </c>
      <c r="Q1818" s="418" t="n"/>
      <c r="R1818" s="418" t="inlineStr">
        <is>
          <t>17908</t>
        </is>
      </c>
      <c r="S1818" s="418" t="inlineStr">
        <is>
          <t>17908</t>
        </is>
      </c>
      <c r="T1818" s="418">
        <f>R1818=S1818</f>
        <v/>
      </c>
      <c r="U1818" s="418">
        <f>AND(MONTH(F1818)=MONTH(Y1818), YEAR(F1818)=YEAR(Y1818))</f>
        <v/>
      </c>
      <c r="V1818" s="418">
        <f>AND(AC1818&lt;&gt;"", 'Company information'!D$4&lt;&gt;"", RIGHT(SUBSTITUTE(AC1818,"-",""),9)=RIGHT(SUBSTITUTE('Company information'!D$4,"-",""),9))</f>
        <v/>
      </c>
      <c r="W1818" s="418">
        <f>AI1818-I1818</f>
        <v/>
      </c>
      <c r="X1818" s="455" t="n"/>
      <c r="Y1818" s="419" t="n">
        <v>44859</v>
      </c>
      <c r="Z1818" s="418" t="inlineStr">
        <is>
          <t>17908</t>
        </is>
      </c>
      <c r="AA1818" s="418" t="inlineStr"/>
      <c r="AB1818" s="418" t="inlineStr">
        <is>
          <t>បុគ្គលជាប់អាករ</t>
        </is>
      </c>
      <c r="AC1818" s="418" t="inlineStr">
        <is>
          <t>L001-100067123</t>
        </is>
      </c>
      <c r="AD1818" s="418" t="inlineStr">
        <is>
          <t>រីឡាយអេប៊ល សូស អ៊ិនដាសស្រ្ទៀល (ខេមបូឌា)</t>
        </is>
      </c>
      <c r="AE1818" s="455" t="n">
        <v>629211</v>
      </c>
      <c r="AF1818" s="455" t="n">
        <v>572010</v>
      </c>
      <c r="AG1818" s="455" t="n">
        <v>0</v>
      </c>
      <c r="AH1818" s="455" t="n">
        <v>0</v>
      </c>
      <c r="AI1818" s="455" t="n">
        <v>57201</v>
      </c>
      <c r="AJ1818" s="455" t="n">
        <v>0</v>
      </c>
      <c r="AK1818" s="455" t="n">
        <v>0</v>
      </c>
      <c r="AL1818" s="455" t="n">
        <v>0</v>
      </c>
      <c r="AM1818" s="455" t="n">
        <v>0</v>
      </c>
      <c r="AN1818" s="455" t="n">
        <v>0</v>
      </c>
      <c r="AO1818" s="455" t="n">
        <v>0</v>
      </c>
      <c r="AP1818" s="455" t="n">
        <v>0</v>
      </c>
      <c r="AQ1818" s="455" t="n">
        <v>0</v>
      </c>
      <c r="AR1818" s="418" t="inlineStr"/>
      <c r="AS1818" s="418" t="inlineStr">
        <is>
          <t>សេវាកម្មជួល</t>
        </is>
      </c>
      <c r="AT1818" s="418" t="inlineStr">
        <is>
          <t>បានប្រកាសពន្ធ</t>
        </is>
      </c>
    </row>
    <row r="1819">
      <c r="A1819" s="417" t="n">
        <v>1810</v>
      </c>
      <c r="B1819" s="418" t="inlineStr">
        <is>
          <t>Customs Clearance Fee</t>
        </is>
      </c>
      <c r="C1819" s="418" t="inlineStr">
        <is>
          <t>ជីអូស៊ី ផ្លាស ថេកណឡជី ឯ.ក</t>
        </is>
      </c>
      <c r="D1819" s="418" t="inlineStr">
        <is>
          <t>K005-902101827</t>
        </is>
      </c>
      <c r="E1819" s="418" t="inlineStr">
        <is>
          <t>GP221068</t>
        </is>
      </c>
      <c r="F1819" s="419" t="n">
        <v>44861</v>
      </c>
      <c r="G1819" s="420" t="n">
        <v>324733</v>
      </c>
      <c r="H1819" s="418" t="n"/>
      <c r="I1819" s="455" t="n">
        <v>324733</v>
      </c>
      <c r="J1819" s="418">
        <f>IF(L1819&lt;&gt;"",L1819,K1819)</f>
        <v/>
      </c>
      <c r="K1819" s="418">
        <f>IF(AND(T1819=TRUE, U1819=TRUE, V1819=TRUE), IF(W1819&lt;-0.05, "អនុញ្ញាត (អ្នកផ្គត់ផ្គង់ប្រកាសខ្វះ)", "បានប្រកាស (អនុញ្ញាត)"), IF(AND(T1819=FALSE, U1819=FALSE, V1819=FALSE), "ព្យួរទុក (មិនមានទិន្នន័យ)", "ប្រកាសខុស (ព្យួរទុក)"))</f>
        <v/>
      </c>
      <c r="L1819" s="418" t="inlineStr"/>
      <c r="M1819" s="418" t="inlineStr"/>
      <c r="N1819" s="455" t="n"/>
      <c r="O1819" s="455">
        <f>IF(W1819&lt;0,AI1819,I1819)</f>
        <v/>
      </c>
      <c r="P1819" s="455">
        <f>I1819-O1819</f>
        <v/>
      </c>
      <c r="Q1819" s="418" t="n"/>
      <c r="R1819" s="418" t="inlineStr">
        <is>
          <t>GP221068</t>
        </is>
      </c>
      <c r="S1819" s="418" t="inlineStr">
        <is>
          <t>GP221068</t>
        </is>
      </c>
      <c r="T1819" s="418">
        <f>R1819=S1819</f>
        <v/>
      </c>
      <c r="U1819" s="418">
        <f>AND(MONTH(F1819)=MONTH(Y1819), YEAR(F1819)=YEAR(Y1819))</f>
        <v/>
      </c>
      <c r="V1819" s="418">
        <f>AND(AC1819&lt;&gt;"", 'Company information'!D$4&lt;&gt;"", RIGHT(SUBSTITUTE(AC1819,"-",""),9)=RIGHT(SUBSTITUTE('Company information'!D$4,"-",""),9))</f>
        <v/>
      </c>
      <c r="W1819" s="418">
        <f>AI1819-I1819</f>
        <v/>
      </c>
      <c r="X1819" s="455" t="n"/>
      <c r="Y1819" s="419" t="n">
        <v>44861</v>
      </c>
      <c r="Z1819" s="418" t="inlineStr">
        <is>
          <t>GP221068</t>
        </is>
      </c>
      <c r="AA1819" s="418" t="inlineStr"/>
      <c r="AB1819" s="418" t="inlineStr">
        <is>
          <t>បុគ្គលជាប់អាករ</t>
        </is>
      </c>
      <c r="AC1819" s="418" t="inlineStr">
        <is>
          <t>L001-100067123</t>
        </is>
      </c>
      <c r="AD1819" s="418" t="inlineStr">
        <is>
          <t>រីឡាយអេប៊ល សូស អ៊ិនដាសស្រ្ទៀល (ខេមបូឌា)</t>
        </is>
      </c>
      <c r="AE1819" s="455" t="n">
        <v>3572061</v>
      </c>
      <c r="AF1819" s="455" t="n">
        <v>3247328</v>
      </c>
      <c r="AG1819" s="455" t="n">
        <v>0</v>
      </c>
      <c r="AH1819" s="455" t="n">
        <v>0</v>
      </c>
      <c r="AI1819" s="455" t="n">
        <v>324733</v>
      </c>
      <c r="AJ1819" s="455" t="n">
        <v>0</v>
      </c>
      <c r="AK1819" s="455" t="n">
        <v>0</v>
      </c>
      <c r="AL1819" s="455" t="n">
        <v>0</v>
      </c>
      <c r="AM1819" s="455" t="n">
        <v>0</v>
      </c>
      <c r="AN1819" s="455" t="n">
        <v>0</v>
      </c>
      <c r="AO1819" s="455" t="n">
        <v>0</v>
      </c>
      <c r="AP1819" s="455" t="n">
        <v>0</v>
      </c>
      <c r="AQ1819" s="455" t="n">
        <v>0</v>
      </c>
      <c r="AR1819" s="418" t="inlineStr"/>
      <c r="AS1819" s="418" t="inlineStr">
        <is>
          <t>LENOVO V15 GEN2 R7-5700</t>
        </is>
      </c>
      <c r="AT1819" s="418" t="inlineStr">
        <is>
          <t>បានប្រកាសពន្ធ</t>
        </is>
      </c>
    </row>
    <row r="1820">
      <c r="A1820" s="417" t="n">
        <v>1811</v>
      </c>
      <c r="B1820" s="418" t="inlineStr">
        <is>
          <t>Cargo Terminal</t>
        </is>
      </c>
      <c r="C1820" s="418" t="inlineStr">
        <is>
          <t>ឃឺន + ណាហ្គែល</t>
        </is>
      </c>
      <c r="D1820" s="418" t="inlineStr">
        <is>
          <t>L001-100045189</t>
        </is>
      </c>
      <c r="E1820" s="418" t="inlineStr">
        <is>
          <t>PTI2222018</t>
        </is>
      </c>
      <c r="F1820" s="419" t="n">
        <v>44859</v>
      </c>
      <c r="G1820" s="420" t="n">
        <v>97310</v>
      </c>
      <c r="H1820" s="418" t="n"/>
      <c r="I1820" s="455" t="n">
        <v>97310</v>
      </c>
      <c r="J1820" s="418">
        <f>IF(L1820&lt;&gt;"",L1820,K1820)</f>
        <v/>
      </c>
      <c r="K1820" s="418">
        <f>IF(AND(T1820=TRUE, U1820=TRUE, V1820=TRUE), IF(W1820&lt;-0.05, "អនុញ្ញាត (អ្នកផ្គត់ផ្គង់ប្រកាសខ្វះ)", "បានប្រកាស (អនុញ្ញាត)"), IF(AND(T1820=FALSE, U1820=FALSE, V1820=FALSE), "ព្យួរទុក (មិនមានទិន្នន័យ)", "ប្រកាសខុស (ព្យួរទុក)"))</f>
        <v/>
      </c>
      <c r="L1820" s="418" t="inlineStr"/>
      <c r="M1820" s="418" t="inlineStr"/>
      <c r="N1820" s="455" t="n"/>
      <c r="O1820" s="455">
        <f>IF(W1820&lt;0,AI1820,I1820)</f>
        <v/>
      </c>
      <c r="P1820" s="455">
        <f>I1820-O1820</f>
        <v/>
      </c>
      <c r="Q1820" s="418" t="n"/>
      <c r="R1820" s="418" t="inlineStr">
        <is>
          <t>PTI2222018</t>
        </is>
      </c>
      <c r="S1820" s="418" t="inlineStr">
        <is>
          <t>PTI2222018</t>
        </is>
      </c>
      <c r="T1820" s="418">
        <f>R1820=S1820</f>
        <v/>
      </c>
      <c r="U1820" s="418">
        <f>AND(MONTH(F1820)=MONTH(Y1820), YEAR(F1820)=YEAR(Y1820))</f>
        <v/>
      </c>
      <c r="V1820" s="418">
        <f>AND(AC1820&lt;&gt;"", 'Company information'!D$4&lt;&gt;"", RIGHT(SUBSTITUTE(AC1820,"-",""),9)=RIGHT(SUBSTITUTE('Company information'!D$4,"-",""),9))</f>
        <v/>
      </c>
      <c r="W1820" s="418">
        <f>AI1820-I1820</f>
        <v/>
      </c>
      <c r="X1820" s="455" t="n"/>
      <c r="Y1820" s="419" t="n">
        <v>44859</v>
      </c>
      <c r="Z1820" s="418" t="inlineStr">
        <is>
          <t>PTI2222018</t>
        </is>
      </c>
      <c r="AA1820" s="418" t="inlineStr"/>
      <c r="AB1820" s="418" t="inlineStr">
        <is>
          <t>បុគ្គលជាប់អាករ</t>
        </is>
      </c>
      <c r="AC1820" s="418" t="inlineStr">
        <is>
          <t>L001-100067123</t>
        </is>
      </c>
      <c r="AD1820" s="418" t="inlineStr">
        <is>
          <t>រីឡាយអេប៊ល សូស អ៊ិនដាសស្រ្ទៀល (ខេមបូឌា)</t>
        </is>
      </c>
      <c r="AE1820" s="455" t="n">
        <v>1132580</v>
      </c>
      <c r="AF1820" s="455" t="n">
        <v>973095</v>
      </c>
      <c r="AG1820" s="455" t="n">
        <v>62175</v>
      </c>
      <c r="AH1820" s="455" t="n">
        <v>0</v>
      </c>
      <c r="AI1820" s="455" t="n">
        <v>97310</v>
      </c>
      <c r="AJ1820" s="455" t="n">
        <v>0</v>
      </c>
      <c r="AK1820" s="455" t="n">
        <v>0</v>
      </c>
      <c r="AL1820" s="455" t="n">
        <v>0</v>
      </c>
      <c r="AM1820" s="455" t="n">
        <v>0</v>
      </c>
      <c r="AN1820" s="455" t="n">
        <v>0</v>
      </c>
      <c r="AO1820" s="455" t="n">
        <v>0</v>
      </c>
      <c r="AP1820" s="455" t="n">
        <v>0</v>
      </c>
      <c r="AQ1820" s="455" t="n">
        <v>0</v>
      </c>
      <c r="AR1820" s="418" t="inlineStr"/>
      <c r="AS1820" s="418" t="inlineStr">
        <is>
          <t>ថ្លៃដឹកជញ្ជូន និងសេវា</t>
        </is>
      </c>
      <c r="AT1820" s="418" t="inlineStr">
        <is>
          <t>បានប្រកាសពន្ធ</t>
        </is>
      </c>
    </row>
    <row r="1821">
      <c r="A1821" s="417" t="n">
        <v>1812</v>
      </c>
      <c r="B1821" s="418" t="inlineStr">
        <is>
          <t>Customs Clearance Fee</t>
        </is>
      </c>
      <c r="C1821" s="418" t="inlineStr">
        <is>
          <t>ឃឺន + ណាហ្គែល</t>
        </is>
      </c>
      <c r="D1821" s="418" t="inlineStr">
        <is>
          <t>L001-100045189</t>
        </is>
      </c>
      <c r="E1821" s="418" t="inlineStr">
        <is>
          <t>PTI2222012</t>
        </is>
      </c>
      <c r="F1821" s="419" t="n">
        <v>44859</v>
      </c>
      <c r="G1821" s="420" t="n">
        <v>105596</v>
      </c>
      <c r="H1821" s="418" t="n"/>
      <c r="I1821" s="455" t="n">
        <v>105596</v>
      </c>
      <c r="J1821" s="418">
        <f>IF(L1821&lt;&gt;"",L1821,K1821)</f>
        <v/>
      </c>
      <c r="K1821" s="418">
        <f>IF(AND(T1821=TRUE, U1821=TRUE, V1821=TRUE), IF(W1821&lt;-0.05, "អនុញ្ញាត (អ្នកផ្គត់ផ្គង់ប្រកាសខ្វះ)", "បានប្រកាស (អនុញ្ញាត)"), IF(AND(T1821=FALSE, U1821=FALSE, V1821=FALSE), "ព្យួរទុក (មិនមានទិន្នន័យ)", "ប្រកាសខុស (ព្យួរទុក)"))</f>
        <v/>
      </c>
      <c r="L1821" s="418" t="inlineStr"/>
      <c r="M1821" s="418" t="inlineStr"/>
      <c r="N1821" s="455" t="n"/>
      <c r="O1821" s="455">
        <f>IF(W1821&lt;0,AI1821,I1821)</f>
        <v/>
      </c>
      <c r="P1821" s="455">
        <f>I1821-O1821</f>
        <v/>
      </c>
      <c r="Q1821" s="418" t="n"/>
      <c r="R1821" s="418" t="inlineStr">
        <is>
          <t>PTI2222012</t>
        </is>
      </c>
      <c r="S1821" s="418" t="inlineStr">
        <is>
          <t>PTI2222012</t>
        </is>
      </c>
      <c r="T1821" s="418">
        <f>R1821=S1821</f>
        <v/>
      </c>
      <c r="U1821" s="418">
        <f>AND(MONTH(F1821)=MONTH(Y1821), YEAR(F1821)=YEAR(Y1821))</f>
        <v/>
      </c>
      <c r="V1821" s="418">
        <f>AND(AC1821&lt;&gt;"", 'Company information'!D$4&lt;&gt;"", RIGHT(SUBSTITUTE(AC1821,"-",""),9)=RIGHT(SUBSTITUTE('Company information'!D$4,"-",""),9))</f>
        <v/>
      </c>
      <c r="W1821" s="418">
        <f>AI1821-I1821</f>
        <v/>
      </c>
      <c r="X1821" s="455" t="n"/>
      <c r="Y1821" s="419" t="n">
        <v>44859</v>
      </c>
      <c r="Z1821" s="418" t="inlineStr">
        <is>
          <t>PTI2222012</t>
        </is>
      </c>
      <c r="AA1821" s="418" t="inlineStr"/>
      <c r="AB1821" s="418" t="inlineStr">
        <is>
          <t>បុគ្គលជាប់អាករ</t>
        </is>
      </c>
      <c r="AC1821" s="418" t="inlineStr">
        <is>
          <t>L001-100067123</t>
        </is>
      </c>
      <c r="AD1821" s="418" t="inlineStr">
        <is>
          <t>រីឡាយអេប៊ល សូស អ៊ិនដាសស្រ្ទៀល (ខេមបូឌា)</t>
        </is>
      </c>
      <c r="AE1821" s="455" t="n">
        <v>1223728</v>
      </c>
      <c r="AF1821" s="455" t="n">
        <v>1055957</v>
      </c>
      <c r="AG1821" s="455" t="n">
        <v>62175</v>
      </c>
      <c r="AH1821" s="455" t="n">
        <v>0</v>
      </c>
      <c r="AI1821" s="455" t="n">
        <v>105596</v>
      </c>
      <c r="AJ1821" s="455" t="n">
        <v>0</v>
      </c>
      <c r="AK1821" s="455" t="n">
        <v>0</v>
      </c>
      <c r="AL1821" s="455" t="n">
        <v>0</v>
      </c>
      <c r="AM1821" s="455" t="n">
        <v>0</v>
      </c>
      <c r="AN1821" s="455" t="n">
        <v>0</v>
      </c>
      <c r="AO1821" s="455" t="n">
        <v>0</v>
      </c>
      <c r="AP1821" s="455" t="n">
        <v>0</v>
      </c>
      <c r="AQ1821" s="455" t="n">
        <v>0</v>
      </c>
      <c r="AR1821" s="418" t="inlineStr"/>
      <c r="AS1821" s="418" t="inlineStr">
        <is>
          <t>ថ្លៃដឹកជញ្ជូន និងសេវា</t>
        </is>
      </c>
      <c r="AT1821" s="418" t="inlineStr">
        <is>
          <t>បានប្រកាសពន្ធ</t>
        </is>
      </c>
    </row>
    <row r="1822">
      <c r="A1822" s="417" t="n">
        <v>1813</v>
      </c>
      <c r="B1822" s="418" t="inlineStr">
        <is>
          <t>Customs Clearance Fee</t>
        </is>
      </c>
      <c r="C1822" s="418" t="inlineStr">
        <is>
          <t>ឃឺន + ណាហ្គែល</t>
        </is>
      </c>
      <c r="D1822" s="418" t="inlineStr">
        <is>
          <t>L001-100045189</t>
        </is>
      </c>
      <c r="E1822" s="418" t="inlineStr">
        <is>
          <t>PTI2222011</t>
        </is>
      </c>
      <c r="F1822" s="419" t="n">
        <v>44859</v>
      </c>
      <c r="G1822" s="420" t="n">
        <v>105596</v>
      </c>
      <c r="H1822" s="418" t="n"/>
      <c r="I1822" s="455" t="n">
        <v>105596</v>
      </c>
      <c r="J1822" s="418">
        <f>IF(L1822&lt;&gt;"",L1822,K1822)</f>
        <v/>
      </c>
      <c r="K1822" s="418">
        <f>IF(AND(T1822=TRUE, U1822=TRUE, V1822=TRUE), IF(W1822&lt;-0.05, "អនុញ្ញាត (អ្នកផ្គត់ផ្គង់ប្រកាសខ្វះ)", "បានប្រកាស (អនុញ្ញាត)"), IF(AND(T1822=FALSE, U1822=FALSE, V1822=FALSE), "ព្យួរទុក (មិនមានទិន្នន័យ)", "ប្រកាសខុស (ព្យួរទុក)"))</f>
        <v/>
      </c>
      <c r="L1822" s="418" t="inlineStr"/>
      <c r="M1822" s="418" t="inlineStr"/>
      <c r="N1822" s="455" t="n"/>
      <c r="O1822" s="455">
        <f>IF(W1822&lt;0,AI1822,I1822)</f>
        <v/>
      </c>
      <c r="P1822" s="455">
        <f>I1822-O1822</f>
        <v/>
      </c>
      <c r="Q1822" s="418" t="n"/>
      <c r="R1822" s="418" t="inlineStr">
        <is>
          <t>PTI2222011</t>
        </is>
      </c>
      <c r="S1822" s="418" t="inlineStr">
        <is>
          <t>PTI2222011</t>
        </is>
      </c>
      <c r="T1822" s="418">
        <f>R1822=S1822</f>
        <v/>
      </c>
      <c r="U1822" s="418">
        <f>AND(MONTH(F1822)=MONTH(Y1822), YEAR(F1822)=YEAR(Y1822))</f>
        <v/>
      </c>
      <c r="V1822" s="418">
        <f>AND(AC1822&lt;&gt;"", 'Company information'!D$4&lt;&gt;"", RIGHT(SUBSTITUTE(AC1822,"-",""),9)=RIGHT(SUBSTITUTE('Company information'!D$4,"-",""),9))</f>
        <v/>
      </c>
      <c r="W1822" s="418">
        <f>AI1822-I1822</f>
        <v/>
      </c>
      <c r="X1822" s="455" t="n"/>
      <c r="Y1822" s="419" t="n">
        <v>44859</v>
      </c>
      <c r="Z1822" s="418" t="inlineStr">
        <is>
          <t>PTI2222011</t>
        </is>
      </c>
      <c r="AA1822" s="418" t="inlineStr"/>
      <c r="AB1822" s="418" t="inlineStr">
        <is>
          <t>បុគ្គលជាប់អាករ</t>
        </is>
      </c>
      <c r="AC1822" s="418" t="inlineStr">
        <is>
          <t>L001-100067123</t>
        </is>
      </c>
      <c r="AD1822" s="418" t="inlineStr">
        <is>
          <t>រីឡាយអេប៊ល សូស អ៊ិនដាសស្រ្ទៀល (ខេមបូឌា)</t>
        </is>
      </c>
      <c r="AE1822" s="455" t="n">
        <v>1223728</v>
      </c>
      <c r="AF1822" s="455" t="n">
        <v>1055957</v>
      </c>
      <c r="AG1822" s="455" t="n">
        <v>62175</v>
      </c>
      <c r="AH1822" s="455" t="n">
        <v>0</v>
      </c>
      <c r="AI1822" s="455" t="n">
        <v>105596</v>
      </c>
      <c r="AJ1822" s="455" t="n">
        <v>0</v>
      </c>
      <c r="AK1822" s="455" t="n">
        <v>0</v>
      </c>
      <c r="AL1822" s="455" t="n">
        <v>0</v>
      </c>
      <c r="AM1822" s="455" t="n">
        <v>0</v>
      </c>
      <c r="AN1822" s="455" t="n">
        <v>0</v>
      </c>
      <c r="AO1822" s="455" t="n">
        <v>0</v>
      </c>
      <c r="AP1822" s="455" t="n">
        <v>0</v>
      </c>
      <c r="AQ1822" s="455" t="n">
        <v>0</v>
      </c>
      <c r="AR1822" s="418" t="inlineStr"/>
      <c r="AS1822" s="418" t="inlineStr">
        <is>
          <t>ថ្លៃដឹកជញ្ជូន និងសេវា</t>
        </is>
      </c>
      <c r="AT1822" s="418" t="inlineStr">
        <is>
          <t>បានប្រកាសពន្ធ</t>
        </is>
      </c>
    </row>
    <row r="1823">
      <c r="A1823" s="417" t="n">
        <v>1814</v>
      </c>
      <c r="B1823" s="418" t="inlineStr">
        <is>
          <t>Cargo Terminal</t>
        </is>
      </c>
      <c r="C1823" s="418" t="inlineStr">
        <is>
          <t>ឃឺន + ណាហ្គែល</t>
        </is>
      </c>
      <c r="D1823" s="418" t="inlineStr">
        <is>
          <t>L001-100045189</t>
        </is>
      </c>
      <c r="E1823" s="418" t="inlineStr">
        <is>
          <t>PTI2221877</t>
        </is>
      </c>
      <c r="F1823" s="419" t="n">
        <v>44858</v>
      </c>
      <c r="G1823" s="420" t="n">
        <v>136065</v>
      </c>
      <c r="H1823" s="418" t="n"/>
      <c r="I1823" s="455" t="n">
        <v>136065</v>
      </c>
      <c r="J1823" s="418">
        <f>IF(L1823&lt;&gt;"",L1823,K1823)</f>
        <v/>
      </c>
      <c r="K1823" s="418">
        <f>IF(AND(T1823=TRUE, U1823=TRUE, V1823=TRUE), IF(W1823&lt;-0.05, "អនុញ្ញាត (អ្នកផ្គត់ផ្គង់ប្រកាសខ្វះ)", "បានប្រកាស (អនុញ្ញាត)"), IF(AND(T1823=FALSE, U1823=FALSE, V1823=FALSE), "ព្យួរទុក (មិនមានទិន្នន័យ)", "ប្រកាសខុស (ព្យួរទុក)"))</f>
        <v/>
      </c>
      <c r="L1823" s="418" t="inlineStr"/>
      <c r="M1823" s="418" t="inlineStr"/>
      <c r="N1823" s="455" t="n"/>
      <c r="O1823" s="455">
        <f>IF(W1823&lt;0,AI1823,I1823)</f>
        <v/>
      </c>
      <c r="P1823" s="455">
        <f>I1823-O1823</f>
        <v/>
      </c>
      <c r="Q1823" s="418" t="n"/>
      <c r="R1823" s="418" t="inlineStr">
        <is>
          <t>PTI2221877</t>
        </is>
      </c>
      <c r="S1823" s="418" t="inlineStr">
        <is>
          <t>PTI2221877</t>
        </is>
      </c>
      <c r="T1823" s="418">
        <f>R1823=S1823</f>
        <v/>
      </c>
      <c r="U1823" s="418">
        <f>AND(MONTH(F1823)=MONTH(Y1823), YEAR(F1823)=YEAR(Y1823))</f>
        <v/>
      </c>
      <c r="V1823" s="418">
        <f>AND(AC1823&lt;&gt;"", 'Company information'!D$4&lt;&gt;"", RIGHT(SUBSTITUTE(AC1823,"-",""),9)=RIGHT(SUBSTITUTE('Company information'!D$4,"-",""),9))</f>
        <v/>
      </c>
      <c r="W1823" s="418">
        <f>AI1823-I1823</f>
        <v/>
      </c>
      <c r="X1823" s="455" t="n"/>
      <c r="Y1823" s="419" t="n">
        <v>44858</v>
      </c>
      <c r="Z1823" s="418" t="inlineStr">
        <is>
          <t>PTI2221877</t>
        </is>
      </c>
      <c r="AA1823" s="418" t="inlineStr"/>
      <c r="AB1823" s="418" t="inlineStr">
        <is>
          <t>បុគ្គលជាប់អាករ</t>
        </is>
      </c>
      <c r="AC1823" s="418" t="inlineStr">
        <is>
          <t>L001-100067123</t>
        </is>
      </c>
      <c r="AD1823" s="418" t="inlineStr">
        <is>
          <t>រីឡាយអេប៊ល សូស អ៊ិនដាសស្រ្ទៀល (ខេមបូឌា)</t>
        </is>
      </c>
      <c r="AE1823" s="455" t="n">
        <v>1553712</v>
      </c>
      <c r="AF1823" s="455" t="n">
        <v>1360653</v>
      </c>
      <c r="AG1823" s="455" t="n">
        <v>56994</v>
      </c>
      <c r="AH1823" s="455" t="n">
        <v>0</v>
      </c>
      <c r="AI1823" s="455" t="n">
        <v>136065</v>
      </c>
      <c r="AJ1823" s="455" t="n">
        <v>0</v>
      </c>
      <c r="AK1823" s="455" t="n">
        <v>0</v>
      </c>
      <c r="AL1823" s="455" t="n">
        <v>0</v>
      </c>
      <c r="AM1823" s="455" t="n">
        <v>0</v>
      </c>
      <c r="AN1823" s="455" t="n">
        <v>0</v>
      </c>
      <c r="AO1823" s="455" t="n">
        <v>0</v>
      </c>
      <c r="AP1823" s="455" t="n">
        <v>0</v>
      </c>
      <c r="AQ1823" s="455" t="n">
        <v>0</v>
      </c>
      <c r="AR1823" s="418" t="inlineStr"/>
      <c r="AS1823" s="418" t="inlineStr">
        <is>
          <t>ថ្លៃដឹកជញ្ជូន និងសេវា</t>
        </is>
      </c>
      <c r="AT1823" s="418" t="inlineStr">
        <is>
          <t>បានប្រកាសពន្ធ</t>
        </is>
      </c>
    </row>
    <row r="1824">
      <c r="A1824" s="417" t="n">
        <v>1815</v>
      </c>
      <c r="B1824" s="418" t="inlineStr">
        <is>
          <t>Customs Clearance Fee</t>
        </is>
      </c>
      <c r="C1824" s="418" t="inlineStr">
        <is>
          <t>ឃឺន + ណាហ្គែល</t>
        </is>
      </c>
      <c r="D1824" s="418" t="inlineStr">
        <is>
          <t>L001-100045189</t>
        </is>
      </c>
      <c r="E1824" s="418" t="inlineStr">
        <is>
          <t>PTI2221876</t>
        </is>
      </c>
      <c r="F1824" s="419" t="n">
        <v>44858</v>
      </c>
      <c r="G1824" s="420" t="n">
        <v>132640</v>
      </c>
      <c r="H1824" s="418" t="n"/>
      <c r="I1824" s="455" t="n">
        <v>132640</v>
      </c>
      <c r="J1824" s="418">
        <f>IF(L1824&lt;&gt;"",L1824,K1824)</f>
        <v/>
      </c>
      <c r="K1824" s="418">
        <f>IF(AND(T1824=TRUE, U1824=TRUE, V1824=TRUE), IF(W1824&lt;-0.05, "អនុញ្ញាត (អ្នកផ្គត់ផ្គង់ប្រកាសខ្វះ)", "បានប្រកាស (អនុញ្ញាត)"), IF(AND(T1824=FALSE, U1824=FALSE, V1824=FALSE), "ព្យួរទុក (មិនមានទិន្នន័យ)", "ប្រកាសខុស (ព្យួរទុក)"))</f>
        <v/>
      </c>
      <c r="L1824" s="418" t="inlineStr"/>
      <c r="M1824" s="418" t="inlineStr"/>
      <c r="N1824" s="455" t="n"/>
      <c r="O1824" s="455">
        <f>IF(W1824&lt;0,AI1824,I1824)</f>
        <v/>
      </c>
      <c r="P1824" s="455">
        <f>I1824-O1824</f>
        <v/>
      </c>
      <c r="Q1824" s="418" t="n"/>
      <c r="R1824" s="418" t="inlineStr">
        <is>
          <t>PTI2221876</t>
        </is>
      </c>
      <c r="S1824" s="418" t="inlineStr">
        <is>
          <t>PTI2221876</t>
        </is>
      </c>
      <c r="T1824" s="418">
        <f>R1824=S1824</f>
        <v/>
      </c>
      <c r="U1824" s="418">
        <f>AND(MONTH(F1824)=MONTH(Y1824), YEAR(F1824)=YEAR(Y1824))</f>
        <v/>
      </c>
      <c r="V1824" s="418">
        <f>AND(AC1824&lt;&gt;"", 'Company information'!D$4&lt;&gt;"", RIGHT(SUBSTITUTE(AC1824,"-",""),9)=RIGHT(SUBSTITUTE('Company information'!D$4,"-",""),9))</f>
        <v/>
      </c>
      <c r="W1824" s="418">
        <f>AI1824-I1824</f>
        <v/>
      </c>
      <c r="X1824" s="455" t="n"/>
      <c r="Y1824" s="419" t="n">
        <v>44858</v>
      </c>
      <c r="Z1824" s="418" t="inlineStr">
        <is>
          <t>PTI2221876</t>
        </is>
      </c>
      <c r="AA1824" s="418" t="inlineStr"/>
      <c r="AB1824" s="418" t="inlineStr">
        <is>
          <t>បុគ្គលជាប់អាករ</t>
        </is>
      </c>
      <c r="AC1824" s="418" t="inlineStr">
        <is>
          <t>L001-100067123</t>
        </is>
      </c>
      <c r="AD1824" s="418" t="inlineStr">
        <is>
          <t>រីឡាយអេប៊ល សូស អ៊ិនដាសស្រ្ទៀល (ខេមបូឌា)</t>
        </is>
      </c>
      <c r="AE1824" s="455" t="n">
        <v>1516034</v>
      </c>
      <c r="AF1824" s="455" t="n">
        <v>1326400</v>
      </c>
      <c r="AG1824" s="455" t="n">
        <v>56994</v>
      </c>
      <c r="AH1824" s="455" t="n">
        <v>0</v>
      </c>
      <c r="AI1824" s="455" t="n">
        <v>132640</v>
      </c>
      <c r="AJ1824" s="455" t="n">
        <v>0</v>
      </c>
      <c r="AK1824" s="455" t="n">
        <v>0</v>
      </c>
      <c r="AL1824" s="455" t="n">
        <v>0</v>
      </c>
      <c r="AM1824" s="455" t="n">
        <v>0</v>
      </c>
      <c r="AN1824" s="455" t="n">
        <v>0</v>
      </c>
      <c r="AO1824" s="455" t="n">
        <v>0</v>
      </c>
      <c r="AP1824" s="455" t="n">
        <v>0</v>
      </c>
      <c r="AQ1824" s="455" t="n">
        <v>0</v>
      </c>
      <c r="AR1824" s="418" t="inlineStr"/>
      <c r="AS1824" s="418" t="inlineStr">
        <is>
          <t>ថ្លៃដឹកជញ្ជូន និងសេវា</t>
        </is>
      </c>
      <c r="AT1824" s="418" t="inlineStr">
        <is>
          <t>បានប្រកាសពន្ធ</t>
        </is>
      </c>
    </row>
    <row r="1825">
      <c r="A1825" s="417" t="n">
        <v>1816</v>
      </c>
      <c r="B1825" s="418" t="inlineStr">
        <is>
          <t>Cargo Terminal</t>
        </is>
      </c>
      <c r="C1825" s="418" t="inlineStr">
        <is>
          <t>ឃឺន + ណាហ្គែល</t>
        </is>
      </c>
      <c r="D1825" s="418" t="inlineStr">
        <is>
          <t>L001-100045189</t>
        </is>
      </c>
      <c r="E1825" s="418" t="inlineStr">
        <is>
          <t>PTI2222274</t>
        </is>
      </c>
      <c r="F1825" s="419" t="n">
        <v>44860</v>
      </c>
      <c r="G1825" s="420" t="n">
        <v>26943</v>
      </c>
      <c r="H1825" s="418" t="n"/>
      <c r="I1825" s="455" t="n">
        <v>26943</v>
      </c>
      <c r="J1825" s="418">
        <f>IF(L1825&lt;&gt;"",L1825,K1825)</f>
        <v/>
      </c>
      <c r="K1825" s="418">
        <f>IF(AND(T1825=TRUE, U1825=TRUE, V1825=TRUE), IF(W1825&lt;-0.05, "អនុញ្ញាត (អ្នកផ្គត់ផ្គង់ប្រកាសខ្វះ)", "បានប្រកាស (អនុញ្ញាត)"), IF(AND(T1825=FALSE, U1825=FALSE, V1825=FALSE), "ព្យួរទុក (មិនមានទិន្នន័យ)", "ប្រកាសខុស (ព្យួរទុក)"))</f>
        <v/>
      </c>
      <c r="L1825" s="418" t="inlineStr"/>
      <c r="M1825" s="418" t="inlineStr"/>
      <c r="N1825" s="455" t="n"/>
      <c r="O1825" s="455">
        <f>IF(W1825&lt;0,AI1825,I1825)</f>
        <v/>
      </c>
      <c r="P1825" s="455">
        <f>I1825-O1825</f>
        <v/>
      </c>
      <c r="Q1825" s="418" t="n"/>
      <c r="R1825" s="418" t="inlineStr">
        <is>
          <t>PTI2222274</t>
        </is>
      </c>
      <c r="S1825" s="418" t="inlineStr">
        <is>
          <t>PTI2222274</t>
        </is>
      </c>
      <c r="T1825" s="418">
        <f>R1825=S1825</f>
        <v/>
      </c>
      <c r="U1825" s="418">
        <f>AND(MONTH(F1825)=MONTH(Y1825), YEAR(F1825)=YEAR(Y1825))</f>
        <v/>
      </c>
      <c r="V1825" s="418">
        <f>AND(AC1825&lt;&gt;"", 'Company information'!D$4&lt;&gt;"", RIGHT(SUBSTITUTE(AC1825,"-",""),9)=RIGHT(SUBSTITUTE('Company information'!D$4,"-",""),9))</f>
        <v/>
      </c>
      <c r="W1825" s="418">
        <f>AI1825-I1825</f>
        <v/>
      </c>
      <c r="X1825" s="455" t="n"/>
      <c r="Y1825" s="419" t="n">
        <v>44860</v>
      </c>
      <c r="Z1825" s="418" t="inlineStr">
        <is>
          <t>PTI2222274</t>
        </is>
      </c>
      <c r="AA1825" s="418" t="inlineStr"/>
      <c r="AB1825" s="418" t="inlineStr">
        <is>
          <t>បុគ្គលជាប់អាករ</t>
        </is>
      </c>
      <c r="AC1825" s="418" t="inlineStr">
        <is>
          <t>L001-100067123</t>
        </is>
      </c>
      <c r="AD1825" s="418" t="inlineStr">
        <is>
          <t>រីឡាយអេប៊ល សូស អ៊ិនដាសស្រ្ទៀល (ខេមបូឌា)</t>
        </is>
      </c>
      <c r="AE1825" s="455" t="n">
        <v>296368</v>
      </c>
      <c r="AF1825" s="455" t="n">
        <v>269425</v>
      </c>
      <c r="AG1825" s="455" t="n">
        <v>0</v>
      </c>
      <c r="AH1825" s="455" t="n">
        <v>0</v>
      </c>
      <c r="AI1825" s="455" t="n">
        <v>26943</v>
      </c>
      <c r="AJ1825" s="455" t="n">
        <v>0</v>
      </c>
      <c r="AK1825" s="455" t="n">
        <v>0</v>
      </c>
      <c r="AL1825" s="455" t="n">
        <v>0</v>
      </c>
      <c r="AM1825" s="455" t="n">
        <v>0</v>
      </c>
      <c r="AN1825" s="455" t="n">
        <v>0</v>
      </c>
      <c r="AO1825" s="455" t="n">
        <v>0</v>
      </c>
      <c r="AP1825" s="455" t="n">
        <v>0</v>
      </c>
      <c r="AQ1825" s="455" t="n">
        <v>0</v>
      </c>
      <c r="AR1825" s="418" t="inlineStr"/>
      <c r="AS1825" s="418" t="inlineStr">
        <is>
          <t>ថ្លៃដឹកជញ្ជូន និងសេវា</t>
        </is>
      </c>
      <c r="AT1825" s="418" t="inlineStr">
        <is>
          <t>បានប្រកាសពន្ធ</t>
        </is>
      </c>
    </row>
    <row r="1826">
      <c r="A1826" s="417" t="n">
        <v>1817</v>
      </c>
      <c r="B1826" s="418" t="inlineStr">
        <is>
          <t>Customs Clearance Fee</t>
        </is>
      </c>
      <c r="C1826" s="418" t="inlineStr">
        <is>
          <t>ឃឺន + ណាហ្គែល</t>
        </is>
      </c>
      <c r="D1826" s="418" t="inlineStr">
        <is>
          <t>L001-100045189</t>
        </is>
      </c>
      <c r="E1826" s="418" t="inlineStr">
        <is>
          <t>PTI2221758</t>
        </is>
      </c>
      <c r="F1826" s="419" t="n">
        <v>44858</v>
      </c>
      <c r="G1826" s="420" t="n">
        <v>26943</v>
      </c>
      <c r="H1826" s="418" t="n"/>
      <c r="I1826" s="455" t="n">
        <v>26943</v>
      </c>
      <c r="J1826" s="418">
        <f>IF(L1826&lt;&gt;"",L1826,K1826)</f>
        <v/>
      </c>
      <c r="K1826" s="418">
        <f>IF(AND(T1826=TRUE, U1826=TRUE, V1826=TRUE), IF(W1826&lt;-0.05, "អនុញ្ញាត (អ្នកផ្គត់ផ្គង់ប្រកាសខ្វះ)", "បានប្រកាស (អនុញ្ញាត)"), IF(AND(T1826=FALSE, U1826=FALSE, V1826=FALSE), "ព្យួរទុក (មិនមានទិន្នន័យ)", "ប្រកាសខុស (ព្យួរទុក)"))</f>
        <v/>
      </c>
      <c r="L1826" s="418" t="inlineStr"/>
      <c r="M1826" s="418" t="inlineStr"/>
      <c r="N1826" s="455" t="n"/>
      <c r="O1826" s="455">
        <f>IF(W1826&lt;0,AI1826,I1826)</f>
        <v/>
      </c>
      <c r="P1826" s="455">
        <f>I1826-O1826</f>
        <v/>
      </c>
      <c r="Q1826" s="418" t="n"/>
      <c r="R1826" s="418" t="inlineStr">
        <is>
          <t>PTI2221758</t>
        </is>
      </c>
      <c r="S1826" s="418" t="inlineStr">
        <is>
          <t>PTI2221758</t>
        </is>
      </c>
      <c r="T1826" s="418">
        <f>R1826=S1826</f>
        <v/>
      </c>
      <c r="U1826" s="418">
        <f>AND(MONTH(F1826)=MONTH(Y1826), YEAR(F1826)=YEAR(Y1826))</f>
        <v/>
      </c>
      <c r="V1826" s="418">
        <f>AND(AC1826&lt;&gt;"", 'Company information'!D$4&lt;&gt;"", RIGHT(SUBSTITUTE(AC1826,"-",""),9)=RIGHT(SUBSTITUTE('Company information'!D$4,"-",""),9))</f>
        <v/>
      </c>
      <c r="W1826" s="418">
        <f>AI1826-I1826</f>
        <v/>
      </c>
      <c r="X1826" s="455" t="n"/>
      <c r="Y1826" s="419" t="n">
        <v>44858</v>
      </c>
      <c r="Z1826" s="418" t="inlineStr">
        <is>
          <t>PTI2221758</t>
        </is>
      </c>
      <c r="AA1826" s="418" t="inlineStr"/>
      <c r="AB1826" s="418" t="inlineStr">
        <is>
          <t>បុគ្គលជាប់អាករ</t>
        </is>
      </c>
      <c r="AC1826" s="418" t="inlineStr">
        <is>
          <t>L001-100067123</t>
        </is>
      </c>
      <c r="AD1826" s="418" t="inlineStr">
        <is>
          <t>រីឡាយអេប៊ល សូស អ៊ិនដាសស្រ្ទៀល (ខេមបូឌា)</t>
        </is>
      </c>
      <c r="AE1826" s="455" t="n">
        <v>296368</v>
      </c>
      <c r="AF1826" s="455" t="n">
        <v>269425</v>
      </c>
      <c r="AG1826" s="455" t="n">
        <v>0</v>
      </c>
      <c r="AH1826" s="455" t="n">
        <v>0</v>
      </c>
      <c r="AI1826" s="455" t="n">
        <v>26943</v>
      </c>
      <c r="AJ1826" s="455" t="n">
        <v>0</v>
      </c>
      <c r="AK1826" s="455" t="n">
        <v>0</v>
      </c>
      <c r="AL1826" s="455" t="n">
        <v>0</v>
      </c>
      <c r="AM1826" s="455" t="n">
        <v>0</v>
      </c>
      <c r="AN1826" s="455" t="n">
        <v>0</v>
      </c>
      <c r="AO1826" s="455" t="n">
        <v>0</v>
      </c>
      <c r="AP1826" s="455" t="n">
        <v>0</v>
      </c>
      <c r="AQ1826" s="455" t="n">
        <v>0</v>
      </c>
      <c r="AR1826" s="418" t="inlineStr"/>
      <c r="AS1826" s="418" t="inlineStr">
        <is>
          <t>ថ្លៃដឹកជញ្ជូន និងសេវា</t>
        </is>
      </c>
      <c r="AT1826" s="418" t="inlineStr">
        <is>
          <t>បានប្រកាសពន្ធ</t>
        </is>
      </c>
    </row>
    <row r="1827">
      <c r="A1827" s="417" t="n">
        <v>1818</v>
      </c>
      <c r="B1827" s="418" t="inlineStr">
        <is>
          <t>Cargo Terminal</t>
        </is>
      </c>
      <c r="C1827" s="418" t="inlineStr">
        <is>
          <t>ឃឺន + ណាហ្គែល</t>
        </is>
      </c>
      <c r="D1827" s="418" t="inlineStr">
        <is>
          <t>L001-100045189</t>
        </is>
      </c>
      <c r="E1827" s="418" t="inlineStr">
        <is>
          <t>PTI2222275</t>
        </is>
      </c>
      <c r="F1827" s="419" t="n">
        <v>44860</v>
      </c>
      <c r="G1827" s="420" t="n">
        <v>26943</v>
      </c>
      <c r="H1827" s="418" t="n"/>
      <c r="I1827" s="455" t="n">
        <v>26943</v>
      </c>
      <c r="J1827" s="418">
        <f>IF(L1827&lt;&gt;"",L1827,K1827)</f>
        <v/>
      </c>
      <c r="K1827" s="418">
        <f>IF(AND(T1827=TRUE, U1827=TRUE, V1827=TRUE), IF(W1827&lt;-0.05, "អនុញ្ញាត (អ្នកផ្គត់ផ្គង់ប្រកាសខ្វះ)", "បានប្រកាស (អនុញ្ញាត)"), IF(AND(T1827=FALSE, U1827=FALSE, V1827=FALSE), "ព្យួរទុក (មិនមានទិន្នន័យ)", "ប្រកាសខុស (ព្យួរទុក)"))</f>
        <v/>
      </c>
      <c r="L1827" s="418" t="inlineStr"/>
      <c r="M1827" s="418" t="inlineStr"/>
      <c r="N1827" s="455" t="n"/>
      <c r="O1827" s="455">
        <f>IF(W1827&lt;0,AI1827,I1827)</f>
        <v/>
      </c>
      <c r="P1827" s="455">
        <f>I1827-O1827</f>
        <v/>
      </c>
      <c r="Q1827" s="418" t="n"/>
      <c r="R1827" s="418" t="inlineStr">
        <is>
          <t>PTI2222275</t>
        </is>
      </c>
      <c r="S1827" s="418" t="inlineStr">
        <is>
          <t>PTI2222275</t>
        </is>
      </c>
      <c r="T1827" s="418">
        <f>R1827=S1827</f>
        <v/>
      </c>
      <c r="U1827" s="418">
        <f>AND(MONTH(F1827)=MONTH(Y1827), YEAR(F1827)=YEAR(Y1827))</f>
        <v/>
      </c>
      <c r="V1827" s="418">
        <f>AND(AC1827&lt;&gt;"", 'Company information'!D$4&lt;&gt;"", RIGHT(SUBSTITUTE(AC1827,"-",""),9)=RIGHT(SUBSTITUTE('Company information'!D$4,"-",""),9))</f>
        <v/>
      </c>
      <c r="W1827" s="418">
        <f>AI1827-I1827</f>
        <v/>
      </c>
      <c r="X1827" s="455" t="n"/>
      <c r="Y1827" s="419" t="n">
        <v>44860</v>
      </c>
      <c r="Z1827" s="418" t="inlineStr">
        <is>
          <t>PTI2222275</t>
        </is>
      </c>
      <c r="AA1827" s="418" t="inlineStr"/>
      <c r="AB1827" s="418" t="inlineStr">
        <is>
          <t>បុគ្គលជាប់អាករ</t>
        </is>
      </c>
      <c r="AC1827" s="418" t="inlineStr">
        <is>
          <t>L001-100067123</t>
        </is>
      </c>
      <c r="AD1827" s="418" t="inlineStr">
        <is>
          <t>រីឡាយអេប៊ល សូស អ៊ិនដាសស្រ្ទៀល (ខេមបូឌា)</t>
        </is>
      </c>
      <c r="AE1827" s="455" t="n">
        <v>296368</v>
      </c>
      <c r="AF1827" s="455" t="n">
        <v>269425</v>
      </c>
      <c r="AG1827" s="455" t="n">
        <v>0</v>
      </c>
      <c r="AH1827" s="455" t="n">
        <v>0</v>
      </c>
      <c r="AI1827" s="455" t="n">
        <v>26943</v>
      </c>
      <c r="AJ1827" s="455" t="n">
        <v>0</v>
      </c>
      <c r="AK1827" s="455" t="n">
        <v>0</v>
      </c>
      <c r="AL1827" s="455" t="n">
        <v>0</v>
      </c>
      <c r="AM1827" s="455" t="n">
        <v>0</v>
      </c>
      <c r="AN1827" s="455" t="n">
        <v>0</v>
      </c>
      <c r="AO1827" s="455" t="n">
        <v>0</v>
      </c>
      <c r="AP1827" s="455" t="n">
        <v>0</v>
      </c>
      <c r="AQ1827" s="455" t="n">
        <v>0</v>
      </c>
      <c r="AR1827" s="418" t="inlineStr"/>
      <c r="AS1827" s="418" t="inlineStr">
        <is>
          <t>ថ្លៃដឹកជញ្ជូន និងសេវា</t>
        </is>
      </c>
      <c r="AT1827" s="418" t="inlineStr">
        <is>
          <t>បានប្រកាសពន្ធ</t>
        </is>
      </c>
    </row>
    <row r="1828">
      <c r="A1828" s="417" t="n">
        <v>1819</v>
      </c>
      <c r="B1828" s="418" t="inlineStr">
        <is>
          <t>Customs Clearance Fee</t>
        </is>
      </c>
      <c r="C1828" s="418" t="inlineStr">
        <is>
          <t>ឃឺន + ណាហ្គែល</t>
        </is>
      </c>
      <c r="D1828" s="418" t="inlineStr">
        <is>
          <t>L001-100045189</t>
        </is>
      </c>
      <c r="E1828" s="418" t="inlineStr">
        <is>
          <t>PTI2222273</t>
        </is>
      </c>
      <c r="F1828" s="419" t="n">
        <v>44860</v>
      </c>
      <c r="G1828" s="420" t="n">
        <v>26943</v>
      </c>
      <c r="H1828" s="418" t="n"/>
      <c r="I1828" s="455" t="n">
        <v>26943</v>
      </c>
      <c r="J1828" s="418">
        <f>IF(L1828&lt;&gt;"",L1828,K1828)</f>
        <v/>
      </c>
      <c r="K1828" s="418">
        <f>IF(AND(T1828=TRUE, U1828=TRUE, V1828=TRUE), IF(W1828&lt;-0.05, "អនុញ្ញាត (អ្នកផ្គត់ផ្គង់ប្រកាសខ្វះ)", "បានប្រកាស (អនុញ្ញាត)"), IF(AND(T1828=FALSE, U1828=FALSE, V1828=FALSE), "ព្យួរទុក (មិនមានទិន្នន័យ)", "ប្រកាសខុស (ព្យួរទុក)"))</f>
        <v/>
      </c>
      <c r="L1828" s="418" t="inlineStr"/>
      <c r="M1828" s="418" t="inlineStr"/>
      <c r="N1828" s="455" t="n"/>
      <c r="O1828" s="455">
        <f>IF(W1828&lt;0,AI1828,I1828)</f>
        <v/>
      </c>
      <c r="P1828" s="455">
        <f>I1828-O1828</f>
        <v/>
      </c>
      <c r="Q1828" s="418" t="n"/>
      <c r="R1828" s="418" t="inlineStr">
        <is>
          <t>PTI2222273</t>
        </is>
      </c>
      <c r="S1828" s="418" t="inlineStr">
        <is>
          <t>PTI2222273</t>
        </is>
      </c>
      <c r="T1828" s="418">
        <f>R1828=S1828</f>
        <v/>
      </c>
      <c r="U1828" s="418">
        <f>AND(MONTH(F1828)=MONTH(Y1828), YEAR(F1828)=YEAR(Y1828))</f>
        <v/>
      </c>
      <c r="V1828" s="418">
        <f>AND(AC1828&lt;&gt;"", 'Company information'!D$4&lt;&gt;"", RIGHT(SUBSTITUTE(AC1828,"-",""),9)=RIGHT(SUBSTITUTE('Company information'!D$4,"-",""),9))</f>
        <v/>
      </c>
      <c r="W1828" s="418">
        <f>AI1828-I1828</f>
        <v/>
      </c>
      <c r="X1828" s="455" t="n"/>
      <c r="Y1828" s="419" t="n">
        <v>44860</v>
      </c>
      <c r="Z1828" s="418" t="inlineStr">
        <is>
          <t>PTI2222273</t>
        </is>
      </c>
      <c r="AA1828" s="418" t="inlineStr"/>
      <c r="AB1828" s="418" t="inlineStr">
        <is>
          <t>បុគ្គលជាប់អាករ</t>
        </is>
      </c>
      <c r="AC1828" s="418" t="inlineStr">
        <is>
          <t>L001-100067123</t>
        </is>
      </c>
      <c r="AD1828" s="418" t="inlineStr">
        <is>
          <t>រីឡាយអេប៊ល សូស អ៊ិនដាសស្រ្ទៀល (ខេមបូឌា)</t>
        </is>
      </c>
      <c r="AE1828" s="455" t="n">
        <v>296368</v>
      </c>
      <c r="AF1828" s="455" t="n">
        <v>269425</v>
      </c>
      <c r="AG1828" s="455" t="n">
        <v>0</v>
      </c>
      <c r="AH1828" s="455" t="n">
        <v>0</v>
      </c>
      <c r="AI1828" s="455" t="n">
        <v>26943</v>
      </c>
      <c r="AJ1828" s="455" t="n">
        <v>0</v>
      </c>
      <c r="AK1828" s="455" t="n">
        <v>0</v>
      </c>
      <c r="AL1828" s="455" t="n">
        <v>0</v>
      </c>
      <c r="AM1828" s="455" t="n">
        <v>0</v>
      </c>
      <c r="AN1828" s="455" t="n">
        <v>0</v>
      </c>
      <c r="AO1828" s="455" t="n">
        <v>0</v>
      </c>
      <c r="AP1828" s="455" t="n">
        <v>0</v>
      </c>
      <c r="AQ1828" s="455" t="n">
        <v>0</v>
      </c>
      <c r="AR1828" s="418" t="inlineStr"/>
      <c r="AS1828" s="418" t="inlineStr">
        <is>
          <t>ថ្លៃដឹកជញ្ជូន និងសេវា</t>
        </is>
      </c>
      <c r="AT1828" s="418" t="inlineStr">
        <is>
          <t>បានប្រកាសពន្ធ</t>
        </is>
      </c>
    </row>
    <row r="1829">
      <c r="A1829" s="417" t="n">
        <v>1820</v>
      </c>
      <c r="B1829" s="418" t="inlineStr">
        <is>
          <t>Cargo Terminal</t>
        </is>
      </c>
      <c r="C1829" s="418" t="inlineStr">
        <is>
          <t>ឃឺន + ណាហ្គែល</t>
        </is>
      </c>
      <c r="D1829" s="418" t="inlineStr">
        <is>
          <t>L001-100045189</t>
        </is>
      </c>
      <c r="E1829" s="418" t="inlineStr">
        <is>
          <t>PTI2222272</t>
        </is>
      </c>
      <c r="F1829" s="419" t="n">
        <v>44860</v>
      </c>
      <c r="G1829" s="420" t="n">
        <v>26943</v>
      </c>
      <c r="H1829" s="418" t="n"/>
      <c r="I1829" s="455" t="n">
        <v>26943</v>
      </c>
      <c r="J1829" s="418">
        <f>IF(L1829&lt;&gt;"",L1829,K1829)</f>
        <v/>
      </c>
      <c r="K1829" s="418">
        <f>IF(AND(T1829=TRUE, U1829=TRUE, V1829=TRUE), IF(W1829&lt;-0.05, "អនុញ្ញាត (អ្នកផ្គត់ផ្គង់ប្រកាសខ្វះ)", "បានប្រកាស (អនុញ្ញាត)"), IF(AND(T1829=FALSE, U1829=FALSE, V1829=FALSE), "ព្យួរទុក (មិនមានទិន្នន័យ)", "ប្រកាសខុស (ព្យួរទុក)"))</f>
        <v/>
      </c>
      <c r="L1829" s="418" t="inlineStr"/>
      <c r="M1829" s="418" t="inlineStr"/>
      <c r="N1829" s="455" t="n"/>
      <c r="O1829" s="455">
        <f>IF(W1829&lt;0,AI1829,I1829)</f>
        <v/>
      </c>
      <c r="P1829" s="455">
        <f>I1829-O1829</f>
        <v/>
      </c>
      <c r="Q1829" s="418" t="n"/>
      <c r="R1829" s="418" t="inlineStr">
        <is>
          <t>PTI2222272</t>
        </is>
      </c>
      <c r="S1829" s="418" t="inlineStr">
        <is>
          <t>PTI2222272</t>
        </is>
      </c>
      <c r="T1829" s="418">
        <f>R1829=S1829</f>
        <v/>
      </c>
      <c r="U1829" s="418">
        <f>AND(MONTH(F1829)=MONTH(Y1829), YEAR(F1829)=YEAR(Y1829))</f>
        <v/>
      </c>
      <c r="V1829" s="418">
        <f>AND(AC1829&lt;&gt;"", 'Company information'!D$4&lt;&gt;"", RIGHT(SUBSTITUTE(AC1829,"-",""),9)=RIGHT(SUBSTITUTE('Company information'!D$4,"-",""),9))</f>
        <v/>
      </c>
      <c r="W1829" s="418">
        <f>AI1829-I1829</f>
        <v/>
      </c>
      <c r="X1829" s="455" t="n"/>
      <c r="Y1829" s="419" t="n">
        <v>44860</v>
      </c>
      <c r="Z1829" s="418" t="inlineStr">
        <is>
          <t>PTI2222272</t>
        </is>
      </c>
      <c r="AA1829" s="418" t="inlineStr"/>
      <c r="AB1829" s="418" t="inlineStr">
        <is>
          <t>បុគ្គលជាប់អាករ</t>
        </is>
      </c>
      <c r="AC1829" s="418" t="inlineStr">
        <is>
          <t>L001-100067123</t>
        </is>
      </c>
      <c r="AD1829" s="418" t="inlineStr">
        <is>
          <t>រីឡាយអេប៊ល សូស អ៊ិនដាសស្រ្ទៀល (ខេមបូឌា)</t>
        </is>
      </c>
      <c r="AE1829" s="455" t="n">
        <v>296368</v>
      </c>
      <c r="AF1829" s="455" t="n">
        <v>269425</v>
      </c>
      <c r="AG1829" s="455" t="n">
        <v>0</v>
      </c>
      <c r="AH1829" s="455" t="n">
        <v>0</v>
      </c>
      <c r="AI1829" s="455" t="n">
        <v>26943</v>
      </c>
      <c r="AJ1829" s="455" t="n">
        <v>0</v>
      </c>
      <c r="AK1829" s="455" t="n">
        <v>0</v>
      </c>
      <c r="AL1829" s="455" t="n">
        <v>0</v>
      </c>
      <c r="AM1829" s="455" t="n">
        <v>0</v>
      </c>
      <c r="AN1829" s="455" t="n">
        <v>0</v>
      </c>
      <c r="AO1829" s="455" t="n">
        <v>0</v>
      </c>
      <c r="AP1829" s="455" t="n">
        <v>0</v>
      </c>
      <c r="AQ1829" s="455" t="n">
        <v>0</v>
      </c>
      <c r="AR1829" s="418" t="inlineStr"/>
      <c r="AS1829" s="418" t="inlineStr">
        <is>
          <t>ថ្លៃដឹកជញ្ជូន និងសេវា</t>
        </is>
      </c>
      <c r="AT1829" s="418" t="inlineStr">
        <is>
          <t>បានប្រកាសពន្ធ</t>
        </is>
      </c>
    </row>
    <row r="1830">
      <c r="A1830" s="417" t="n">
        <v>1821</v>
      </c>
      <c r="B1830" s="418" t="inlineStr">
        <is>
          <t>Customs Clearance Fee</t>
        </is>
      </c>
      <c r="C1830" s="418" t="inlineStr">
        <is>
          <t>ឃឺន + ណាហ្គែល</t>
        </is>
      </c>
      <c r="D1830" s="418" t="inlineStr">
        <is>
          <t>L001-100045189</t>
        </is>
      </c>
      <c r="E1830" s="418" t="inlineStr">
        <is>
          <t>PTI2221756</t>
        </is>
      </c>
      <c r="F1830" s="419" t="n">
        <v>44857</v>
      </c>
      <c r="G1830" s="420" t="n">
        <v>245692</v>
      </c>
      <c r="H1830" s="418" t="n"/>
      <c r="I1830" s="455" t="n">
        <v>245692</v>
      </c>
      <c r="J1830" s="418">
        <f>IF(L1830&lt;&gt;"",L1830,K1830)</f>
        <v/>
      </c>
      <c r="K1830" s="418">
        <f>IF(AND(T1830=TRUE, U1830=TRUE, V1830=TRUE), IF(W1830&lt;-0.05, "អនុញ្ញាត (អ្នកផ្គត់ផ្គង់ប្រកាសខ្វះ)", "បានប្រកាស (អនុញ្ញាត)"), IF(AND(T1830=FALSE, U1830=FALSE, V1830=FALSE), "ព្យួរទុក (មិនមានទិន្នន័យ)", "ប្រកាសខុស (ព្យួរទុក)"))</f>
        <v/>
      </c>
      <c r="L1830" s="418" t="inlineStr"/>
      <c r="M1830" s="418" t="inlineStr"/>
      <c r="N1830" s="455" t="n"/>
      <c r="O1830" s="455">
        <f>IF(W1830&lt;0,AI1830,I1830)</f>
        <v/>
      </c>
      <c r="P1830" s="455">
        <f>I1830-O1830</f>
        <v/>
      </c>
      <c r="Q1830" s="418" t="n"/>
      <c r="R1830" s="418" t="inlineStr">
        <is>
          <t>PTI2221756</t>
        </is>
      </c>
      <c r="S1830" s="418" t="inlineStr">
        <is>
          <t>PTI2221756</t>
        </is>
      </c>
      <c r="T1830" s="418">
        <f>R1830=S1830</f>
        <v/>
      </c>
      <c r="U1830" s="418">
        <f>AND(MONTH(F1830)=MONTH(Y1830), YEAR(F1830)=YEAR(Y1830))</f>
        <v/>
      </c>
      <c r="V1830" s="418">
        <f>AND(AC1830&lt;&gt;"", 'Company information'!D$4&lt;&gt;"", RIGHT(SUBSTITUTE(AC1830,"-",""),9)=RIGHT(SUBSTITUTE('Company information'!D$4,"-",""),9))</f>
        <v/>
      </c>
      <c r="W1830" s="418">
        <f>AI1830-I1830</f>
        <v/>
      </c>
      <c r="X1830" s="455" t="n"/>
      <c r="Y1830" s="419" t="n">
        <v>44857</v>
      </c>
      <c r="Z1830" s="418" t="inlineStr">
        <is>
          <t>PTI2221756</t>
        </is>
      </c>
      <c r="AA1830" s="418" t="inlineStr"/>
      <c r="AB1830" s="418" t="inlineStr">
        <is>
          <t>បុគ្គលជាប់អាករ</t>
        </is>
      </c>
      <c r="AC1830" s="418" t="inlineStr">
        <is>
          <t>L001-100067123</t>
        </is>
      </c>
      <c r="AD1830" s="418" t="inlineStr">
        <is>
          <t>រីឡាយអេប៊ល សូស អ៊ិនដាសស្រ្ទៀល (ខេមបូឌា)</t>
        </is>
      </c>
      <c r="AE1830" s="455" t="n">
        <v>2702612</v>
      </c>
      <c r="AF1830" s="455" t="n">
        <v>2456920</v>
      </c>
      <c r="AG1830" s="455" t="n">
        <v>0</v>
      </c>
      <c r="AH1830" s="455" t="n">
        <v>0</v>
      </c>
      <c r="AI1830" s="455" t="n">
        <v>245692</v>
      </c>
      <c r="AJ1830" s="455" t="n">
        <v>0</v>
      </c>
      <c r="AK1830" s="455" t="n">
        <v>0</v>
      </c>
      <c r="AL1830" s="455" t="n">
        <v>0</v>
      </c>
      <c r="AM1830" s="455" t="n">
        <v>0</v>
      </c>
      <c r="AN1830" s="455" t="n">
        <v>0</v>
      </c>
      <c r="AO1830" s="455" t="n">
        <v>0</v>
      </c>
      <c r="AP1830" s="455" t="n">
        <v>0</v>
      </c>
      <c r="AQ1830" s="455" t="n">
        <v>0</v>
      </c>
      <c r="AR1830" s="418" t="inlineStr"/>
      <c r="AS1830" s="418" t="inlineStr">
        <is>
          <t>ថ្លៃដឹកជញ្ជូន និងសេវា</t>
        </is>
      </c>
      <c r="AT1830" s="418" t="inlineStr">
        <is>
          <t>បានប្រកាសពន្ធ</t>
        </is>
      </c>
    </row>
    <row r="1831">
      <c r="A1831" s="417" t="n">
        <v>1822</v>
      </c>
      <c r="B1831" s="418" t="inlineStr">
        <is>
          <t>Cargo Terminal</t>
        </is>
      </c>
      <c r="C1831" s="418" t="inlineStr">
        <is>
          <t>ឃឺន + ណាហ្គែល</t>
        </is>
      </c>
      <c r="D1831" s="418" t="inlineStr">
        <is>
          <t>L001-100045189</t>
        </is>
      </c>
      <c r="E1831" s="418" t="inlineStr">
        <is>
          <t>PTI2221755</t>
        </is>
      </c>
      <c r="F1831" s="419" t="n">
        <v>44857</v>
      </c>
      <c r="G1831" s="420" t="n">
        <v>213979</v>
      </c>
      <c r="H1831" s="418" t="n"/>
      <c r="I1831" s="455" t="n">
        <v>213979</v>
      </c>
      <c r="J1831" s="418">
        <f>IF(L1831&lt;&gt;"",L1831,K1831)</f>
        <v/>
      </c>
      <c r="K1831" s="418">
        <f>IF(AND(T1831=TRUE, U1831=TRUE, V1831=TRUE), IF(W1831&lt;-0.05, "អនុញ្ញាត (អ្នកផ្គត់ផ្គង់ប្រកាសខ្វះ)", "បានប្រកាស (អនុញ្ញាត)"), IF(AND(T1831=FALSE, U1831=FALSE, V1831=FALSE), "ព្យួរទុក (មិនមានទិន្នន័យ)", "ប្រកាសខុស (ព្យួរទុក)"))</f>
        <v/>
      </c>
      <c r="L1831" s="418" t="inlineStr"/>
      <c r="M1831" s="418" t="inlineStr"/>
      <c r="N1831" s="455" t="n"/>
      <c r="O1831" s="455">
        <f>IF(W1831&lt;0,AI1831,I1831)</f>
        <v/>
      </c>
      <c r="P1831" s="455">
        <f>I1831-O1831</f>
        <v/>
      </c>
      <c r="Q1831" s="418" t="n"/>
      <c r="R1831" s="418" t="inlineStr">
        <is>
          <t>PTI2221755</t>
        </is>
      </c>
      <c r="S1831" s="418" t="inlineStr">
        <is>
          <t>PTI2221755</t>
        </is>
      </c>
      <c r="T1831" s="418">
        <f>R1831=S1831</f>
        <v/>
      </c>
      <c r="U1831" s="418">
        <f>AND(MONTH(F1831)=MONTH(Y1831), YEAR(F1831)=YEAR(Y1831))</f>
        <v/>
      </c>
      <c r="V1831" s="418">
        <f>AND(AC1831&lt;&gt;"", 'Company information'!D$4&lt;&gt;"", RIGHT(SUBSTITUTE(AC1831,"-",""),9)=RIGHT(SUBSTITUTE('Company information'!D$4,"-",""),9))</f>
        <v/>
      </c>
      <c r="W1831" s="418">
        <f>AI1831-I1831</f>
        <v/>
      </c>
      <c r="X1831" s="455" t="n"/>
      <c r="Y1831" s="419" t="n">
        <v>44857</v>
      </c>
      <c r="Z1831" s="418" t="inlineStr">
        <is>
          <t>PTI2221755</t>
        </is>
      </c>
      <c r="AA1831" s="418" t="inlineStr"/>
      <c r="AB1831" s="418" t="inlineStr">
        <is>
          <t>បុគ្គលជាប់អាករ</t>
        </is>
      </c>
      <c r="AC1831" s="418" t="inlineStr">
        <is>
          <t>L001-100067123</t>
        </is>
      </c>
      <c r="AD1831" s="418" t="inlineStr">
        <is>
          <t>រីឡាយអេប៊ល សូស អ៊ិនដាសស្រ្ទៀល (ខេមបូឌា)</t>
        </is>
      </c>
      <c r="AE1831" s="455" t="n">
        <v>2353767</v>
      </c>
      <c r="AF1831" s="455" t="n">
        <v>2139788</v>
      </c>
      <c r="AG1831" s="455" t="n">
        <v>0</v>
      </c>
      <c r="AH1831" s="455" t="n">
        <v>0</v>
      </c>
      <c r="AI1831" s="455" t="n">
        <v>213979</v>
      </c>
      <c r="AJ1831" s="455" t="n">
        <v>0</v>
      </c>
      <c r="AK1831" s="455" t="n">
        <v>0</v>
      </c>
      <c r="AL1831" s="455" t="n">
        <v>0</v>
      </c>
      <c r="AM1831" s="455" t="n">
        <v>0</v>
      </c>
      <c r="AN1831" s="455" t="n">
        <v>0</v>
      </c>
      <c r="AO1831" s="455" t="n">
        <v>0</v>
      </c>
      <c r="AP1831" s="455" t="n">
        <v>0</v>
      </c>
      <c r="AQ1831" s="455" t="n">
        <v>0</v>
      </c>
      <c r="AR1831" s="418" t="inlineStr"/>
      <c r="AS1831" s="418" t="inlineStr">
        <is>
          <t>ថ្លៃដឹកជញ្ជូន និងសេវា</t>
        </is>
      </c>
      <c r="AT1831" s="418" t="inlineStr">
        <is>
          <t>បានប្រកាសពន្ធ</t>
        </is>
      </c>
    </row>
    <row r="1832">
      <c r="A1832" s="417" t="n">
        <v>1823</v>
      </c>
      <c r="B1832" s="418" t="inlineStr">
        <is>
          <t>Customs Clearance Fee</t>
        </is>
      </c>
      <c r="C1832" s="418" t="inlineStr">
        <is>
          <t>ឃឺន + ណាហ្គែល</t>
        </is>
      </c>
      <c r="D1832" s="418" t="inlineStr">
        <is>
          <t>L001-100045189</t>
        </is>
      </c>
      <c r="E1832" s="418" t="inlineStr">
        <is>
          <t>PTI2221754</t>
        </is>
      </c>
      <c r="F1832" s="419" t="n">
        <v>44857</v>
      </c>
      <c r="G1832" s="420" t="n">
        <v>191926</v>
      </c>
      <c r="H1832" s="418" t="n"/>
      <c r="I1832" s="455" t="n">
        <v>191926</v>
      </c>
      <c r="J1832" s="418">
        <f>IF(L1832&lt;&gt;"",L1832,K1832)</f>
        <v/>
      </c>
      <c r="K1832" s="418">
        <f>IF(AND(T1832=TRUE, U1832=TRUE, V1832=TRUE), IF(W1832&lt;-0.05, "អនុញ្ញាត (អ្នកផ្គត់ផ្គង់ប្រកាសខ្វះ)", "បានប្រកាស (អនុញ្ញាត)"), IF(AND(T1832=FALSE, U1832=FALSE, V1832=FALSE), "ព្យួរទុក (មិនមានទិន្នន័យ)", "ប្រកាសខុស (ព្យួរទុក)"))</f>
        <v/>
      </c>
      <c r="L1832" s="418" t="inlineStr"/>
      <c r="M1832" s="418" t="inlineStr"/>
      <c r="N1832" s="455" t="n"/>
      <c r="O1832" s="455">
        <f>IF(W1832&lt;0,AI1832,I1832)</f>
        <v/>
      </c>
      <c r="P1832" s="455">
        <f>I1832-O1832</f>
        <v/>
      </c>
      <c r="Q1832" s="418" t="n"/>
      <c r="R1832" s="418" t="inlineStr">
        <is>
          <t>PTI2221754</t>
        </is>
      </c>
      <c r="S1832" s="418" t="inlineStr">
        <is>
          <t>PTI2221754</t>
        </is>
      </c>
      <c r="T1832" s="418">
        <f>R1832=S1832</f>
        <v/>
      </c>
      <c r="U1832" s="418">
        <f>AND(MONTH(F1832)=MONTH(Y1832), YEAR(F1832)=YEAR(Y1832))</f>
        <v/>
      </c>
      <c r="V1832" s="418">
        <f>AND(AC1832&lt;&gt;"", 'Company information'!D$4&lt;&gt;"", RIGHT(SUBSTITUTE(AC1832,"-",""),9)=RIGHT(SUBSTITUTE('Company information'!D$4,"-",""),9))</f>
        <v/>
      </c>
      <c r="W1832" s="418">
        <f>AI1832-I1832</f>
        <v/>
      </c>
      <c r="X1832" s="455" t="n"/>
      <c r="Y1832" s="419" t="n">
        <v>44857</v>
      </c>
      <c r="Z1832" s="418" t="inlineStr">
        <is>
          <t>PTI2221754</t>
        </is>
      </c>
      <c r="AA1832" s="418" t="inlineStr"/>
      <c r="AB1832" s="418" t="inlineStr">
        <is>
          <t>បុគ្គលជាប់អាករ</t>
        </is>
      </c>
      <c r="AC1832" s="418" t="inlineStr">
        <is>
          <t>L001-100067123</t>
        </is>
      </c>
      <c r="AD1832" s="418" t="inlineStr">
        <is>
          <t>រីឡាយអេប៊ល សូស អ៊ិនដាសស្រ្ទៀល (ខេមបូឌា)</t>
        </is>
      </c>
      <c r="AE1832" s="455" t="n">
        <v>2111185</v>
      </c>
      <c r="AF1832" s="455" t="n">
        <v>1919259</v>
      </c>
      <c r="AG1832" s="455" t="n">
        <v>0</v>
      </c>
      <c r="AH1832" s="455" t="n">
        <v>0</v>
      </c>
      <c r="AI1832" s="455" t="n">
        <v>191926</v>
      </c>
      <c r="AJ1832" s="455" t="n">
        <v>0</v>
      </c>
      <c r="AK1832" s="455" t="n">
        <v>0</v>
      </c>
      <c r="AL1832" s="455" t="n">
        <v>0</v>
      </c>
      <c r="AM1832" s="455" t="n">
        <v>0</v>
      </c>
      <c r="AN1832" s="455" t="n">
        <v>0</v>
      </c>
      <c r="AO1832" s="455" t="n">
        <v>0</v>
      </c>
      <c r="AP1832" s="455" t="n">
        <v>0</v>
      </c>
      <c r="AQ1832" s="455" t="n">
        <v>0</v>
      </c>
      <c r="AR1832" s="418" t="inlineStr"/>
      <c r="AS1832" s="418" t="inlineStr">
        <is>
          <t>ថ្លៃដឹកជញ្ជូន និងសេវា</t>
        </is>
      </c>
      <c r="AT1832" s="418" t="inlineStr">
        <is>
          <t>បានប្រកាសពន្ធ</t>
        </is>
      </c>
    </row>
    <row r="1833">
      <c r="A1833" s="417" t="n">
        <v>1824</v>
      </c>
      <c r="B1833" s="418" t="inlineStr">
        <is>
          <t>Customs Clearance Fee</t>
        </is>
      </c>
      <c r="C1833" s="418" t="inlineStr">
        <is>
          <t>ឃឺន + ណាហ្គែល</t>
        </is>
      </c>
      <c r="D1833" s="418" t="inlineStr">
        <is>
          <t>L001-100045189</t>
        </is>
      </c>
      <c r="E1833" s="418" t="inlineStr">
        <is>
          <t>PTI2221753</t>
        </is>
      </c>
      <c r="F1833" s="419" t="n">
        <v>44857</v>
      </c>
      <c r="G1833" s="420" t="n">
        <v>163221</v>
      </c>
      <c r="H1833" s="418" t="n"/>
      <c r="I1833" s="455" t="n">
        <v>163221</v>
      </c>
      <c r="J1833" s="418">
        <f>IF(L1833&lt;&gt;"",L1833,K1833)</f>
        <v/>
      </c>
      <c r="K1833" s="418">
        <f>IF(AND(T1833=TRUE, U1833=TRUE, V1833=TRUE), IF(W1833&lt;-0.05, "អនុញ្ញាត (អ្នកផ្គត់ផ្គង់ប្រកាសខ្វះ)", "បានប្រកាស (អនុញ្ញាត)"), IF(AND(T1833=FALSE, U1833=FALSE, V1833=FALSE), "ព្យួរទុក (មិនមានទិន្នន័យ)", "ប្រកាសខុស (ព្យួរទុក)"))</f>
        <v/>
      </c>
      <c r="L1833" s="418" t="inlineStr"/>
      <c r="M1833" s="418" t="inlineStr"/>
      <c r="N1833" s="455" t="n"/>
      <c r="O1833" s="455">
        <f>IF(W1833&lt;0,AI1833,I1833)</f>
        <v/>
      </c>
      <c r="P1833" s="455">
        <f>I1833-O1833</f>
        <v/>
      </c>
      <c r="Q1833" s="418" t="n"/>
      <c r="R1833" s="418" t="inlineStr">
        <is>
          <t>PTI2221753</t>
        </is>
      </c>
      <c r="S1833" s="418" t="inlineStr">
        <is>
          <t>PTI2221753</t>
        </is>
      </c>
      <c r="T1833" s="418">
        <f>R1833=S1833</f>
        <v/>
      </c>
      <c r="U1833" s="418">
        <f>AND(MONTH(F1833)=MONTH(Y1833), YEAR(F1833)=YEAR(Y1833))</f>
        <v/>
      </c>
      <c r="V1833" s="418">
        <f>AND(AC1833&lt;&gt;"", 'Company information'!D$4&lt;&gt;"", RIGHT(SUBSTITUTE(AC1833,"-",""),9)=RIGHT(SUBSTITUTE('Company information'!D$4,"-",""),9))</f>
        <v/>
      </c>
      <c r="W1833" s="418">
        <f>AI1833-I1833</f>
        <v/>
      </c>
      <c r="X1833" s="455" t="n"/>
      <c r="Y1833" s="419" t="n">
        <v>44857</v>
      </c>
      <c r="Z1833" s="418" t="inlineStr">
        <is>
          <t>PTI2221753</t>
        </is>
      </c>
      <c r="AA1833" s="418" t="inlineStr"/>
      <c r="AB1833" s="418" t="inlineStr">
        <is>
          <t>បុគ្គលជាប់អាករ</t>
        </is>
      </c>
      <c r="AC1833" s="418" t="inlineStr">
        <is>
          <t>L001-100067123</t>
        </is>
      </c>
      <c r="AD1833" s="418" t="inlineStr">
        <is>
          <t>រីឡាយអេប៊ល សូស អ៊ិនដាសស្រ្ទៀល (ខេមបូឌា)</t>
        </is>
      </c>
      <c r="AE1833" s="455" t="n">
        <v>1852433</v>
      </c>
      <c r="AF1833" s="455" t="n">
        <v>1632205</v>
      </c>
      <c r="AG1833" s="455" t="n">
        <v>57008</v>
      </c>
      <c r="AH1833" s="455" t="n">
        <v>0</v>
      </c>
      <c r="AI1833" s="455" t="n">
        <v>163220</v>
      </c>
      <c r="AJ1833" s="455" t="n">
        <v>0</v>
      </c>
      <c r="AK1833" s="455" t="n">
        <v>0</v>
      </c>
      <c r="AL1833" s="455" t="n">
        <v>0</v>
      </c>
      <c r="AM1833" s="455" t="n">
        <v>0</v>
      </c>
      <c r="AN1833" s="455" t="n">
        <v>0</v>
      </c>
      <c r="AO1833" s="455" t="n">
        <v>0</v>
      </c>
      <c r="AP1833" s="455" t="n">
        <v>0</v>
      </c>
      <c r="AQ1833" s="455" t="n">
        <v>0</v>
      </c>
      <c r="AR1833" s="418" t="inlineStr"/>
      <c r="AS1833" s="418" t="inlineStr">
        <is>
          <t>ថ្លៃដឹកជញ្ជូន និងសេវា</t>
        </is>
      </c>
      <c r="AT1833" s="418" t="inlineStr">
        <is>
          <t>បានប្រកាសពន្ធ</t>
        </is>
      </c>
    </row>
    <row r="1834">
      <c r="A1834" s="417" t="n">
        <v>1825</v>
      </c>
      <c r="B1834" s="418" t="inlineStr">
        <is>
          <t>Customs Clearance Fee</t>
        </is>
      </c>
      <c r="C1834" s="418" t="inlineStr">
        <is>
          <t>ឃឺន + ណាហ្គែល</t>
        </is>
      </c>
      <c r="D1834" s="418" t="inlineStr">
        <is>
          <t>L001-100045189</t>
        </is>
      </c>
      <c r="E1834" s="418" t="inlineStr">
        <is>
          <t>PTI2221752</t>
        </is>
      </c>
      <c r="F1834" s="419" t="n">
        <v>44857</v>
      </c>
      <c r="G1834" s="420" t="n">
        <v>288302</v>
      </c>
      <c r="H1834" s="418" t="n"/>
      <c r="I1834" s="455" t="n">
        <v>288302</v>
      </c>
      <c r="J1834" s="418">
        <f>IF(L1834&lt;&gt;"",L1834,K1834)</f>
        <v/>
      </c>
      <c r="K1834" s="418">
        <f>IF(AND(T1834=TRUE, U1834=TRUE, V1834=TRUE), IF(W1834&lt;-0.05, "អនុញ្ញាត (អ្នកផ្គត់ផ្គង់ប្រកាសខ្វះ)", "បានប្រកាស (អនុញ្ញាត)"), IF(AND(T1834=FALSE, U1834=FALSE, V1834=FALSE), "ព្យួរទុក (មិនមានទិន្នន័យ)", "ប្រកាសខុស (ព្យួរទុក)"))</f>
        <v/>
      </c>
      <c r="L1834" s="418" t="inlineStr"/>
      <c r="M1834" s="418" t="inlineStr"/>
      <c r="N1834" s="455" t="n"/>
      <c r="O1834" s="455">
        <f>IF(W1834&lt;0,AI1834,I1834)</f>
        <v/>
      </c>
      <c r="P1834" s="455">
        <f>I1834-O1834</f>
        <v/>
      </c>
      <c r="Q1834" s="418" t="n"/>
      <c r="R1834" s="418" t="inlineStr">
        <is>
          <t>PTI2221752</t>
        </is>
      </c>
      <c r="S1834" s="418" t="inlineStr">
        <is>
          <t>PTI2221752</t>
        </is>
      </c>
      <c r="T1834" s="418">
        <f>R1834=S1834</f>
        <v/>
      </c>
      <c r="U1834" s="418">
        <f>AND(MONTH(F1834)=MONTH(Y1834), YEAR(F1834)=YEAR(Y1834))</f>
        <v/>
      </c>
      <c r="V1834" s="418">
        <f>AND(AC1834&lt;&gt;"", 'Company information'!D$4&lt;&gt;"", RIGHT(SUBSTITUTE(AC1834,"-",""),9)=RIGHT(SUBSTITUTE('Company information'!D$4,"-",""),9))</f>
        <v/>
      </c>
      <c r="W1834" s="418">
        <f>AI1834-I1834</f>
        <v/>
      </c>
      <c r="X1834" s="455" t="n"/>
      <c r="Y1834" s="419" t="n">
        <v>44857</v>
      </c>
      <c r="Z1834" s="418" t="inlineStr">
        <is>
          <t>PTI2221752</t>
        </is>
      </c>
      <c r="AA1834" s="418" t="inlineStr"/>
      <c r="AB1834" s="418" t="inlineStr">
        <is>
          <t>បុគ្គលជាប់អាករ</t>
        </is>
      </c>
      <c r="AC1834" s="418" t="inlineStr">
        <is>
          <t>L001-100067123</t>
        </is>
      </c>
      <c r="AD1834" s="418" t="inlineStr">
        <is>
          <t>រីឡាយអេប៊ល សូស អ៊ិនដាសស្រ្ទៀល (ខេមបូឌា)</t>
        </is>
      </c>
      <c r="AE1834" s="455" t="n">
        <v>3228324</v>
      </c>
      <c r="AF1834" s="455" t="n">
        <v>2883015</v>
      </c>
      <c r="AG1834" s="455" t="n">
        <v>57008</v>
      </c>
      <c r="AH1834" s="455" t="n">
        <v>0</v>
      </c>
      <c r="AI1834" s="455" t="n">
        <v>288301</v>
      </c>
      <c r="AJ1834" s="455" t="n">
        <v>0</v>
      </c>
      <c r="AK1834" s="455" t="n">
        <v>0</v>
      </c>
      <c r="AL1834" s="455" t="n">
        <v>0</v>
      </c>
      <c r="AM1834" s="455" t="n">
        <v>0</v>
      </c>
      <c r="AN1834" s="455" t="n">
        <v>0</v>
      </c>
      <c r="AO1834" s="455" t="n">
        <v>0</v>
      </c>
      <c r="AP1834" s="455" t="n">
        <v>0</v>
      </c>
      <c r="AQ1834" s="455" t="n">
        <v>0</v>
      </c>
      <c r="AR1834" s="418" t="inlineStr"/>
      <c r="AS1834" s="418" t="inlineStr">
        <is>
          <t>ថ្លៃដឹកជញ្ជូន និងសេវា</t>
        </is>
      </c>
      <c r="AT1834" s="418" t="inlineStr">
        <is>
          <t>បានប្រកាសពន្ធ</t>
        </is>
      </c>
    </row>
    <row r="1835">
      <c r="A1835" s="417" t="n">
        <v>1826</v>
      </c>
      <c r="B1835" s="418" t="inlineStr">
        <is>
          <t>Cargo Terminal</t>
        </is>
      </c>
      <c r="C1835" s="418" t="inlineStr">
        <is>
          <t>ឃឺន + ណាហ្គែល</t>
        </is>
      </c>
      <c r="D1835" s="418" t="inlineStr">
        <is>
          <t>L001-100045189</t>
        </is>
      </c>
      <c r="E1835" s="418" t="inlineStr">
        <is>
          <t>PTI2221750</t>
        </is>
      </c>
      <c r="F1835" s="419" t="n">
        <v>44857</v>
      </c>
      <c r="G1835" s="420" t="n">
        <v>250690</v>
      </c>
      <c r="H1835" s="418" t="n"/>
      <c r="I1835" s="455" t="n">
        <v>250690</v>
      </c>
      <c r="J1835" s="418">
        <f>IF(L1835&lt;&gt;"",L1835,K1835)</f>
        <v/>
      </c>
      <c r="K1835" s="418">
        <f>IF(AND(T1835=TRUE, U1835=TRUE, V1835=TRUE), IF(W1835&lt;-0.05, "អនុញ្ញាត (អ្នកផ្គត់ផ្គង់ប្រកាសខ្វះ)", "បានប្រកាស (អនុញ្ញាត)"), IF(AND(T1835=FALSE, U1835=FALSE, V1835=FALSE), "ព្យួរទុក (មិនមានទិន្នន័យ)", "ប្រកាសខុស (ព្យួរទុក)"))</f>
        <v/>
      </c>
      <c r="L1835" s="418" t="inlineStr"/>
      <c r="M1835" s="418" t="inlineStr"/>
      <c r="N1835" s="455" t="n"/>
      <c r="O1835" s="455">
        <f>IF(W1835&lt;0,AI1835,I1835)</f>
        <v/>
      </c>
      <c r="P1835" s="455">
        <f>I1835-O1835</f>
        <v/>
      </c>
      <c r="Q1835" s="418" t="n"/>
      <c r="R1835" s="418" t="inlineStr">
        <is>
          <t>PTI2221750</t>
        </is>
      </c>
      <c r="S1835" s="418" t="inlineStr">
        <is>
          <t>PTI2221750</t>
        </is>
      </c>
      <c r="T1835" s="418">
        <f>R1835=S1835</f>
        <v/>
      </c>
      <c r="U1835" s="418">
        <f>AND(MONTH(F1835)=MONTH(Y1835), YEAR(F1835)=YEAR(Y1835))</f>
        <v/>
      </c>
      <c r="V1835" s="418">
        <f>AND(AC1835&lt;&gt;"", 'Company information'!D$4&lt;&gt;"", RIGHT(SUBSTITUTE(AC1835,"-",""),9)=RIGHT(SUBSTITUTE('Company information'!D$4,"-",""),9))</f>
        <v/>
      </c>
      <c r="W1835" s="418">
        <f>AI1835-I1835</f>
        <v/>
      </c>
      <c r="X1835" s="455" t="n"/>
      <c r="Y1835" s="419" t="n">
        <v>44857</v>
      </c>
      <c r="Z1835" s="418" t="inlineStr">
        <is>
          <t>PTI2221750</t>
        </is>
      </c>
      <c r="AA1835" s="418" t="inlineStr"/>
      <c r="AB1835" s="418" t="inlineStr">
        <is>
          <t>បុគ្គលជាប់អាករ</t>
        </is>
      </c>
      <c r="AC1835" s="418" t="inlineStr">
        <is>
          <t>L001-100067123</t>
        </is>
      </c>
      <c r="AD1835" s="418" t="inlineStr">
        <is>
          <t>រីឡាយអេប៊ល សូស អ៊ិនដាសស្រ្ទៀល (ខេមបូឌា)</t>
        </is>
      </c>
      <c r="AE1835" s="455" t="n">
        <v>2757588</v>
      </c>
      <c r="AF1835" s="455" t="n">
        <v>2506898</v>
      </c>
      <c r="AG1835" s="455" t="n">
        <v>0</v>
      </c>
      <c r="AH1835" s="455" t="n">
        <v>0</v>
      </c>
      <c r="AI1835" s="455" t="n">
        <v>250690</v>
      </c>
      <c r="AJ1835" s="455" t="n">
        <v>0</v>
      </c>
      <c r="AK1835" s="455" t="n">
        <v>0</v>
      </c>
      <c r="AL1835" s="455" t="n">
        <v>0</v>
      </c>
      <c r="AM1835" s="455" t="n">
        <v>0</v>
      </c>
      <c r="AN1835" s="455" t="n">
        <v>0</v>
      </c>
      <c r="AO1835" s="455" t="n">
        <v>0</v>
      </c>
      <c r="AP1835" s="455" t="n">
        <v>0</v>
      </c>
      <c r="AQ1835" s="455" t="n">
        <v>0</v>
      </c>
      <c r="AR1835" s="418" t="inlineStr"/>
      <c r="AS1835" s="418" t="inlineStr">
        <is>
          <t>ថ្លៃដឹកជញ្ជូន និងសេវា</t>
        </is>
      </c>
      <c r="AT1835" s="418" t="inlineStr">
        <is>
          <t>បានប្រកាសពន្ធ</t>
        </is>
      </c>
    </row>
    <row r="1836">
      <c r="A1836" s="417" t="n">
        <v>1827</v>
      </c>
      <c r="B1836" s="418" t="inlineStr">
        <is>
          <t>Customs Clearance Fee</t>
        </is>
      </c>
      <c r="C1836" s="418" t="inlineStr">
        <is>
          <t>ឃឺន + ណាហ្គែល</t>
        </is>
      </c>
      <c r="D1836" s="418" t="inlineStr">
        <is>
          <t>L001-100045189</t>
        </is>
      </c>
      <c r="E1836" s="418" t="inlineStr">
        <is>
          <t>PTI2221749</t>
        </is>
      </c>
      <c r="F1836" s="419" t="n">
        <v>44857</v>
      </c>
      <c r="G1836" s="420" t="n">
        <v>264360</v>
      </c>
      <c r="H1836" s="418" t="n"/>
      <c r="I1836" s="455" t="n">
        <v>264360</v>
      </c>
      <c r="J1836" s="418">
        <f>IF(L1836&lt;&gt;"",L1836,K1836)</f>
        <v/>
      </c>
      <c r="K1836" s="418">
        <f>IF(AND(T1836=TRUE, U1836=TRUE, V1836=TRUE), IF(W1836&lt;-0.05, "អនុញ្ញាត (អ្នកផ្គត់ផ្គង់ប្រកាសខ្វះ)", "បានប្រកាស (អនុញ្ញាត)"), IF(AND(T1836=FALSE, U1836=FALSE, V1836=FALSE), "ព្យួរទុក (មិនមានទិន្នន័យ)", "ប្រកាសខុស (ព្យួរទុក)"))</f>
        <v/>
      </c>
      <c r="L1836" s="418" t="inlineStr"/>
      <c r="M1836" s="418" t="inlineStr"/>
      <c r="N1836" s="455" t="n"/>
      <c r="O1836" s="455">
        <f>IF(W1836&lt;0,AI1836,I1836)</f>
        <v/>
      </c>
      <c r="P1836" s="455">
        <f>I1836-O1836</f>
        <v/>
      </c>
      <c r="Q1836" s="418" t="n"/>
      <c r="R1836" s="418" t="inlineStr">
        <is>
          <t>PTI2221749</t>
        </is>
      </c>
      <c r="S1836" s="418" t="inlineStr">
        <is>
          <t>PTI2221749</t>
        </is>
      </c>
      <c r="T1836" s="418">
        <f>R1836=S1836</f>
        <v/>
      </c>
      <c r="U1836" s="418">
        <f>AND(MONTH(F1836)=MONTH(Y1836), YEAR(F1836)=YEAR(Y1836))</f>
        <v/>
      </c>
      <c r="V1836" s="418">
        <f>AND(AC1836&lt;&gt;"", 'Company information'!D$4&lt;&gt;"", RIGHT(SUBSTITUTE(AC1836,"-",""),9)=RIGHT(SUBSTITUTE('Company information'!D$4,"-",""),9))</f>
        <v/>
      </c>
      <c r="W1836" s="418">
        <f>AI1836-I1836</f>
        <v/>
      </c>
      <c r="X1836" s="455" t="n"/>
      <c r="Y1836" s="419" t="n">
        <v>44857</v>
      </c>
      <c r="Z1836" s="418" t="inlineStr">
        <is>
          <t>PTI2221749</t>
        </is>
      </c>
      <c r="AA1836" s="418" t="inlineStr"/>
      <c r="AB1836" s="418" t="inlineStr">
        <is>
          <t>បុគ្គលជាប់អាករ</t>
        </is>
      </c>
      <c r="AC1836" s="418" t="inlineStr">
        <is>
          <t>L001-100067123</t>
        </is>
      </c>
      <c r="AD1836" s="418" t="inlineStr">
        <is>
          <t>រីឡាយអេប៊ល សូស អ៊ិនដាសស្រ្ទៀល (ខេមបូឌា)</t>
        </is>
      </c>
      <c r="AE1836" s="455" t="n">
        <v>2964970</v>
      </c>
      <c r="AF1836" s="455" t="n">
        <v>2643602</v>
      </c>
      <c r="AG1836" s="455" t="n">
        <v>57008</v>
      </c>
      <c r="AH1836" s="455" t="n">
        <v>0</v>
      </c>
      <c r="AI1836" s="455" t="n">
        <v>264360</v>
      </c>
      <c r="AJ1836" s="455" t="n">
        <v>0</v>
      </c>
      <c r="AK1836" s="455" t="n">
        <v>0</v>
      </c>
      <c r="AL1836" s="455" t="n">
        <v>0</v>
      </c>
      <c r="AM1836" s="455" t="n">
        <v>0</v>
      </c>
      <c r="AN1836" s="455" t="n">
        <v>0</v>
      </c>
      <c r="AO1836" s="455" t="n">
        <v>0</v>
      </c>
      <c r="AP1836" s="455" t="n">
        <v>0</v>
      </c>
      <c r="AQ1836" s="455" t="n">
        <v>0</v>
      </c>
      <c r="AR1836" s="418" t="inlineStr"/>
      <c r="AS1836" s="418" t="inlineStr">
        <is>
          <t>ថ្លៃដឹកជញ្ជូន និងសេវា</t>
        </is>
      </c>
      <c r="AT1836" s="418" t="inlineStr">
        <is>
          <t>បានប្រកាសពន្ធ</t>
        </is>
      </c>
    </row>
    <row r="1837">
      <c r="A1837" s="417" t="n">
        <v>1828</v>
      </c>
      <c r="B1837" s="418" t="inlineStr">
        <is>
          <t>Customs Clearance Fee</t>
        </is>
      </c>
      <c r="C1837" s="418" t="inlineStr">
        <is>
          <t>ឃឺន + ណាហ្គែល</t>
        </is>
      </c>
      <c r="D1837" s="418" t="inlineStr">
        <is>
          <t>L001-100045189</t>
        </is>
      </c>
      <c r="E1837" s="418" t="inlineStr">
        <is>
          <t>PTI2221757</t>
        </is>
      </c>
      <c r="F1837" s="419" t="n">
        <v>44857</v>
      </c>
      <c r="G1837" s="420" t="n">
        <v>286119</v>
      </c>
      <c r="H1837" s="418" t="n"/>
      <c r="I1837" s="455" t="n">
        <v>286119</v>
      </c>
      <c r="J1837" s="418">
        <f>IF(L1837&lt;&gt;"",L1837,K1837)</f>
        <v/>
      </c>
      <c r="K1837" s="418">
        <f>IF(AND(T1837=TRUE, U1837=TRUE, V1837=TRUE), IF(W1837&lt;-0.05, "អនុញ្ញាត (អ្នកផ្គត់ផ្គង់ប្រកាសខ្វះ)", "បានប្រកាស (អនុញ្ញាត)"), IF(AND(T1837=FALSE, U1837=FALSE, V1837=FALSE), "ព្យួរទុក (មិនមានទិន្នន័យ)", "ប្រកាសខុស (ព្យួរទុក)"))</f>
        <v/>
      </c>
      <c r="L1837" s="418" t="inlineStr"/>
      <c r="M1837" s="418" t="inlineStr"/>
      <c r="N1837" s="455" t="n"/>
      <c r="O1837" s="455">
        <f>IF(W1837&lt;0,AI1837,I1837)</f>
        <v/>
      </c>
      <c r="P1837" s="455">
        <f>I1837-O1837</f>
        <v/>
      </c>
      <c r="Q1837" s="418" t="n"/>
      <c r="R1837" s="418" t="inlineStr">
        <is>
          <t>PTI2221757</t>
        </is>
      </c>
      <c r="S1837" s="418" t="inlineStr">
        <is>
          <t>PTI2221757</t>
        </is>
      </c>
      <c r="T1837" s="418">
        <f>R1837=S1837</f>
        <v/>
      </c>
      <c r="U1837" s="418">
        <f>AND(MONTH(F1837)=MONTH(Y1837), YEAR(F1837)=YEAR(Y1837))</f>
        <v/>
      </c>
      <c r="V1837" s="418">
        <f>AND(AC1837&lt;&gt;"", 'Company information'!D$4&lt;&gt;"", RIGHT(SUBSTITUTE(AC1837,"-",""),9)=RIGHT(SUBSTITUTE('Company information'!D$4,"-",""),9))</f>
        <v/>
      </c>
      <c r="W1837" s="418">
        <f>AI1837-I1837</f>
        <v/>
      </c>
      <c r="X1837" s="455" t="n"/>
      <c r="Y1837" s="419" t="n">
        <v>44857</v>
      </c>
      <c r="Z1837" s="418" t="inlineStr">
        <is>
          <t>PTI2221757</t>
        </is>
      </c>
      <c r="AA1837" s="418" t="inlineStr"/>
      <c r="AB1837" s="418" t="inlineStr">
        <is>
          <t>បុគ្គលជាប់អាករ</t>
        </is>
      </c>
      <c r="AC1837" s="418" t="inlineStr">
        <is>
          <t>L001-100067123</t>
        </is>
      </c>
      <c r="AD1837" s="418" t="inlineStr">
        <is>
          <t>រីឡាយអេប៊ល សូស អ៊ិនដាសស្រ្ទៀល (ខេមបូឌា)</t>
        </is>
      </c>
      <c r="AE1837" s="455" t="n">
        <v>3204319</v>
      </c>
      <c r="AF1837" s="455" t="n">
        <v>2861192</v>
      </c>
      <c r="AG1837" s="455" t="n">
        <v>57008</v>
      </c>
      <c r="AH1837" s="455" t="n">
        <v>0</v>
      </c>
      <c r="AI1837" s="455" t="n">
        <v>286119</v>
      </c>
      <c r="AJ1837" s="455" t="n">
        <v>0</v>
      </c>
      <c r="AK1837" s="455" t="n">
        <v>0</v>
      </c>
      <c r="AL1837" s="455" t="n">
        <v>0</v>
      </c>
      <c r="AM1837" s="455" t="n">
        <v>0</v>
      </c>
      <c r="AN1837" s="455" t="n">
        <v>0</v>
      </c>
      <c r="AO1837" s="455" t="n">
        <v>0</v>
      </c>
      <c r="AP1837" s="455" t="n">
        <v>0</v>
      </c>
      <c r="AQ1837" s="455" t="n">
        <v>0</v>
      </c>
      <c r="AR1837" s="418" t="inlineStr"/>
      <c r="AS1837" s="418" t="inlineStr">
        <is>
          <t>ថ្លៃដឹកជញ្ជូន និងសេវា</t>
        </is>
      </c>
      <c r="AT1837" s="418" t="inlineStr">
        <is>
          <t>បានប្រកាសពន្ធ</t>
        </is>
      </c>
    </row>
    <row r="1838">
      <c r="A1838" s="417" t="n">
        <v>1829</v>
      </c>
      <c r="B1838" s="418" t="inlineStr">
        <is>
          <t>Cargo Terminal</t>
        </is>
      </c>
      <c r="C1838" s="418" t="inlineStr">
        <is>
          <t>ឃឺន + ណាហ្គែល</t>
        </is>
      </c>
      <c r="D1838" s="418" t="inlineStr">
        <is>
          <t>L001-100045189</t>
        </is>
      </c>
      <c r="E1838" s="418" t="inlineStr">
        <is>
          <t>PTI2221747</t>
        </is>
      </c>
      <c r="F1838" s="419" t="n">
        <v>44857</v>
      </c>
      <c r="G1838" s="420" t="n">
        <v>342791</v>
      </c>
      <c r="H1838" s="418" t="n"/>
      <c r="I1838" s="455" t="n">
        <v>342791</v>
      </c>
      <c r="J1838" s="418">
        <f>IF(L1838&lt;&gt;"",L1838,K1838)</f>
        <v/>
      </c>
      <c r="K1838" s="418">
        <f>IF(AND(T1838=TRUE, U1838=TRUE, V1838=TRUE), IF(W1838&lt;-0.05, "អនុញ្ញាត (អ្នកផ្គត់ផ្គង់ប្រកាសខ្វះ)", "បានប្រកាស (អនុញ្ញាត)"), IF(AND(T1838=FALSE, U1838=FALSE, V1838=FALSE), "ព្យួរទុក (មិនមានទិន្នន័យ)", "ប្រកាសខុស (ព្យួរទុក)"))</f>
        <v/>
      </c>
      <c r="L1838" s="418" t="inlineStr"/>
      <c r="M1838" s="418" t="inlineStr"/>
      <c r="N1838" s="455" t="n"/>
      <c r="O1838" s="455">
        <f>IF(W1838&lt;0,AI1838,I1838)</f>
        <v/>
      </c>
      <c r="P1838" s="455">
        <f>I1838-O1838</f>
        <v/>
      </c>
      <c r="Q1838" s="418" t="n"/>
      <c r="R1838" s="418" t="inlineStr">
        <is>
          <t>PTI2221747</t>
        </is>
      </c>
      <c r="S1838" s="418" t="inlineStr">
        <is>
          <t>PTI2221747</t>
        </is>
      </c>
      <c r="T1838" s="418">
        <f>R1838=S1838</f>
        <v/>
      </c>
      <c r="U1838" s="418">
        <f>AND(MONTH(F1838)=MONTH(Y1838), YEAR(F1838)=YEAR(Y1838))</f>
        <v/>
      </c>
      <c r="V1838" s="418">
        <f>AND(AC1838&lt;&gt;"", 'Company information'!D$4&lt;&gt;"", RIGHT(SUBSTITUTE(AC1838,"-",""),9)=RIGHT(SUBSTITUTE('Company information'!D$4,"-",""),9))</f>
        <v/>
      </c>
      <c r="W1838" s="418">
        <f>AI1838-I1838</f>
        <v/>
      </c>
      <c r="X1838" s="455" t="n"/>
      <c r="Y1838" s="419" t="n">
        <v>44857</v>
      </c>
      <c r="Z1838" s="418" t="inlineStr">
        <is>
          <t>PTI2221747</t>
        </is>
      </c>
      <c r="AA1838" s="418" t="inlineStr"/>
      <c r="AB1838" s="418" t="inlineStr">
        <is>
          <t>បុគ្គលជាប់អាករ</t>
        </is>
      </c>
      <c r="AC1838" s="418" t="inlineStr">
        <is>
          <t>L001-100067123</t>
        </is>
      </c>
      <c r="AD1838" s="418" t="inlineStr">
        <is>
          <t>រីឡាយអេប៊ល សូស អ៊ិនដាសស្រ្ទៀល (ខេមបូឌា)</t>
        </is>
      </c>
      <c r="AE1838" s="455" t="n">
        <v>3827712</v>
      </c>
      <c r="AF1838" s="455" t="n">
        <v>3427913</v>
      </c>
      <c r="AG1838" s="455" t="n">
        <v>57008</v>
      </c>
      <c r="AH1838" s="455" t="n">
        <v>0</v>
      </c>
      <c r="AI1838" s="455" t="n">
        <v>342791</v>
      </c>
      <c r="AJ1838" s="455" t="n">
        <v>0</v>
      </c>
      <c r="AK1838" s="455" t="n">
        <v>0</v>
      </c>
      <c r="AL1838" s="455" t="n">
        <v>0</v>
      </c>
      <c r="AM1838" s="455" t="n">
        <v>0</v>
      </c>
      <c r="AN1838" s="455" t="n">
        <v>0</v>
      </c>
      <c r="AO1838" s="455" t="n">
        <v>0</v>
      </c>
      <c r="AP1838" s="455" t="n">
        <v>0</v>
      </c>
      <c r="AQ1838" s="455" t="n">
        <v>0</v>
      </c>
      <c r="AR1838" s="418" t="inlineStr"/>
      <c r="AS1838" s="418" t="inlineStr">
        <is>
          <t>ថ្លៃដឹកជញ្ជូន និងសេវា</t>
        </is>
      </c>
      <c r="AT1838" s="418" t="inlineStr">
        <is>
          <t>បានប្រកាសពន្ធ</t>
        </is>
      </c>
    </row>
    <row r="1839">
      <c r="A1839" s="417" t="n">
        <v>1830</v>
      </c>
      <c r="B1839" s="418" t="inlineStr">
        <is>
          <t>Customs Clearance Fee</t>
        </is>
      </c>
      <c r="C1839" s="418" t="inlineStr">
        <is>
          <t>ឃឺន + ណាហ្គែល</t>
        </is>
      </c>
      <c r="D1839" s="418" t="inlineStr">
        <is>
          <t>L001-100045189</t>
        </is>
      </c>
      <c r="E1839" s="418" t="inlineStr">
        <is>
          <t>PTI2221746</t>
        </is>
      </c>
      <c r="F1839" s="419" t="n">
        <v>44857</v>
      </c>
      <c r="G1839" s="420" t="n">
        <v>216964</v>
      </c>
      <c r="H1839" s="418" t="n"/>
      <c r="I1839" s="455" t="n">
        <v>216964</v>
      </c>
      <c r="J1839" s="418">
        <f>IF(L1839&lt;&gt;"",L1839,K1839)</f>
        <v/>
      </c>
      <c r="K1839" s="418">
        <f>IF(AND(T1839=TRUE, U1839=TRUE, V1839=TRUE), IF(W1839&lt;-0.05, "អនុញ្ញាត (អ្នកផ្គត់ផ្គង់ប្រកាសខ្វះ)", "បានប្រកាស (អនុញ្ញាត)"), IF(AND(T1839=FALSE, U1839=FALSE, V1839=FALSE), "ព្យួរទុក (មិនមានទិន្នន័យ)", "ប្រកាសខុស (ព្យួរទុក)"))</f>
        <v/>
      </c>
      <c r="L1839" s="418" t="inlineStr"/>
      <c r="M1839" s="418" t="inlineStr"/>
      <c r="N1839" s="455" t="n"/>
      <c r="O1839" s="455">
        <f>IF(W1839&lt;0,AI1839,I1839)</f>
        <v/>
      </c>
      <c r="P1839" s="455">
        <f>I1839-O1839</f>
        <v/>
      </c>
      <c r="Q1839" s="418" t="n"/>
      <c r="R1839" s="418" t="inlineStr">
        <is>
          <t>PTI2221746</t>
        </is>
      </c>
      <c r="S1839" s="418" t="inlineStr">
        <is>
          <t>PTI2221746</t>
        </is>
      </c>
      <c r="T1839" s="418">
        <f>R1839=S1839</f>
        <v/>
      </c>
      <c r="U1839" s="418">
        <f>AND(MONTH(F1839)=MONTH(Y1839), YEAR(F1839)=YEAR(Y1839))</f>
        <v/>
      </c>
      <c r="V1839" s="418">
        <f>AND(AC1839&lt;&gt;"", 'Company information'!D$4&lt;&gt;"", RIGHT(SUBSTITUTE(AC1839,"-",""),9)=RIGHT(SUBSTITUTE('Company information'!D$4,"-",""),9))</f>
        <v/>
      </c>
      <c r="W1839" s="418">
        <f>AI1839-I1839</f>
        <v/>
      </c>
      <c r="X1839" s="455" t="n"/>
      <c r="Y1839" s="419" t="n">
        <v>44857</v>
      </c>
      <c r="Z1839" s="418" t="inlineStr">
        <is>
          <t>PTI2221746</t>
        </is>
      </c>
      <c r="AA1839" s="418" t="inlineStr"/>
      <c r="AB1839" s="418" t="inlineStr">
        <is>
          <t>បុគ្គលជាប់អាករ</t>
        </is>
      </c>
      <c r="AC1839" s="418" t="inlineStr">
        <is>
          <t>L001-100067123</t>
        </is>
      </c>
      <c r="AD1839" s="418" t="inlineStr">
        <is>
          <t>រីឡាយអេប៊ល សូស អ៊ិនដាសស្រ្ទៀល (ខេមបូឌា)</t>
        </is>
      </c>
      <c r="AE1839" s="455" t="n">
        <v>2443611</v>
      </c>
      <c r="AF1839" s="455" t="n">
        <v>2169639</v>
      </c>
      <c r="AG1839" s="455" t="n">
        <v>57008</v>
      </c>
      <c r="AH1839" s="455" t="n">
        <v>0</v>
      </c>
      <c r="AI1839" s="455" t="n">
        <v>216964</v>
      </c>
      <c r="AJ1839" s="455" t="n">
        <v>0</v>
      </c>
      <c r="AK1839" s="455" t="n">
        <v>0</v>
      </c>
      <c r="AL1839" s="455" t="n">
        <v>0</v>
      </c>
      <c r="AM1839" s="455" t="n">
        <v>0</v>
      </c>
      <c r="AN1839" s="455" t="n">
        <v>0</v>
      </c>
      <c r="AO1839" s="455" t="n">
        <v>0</v>
      </c>
      <c r="AP1839" s="455" t="n">
        <v>0</v>
      </c>
      <c r="AQ1839" s="455" t="n">
        <v>0</v>
      </c>
      <c r="AR1839" s="418" t="inlineStr"/>
      <c r="AS1839" s="418" t="inlineStr">
        <is>
          <t>ថ្លៃដឹកជញ្ជូន និងសេវា</t>
        </is>
      </c>
      <c r="AT1839" s="418" t="inlineStr">
        <is>
          <t>បានប្រកាសពន្ធ</t>
        </is>
      </c>
    </row>
    <row r="1840">
      <c r="A1840" s="417" t="n">
        <v>1831</v>
      </c>
      <c r="B1840" s="418" t="inlineStr">
        <is>
          <t>Customs Clearance Fee</t>
        </is>
      </c>
      <c r="C1840" s="418" t="inlineStr">
        <is>
          <t>វ៉ុលត្រេន ឡូជីស្ទីក (ខេមបូឌា) ឯ.ក</t>
        </is>
      </c>
      <c r="D1840" s="418" t="inlineStr">
        <is>
          <t>K010-901800934</t>
        </is>
      </c>
      <c r="E1840" s="418" t="inlineStr">
        <is>
          <t>VOL221438</t>
        </is>
      </c>
      <c r="F1840" s="419" t="n">
        <v>44858</v>
      </c>
      <c r="G1840" s="420" t="n">
        <v>200290</v>
      </c>
      <c r="H1840" s="418" t="n"/>
      <c r="I1840" s="455" t="n">
        <v>200290</v>
      </c>
      <c r="J1840" s="418">
        <f>IF(L1840&lt;&gt;"",L1840,K1840)</f>
        <v/>
      </c>
      <c r="K1840" s="418">
        <f>IF(AND(T1840=TRUE, U1840=TRUE, V1840=TRUE), IF(W1840&lt;-0.05, "អនុញ្ញាត (អ្នកផ្គត់ផ្គង់ប្រកាសខ្វះ)", "បានប្រកាស (អនុញ្ញាត)"), IF(AND(T1840=FALSE, U1840=FALSE, V1840=FALSE), "ព្យួរទុក (មិនមានទិន្នន័យ)", "ប្រកាសខុស (ព្យួរទុក)"))</f>
        <v/>
      </c>
      <c r="L1840" s="418" t="inlineStr"/>
      <c r="M1840" s="418" t="inlineStr"/>
      <c r="N1840" s="455" t="n"/>
      <c r="O1840" s="455">
        <f>IF(W1840&lt;0,AI1840,I1840)</f>
        <v/>
      </c>
      <c r="P1840" s="455">
        <f>I1840-O1840</f>
        <v/>
      </c>
      <c r="Q1840" s="418" t="n"/>
      <c r="R1840" s="418" t="inlineStr">
        <is>
          <t>VOL221438</t>
        </is>
      </c>
      <c r="S1840" s="418" t="inlineStr">
        <is>
          <t>VOL221438</t>
        </is>
      </c>
      <c r="T1840" s="418">
        <f>R1840=S1840</f>
        <v/>
      </c>
      <c r="U1840" s="418">
        <f>AND(MONTH(F1840)=MONTH(Y1840), YEAR(F1840)=YEAR(Y1840))</f>
        <v/>
      </c>
      <c r="V1840" s="418">
        <f>AND(AC1840&lt;&gt;"", 'Company information'!D$4&lt;&gt;"", RIGHT(SUBSTITUTE(AC1840,"-",""),9)=RIGHT(SUBSTITUTE('Company information'!D$4,"-",""),9))</f>
        <v/>
      </c>
      <c r="W1840" s="418">
        <f>AI1840-I1840</f>
        <v/>
      </c>
      <c r="X1840" s="455" t="n"/>
      <c r="Y1840" s="419" t="n">
        <v>44858</v>
      </c>
      <c r="Z1840" s="418" t="inlineStr">
        <is>
          <t>VOL221438</t>
        </is>
      </c>
      <c r="AA1840" s="418" t="inlineStr"/>
      <c r="AB1840" s="418" t="inlineStr">
        <is>
          <t>បុគ្គលជាប់អាករ</t>
        </is>
      </c>
      <c r="AC1840" s="418" t="inlineStr">
        <is>
          <t>L001-100067123</t>
        </is>
      </c>
      <c r="AD1840" s="418" t="inlineStr">
        <is>
          <t>រីឡាយអេប៊ល សូស អ៊ិនដាសស្រ្ទៀល (ខេមបូឌា)</t>
        </is>
      </c>
      <c r="AE1840" s="455" t="n">
        <v>2203196</v>
      </c>
      <c r="AF1840" s="455" t="n">
        <v>2002905</v>
      </c>
      <c r="AG1840" s="455" t="n">
        <v>0</v>
      </c>
      <c r="AH1840" s="455" t="n">
        <v>0</v>
      </c>
      <c r="AI1840" s="455" t="n">
        <v>200291</v>
      </c>
      <c r="AJ1840" s="455" t="n">
        <v>0</v>
      </c>
      <c r="AK1840" s="455" t="n">
        <v>0</v>
      </c>
      <c r="AL1840" s="455" t="n">
        <v>0</v>
      </c>
      <c r="AM1840" s="455" t="n">
        <v>0</v>
      </c>
      <c r="AN1840" s="455" t="n">
        <v>0</v>
      </c>
      <c r="AO1840" s="455" t="n">
        <v>0</v>
      </c>
      <c r="AP1840" s="455" t="n">
        <v>0</v>
      </c>
      <c r="AQ1840" s="455" t="n">
        <v>0</v>
      </c>
      <c r="AR1840" s="418" t="inlineStr"/>
      <c r="AS1840" s="418" t="inlineStr">
        <is>
          <t>Commission service on goods transportation</t>
        </is>
      </c>
      <c r="AT1840" s="418" t="inlineStr">
        <is>
          <t>បានប្រកាសពន្ធ</t>
        </is>
      </c>
    </row>
    <row r="1841">
      <c r="A1841" s="417" t="n">
        <v>1832</v>
      </c>
      <c r="B1841" s="418" t="inlineStr">
        <is>
          <t>Customs Clearance Fee</t>
        </is>
      </c>
      <c r="C1841" s="418" t="inlineStr">
        <is>
          <t>វ៉ុលត្រេន ឡូជីស្ទីក (ខេមបូឌា) ឯ.ក</t>
        </is>
      </c>
      <c r="D1841" s="418" t="inlineStr">
        <is>
          <t>K010-901800934</t>
        </is>
      </c>
      <c r="E1841" s="418" t="inlineStr">
        <is>
          <t>VOL221468</t>
        </is>
      </c>
      <c r="F1841" s="419" t="n">
        <v>44862</v>
      </c>
      <c r="G1841" s="420" t="n">
        <v>216262</v>
      </c>
      <c r="H1841" s="418" t="n"/>
      <c r="I1841" s="455" t="n">
        <v>216262</v>
      </c>
      <c r="J1841" s="418">
        <f>IF(L1841&lt;&gt;"",L1841,K1841)</f>
        <v/>
      </c>
      <c r="K1841" s="418">
        <f>IF(AND(T1841=TRUE, U1841=TRUE, V1841=TRUE), IF(W1841&lt;-0.05, "អនុញ្ញាត (អ្នកផ្គត់ផ្គង់ប្រកាសខ្វះ)", "បានប្រកាស (អនុញ្ញាត)"), IF(AND(T1841=FALSE, U1841=FALSE, V1841=FALSE), "ព្យួរទុក (មិនមានទិន្នន័យ)", "ប្រកាសខុស (ព្យួរទុក)"))</f>
        <v/>
      </c>
      <c r="L1841" s="418" t="inlineStr"/>
      <c r="M1841" s="418" t="inlineStr"/>
      <c r="N1841" s="455" t="n"/>
      <c r="O1841" s="455">
        <f>IF(W1841&lt;0,AI1841,I1841)</f>
        <v/>
      </c>
      <c r="P1841" s="455">
        <f>I1841-O1841</f>
        <v/>
      </c>
      <c r="Q1841" s="418" t="n"/>
      <c r="R1841" s="418" t="inlineStr">
        <is>
          <t>VOL221468</t>
        </is>
      </c>
      <c r="S1841" s="418" t="inlineStr">
        <is>
          <t>VOL221468</t>
        </is>
      </c>
      <c r="T1841" s="418">
        <f>R1841=S1841</f>
        <v/>
      </c>
      <c r="U1841" s="418">
        <f>AND(MONTH(F1841)=MONTH(Y1841), YEAR(F1841)=YEAR(Y1841))</f>
        <v/>
      </c>
      <c r="V1841" s="418">
        <f>AND(AC1841&lt;&gt;"", 'Company information'!D$4&lt;&gt;"", RIGHT(SUBSTITUTE(AC1841,"-",""),9)=RIGHT(SUBSTITUTE('Company information'!D$4,"-",""),9))</f>
        <v/>
      </c>
      <c r="W1841" s="418">
        <f>AI1841-I1841</f>
        <v/>
      </c>
      <c r="X1841" s="455" t="n"/>
      <c r="Y1841" s="419" t="n">
        <v>44862</v>
      </c>
      <c r="Z1841" s="418" t="inlineStr">
        <is>
          <t>VOL221468</t>
        </is>
      </c>
      <c r="AA1841" s="418" t="inlineStr"/>
      <c r="AB1841" s="418" t="inlineStr">
        <is>
          <t>បុគ្គលជាប់អាករ</t>
        </is>
      </c>
      <c r="AC1841" s="418" t="inlineStr">
        <is>
          <t>L001-100067123</t>
        </is>
      </c>
      <c r="AD1841" s="418" t="inlineStr">
        <is>
          <t>រីឡាយអេប៊ល សូស អ៊ិនដាសស្រ្ទៀល (ខេមបូឌា)</t>
        </is>
      </c>
      <c r="AE1841" s="455" t="n">
        <v>2378873</v>
      </c>
      <c r="AF1841" s="455" t="n">
        <v>2162612</v>
      </c>
      <c r="AG1841" s="455" t="n">
        <v>0</v>
      </c>
      <c r="AH1841" s="455" t="n">
        <v>0</v>
      </c>
      <c r="AI1841" s="455" t="n">
        <v>216261</v>
      </c>
      <c r="AJ1841" s="455" t="n">
        <v>0</v>
      </c>
      <c r="AK1841" s="455" t="n">
        <v>0</v>
      </c>
      <c r="AL1841" s="455" t="n">
        <v>0</v>
      </c>
      <c r="AM1841" s="455" t="n">
        <v>0</v>
      </c>
      <c r="AN1841" s="455" t="n">
        <v>0</v>
      </c>
      <c r="AO1841" s="455" t="n">
        <v>0</v>
      </c>
      <c r="AP1841" s="455" t="n">
        <v>0</v>
      </c>
      <c r="AQ1841" s="455" t="n">
        <v>0</v>
      </c>
      <c r="AR1841" s="418" t="inlineStr"/>
      <c r="AS1841" s="418" t="inlineStr">
        <is>
          <t>Commission service on goods transportation</t>
        </is>
      </c>
      <c r="AT1841" s="418" t="inlineStr">
        <is>
          <t>បានប្រកាសពន្ធ</t>
        </is>
      </c>
    </row>
    <row r="1842">
      <c r="A1842" s="417" t="n">
        <v>1833</v>
      </c>
      <c r="B1842" s="418" t="inlineStr">
        <is>
          <t>Cargo Terminal</t>
        </is>
      </c>
      <c r="C1842" s="418" t="inlineStr">
        <is>
          <t>វ៉ុលត្រេន ឡូជីស្ទីក (ខេមបូឌា) ឯ.ក</t>
        </is>
      </c>
      <c r="D1842" s="418" t="inlineStr">
        <is>
          <t>K010-901800934</t>
        </is>
      </c>
      <c r="E1842" s="418" t="inlineStr">
        <is>
          <t>VOL221475</t>
        </is>
      </c>
      <c r="F1842" s="419" t="n">
        <v>44862</v>
      </c>
      <c r="G1842" s="420" t="n">
        <v>640917</v>
      </c>
      <c r="H1842" s="418" t="n"/>
      <c r="I1842" s="455" t="n">
        <v>640917</v>
      </c>
      <c r="J1842" s="418">
        <f>IF(L1842&lt;&gt;"",L1842,K1842)</f>
        <v/>
      </c>
      <c r="K1842" s="418">
        <f>IF(AND(T1842=TRUE, U1842=TRUE, V1842=TRUE), IF(W1842&lt;-0.05, "អនុញ្ញាត (អ្នកផ្គត់ផ្គង់ប្រកាសខ្វះ)", "បានប្រកាស (អនុញ្ញាត)"), IF(AND(T1842=FALSE, U1842=FALSE, V1842=FALSE), "ព្យួរទុក (មិនមានទិន្នន័យ)", "ប្រកាសខុស (ព្យួរទុក)"))</f>
        <v/>
      </c>
      <c r="L1842" s="418" t="inlineStr"/>
      <c r="M1842" s="418" t="inlineStr"/>
      <c r="N1842" s="455" t="n"/>
      <c r="O1842" s="455">
        <f>IF(W1842&lt;0,AI1842,I1842)</f>
        <v/>
      </c>
      <c r="P1842" s="455">
        <f>I1842-O1842</f>
        <v/>
      </c>
      <c r="Q1842" s="418" t="n"/>
      <c r="R1842" s="418" t="inlineStr">
        <is>
          <t>VOL221475</t>
        </is>
      </c>
      <c r="S1842" s="418" t="inlineStr">
        <is>
          <t>VOL221475</t>
        </is>
      </c>
      <c r="T1842" s="418">
        <f>R1842=S1842</f>
        <v/>
      </c>
      <c r="U1842" s="418">
        <f>AND(MONTH(F1842)=MONTH(Y1842), YEAR(F1842)=YEAR(Y1842))</f>
        <v/>
      </c>
      <c r="V1842" s="418">
        <f>AND(AC1842&lt;&gt;"", 'Company information'!D$4&lt;&gt;"", RIGHT(SUBSTITUTE(AC1842,"-",""),9)=RIGHT(SUBSTITUTE('Company information'!D$4,"-",""),9))</f>
        <v/>
      </c>
      <c r="W1842" s="418">
        <f>AI1842-I1842</f>
        <v/>
      </c>
      <c r="X1842" s="455" t="n"/>
      <c r="Y1842" s="419" t="n">
        <v>44862</v>
      </c>
      <c r="Z1842" s="418" t="inlineStr">
        <is>
          <t>VOL221475</t>
        </is>
      </c>
      <c r="AA1842" s="418" t="inlineStr"/>
      <c r="AB1842" s="418" t="inlineStr">
        <is>
          <t>បុគ្គលជាប់អាករ</t>
        </is>
      </c>
      <c r="AC1842" s="418" t="inlineStr">
        <is>
          <t>L001-100067123</t>
        </is>
      </c>
      <c r="AD1842" s="418" t="inlineStr">
        <is>
          <t>រីឡាយអេប៊ល សូស អ៊ិនដាសស្រ្ទៀល (ខេមបូឌា)</t>
        </is>
      </c>
      <c r="AE1842" s="455" t="n">
        <v>7050093</v>
      </c>
      <c r="AF1842" s="455" t="n">
        <v>6409175</v>
      </c>
      <c r="AG1842" s="455" t="n">
        <v>0</v>
      </c>
      <c r="AH1842" s="455" t="n">
        <v>0</v>
      </c>
      <c r="AI1842" s="455" t="n">
        <v>640918</v>
      </c>
      <c r="AJ1842" s="455" t="n">
        <v>0</v>
      </c>
      <c r="AK1842" s="455" t="n">
        <v>0</v>
      </c>
      <c r="AL1842" s="455" t="n">
        <v>0</v>
      </c>
      <c r="AM1842" s="455" t="n">
        <v>0</v>
      </c>
      <c r="AN1842" s="455" t="n">
        <v>0</v>
      </c>
      <c r="AO1842" s="455" t="n">
        <v>0</v>
      </c>
      <c r="AP1842" s="455" t="n">
        <v>0</v>
      </c>
      <c r="AQ1842" s="455" t="n">
        <v>0</v>
      </c>
      <c r="AR1842" s="418" t="inlineStr"/>
      <c r="AS1842" s="418" t="inlineStr">
        <is>
          <t>Commission service on goods transportation</t>
        </is>
      </c>
      <c r="AT1842" s="418" t="inlineStr">
        <is>
          <t>បានប្រកាសពន្ធ</t>
        </is>
      </c>
    </row>
    <row r="1843">
      <c r="A1843" s="417" t="n">
        <v>1834</v>
      </c>
      <c r="B1843" s="418" t="inlineStr">
        <is>
          <t>Lift-Off</t>
        </is>
      </c>
      <c r="C1843" s="418" t="inlineStr">
        <is>
          <t>វ៉ុលត្រេន ឡូជីស្ទីក (ខេមបូឌា) ឯ.ក</t>
        </is>
      </c>
      <c r="D1843" s="418" t="inlineStr">
        <is>
          <t>K010-901800934</t>
        </is>
      </c>
      <c r="E1843" s="418" t="inlineStr">
        <is>
          <t>VOL221463</t>
        </is>
      </c>
      <c r="F1843" s="419" t="n">
        <v>44861</v>
      </c>
      <c r="G1843" s="420" t="n">
        <v>122886</v>
      </c>
      <c r="H1843" s="418" t="n"/>
      <c r="I1843" s="455" t="n">
        <v>122886</v>
      </c>
      <c r="J1843" s="418">
        <f>IF(L1843&lt;&gt;"",L1843,K1843)</f>
        <v/>
      </c>
      <c r="K1843" s="418">
        <f>IF(AND(T1843=TRUE, U1843=TRUE, V1843=TRUE), IF(W1843&lt;-0.05, "អនុញ្ញាត (អ្នកផ្គត់ផ្គង់ប្រកាសខ្វះ)", "បានប្រកាស (អនុញ្ញាត)"), IF(AND(T1843=FALSE, U1843=FALSE, V1843=FALSE), "ព្យួរទុក (មិនមានទិន្នន័យ)", "ប្រកាសខុស (ព្យួរទុក)"))</f>
        <v/>
      </c>
      <c r="L1843" s="418" t="inlineStr"/>
      <c r="M1843" s="418" t="inlineStr"/>
      <c r="N1843" s="455" t="n"/>
      <c r="O1843" s="455">
        <f>IF(W1843&lt;0,AI1843,I1843)</f>
        <v/>
      </c>
      <c r="P1843" s="455">
        <f>I1843-O1843</f>
        <v/>
      </c>
      <c r="Q1843" s="418" t="n"/>
      <c r="R1843" s="418" t="inlineStr">
        <is>
          <t>VOL221463</t>
        </is>
      </c>
      <c r="S1843" s="418" t="inlineStr">
        <is>
          <t>VOL221463</t>
        </is>
      </c>
      <c r="T1843" s="418">
        <f>R1843=S1843</f>
        <v/>
      </c>
      <c r="U1843" s="418">
        <f>AND(MONTH(F1843)=MONTH(Y1843), YEAR(F1843)=YEAR(Y1843))</f>
        <v/>
      </c>
      <c r="V1843" s="418">
        <f>AND(AC1843&lt;&gt;"", 'Company information'!D$4&lt;&gt;"", RIGHT(SUBSTITUTE(AC1843,"-",""),9)=RIGHT(SUBSTITUTE('Company information'!D$4,"-",""),9))</f>
        <v/>
      </c>
      <c r="W1843" s="418">
        <f>AI1843-I1843</f>
        <v/>
      </c>
      <c r="X1843" s="455" t="n"/>
      <c r="Y1843" s="419" t="n">
        <v>44861</v>
      </c>
      <c r="Z1843" s="418" t="inlineStr">
        <is>
          <t>VOL221463</t>
        </is>
      </c>
      <c r="AA1843" s="418" t="inlineStr"/>
      <c r="AB1843" s="418" t="inlineStr">
        <is>
          <t>បុគ្គលជាប់អាករ</t>
        </is>
      </c>
      <c r="AC1843" s="418" t="inlineStr">
        <is>
          <t>L001-100067123</t>
        </is>
      </c>
      <c r="AD1843" s="418" t="inlineStr">
        <is>
          <t>រីឡាយអេប៊ល សូស អ៊ិនដាសស្រ្ទៀល (ខេមបូឌា)</t>
        </is>
      </c>
      <c r="AE1843" s="455" t="n">
        <v>1351733</v>
      </c>
      <c r="AF1843" s="455" t="n">
        <v>1228848</v>
      </c>
      <c r="AG1843" s="455" t="n">
        <v>0</v>
      </c>
      <c r="AH1843" s="455" t="n">
        <v>0</v>
      </c>
      <c r="AI1843" s="455" t="n">
        <v>122885</v>
      </c>
      <c r="AJ1843" s="455" t="n">
        <v>0</v>
      </c>
      <c r="AK1843" s="455" t="n">
        <v>0</v>
      </c>
      <c r="AL1843" s="455" t="n">
        <v>0</v>
      </c>
      <c r="AM1843" s="455" t="n">
        <v>0</v>
      </c>
      <c r="AN1843" s="455" t="n">
        <v>0</v>
      </c>
      <c r="AO1843" s="455" t="n">
        <v>0</v>
      </c>
      <c r="AP1843" s="455" t="n">
        <v>0</v>
      </c>
      <c r="AQ1843" s="455" t="n">
        <v>0</v>
      </c>
      <c r="AR1843" s="418" t="inlineStr"/>
      <c r="AS1843" s="418" t="inlineStr">
        <is>
          <t>Commission service on goods transportation</t>
        </is>
      </c>
      <c r="AT1843" s="418" t="inlineStr">
        <is>
          <t>បានប្រកាសពន្ធ</t>
        </is>
      </c>
    </row>
    <row r="1844">
      <c r="A1844" s="417" t="n">
        <v>1835</v>
      </c>
      <c r="B1844" s="418" t="inlineStr">
        <is>
          <t>Trucking, Customs Clearance, Extra Trucking and Truck Fuel Surcharge</t>
        </is>
      </c>
      <c r="C1844" s="418" t="inlineStr">
        <is>
          <t>អេភីអិល ឡូយីស្ទីក (ខេមបូឌា) ភីធីអ៊ី អិលធីឌី</t>
        </is>
      </c>
      <c r="D1844" s="418" t="inlineStr">
        <is>
          <t>L001-100046460</t>
        </is>
      </c>
      <c r="E1844" s="418" t="inlineStr">
        <is>
          <t>PNHL490678</t>
        </is>
      </c>
      <c r="F1844" s="419" t="n">
        <v>44861</v>
      </c>
      <c r="G1844" s="420" t="n">
        <v>123198</v>
      </c>
      <c r="H1844" s="418" t="n"/>
      <c r="I1844" s="455" t="n">
        <v>123198</v>
      </c>
      <c r="J1844" s="418">
        <f>IF(L1844&lt;&gt;"",L1844,K1844)</f>
        <v/>
      </c>
      <c r="K1844" s="418">
        <f>IF(AND(T1844=TRUE, U1844=TRUE, V1844=TRUE), IF(W1844&lt;-0.05, "អនុញ្ញាត (អ្នកផ្គត់ផ្គង់ប្រកាសខ្វះ)", "បានប្រកាស (អនុញ្ញាត)"), IF(AND(T1844=FALSE, U1844=FALSE, V1844=FALSE), "ព្យួរទុក (មិនមានទិន្នន័យ)", "ប្រកាសខុស (ព្យួរទុក)"))</f>
        <v/>
      </c>
      <c r="L1844" s="418" t="inlineStr"/>
      <c r="M1844" s="418" t="inlineStr"/>
      <c r="N1844" s="455" t="n"/>
      <c r="O1844" s="455">
        <f>IF(W1844&lt;0,AI1844,I1844)</f>
        <v/>
      </c>
      <c r="P1844" s="455">
        <f>I1844-O1844</f>
        <v/>
      </c>
      <c r="Q1844" s="418" t="n"/>
      <c r="R1844" s="418" t="inlineStr">
        <is>
          <t>PNHL490678</t>
        </is>
      </c>
      <c r="S1844" s="418" t="inlineStr">
        <is>
          <t>PNHL490678</t>
        </is>
      </c>
      <c r="T1844" s="418">
        <f>R1844=S1844</f>
        <v/>
      </c>
      <c r="U1844" s="418">
        <f>AND(MONTH(F1844)=MONTH(Y1844), YEAR(F1844)=YEAR(Y1844))</f>
        <v/>
      </c>
      <c r="V1844" s="418">
        <f>AND(AC1844&lt;&gt;"", 'Company information'!D$4&lt;&gt;"", RIGHT(SUBSTITUTE(AC1844,"-",""),9)=RIGHT(SUBSTITUTE('Company information'!D$4,"-",""),9))</f>
        <v/>
      </c>
      <c r="W1844" s="418">
        <f>AI1844-I1844</f>
        <v/>
      </c>
      <c r="X1844" s="455" t="n"/>
      <c r="Y1844" s="419" t="n">
        <v>44861</v>
      </c>
      <c r="Z1844" s="418" t="inlineStr">
        <is>
          <t>PNHL490678</t>
        </is>
      </c>
      <c r="AA1844" s="418" t="inlineStr"/>
      <c r="AB1844" s="418" t="inlineStr">
        <is>
          <t>បុគ្គលជាប់អាករ</t>
        </is>
      </c>
      <c r="AC1844" s="418" t="inlineStr">
        <is>
          <t>L001-100067123</t>
        </is>
      </c>
      <c r="AD1844" s="418" t="inlineStr">
        <is>
          <t>រីឡាយអេប៊ល សូស អ៊ិនដាសស្រ្ទៀល (ខេមបូឌា)</t>
        </is>
      </c>
      <c r="AE1844" s="455" t="n">
        <v>1355180</v>
      </c>
      <c r="AF1844" s="455" t="n">
        <v>1231982</v>
      </c>
      <c r="AG1844" s="455" t="n">
        <v>0</v>
      </c>
      <c r="AH1844" s="455" t="n">
        <v>0</v>
      </c>
      <c r="AI1844" s="455" t="n">
        <v>123198</v>
      </c>
      <c r="AJ1844" s="455" t="n">
        <v>0</v>
      </c>
      <c r="AK1844" s="455" t="n">
        <v>0</v>
      </c>
      <c r="AL1844" s="455" t="n">
        <v>0</v>
      </c>
      <c r="AM1844" s="455" t="n">
        <v>0</v>
      </c>
      <c r="AN1844" s="455" t="n">
        <v>0</v>
      </c>
      <c r="AO1844" s="455" t="n">
        <v>0</v>
      </c>
      <c r="AP1844" s="455" t="n">
        <v>0</v>
      </c>
      <c r="AQ1844" s="455" t="n">
        <v>0</v>
      </c>
      <c r="AR1844" s="418" t="inlineStr"/>
      <c r="AS1844" s="418" t="inlineStr">
        <is>
          <t>LOCAL CHARGE &amp; OTHER</t>
        </is>
      </c>
      <c r="AT1844" s="418" t="inlineStr">
        <is>
          <t>បានប្រកាសពន្ធ</t>
        </is>
      </c>
    </row>
    <row r="1845">
      <c r="A1845" s="417" t="n">
        <v>1836</v>
      </c>
      <c r="B1845" s="418" t="inlineStr">
        <is>
          <t>Lift-Off</t>
        </is>
      </c>
      <c r="C1845" s="418" t="inlineStr">
        <is>
          <t>អេភីអិល ឡូយីស្ទីក (ខេមបូឌា) ភីធីអ៊ី អិលធីឌី</t>
        </is>
      </c>
      <c r="D1845" s="418" t="inlineStr">
        <is>
          <t>L001-100046460</t>
        </is>
      </c>
      <c r="E1845" s="418" t="inlineStr">
        <is>
          <t>PNHL490677</t>
        </is>
      </c>
      <c r="F1845" s="419" t="n">
        <v>44861</v>
      </c>
      <c r="G1845" s="420" t="n">
        <v>159026</v>
      </c>
      <c r="H1845" s="418" t="n"/>
      <c r="I1845" s="455" t="n">
        <v>159026</v>
      </c>
      <c r="J1845" s="418">
        <f>IF(L1845&lt;&gt;"",L1845,K1845)</f>
        <v/>
      </c>
      <c r="K1845" s="418">
        <f>IF(AND(T1845=TRUE, U1845=TRUE, V1845=TRUE), IF(W1845&lt;-0.05, "អនុញ្ញាត (អ្នកផ្គត់ផ្គង់ប្រកាសខ្វះ)", "បានប្រកាស (អនុញ្ញាត)"), IF(AND(T1845=FALSE, U1845=FALSE, V1845=FALSE), "ព្យួរទុក (មិនមានទិន្នន័យ)", "ប្រកាសខុស (ព្យួរទុក)"))</f>
        <v/>
      </c>
      <c r="L1845" s="418" t="inlineStr"/>
      <c r="M1845" s="418" t="inlineStr"/>
      <c r="N1845" s="455" t="n"/>
      <c r="O1845" s="455">
        <f>IF(W1845&lt;0,AI1845,I1845)</f>
        <v/>
      </c>
      <c r="P1845" s="455">
        <f>I1845-O1845</f>
        <v/>
      </c>
      <c r="Q1845" s="418" t="n"/>
      <c r="R1845" s="418" t="inlineStr">
        <is>
          <t>PNHL490677</t>
        </is>
      </c>
      <c r="S1845" s="418" t="inlineStr">
        <is>
          <t>PNHL490677</t>
        </is>
      </c>
      <c r="T1845" s="418">
        <f>R1845=S1845</f>
        <v/>
      </c>
      <c r="U1845" s="418">
        <f>AND(MONTH(F1845)=MONTH(Y1845), YEAR(F1845)=YEAR(Y1845))</f>
        <v/>
      </c>
      <c r="V1845" s="418">
        <f>AND(AC1845&lt;&gt;"", 'Company information'!D$4&lt;&gt;"", RIGHT(SUBSTITUTE(AC1845,"-",""),9)=RIGHT(SUBSTITUTE('Company information'!D$4,"-",""),9))</f>
        <v/>
      </c>
      <c r="W1845" s="418">
        <f>AI1845-I1845</f>
        <v/>
      </c>
      <c r="X1845" s="455" t="n"/>
      <c r="Y1845" s="419" t="n">
        <v>44861</v>
      </c>
      <c r="Z1845" s="418" t="inlineStr">
        <is>
          <t>PNHL490677</t>
        </is>
      </c>
      <c r="AA1845" s="418" t="inlineStr"/>
      <c r="AB1845" s="418" t="inlineStr">
        <is>
          <t>បុគ្គលជាប់អាករ</t>
        </is>
      </c>
      <c r="AC1845" s="418" t="inlineStr">
        <is>
          <t>L001-100067123</t>
        </is>
      </c>
      <c r="AD1845" s="418" t="inlineStr">
        <is>
          <t>រីឡាយអេប៊ល សូស អ៊ិនដាសស្រ្ទៀល (ខេមបូឌា)</t>
        </is>
      </c>
      <c r="AE1845" s="455" t="n">
        <v>1749291</v>
      </c>
      <c r="AF1845" s="455" t="n">
        <v>1590265</v>
      </c>
      <c r="AG1845" s="455" t="n">
        <v>0</v>
      </c>
      <c r="AH1845" s="455" t="n">
        <v>0</v>
      </c>
      <c r="AI1845" s="455" t="n">
        <v>159026</v>
      </c>
      <c r="AJ1845" s="455" t="n">
        <v>0</v>
      </c>
      <c r="AK1845" s="455" t="n">
        <v>0</v>
      </c>
      <c r="AL1845" s="455" t="n">
        <v>0</v>
      </c>
      <c r="AM1845" s="455" t="n">
        <v>0</v>
      </c>
      <c r="AN1845" s="455" t="n">
        <v>0</v>
      </c>
      <c r="AO1845" s="455" t="n">
        <v>0</v>
      </c>
      <c r="AP1845" s="455" t="n">
        <v>0</v>
      </c>
      <c r="AQ1845" s="455" t="n">
        <v>0</v>
      </c>
      <c r="AR1845" s="418" t="inlineStr"/>
      <c r="AS1845" s="418" t="inlineStr">
        <is>
          <t>LOCAL CHARGE &amp; OTHER</t>
        </is>
      </c>
      <c r="AT1845" s="418" t="inlineStr">
        <is>
          <t>បានប្រកាសពន្ធ</t>
        </is>
      </c>
    </row>
    <row r="1846">
      <c r="A1846" s="417" t="n">
        <v>1837</v>
      </c>
      <c r="B1846" s="418" t="inlineStr">
        <is>
          <t>Trucking, Customs Clearance, Extra Trucking and Truck Fuel Surcharge</t>
        </is>
      </c>
      <c r="C1846" s="418" t="inlineStr">
        <is>
          <t>អេភីអិល ឡូយីស្ទីក (ខេមបូឌា) ភីធីអ៊ី អិលធីឌី</t>
        </is>
      </c>
      <c r="D1846" s="418" t="inlineStr">
        <is>
          <t>L001-100046460</t>
        </is>
      </c>
      <c r="E1846" s="418" t="inlineStr">
        <is>
          <t>PNHL490676</t>
        </is>
      </c>
      <c r="F1846" s="419" t="n">
        <v>44861</v>
      </c>
      <c r="G1846" s="420" t="n">
        <v>171731</v>
      </c>
      <c r="H1846" s="418" t="n"/>
      <c r="I1846" s="455" t="n">
        <v>171731</v>
      </c>
      <c r="J1846" s="418">
        <f>IF(L1846&lt;&gt;"",L1846,K1846)</f>
        <v/>
      </c>
      <c r="K1846" s="418">
        <f>IF(AND(T1846=TRUE, U1846=TRUE, V1846=TRUE), IF(W1846&lt;-0.05, "អនុញ្ញាត (អ្នកផ្គត់ផ្គង់ប្រកាសខ្វះ)", "បានប្រកាស (អនុញ្ញាត)"), IF(AND(T1846=FALSE, U1846=FALSE, V1846=FALSE), "ព្យួរទុក (មិនមានទិន្នន័យ)", "ប្រកាសខុស (ព្យួរទុក)"))</f>
        <v/>
      </c>
      <c r="L1846" s="418" t="inlineStr"/>
      <c r="M1846" s="418" t="inlineStr"/>
      <c r="N1846" s="455" t="n"/>
      <c r="O1846" s="455">
        <f>IF(W1846&lt;0,AI1846,I1846)</f>
        <v/>
      </c>
      <c r="P1846" s="455">
        <f>I1846-O1846</f>
        <v/>
      </c>
      <c r="Q1846" s="418" t="n"/>
      <c r="R1846" s="418" t="inlineStr">
        <is>
          <t>PNHL490676</t>
        </is>
      </c>
      <c r="S1846" s="418" t="inlineStr">
        <is>
          <t>PNHL490676</t>
        </is>
      </c>
      <c r="T1846" s="418">
        <f>R1846=S1846</f>
        <v/>
      </c>
      <c r="U1846" s="418">
        <f>AND(MONTH(F1846)=MONTH(Y1846), YEAR(F1846)=YEAR(Y1846))</f>
        <v/>
      </c>
      <c r="V1846" s="418">
        <f>AND(AC1846&lt;&gt;"", 'Company information'!D$4&lt;&gt;"", RIGHT(SUBSTITUTE(AC1846,"-",""),9)=RIGHT(SUBSTITUTE('Company information'!D$4,"-",""),9))</f>
        <v/>
      </c>
      <c r="W1846" s="418">
        <f>AI1846-I1846</f>
        <v/>
      </c>
      <c r="X1846" s="455" t="n"/>
      <c r="Y1846" s="419" t="n">
        <v>44861</v>
      </c>
      <c r="Z1846" s="418" t="inlineStr">
        <is>
          <t>PNHL490676</t>
        </is>
      </c>
      <c r="AA1846" s="418" t="inlineStr"/>
      <c r="AB1846" s="418" t="inlineStr">
        <is>
          <t>បុគ្គលជាប់អាករ</t>
        </is>
      </c>
      <c r="AC1846" s="418" t="inlineStr">
        <is>
          <t>L001-100067123</t>
        </is>
      </c>
      <c r="AD1846" s="418" t="inlineStr">
        <is>
          <t>រីឡាយអេប៊ល សូស អ៊ិនដាសស្រ្ទៀល (ខេមបូឌា)</t>
        </is>
      </c>
      <c r="AE1846" s="455" t="n">
        <v>1889042</v>
      </c>
      <c r="AF1846" s="455" t="n">
        <v>1717311</v>
      </c>
      <c r="AG1846" s="455" t="n">
        <v>0</v>
      </c>
      <c r="AH1846" s="455" t="n">
        <v>0</v>
      </c>
      <c r="AI1846" s="455" t="n">
        <v>171731</v>
      </c>
      <c r="AJ1846" s="455" t="n">
        <v>0</v>
      </c>
      <c r="AK1846" s="455" t="n">
        <v>0</v>
      </c>
      <c r="AL1846" s="455" t="n">
        <v>0</v>
      </c>
      <c r="AM1846" s="455" t="n">
        <v>0</v>
      </c>
      <c r="AN1846" s="455" t="n">
        <v>0</v>
      </c>
      <c r="AO1846" s="455" t="n">
        <v>0</v>
      </c>
      <c r="AP1846" s="455" t="n">
        <v>0</v>
      </c>
      <c r="AQ1846" s="455" t="n">
        <v>0</v>
      </c>
      <c r="AR1846" s="418" t="inlineStr"/>
      <c r="AS1846" s="418" t="inlineStr">
        <is>
          <t>LOCAL CHARGE &amp; OTHER</t>
        </is>
      </c>
      <c r="AT1846" s="418" t="inlineStr">
        <is>
          <t>បានប្រកាសពន្ធ</t>
        </is>
      </c>
    </row>
    <row r="1847">
      <c r="A1847" s="417" t="n">
        <v>1838</v>
      </c>
      <c r="B1847" s="418" t="inlineStr">
        <is>
          <t>Customs Declaration and CPF Non-Container</t>
        </is>
      </c>
      <c r="C1847" s="418" t="inlineStr">
        <is>
          <t>អេភីអិល ឡូយីស្ទីក (ខេមបូឌា) ភីធីអ៊ី អិលធីឌី</t>
        </is>
      </c>
      <c r="D1847" s="418" t="inlineStr">
        <is>
          <t>L001-100046460</t>
        </is>
      </c>
      <c r="E1847" s="418" t="inlineStr">
        <is>
          <t>KOEL822364</t>
        </is>
      </c>
      <c r="F1847" s="419" t="n">
        <v>44861</v>
      </c>
      <c r="G1847" s="420" t="n">
        <v>284062</v>
      </c>
      <c r="H1847" s="418" t="n"/>
      <c r="I1847" s="455" t="n">
        <v>284062</v>
      </c>
      <c r="J1847" s="418">
        <f>IF(L1847&lt;&gt;"",L1847,K1847)</f>
        <v/>
      </c>
      <c r="K1847" s="418">
        <f>IF(AND(T1847=TRUE, U1847=TRUE, V1847=TRUE), IF(W1847&lt;-0.05, "អនុញ្ញាត (អ្នកផ្គត់ផ្គង់ប្រកាសខ្វះ)", "បានប្រកាស (អនុញ្ញាត)"), IF(AND(T1847=FALSE, U1847=FALSE, V1847=FALSE), "ព្យួរទុក (មិនមានទិន្នន័យ)", "ប្រកាសខុស (ព្យួរទុក)"))</f>
        <v/>
      </c>
      <c r="L1847" s="418" t="inlineStr"/>
      <c r="M1847" s="418" t="inlineStr"/>
      <c r="N1847" s="455" t="n"/>
      <c r="O1847" s="455">
        <f>IF(W1847&lt;0,AI1847,I1847)</f>
        <v/>
      </c>
      <c r="P1847" s="455">
        <f>I1847-O1847</f>
        <v/>
      </c>
      <c r="Q1847" s="418" t="n"/>
      <c r="R1847" s="418" t="inlineStr">
        <is>
          <t>KOEL822364</t>
        </is>
      </c>
      <c r="S1847" s="418" t="inlineStr">
        <is>
          <t>KOEL822364</t>
        </is>
      </c>
      <c r="T1847" s="418">
        <f>R1847=S1847</f>
        <v/>
      </c>
      <c r="U1847" s="418">
        <f>AND(MONTH(F1847)=MONTH(Y1847), YEAR(F1847)=YEAR(Y1847))</f>
        <v/>
      </c>
      <c r="V1847" s="418">
        <f>AND(AC1847&lt;&gt;"", 'Company information'!D$4&lt;&gt;"", RIGHT(SUBSTITUTE(AC1847,"-",""),9)=RIGHT(SUBSTITUTE('Company information'!D$4,"-",""),9))</f>
        <v/>
      </c>
      <c r="W1847" s="418">
        <f>AI1847-I1847</f>
        <v/>
      </c>
      <c r="X1847" s="455" t="n"/>
      <c r="Y1847" s="419" t="n">
        <v>44861</v>
      </c>
      <c r="Z1847" s="418" t="inlineStr">
        <is>
          <t>KOEL822364</t>
        </is>
      </c>
      <c r="AA1847" s="418" t="inlineStr"/>
      <c r="AB1847" s="418" t="inlineStr">
        <is>
          <t>បុគ្គលជាប់អាករ</t>
        </is>
      </c>
      <c r="AC1847" s="418" t="inlineStr">
        <is>
          <t>L001-100067123</t>
        </is>
      </c>
      <c r="AD1847" s="418" t="inlineStr">
        <is>
          <t>រីឡាយអេប៊ល សូស អ៊ិនដាសស្រ្ទៀល (ខេមបូឌា)</t>
        </is>
      </c>
      <c r="AE1847" s="455" t="n">
        <v>3124683</v>
      </c>
      <c r="AF1847" s="455" t="n">
        <v>2840621</v>
      </c>
      <c r="AG1847" s="455" t="n">
        <v>0</v>
      </c>
      <c r="AH1847" s="455" t="n">
        <v>0</v>
      </c>
      <c r="AI1847" s="455" t="n">
        <v>284062</v>
      </c>
      <c r="AJ1847" s="455" t="n">
        <v>0</v>
      </c>
      <c r="AK1847" s="455" t="n">
        <v>0</v>
      </c>
      <c r="AL1847" s="455" t="n">
        <v>0</v>
      </c>
      <c r="AM1847" s="455" t="n">
        <v>0</v>
      </c>
      <c r="AN1847" s="455" t="n">
        <v>0</v>
      </c>
      <c r="AO1847" s="455" t="n">
        <v>0</v>
      </c>
      <c r="AP1847" s="455" t="n">
        <v>0</v>
      </c>
      <c r="AQ1847" s="455" t="n">
        <v>0</v>
      </c>
      <c r="AR1847" s="418" t="inlineStr"/>
      <c r="AS1847" s="418" t="inlineStr">
        <is>
          <t>LOCAL CHARGE &amp; OTHER</t>
        </is>
      </c>
      <c r="AT1847" s="418" t="inlineStr">
        <is>
          <t>បានប្រកាសពន្ធ</t>
        </is>
      </c>
    </row>
    <row r="1848">
      <c r="A1848" s="417" t="n">
        <v>1839</v>
      </c>
      <c r="B1848" s="418" t="inlineStr">
        <is>
          <t>Customs Declaration and CPF Non-Container</t>
        </is>
      </c>
      <c r="C1848" s="418" t="inlineStr">
        <is>
          <t>អេភីអិល ឡូយីស្ទីក (ខេមបូឌា) ភីធីអ៊ី អិលធីឌី</t>
        </is>
      </c>
      <c r="D1848" s="418" t="inlineStr">
        <is>
          <t>L001-100046460</t>
        </is>
      </c>
      <c r="E1848" s="418" t="inlineStr">
        <is>
          <t>KOEL822363</t>
        </is>
      </c>
      <c r="F1848" s="419" t="n">
        <v>44861</v>
      </c>
      <c r="G1848" s="420" t="n">
        <v>231033</v>
      </c>
      <c r="H1848" s="418" t="n"/>
      <c r="I1848" s="455" t="n">
        <v>231033</v>
      </c>
      <c r="J1848" s="418">
        <f>IF(L1848&lt;&gt;"",L1848,K1848)</f>
        <v/>
      </c>
      <c r="K1848" s="418">
        <f>IF(AND(T1848=TRUE, U1848=TRUE, V1848=TRUE), IF(W1848&lt;-0.05, "អនុញ្ញាត (អ្នកផ្គត់ផ្គង់ប្រកាសខ្វះ)", "បានប្រកាស (អនុញ្ញាត)"), IF(AND(T1848=FALSE, U1848=FALSE, V1848=FALSE), "ព្យួរទុក (មិនមានទិន្នន័យ)", "ប្រកាសខុស (ព្យួរទុក)"))</f>
        <v/>
      </c>
      <c r="L1848" s="418" t="inlineStr"/>
      <c r="M1848" s="418" t="inlineStr"/>
      <c r="N1848" s="455" t="n"/>
      <c r="O1848" s="455">
        <f>IF(W1848&lt;0,AI1848,I1848)</f>
        <v/>
      </c>
      <c r="P1848" s="455">
        <f>I1848-O1848</f>
        <v/>
      </c>
      <c r="Q1848" s="418" t="n"/>
      <c r="R1848" s="418" t="inlineStr">
        <is>
          <t>KOEL822363</t>
        </is>
      </c>
      <c r="S1848" s="418" t="inlineStr">
        <is>
          <t>KOEL822363</t>
        </is>
      </c>
      <c r="T1848" s="418">
        <f>R1848=S1848</f>
        <v/>
      </c>
      <c r="U1848" s="418">
        <f>AND(MONTH(F1848)=MONTH(Y1848), YEAR(F1848)=YEAR(Y1848))</f>
        <v/>
      </c>
      <c r="V1848" s="418">
        <f>AND(AC1848&lt;&gt;"", 'Company information'!D$4&lt;&gt;"", RIGHT(SUBSTITUTE(AC1848,"-",""),9)=RIGHT(SUBSTITUTE('Company information'!D$4,"-",""),9))</f>
        <v/>
      </c>
      <c r="W1848" s="418">
        <f>AI1848-I1848</f>
        <v/>
      </c>
      <c r="X1848" s="455" t="n"/>
      <c r="Y1848" s="419" t="n">
        <v>44861</v>
      </c>
      <c r="Z1848" s="418" t="inlineStr">
        <is>
          <t>KOEL822363</t>
        </is>
      </c>
      <c r="AA1848" s="418" t="inlineStr"/>
      <c r="AB1848" s="418" t="inlineStr">
        <is>
          <t>បុគ្គលជាប់អាករ</t>
        </is>
      </c>
      <c r="AC1848" s="418" t="inlineStr">
        <is>
          <t>L001-100067123</t>
        </is>
      </c>
      <c r="AD1848" s="418" t="inlineStr">
        <is>
          <t>រីឡាយអេប៊ល សូស អ៊ិនដាសស្រ្ទៀល (ខេមបូឌា)</t>
        </is>
      </c>
      <c r="AE1848" s="455" t="n">
        <v>2541366</v>
      </c>
      <c r="AF1848" s="455" t="n">
        <v>2310333</v>
      </c>
      <c r="AG1848" s="455" t="n">
        <v>0</v>
      </c>
      <c r="AH1848" s="455" t="n">
        <v>0</v>
      </c>
      <c r="AI1848" s="455" t="n">
        <v>231033</v>
      </c>
      <c r="AJ1848" s="455" t="n">
        <v>0</v>
      </c>
      <c r="AK1848" s="455" t="n">
        <v>0</v>
      </c>
      <c r="AL1848" s="455" t="n">
        <v>0</v>
      </c>
      <c r="AM1848" s="455" t="n">
        <v>0</v>
      </c>
      <c r="AN1848" s="455" t="n">
        <v>0</v>
      </c>
      <c r="AO1848" s="455" t="n">
        <v>0</v>
      </c>
      <c r="AP1848" s="455" t="n">
        <v>0</v>
      </c>
      <c r="AQ1848" s="455" t="n">
        <v>0</v>
      </c>
      <c r="AR1848" s="418" t="inlineStr"/>
      <c r="AS1848" s="418" t="inlineStr">
        <is>
          <t>LOCAL CHARGE &amp; OTHER</t>
        </is>
      </c>
      <c r="AT1848" s="418" t="inlineStr">
        <is>
          <t>បានប្រកាសពន្ធ</t>
        </is>
      </c>
    </row>
    <row r="1849">
      <c r="A1849" s="417" t="n">
        <v>1840</v>
      </c>
      <c r="B1849" s="418" t="inlineStr">
        <is>
          <t>Customs Declaration and CPF Non-Container</t>
        </is>
      </c>
      <c r="C1849" s="418" t="inlineStr">
        <is>
          <t>ដាប់បែលយូភីអិល (ខេមបូឌា) ឯ.ក</t>
        </is>
      </c>
      <c r="D1849" s="418" t="inlineStr">
        <is>
          <t>K005-901800929</t>
        </is>
      </c>
      <c r="E1849" s="418" t="inlineStr">
        <is>
          <t>22-2853</t>
        </is>
      </c>
      <c r="F1849" s="419" t="n">
        <v>44862</v>
      </c>
      <c r="G1849" s="420" t="n">
        <v>37260</v>
      </c>
      <c r="H1849" s="418" t="n"/>
      <c r="I1849" s="455" t="n">
        <v>37260</v>
      </c>
      <c r="J1849" s="418">
        <f>IF(L1849&lt;&gt;"",L1849,K1849)</f>
        <v/>
      </c>
      <c r="K1849" s="418">
        <f>IF(AND(T1849=TRUE, U1849=TRUE, V1849=TRUE), IF(W1849&lt;-0.05, "អនុញ្ញាត (អ្នកផ្គត់ផ្គង់ប្រកាសខ្វះ)", "បានប្រកាស (អនុញ្ញាត)"), IF(AND(T1849=FALSE, U1849=FALSE, V1849=FALSE), "ព្យួរទុក (មិនមានទិន្នន័យ)", "ប្រកាសខុស (ព្យួរទុក)"))</f>
        <v/>
      </c>
      <c r="L1849" s="418" t="inlineStr"/>
      <c r="M1849" s="418" t="inlineStr"/>
      <c r="N1849" s="455" t="n"/>
      <c r="O1849" s="455">
        <f>IF(W1849&lt;0,AI1849,I1849)</f>
        <v/>
      </c>
      <c r="P1849" s="455">
        <f>I1849-O1849</f>
        <v/>
      </c>
      <c r="Q1849" s="418" t="n"/>
      <c r="R1849" s="418" t="inlineStr">
        <is>
          <t>22-2853</t>
        </is>
      </c>
      <c r="S1849" s="418" t="inlineStr">
        <is>
          <t>22-2853</t>
        </is>
      </c>
      <c r="T1849" s="418">
        <f>R1849=S1849</f>
        <v/>
      </c>
      <c r="U1849" s="418">
        <f>AND(MONTH(F1849)=MONTH(Y1849), YEAR(F1849)=YEAR(Y1849))</f>
        <v/>
      </c>
      <c r="V1849" s="418">
        <f>AND(AC1849&lt;&gt;"", 'Company information'!D$4&lt;&gt;"", RIGHT(SUBSTITUTE(AC1849,"-",""),9)=RIGHT(SUBSTITUTE('Company information'!D$4,"-",""),9))</f>
        <v/>
      </c>
      <c r="W1849" s="418">
        <f>AI1849-I1849</f>
        <v/>
      </c>
      <c r="X1849" s="455" t="n"/>
      <c r="Y1849" s="419" t="n">
        <v>44862</v>
      </c>
      <c r="Z1849" s="418" t="inlineStr">
        <is>
          <t>22-2853</t>
        </is>
      </c>
      <c r="AA1849" s="418" t="inlineStr"/>
      <c r="AB1849" s="418" t="inlineStr">
        <is>
          <t>បុគ្គលជាប់អាករ</t>
        </is>
      </c>
      <c r="AC1849" s="418" t="inlineStr">
        <is>
          <t>L001-100067123</t>
        </is>
      </c>
      <c r="AD1849" s="418" t="inlineStr">
        <is>
          <t>រីឡាយអេប៊ល សូស អ៊ិនដាសស្រ្ទៀល (ខេមបូឌា)</t>
        </is>
      </c>
      <c r="AE1849" s="455" t="n">
        <v>409860</v>
      </c>
      <c r="AF1849" s="455" t="n">
        <v>372600</v>
      </c>
      <c r="AG1849" s="455" t="n">
        <v>0</v>
      </c>
      <c r="AH1849" s="455" t="n">
        <v>0</v>
      </c>
      <c r="AI1849" s="455" t="n">
        <v>37260</v>
      </c>
      <c r="AJ1849" s="455" t="n">
        <v>0</v>
      </c>
      <c r="AK1849" s="455" t="n">
        <v>0</v>
      </c>
      <c r="AL1849" s="455" t="n">
        <v>0</v>
      </c>
      <c r="AM1849" s="455" t="n">
        <v>0</v>
      </c>
      <c r="AN1849" s="455" t="n">
        <v>0</v>
      </c>
      <c r="AO1849" s="455" t="n">
        <v>0</v>
      </c>
      <c r="AP1849" s="455" t="n">
        <v>0</v>
      </c>
      <c r="AQ1849" s="455" t="n">
        <v>0</v>
      </c>
      <c r="AR1849" s="418" t="inlineStr"/>
      <c r="AS1849" s="418" t="inlineStr">
        <is>
          <t>TRADE REVENUE</t>
        </is>
      </c>
      <c r="AT1849" s="418" t="inlineStr">
        <is>
          <t>បានប្រកាសពន្ធ</t>
        </is>
      </c>
    </row>
    <row r="1850">
      <c r="A1850" s="417" t="n">
        <v>1841</v>
      </c>
      <c r="B1850" s="418" t="inlineStr">
        <is>
          <t>Customs Declaration and CPF Non-Container</t>
        </is>
      </c>
      <c r="C1850" s="418" t="inlineStr">
        <is>
          <t>ដាប់បែលយូភីអិល (ខេមបូឌា) ឯ.ក</t>
        </is>
      </c>
      <c r="D1850" s="418" t="inlineStr">
        <is>
          <t>K005-901800929</t>
        </is>
      </c>
      <c r="E1850" s="418" t="inlineStr">
        <is>
          <t>22-2852</t>
        </is>
      </c>
      <c r="F1850" s="419" t="n">
        <v>44862</v>
      </c>
      <c r="G1850" s="420" t="n">
        <v>37260</v>
      </c>
      <c r="H1850" s="418" t="n"/>
      <c r="I1850" s="455" t="n">
        <v>37260</v>
      </c>
      <c r="J1850" s="418">
        <f>IF(L1850&lt;&gt;"",L1850,K1850)</f>
        <v/>
      </c>
      <c r="K1850" s="418">
        <f>IF(AND(T1850=TRUE, U1850=TRUE, V1850=TRUE), IF(W1850&lt;-0.05, "អនុញ្ញាត (អ្នកផ្គត់ផ្គង់ប្រកាសខ្វះ)", "បានប្រកាស (អនុញ្ញាត)"), IF(AND(T1850=FALSE, U1850=FALSE, V1850=FALSE), "ព្យួរទុក (មិនមានទិន្នន័យ)", "ប្រកាសខុស (ព្យួរទុក)"))</f>
        <v/>
      </c>
      <c r="L1850" s="418" t="inlineStr"/>
      <c r="M1850" s="418" t="inlineStr"/>
      <c r="N1850" s="455" t="n"/>
      <c r="O1850" s="455">
        <f>IF(W1850&lt;0,AI1850,I1850)</f>
        <v/>
      </c>
      <c r="P1850" s="455">
        <f>I1850-O1850</f>
        <v/>
      </c>
      <c r="Q1850" s="418" t="n"/>
      <c r="R1850" s="418" t="inlineStr">
        <is>
          <t>22-2852</t>
        </is>
      </c>
      <c r="S1850" s="418" t="inlineStr">
        <is>
          <t>22-2852</t>
        </is>
      </c>
      <c r="T1850" s="418">
        <f>R1850=S1850</f>
        <v/>
      </c>
      <c r="U1850" s="418">
        <f>AND(MONTH(F1850)=MONTH(Y1850), YEAR(F1850)=YEAR(Y1850))</f>
        <v/>
      </c>
      <c r="V1850" s="418">
        <f>AND(AC1850&lt;&gt;"", 'Company information'!D$4&lt;&gt;"", RIGHT(SUBSTITUTE(AC1850,"-",""),9)=RIGHT(SUBSTITUTE('Company information'!D$4,"-",""),9))</f>
        <v/>
      </c>
      <c r="W1850" s="418">
        <f>AI1850-I1850</f>
        <v/>
      </c>
      <c r="X1850" s="455" t="n"/>
      <c r="Y1850" s="419" t="n">
        <v>44862</v>
      </c>
      <c r="Z1850" s="418" t="inlineStr">
        <is>
          <t>22-2852</t>
        </is>
      </c>
      <c r="AA1850" s="418" t="inlineStr"/>
      <c r="AB1850" s="418" t="inlineStr">
        <is>
          <t>បុគ្គលជាប់អាករ</t>
        </is>
      </c>
      <c r="AC1850" s="418" t="inlineStr">
        <is>
          <t>L001-100067123</t>
        </is>
      </c>
      <c r="AD1850" s="418" t="inlineStr">
        <is>
          <t>រីឡាយអេប៊ល សូស អ៊ិនដាសស្រ្ទៀល (ខេមបូឌា)</t>
        </is>
      </c>
      <c r="AE1850" s="455" t="n">
        <v>409860</v>
      </c>
      <c r="AF1850" s="455" t="n">
        <v>372600</v>
      </c>
      <c r="AG1850" s="455" t="n">
        <v>0</v>
      </c>
      <c r="AH1850" s="455" t="n">
        <v>0</v>
      </c>
      <c r="AI1850" s="455" t="n">
        <v>37260</v>
      </c>
      <c r="AJ1850" s="455" t="n">
        <v>0</v>
      </c>
      <c r="AK1850" s="455" t="n">
        <v>0</v>
      </c>
      <c r="AL1850" s="455" t="n">
        <v>0</v>
      </c>
      <c r="AM1850" s="455" t="n">
        <v>0</v>
      </c>
      <c r="AN1850" s="455" t="n">
        <v>0</v>
      </c>
      <c r="AO1850" s="455" t="n">
        <v>0</v>
      </c>
      <c r="AP1850" s="455" t="n">
        <v>0</v>
      </c>
      <c r="AQ1850" s="455" t="n">
        <v>0</v>
      </c>
      <c r="AR1850" s="418" t="inlineStr"/>
      <c r="AS1850" s="418" t="inlineStr">
        <is>
          <t>TRADE REVENUE</t>
        </is>
      </c>
      <c r="AT1850" s="418" t="inlineStr">
        <is>
          <t>បានប្រកាសពន្ធ</t>
        </is>
      </c>
    </row>
    <row r="1851">
      <c r="A1851" s="417" t="n">
        <v>1842</v>
      </c>
      <c r="B1851" s="418" t="inlineStr">
        <is>
          <t>Customs Declaration</t>
        </is>
      </c>
      <c r="C1851" s="418" t="inlineStr">
        <is>
          <t>ដាប់បែលយូភីអិល (ខេមបូឌា) ឯ.ក</t>
        </is>
      </c>
      <c r="D1851" s="418" t="inlineStr">
        <is>
          <t>K005-901800929</t>
        </is>
      </c>
      <c r="E1851" s="418" t="inlineStr">
        <is>
          <t>22-2851</t>
        </is>
      </c>
      <c r="F1851" s="419" t="n">
        <v>44862</v>
      </c>
      <c r="G1851" s="420" t="n">
        <v>369288</v>
      </c>
      <c r="H1851" s="418" t="n"/>
      <c r="I1851" s="455" t="n">
        <v>369288</v>
      </c>
      <c r="J1851" s="418">
        <f>IF(L1851&lt;&gt;"",L1851,K1851)</f>
        <v/>
      </c>
      <c r="K1851" s="418">
        <f>IF(AND(T1851=TRUE, U1851=TRUE, V1851=TRUE), IF(W1851&lt;-0.05, "អនុញ្ញាត (អ្នកផ្គត់ផ្គង់ប្រកាសខ្វះ)", "បានប្រកាស (អនុញ្ញាត)"), IF(AND(T1851=FALSE, U1851=FALSE, V1851=FALSE), "ព្យួរទុក (មិនមានទិន្នន័យ)", "ប្រកាសខុស (ព្យួរទុក)"))</f>
        <v/>
      </c>
      <c r="L1851" s="418" t="inlineStr"/>
      <c r="M1851" s="418" t="inlineStr"/>
      <c r="N1851" s="455" t="n"/>
      <c r="O1851" s="455">
        <f>IF(W1851&lt;0,AI1851,I1851)</f>
        <v/>
      </c>
      <c r="P1851" s="455">
        <f>I1851-O1851</f>
        <v/>
      </c>
      <c r="Q1851" s="418" t="n"/>
      <c r="R1851" s="418" t="inlineStr">
        <is>
          <t>22-2851</t>
        </is>
      </c>
      <c r="S1851" s="418" t="inlineStr">
        <is>
          <t>22-2851</t>
        </is>
      </c>
      <c r="T1851" s="418">
        <f>R1851=S1851</f>
        <v/>
      </c>
      <c r="U1851" s="418">
        <f>AND(MONTH(F1851)=MONTH(Y1851), YEAR(F1851)=YEAR(Y1851))</f>
        <v/>
      </c>
      <c r="V1851" s="418">
        <f>AND(AC1851&lt;&gt;"", 'Company information'!D$4&lt;&gt;"", RIGHT(SUBSTITUTE(AC1851,"-",""),9)=RIGHT(SUBSTITUTE('Company information'!D$4,"-",""),9))</f>
        <v/>
      </c>
      <c r="W1851" s="418">
        <f>AI1851-I1851</f>
        <v/>
      </c>
      <c r="X1851" s="455" t="n"/>
      <c r="Y1851" s="419" t="n">
        <v>44862</v>
      </c>
      <c r="Z1851" s="418" t="inlineStr">
        <is>
          <t>22-2851</t>
        </is>
      </c>
      <c r="AA1851" s="418" t="inlineStr"/>
      <c r="AB1851" s="418" t="inlineStr">
        <is>
          <t>បុគ្គលជាប់អាករ</t>
        </is>
      </c>
      <c r="AC1851" s="418" t="inlineStr">
        <is>
          <t>L001-100067123</t>
        </is>
      </c>
      <c r="AD1851" s="418" t="inlineStr">
        <is>
          <t>រីឡាយអេប៊ល សូស អ៊ិនដាសស្រ្ទៀល (ខេមបូឌា)</t>
        </is>
      </c>
      <c r="AE1851" s="455" t="n">
        <v>4062168</v>
      </c>
      <c r="AF1851" s="455" t="n">
        <v>3692880</v>
      </c>
      <c r="AG1851" s="455" t="n">
        <v>0</v>
      </c>
      <c r="AH1851" s="455" t="n">
        <v>0</v>
      </c>
      <c r="AI1851" s="455" t="n">
        <v>369288</v>
      </c>
      <c r="AJ1851" s="455" t="n">
        <v>0</v>
      </c>
      <c r="AK1851" s="455" t="n">
        <v>0</v>
      </c>
      <c r="AL1851" s="455" t="n">
        <v>0</v>
      </c>
      <c r="AM1851" s="455" t="n">
        <v>0</v>
      </c>
      <c r="AN1851" s="455" t="n">
        <v>0</v>
      </c>
      <c r="AO1851" s="455" t="n">
        <v>0</v>
      </c>
      <c r="AP1851" s="455" t="n">
        <v>0</v>
      </c>
      <c r="AQ1851" s="455" t="n">
        <v>0</v>
      </c>
      <c r="AR1851" s="418" t="inlineStr"/>
      <c r="AS1851" s="418" t="inlineStr">
        <is>
          <t>TRADE REVENUE</t>
        </is>
      </c>
      <c r="AT1851" s="418" t="inlineStr">
        <is>
          <t>បានប្រកាសពន្ធ</t>
        </is>
      </c>
    </row>
    <row r="1852">
      <c r="A1852" s="417" t="n">
        <v>1843</v>
      </c>
      <c r="B1852" s="418" t="inlineStr">
        <is>
          <t>Customs Declaration and CPF Non-Container</t>
        </is>
      </c>
      <c r="C1852" s="418" t="inlineStr">
        <is>
          <t>ឥណ្ឌូ-ត្រេនស៍ ឡូជីស្ទីក (ខេមបូឌា)</t>
        </is>
      </c>
      <c r="D1852" s="418" t="inlineStr">
        <is>
          <t>L001-104004797</t>
        </is>
      </c>
      <c r="E1852" s="418" t="inlineStr">
        <is>
          <t>02279</t>
        </is>
      </c>
      <c r="F1852" s="419" t="n">
        <v>44858</v>
      </c>
      <c r="G1852" s="420" t="n">
        <v>31088</v>
      </c>
      <c r="H1852" s="418" t="n"/>
      <c r="I1852" s="455" t="n">
        <v>31088</v>
      </c>
      <c r="J1852" s="418">
        <f>IF(L1852&lt;&gt;"",L1852,K1852)</f>
        <v/>
      </c>
      <c r="K1852" s="418">
        <f>IF(AND(T1852=TRUE, U1852=TRUE, V1852=TRUE), IF(W1852&lt;-0.05, "អនុញ្ញាត (អ្នកផ្គត់ផ្គង់ប្រកាសខ្វះ)", "បានប្រកាស (អនុញ្ញាត)"), IF(AND(T1852=FALSE, U1852=FALSE, V1852=FALSE), "ព្យួរទុក (មិនមានទិន្នន័យ)", "ប្រកាសខុស (ព្យួរទុក)"))</f>
        <v/>
      </c>
      <c r="L1852" s="418" t="inlineStr"/>
      <c r="M1852" s="418" t="inlineStr"/>
      <c r="N1852" s="455" t="n"/>
      <c r="O1852" s="455">
        <f>IF(W1852&lt;0,AI1852,I1852)</f>
        <v/>
      </c>
      <c r="P1852" s="455">
        <f>I1852-O1852</f>
        <v/>
      </c>
      <c r="Q1852" s="418" t="n"/>
      <c r="R1852" s="418" t="inlineStr">
        <is>
          <t>02279</t>
        </is>
      </c>
      <c r="S1852" s="418" t="inlineStr">
        <is>
          <t>02279</t>
        </is>
      </c>
      <c r="T1852" s="418">
        <f>R1852=S1852</f>
        <v/>
      </c>
      <c r="U1852" s="418">
        <f>AND(MONTH(F1852)=MONTH(Y1852), YEAR(F1852)=YEAR(Y1852))</f>
        <v/>
      </c>
      <c r="V1852" s="418">
        <f>AND(AC1852&lt;&gt;"", 'Company information'!D$4&lt;&gt;"", RIGHT(SUBSTITUTE(AC1852,"-",""),9)=RIGHT(SUBSTITUTE('Company information'!D$4,"-",""),9))</f>
        <v/>
      </c>
      <c r="W1852" s="418">
        <f>AI1852-I1852</f>
        <v/>
      </c>
      <c r="X1852" s="455" t="n"/>
      <c r="Y1852" s="419" t="n">
        <v>44858</v>
      </c>
      <c r="Z1852" s="418" t="inlineStr">
        <is>
          <t>02279</t>
        </is>
      </c>
      <c r="AA1852" s="418" t="inlineStr"/>
      <c r="AB1852" s="418" t="inlineStr">
        <is>
          <t>បុគ្គលជាប់អាករ</t>
        </is>
      </c>
      <c r="AC1852" s="418" t="inlineStr">
        <is>
          <t>L001-100067123</t>
        </is>
      </c>
      <c r="AD1852" s="418" t="inlineStr">
        <is>
          <t>រីឡាយអេប៊ល សូស អ៊ិនដាសស្រ្ទៀល (ខេមបូឌា)</t>
        </is>
      </c>
      <c r="AE1852" s="455" t="n">
        <v>341964</v>
      </c>
      <c r="AF1852" s="455" t="n">
        <v>310876</v>
      </c>
      <c r="AG1852" s="455" t="n">
        <v>0</v>
      </c>
      <c r="AH1852" s="455" t="n">
        <v>0</v>
      </c>
      <c r="AI1852" s="455" t="n">
        <v>31088</v>
      </c>
      <c r="AJ1852" s="455" t="n">
        <v>0</v>
      </c>
      <c r="AK1852" s="455" t="n">
        <v>0</v>
      </c>
      <c r="AL1852" s="455" t="n">
        <v>0</v>
      </c>
      <c r="AM1852" s="455" t="n">
        <v>0</v>
      </c>
      <c r="AN1852" s="455" t="n">
        <v>0</v>
      </c>
      <c r="AO1852" s="455" t="n">
        <v>0</v>
      </c>
      <c r="AP1852" s="455" t="n">
        <v>0</v>
      </c>
      <c r="AQ1852" s="455" t="n">
        <v>0</v>
      </c>
      <c r="AR1852" s="418" t="inlineStr"/>
      <c r="AS1852" s="418" t="inlineStr">
        <is>
          <t>ថ្លៃ Handing / Handing fee</t>
        </is>
      </c>
      <c r="AT1852" s="418" t="inlineStr">
        <is>
          <t>បានប្រកាសពន្ធ</t>
        </is>
      </c>
    </row>
    <row r="1853">
      <c r="A1853" s="417" t="n">
        <v>1844</v>
      </c>
      <c r="B1853" s="418" t="inlineStr">
        <is>
          <t>Customs Declaration and CPF Non-Container</t>
        </is>
      </c>
      <c r="C1853" s="418" t="inlineStr">
        <is>
          <t>ឥណ្ឌូ-ត្រេនស៍ ឡូជីស្ទីក (ខេមបូឌា)</t>
        </is>
      </c>
      <c r="D1853" s="418" t="inlineStr">
        <is>
          <t>L001-104004797</t>
        </is>
      </c>
      <c r="E1853" s="418" t="inlineStr">
        <is>
          <t>02282</t>
        </is>
      </c>
      <c r="F1853" s="419" t="n">
        <v>44858</v>
      </c>
      <c r="G1853" s="420" t="n">
        <v>31088</v>
      </c>
      <c r="H1853" s="418" t="n"/>
      <c r="I1853" s="455" t="n">
        <v>31088</v>
      </c>
      <c r="J1853" s="418">
        <f>IF(L1853&lt;&gt;"",L1853,K1853)</f>
        <v/>
      </c>
      <c r="K1853" s="418">
        <f>IF(AND(T1853=TRUE, U1853=TRUE, V1853=TRUE), IF(W1853&lt;-0.05, "អនុញ្ញាត (អ្នកផ្គត់ផ្គង់ប្រកាសខ្វះ)", "បានប្រកាស (អនុញ្ញាត)"), IF(AND(T1853=FALSE, U1853=FALSE, V1853=FALSE), "ព្យួរទុក (មិនមានទិន្នន័យ)", "ប្រកាសខុស (ព្យួរទុក)"))</f>
        <v/>
      </c>
      <c r="L1853" s="418" t="inlineStr"/>
      <c r="M1853" s="418" t="inlineStr"/>
      <c r="N1853" s="455" t="n"/>
      <c r="O1853" s="455">
        <f>IF(W1853&lt;0,AI1853,I1853)</f>
        <v/>
      </c>
      <c r="P1853" s="455">
        <f>I1853-O1853</f>
        <v/>
      </c>
      <c r="Q1853" s="418" t="n"/>
      <c r="R1853" s="418" t="inlineStr">
        <is>
          <t>02282</t>
        </is>
      </c>
      <c r="S1853" s="418" t="inlineStr">
        <is>
          <t>02282</t>
        </is>
      </c>
      <c r="T1853" s="418">
        <f>R1853=S1853</f>
        <v/>
      </c>
      <c r="U1853" s="418">
        <f>AND(MONTH(F1853)=MONTH(Y1853), YEAR(F1853)=YEAR(Y1853))</f>
        <v/>
      </c>
      <c r="V1853" s="418">
        <f>AND(AC1853&lt;&gt;"", 'Company information'!D$4&lt;&gt;"", RIGHT(SUBSTITUTE(AC1853,"-",""),9)=RIGHT(SUBSTITUTE('Company information'!D$4,"-",""),9))</f>
        <v/>
      </c>
      <c r="W1853" s="418">
        <f>AI1853-I1853</f>
        <v/>
      </c>
      <c r="X1853" s="455" t="n"/>
      <c r="Y1853" s="419" t="n">
        <v>44858</v>
      </c>
      <c r="Z1853" s="418" t="inlineStr">
        <is>
          <t>02282</t>
        </is>
      </c>
      <c r="AA1853" s="418" t="inlineStr"/>
      <c r="AB1853" s="418" t="inlineStr">
        <is>
          <t>បុគ្គលជាប់អាករ</t>
        </is>
      </c>
      <c r="AC1853" s="418" t="inlineStr">
        <is>
          <t>L001-100067123</t>
        </is>
      </c>
      <c r="AD1853" s="418" t="inlineStr">
        <is>
          <t>រីឡាយអេប៊ល សូស អ៊ិនដាសស្រ្ទៀល (ខេមបូឌា)</t>
        </is>
      </c>
      <c r="AE1853" s="455" t="n">
        <v>341964</v>
      </c>
      <c r="AF1853" s="455" t="n">
        <v>310876</v>
      </c>
      <c r="AG1853" s="455" t="n">
        <v>0</v>
      </c>
      <c r="AH1853" s="455" t="n">
        <v>0</v>
      </c>
      <c r="AI1853" s="455" t="n">
        <v>31088</v>
      </c>
      <c r="AJ1853" s="455" t="n">
        <v>0</v>
      </c>
      <c r="AK1853" s="455" t="n">
        <v>0</v>
      </c>
      <c r="AL1853" s="455" t="n">
        <v>0</v>
      </c>
      <c r="AM1853" s="455" t="n">
        <v>0</v>
      </c>
      <c r="AN1853" s="455" t="n">
        <v>0</v>
      </c>
      <c r="AO1853" s="455" t="n">
        <v>0</v>
      </c>
      <c r="AP1853" s="455" t="n">
        <v>0</v>
      </c>
      <c r="AQ1853" s="455" t="n">
        <v>0</v>
      </c>
      <c r="AR1853" s="418" t="inlineStr"/>
      <c r="AS1853" s="418" t="inlineStr">
        <is>
          <t>ថ្លៃ Handing / Handing fee</t>
        </is>
      </c>
      <c r="AT1853" s="418" t="inlineStr">
        <is>
          <t>បានប្រកាសពន្ធ</t>
        </is>
      </c>
    </row>
    <row r="1854">
      <c r="A1854" s="417" t="n">
        <v>1845</v>
      </c>
      <c r="B1854" s="418" t="inlineStr">
        <is>
          <t>Customs Declaration and CPF Non-Container</t>
        </is>
      </c>
      <c r="C1854" s="418" t="inlineStr">
        <is>
          <t>ឥណ្ឌូ-ត្រេនស៍ ឡូជីស្ទីក (ខេមបូឌា)</t>
        </is>
      </c>
      <c r="D1854" s="418" t="inlineStr">
        <is>
          <t>L001-104004797</t>
        </is>
      </c>
      <c r="E1854" s="418" t="inlineStr">
        <is>
          <t>02283</t>
        </is>
      </c>
      <c r="F1854" s="419" t="n">
        <v>44858</v>
      </c>
      <c r="G1854" s="420" t="n">
        <v>31088</v>
      </c>
      <c r="H1854" s="418" t="n"/>
      <c r="I1854" s="455" t="n">
        <v>31088</v>
      </c>
      <c r="J1854" s="418">
        <f>IF(L1854&lt;&gt;"",L1854,K1854)</f>
        <v/>
      </c>
      <c r="K1854" s="418">
        <f>IF(AND(T1854=TRUE, U1854=TRUE, V1854=TRUE), IF(W1854&lt;-0.05, "អនុញ្ញាត (អ្នកផ្គត់ផ្គង់ប្រកាសខ្វះ)", "បានប្រកាស (អនុញ្ញាត)"), IF(AND(T1854=FALSE, U1854=FALSE, V1854=FALSE), "ព្យួរទុក (មិនមានទិន្នន័យ)", "ប្រកាសខុស (ព្យួរទុក)"))</f>
        <v/>
      </c>
      <c r="L1854" s="418" t="inlineStr"/>
      <c r="M1854" s="418" t="inlineStr"/>
      <c r="N1854" s="455" t="n"/>
      <c r="O1854" s="455">
        <f>IF(W1854&lt;0,AI1854,I1854)</f>
        <v/>
      </c>
      <c r="P1854" s="455">
        <f>I1854-O1854</f>
        <v/>
      </c>
      <c r="Q1854" s="418" t="n"/>
      <c r="R1854" s="418" t="inlineStr">
        <is>
          <t>02283</t>
        </is>
      </c>
      <c r="S1854" s="418" t="inlineStr">
        <is>
          <t>02283</t>
        </is>
      </c>
      <c r="T1854" s="418">
        <f>R1854=S1854</f>
        <v/>
      </c>
      <c r="U1854" s="418">
        <f>AND(MONTH(F1854)=MONTH(Y1854), YEAR(F1854)=YEAR(Y1854))</f>
        <v/>
      </c>
      <c r="V1854" s="418">
        <f>AND(AC1854&lt;&gt;"", 'Company information'!D$4&lt;&gt;"", RIGHT(SUBSTITUTE(AC1854,"-",""),9)=RIGHT(SUBSTITUTE('Company information'!D$4,"-",""),9))</f>
        <v/>
      </c>
      <c r="W1854" s="418">
        <f>AI1854-I1854</f>
        <v/>
      </c>
      <c r="X1854" s="455" t="n"/>
      <c r="Y1854" s="419" t="n">
        <v>44858</v>
      </c>
      <c r="Z1854" s="418" t="inlineStr">
        <is>
          <t>02283</t>
        </is>
      </c>
      <c r="AA1854" s="418" t="inlineStr"/>
      <c r="AB1854" s="418" t="inlineStr">
        <is>
          <t>បុគ្គលជាប់អាករ</t>
        </is>
      </c>
      <c r="AC1854" s="418" t="inlineStr">
        <is>
          <t>L001-100067123</t>
        </is>
      </c>
      <c r="AD1854" s="418" t="inlineStr">
        <is>
          <t>រីឡាយអេប៊ល សូស អ៊ិនដាសស្រ្ទៀល (ខេមបូឌា)</t>
        </is>
      </c>
      <c r="AE1854" s="455" t="n">
        <v>341964</v>
      </c>
      <c r="AF1854" s="455" t="n">
        <v>310876</v>
      </c>
      <c r="AG1854" s="455" t="n">
        <v>0</v>
      </c>
      <c r="AH1854" s="455" t="n">
        <v>0</v>
      </c>
      <c r="AI1854" s="455" t="n">
        <v>31088</v>
      </c>
      <c r="AJ1854" s="455" t="n">
        <v>0</v>
      </c>
      <c r="AK1854" s="455" t="n">
        <v>0</v>
      </c>
      <c r="AL1854" s="455" t="n">
        <v>0</v>
      </c>
      <c r="AM1854" s="455" t="n">
        <v>0</v>
      </c>
      <c r="AN1854" s="455" t="n">
        <v>0</v>
      </c>
      <c r="AO1854" s="455" t="n">
        <v>0</v>
      </c>
      <c r="AP1854" s="455" t="n">
        <v>0</v>
      </c>
      <c r="AQ1854" s="455" t="n">
        <v>0</v>
      </c>
      <c r="AR1854" s="418" t="inlineStr"/>
      <c r="AS1854" s="418" t="inlineStr">
        <is>
          <t>ថ្លៃ Handing / Handing fee</t>
        </is>
      </c>
      <c r="AT1854" s="418" t="inlineStr">
        <is>
          <t>បានប្រកាសពន្ធ</t>
        </is>
      </c>
    </row>
    <row r="1855">
      <c r="A1855" s="417" t="n">
        <v>1846</v>
      </c>
      <c r="B1855" s="418" t="inlineStr">
        <is>
          <t>Customs Declaration and CPF Non-Container</t>
        </is>
      </c>
      <c r="C1855" s="418" t="inlineStr">
        <is>
          <t>អ សុី អេស ឡូជីស្ទីក (ខេមបូឌា)</t>
        </is>
      </c>
      <c r="D1855" s="418" t="inlineStr">
        <is>
          <t>K005-100112714</t>
        </is>
      </c>
      <c r="E1855" s="418" t="inlineStr">
        <is>
          <t>RCS22-0682</t>
        </is>
      </c>
      <c r="F1855" s="419" t="n">
        <v>44858</v>
      </c>
      <c r="G1855" s="420" t="n">
        <v>68393</v>
      </c>
      <c r="H1855" s="418" t="n"/>
      <c r="I1855" s="455" t="n">
        <v>68393</v>
      </c>
      <c r="J1855" s="418">
        <f>IF(L1855&lt;&gt;"",L1855,K1855)</f>
        <v/>
      </c>
      <c r="K1855" s="418">
        <f>IF(AND(T1855=TRUE, U1855=TRUE, V1855=TRUE), IF(W1855&lt;-0.05, "អនុញ្ញាត (អ្នកផ្គត់ផ្គង់ប្រកាសខ្វះ)", "បានប្រកាស (អនុញ្ញាត)"), IF(AND(T1855=FALSE, U1855=FALSE, V1855=FALSE), "ព្យួរទុក (មិនមានទិន្នន័យ)", "ប្រកាសខុស (ព្យួរទុក)"))</f>
        <v/>
      </c>
      <c r="L1855" s="418" t="inlineStr"/>
      <c r="M1855" s="418" t="inlineStr"/>
      <c r="N1855" s="455" t="n"/>
      <c r="O1855" s="455">
        <f>IF(W1855&lt;0,AI1855,I1855)</f>
        <v/>
      </c>
      <c r="P1855" s="455">
        <f>I1855-O1855</f>
        <v/>
      </c>
      <c r="Q1855" s="418" t="n"/>
      <c r="R1855" s="418" t="inlineStr">
        <is>
          <t>RCS22-0682</t>
        </is>
      </c>
      <c r="S1855" s="418" t="inlineStr">
        <is>
          <t>RCS22-0682</t>
        </is>
      </c>
      <c r="T1855" s="418">
        <f>R1855=S1855</f>
        <v/>
      </c>
      <c r="U1855" s="418">
        <f>AND(MONTH(F1855)=MONTH(Y1855), YEAR(F1855)=YEAR(Y1855))</f>
        <v/>
      </c>
      <c r="V1855" s="418">
        <f>AND(AC1855&lt;&gt;"", 'Company information'!D$4&lt;&gt;"", RIGHT(SUBSTITUTE(AC1855,"-",""),9)=RIGHT(SUBSTITUTE('Company information'!D$4,"-",""),9))</f>
        <v/>
      </c>
      <c r="W1855" s="418">
        <f>AI1855-I1855</f>
        <v/>
      </c>
      <c r="X1855" s="455" t="n"/>
      <c r="Y1855" s="419" t="n">
        <v>44858</v>
      </c>
      <c r="Z1855" s="418" t="inlineStr">
        <is>
          <t>RCS22-0682</t>
        </is>
      </c>
      <c r="AA1855" s="418" t="inlineStr"/>
      <c r="AB1855" s="418" t="inlineStr">
        <is>
          <t>បុគ្គលជាប់អាករ</t>
        </is>
      </c>
      <c r="AC1855" s="418" t="inlineStr">
        <is>
          <t>L001-100067123</t>
        </is>
      </c>
      <c r="AD1855" s="418" t="inlineStr">
        <is>
          <t>រីឡាយអេប៊ល សូស អ៊ិនដាសស្រ្ទៀល (ខេមបូឌា)</t>
        </is>
      </c>
      <c r="AE1855" s="455" t="n">
        <v>752318</v>
      </c>
      <c r="AF1855" s="455" t="n">
        <v>683925</v>
      </c>
      <c r="AG1855" s="455" t="n">
        <v>0</v>
      </c>
      <c r="AH1855" s="455" t="n">
        <v>0</v>
      </c>
      <c r="AI1855" s="455" t="n">
        <v>68393</v>
      </c>
      <c r="AJ1855" s="455" t="n">
        <v>0</v>
      </c>
      <c r="AK1855" s="455" t="n">
        <v>0</v>
      </c>
      <c r="AL1855" s="455" t="n">
        <v>0</v>
      </c>
      <c r="AM1855" s="455" t="n">
        <v>0</v>
      </c>
      <c r="AN1855" s="455" t="n">
        <v>0</v>
      </c>
      <c r="AO1855" s="455" t="n">
        <v>0</v>
      </c>
      <c r="AP1855" s="455" t="n">
        <v>0</v>
      </c>
      <c r="AQ1855" s="455" t="n">
        <v>0</v>
      </c>
      <c r="AR1855" s="418" t="inlineStr"/>
      <c r="AS1855" s="418" t="inlineStr">
        <is>
          <t>ថ្លៃឯកសារ</t>
        </is>
      </c>
      <c r="AT1855" s="418" t="inlineStr">
        <is>
          <t>បានប្រកាសពន្ធ</t>
        </is>
      </c>
    </row>
    <row r="1856">
      <c r="A1856" s="417" t="n">
        <v>1847</v>
      </c>
      <c r="B1856" s="418" t="inlineStr">
        <is>
          <t>Customs Declaration and CPF Non-Container</t>
        </is>
      </c>
      <c r="C1856" s="418" t="inlineStr">
        <is>
          <t>អិចស្ពោលាំងកា ហ្រ្វេត (ខេមបូឌា) លីមីធីត</t>
        </is>
      </c>
      <c r="D1856" s="418" t="inlineStr">
        <is>
          <t>L001-107000385</t>
        </is>
      </c>
      <c r="E1856" s="418" t="inlineStr">
        <is>
          <t>EFL-PNH-00046099</t>
        </is>
      </c>
      <c r="F1856" s="419" t="n">
        <v>44855</v>
      </c>
      <c r="G1856" s="420" t="n">
        <v>26949</v>
      </c>
      <c r="H1856" s="418" t="n"/>
      <c r="I1856" s="455" t="n">
        <v>26949</v>
      </c>
      <c r="J1856" s="418">
        <f>IF(L1856&lt;&gt;"",L1856,K1856)</f>
        <v/>
      </c>
      <c r="K1856" s="418">
        <f>IF(AND(T1856=TRUE, U1856=TRUE, V1856=TRUE), IF(W1856&lt;-0.05, "អនុញ្ញាត (អ្នកផ្គត់ផ្គង់ប្រកាសខ្វះ)", "បានប្រកាស (អនុញ្ញាត)"), IF(AND(T1856=FALSE, U1856=FALSE, V1856=FALSE), "ព្យួរទុក (មិនមានទិន្នន័យ)", "ប្រកាសខុស (ព្យួរទុក)"))</f>
        <v/>
      </c>
      <c r="L1856" s="418" t="inlineStr"/>
      <c r="M1856" s="418" t="inlineStr"/>
      <c r="N1856" s="455" t="n"/>
      <c r="O1856" s="455">
        <f>IF(W1856&lt;0,AI1856,I1856)</f>
        <v/>
      </c>
      <c r="P1856" s="455">
        <f>I1856-O1856</f>
        <v/>
      </c>
      <c r="Q1856" s="418" t="n"/>
      <c r="R1856" s="418" t="inlineStr">
        <is>
          <t>EFL-PNH-00046099</t>
        </is>
      </c>
      <c r="S1856" s="418" t="inlineStr">
        <is>
          <t>EFL-PNH-00046099</t>
        </is>
      </c>
      <c r="T1856" s="418">
        <f>R1856=S1856</f>
        <v/>
      </c>
      <c r="U1856" s="418">
        <f>AND(MONTH(F1856)=MONTH(Y1856), YEAR(F1856)=YEAR(Y1856))</f>
        <v/>
      </c>
      <c r="V1856" s="418">
        <f>AND(AC1856&lt;&gt;"", 'Company information'!D$4&lt;&gt;"", RIGHT(SUBSTITUTE(AC1856,"-",""),9)=RIGHT(SUBSTITUTE('Company information'!D$4,"-",""),9))</f>
        <v/>
      </c>
      <c r="W1856" s="418">
        <f>AI1856-I1856</f>
        <v/>
      </c>
      <c r="X1856" s="455" t="n"/>
      <c r="Y1856" s="419" t="n">
        <v>44855</v>
      </c>
      <c r="Z1856" s="418" t="inlineStr">
        <is>
          <t>EFL-PNH-00046099</t>
        </is>
      </c>
      <c r="AA1856" s="418" t="inlineStr"/>
      <c r="AB1856" s="418" t="inlineStr">
        <is>
          <t>បុគ្គលជាប់អាករ</t>
        </is>
      </c>
      <c r="AC1856" s="418" t="inlineStr">
        <is>
          <t>L001-100067123</t>
        </is>
      </c>
      <c r="AD1856" s="418" t="inlineStr">
        <is>
          <t>រីឡាយអេប៊ល សូស អ៊ិនដាសស្រ្ទៀល (ខេមបូឌា)</t>
        </is>
      </c>
      <c r="AE1856" s="455" t="n">
        <v>296439</v>
      </c>
      <c r="AF1856" s="455" t="n">
        <v>269490</v>
      </c>
      <c r="AG1856" s="455" t="n">
        <v>0</v>
      </c>
      <c r="AH1856" s="455" t="n">
        <v>0</v>
      </c>
      <c r="AI1856" s="455" t="n">
        <v>26949</v>
      </c>
      <c r="AJ1856" s="455" t="n">
        <v>0</v>
      </c>
      <c r="AK1856" s="455" t="n">
        <v>0</v>
      </c>
      <c r="AL1856" s="455" t="n">
        <v>0</v>
      </c>
      <c r="AM1856" s="455" t="n">
        <v>0</v>
      </c>
      <c r="AN1856" s="455" t="n">
        <v>0</v>
      </c>
      <c r="AO1856" s="455" t="n">
        <v>0</v>
      </c>
      <c r="AP1856" s="455" t="n">
        <v>0</v>
      </c>
      <c r="AQ1856" s="455" t="n">
        <v>0</v>
      </c>
      <c r="AR1856" s="418" t="inlineStr"/>
      <c r="AS1856" s="418" t="inlineStr">
        <is>
          <t>AMS,HAWBF,OHANDL</t>
        </is>
      </c>
      <c r="AT1856" s="418" t="inlineStr">
        <is>
          <t>បានប្រកាសពន្ធ</t>
        </is>
      </c>
    </row>
    <row r="1857">
      <c r="A1857" s="417" t="n">
        <v>1848</v>
      </c>
      <c r="B1857" s="418" t="inlineStr">
        <is>
          <t>Customs Declaration and CPF Non-Container</t>
        </is>
      </c>
      <c r="C1857" s="418" t="inlineStr">
        <is>
          <t>អេសជីអេស (ខេមបូឌា) លីមីធីត</t>
        </is>
      </c>
      <c r="D1857" s="418" t="inlineStr">
        <is>
          <t>L001-107030519</t>
        </is>
      </c>
      <c r="E1857" s="418" t="inlineStr">
        <is>
          <t>10022404</t>
        </is>
      </c>
      <c r="F1857" s="419" t="n">
        <v>44857</v>
      </c>
      <c r="G1857" s="420" t="n">
        <v>71062</v>
      </c>
      <c r="H1857" s="418" t="n"/>
      <c r="I1857" s="455" t="n">
        <v>71062</v>
      </c>
      <c r="J1857" s="418">
        <f>IF(L1857&lt;&gt;"",L1857,K1857)</f>
        <v/>
      </c>
      <c r="K1857" s="418">
        <f>IF(AND(T1857=TRUE, U1857=TRUE, V1857=TRUE), IF(W1857&lt;-0.05, "អនុញ្ញាត (អ្នកផ្គត់ផ្គង់ប្រកាសខ្វះ)", "បានប្រកាស (អនុញ្ញាត)"), IF(AND(T1857=FALSE, U1857=FALSE, V1857=FALSE), "ព្យួរទុក (មិនមានទិន្នន័យ)", "ប្រកាសខុស (ព្យួរទុក)"))</f>
        <v/>
      </c>
      <c r="L1857" s="418" t="inlineStr"/>
      <c r="M1857" s="418" t="inlineStr"/>
      <c r="N1857" s="455" t="n"/>
      <c r="O1857" s="455">
        <f>IF(W1857&lt;0,AI1857,I1857)</f>
        <v/>
      </c>
      <c r="P1857" s="455">
        <f>I1857-O1857</f>
        <v/>
      </c>
      <c r="Q1857" s="418" t="n"/>
      <c r="R1857" s="418" t="inlineStr">
        <is>
          <t>10022404</t>
        </is>
      </c>
      <c r="S1857" s="418" t="inlineStr">
        <is>
          <t>10022404</t>
        </is>
      </c>
      <c r="T1857" s="418">
        <f>R1857=S1857</f>
        <v/>
      </c>
      <c r="U1857" s="418">
        <f>AND(MONTH(F1857)=MONTH(Y1857), YEAR(F1857)=YEAR(Y1857))</f>
        <v/>
      </c>
      <c r="V1857" s="418">
        <f>AND(AC1857&lt;&gt;"", 'Company information'!D$4&lt;&gt;"", RIGHT(SUBSTITUTE(AC1857,"-",""),9)=RIGHT(SUBSTITUTE('Company information'!D$4,"-",""),9))</f>
        <v/>
      </c>
      <c r="W1857" s="418">
        <f>AI1857-I1857</f>
        <v/>
      </c>
      <c r="X1857" s="455" t="n"/>
      <c r="Y1857" s="419" t="n">
        <v>44857</v>
      </c>
      <c r="Z1857" s="418" t="inlineStr">
        <is>
          <t>10022404</t>
        </is>
      </c>
      <c r="AA1857" s="418" t="inlineStr"/>
      <c r="AB1857" s="418" t="inlineStr">
        <is>
          <t>បុគ្គលជាប់អាករ</t>
        </is>
      </c>
      <c r="AC1857" s="418" t="inlineStr">
        <is>
          <t>L001-100067123</t>
        </is>
      </c>
      <c r="AD1857" s="418" t="inlineStr">
        <is>
          <t>រីឡាយអេប៊ល សូស អ៊ិនដាសស្រ្ទៀល (ខេមបូឌា)</t>
        </is>
      </c>
      <c r="AE1857" s="455" t="n">
        <v>781687</v>
      </c>
      <c r="AF1857" s="455" t="n">
        <v>710625</v>
      </c>
      <c r="AG1857" s="455" t="n">
        <v>0</v>
      </c>
      <c r="AH1857" s="455" t="n">
        <v>0</v>
      </c>
      <c r="AI1857" s="455" t="n">
        <v>71062</v>
      </c>
      <c r="AJ1857" s="455" t="n">
        <v>0</v>
      </c>
      <c r="AK1857" s="455" t="n">
        <v>0</v>
      </c>
      <c r="AL1857" s="455" t="n">
        <v>0</v>
      </c>
      <c r="AM1857" s="455" t="n">
        <v>0</v>
      </c>
      <c r="AN1857" s="455" t="n">
        <v>0</v>
      </c>
      <c r="AO1857" s="455" t="n">
        <v>0</v>
      </c>
      <c r="AP1857" s="455" t="n">
        <v>0</v>
      </c>
      <c r="AQ1857" s="455" t="n">
        <v>0</v>
      </c>
      <c r="AR1857" s="418" t="inlineStr"/>
      <c r="AS1857" s="418" t="inlineStr">
        <is>
          <t>Laboratory Testing - Ea - Trade - C&amp;P</t>
        </is>
      </c>
      <c r="AT1857" s="418" t="inlineStr">
        <is>
          <t>បានប្រកាសពន្ធ</t>
        </is>
      </c>
    </row>
    <row r="1858">
      <c r="A1858" s="417" t="n">
        <v>1849</v>
      </c>
      <c r="B1858" s="418" t="inlineStr">
        <is>
          <t>Customs Declaration and CPF Non-Container</t>
        </is>
      </c>
      <c r="C1858" s="418" t="inlineStr">
        <is>
          <t>អេសជីអេស (ខេមបូឌា) លីមីធីត</t>
        </is>
      </c>
      <c r="D1858" s="418" t="inlineStr">
        <is>
          <t>L001-107030519</t>
        </is>
      </c>
      <c r="E1858" s="418" t="inlineStr">
        <is>
          <t>10022403</t>
        </is>
      </c>
      <c r="F1858" s="419" t="n">
        <v>44857</v>
      </c>
      <c r="G1858" s="420" t="n">
        <v>85698</v>
      </c>
      <c r="H1858" s="418" t="n"/>
      <c r="I1858" s="455" t="n">
        <v>85698</v>
      </c>
      <c r="J1858" s="418">
        <f>IF(L1858&lt;&gt;"",L1858,K1858)</f>
        <v/>
      </c>
      <c r="K1858" s="418">
        <f>IF(AND(T1858=TRUE, U1858=TRUE, V1858=TRUE), IF(W1858&lt;-0.05, "អនុញ្ញាត (អ្នកផ្គត់ផ្គង់ប្រកាសខ្វះ)", "បានប្រកាស (អនុញ្ញាត)"), IF(AND(T1858=FALSE, U1858=FALSE, V1858=FALSE), "ព្យួរទុក (មិនមានទិន្នន័យ)", "ប្រកាសខុស (ព្យួរទុក)"))</f>
        <v/>
      </c>
      <c r="L1858" s="418" t="inlineStr"/>
      <c r="M1858" s="418" t="inlineStr"/>
      <c r="N1858" s="455" t="n"/>
      <c r="O1858" s="455">
        <f>IF(W1858&lt;0,AI1858,I1858)</f>
        <v/>
      </c>
      <c r="P1858" s="455">
        <f>I1858-O1858</f>
        <v/>
      </c>
      <c r="Q1858" s="418" t="n"/>
      <c r="R1858" s="418" t="inlineStr">
        <is>
          <t>10022403</t>
        </is>
      </c>
      <c r="S1858" s="418" t="inlineStr">
        <is>
          <t>10022403</t>
        </is>
      </c>
      <c r="T1858" s="418">
        <f>R1858=S1858</f>
        <v/>
      </c>
      <c r="U1858" s="418">
        <f>AND(MONTH(F1858)=MONTH(Y1858), YEAR(F1858)=YEAR(Y1858))</f>
        <v/>
      </c>
      <c r="V1858" s="418">
        <f>AND(AC1858&lt;&gt;"", 'Company information'!D$4&lt;&gt;"", RIGHT(SUBSTITUTE(AC1858,"-",""),9)=RIGHT(SUBSTITUTE('Company information'!D$4,"-",""),9))</f>
        <v/>
      </c>
      <c r="W1858" s="418">
        <f>AI1858-I1858</f>
        <v/>
      </c>
      <c r="X1858" s="455" t="n"/>
      <c r="Y1858" s="419" t="n">
        <v>44857</v>
      </c>
      <c r="Z1858" s="418" t="inlineStr">
        <is>
          <t>10022403</t>
        </is>
      </c>
      <c r="AA1858" s="418" t="inlineStr"/>
      <c r="AB1858" s="418" t="inlineStr">
        <is>
          <t>បុគ្គលជាប់អាករ</t>
        </is>
      </c>
      <c r="AC1858" s="418" t="inlineStr">
        <is>
          <t>L001-100067123</t>
        </is>
      </c>
      <c r="AD1858" s="418" t="inlineStr">
        <is>
          <t>រីឡាយអេប៊ល សូស អ៊ិនដាសស្រ្ទៀល (ខេមបូឌា)</t>
        </is>
      </c>
      <c r="AE1858" s="455" t="n">
        <v>942676</v>
      </c>
      <c r="AF1858" s="455" t="n">
        <v>856978</v>
      </c>
      <c r="AG1858" s="455" t="n">
        <v>0</v>
      </c>
      <c r="AH1858" s="455" t="n">
        <v>0</v>
      </c>
      <c r="AI1858" s="455" t="n">
        <v>85698</v>
      </c>
      <c r="AJ1858" s="455" t="n">
        <v>0</v>
      </c>
      <c r="AK1858" s="455" t="n">
        <v>0</v>
      </c>
      <c r="AL1858" s="455" t="n">
        <v>0</v>
      </c>
      <c r="AM1858" s="455" t="n">
        <v>0</v>
      </c>
      <c r="AN1858" s="455" t="n">
        <v>0</v>
      </c>
      <c r="AO1858" s="455" t="n">
        <v>0</v>
      </c>
      <c r="AP1858" s="455" t="n">
        <v>0</v>
      </c>
      <c r="AQ1858" s="455" t="n">
        <v>0</v>
      </c>
      <c r="AR1858" s="418" t="inlineStr"/>
      <c r="AS1858" s="418" t="inlineStr">
        <is>
          <t>Laboratory Testing - Ea - Trade - C&amp;P</t>
        </is>
      </c>
      <c r="AT1858" s="418" t="inlineStr">
        <is>
          <t>បានប្រកាសពន្ធ</t>
        </is>
      </c>
    </row>
    <row r="1859">
      <c r="A1859" s="417" t="n">
        <v>1850</v>
      </c>
      <c r="B1859" s="418" t="inlineStr">
        <is>
          <t>Customs Declaration and CPF Non-Container</t>
        </is>
      </c>
      <c r="C1859" s="418" t="inlineStr">
        <is>
          <t>អេសជីអេស (ខេមបូឌា) លីមីធីត</t>
        </is>
      </c>
      <c r="D1859" s="418" t="inlineStr">
        <is>
          <t>L001-107030519</t>
        </is>
      </c>
      <c r="E1859" s="418" t="inlineStr">
        <is>
          <t>10022401</t>
        </is>
      </c>
      <c r="F1859" s="419" t="n">
        <v>44857</v>
      </c>
      <c r="G1859" s="420" t="n">
        <v>71062</v>
      </c>
      <c r="H1859" s="418" t="n"/>
      <c r="I1859" s="455" t="n">
        <v>71062</v>
      </c>
      <c r="J1859" s="418">
        <f>IF(L1859&lt;&gt;"",L1859,K1859)</f>
        <v/>
      </c>
      <c r="K1859" s="418">
        <f>IF(AND(T1859=TRUE, U1859=TRUE, V1859=TRUE), IF(W1859&lt;-0.05, "អនុញ្ញាត (អ្នកផ្គត់ផ្គង់ប្រកាសខ្វះ)", "បានប្រកាស (អនុញ្ញាត)"), IF(AND(T1859=FALSE, U1859=FALSE, V1859=FALSE), "ព្យួរទុក (មិនមានទិន្នន័យ)", "ប្រកាសខុស (ព្យួរទុក)"))</f>
        <v/>
      </c>
      <c r="L1859" s="418" t="inlineStr"/>
      <c r="M1859" s="418" t="inlineStr"/>
      <c r="N1859" s="455" t="n"/>
      <c r="O1859" s="455">
        <f>IF(W1859&lt;0,AI1859,I1859)</f>
        <v/>
      </c>
      <c r="P1859" s="455">
        <f>I1859-O1859</f>
        <v/>
      </c>
      <c r="Q1859" s="418" t="n"/>
      <c r="R1859" s="418" t="inlineStr">
        <is>
          <t>10022401</t>
        </is>
      </c>
      <c r="S1859" s="418" t="inlineStr">
        <is>
          <t>10022401</t>
        </is>
      </c>
      <c r="T1859" s="418">
        <f>R1859=S1859</f>
        <v/>
      </c>
      <c r="U1859" s="418">
        <f>AND(MONTH(F1859)=MONTH(Y1859), YEAR(F1859)=YEAR(Y1859))</f>
        <v/>
      </c>
      <c r="V1859" s="418">
        <f>AND(AC1859&lt;&gt;"", 'Company information'!D$4&lt;&gt;"", RIGHT(SUBSTITUTE(AC1859,"-",""),9)=RIGHT(SUBSTITUTE('Company information'!D$4,"-",""),9))</f>
        <v/>
      </c>
      <c r="W1859" s="418">
        <f>AI1859-I1859</f>
        <v/>
      </c>
      <c r="X1859" s="455" t="n"/>
      <c r="Y1859" s="419" t="n">
        <v>44857</v>
      </c>
      <c r="Z1859" s="418" t="inlineStr">
        <is>
          <t>10022401</t>
        </is>
      </c>
      <c r="AA1859" s="418" t="inlineStr"/>
      <c r="AB1859" s="418" t="inlineStr">
        <is>
          <t>បុគ្គលជាប់អាករ</t>
        </is>
      </c>
      <c r="AC1859" s="418" t="inlineStr">
        <is>
          <t>L001-100067123</t>
        </is>
      </c>
      <c r="AD1859" s="418" t="inlineStr">
        <is>
          <t>រីឡាយអេប៊ល សូស អ៊ិនដាសស្រ្ទៀល (ខេមបូឌា)</t>
        </is>
      </c>
      <c r="AE1859" s="455" t="n">
        <v>781687</v>
      </c>
      <c r="AF1859" s="455" t="n">
        <v>710625</v>
      </c>
      <c r="AG1859" s="455" t="n">
        <v>0</v>
      </c>
      <c r="AH1859" s="455" t="n">
        <v>0</v>
      </c>
      <c r="AI1859" s="455" t="n">
        <v>71062</v>
      </c>
      <c r="AJ1859" s="455" t="n">
        <v>0</v>
      </c>
      <c r="AK1859" s="455" t="n">
        <v>0</v>
      </c>
      <c r="AL1859" s="455" t="n">
        <v>0</v>
      </c>
      <c r="AM1859" s="455" t="n">
        <v>0</v>
      </c>
      <c r="AN1859" s="455" t="n">
        <v>0</v>
      </c>
      <c r="AO1859" s="455" t="n">
        <v>0</v>
      </c>
      <c r="AP1859" s="455" t="n">
        <v>0</v>
      </c>
      <c r="AQ1859" s="455" t="n">
        <v>0</v>
      </c>
      <c r="AR1859" s="418" t="inlineStr"/>
      <c r="AS1859" s="418" t="inlineStr">
        <is>
          <t>Laboratory Testing - Ea - Trade - C&amp;P</t>
        </is>
      </c>
      <c r="AT1859" s="418" t="inlineStr">
        <is>
          <t>បានប្រកាសពន្ធ</t>
        </is>
      </c>
    </row>
    <row r="1860">
      <c r="A1860" s="417" t="n">
        <v>1851</v>
      </c>
      <c r="B1860" s="418" t="inlineStr">
        <is>
          <t>Customs Declaration and CPF Non-Container</t>
        </is>
      </c>
      <c r="C1860" s="418" t="inlineStr">
        <is>
          <t>អេសជីអេស (ខេមបូឌា) លីមីធីត</t>
        </is>
      </c>
      <c r="D1860" s="418" t="inlineStr">
        <is>
          <t>L001-107030519</t>
        </is>
      </c>
      <c r="E1860" s="418" t="inlineStr">
        <is>
          <t>10022400</t>
        </is>
      </c>
      <c r="F1860" s="419" t="n">
        <v>44857</v>
      </c>
      <c r="G1860" s="420" t="n">
        <v>50125</v>
      </c>
      <c r="H1860" s="418" t="n"/>
      <c r="I1860" s="455" t="n">
        <v>50125</v>
      </c>
      <c r="J1860" s="418">
        <f>IF(L1860&lt;&gt;"",L1860,K1860)</f>
        <v/>
      </c>
      <c r="K1860" s="418">
        <f>IF(AND(T1860=TRUE, U1860=TRUE, V1860=TRUE), IF(W1860&lt;-0.05, "អនុញ្ញាត (អ្នកផ្គត់ផ្គង់ប្រកាសខ្វះ)", "បានប្រកាស (អនុញ្ញាត)"), IF(AND(T1860=FALSE, U1860=FALSE, V1860=FALSE), "ព្យួរទុក (មិនមានទិន្នន័យ)", "ប្រកាសខុស (ព្យួរទុក)"))</f>
        <v/>
      </c>
      <c r="L1860" s="418" t="inlineStr"/>
      <c r="M1860" s="418" t="inlineStr"/>
      <c r="N1860" s="455" t="n"/>
      <c r="O1860" s="455">
        <f>IF(W1860&lt;0,AI1860,I1860)</f>
        <v/>
      </c>
      <c r="P1860" s="455">
        <f>I1860-O1860</f>
        <v/>
      </c>
      <c r="Q1860" s="418" t="n"/>
      <c r="R1860" s="418" t="inlineStr">
        <is>
          <t>10022400</t>
        </is>
      </c>
      <c r="S1860" s="418" t="inlineStr">
        <is>
          <t>10022400</t>
        </is>
      </c>
      <c r="T1860" s="418">
        <f>R1860=S1860</f>
        <v/>
      </c>
      <c r="U1860" s="418">
        <f>AND(MONTH(F1860)=MONTH(Y1860), YEAR(F1860)=YEAR(Y1860))</f>
        <v/>
      </c>
      <c r="V1860" s="418">
        <f>AND(AC1860&lt;&gt;"", 'Company information'!D$4&lt;&gt;"", RIGHT(SUBSTITUTE(AC1860,"-",""),9)=RIGHT(SUBSTITUTE('Company information'!D$4,"-",""),9))</f>
        <v/>
      </c>
      <c r="W1860" s="418">
        <f>AI1860-I1860</f>
        <v/>
      </c>
      <c r="X1860" s="455" t="n"/>
      <c r="Y1860" s="419" t="n">
        <v>44857</v>
      </c>
      <c r="Z1860" s="418" t="inlineStr">
        <is>
          <t>10022400</t>
        </is>
      </c>
      <c r="AA1860" s="418" t="inlineStr"/>
      <c r="AB1860" s="418" t="inlineStr">
        <is>
          <t>បុគ្គលជាប់អាករ</t>
        </is>
      </c>
      <c r="AC1860" s="418" t="inlineStr">
        <is>
          <t>L001-100067123</t>
        </is>
      </c>
      <c r="AD1860" s="418" t="inlineStr">
        <is>
          <t>រីឡាយអេប៊ល សូស អ៊ិនដាសស្រ្ទៀល (ខេមបូឌា)</t>
        </is>
      </c>
      <c r="AE1860" s="455" t="n">
        <v>551377</v>
      </c>
      <c r="AF1860" s="455" t="n">
        <v>501252</v>
      </c>
      <c r="AG1860" s="455" t="n">
        <v>0</v>
      </c>
      <c r="AH1860" s="455" t="n">
        <v>0</v>
      </c>
      <c r="AI1860" s="455" t="n">
        <v>50125</v>
      </c>
      <c r="AJ1860" s="455" t="n">
        <v>0</v>
      </c>
      <c r="AK1860" s="455" t="n">
        <v>0</v>
      </c>
      <c r="AL1860" s="455" t="n">
        <v>0</v>
      </c>
      <c r="AM1860" s="455" t="n">
        <v>0</v>
      </c>
      <c r="AN1860" s="455" t="n">
        <v>0</v>
      </c>
      <c r="AO1860" s="455" t="n">
        <v>0</v>
      </c>
      <c r="AP1860" s="455" t="n">
        <v>0</v>
      </c>
      <c r="AQ1860" s="455" t="n">
        <v>0</v>
      </c>
      <c r="AR1860" s="418" t="inlineStr"/>
      <c r="AS1860" s="418" t="inlineStr">
        <is>
          <t>Laboratory Testing - Ea - Trade - C&amp;P</t>
        </is>
      </c>
      <c r="AT1860" s="418" t="inlineStr">
        <is>
          <t>បានប្រកាសពន្ធ</t>
        </is>
      </c>
    </row>
    <row r="1861">
      <c r="A1861" s="417" t="n">
        <v>1852</v>
      </c>
      <c r="B1861" s="418" t="inlineStr">
        <is>
          <t>Customs Declaration and CPF Non-Container</t>
        </is>
      </c>
      <c r="C1861" s="418" t="inlineStr">
        <is>
          <t>អេសជីអេស (ខេមបូឌា) លីមីធីត</t>
        </is>
      </c>
      <c r="D1861" s="418" t="inlineStr">
        <is>
          <t>L001-107030519</t>
        </is>
      </c>
      <c r="E1861" s="418" t="inlineStr">
        <is>
          <t>10022377</t>
        </is>
      </c>
      <c r="F1861" s="419" t="n">
        <v>44856</v>
      </c>
      <c r="G1861" s="420" t="n">
        <v>60102</v>
      </c>
      <c r="H1861" s="418" t="n"/>
      <c r="I1861" s="455" t="n">
        <v>60102</v>
      </c>
      <c r="J1861" s="418">
        <f>IF(L1861&lt;&gt;"",L1861,K1861)</f>
        <v/>
      </c>
      <c r="K1861" s="418">
        <f>IF(AND(T1861=TRUE, U1861=TRUE, V1861=TRUE), IF(W1861&lt;-0.05, "អនុញ្ញាត (អ្នកផ្គត់ផ្គង់ប្រកាសខ្វះ)", "បានប្រកាស (អនុញ្ញាត)"), IF(AND(T1861=FALSE, U1861=FALSE, V1861=FALSE), "ព្យួរទុក (មិនមានទិន្នន័យ)", "ប្រកាសខុស (ព្យួរទុក)"))</f>
        <v/>
      </c>
      <c r="L1861" s="418" t="inlineStr"/>
      <c r="M1861" s="418" t="inlineStr"/>
      <c r="N1861" s="455" t="n"/>
      <c r="O1861" s="455">
        <f>IF(W1861&lt;0,AI1861,I1861)</f>
        <v/>
      </c>
      <c r="P1861" s="455">
        <f>I1861-O1861</f>
        <v/>
      </c>
      <c r="Q1861" s="418" t="n"/>
      <c r="R1861" s="418" t="inlineStr">
        <is>
          <t>10022377</t>
        </is>
      </c>
      <c r="S1861" s="418" t="inlineStr">
        <is>
          <t>10022377</t>
        </is>
      </c>
      <c r="T1861" s="418">
        <f>R1861=S1861</f>
        <v/>
      </c>
      <c r="U1861" s="418">
        <f>AND(MONTH(F1861)=MONTH(Y1861), YEAR(F1861)=YEAR(Y1861))</f>
        <v/>
      </c>
      <c r="V1861" s="418">
        <f>AND(AC1861&lt;&gt;"", 'Company information'!D$4&lt;&gt;"", RIGHT(SUBSTITUTE(AC1861,"-",""),9)=RIGHT(SUBSTITUTE('Company information'!D$4,"-",""),9))</f>
        <v/>
      </c>
      <c r="W1861" s="418">
        <f>AI1861-I1861</f>
        <v/>
      </c>
      <c r="X1861" s="455" t="n"/>
      <c r="Y1861" s="419" t="n">
        <v>44856</v>
      </c>
      <c r="Z1861" s="418" t="inlineStr">
        <is>
          <t>10022377</t>
        </is>
      </c>
      <c r="AA1861" s="418" t="inlineStr"/>
      <c r="AB1861" s="418" t="inlineStr">
        <is>
          <t>បុគ្គលជាប់អាករ</t>
        </is>
      </c>
      <c r="AC1861" s="418" t="inlineStr">
        <is>
          <t>L001-100067123</t>
        </is>
      </c>
      <c r="AD1861" s="418" t="inlineStr">
        <is>
          <t>រីឡាយអេប៊ល សូស អ៊ិនដាសស្រ្ទៀល (ខេមបូឌា)</t>
        </is>
      </c>
      <c r="AE1861" s="455" t="n">
        <v>661121</v>
      </c>
      <c r="AF1861" s="455" t="n">
        <v>601019</v>
      </c>
      <c r="AG1861" s="455" t="n">
        <v>0</v>
      </c>
      <c r="AH1861" s="455" t="n">
        <v>0</v>
      </c>
      <c r="AI1861" s="455" t="n">
        <v>60102</v>
      </c>
      <c r="AJ1861" s="455" t="n">
        <v>0</v>
      </c>
      <c r="AK1861" s="455" t="n">
        <v>0</v>
      </c>
      <c r="AL1861" s="455" t="n">
        <v>0</v>
      </c>
      <c r="AM1861" s="455" t="n">
        <v>0</v>
      </c>
      <c r="AN1861" s="455" t="n">
        <v>0</v>
      </c>
      <c r="AO1861" s="455" t="n">
        <v>0</v>
      </c>
      <c r="AP1861" s="455" t="n">
        <v>0</v>
      </c>
      <c r="AQ1861" s="455" t="n">
        <v>0</v>
      </c>
      <c r="AR1861" s="418" t="inlineStr"/>
      <c r="AS1861" s="418" t="inlineStr">
        <is>
          <t>Laboratory Testing - Ea - Trade - C&amp;P</t>
        </is>
      </c>
      <c r="AT1861" s="418" t="inlineStr">
        <is>
          <t>បានប្រកាសពន្ធ</t>
        </is>
      </c>
    </row>
    <row r="1862">
      <c r="A1862" s="417" t="n">
        <v>1853</v>
      </c>
      <c r="B1862" s="418" t="inlineStr">
        <is>
          <t>Customs Declaration and CPF Non-Container</t>
        </is>
      </c>
      <c r="C1862" s="418" t="inlineStr">
        <is>
          <t>អេសជីអេស (ខេមបូឌា) លីមីធីត</t>
        </is>
      </c>
      <c r="D1862" s="418" t="inlineStr">
        <is>
          <t>L001-107030519</t>
        </is>
      </c>
      <c r="E1862" s="418" t="inlineStr">
        <is>
          <t>10022366</t>
        </is>
      </c>
      <c r="F1862" s="419" t="n">
        <v>44855</v>
      </c>
      <c r="G1862" s="420" t="n">
        <v>39040</v>
      </c>
      <c r="H1862" s="418" t="n"/>
      <c r="I1862" s="455" t="n">
        <v>39040</v>
      </c>
      <c r="J1862" s="418">
        <f>IF(L1862&lt;&gt;"",L1862,K1862)</f>
        <v/>
      </c>
      <c r="K1862" s="418">
        <f>IF(AND(T1862=TRUE, U1862=TRUE, V1862=TRUE), IF(W1862&lt;-0.05, "អនុញ្ញាត (អ្នកផ្គត់ផ្គង់ប្រកាសខ្វះ)", "បានប្រកាស (អនុញ្ញាត)"), IF(AND(T1862=FALSE, U1862=FALSE, V1862=FALSE), "ព្យួរទុក (មិនមានទិន្នន័យ)", "ប្រកាសខុស (ព្យួរទុក)"))</f>
        <v/>
      </c>
      <c r="L1862" s="418" t="inlineStr"/>
      <c r="M1862" s="418" t="inlineStr"/>
      <c r="N1862" s="455" t="n"/>
      <c r="O1862" s="455">
        <f>IF(W1862&lt;0,AI1862,I1862)</f>
        <v/>
      </c>
      <c r="P1862" s="455">
        <f>I1862-O1862</f>
        <v/>
      </c>
      <c r="Q1862" s="418" t="n"/>
      <c r="R1862" s="418" t="inlineStr">
        <is>
          <t>10022366</t>
        </is>
      </c>
      <c r="S1862" s="418" t="inlineStr">
        <is>
          <t>10022366</t>
        </is>
      </c>
      <c r="T1862" s="418">
        <f>R1862=S1862</f>
        <v/>
      </c>
      <c r="U1862" s="418">
        <f>AND(MONTH(F1862)=MONTH(Y1862), YEAR(F1862)=YEAR(Y1862))</f>
        <v/>
      </c>
      <c r="V1862" s="418">
        <f>AND(AC1862&lt;&gt;"", 'Company information'!D$4&lt;&gt;"", RIGHT(SUBSTITUTE(AC1862,"-",""),9)=RIGHT(SUBSTITUTE('Company information'!D$4,"-",""),9))</f>
        <v/>
      </c>
      <c r="W1862" s="418">
        <f>AI1862-I1862</f>
        <v/>
      </c>
      <c r="X1862" s="455" t="n"/>
      <c r="Y1862" s="419" t="n">
        <v>44855</v>
      </c>
      <c r="Z1862" s="418" t="inlineStr">
        <is>
          <t>10022366</t>
        </is>
      </c>
      <c r="AA1862" s="418" t="inlineStr"/>
      <c r="AB1862" s="418" t="inlineStr">
        <is>
          <t>បុគ្គលជាប់អាករ</t>
        </is>
      </c>
      <c r="AC1862" s="418" t="inlineStr">
        <is>
          <t>L001-100067123</t>
        </is>
      </c>
      <c r="AD1862" s="418" t="inlineStr">
        <is>
          <t>រីឡាយអេប៊ល សូស អ៊ិនដាសស្រ្ទៀល (ខេមបូឌា)</t>
        </is>
      </c>
      <c r="AE1862" s="455" t="n">
        <v>429443</v>
      </c>
      <c r="AF1862" s="455" t="n">
        <v>390403</v>
      </c>
      <c r="AG1862" s="455" t="n">
        <v>0</v>
      </c>
      <c r="AH1862" s="455" t="n">
        <v>0</v>
      </c>
      <c r="AI1862" s="455" t="n">
        <v>39040</v>
      </c>
      <c r="AJ1862" s="455" t="n">
        <v>0</v>
      </c>
      <c r="AK1862" s="455" t="n">
        <v>0</v>
      </c>
      <c r="AL1862" s="455" t="n">
        <v>0</v>
      </c>
      <c r="AM1862" s="455" t="n">
        <v>0</v>
      </c>
      <c r="AN1862" s="455" t="n">
        <v>0</v>
      </c>
      <c r="AO1862" s="455" t="n">
        <v>0</v>
      </c>
      <c r="AP1862" s="455" t="n">
        <v>0</v>
      </c>
      <c r="AQ1862" s="455" t="n">
        <v>0</v>
      </c>
      <c r="AR1862" s="418" t="inlineStr"/>
      <c r="AS1862" s="418" t="inlineStr">
        <is>
          <t>Laboratory Testing - Ea - Trade - C&amp;P</t>
        </is>
      </c>
      <c r="AT1862" s="418" t="inlineStr">
        <is>
          <t>បានប្រកាសពន្ធ</t>
        </is>
      </c>
    </row>
    <row r="1863">
      <c r="A1863" s="417" t="n">
        <v>1854</v>
      </c>
      <c r="B1863" s="418" t="inlineStr">
        <is>
          <t>SCF 40F or Above</t>
        </is>
      </c>
      <c r="C1863" s="418" t="inlineStr">
        <is>
          <t>អេសជីអេស (ខេមបូឌា) លីមីធីត</t>
        </is>
      </c>
      <c r="D1863" s="418" t="inlineStr">
        <is>
          <t>L001-107030519</t>
        </is>
      </c>
      <c r="E1863" s="418" t="inlineStr">
        <is>
          <t>10022365</t>
        </is>
      </c>
      <c r="F1863" s="419" t="n">
        <v>44855</v>
      </c>
      <c r="G1863" s="420" t="n">
        <v>31080</v>
      </c>
      <c r="H1863" s="418" t="n"/>
      <c r="I1863" s="455" t="n">
        <v>31080</v>
      </c>
      <c r="J1863" s="418">
        <f>IF(L1863&lt;&gt;"",L1863,K1863)</f>
        <v/>
      </c>
      <c r="K1863" s="418">
        <f>IF(AND(T1863=TRUE, U1863=TRUE, V1863=TRUE), IF(W1863&lt;-0.05, "អនុញ្ញាត (អ្នកផ្គត់ផ្គង់ប្រកាសខ្វះ)", "បានប្រកាស (អនុញ្ញាត)"), IF(AND(T1863=FALSE, U1863=FALSE, V1863=FALSE), "ព្យួរទុក (មិនមានទិន្នន័យ)", "ប្រកាសខុស (ព្យួរទុក)"))</f>
        <v/>
      </c>
      <c r="L1863" s="418" t="inlineStr"/>
      <c r="M1863" s="418" t="inlineStr"/>
      <c r="N1863" s="455" t="n"/>
      <c r="O1863" s="455">
        <f>IF(W1863&lt;0,AI1863,I1863)</f>
        <v/>
      </c>
      <c r="P1863" s="455">
        <f>I1863-O1863</f>
        <v/>
      </c>
      <c r="Q1863" s="418" t="n"/>
      <c r="R1863" s="418" t="inlineStr">
        <is>
          <t>10022365</t>
        </is>
      </c>
      <c r="S1863" s="418" t="inlineStr">
        <is>
          <t>10022365</t>
        </is>
      </c>
      <c r="T1863" s="418">
        <f>R1863=S1863</f>
        <v/>
      </c>
      <c r="U1863" s="418">
        <f>AND(MONTH(F1863)=MONTH(Y1863), YEAR(F1863)=YEAR(Y1863))</f>
        <v/>
      </c>
      <c r="V1863" s="418">
        <f>AND(AC1863&lt;&gt;"", 'Company information'!D$4&lt;&gt;"", RIGHT(SUBSTITUTE(AC1863,"-",""),9)=RIGHT(SUBSTITUTE('Company information'!D$4,"-",""),9))</f>
        <v/>
      </c>
      <c r="W1863" s="418">
        <f>AI1863-I1863</f>
        <v/>
      </c>
      <c r="X1863" s="455" t="n"/>
      <c r="Y1863" s="419" t="n">
        <v>44855</v>
      </c>
      <c r="Z1863" s="418" t="inlineStr">
        <is>
          <t>10022365</t>
        </is>
      </c>
      <c r="AA1863" s="418" t="inlineStr"/>
      <c r="AB1863" s="418" t="inlineStr">
        <is>
          <t>បុគ្គលជាប់អាករ</t>
        </is>
      </c>
      <c r="AC1863" s="418" t="inlineStr">
        <is>
          <t>L001-100067123</t>
        </is>
      </c>
      <c r="AD1863" s="418" t="inlineStr">
        <is>
          <t>រីឡាយអេប៊ល សូស អ៊ិនដាសស្រ្ទៀល (ខេមបូឌា)</t>
        </is>
      </c>
      <c r="AE1863" s="455" t="n">
        <v>341879</v>
      </c>
      <c r="AF1863" s="455" t="n">
        <v>310799</v>
      </c>
      <c r="AG1863" s="455" t="n">
        <v>0</v>
      </c>
      <c r="AH1863" s="455" t="n">
        <v>0</v>
      </c>
      <c r="AI1863" s="455" t="n">
        <v>31080</v>
      </c>
      <c r="AJ1863" s="455" t="n">
        <v>0</v>
      </c>
      <c r="AK1863" s="455" t="n">
        <v>0</v>
      </c>
      <c r="AL1863" s="455" t="n">
        <v>0</v>
      </c>
      <c r="AM1863" s="455" t="n">
        <v>0</v>
      </c>
      <c r="AN1863" s="455" t="n">
        <v>0</v>
      </c>
      <c r="AO1863" s="455" t="n">
        <v>0</v>
      </c>
      <c r="AP1863" s="455" t="n">
        <v>0</v>
      </c>
      <c r="AQ1863" s="455" t="n">
        <v>0</v>
      </c>
      <c r="AR1863" s="418" t="inlineStr"/>
      <c r="AS1863" s="418" t="inlineStr">
        <is>
          <t>Laboratory Testing - Ea - Trade - C&amp;P</t>
        </is>
      </c>
      <c r="AT1863" s="418" t="inlineStr">
        <is>
          <t>បានប្រកាសពន្ធ</t>
        </is>
      </c>
    </row>
    <row r="1864">
      <c r="A1864" s="417" t="n">
        <v>1855</v>
      </c>
      <c r="B1864" s="418" t="inlineStr">
        <is>
          <t>Customs Declaration, CPF Containerized and CTN Insp out OH</t>
        </is>
      </c>
      <c r="C1864" s="418" t="inlineStr">
        <is>
          <t>អេសជីអេស (ខេមបូឌា) លីមីធីត</t>
        </is>
      </c>
      <c r="D1864" s="418" t="inlineStr">
        <is>
          <t>L001-107030519</t>
        </is>
      </c>
      <c r="E1864" s="418" t="inlineStr">
        <is>
          <t>10022364</t>
        </is>
      </c>
      <c r="F1864" s="419" t="n">
        <v>44855</v>
      </c>
      <c r="G1864" s="420" t="n">
        <v>38667</v>
      </c>
      <c r="H1864" s="418" t="n"/>
      <c r="I1864" s="455" t="n">
        <v>38667</v>
      </c>
      <c r="J1864" s="418">
        <f>IF(L1864&lt;&gt;"",L1864,K1864)</f>
        <v/>
      </c>
      <c r="K1864" s="418">
        <f>IF(AND(T1864=TRUE, U1864=TRUE, V1864=TRUE), IF(W1864&lt;-0.05, "អនុញ្ញាត (អ្នកផ្គត់ផ្គង់ប្រកាសខ្វះ)", "បានប្រកាស (អនុញ្ញាត)"), IF(AND(T1864=FALSE, U1864=FALSE, V1864=FALSE), "ព្យួរទុក (មិនមានទិន្នន័យ)", "ប្រកាសខុស (ព្យួរទុក)"))</f>
        <v/>
      </c>
      <c r="L1864" s="418" t="inlineStr"/>
      <c r="M1864" s="418" t="inlineStr"/>
      <c r="N1864" s="455" t="n"/>
      <c r="O1864" s="455">
        <f>IF(W1864&lt;0,AI1864,I1864)</f>
        <v/>
      </c>
      <c r="P1864" s="455">
        <f>I1864-O1864</f>
        <v/>
      </c>
      <c r="Q1864" s="418" t="n"/>
      <c r="R1864" s="418" t="inlineStr">
        <is>
          <t>10022364</t>
        </is>
      </c>
      <c r="S1864" s="418" t="inlineStr">
        <is>
          <t>10022364</t>
        </is>
      </c>
      <c r="T1864" s="418">
        <f>R1864=S1864</f>
        <v/>
      </c>
      <c r="U1864" s="418">
        <f>AND(MONTH(F1864)=MONTH(Y1864), YEAR(F1864)=YEAR(Y1864))</f>
        <v/>
      </c>
      <c r="V1864" s="418">
        <f>AND(AC1864&lt;&gt;"", 'Company information'!D$4&lt;&gt;"", RIGHT(SUBSTITUTE(AC1864,"-",""),9)=RIGHT(SUBSTITUTE('Company information'!D$4,"-",""),9))</f>
        <v/>
      </c>
      <c r="W1864" s="418">
        <f>AI1864-I1864</f>
        <v/>
      </c>
      <c r="X1864" s="455" t="n"/>
      <c r="Y1864" s="419" t="n">
        <v>44855</v>
      </c>
      <c r="Z1864" s="418" t="inlineStr">
        <is>
          <t>10022364</t>
        </is>
      </c>
      <c r="AA1864" s="418" t="inlineStr"/>
      <c r="AB1864" s="418" t="inlineStr">
        <is>
          <t>បុគ្គលជាប់អាករ</t>
        </is>
      </c>
      <c r="AC1864" s="418" t="inlineStr">
        <is>
          <t>L001-100067123</t>
        </is>
      </c>
      <c r="AD1864" s="418" t="inlineStr">
        <is>
          <t>រីឡាយអេប៊ល សូស អ៊ិនដាសស្រ្ទៀល (ខេមបូឌា)</t>
        </is>
      </c>
      <c r="AE1864" s="455" t="n">
        <v>425338</v>
      </c>
      <c r="AF1864" s="455" t="n">
        <v>386671</v>
      </c>
      <c r="AG1864" s="455" t="n">
        <v>0</v>
      </c>
      <c r="AH1864" s="455" t="n">
        <v>0</v>
      </c>
      <c r="AI1864" s="455" t="n">
        <v>38667</v>
      </c>
      <c r="AJ1864" s="455" t="n">
        <v>0</v>
      </c>
      <c r="AK1864" s="455" t="n">
        <v>0</v>
      </c>
      <c r="AL1864" s="455" t="n">
        <v>0</v>
      </c>
      <c r="AM1864" s="455" t="n">
        <v>0</v>
      </c>
      <c r="AN1864" s="455" t="n">
        <v>0</v>
      </c>
      <c r="AO1864" s="455" t="n">
        <v>0</v>
      </c>
      <c r="AP1864" s="455" t="n">
        <v>0</v>
      </c>
      <c r="AQ1864" s="455" t="n">
        <v>0</v>
      </c>
      <c r="AR1864" s="418" t="inlineStr"/>
      <c r="AS1864" s="418" t="inlineStr">
        <is>
          <t>Laboratory Testing - Ea - Trade - C&amp;P</t>
        </is>
      </c>
      <c r="AT1864" s="418" t="inlineStr">
        <is>
          <t>បានប្រកាសពន្ធ</t>
        </is>
      </c>
    </row>
    <row r="1865">
      <c r="A1865" s="417" t="n">
        <v>1856</v>
      </c>
      <c r="B1865" s="418" t="inlineStr">
        <is>
          <t>SCF Below 40F</t>
        </is>
      </c>
      <c r="C1865" s="418" t="inlineStr">
        <is>
          <t>អេសជីអេស (ខេមបូឌា) លីមីធីត</t>
        </is>
      </c>
      <c r="D1865" s="418" t="inlineStr">
        <is>
          <t>L001-107030519</t>
        </is>
      </c>
      <c r="E1865" s="418" t="inlineStr">
        <is>
          <t>10022233</t>
        </is>
      </c>
      <c r="F1865" s="419" t="n">
        <v>44848</v>
      </c>
      <c r="G1865" s="420" t="n">
        <v>34546</v>
      </c>
      <c r="H1865" s="418" t="n"/>
      <c r="I1865" s="455" t="n">
        <v>34546</v>
      </c>
      <c r="J1865" s="418">
        <f>IF(L1865&lt;&gt;"",L1865,K1865)</f>
        <v/>
      </c>
      <c r="K1865" s="418">
        <f>IF(AND(T1865=TRUE, U1865=TRUE, V1865=TRUE), IF(W1865&lt;-0.05, "អនុញ្ញាត (អ្នកផ្គត់ផ្គង់ប្រកាសខ្វះ)", "បានប្រកាស (អនុញ្ញាត)"), IF(AND(T1865=FALSE, U1865=FALSE, V1865=FALSE), "ព្យួរទុក (មិនមានទិន្នន័យ)", "ប្រកាសខុស (ព្យួរទុក)"))</f>
        <v/>
      </c>
      <c r="L1865" s="418" t="inlineStr"/>
      <c r="M1865" s="418" t="inlineStr"/>
      <c r="N1865" s="455" t="n"/>
      <c r="O1865" s="455">
        <f>IF(W1865&lt;0,AI1865,I1865)</f>
        <v/>
      </c>
      <c r="P1865" s="455">
        <f>I1865-O1865</f>
        <v/>
      </c>
      <c r="Q1865" s="418" t="n"/>
      <c r="R1865" s="418" t="inlineStr">
        <is>
          <t>10022233</t>
        </is>
      </c>
      <c r="S1865" s="418" t="inlineStr">
        <is>
          <t>10022233</t>
        </is>
      </c>
      <c r="T1865" s="418">
        <f>R1865=S1865</f>
        <v/>
      </c>
      <c r="U1865" s="418">
        <f>AND(MONTH(F1865)=MONTH(Y1865), YEAR(F1865)=YEAR(Y1865))</f>
        <v/>
      </c>
      <c r="V1865" s="418">
        <f>AND(AC1865&lt;&gt;"", 'Company information'!D$4&lt;&gt;"", RIGHT(SUBSTITUTE(AC1865,"-",""),9)=RIGHT(SUBSTITUTE('Company information'!D$4,"-",""),9))</f>
        <v/>
      </c>
      <c r="W1865" s="418">
        <f>AI1865-I1865</f>
        <v/>
      </c>
      <c r="X1865" s="455" t="n"/>
      <c r="Y1865" s="419" t="n">
        <v>44848</v>
      </c>
      <c r="Z1865" s="418" t="inlineStr">
        <is>
          <t>10022233</t>
        </is>
      </c>
      <c r="AA1865" s="418" t="inlineStr"/>
      <c r="AB1865" s="418" t="inlineStr">
        <is>
          <t>បុគ្គលជាប់អាករ</t>
        </is>
      </c>
      <c r="AC1865" s="418" t="inlineStr">
        <is>
          <t>L001-100067123</t>
        </is>
      </c>
      <c r="AD1865" s="418" t="inlineStr">
        <is>
          <t>រីឡាយអេប៊ល សូស អ៊ិនដាសស្រ្ទៀល (ខេមបូឌា)</t>
        </is>
      </c>
      <c r="AE1865" s="455" t="n">
        <v>380005</v>
      </c>
      <c r="AF1865" s="455" t="n">
        <v>345459</v>
      </c>
      <c r="AG1865" s="455" t="n">
        <v>0</v>
      </c>
      <c r="AH1865" s="455" t="n">
        <v>0</v>
      </c>
      <c r="AI1865" s="455" t="n">
        <v>34546</v>
      </c>
      <c r="AJ1865" s="455" t="n">
        <v>0</v>
      </c>
      <c r="AK1865" s="455" t="n">
        <v>0</v>
      </c>
      <c r="AL1865" s="455" t="n">
        <v>0</v>
      </c>
      <c r="AM1865" s="455" t="n">
        <v>0</v>
      </c>
      <c r="AN1865" s="455" t="n">
        <v>0</v>
      </c>
      <c r="AO1865" s="455" t="n">
        <v>0</v>
      </c>
      <c r="AP1865" s="455" t="n">
        <v>0</v>
      </c>
      <c r="AQ1865" s="455" t="n">
        <v>0</v>
      </c>
      <c r="AR1865" s="418" t="inlineStr"/>
      <c r="AS1865" s="418" t="inlineStr">
        <is>
          <t>Laboratory Testing - Ea - Trade - C&amp;P</t>
        </is>
      </c>
      <c r="AT1865" s="418" t="inlineStr">
        <is>
          <t>បានប្រកាសពន្ធ</t>
        </is>
      </c>
    </row>
    <row r="1866">
      <c r="A1866" s="417" t="n">
        <v>1857</v>
      </c>
      <c r="B1866" s="418" t="inlineStr">
        <is>
          <t>Customs Declaration, CPF Containerized and CTN Insp out OH</t>
        </is>
      </c>
      <c r="C1866" s="418" t="inlineStr">
        <is>
          <t>អេសជីអេស (ខេមបូឌា) លីមីធីត</t>
        </is>
      </c>
      <c r="D1866" s="418" t="inlineStr">
        <is>
          <t>L001-107030519</t>
        </is>
      </c>
      <c r="E1866" s="418" t="inlineStr">
        <is>
          <t>10022194</t>
        </is>
      </c>
      <c r="F1866" s="419" t="n">
        <v>44905</v>
      </c>
      <c r="G1866" s="420" t="n">
        <v>38956</v>
      </c>
      <c r="H1866" s="418" t="n"/>
      <c r="I1866" s="455" t="n">
        <v>38956</v>
      </c>
      <c r="J1866" s="418">
        <f>IF(L1866&lt;&gt;"",L1866,K1866)</f>
        <v/>
      </c>
      <c r="K1866" s="418">
        <f>IF(AND(T1866=TRUE, U1866=TRUE, V1866=TRUE), IF(W1866&lt;-0.05, "អនុញ្ញាត (អ្នកផ្គត់ផ្គង់ប្រកាសខ្វះ)", "បានប្រកាស (អនុញ្ញាត)"), IF(AND(T1866=FALSE, U1866=FALSE, V1866=FALSE), "ព្យួរទុក (មិនមានទិន្នន័យ)", "ប្រកាសខុស (ព្យួរទុក)"))</f>
        <v/>
      </c>
      <c r="L1866" s="418" t="inlineStr"/>
      <c r="M1866" s="418" t="inlineStr"/>
      <c r="N1866" s="455" t="n"/>
      <c r="O1866" s="455">
        <f>IF(W1866&lt;0,AI1866,I1866)</f>
        <v/>
      </c>
      <c r="P1866" s="455">
        <f>I1866-O1866</f>
        <v/>
      </c>
      <c r="Q1866" s="418" t="n"/>
      <c r="R1866" s="418" t="inlineStr">
        <is>
          <t>10022194</t>
        </is>
      </c>
      <c r="S1866" s="418" t="inlineStr">
        <is>
          <t>10022194</t>
        </is>
      </c>
      <c r="T1866" s="418">
        <f>R1866=S1866</f>
        <v/>
      </c>
      <c r="U1866" s="418">
        <f>AND(MONTH(F1866)=MONTH(Y1866), YEAR(F1866)=YEAR(Y1866))</f>
        <v/>
      </c>
      <c r="V1866" s="418">
        <f>AND(AC1866&lt;&gt;"", 'Company information'!D$4&lt;&gt;"", RIGHT(SUBSTITUTE(AC1866,"-",""),9)=RIGHT(SUBSTITUTE('Company information'!D$4,"-",""),9))</f>
        <v/>
      </c>
      <c r="W1866" s="418">
        <f>AI1866-I1866</f>
        <v/>
      </c>
      <c r="X1866" s="455" t="n"/>
      <c r="Y1866" s="419" t="n">
        <v>44846</v>
      </c>
      <c r="Z1866" s="418" t="inlineStr">
        <is>
          <t>10022194</t>
        </is>
      </c>
      <c r="AA1866" s="418" t="inlineStr"/>
      <c r="AB1866" s="418" t="inlineStr">
        <is>
          <t>បុគ្គលជាប់អាករ</t>
        </is>
      </c>
      <c r="AC1866" s="418" t="inlineStr">
        <is>
          <t>L001-100067123</t>
        </is>
      </c>
      <c r="AD1866" s="418" t="inlineStr">
        <is>
          <t>រីឡាយអេប៊ល សូស អ៊ិនដាសស្រ្ទៀល (ខេមបូឌា)</t>
        </is>
      </c>
      <c r="AE1866" s="455" t="n">
        <v>428510</v>
      </c>
      <c r="AF1866" s="455" t="n">
        <v>389555</v>
      </c>
      <c r="AG1866" s="455" t="n">
        <v>0</v>
      </c>
      <c r="AH1866" s="455" t="n">
        <v>0</v>
      </c>
      <c r="AI1866" s="455" t="n">
        <v>38955</v>
      </c>
      <c r="AJ1866" s="455" t="n">
        <v>0</v>
      </c>
      <c r="AK1866" s="455" t="n">
        <v>0</v>
      </c>
      <c r="AL1866" s="455" t="n">
        <v>0</v>
      </c>
      <c r="AM1866" s="455" t="n">
        <v>0</v>
      </c>
      <c r="AN1866" s="455" t="n">
        <v>0</v>
      </c>
      <c r="AO1866" s="455" t="n">
        <v>0</v>
      </c>
      <c r="AP1866" s="455" t="n">
        <v>0</v>
      </c>
      <c r="AQ1866" s="455" t="n">
        <v>0</v>
      </c>
      <c r="AR1866" s="418" t="inlineStr"/>
      <c r="AS1866" s="418" t="inlineStr">
        <is>
          <t>Laboratory Testing - Ea - Trade - C&amp;P</t>
        </is>
      </c>
      <c r="AT1866" s="418" t="inlineStr">
        <is>
          <t>បានប្រកាសពន្ធ</t>
        </is>
      </c>
    </row>
    <row r="1867">
      <c r="A1867" s="417" t="n">
        <v>1858</v>
      </c>
      <c r="B1867" s="418" t="inlineStr">
        <is>
          <t>Import(Material)</t>
        </is>
      </c>
      <c r="C1867" s="418" t="inlineStr">
        <is>
          <t>អេសជីអេស (ខេមបូឌា) លីមីធីត</t>
        </is>
      </c>
      <c r="D1867" s="418" t="inlineStr">
        <is>
          <t>L001-107030519</t>
        </is>
      </c>
      <c r="E1867" s="418" t="inlineStr">
        <is>
          <t>10022090</t>
        </is>
      </c>
      <c r="F1867" s="419" t="n">
        <v>44844</v>
      </c>
      <c r="G1867" s="420" t="n">
        <v>38937</v>
      </c>
      <c r="H1867" s="418" t="n"/>
      <c r="I1867" s="455" t="n">
        <v>38937</v>
      </c>
      <c r="J1867" s="418">
        <f>IF(L1867&lt;&gt;"",L1867,K1867)</f>
        <v/>
      </c>
      <c r="K1867" s="418">
        <f>IF(AND(T1867=TRUE, U1867=TRUE, V1867=TRUE), IF(W1867&lt;-0.05, "អនុញ្ញាត (អ្នកផ្គត់ផ្គង់ប្រកាសខ្វះ)", "បានប្រកាស (អនុញ្ញាត)"), IF(AND(T1867=FALSE, U1867=FALSE, V1867=FALSE), "ព្យួរទុក (មិនមានទិន្នន័យ)", "ប្រកាសខុស (ព្យួរទុក)"))</f>
        <v/>
      </c>
      <c r="L1867" s="418" t="inlineStr"/>
      <c r="M1867" s="418" t="inlineStr"/>
      <c r="N1867" s="455" t="n"/>
      <c r="O1867" s="455">
        <f>IF(W1867&lt;0,AI1867,I1867)</f>
        <v/>
      </c>
      <c r="P1867" s="455">
        <f>I1867-O1867</f>
        <v/>
      </c>
      <c r="Q1867" s="418" t="n"/>
      <c r="R1867" s="418" t="inlineStr">
        <is>
          <t>10022090</t>
        </is>
      </c>
      <c r="S1867" s="418" t="inlineStr">
        <is>
          <t>10022090</t>
        </is>
      </c>
      <c r="T1867" s="418">
        <f>R1867=S1867</f>
        <v/>
      </c>
      <c r="U1867" s="418">
        <f>AND(MONTH(F1867)=MONTH(Y1867), YEAR(F1867)=YEAR(Y1867))</f>
        <v/>
      </c>
      <c r="V1867" s="418">
        <f>AND(AC1867&lt;&gt;"", 'Company information'!D$4&lt;&gt;"", RIGHT(SUBSTITUTE(AC1867,"-",""),9)=RIGHT(SUBSTITUTE('Company information'!D$4,"-",""),9))</f>
        <v/>
      </c>
      <c r="W1867" s="418">
        <f>AI1867-I1867</f>
        <v/>
      </c>
      <c r="X1867" s="455" t="n"/>
      <c r="Y1867" s="419" t="n">
        <v>44844</v>
      </c>
      <c r="Z1867" s="418" t="inlineStr">
        <is>
          <t>10022090</t>
        </is>
      </c>
      <c r="AA1867" s="418" t="inlineStr"/>
      <c r="AB1867" s="418" t="inlineStr">
        <is>
          <t>បុគ្គលជាប់អាករ</t>
        </is>
      </c>
      <c r="AC1867" s="418" t="inlineStr">
        <is>
          <t>L001-100067123</t>
        </is>
      </c>
      <c r="AD1867" s="418" t="inlineStr">
        <is>
          <t>រីឡាយអេប៊ល សូស អ៊ិនដាសស្រ្ទៀល (ខេមបូឌា)</t>
        </is>
      </c>
      <c r="AE1867" s="455" t="n">
        <v>428303</v>
      </c>
      <c r="AF1867" s="455" t="n">
        <v>389366</v>
      </c>
      <c r="AG1867" s="455" t="n">
        <v>0</v>
      </c>
      <c r="AH1867" s="455" t="n">
        <v>0</v>
      </c>
      <c r="AI1867" s="455" t="n">
        <v>38937</v>
      </c>
      <c r="AJ1867" s="455" t="n">
        <v>0</v>
      </c>
      <c r="AK1867" s="455" t="n">
        <v>0</v>
      </c>
      <c r="AL1867" s="455" t="n">
        <v>0</v>
      </c>
      <c r="AM1867" s="455" t="n">
        <v>0</v>
      </c>
      <c r="AN1867" s="455" t="n">
        <v>0</v>
      </c>
      <c r="AO1867" s="455" t="n">
        <v>0</v>
      </c>
      <c r="AP1867" s="455" t="n">
        <v>0</v>
      </c>
      <c r="AQ1867" s="455" t="n">
        <v>0</v>
      </c>
      <c r="AR1867" s="418" t="inlineStr"/>
      <c r="AS1867" s="418" t="inlineStr">
        <is>
          <t>Laboratory Testing - Ea - Trade - C&amp;P</t>
        </is>
      </c>
      <c r="AT1867" s="418" t="inlineStr">
        <is>
          <t>បានប្រកាសពន្ធ</t>
        </is>
      </c>
    </row>
    <row r="1868">
      <c r="A1868" s="417" t="n">
        <v>1859</v>
      </c>
      <c r="B1868" s="418" t="inlineStr">
        <is>
          <t>Customs Declaration and CPF</t>
        </is>
      </c>
      <c r="C1868" s="418" t="inlineStr">
        <is>
          <t>អេសជីអេស (ខេមបូឌា) លីមីធីត</t>
        </is>
      </c>
      <c r="D1868" s="418" t="inlineStr">
        <is>
          <t>L001-107030519</t>
        </is>
      </c>
      <c r="E1868" s="418" t="inlineStr">
        <is>
          <t>10022087</t>
        </is>
      </c>
      <c r="F1868" s="419" t="n">
        <v>44844</v>
      </c>
      <c r="G1868" s="420" t="n">
        <v>30998</v>
      </c>
      <c r="H1868" s="418" t="n"/>
      <c r="I1868" s="455" t="n">
        <v>30998</v>
      </c>
      <c r="J1868" s="418">
        <f>IF(L1868&lt;&gt;"",L1868,K1868)</f>
        <v/>
      </c>
      <c r="K1868" s="418">
        <f>IF(AND(T1868=TRUE, U1868=TRUE, V1868=TRUE), IF(W1868&lt;-0.05, "អនុញ្ញាត (អ្នកផ្គត់ផ្គង់ប្រកាសខ្វះ)", "បានប្រកាស (អនុញ្ញាត)"), IF(AND(T1868=FALSE, U1868=FALSE, V1868=FALSE), "ព្យួរទុក (មិនមានទិន្នន័យ)", "ប្រកាសខុស (ព្យួរទុក)"))</f>
        <v/>
      </c>
      <c r="L1868" s="418" t="inlineStr"/>
      <c r="M1868" s="418" t="inlineStr"/>
      <c r="N1868" s="455" t="n"/>
      <c r="O1868" s="455">
        <f>IF(W1868&lt;0,AI1868,I1868)</f>
        <v/>
      </c>
      <c r="P1868" s="455">
        <f>I1868-O1868</f>
        <v/>
      </c>
      <c r="Q1868" s="418" t="n"/>
      <c r="R1868" s="418" t="inlineStr">
        <is>
          <t>10022087</t>
        </is>
      </c>
      <c r="S1868" s="418" t="inlineStr">
        <is>
          <t>10022087</t>
        </is>
      </c>
      <c r="T1868" s="418">
        <f>R1868=S1868</f>
        <v/>
      </c>
      <c r="U1868" s="418">
        <f>AND(MONTH(F1868)=MONTH(Y1868), YEAR(F1868)=YEAR(Y1868))</f>
        <v/>
      </c>
      <c r="V1868" s="418">
        <f>AND(AC1868&lt;&gt;"", 'Company information'!D$4&lt;&gt;"", RIGHT(SUBSTITUTE(AC1868,"-",""),9)=RIGHT(SUBSTITUTE('Company information'!D$4,"-",""),9))</f>
        <v/>
      </c>
      <c r="W1868" s="418">
        <f>AI1868-I1868</f>
        <v/>
      </c>
      <c r="X1868" s="455" t="n"/>
      <c r="Y1868" s="419" t="n">
        <v>44844</v>
      </c>
      <c r="Z1868" s="418" t="inlineStr">
        <is>
          <t>10022087</t>
        </is>
      </c>
      <c r="AA1868" s="418" t="inlineStr"/>
      <c r="AB1868" s="418" t="inlineStr">
        <is>
          <t>បុគ្គលជាប់អាករ</t>
        </is>
      </c>
      <c r="AC1868" s="418" t="inlineStr">
        <is>
          <t>L001-100067123</t>
        </is>
      </c>
      <c r="AD1868" s="418" t="inlineStr">
        <is>
          <t>រីឡាយអេប៊ល សូស អ៊ិនដាសស្រ្ទៀល (ខេមបូឌា)</t>
        </is>
      </c>
      <c r="AE1868" s="455" t="n">
        <v>340972</v>
      </c>
      <c r="AF1868" s="455" t="n">
        <v>309975</v>
      </c>
      <c r="AG1868" s="455" t="n">
        <v>0</v>
      </c>
      <c r="AH1868" s="455" t="n">
        <v>0</v>
      </c>
      <c r="AI1868" s="455" t="n">
        <v>30997</v>
      </c>
      <c r="AJ1868" s="455" t="n">
        <v>0</v>
      </c>
      <c r="AK1868" s="455" t="n">
        <v>0</v>
      </c>
      <c r="AL1868" s="455" t="n">
        <v>0</v>
      </c>
      <c r="AM1868" s="455" t="n">
        <v>0</v>
      </c>
      <c r="AN1868" s="455" t="n">
        <v>0</v>
      </c>
      <c r="AO1868" s="455" t="n">
        <v>0</v>
      </c>
      <c r="AP1868" s="455" t="n">
        <v>0</v>
      </c>
      <c r="AQ1868" s="455" t="n">
        <v>0</v>
      </c>
      <c r="AR1868" s="418" t="inlineStr"/>
      <c r="AS1868" s="418" t="inlineStr">
        <is>
          <t>Laboratory Testing - Ea - Trade - C&amp;P</t>
        </is>
      </c>
      <c r="AT1868" s="418" t="inlineStr">
        <is>
          <t>បានប្រកាសពន្ធ</t>
        </is>
      </c>
    </row>
    <row r="1869">
      <c r="A1869" s="417" t="n">
        <v>1860</v>
      </c>
      <c r="B1869" s="418" t="inlineStr">
        <is>
          <t>Customs Declaration, CPF and Transport Doc Fee</t>
        </is>
      </c>
      <c r="C1869" s="418" t="inlineStr">
        <is>
          <t>អេសជីអេស (ខេមបូឌា) លីមីធីត</t>
        </is>
      </c>
      <c r="D1869" s="418" t="inlineStr">
        <is>
          <t>L001-107030519</t>
        </is>
      </c>
      <c r="E1869" s="418" t="inlineStr">
        <is>
          <t>10022010</t>
        </is>
      </c>
      <c r="F1869" s="419" t="n">
        <v>44752</v>
      </c>
      <c r="G1869" s="420" t="n">
        <v>91118</v>
      </c>
      <c r="H1869" s="418" t="n"/>
      <c r="I1869" s="455" t="n">
        <v>91118</v>
      </c>
      <c r="J1869" s="418">
        <f>IF(L1869&lt;&gt;"",L1869,K1869)</f>
        <v/>
      </c>
      <c r="K1869" s="418">
        <f>IF(AND(T1869=TRUE, U1869=TRUE, V1869=TRUE), IF(W1869&lt;-0.05, "អនុញ្ញាត (អ្នកផ្គត់ផ្គង់ប្រកាសខ្វះ)", "បានប្រកាស (អនុញ្ញាត)"), IF(AND(T1869=FALSE, U1869=FALSE, V1869=FALSE), "ព្យួរទុក (មិនមានទិន្នន័យ)", "ប្រកាសខុស (ព្យួរទុក)"))</f>
        <v/>
      </c>
      <c r="L1869" s="418" t="inlineStr"/>
      <c r="M1869" s="418" t="inlineStr"/>
      <c r="N1869" s="455" t="n"/>
      <c r="O1869" s="455">
        <f>IF(W1869&lt;0,AI1869,I1869)</f>
        <v/>
      </c>
      <c r="P1869" s="455">
        <f>I1869-O1869</f>
        <v/>
      </c>
      <c r="Q1869" s="418" t="n"/>
      <c r="R1869" s="418" t="inlineStr">
        <is>
          <t>10022010</t>
        </is>
      </c>
      <c r="S1869" s="418" t="inlineStr">
        <is>
          <t>10022010</t>
        </is>
      </c>
      <c r="T1869" s="418">
        <f>R1869=S1869</f>
        <v/>
      </c>
      <c r="U1869" s="418">
        <f>AND(MONTH(F1869)=MONTH(Y1869), YEAR(F1869)=YEAR(Y1869))</f>
        <v/>
      </c>
      <c r="V1869" s="418">
        <f>AND(AC1869&lt;&gt;"", 'Company information'!D$4&lt;&gt;"", RIGHT(SUBSTITUTE(AC1869,"-",""),9)=RIGHT(SUBSTITUTE('Company information'!D$4,"-",""),9))</f>
        <v/>
      </c>
      <c r="W1869" s="418">
        <f>AI1869-I1869</f>
        <v/>
      </c>
      <c r="X1869" s="455" t="n"/>
      <c r="Y1869" s="419" t="n">
        <v>44841</v>
      </c>
      <c r="Z1869" s="418" t="inlineStr">
        <is>
          <t>10022010</t>
        </is>
      </c>
      <c r="AA1869" s="418" t="inlineStr"/>
      <c r="AB1869" s="418" t="inlineStr">
        <is>
          <t>បុគ្គលជាប់អាករ</t>
        </is>
      </c>
      <c r="AC1869" s="418" t="inlineStr">
        <is>
          <t>L001-100067123</t>
        </is>
      </c>
      <c r="AD1869" s="418" t="inlineStr">
        <is>
          <t>រីឡាយអេប៊ល សូស អ៊ិនដាសស្រ្ទៀល (ខេមបូឌា)</t>
        </is>
      </c>
      <c r="AE1869" s="455" t="n">
        <v>1002294</v>
      </c>
      <c r="AF1869" s="455" t="n">
        <v>911176</v>
      </c>
      <c r="AG1869" s="455" t="n">
        <v>0</v>
      </c>
      <c r="AH1869" s="455" t="n">
        <v>0</v>
      </c>
      <c r="AI1869" s="455" t="n">
        <v>91118</v>
      </c>
      <c r="AJ1869" s="455" t="n">
        <v>0</v>
      </c>
      <c r="AK1869" s="455" t="n">
        <v>0</v>
      </c>
      <c r="AL1869" s="455" t="n">
        <v>0</v>
      </c>
      <c r="AM1869" s="455" t="n">
        <v>0</v>
      </c>
      <c r="AN1869" s="455" t="n">
        <v>0</v>
      </c>
      <c r="AO1869" s="455" t="n">
        <v>0</v>
      </c>
      <c r="AP1869" s="455" t="n">
        <v>0</v>
      </c>
      <c r="AQ1869" s="455" t="n">
        <v>0</v>
      </c>
      <c r="AR1869" s="418" t="inlineStr"/>
      <c r="AS1869" s="418" t="inlineStr">
        <is>
          <t>Laboratory Testing - Ea - Trade - C&amp;P</t>
        </is>
      </c>
      <c r="AT1869" s="418" t="inlineStr">
        <is>
          <t>បានប្រកាសពន្ធ</t>
        </is>
      </c>
    </row>
    <row r="1870">
      <c r="A1870" s="417" t="n">
        <v>1861</v>
      </c>
      <c r="B1870" s="418" t="inlineStr">
        <is>
          <t>Customs Declaration, CPF and Transport Doc Fee</t>
        </is>
      </c>
      <c r="C1870" s="418" t="inlineStr">
        <is>
          <t>អេសជីអេស (ខេមបូឌា) លីមីធីត</t>
        </is>
      </c>
      <c r="D1870" s="418" t="inlineStr">
        <is>
          <t>L001-107030519</t>
        </is>
      </c>
      <c r="E1870" s="418" t="inlineStr">
        <is>
          <t>10021978</t>
        </is>
      </c>
      <c r="F1870" s="419" t="n">
        <v>44691</v>
      </c>
      <c r="G1870" s="420" t="n">
        <v>110832</v>
      </c>
      <c r="H1870" s="418" t="n"/>
      <c r="I1870" s="455" t="n">
        <v>110832</v>
      </c>
      <c r="J1870" s="418">
        <f>IF(L1870&lt;&gt;"",L1870,K1870)</f>
        <v/>
      </c>
      <c r="K1870" s="418">
        <f>IF(AND(T1870=TRUE, U1870=TRUE, V1870=TRUE), IF(W1870&lt;-0.05, "អនុញ្ញាត (អ្នកផ្គត់ផ្គង់ប្រកាសខ្វះ)", "បានប្រកាស (អនុញ្ញាត)"), IF(AND(T1870=FALSE, U1870=FALSE, V1870=FALSE), "ព្យួរទុក (មិនមានទិន្នន័យ)", "ប្រកាសខុស (ព្យួរទុក)"))</f>
        <v/>
      </c>
      <c r="L1870" s="418" t="inlineStr"/>
      <c r="M1870" s="418" t="inlineStr"/>
      <c r="N1870" s="455" t="n"/>
      <c r="O1870" s="455">
        <f>IF(W1870&lt;0,AI1870,I1870)</f>
        <v/>
      </c>
      <c r="P1870" s="455">
        <f>I1870-O1870</f>
        <v/>
      </c>
      <c r="Q1870" s="418" t="n"/>
      <c r="R1870" s="418" t="inlineStr">
        <is>
          <t>10021978</t>
        </is>
      </c>
      <c r="S1870" s="418" t="inlineStr">
        <is>
          <t>10021978</t>
        </is>
      </c>
      <c r="T1870" s="418">
        <f>R1870=S1870</f>
        <v/>
      </c>
      <c r="U1870" s="418">
        <f>AND(MONTH(F1870)=MONTH(Y1870), YEAR(F1870)=YEAR(Y1870))</f>
        <v/>
      </c>
      <c r="V1870" s="418">
        <f>AND(AC1870&lt;&gt;"", 'Company information'!D$4&lt;&gt;"", RIGHT(SUBSTITUTE(AC1870,"-",""),9)=RIGHT(SUBSTITUTE('Company information'!D$4,"-",""),9))</f>
        <v/>
      </c>
      <c r="W1870" s="418">
        <f>AI1870-I1870</f>
        <v/>
      </c>
      <c r="X1870" s="455" t="n"/>
      <c r="Y1870" s="419" t="n">
        <v>44839</v>
      </c>
      <c r="Z1870" s="418" t="inlineStr">
        <is>
          <t>10021978</t>
        </is>
      </c>
      <c r="AA1870" s="418" t="inlineStr"/>
      <c r="AB1870" s="418" t="inlineStr">
        <is>
          <t>បុគ្គលជាប់អាករ</t>
        </is>
      </c>
      <c r="AC1870" s="418" t="inlineStr">
        <is>
          <t>L001-100067123</t>
        </is>
      </c>
      <c r="AD1870" s="418" t="inlineStr">
        <is>
          <t>រីឡាយអេប៊ល សូស អ៊ិនដាសស្រ្ទៀល (ខេមបូឌា)</t>
        </is>
      </c>
      <c r="AE1870" s="455" t="n">
        <v>1219152</v>
      </c>
      <c r="AF1870" s="455" t="n">
        <v>1108320</v>
      </c>
      <c r="AG1870" s="455" t="n">
        <v>0</v>
      </c>
      <c r="AH1870" s="455" t="n">
        <v>0</v>
      </c>
      <c r="AI1870" s="455" t="n">
        <v>110832</v>
      </c>
      <c r="AJ1870" s="455" t="n">
        <v>0</v>
      </c>
      <c r="AK1870" s="455" t="n">
        <v>0</v>
      </c>
      <c r="AL1870" s="455" t="n">
        <v>0</v>
      </c>
      <c r="AM1870" s="455" t="n">
        <v>0</v>
      </c>
      <c r="AN1870" s="455" t="n">
        <v>0</v>
      </c>
      <c r="AO1870" s="455" t="n">
        <v>0</v>
      </c>
      <c r="AP1870" s="455" t="n">
        <v>0</v>
      </c>
      <c r="AQ1870" s="455" t="n">
        <v>0</v>
      </c>
      <c r="AR1870" s="418" t="inlineStr"/>
      <c r="AS1870" s="418" t="inlineStr">
        <is>
          <t>Laboratory Testing - Ea - Trade - C&amp;P</t>
        </is>
      </c>
      <c r="AT1870" s="418" t="inlineStr">
        <is>
          <t>បានប្រកាសពន្ធ</t>
        </is>
      </c>
    </row>
    <row r="1871">
      <c r="A1871" s="417" t="n">
        <v>1862</v>
      </c>
      <c r="B1871" s="418" t="inlineStr">
        <is>
          <t>Customs Declaration, CPF and Transport Doc Fee</t>
        </is>
      </c>
      <c r="C1871" s="418" t="inlineStr">
        <is>
          <t>អេសជីអេស (ខេមបូឌា) លីមីធីត</t>
        </is>
      </c>
      <c r="D1871" s="418" t="inlineStr">
        <is>
          <t>L001-107030519</t>
        </is>
      </c>
      <c r="E1871" s="418" t="inlineStr">
        <is>
          <t>10021961</t>
        </is>
      </c>
      <c r="F1871" s="419" t="n">
        <v>44661</v>
      </c>
      <c r="G1871" s="420" t="n">
        <v>41885</v>
      </c>
      <c r="H1871" s="418" t="n"/>
      <c r="I1871" s="455" t="n">
        <v>41885</v>
      </c>
      <c r="J1871" s="418">
        <f>IF(L1871&lt;&gt;"",L1871,K1871)</f>
        <v/>
      </c>
      <c r="K1871" s="418">
        <f>IF(AND(T1871=TRUE, U1871=TRUE, V1871=TRUE), IF(W1871&lt;-0.05, "អនុញ្ញាត (អ្នកផ្គត់ផ្គង់ប្រកាសខ្វះ)", "បានប្រកាស (អនុញ្ញាត)"), IF(AND(T1871=FALSE, U1871=FALSE, V1871=FALSE), "ព្យួរទុក (មិនមានទិន្នន័យ)", "ប្រកាសខុស (ព្យួរទុក)"))</f>
        <v/>
      </c>
      <c r="L1871" s="418" t="inlineStr"/>
      <c r="M1871" s="418" t="inlineStr"/>
      <c r="N1871" s="455" t="n"/>
      <c r="O1871" s="455">
        <f>IF(W1871&lt;0,AI1871,I1871)</f>
        <v/>
      </c>
      <c r="P1871" s="455">
        <f>I1871-O1871</f>
        <v/>
      </c>
      <c r="Q1871" s="418" t="n"/>
      <c r="R1871" s="418" t="inlineStr">
        <is>
          <t>10021961</t>
        </is>
      </c>
      <c r="S1871" s="418" t="inlineStr">
        <is>
          <t>10021961</t>
        </is>
      </c>
      <c r="T1871" s="418">
        <f>R1871=S1871</f>
        <v/>
      </c>
      <c r="U1871" s="418">
        <f>AND(MONTH(F1871)=MONTH(Y1871), YEAR(F1871)=YEAR(Y1871))</f>
        <v/>
      </c>
      <c r="V1871" s="418">
        <f>AND(AC1871&lt;&gt;"", 'Company information'!D$4&lt;&gt;"", RIGHT(SUBSTITUTE(AC1871,"-",""),9)=RIGHT(SUBSTITUTE('Company information'!D$4,"-",""),9))</f>
        <v/>
      </c>
      <c r="W1871" s="418">
        <f>AI1871-I1871</f>
        <v/>
      </c>
      <c r="X1871" s="455" t="n"/>
      <c r="Y1871" s="419" t="n">
        <v>44838</v>
      </c>
      <c r="Z1871" s="418" t="inlineStr">
        <is>
          <t>10021961</t>
        </is>
      </c>
      <c r="AA1871" s="418" t="inlineStr"/>
      <c r="AB1871" s="418" t="inlineStr">
        <is>
          <t>បុគ្គលជាប់អាករ</t>
        </is>
      </c>
      <c r="AC1871" s="418" t="inlineStr">
        <is>
          <t>L001-100067123</t>
        </is>
      </c>
      <c r="AD1871" s="418" t="inlineStr">
        <is>
          <t>រីឡាយអេប៊ល សូស អ៊ិនដាសស្រ្ទៀល (ខេមបូឌា)</t>
        </is>
      </c>
      <c r="AE1871" s="455" t="n">
        <v>460730</v>
      </c>
      <c r="AF1871" s="455" t="n">
        <v>418845</v>
      </c>
      <c r="AG1871" s="455" t="n">
        <v>0</v>
      </c>
      <c r="AH1871" s="455" t="n">
        <v>0</v>
      </c>
      <c r="AI1871" s="455" t="n">
        <v>41885</v>
      </c>
      <c r="AJ1871" s="455" t="n">
        <v>0</v>
      </c>
      <c r="AK1871" s="455" t="n">
        <v>0</v>
      </c>
      <c r="AL1871" s="455" t="n">
        <v>0</v>
      </c>
      <c r="AM1871" s="455" t="n">
        <v>0</v>
      </c>
      <c r="AN1871" s="455" t="n">
        <v>0</v>
      </c>
      <c r="AO1871" s="455" t="n">
        <v>0</v>
      </c>
      <c r="AP1871" s="455" t="n">
        <v>0</v>
      </c>
      <c r="AQ1871" s="455" t="n">
        <v>0</v>
      </c>
      <c r="AR1871" s="418" t="inlineStr"/>
      <c r="AS1871" s="418" t="inlineStr">
        <is>
          <t>Laboratory Testing - Ea - Trade - C&amp;P</t>
        </is>
      </c>
      <c r="AT1871" s="418" t="inlineStr">
        <is>
          <t>បានប្រកាសពន្ធ</t>
        </is>
      </c>
    </row>
    <row r="1872">
      <c r="A1872" s="417" t="n">
        <v>1863</v>
      </c>
      <c r="B1872" s="418" t="inlineStr">
        <is>
          <t>Customs Declaration and CPF</t>
        </is>
      </c>
      <c r="C1872" s="418" t="inlineStr">
        <is>
          <t>អេសជីអេស (ខេមបូឌា) លីមីធីត</t>
        </is>
      </c>
      <c r="D1872" s="418" t="inlineStr">
        <is>
          <t>L001-107030519</t>
        </is>
      </c>
      <c r="E1872" s="418" t="inlineStr">
        <is>
          <t>10021883</t>
        </is>
      </c>
      <c r="F1872" s="419" t="n">
        <v>44630</v>
      </c>
      <c r="G1872" s="420" t="n">
        <v>95672</v>
      </c>
      <c r="H1872" s="418" t="n"/>
      <c r="I1872" s="455" t="n">
        <v>95672</v>
      </c>
      <c r="J1872" s="418">
        <f>IF(L1872&lt;&gt;"",L1872,K1872)</f>
        <v/>
      </c>
      <c r="K1872" s="418">
        <f>IF(AND(T1872=TRUE, U1872=TRUE, V1872=TRUE), IF(W1872&lt;-0.05, "អនុញ្ញាត (អ្នកផ្គត់ផ្គង់ប្រកាសខ្វះ)", "បានប្រកាស (អនុញ្ញាត)"), IF(AND(T1872=FALSE, U1872=FALSE, V1872=FALSE), "ព្យួរទុក (មិនមានទិន្នន័យ)", "ប្រកាសខុស (ព្យួរទុក)"))</f>
        <v/>
      </c>
      <c r="L1872" s="418" t="inlineStr"/>
      <c r="M1872" s="418" t="inlineStr"/>
      <c r="N1872" s="455" t="n"/>
      <c r="O1872" s="455">
        <f>IF(W1872&lt;0,AI1872,I1872)</f>
        <v/>
      </c>
      <c r="P1872" s="455">
        <f>I1872-O1872</f>
        <v/>
      </c>
      <c r="Q1872" s="418" t="n"/>
      <c r="R1872" s="418" t="inlineStr">
        <is>
          <t>10021883</t>
        </is>
      </c>
      <c r="S1872" s="418" t="inlineStr">
        <is>
          <t>10021883</t>
        </is>
      </c>
      <c r="T1872" s="418">
        <f>R1872=S1872</f>
        <v/>
      </c>
      <c r="U1872" s="418">
        <f>AND(MONTH(F1872)=MONTH(Y1872), YEAR(F1872)=YEAR(Y1872))</f>
        <v/>
      </c>
      <c r="V1872" s="418">
        <f>AND(AC1872&lt;&gt;"", 'Company information'!D$4&lt;&gt;"", RIGHT(SUBSTITUTE(AC1872,"-",""),9)=RIGHT(SUBSTITUTE('Company information'!D$4,"-",""),9))</f>
        <v/>
      </c>
      <c r="W1872" s="418">
        <f>AI1872-I1872</f>
        <v/>
      </c>
      <c r="X1872" s="455" t="n"/>
      <c r="Y1872" s="419" t="n">
        <v>44837</v>
      </c>
      <c r="Z1872" s="418" t="inlineStr">
        <is>
          <t>10021883</t>
        </is>
      </c>
      <c r="AA1872" s="418" t="inlineStr"/>
      <c r="AB1872" s="418" t="inlineStr">
        <is>
          <t>បុគ្គលជាប់អាករ</t>
        </is>
      </c>
      <c r="AC1872" s="418" t="inlineStr">
        <is>
          <t>L001-100067123</t>
        </is>
      </c>
      <c r="AD1872" s="418" t="inlineStr">
        <is>
          <t>រីឡាយអេប៊ល សូស អ៊ិនដាសស្រ្ទៀល (ខេមបូឌា)</t>
        </is>
      </c>
      <c r="AE1872" s="455" t="n">
        <v>1052392</v>
      </c>
      <c r="AF1872" s="455" t="n">
        <v>956720</v>
      </c>
      <c r="AG1872" s="455" t="n">
        <v>0</v>
      </c>
      <c r="AH1872" s="455" t="n">
        <v>0</v>
      </c>
      <c r="AI1872" s="455" t="n">
        <v>95672</v>
      </c>
      <c r="AJ1872" s="455" t="n">
        <v>0</v>
      </c>
      <c r="AK1872" s="455" t="n">
        <v>0</v>
      </c>
      <c r="AL1872" s="455" t="n">
        <v>0</v>
      </c>
      <c r="AM1872" s="455" t="n">
        <v>0</v>
      </c>
      <c r="AN1872" s="455" t="n">
        <v>0</v>
      </c>
      <c r="AO1872" s="455" t="n">
        <v>0</v>
      </c>
      <c r="AP1872" s="455" t="n">
        <v>0</v>
      </c>
      <c r="AQ1872" s="455" t="n">
        <v>0</v>
      </c>
      <c r="AR1872" s="418" t="inlineStr"/>
      <c r="AS1872" s="418" t="inlineStr">
        <is>
          <t>Laboratory Testing - Ea - Trade - C&amp;P</t>
        </is>
      </c>
      <c r="AT1872" s="418" t="inlineStr">
        <is>
          <t>បានប្រកាសពន្ធ</t>
        </is>
      </c>
    </row>
    <row r="1873">
      <c r="A1873" s="417" t="n">
        <v>1864</v>
      </c>
      <c r="B1873" s="418" t="inlineStr">
        <is>
          <t>Customs Declaration, CPF and Transport Doc Fee</t>
        </is>
      </c>
      <c r="C1873" s="418" t="inlineStr">
        <is>
          <t>ជ័យហ្វា អ៊ិនធើណេសិនណល</t>
        </is>
      </c>
      <c r="D1873" s="418" t="inlineStr">
        <is>
          <t>K010-901636121</t>
        </is>
      </c>
      <c r="E1873" s="418" t="inlineStr">
        <is>
          <t>2022-0155</t>
        </is>
      </c>
      <c r="F1873" s="419" t="n">
        <v>44860</v>
      </c>
      <c r="G1873" s="420" t="n">
        <v>896398</v>
      </c>
      <c r="H1873" s="418" t="n"/>
      <c r="I1873" s="455" t="n">
        <v>896398</v>
      </c>
      <c r="J1873" s="418">
        <f>IF(L1873&lt;&gt;"",L1873,K1873)</f>
        <v/>
      </c>
      <c r="K1873" s="418">
        <f>IF(AND(T1873=TRUE, U1873=TRUE, V1873=TRUE), IF(W1873&lt;-0.05, "អនុញ្ញាត (អ្នកផ្គត់ផ្គង់ប្រកាសខ្វះ)", "បានប្រកាស (អនុញ្ញាត)"), IF(AND(T1873=FALSE, U1873=FALSE, V1873=FALSE), "ព្យួរទុក (មិនមានទិន្នន័យ)", "ប្រកាសខុស (ព្យួរទុក)"))</f>
        <v/>
      </c>
      <c r="L1873" s="418" t="inlineStr"/>
      <c r="M1873" s="418" t="inlineStr"/>
      <c r="N1873" s="455" t="n"/>
      <c r="O1873" s="455">
        <f>IF(W1873&lt;0,AI1873,I1873)</f>
        <v/>
      </c>
      <c r="P1873" s="455">
        <f>I1873-O1873</f>
        <v/>
      </c>
      <c r="Q1873" s="418" t="n"/>
      <c r="R1873" s="418" t="inlineStr">
        <is>
          <t>2022-0155</t>
        </is>
      </c>
      <c r="S1873" s="418" t="inlineStr">
        <is>
          <t>2022-0155</t>
        </is>
      </c>
      <c r="T1873" s="418">
        <f>R1873=S1873</f>
        <v/>
      </c>
      <c r="U1873" s="418">
        <f>AND(MONTH(F1873)=MONTH(Y1873), YEAR(F1873)=YEAR(Y1873))</f>
        <v/>
      </c>
      <c r="V1873" s="418">
        <f>AND(AC1873&lt;&gt;"", 'Company information'!D$4&lt;&gt;"", RIGHT(SUBSTITUTE(AC1873,"-",""),9)=RIGHT(SUBSTITUTE('Company information'!D$4,"-",""),9))</f>
        <v/>
      </c>
      <c r="W1873" s="418">
        <f>AI1873-I1873</f>
        <v/>
      </c>
      <c r="X1873" s="455" t="n"/>
      <c r="Y1873" s="419" t="n">
        <v>44860</v>
      </c>
      <c r="Z1873" s="418" t="inlineStr">
        <is>
          <t>2022-0155</t>
        </is>
      </c>
      <c r="AA1873" s="418" t="inlineStr"/>
      <c r="AB1873" s="418" t="inlineStr">
        <is>
          <t>បុគ្គលជាប់អាករ</t>
        </is>
      </c>
      <c r="AC1873" s="418" t="inlineStr">
        <is>
          <t>L001-100067123</t>
        </is>
      </c>
      <c r="AD1873" s="418" t="inlineStr">
        <is>
          <t>រីឡាយអេប៊ល សូស អ៊ិនដាសស្រ្ទៀល (ខេមបូឌា)</t>
        </is>
      </c>
      <c r="AE1873" s="455" t="n">
        <v>9860375</v>
      </c>
      <c r="AF1873" s="455" t="n">
        <v>8963977</v>
      </c>
      <c r="AG1873" s="455" t="n">
        <v>0</v>
      </c>
      <c r="AH1873" s="455" t="n">
        <v>0</v>
      </c>
      <c r="AI1873" s="455" t="n">
        <v>896398</v>
      </c>
      <c r="AJ1873" s="455" t="n">
        <v>0</v>
      </c>
      <c r="AK1873" s="455" t="n">
        <v>0</v>
      </c>
      <c r="AL1873" s="455" t="n">
        <v>0</v>
      </c>
      <c r="AM1873" s="455" t="n">
        <v>0</v>
      </c>
      <c r="AN1873" s="455" t="n">
        <v>0</v>
      </c>
      <c r="AO1873" s="455" t="n">
        <v>0</v>
      </c>
      <c r="AP1873" s="455" t="n">
        <v>0</v>
      </c>
      <c r="AQ1873" s="455" t="n">
        <v>0</v>
      </c>
      <c r="AR1873" s="418" t="inlineStr"/>
      <c r="AS1873" s="418" t="inlineStr">
        <is>
          <t>គំរូអាវ&amp;ក្រណាត់, គំរូអាវ</t>
        </is>
      </c>
      <c r="AT1873" s="418" t="inlineStr">
        <is>
          <t>បានប្រកាសពន្ធ</t>
        </is>
      </c>
    </row>
    <row r="1874">
      <c r="A1874" s="417" t="n">
        <v>1865</v>
      </c>
      <c r="B1874" s="418" t="inlineStr">
        <is>
          <t>Customs Declaration and CPF Containerized</t>
        </is>
      </c>
      <c r="C1874" s="418" t="inlineStr">
        <is>
          <t>ប្យួរ៉ូ វេរីតាស (ខេមបូឌា) លីមីធីត</t>
        </is>
      </c>
      <c r="D1874" s="418" t="inlineStr">
        <is>
          <t>L001-107024462</t>
        </is>
      </c>
      <c r="E1874" s="418" t="inlineStr">
        <is>
          <t>50259288</t>
        </is>
      </c>
      <c r="F1874" s="419" t="n">
        <v>44858</v>
      </c>
      <c r="G1874" s="420" t="n">
        <v>62590</v>
      </c>
      <c r="H1874" s="418" t="n"/>
      <c r="I1874" s="455" t="n">
        <v>62590</v>
      </c>
      <c r="J1874" s="418">
        <f>IF(L1874&lt;&gt;"",L1874,K1874)</f>
        <v/>
      </c>
      <c r="K1874" s="418">
        <f>IF(AND(T1874=TRUE, U1874=TRUE, V1874=TRUE), IF(W1874&lt;-0.05, "អនុញ្ញាត (អ្នកផ្គត់ផ្គង់ប្រកាសខ្វះ)", "បានប្រកាស (អនុញ្ញាត)"), IF(AND(T1874=FALSE, U1874=FALSE, V1874=FALSE), "ព្យួរទុក (មិនមានទិន្នន័យ)", "ប្រកាសខុស (ព្យួរទុក)"))</f>
        <v/>
      </c>
      <c r="L1874" s="418" t="inlineStr"/>
      <c r="M1874" s="418" t="inlineStr"/>
      <c r="N1874" s="455" t="n"/>
      <c r="O1874" s="455">
        <f>IF(W1874&lt;0,AI1874,I1874)</f>
        <v/>
      </c>
      <c r="P1874" s="455">
        <f>I1874-O1874</f>
        <v/>
      </c>
      <c r="Q1874" s="418" t="n"/>
      <c r="R1874" s="418" t="inlineStr">
        <is>
          <t>50259288</t>
        </is>
      </c>
      <c r="S1874" s="418" t="inlineStr">
        <is>
          <t>50259288</t>
        </is>
      </c>
      <c r="T1874" s="418">
        <f>R1874=S1874</f>
        <v/>
      </c>
      <c r="U1874" s="418">
        <f>AND(MONTH(F1874)=MONTH(Y1874), YEAR(F1874)=YEAR(Y1874))</f>
        <v/>
      </c>
      <c r="V1874" s="418">
        <f>AND(AC1874&lt;&gt;"", 'Company information'!D$4&lt;&gt;"", RIGHT(SUBSTITUTE(AC1874,"-",""),9)=RIGHT(SUBSTITUTE('Company information'!D$4,"-",""),9))</f>
        <v/>
      </c>
      <c r="W1874" s="418">
        <f>AI1874-I1874</f>
        <v/>
      </c>
      <c r="X1874" s="455" t="n"/>
      <c r="Y1874" s="419" t="n">
        <v>44858</v>
      </c>
      <c r="Z1874" s="418" t="inlineStr">
        <is>
          <t>50259288</t>
        </is>
      </c>
      <c r="AA1874" s="418" t="inlineStr"/>
      <c r="AB1874" s="418" t="inlineStr">
        <is>
          <t>បុគ្គលជាប់អាករ</t>
        </is>
      </c>
      <c r="AC1874" s="418" t="inlineStr">
        <is>
          <t>L001-100067123</t>
        </is>
      </c>
      <c r="AD1874" s="418" t="inlineStr">
        <is>
          <t>រីឡាយអេប៊ល សូស អ៊ិនដាសស្រ្ទៀល (ខេមបូឌា)</t>
        </is>
      </c>
      <c r="AE1874" s="455" t="n">
        <v>688485</v>
      </c>
      <c r="AF1874" s="455" t="n">
        <v>625895</v>
      </c>
      <c r="AG1874" s="455" t="n">
        <v>0</v>
      </c>
      <c r="AH1874" s="455" t="n">
        <v>0</v>
      </c>
      <c r="AI1874" s="455" t="n">
        <v>62590</v>
      </c>
      <c r="AJ1874" s="455" t="n">
        <v>0</v>
      </c>
      <c r="AK1874" s="455" t="n">
        <v>0</v>
      </c>
      <c r="AL1874" s="455" t="n">
        <v>0</v>
      </c>
      <c r="AM1874" s="455" t="n">
        <v>0</v>
      </c>
      <c r="AN1874" s="455" t="n">
        <v>0</v>
      </c>
      <c r="AO1874" s="455" t="n">
        <v>0</v>
      </c>
      <c r="AP1874" s="455" t="n">
        <v>0</v>
      </c>
      <c r="AQ1874" s="455" t="n">
        <v>0</v>
      </c>
      <c r="AR1874" s="418" t="inlineStr"/>
      <c r="AS1874" s="418" t="inlineStr">
        <is>
          <t>ចំនូលបានមកពីការលក់</t>
        </is>
      </c>
      <c r="AT1874" s="418" t="inlineStr">
        <is>
          <t>បានប្រកាសពន្ធ</t>
        </is>
      </c>
    </row>
    <row r="1875">
      <c r="A1875" s="417" t="n">
        <v>1866</v>
      </c>
      <c r="B1875" s="418" t="inlineStr">
        <is>
          <t>Customs Declaration and CPF Non-Container</t>
        </is>
      </c>
      <c r="C1875" s="418" t="inlineStr">
        <is>
          <t>ប្យួរ៉ូ វេរីតាស (ខេមបូឌា) លីមីធីត</t>
        </is>
      </c>
      <c r="D1875" s="418" t="inlineStr">
        <is>
          <t>L001-107024462</t>
        </is>
      </c>
      <c r="E1875" s="418" t="inlineStr">
        <is>
          <t>50259287</t>
        </is>
      </c>
      <c r="F1875" s="419" t="n">
        <v>44858</v>
      </c>
      <c r="G1875" s="420" t="n">
        <v>62590</v>
      </c>
      <c r="H1875" s="418" t="n"/>
      <c r="I1875" s="455" t="n">
        <v>62590</v>
      </c>
      <c r="J1875" s="418">
        <f>IF(L1875&lt;&gt;"",L1875,K1875)</f>
        <v/>
      </c>
      <c r="K1875" s="418">
        <f>IF(AND(T1875=TRUE, U1875=TRUE, V1875=TRUE), IF(W1875&lt;-0.05, "អនុញ្ញាត (អ្នកផ្គត់ផ្គង់ប្រកាសខ្វះ)", "បានប្រកាស (អនុញ្ញាត)"), IF(AND(T1875=FALSE, U1875=FALSE, V1875=FALSE), "ព្យួរទុក (មិនមានទិន្នន័យ)", "ប្រកាសខុស (ព្យួរទុក)"))</f>
        <v/>
      </c>
      <c r="L1875" s="418" t="inlineStr"/>
      <c r="M1875" s="418" t="inlineStr"/>
      <c r="N1875" s="455" t="n"/>
      <c r="O1875" s="455">
        <f>IF(W1875&lt;0,AI1875,I1875)</f>
        <v/>
      </c>
      <c r="P1875" s="455">
        <f>I1875-O1875</f>
        <v/>
      </c>
      <c r="Q1875" s="418" t="n"/>
      <c r="R1875" s="418" t="inlineStr">
        <is>
          <t>50259287</t>
        </is>
      </c>
      <c r="S1875" s="418" t="inlineStr">
        <is>
          <t>50259287</t>
        </is>
      </c>
      <c r="T1875" s="418">
        <f>R1875=S1875</f>
        <v/>
      </c>
      <c r="U1875" s="418">
        <f>AND(MONTH(F1875)=MONTH(Y1875), YEAR(F1875)=YEAR(Y1875))</f>
        <v/>
      </c>
      <c r="V1875" s="418">
        <f>AND(AC1875&lt;&gt;"", 'Company information'!D$4&lt;&gt;"", RIGHT(SUBSTITUTE(AC1875,"-",""),9)=RIGHT(SUBSTITUTE('Company information'!D$4,"-",""),9))</f>
        <v/>
      </c>
      <c r="W1875" s="418">
        <f>AI1875-I1875</f>
        <v/>
      </c>
      <c r="X1875" s="455" t="n"/>
      <c r="Y1875" s="419" t="n">
        <v>44858</v>
      </c>
      <c r="Z1875" s="418" t="inlineStr">
        <is>
          <t>50259287</t>
        </is>
      </c>
      <c r="AA1875" s="418" t="inlineStr"/>
      <c r="AB1875" s="418" t="inlineStr">
        <is>
          <t>បុគ្គលជាប់អាករ</t>
        </is>
      </c>
      <c r="AC1875" s="418" t="inlineStr">
        <is>
          <t>L001-100067123</t>
        </is>
      </c>
      <c r="AD1875" s="418" t="inlineStr">
        <is>
          <t>រីឡាយអេប៊ល សូស អ៊ិនដាសស្រ្ទៀល (ខេមបូឌា)</t>
        </is>
      </c>
      <c r="AE1875" s="455" t="n">
        <v>688485</v>
      </c>
      <c r="AF1875" s="455" t="n">
        <v>625895</v>
      </c>
      <c r="AG1875" s="455" t="n">
        <v>0</v>
      </c>
      <c r="AH1875" s="455" t="n">
        <v>0</v>
      </c>
      <c r="AI1875" s="455" t="n">
        <v>62590</v>
      </c>
      <c r="AJ1875" s="455" t="n">
        <v>0</v>
      </c>
      <c r="AK1875" s="455" t="n">
        <v>0</v>
      </c>
      <c r="AL1875" s="455" t="n">
        <v>0</v>
      </c>
      <c r="AM1875" s="455" t="n">
        <v>0</v>
      </c>
      <c r="AN1875" s="455" t="n">
        <v>0</v>
      </c>
      <c r="AO1875" s="455" t="n">
        <v>0</v>
      </c>
      <c r="AP1875" s="455" t="n">
        <v>0</v>
      </c>
      <c r="AQ1875" s="455" t="n">
        <v>0</v>
      </c>
      <c r="AR1875" s="418" t="inlineStr"/>
      <c r="AS1875" s="418" t="inlineStr">
        <is>
          <t>ចំនូលបានមកពីការលក់</t>
        </is>
      </c>
      <c r="AT1875" s="418" t="inlineStr">
        <is>
          <t>បានប្រកាសពន្ធ</t>
        </is>
      </c>
    </row>
    <row r="1876">
      <c r="A1876" s="417" t="n">
        <v>1867</v>
      </c>
      <c r="B1876" s="418" t="inlineStr">
        <is>
          <t>Customs Declaration and CPF</t>
        </is>
      </c>
      <c r="C1876" s="418" t="inlineStr">
        <is>
          <t>ប្យួរ៉ូ វេរីតាស (ខេមបូឌា) លីមីធីត</t>
        </is>
      </c>
      <c r="D1876" s="418" t="inlineStr">
        <is>
          <t>L001-107024462</t>
        </is>
      </c>
      <c r="E1876" s="418" t="inlineStr">
        <is>
          <t>50259277</t>
        </is>
      </c>
      <c r="F1876" s="419" t="n">
        <v>44858</v>
      </c>
      <c r="G1876" s="420" t="n">
        <v>34818</v>
      </c>
      <c r="H1876" s="418" t="n"/>
      <c r="I1876" s="455" t="n">
        <v>34818</v>
      </c>
      <c r="J1876" s="418">
        <f>IF(L1876&lt;&gt;"",L1876,K1876)</f>
        <v/>
      </c>
      <c r="K1876" s="418">
        <f>IF(AND(T1876=TRUE, U1876=TRUE, V1876=TRUE), IF(W1876&lt;-0.05, "អនុញ្ញាត (អ្នកផ្គត់ផ្គង់ប្រកាសខ្វះ)", "បានប្រកាស (អនុញ្ញាត)"), IF(AND(T1876=FALSE, U1876=FALSE, V1876=FALSE), "ព្យួរទុក (មិនមានទិន្នន័យ)", "ប្រកាសខុស (ព្យួរទុក)"))</f>
        <v/>
      </c>
      <c r="L1876" s="418" t="inlineStr"/>
      <c r="M1876" s="418" t="inlineStr"/>
      <c r="N1876" s="455" t="n"/>
      <c r="O1876" s="455">
        <f>IF(W1876&lt;0,AI1876,I1876)</f>
        <v/>
      </c>
      <c r="P1876" s="455">
        <f>I1876-O1876</f>
        <v/>
      </c>
      <c r="Q1876" s="418" t="n"/>
      <c r="R1876" s="418" t="inlineStr">
        <is>
          <t>50259277</t>
        </is>
      </c>
      <c r="S1876" s="418" t="inlineStr">
        <is>
          <t>50259277</t>
        </is>
      </c>
      <c r="T1876" s="418">
        <f>R1876=S1876</f>
        <v/>
      </c>
      <c r="U1876" s="418">
        <f>AND(MONTH(F1876)=MONTH(Y1876), YEAR(F1876)=YEAR(Y1876))</f>
        <v/>
      </c>
      <c r="V1876" s="418">
        <f>AND(AC1876&lt;&gt;"", 'Company information'!D$4&lt;&gt;"", RIGHT(SUBSTITUTE(AC1876,"-",""),9)=RIGHT(SUBSTITUTE('Company information'!D$4,"-",""),9))</f>
        <v/>
      </c>
      <c r="W1876" s="418">
        <f>AI1876-I1876</f>
        <v/>
      </c>
      <c r="X1876" s="455" t="n"/>
      <c r="Y1876" s="419" t="n">
        <v>44858</v>
      </c>
      <c r="Z1876" s="418" t="inlineStr">
        <is>
          <t>50259277</t>
        </is>
      </c>
      <c r="AA1876" s="418" t="inlineStr"/>
      <c r="AB1876" s="418" t="inlineStr">
        <is>
          <t>បុគ្គលជាប់អាករ</t>
        </is>
      </c>
      <c r="AC1876" s="418" t="inlineStr">
        <is>
          <t>L001-100067123</t>
        </is>
      </c>
      <c r="AD1876" s="418" t="inlineStr">
        <is>
          <t>រីឡាយអេប៊ល សូស អ៊ិនដាសស្រ្ទៀល (ខេមបូឌា)</t>
        </is>
      </c>
      <c r="AE1876" s="455" t="n">
        <v>382998</v>
      </c>
      <c r="AF1876" s="455" t="n">
        <v>348180</v>
      </c>
      <c r="AG1876" s="455" t="n">
        <v>0</v>
      </c>
      <c r="AH1876" s="455" t="n">
        <v>0</v>
      </c>
      <c r="AI1876" s="455" t="n">
        <v>34818</v>
      </c>
      <c r="AJ1876" s="455" t="n">
        <v>0</v>
      </c>
      <c r="AK1876" s="455" t="n">
        <v>0</v>
      </c>
      <c r="AL1876" s="455" t="n">
        <v>0</v>
      </c>
      <c r="AM1876" s="455" t="n">
        <v>0</v>
      </c>
      <c r="AN1876" s="455" t="n">
        <v>0</v>
      </c>
      <c r="AO1876" s="455" t="n">
        <v>0</v>
      </c>
      <c r="AP1876" s="455" t="n">
        <v>0</v>
      </c>
      <c r="AQ1876" s="455" t="n">
        <v>0</v>
      </c>
      <c r="AR1876" s="418" t="inlineStr"/>
      <c r="AS1876" s="418" t="inlineStr">
        <is>
          <t>ចំនូលបានមកពីការលក់</t>
        </is>
      </c>
      <c r="AT1876" s="418" t="inlineStr">
        <is>
          <t>បានប្រកាសពន្ធ</t>
        </is>
      </c>
    </row>
    <row r="1877">
      <c r="A1877" s="417" t="n">
        <v>1868</v>
      </c>
      <c r="B1877" s="418" t="inlineStr">
        <is>
          <t>Customs Declaration and CPF</t>
        </is>
      </c>
      <c r="C1877" s="418" t="inlineStr">
        <is>
          <t>ប្យួរ៉ូ វេរីតាស (ខេមបូឌា) លីមីធីត</t>
        </is>
      </c>
      <c r="D1877" s="418" t="inlineStr">
        <is>
          <t>L001-107024462</t>
        </is>
      </c>
      <c r="E1877" s="418" t="inlineStr">
        <is>
          <t>50259276</t>
        </is>
      </c>
      <c r="F1877" s="419" t="n">
        <v>44858</v>
      </c>
      <c r="G1877" s="420" t="n">
        <v>34818</v>
      </c>
      <c r="H1877" s="418" t="n"/>
      <c r="I1877" s="455" t="n">
        <v>34818</v>
      </c>
      <c r="J1877" s="418">
        <f>IF(L1877&lt;&gt;"",L1877,K1877)</f>
        <v/>
      </c>
      <c r="K1877" s="418">
        <f>IF(AND(T1877=TRUE, U1877=TRUE, V1877=TRUE), IF(W1877&lt;-0.05, "អនុញ្ញាត (អ្នកផ្គត់ផ្គង់ប្រកាសខ្វះ)", "បានប្រកាស (អនុញ្ញាត)"), IF(AND(T1877=FALSE, U1877=FALSE, V1877=FALSE), "ព្យួរទុក (មិនមានទិន្នន័យ)", "ប្រកាសខុស (ព្យួរទុក)"))</f>
        <v/>
      </c>
      <c r="L1877" s="418" t="inlineStr"/>
      <c r="M1877" s="418" t="inlineStr"/>
      <c r="N1877" s="455" t="n"/>
      <c r="O1877" s="455">
        <f>IF(W1877&lt;0,AI1877,I1877)</f>
        <v/>
      </c>
      <c r="P1877" s="455">
        <f>I1877-O1877</f>
        <v/>
      </c>
      <c r="Q1877" s="418" t="n"/>
      <c r="R1877" s="418" t="inlineStr">
        <is>
          <t>50259276</t>
        </is>
      </c>
      <c r="S1877" s="418" t="inlineStr">
        <is>
          <t>50259276</t>
        </is>
      </c>
      <c r="T1877" s="418">
        <f>R1877=S1877</f>
        <v/>
      </c>
      <c r="U1877" s="418">
        <f>AND(MONTH(F1877)=MONTH(Y1877), YEAR(F1877)=YEAR(Y1877))</f>
        <v/>
      </c>
      <c r="V1877" s="418">
        <f>AND(AC1877&lt;&gt;"", 'Company information'!D$4&lt;&gt;"", RIGHT(SUBSTITUTE(AC1877,"-",""),9)=RIGHT(SUBSTITUTE('Company information'!D$4,"-",""),9))</f>
        <v/>
      </c>
      <c r="W1877" s="418">
        <f>AI1877-I1877</f>
        <v/>
      </c>
      <c r="X1877" s="455" t="n"/>
      <c r="Y1877" s="419" t="n">
        <v>44858</v>
      </c>
      <c r="Z1877" s="418" t="inlineStr">
        <is>
          <t>50259276</t>
        </is>
      </c>
      <c r="AA1877" s="418" t="inlineStr"/>
      <c r="AB1877" s="418" t="inlineStr">
        <is>
          <t>បុគ្គលជាប់អាករ</t>
        </is>
      </c>
      <c r="AC1877" s="418" t="inlineStr">
        <is>
          <t>L001-100067123</t>
        </is>
      </c>
      <c r="AD1877" s="418" t="inlineStr">
        <is>
          <t>រីឡាយអេប៊ល សូស អ៊ិនដាសស្រ្ទៀល (ខេមបូឌា)</t>
        </is>
      </c>
      <c r="AE1877" s="455" t="n">
        <v>382998</v>
      </c>
      <c r="AF1877" s="455" t="n">
        <v>348180</v>
      </c>
      <c r="AG1877" s="455" t="n">
        <v>0</v>
      </c>
      <c r="AH1877" s="455" t="n">
        <v>0</v>
      </c>
      <c r="AI1877" s="455" t="n">
        <v>34818</v>
      </c>
      <c r="AJ1877" s="455" t="n">
        <v>0</v>
      </c>
      <c r="AK1877" s="455" t="n">
        <v>0</v>
      </c>
      <c r="AL1877" s="455" t="n">
        <v>0</v>
      </c>
      <c r="AM1877" s="455" t="n">
        <v>0</v>
      </c>
      <c r="AN1877" s="455" t="n">
        <v>0</v>
      </c>
      <c r="AO1877" s="455" t="n">
        <v>0</v>
      </c>
      <c r="AP1877" s="455" t="n">
        <v>0</v>
      </c>
      <c r="AQ1877" s="455" t="n">
        <v>0</v>
      </c>
      <c r="AR1877" s="418" t="inlineStr"/>
      <c r="AS1877" s="418" t="inlineStr">
        <is>
          <t>ចំនូលបានមកពីការលក់</t>
        </is>
      </c>
      <c r="AT1877" s="418" t="inlineStr">
        <is>
          <t>បានប្រកាសពន្ធ</t>
        </is>
      </c>
    </row>
    <row r="1878">
      <c r="A1878" s="417" t="n">
        <v>1869</v>
      </c>
      <c r="B1878" s="418" t="inlineStr">
        <is>
          <t>Customs Declaration and CPF Non-Container</t>
        </is>
      </c>
      <c r="C1878" s="418" t="inlineStr">
        <is>
          <t>ប្យួរ៉ូ វេរីតាស (ខេមបូឌា) លីមីធីត</t>
        </is>
      </c>
      <c r="D1878" s="418" t="inlineStr">
        <is>
          <t>L001-107024462</t>
        </is>
      </c>
      <c r="E1878" s="418" t="inlineStr">
        <is>
          <t>50259275</t>
        </is>
      </c>
      <c r="F1878" s="419" t="n">
        <v>44858</v>
      </c>
      <c r="G1878" s="420" t="n">
        <v>34818</v>
      </c>
      <c r="H1878" s="418" t="n"/>
      <c r="I1878" s="455" t="n">
        <v>34818</v>
      </c>
      <c r="J1878" s="418">
        <f>IF(L1878&lt;&gt;"",L1878,K1878)</f>
        <v/>
      </c>
      <c r="K1878" s="418">
        <f>IF(AND(T1878=TRUE, U1878=TRUE, V1878=TRUE), IF(W1878&lt;-0.05, "អនុញ្ញាត (អ្នកផ្គត់ផ្គង់ប្រកាសខ្វះ)", "បានប្រកាស (អនុញ្ញាត)"), IF(AND(T1878=FALSE, U1878=FALSE, V1878=FALSE), "ព្យួរទុក (មិនមានទិន្នន័យ)", "ប្រកាសខុស (ព្យួរទុក)"))</f>
        <v/>
      </c>
      <c r="L1878" s="418" t="inlineStr"/>
      <c r="M1878" s="418" t="inlineStr"/>
      <c r="N1878" s="455" t="n"/>
      <c r="O1878" s="455">
        <f>IF(W1878&lt;0,AI1878,I1878)</f>
        <v/>
      </c>
      <c r="P1878" s="455">
        <f>I1878-O1878</f>
        <v/>
      </c>
      <c r="Q1878" s="418" t="n"/>
      <c r="R1878" s="418" t="inlineStr">
        <is>
          <t>50259275</t>
        </is>
      </c>
      <c r="S1878" s="418" t="inlineStr">
        <is>
          <t>50259275</t>
        </is>
      </c>
      <c r="T1878" s="418">
        <f>R1878=S1878</f>
        <v/>
      </c>
      <c r="U1878" s="418">
        <f>AND(MONTH(F1878)=MONTH(Y1878), YEAR(F1878)=YEAR(Y1878))</f>
        <v/>
      </c>
      <c r="V1878" s="418">
        <f>AND(AC1878&lt;&gt;"", 'Company information'!D$4&lt;&gt;"", RIGHT(SUBSTITUTE(AC1878,"-",""),9)=RIGHT(SUBSTITUTE('Company information'!D$4,"-",""),9))</f>
        <v/>
      </c>
      <c r="W1878" s="418">
        <f>AI1878-I1878</f>
        <v/>
      </c>
      <c r="X1878" s="455" t="n"/>
      <c r="Y1878" s="419" t="n">
        <v>44858</v>
      </c>
      <c r="Z1878" s="418" t="inlineStr">
        <is>
          <t>50259275</t>
        </is>
      </c>
      <c r="AA1878" s="418" t="inlineStr"/>
      <c r="AB1878" s="418" t="inlineStr">
        <is>
          <t>បុគ្គលជាប់អាករ</t>
        </is>
      </c>
      <c r="AC1878" s="418" t="inlineStr">
        <is>
          <t>L001-100067123</t>
        </is>
      </c>
      <c r="AD1878" s="418" t="inlineStr">
        <is>
          <t>រីឡាយអេប៊ល សូស អ៊ិនដាសស្រ្ទៀល (ខេមបូឌា)</t>
        </is>
      </c>
      <c r="AE1878" s="455" t="n">
        <v>382998</v>
      </c>
      <c r="AF1878" s="455" t="n">
        <v>348180</v>
      </c>
      <c r="AG1878" s="455" t="n">
        <v>0</v>
      </c>
      <c r="AH1878" s="455" t="n">
        <v>0</v>
      </c>
      <c r="AI1878" s="455" t="n">
        <v>34818</v>
      </c>
      <c r="AJ1878" s="455" t="n">
        <v>0</v>
      </c>
      <c r="AK1878" s="455" t="n">
        <v>0</v>
      </c>
      <c r="AL1878" s="455" t="n">
        <v>0</v>
      </c>
      <c r="AM1878" s="455" t="n">
        <v>0</v>
      </c>
      <c r="AN1878" s="455" t="n">
        <v>0</v>
      </c>
      <c r="AO1878" s="455" t="n">
        <v>0</v>
      </c>
      <c r="AP1878" s="455" t="n">
        <v>0</v>
      </c>
      <c r="AQ1878" s="455" t="n">
        <v>0</v>
      </c>
      <c r="AR1878" s="418" t="inlineStr"/>
      <c r="AS1878" s="418" t="inlineStr">
        <is>
          <t>ចំនូលបានមកពីការលក់</t>
        </is>
      </c>
      <c r="AT1878" s="418" t="inlineStr">
        <is>
          <t>បានប្រកាសពន្ធ</t>
        </is>
      </c>
    </row>
    <row r="1879">
      <c r="A1879" s="417" t="n">
        <v>1870</v>
      </c>
      <c r="B1879" s="418" t="inlineStr">
        <is>
          <t>Customs Declaration, CPF and Transport Doc Fee</t>
        </is>
      </c>
      <c r="C1879" s="418" t="inlineStr">
        <is>
          <t>ប្យួរ៉ូ វេរីតាស (ខេមបូឌា) លីមីធីត</t>
        </is>
      </c>
      <c r="D1879" s="418" t="inlineStr">
        <is>
          <t>L001-107024462</t>
        </is>
      </c>
      <c r="E1879" s="418" t="inlineStr">
        <is>
          <t>50259274</t>
        </is>
      </c>
      <c r="F1879" s="419" t="n">
        <v>44858</v>
      </c>
      <c r="G1879" s="420" t="n">
        <v>62590</v>
      </c>
      <c r="H1879" s="418" t="n"/>
      <c r="I1879" s="455" t="n">
        <v>62590</v>
      </c>
      <c r="J1879" s="418">
        <f>IF(L1879&lt;&gt;"",L1879,K1879)</f>
        <v/>
      </c>
      <c r="K1879" s="418">
        <f>IF(AND(T1879=TRUE, U1879=TRUE, V1879=TRUE), IF(W1879&lt;-0.05, "អនុញ្ញាត (អ្នកផ្គត់ផ្គង់ប្រកាសខ្វះ)", "បានប្រកាស (អនុញ្ញាត)"), IF(AND(T1879=FALSE, U1879=FALSE, V1879=FALSE), "ព្យួរទុក (មិនមានទិន្នន័យ)", "ប្រកាសខុស (ព្យួរទុក)"))</f>
        <v/>
      </c>
      <c r="L1879" s="418" t="inlineStr"/>
      <c r="M1879" s="418" t="inlineStr"/>
      <c r="N1879" s="455" t="n"/>
      <c r="O1879" s="455">
        <f>IF(W1879&lt;0,AI1879,I1879)</f>
        <v/>
      </c>
      <c r="P1879" s="455">
        <f>I1879-O1879</f>
        <v/>
      </c>
      <c r="Q1879" s="418" t="n"/>
      <c r="R1879" s="418" t="inlineStr">
        <is>
          <t>50259274</t>
        </is>
      </c>
      <c r="S1879" s="418" t="inlineStr">
        <is>
          <t>50259274</t>
        </is>
      </c>
      <c r="T1879" s="418">
        <f>R1879=S1879</f>
        <v/>
      </c>
      <c r="U1879" s="418">
        <f>AND(MONTH(F1879)=MONTH(Y1879), YEAR(F1879)=YEAR(Y1879))</f>
        <v/>
      </c>
      <c r="V1879" s="418">
        <f>AND(AC1879&lt;&gt;"", 'Company information'!D$4&lt;&gt;"", RIGHT(SUBSTITUTE(AC1879,"-",""),9)=RIGHT(SUBSTITUTE('Company information'!D$4,"-",""),9))</f>
        <v/>
      </c>
      <c r="W1879" s="418">
        <f>AI1879-I1879</f>
        <v/>
      </c>
      <c r="X1879" s="455" t="n"/>
      <c r="Y1879" s="419" t="n">
        <v>44858</v>
      </c>
      <c r="Z1879" s="418" t="inlineStr">
        <is>
          <t>50259274</t>
        </is>
      </c>
      <c r="AA1879" s="418" t="inlineStr"/>
      <c r="AB1879" s="418" t="inlineStr">
        <is>
          <t>បុគ្គលជាប់អាករ</t>
        </is>
      </c>
      <c r="AC1879" s="418" t="inlineStr">
        <is>
          <t>L001-100067123</t>
        </is>
      </c>
      <c r="AD1879" s="418" t="inlineStr">
        <is>
          <t>រីឡាយអេប៊ល សូស អ៊ិនដាសស្រ្ទៀល (ខេមបូឌា)</t>
        </is>
      </c>
      <c r="AE1879" s="455" t="n">
        <v>688485</v>
      </c>
      <c r="AF1879" s="455" t="n">
        <v>625895</v>
      </c>
      <c r="AG1879" s="455" t="n">
        <v>0</v>
      </c>
      <c r="AH1879" s="455" t="n">
        <v>0</v>
      </c>
      <c r="AI1879" s="455" t="n">
        <v>62590</v>
      </c>
      <c r="AJ1879" s="455" t="n">
        <v>0</v>
      </c>
      <c r="AK1879" s="455" t="n">
        <v>0</v>
      </c>
      <c r="AL1879" s="455" t="n">
        <v>0</v>
      </c>
      <c r="AM1879" s="455" t="n">
        <v>0</v>
      </c>
      <c r="AN1879" s="455" t="n">
        <v>0</v>
      </c>
      <c r="AO1879" s="455" t="n">
        <v>0</v>
      </c>
      <c r="AP1879" s="455" t="n">
        <v>0</v>
      </c>
      <c r="AQ1879" s="455" t="n">
        <v>0</v>
      </c>
      <c r="AR1879" s="418" t="inlineStr"/>
      <c r="AS1879" s="418" t="inlineStr">
        <is>
          <t>ចំនូលបានមកពីការលក់</t>
        </is>
      </c>
      <c r="AT1879" s="418" t="inlineStr">
        <is>
          <t>បានប្រកាសពន្ធ</t>
        </is>
      </c>
    </row>
    <row r="1880">
      <c r="A1880" s="417" t="n">
        <v>1871</v>
      </c>
      <c r="B1880" s="418" t="inlineStr">
        <is>
          <t>Customs Declaration, CPF and Transport Doc Fee</t>
        </is>
      </c>
      <c r="C1880" s="418" t="inlineStr">
        <is>
          <t>ប្យួរ៉ូ វេរីតាស (ខេមបូឌា) លីមីធីត</t>
        </is>
      </c>
      <c r="D1880" s="418" t="inlineStr">
        <is>
          <t>L001-107024462</t>
        </is>
      </c>
      <c r="E1880" s="418" t="inlineStr">
        <is>
          <t>50259273</t>
        </is>
      </c>
      <c r="F1880" s="419" t="n">
        <v>44858</v>
      </c>
      <c r="G1880" s="420" t="n">
        <v>34818</v>
      </c>
      <c r="H1880" s="418" t="n"/>
      <c r="I1880" s="455" t="n">
        <v>34818</v>
      </c>
      <c r="J1880" s="418">
        <f>IF(L1880&lt;&gt;"",L1880,K1880)</f>
        <v/>
      </c>
      <c r="K1880" s="418">
        <f>IF(AND(T1880=TRUE, U1880=TRUE, V1880=TRUE), IF(W1880&lt;-0.05, "អនុញ្ញាត (អ្នកផ្គត់ផ្គង់ប្រកាសខ្វះ)", "បានប្រកាស (អនុញ្ញាត)"), IF(AND(T1880=FALSE, U1880=FALSE, V1880=FALSE), "ព្យួរទុក (មិនមានទិន្នន័យ)", "ប្រកាសខុស (ព្យួរទុក)"))</f>
        <v/>
      </c>
      <c r="L1880" s="418" t="inlineStr"/>
      <c r="M1880" s="418" t="inlineStr"/>
      <c r="N1880" s="455" t="n"/>
      <c r="O1880" s="455">
        <f>IF(W1880&lt;0,AI1880,I1880)</f>
        <v/>
      </c>
      <c r="P1880" s="455">
        <f>I1880-O1880</f>
        <v/>
      </c>
      <c r="Q1880" s="418" t="n"/>
      <c r="R1880" s="418" t="inlineStr">
        <is>
          <t>50259273</t>
        </is>
      </c>
      <c r="S1880" s="418" t="inlineStr">
        <is>
          <t>50259273</t>
        </is>
      </c>
      <c r="T1880" s="418">
        <f>R1880=S1880</f>
        <v/>
      </c>
      <c r="U1880" s="418">
        <f>AND(MONTH(F1880)=MONTH(Y1880), YEAR(F1880)=YEAR(Y1880))</f>
        <v/>
      </c>
      <c r="V1880" s="418">
        <f>AND(AC1880&lt;&gt;"", 'Company information'!D$4&lt;&gt;"", RIGHT(SUBSTITUTE(AC1880,"-",""),9)=RIGHT(SUBSTITUTE('Company information'!D$4,"-",""),9))</f>
        <v/>
      </c>
      <c r="W1880" s="418">
        <f>AI1880-I1880</f>
        <v/>
      </c>
      <c r="X1880" s="455" t="n"/>
      <c r="Y1880" s="419" t="n">
        <v>44858</v>
      </c>
      <c r="Z1880" s="418" t="inlineStr">
        <is>
          <t>50259273</t>
        </is>
      </c>
      <c r="AA1880" s="418" t="inlineStr"/>
      <c r="AB1880" s="418" t="inlineStr">
        <is>
          <t>បុគ្គលជាប់អាករ</t>
        </is>
      </c>
      <c r="AC1880" s="418" t="inlineStr">
        <is>
          <t>L001-100067123</t>
        </is>
      </c>
      <c r="AD1880" s="418" t="inlineStr">
        <is>
          <t>រីឡាយអេប៊ល សូស អ៊ិនដាសស្រ្ទៀល (ខេមបូឌា)</t>
        </is>
      </c>
      <c r="AE1880" s="455" t="n">
        <v>382998</v>
      </c>
      <c r="AF1880" s="455" t="n">
        <v>348180</v>
      </c>
      <c r="AG1880" s="455" t="n">
        <v>0</v>
      </c>
      <c r="AH1880" s="455" t="n">
        <v>0</v>
      </c>
      <c r="AI1880" s="455" t="n">
        <v>34818</v>
      </c>
      <c r="AJ1880" s="455" t="n">
        <v>0</v>
      </c>
      <c r="AK1880" s="455" t="n">
        <v>0</v>
      </c>
      <c r="AL1880" s="455" t="n">
        <v>0</v>
      </c>
      <c r="AM1880" s="455" t="n">
        <v>0</v>
      </c>
      <c r="AN1880" s="455" t="n">
        <v>0</v>
      </c>
      <c r="AO1880" s="455" t="n">
        <v>0</v>
      </c>
      <c r="AP1880" s="455" t="n">
        <v>0</v>
      </c>
      <c r="AQ1880" s="455" t="n">
        <v>0</v>
      </c>
      <c r="AR1880" s="418" t="inlineStr"/>
      <c r="AS1880" s="418" t="inlineStr">
        <is>
          <t>ចំនូលបានមកពីការលក់</t>
        </is>
      </c>
      <c r="AT1880" s="418" t="inlineStr">
        <is>
          <t>បានប្រកាសពន្ធ</t>
        </is>
      </c>
    </row>
    <row r="1881">
      <c r="A1881" s="417" t="n">
        <v>1872</v>
      </c>
      <c r="B1881" s="418" t="inlineStr">
        <is>
          <t>Customs Declaration and CPF</t>
        </is>
      </c>
      <c r="C1881" s="418" t="inlineStr">
        <is>
          <t>ប្យួរ៉ូ វេរីតាស (ខេមបូឌា) លីមីធីត</t>
        </is>
      </c>
      <c r="D1881" s="418" t="inlineStr">
        <is>
          <t>L001-107024462</t>
        </is>
      </c>
      <c r="E1881" s="418" t="inlineStr">
        <is>
          <t>50259260</t>
        </is>
      </c>
      <c r="F1881" s="419" t="n">
        <v>44858</v>
      </c>
      <c r="G1881" s="420" t="n">
        <v>171189</v>
      </c>
      <c r="H1881" s="418" t="n"/>
      <c r="I1881" s="455" t="n">
        <v>171189</v>
      </c>
      <c r="J1881" s="418">
        <f>IF(L1881&lt;&gt;"",L1881,K1881)</f>
        <v/>
      </c>
      <c r="K1881" s="418">
        <f>IF(AND(T1881=TRUE, U1881=TRUE, V1881=TRUE), IF(W1881&lt;-0.05, "អនុញ្ញាត (អ្នកផ្គត់ផ្គង់ប្រកាសខ្វះ)", "បានប្រកាស (អនុញ្ញាត)"), IF(AND(T1881=FALSE, U1881=FALSE, V1881=FALSE), "ព្យួរទុក (មិនមានទិន្នន័យ)", "ប្រកាសខុស (ព្យួរទុក)"))</f>
        <v/>
      </c>
      <c r="L1881" s="418" t="inlineStr"/>
      <c r="M1881" s="418" t="inlineStr"/>
      <c r="N1881" s="455" t="n"/>
      <c r="O1881" s="455">
        <f>IF(W1881&lt;0,AI1881,I1881)</f>
        <v/>
      </c>
      <c r="P1881" s="455">
        <f>I1881-O1881</f>
        <v/>
      </c>
      <c r="Q1881" s="418" t="n"/>
      <c r="R1881" s="418" t="inlineStr">
        <is>
          <t>50259260</t>
        </is>
      </c>
      <c r="S1881" s="418" t="inlineStr">
        <is>
          <t>50259260</t>
        </is>
      </c>
      <c r="T1881" s="418">
        <f>R1881=S1881</f>
        <v/>
      </c>
      <c r="U1881" s="418">
        <f>AND(MONTH(F1881)=MONTH(Y1881), YEAR(F1881)=YEAR(Y1881))</f>
        <v/>
      </c>
      <c r="V1881" s="418">
        <f>AND(AC1881&lt;&gt;"", 'Company information'!D$4&lt;&gt;"", RIGHT(SUBSTITUTE(AC1881,"-",""),9)=RIGHT(SUBSTITUTE('Company information'!D$4,"-",""),9))</f>
        <v/>
      </c>
      <c r="W1881" s="418">
        <f>AI1881-I1881</f>
        <v/>
      </c>
      <c r="X1881" s="455" t="n"/>
      <c r="Y1881" s="419" t="n">
        <v>44858</v>
      </c>
      <c r="Z1881" s="418" t="inlineStr">
        <is>
          <t>50259260</t>
        </is>
      </c>
      <c r="AA1881" s="418" t="inlineStr"/>
      <c r="AB1881" s="418" t="inlineStr">
        <is>
          <t>បុគ្គលជាប់អាករ</t>
        </is>
      </c>
      <c r="AC1881" s="418" t="inlineStr">
        <is>
          <t>L001-100067123</t>
        </is>
      </c>
      <c r="AD1881" s="418" t="inlineStr">
        <is>
          <t>រីឡាយអេប៊ល សូស អ៊ិនដាសស្រ្ទៀល (ខេមបូឌា)</t>
        </is>
      </c>
      <c r="AE1881" s="455" t="n">
        <v>1883074</v>
      </c>
      <c r="AF1881" s="455" t="n">
        <v>1711885</v>
      </c>
      <c r="AG1881" s="455" t="n">
        <v>0</v>
      </c>
      <c r="AH1881" s="455" t="n">
        <v>0</v>
      </c>
      <c r="AI1881" s="455" t="n">
        <v>171189</v>
      </c>
      <c r="AJ1881" s="455" t="n">
        <v>0</v>
      </c>
      <c r="AK1881" s="455" t="n">
        <v>0</v>
      </c>
      <c r="AL1881" s="455" t="n">
        <v>0</v>
      </c>
      <c r="AM1881" s="455" t="n">
        <v>0</v>
      </c>
      <c r="AN1881" s="455" t="n">
        <v>0</v>
      </c>
      <c r="AO1881" s="455" t="n">
        <v>0</v>
      </c>
      <c r="AP1881" s="455" t="n">
        <v>0</v>
      </c>
      <c r="AQ1881" s="455" t="n">
        <v>0</v>
      </c>
      <c r="AR1881" s="418" t="inlineStr"/>
      <c r="AS1881" s="418" t="inlineStr">
        <is>
          <t>ចំនូលបានមកពីការលក់</t>
        </is>
      </c>
      <c r="AT1881" s="418" t="inlineStr">
        <is>
          <t>បានប្រកាសពន្ធ</t>
        </is>
      </c>
    </row>
    <row r="1882">
      <c r="A1882" s="417" t="n">
        <v>1873</v>
      </c>
      <c r="B1882" s="418" t="inlineStr">
        <is>
          <t>Customs Declaration and CPF Non-Container</t>
        </is>
      </c>
      <c r="C1882" s="418" t="inlineStr">
        <is>
          <t>ប្យួរ៉ូ វេរីតាស (ខេមបូឌា) លីមីធីត</t>
        </is>
      </c>
      <c r="D1882" s="418" t="inlineStr">
        <is>
          <t>L001-107024462</t>
        </is>
      </c>
      <c r="E1882" s="418" t="inlineStr">
        <is>
          <t>50259259</t>
        </is>
      </c>
      <c r="F1882" s="419" t="n">
        <v>44858</v>
      </c>
      <c r="G1882" s="420" t="n">
        <v>143417</v>
      </c>
      <c r="H1882" s="418" t="n"/>
      <c r="I1882" s="455" t="n">
        <v>143417</v>
      </c>
      <c r="J1882" s="418">
        <f>IF(L1882&lt;&gt;"",L1882,K1882)</f>
        <v/>
      </c>
      <c r="K1882" s="418">
        <f>IF(AND(T1882=TRUE, U1882=TRUE, V1882=TRUE), IF(W1882&lt;-0.05, "អនុញ្ញាត (អ្នកផ្គត់ផ្គង់ប្រកាសខ្វះ)", "បានប្រកាស (អនុញ្ញាត)"), IF(AND(T1882=FALSE, U1882=FALSE, V1882=FALSE), "ព្យួរទុក (មិនមានទិន្នន័យ)", "ប្រកាសខុស (ព្យួរទុក)"))</f>
        <v/>
      </c>
      <c r="L1882" s="418" t="inlineStr"/>
      <c r="M1882" s="418" t="inlineStr"/>
      <c r="N1882" s="455" t="n"/>
      <c r="O1882" s="455">
        <f>IF(W1882&lt;0,AI1882,I1882)</f>
        <v/>
      </c>
      <c r="P1882" s="455">
        <f>I1882-O1882</f>
        <v/>
      </c>
      <c r="Q1882" s="418" t="n"/>
      <c r="R1882" s="418" t="inlineStr">
        <is>
          <t>50259259</t>
        </is>
      </c>
      <c r="S1882" s="418" t="inlineStr">
        <is>
          <t>50259259</t>
        </is>
      </c>
      <c r="T1882" s="418">
        <f>R1882=S1882</f>
        <v/>
      </c>
      <c r="U1882" s="418">
        <f>AND(MONTH(F1882)=MONTH(Y1882), YEAR(F1882)=YEAR(Y1882))</f>
        <v/>
      </c>
      <c r="V1882" s="418">
        <f>AND(AC1882&lt;&gt;"", 'Company information'!D$4&lt;&gt;"", RIGHT(SUBSTITUTE(AC1882,"-",""),9)=RIGHT(SUBSTITUTE('Company information'!D$4,"-",""),9))</f>
        <v/>
      </c>
      <c r="W1882" s="418">
        <f>AI1882-I1882</f>
        <v/>
      </c>
      <c r="X1882" s="455" t="n"/>
      <c r="Y1882" s="419" t="n">
        <v>44858</v>
      </c>
      <c r="Z1882" s="418" t="inlineStr">
        <is>
          <t>50259259</t>
        </is>
      </c>
      <c r="AA1882" s="418" t="inlineStr"/>
      <c r="AB1882" s="418" t="inlineStr">
        <is>
          <t>បុគ្គលជាប់អាករ</t>
        </is>
      </c>
      <c r="AC1882" s="418" t="inlineStr">
        <is>
          <t>L001-100067123</t>
        </is>
      </c>
      <c r="AD1882" s="418" t="inlineStr">
        <is>
          <t>រីឡាយអេប៊ល សូស អ៊ិនដាសស្រ្ទៀល (ខេមបូឌា)</t>
        </is>
      </c>
      <c r="AE1882" s="455" t="n">
        <v>1577587</v>
      </c>
      <c r="AF1882" s="455" t="n">
        <v>1434170</v>
      </c>
      <c r="AG1882" s="455" t="n">
        <v>0</v>
      </c>
      <c r="AH1882" s="455" t="n">
        <v>0</v>
      </c>
      <c r="AI1882" s="455" t="n">
        <v>143417</v>
      </c>
      <c r="AJ1882" s="455" t="n">
        <v>0</v>
      </c>
      <c r="AK1882" s="455" t="n">
        <v>0</v>
      </c>
      <c r="AL1882" s="455" t="n">
        <v>0</v>
      </c>
      <c r="AM1882" s="455" t="n">
        <v>0</v>
      </c>
      <c r="AN1882" s="455" t="n">
        <v>0</v>
      </c>
      <c r="AO1882" s="455" t="n">
        <v>0</v>
      </c>
      <c r="AP1882" s="455" t="n">
        <v>0</v>
      </c>
      <c r="AQ1882" s="455" t="n">
        <v>0</v>
      </c>
      <c r="AR1882" s="418" t="inlineStr"/>
      <c r="AS1882" s="418" t="inlineStr">
        <is>
          <t>ចំនូលបានមកពីការលក់</t>
        </is>
      </c>
      <c r="AT1882" s="418" t="inlineStr">
        <is>
          <t>បានប្រកាសពន្ធ</t>
        </is>
      </c>
    </row>
    <row r="1883">
      <c r="A1883" s="417" t="n">
        <v>1874</v>
      </c>
      <c r="B1883" s="418" t="inlineStr">
        <is>
          <t>Customs Declaration and CPF Non-Container</t>
        </is>
      </c>
      <c r="C1883" s="418" t="inlineStr">
        <is>
          <t>ប្យួរ៉ូ វេរីតាស (ខេមបូឌា) លីមីធីត</t>
        </is>
      </c>
      <c r="D1883" s="418" t="inlineStr">
        <is>
          <t>L001-107024462</t>
        </is>
      </c>
      <c r="E1883" s="418" t="inlineStr">
        <is>
          <t>50258468</t>
        </is>
      </c>
      <c r="F1883" s="419" t="n">
        <v>44783</v>
      </c>
      <c r="G1883" s="420" t="n">
        <v>34717</v>
      </c>
      <c r="H1883" s="418" t="n"/>
      <c r="I1883" s="455" t="n">
        <v>34717</v>
      </c>
      <c r="J1883" s="418">
        <f>IF(L1883&lt;&gt;"",L1883,K1883)</f>
        <v/>
      </c>
      <c r="K1883" s="418">
        <f>IF(AND(T1883=TRUE, U1883=TRUE, V1883=TRUE), IF(W1883&lt;-0.05, "អនុញ្ញាត (អ្នកផ្គត់ផ្គង់ប្រកាសខ្វះ)", "បានប្រកាស (អនុញ្ញាត)"), IF(AND(T1883=FALSE, U1883=FALSE, V1883=FALSE), "ព្យួរទុក (មិនមានទិន្នន័យ)", "ប្រកាសខុស (ព្យួរទុក)"))</f>
        <v/>
      </c>
      <c r="L1883" s="418" t="inlineStr"/>
      <c r="M1883" s="418" t="inlineStr"/>
      <c r="N1883" s="455" t="n"/>
      <c r="O1883" s="455">
        <f>IF(W1883&lt;0,AI1883,I1883)</f>
        <v/>
      </c>
      <c r="P1883" s="455">
        <f>I1883-O1883</f>
        <v/>
      </c>
      <c r="Q1883" s="418" t="n"/>
      <c r="R1883" s="418" t="inlineStr">
        <is>
          <t>50258468</t>
        </is>
      </c>
      <c r="S1883" s="418" t="inlineStr">
        <is>
          <t>50258468</t>
        </is>
      </c>
      <c r="T1883" s="418">
        <f>R1883=S1883</f>
        <v/>
      </c>
      <c r="U1883" s="418">
        <f>AND(MONTH(F1883)=MONTH(Y1883), YEAR(F1883)=YEAR(Y1883))</f>
        <v/>
      </c>
      <c r="V1883" s="418">
        <f>AND(AC1883&lt;&gt;"", 'Company information'!D$4&lt;&gt;"", RIGHT(SUBSTITUTE(AC1883,"-",""),9)=RIGHT(SUBSTITUTE('Company information'!D$4,"-",""),9))</f>
        <v/>
      </c>
      <c r="W1883" s="418">
        <f>AI1883-I1883</f>
        <v/>
      </c>
      <c r="X1883" s="455" t="n"/>
      <c r="Y1883" s="419" t="n">
        <v>44842</v>
      </c>
      <c r="Z1883" s="418" t="inlineStr">
        <is>
          <t>50258468</t>
        </is>
      </c>
      <c r="AA1883" s="418" t="inlineStr"/>
      <c r="AB1883" s="418" t="inlineStr">
        <is>
          <t>បុគ្គលជាប់អាករ</t>
        </is>
      </c>
      <c r="AC1883" s="418" t="inlineStr">
        <is>
          <t>L001-100067123</t>
        </is>
      </c>
      <c r="AD1883" s="418" t="inlineStr">
        <is>
          <t>រីឡាយអេប៊ល សូស អ៊ិនដាសស្រ្ទៀល (ខេមបូឌា)</t>
        </is>
      </c>
      <c r="AE1883" s="455" t="n">
        <v>381889</v>
      </c>
      <c r="AF1883" s="455" t="n">
        <v>347172</v>
      </c>
      <c r="AG1883" s="455" t="n">
        <v>0</v>
      </c>
      <c r="AH1883" s="455" t="n">
        <v>0</v>
      </c>
      <c r="AI1883" s="455" t="n">
        <v>34717</v>
      </c>
      <c r="AJ1883" s="455" t="n">
        <v>0</v>
      </c>
      <c r="AK1883" s="455" t="n">
        <v>0</v>
      </c>
      <c r="AL1883" s="455" t="n">
        <v>0</v>
      </c>
      <c r="AM1883" s="455" t="n">
        <v>0</v>
      </c>
      <c r="AN1883" s="455" t="n">
        <v>0</v>
      </c>
      <c r="AO1883" s="455" t="n">
        <v>0</v>
      </c>
      <c r="AP1883" s="455" t="n">
        <v>0</v>
      </c>
      <c r="AQ1883" s="455" t="n">
        <v>0</v>
      </c>
      <c r="AR1883" s="418" t="inlineStr"/>
      <c r="AS1883" s="418" t="inlineStr">
        <is>
          <t>ចំនូលបានមកពីការលក់</t>
        </is>
      </c>
      <c r="AT1883" s="418" t="inlineStr">
        <is>
          <t>បានប្រកាសពន្ធ</t>
        </is>
      </c>
    </row>
    <row r="1884">
      <c r="A1884" s="417" t="n">
        <v>1875</v>
      </c>
      <c r="B1884" s="418" t="inlineStr">
        <is>
          <t>Customs Declaration and CPF Non-Container</t>
        </is>
      </c>
      <c r="C1884" s="418" t="inlineStr">
        <is>
          <t>ប្យួរ៉ូ វេរីតាស (ខេមបូឌា) លីមីធីត</t>
        </is>
      </c>
      <c r="D1884" s="418" t="inlineStr">
        <is>
          <t>L001-107024462</t>
        </is>
      </c>
      <c r="E1884" s="418" t="inlineStr">
        <is>
          <t>50258467</t>
        </is>
      </c>
      <c r="F1884" s="419" t="n">
        <v>44783</v>
      </c>
      <c r="G1884" s="420" t="n">
        <v>34717</v>
      </c>
      <c r="H1884" s="418" t="n"/>
      <c r="I1884" s="455" t="n">
        <v>34717</v>
      </c>
      <c r="J1884" s="418">
        <f>IF(L1884&lt;&gt;"",L1884,K1884)</f>
        <v/>
      </c>
      <c r="K1884" s="418">
        <f>IF(AND(T1884=TRUE, U1884=TRUE, V1884=TRUE), IF(W1884&lt;-0.05, "អនុញ្ញាត (អ្នកផ្គត់ផ្គង់ប្រកាសខ្វះ)", "បានប្រកាស (អនុញ្ញាត)"), IF(AND(T1884=FALSE, U1884=FALSE, V1884=FALSE), "ព្យួរទុក (មិនមានទិន្នន័យ)", "ប្រកាសខុស (ព្យួរទុក)"))</f>
        <v/>
      </c>
      <c r="L1884" s="418" t="inlineStr"/>
      <c r="M1884" s="418" t="inlineStr"/>
      <c r="N1884" s="455" t="n"/>
      <c r="O1884" s="455">
        <f>IF(W1884&lt;0,AI1884,I1884)</f>
        <v/>
      </c>
      <c r="P1884" s="455">
        <f>I1884-O1884</f>
        <v/>
      </c>
      <c r="Q1884" s="418" t="n"/>
      <c r="R1884" s="418" t="inlineStr">
        <is>
          <t>50258467</t>
        </is>
      </c>
      <c r="S1884" s="418" t="inlineStr">
        <is>
          <t>50258467</t>
        </is>
      </c>
      <c r="T1884" s="418">
        <f>R1884=S1884</f>
        <v/>
      </c>
      <c r="U1884" s="418">
        <f>AND(MONTH(F1884)=MONTH(Y1884), YEAR(F1884)=YEAR(Y1884))</f>
        <v/>
      </c>
      <c r="V1884" s="418">
        <f>AND(AC1884&lt;&gt;"", 'Company information'!D$4&lt;&gt;"", RIGHT(SUBSTITUTE(AC1884,"-",""),9)=RIGHT(SUBSTITUTE('Company information'!D$4,"-",""),9))</f>
        <v/>
      </c>
      <c r="W1884" s="418">
        <f>AI1884-I1884</f>
        <v/>
      </c>
      <c r="X1884" s="455" t="n"/>
      <c r="Y1884" s="419" t="n">
        <v>44842</v>
      </c>
      <c r="Z1884" s="418" t="inlineStr">
        <is>
          <t>50258467</t>
        </is>
      </c>
      <c r="AA1884" s="418" t="inlineStr"/>
      <c r="AB1884" s="418" t="inlineStr">
        <is>
          <t>បុគ្គលជាប់អាករ</t>
        </is>
      </c>
      <c r="AC1884" s="418" t="inlineStr">
        <is>
          <t>L001-100067123</t>
        </is>
      </c>
      <c r="AD1884" s="418" t="inlineStr">
        <is>
          <t>រីឡាយអេប៊ល សូស អ៊ិនដាសស្រ្ទៀល (ខេមបូឌា)</t>
        </is>
      </c>
      <c r="AE1884" s="455" t="n">
        <v>381889</v>
      </c>
      <c r="AF1884" s="455" t="n">
        <v>347172</v>
      </c>
      <c r="AG1884" s="455" t="n">
        <v>0</v>
      </c>
      <c r="AH1884" s="455" t="n">
        <v>0</v>
      </c>
      <c r="AI1884" s="455" t="n">
        <v>34717</v>
      </c>
      <c r="AJ1884" s="455" t="n">
        <v>0</v>
      </c>
      <c r="AK1884" s="455" t="n">
        <v>0</v>
      </c>
      <c r="AL1884" s="455" t="n">
        <v>0</v>
      </c>
      <c r="AM1884" s="455" t="n">
        <v>0</v>
      </c>
      <c r="AN1884" s="455" t="n">
        <v>0</v>
      </c>
      <c r="AO1884" s="455" t="n">
        <v>0</v>
      </c>
      <c r="AP1884" s="455" t="n">
        <v>0</v>
      </c>
      <c r="AQ1884" s="455" t="n">
        <v>0</v>
      </c>
      <c r="AR1884" s="418" t="inlineStr"/>
      <c r="AS1884" s="418" t="inlineStr">
        <is>
          <t>ចំនូលបានមកពីការលក់</t>
        </is>
      </c>
      <c r="AT1884" s="418" t="inlineStr">
        <is>
          <t>បានប្រកាសពន្ធ</t>
        </is>
      </c>
    </row>
    <row r="1885">
      <c r="A1885" s="417" t="n">
        <v>1876</v>
      </c>
      <c r="B1885" s="418" t="inlineStr">
        <is>
          <t>Customs Declaration and CPF Non-Container</t>
        </is>
      </c>
      <c r="C1885" s="418" t="inlineStr">
        <is>
          <t>ប្យួរ៉ូ វេរីតាស (ខេមបូឌា) លីមីធីត</t>
        </is>
      </c>
      <c r="D1885" s="418" t="inlineStr">
        <is>
          <t>L001-107024462</t>
        </is>
      </c>
      <c r="E1885" s="418" t="inlineStr">
        <is>
          <t>50258465</t>
        </is>
      </c>
      <c r="F1885" s="419" t="n">
        <v>44783</v>
      </c>
      <c r="G1885" s="420" t="n">
        <v>62408</v>
      </c>
      <c r="H1885" s="418" t="n"/>
      <c r="I1885" s="455" t="n">
        <v>62408</v>
      </c>
      <c r="J1885" s="418">
        <f>IF(L1885&lt;&gt;"",L1885,K1885)</f>
        <v/>
      </c>
      <c r="K1885" s="418">
        <f>IF(AND(T1885=TRUE, U1885=TRUE, V1885=TRUE), IF(W1885&lt;-0.05, "អនុញ្ញាត (អ្នកផ្គត់ផ្គង់ប្រកាសខ្វះ)", "បានប្រកាស (អនុញ្ញាត)"), IF(AND(T1885=FALSE, U1885=FALSE, V1885=FALSE), "ព្យួរទុក (មិនមានទិន្នន័យ)", "ប្រកាសខុស (ព្យួរទុក)"))</f>
        <v/>
      </c>
      <c r="L1885" s="418" t="inlineStr"/>
      <c r="M1885" s="418" t="inlineStr"/>
      <c r="N1885" s="455" t="n"/>
      <c r="O1885" s="455">
        <f>IF(W1885&lt;0,AI1885,I1885)</f>
        <v/>
      </c>
      <c r="P1885" s="455">
        <f>I1885-O1885</f>
        <v/>
      </c>
      <c r="Q1885" s="418" t="n"/>
      <c r="R1885" s="418" t="inlineStr">
        <is>
          <t>50258465</t>
        </is>
      </c>
      <c r="S1885" s="418" t="inlineStr">
        <is>
          <t>50258465</t>
        </is>
      </c>
      <c r="T1885" s="418">
        <f>R1885=S1885</f>
        <v/>
      </c>
      <c r="U1885" s="418">
        <f>AND(MONTH(F1885)=MONTH(Y1885), YEAR(F1885)=YEAR(Y1885))</f>
        <v/>
      </c>
      <c r="V1885" s="418">
        <f>AND(AC1885&lt;&gt;"", 'Company information'!D$4&lt;&gt;"", RIGHT(SUBSTITUTE(AC1885,"-",""),9)=RIGHT(SUBSTITUTE('Company information'!D$4,"-",""),9))</f>
        <v/>
      </c>
      <c r="W1885" s="418">
        <f>AI1885-I1885</f>
        <v/>
      </c>
      <c r="X1885" s="455" t="n"/>
      <c r="Y1885" s="419" t="n">
        <v>44842</v>
      </c>
      <c r="Z1885" s="418" t="inlineStr">
        <is>
          <t>50258465</t>
        </is>
      </c>
      <c r="AA1885" s="418" t="inlineStr"/>
      <c r="AB1885" s="418" t="inlineStr">
        <is>
          <t>បុគ្គលជាប់អាករ</t>
        </is>
      </c>
      <c r="AC1885" s="418" t="inlineStr">
        <is>
          <t>L001-100067123</t>
        </is>
      </c>
      <c r="AD1885" s="418" t="inlineStr">
        <is>
          <t>រីឡាយអេប៊ល សូស អ៊ិនដាសស្រ្ទៀល (ខេមបូឌា)</t>
        </is>
      </c>
      <c r="AE1885" s="455" t="n">
        <v>686491</v>
      </c>
      <c r="AF1885" s="455" t="n">
        <v>624083</v>
      </c>
      <c r="AG1885" s="455" t="n">
        <v>0</v>
      </c>
      <c r="AH1885" s="455" t="n">
        <v>0</v>
      </c>
      <c r="AI1885" s="455" t="n">
        <v>62408</v>
      </c>
      <c r="AJ1885" s="455" t="n">
        <v>0</v>
      </c>
      <c r="AK1885" s="455" t="n">
        <v>0</v>
      </c>
      <c r="AL1885" s="455" t="n">
        <v>0</v>
      </c>
      <c r="AM1885" s="455" t="n">
        <v>0</v>
      </c>
      <c r="AN1885" s="455" t="n">
        <v>0</v>
      </c>
      <c r="AO1885" s="455" t="n">
        <v>0</v>
      </c>
      <c r="AP1885" s="455" t="n">
        <v>0</v>
      </c>
      <c r="AQ1885" s="455" t="n">
        <v>0</v>
      </c>
      <c r="AR1885" s="418" t="inlineStr"/>
      <c r="AS1885" s="418" t="inlineStr">
        <is>
          <t>ចំនូលបានមកពីការលក់</t>
        </is>
      </c>
      <c r="AT1885" s="418" t="inlineStr">
        <is>
          <t>បានប្រកាសពន្ធ</t>
        </is>
      </c>
    </row>
    <row r="1886">
      <c r="A1886" s="417" t="n">
        <v>1877</v>
      </c>
      <c r="B1886" s="418" t="inlineStr">
        <is>
          <t>Customs Declaration and CPF Non-Container</t>
        </is>
      </c>
      <c r="C1886" s="418" t="inlineStr">
        <is>
          <t>ប្យួរ៉ូ វេរីតាស (ខេមបូឌា) លីមីធីត</t>
        </is>
      </c>
      <c r="D1886" s="418" t="inlineStr">
        <is>
          <t>L001-107024462</t>
        </is>
      </c>
      <c r="E1886" s="418" t="inlineStr">
        <is>
          <t>50258464</t>
        </is>
      </c>
      <c r="F1886" s="419" t="n">
        <v>44783</v>
      </c>
      <c r="G1886" s="420" t="n">
        <v>34717</v>
      </c>
      <c r="H1886" s="418" t="n"/>
      <c r="I1886" s="455" t="n">
        <v>34717</v>
      </c>
      <c r="J1886" s="418">
        <f>IF(L1886&lt;&gt;"",L1886,K1886)</f>
        <v/>
      </c>
      <c r="K1886" s="418">
        <f>IF(AND(T1886=TRUE, U1886=TRUE, V1886=TRUE), IF(W1886&lt;-0.05, "អនុញ្ញាត (អ្នកផ្គត់ផ្គង់ប្រកាសខ្វះ)", "បានប្រកាស (អនុញ្ញាត)"), IF(AND(T1886=FALSE, U1886=FALSE, V1886=FALSE), "ព្យួរទុក (មិនមានទិន្នន័យ)", "ប្រកាសខុស (ព្យួរទុក)"))</f>
        <v/>
      </c>
      <c r="L1886" s="418" t="inlineStr"/>
      <c r="M1886" s="418" t="inlineStr"/>
      <c r="N1886" s="455" t="n"/>
      <c r="O1886" s="455">
        <f>IF(W1886&lt;0,AI1886,I1886)</f>
        <v/>
      </c>
      <c r="P1886" s="455">
        <f>I1886-O1886</f>
        <v/>
      </c>
      <c r="Q1886" s="418" t="n"/>
      <c r="R1886" s="418" t="inlineStr">
        <is>
          <t>50258464</t>
        </is>
      </c>
      <c r="S1886" s="418" t="inlineStr">
        <is>
          <t>50258464</t>
        </is>
      </c>
      <c r="T1886" s="418">
        <f>R1886=S1886</f>
        <v/>
      </c>
      <c r="U1886" s="418">
        <f>AND(MONTH(F1886)=MONTH(Y1886), YEAR(F1886)=YEAR(Y1886))</f>
        <v/>
      </c>
      <c r="V1886" s="418">
        <f>AND(AC1886&lt;&gt;"", 'Company information'!D$4&lt;&gt;"", RIGHT(SUBSTITUTE(AC1886,"-",""),9)=RIGHT(SUBSTITUTE('Company information'!D$4,"-",""),9))</f>
        <v/>
      </c>
      <c r="W1886" s="418">
        <f>AI1886-I1886</f>
        <v/>
      </c>
      <c r="X1886" s="455" t="n"/>
      <c r="Y1886" s="419" t="n">
        <v>44842</v>
      </c>
      <c r="Z1886" s="418" t="inlineStr">
        <is>
          <t>50258464</t>
        </is>
      </c>
      <c r="AA1886" s="418" t="inlineStr"/>
      <c r="AB1886" s="418" t="inlineStr">
        <is>
          <t>បុគ្គលជាប់អាករ</t>
        </is>
      </c>
      <c r="AC1886" s="418" t="inlineStr">
        <is>
          <t>L001-100067123</t>
        </is>
      </c>
      <c r="AD1886" s="418" t="inlineStr">
        <is>
          <t>រីឡាយអេប៊ល សូស អ៊ិនដាសស្រ្ទៀល (ខេមបូឌា)</t>
        </is>
      </c>
      <c r="AE1886" s="455" t="n">
        <v>381889</v>
      </c>
      <c r="AF1886" s="455" t="n">
        <v>347172</v>
      </c>
      <c r="AG1886" s="455" t="n">
        <v>0</v>
      </c>
      <c r="AH1886" s="455" t="n">
        <v>0</v>
      </c>
      <c r="AI1886" s="455" t="n">
        <v>34717</v>
      </c>
      <c r="AJ1886" s="455" t="n">
        <v>0</v>
      </c>
      <c r="AK1886" s="455" t="n">
        <v>0</v>
      </c>
      <c r="AL1886" s="455" t="n">
        <v>0</v>
      </c>
      <c r="AM1886" s="455" t="n">
        <v>0</v>
      </c>
      <c r="AN1886" s="455" t="n">
        <v>0</v>
      </c>
      <c r="AO1886" s="455" t="n">
        <v>0</v>
      </c>
      <c r="AP1886" s="455" t="n">
        <v>0</v>
      </c>
      <c r="AQ1886" s="455" t="n">
        <v>0</v>
      </c>
      <c r="AR1886" s="418" t="inlineStr"/>
      <c r="AS1886" s="418" t="inlineStr">
        <is>
          <t>ចំនូលបានមកពីការលក់</t>
        </is>
      </c>
      <c r="AT1886" s="418" t="inlineStr">
        <is>
          <t>បានប្រកាសពន្ធ</t>
        </is>
      </c>
    </row>
    <row r="1887">
      <c r="A1887" s="417" t="n">
        <v>1878</v>
      </c>
      <c r="B1887" s="418" t="inlineStr">
        <is>
          <t>Customs Declaration, CPF and Transport Doc Fee</t>
        </is>
      </c>
      <c r="C1887" s="418" t="inlineStr">
        <is>
          <t>ប្យួរ៉ូ វេរីតាស (ខេមបូឌា) លីមីធីត</t>
        </is>
      </c>
      <c r="D1887" s="418" t="inlineStr">
        <is>
          <t>L001-107024462</t>
        </is>
      </c>
      <c r="E1887" s="418" t="inlineStr">
        <is>
          <t>50258368</t>
        </is>
      </c>
      <c r="F1887" s="419" t="n">
        <v>44752</v>
      </c>
      <c r="G1887" s="420" t="n">
        <v>201690</v>
      </c>
      <c r="H1887" s="418" t="n"/>
      <c r="I1887" s="455" t="n">
        <v>201690</v>
      </c>
      <c r="J1887" s="418">
        <f>IF(L1887&lt;&gt;"",L1887,K1887)</f>
        <v/>
      </c>
      <c r="K1887" s="418">
        <f>IF(AND(T1887=TRUE, U1887=TRUE, V1887=TRUE), IF(W1887&lt;-0.05, "អនុញ្ញាត (អ្នកផ្គត់ផ្គង់ប្រកាសខ្វះ)", "បានប្រកាស (អនុញ្ញាត)"), IF(AND(T1887=FALSE, U1887=FALSE, V1887=FALSE), "ព្យួរទុក (មិនមានទិន្នន័យ)", "ប្រកាសខុស (ព្យួរទុក)"))</f>
        <v/>
      </c>
      <c r="L1887" s="418" t="inlineStr"/>
      <c r="M1887" s="418" t="inlineStr"/>
      <c r="N1887" s="455" t="n"/>
      <c r="O1887" s="455">
        <f>IF(W1887&lt;0,AI1887,I1887)</f>
        <v/>
      </c>
      <c r="P1887" s="455">
        <f>I1887-O1887</f>
        <v/>
      </c>
      <c r="Q1887" s="418" t="n"/>
      <c r="R1887" s="418" t="inlineStr">
        <is>
          <t>50258368</t>
        </is>
      </c>
      <c r="S1887" s="418" t="inlineStr">
        <is>
          <t>50258368</t>
        </is>
      </c>
      <c r="T1887" s="418">
        <f>R1887=S1887</f>
        <v/>
      </c>
      <c r="U1887" s="418">
        <f>AND(MONTH(F1887)=MONTH(Y1887), YEAR(F1887)=YEAR(Y1887))</f>
        <v/>
      </c>
      <c r="V1887" s="418">
        <f>AND(AC1887&lt;&gt;"", 'Company information'!D$4&lt;&gt;"", RIGHT(SUBSTITUTE(AC1887,"-",""),9)=RIGHT(SUBSTITUTE('Company information'!D$4,"-",""),9))</f>
        <v/>
      </c>
      <c r="W1887" s="418">
        <f>AI1887-I1887</f>
        <v/>
      </c>
      <c r="X1887" s="455" t="n"/>
      <c r="Y1887" s="419" t="n">
        <v>44841</v>
      </c>
      <c r="Z1887" s="418" t="inlineStr">
        <is>
          <t>50258368</t>
        </is>
      </c>
      <c r="AA1887" s="418" t="inlineStr"/>
      <c r="AB1887" s="418" t="inlineStr">
        <is>
          <t>បុគ្គលជាប់អាករ</t>
        </is>
      </c>
      <c r="AC1887" s="418" t="inlineStr">
        <is>
          <t>L001-100067123</t>
        </is>
      </c>
      <c r="AD1887" s="418" t="inlineStr">
        <is>
          <t>រីឡាយអេប៊ល សូស អ៊ិនដាសស្រ្ទៀល (ខេមបូឌា)</t>
        </is>
      </c>
      <c r="AE1887" s="455" t="n">
        <v>2218594</v>
      </c>
      <c r="AF1887" s="455" t="n">
        <v>2016904</v>
      </c>
      <c r="AG1887" s="455" t="n">
        <v>0</v>
      </c>
      <c r="AH1887" s="455" t="n">
        <v>0</v>
      </c>
      <c r="AI1887" s="455" t="n">
        <v>201690</v>
      </c>
      <c r="AJ1887" s="455" t="n">
        <v>0</v>
      </c>
      <c r="AK1887" s="455" t="n">
        <v>0</v>
      </c>
      <c r="AL1887" s="455" t="n">
        <v>0</v>
      </c>
      <c r="AM1887" s="455" t="n">
        <v>0</v>
      </c>
      <c r="AN1887" s="455" t="n">
        <v>0</v>
      </c>
      <c r="AO1887" s="455" t="n">
        <v>0</v>
      </c>
      <c r="AP1887" s="455" t="n">
        <v>0</v>
      </c>
      <c r="AQ1887" s="455" t="n">
        <v>0</v>
      </c>
      <c r="AR1887" s="418" t="inlineStr"/>
      <c r="AS1887" s="418" t="inlineStr">
        <is>
          <t>ចំនូលបានមកពីការលក់</t>
        </is>
      </c>
      <c r="AT1887" s="418" t="inlineStr">
        <is>
          <t>បានប្រកាសពន្ធ</t>
        </is>
      </c>
    </row>
    <row r="1888">
      <c r="A1888" s="417" t="n">
        <v>1879</v>
      </c>
      <c r="B1888" s="418" t="inlineStr">
        <is>
          <t>Customs Declaration, CPF and Transport Doc Fee</t>
        </is>
      </c>
      <c r="C1888" s="418" t="inlineStr">
        <is>
          <t>ប្យួរ៉ូ វេរីតាស (ខេមបូឌា) លីមីធីត</t>
        </is>
      </c>
      <c r="D1888" s="418" t="inlineStr">
        <is>
          <t>L001-107024462</t>
        </is>
      </c>
      <c r="E1888" s="418" t="inlineStr">
        <is>
          <t>50258367</t>
        </is>
      </c>
      <c r="F1888" s="419" t="n">
        <v>44752</v>
      </c>
      <c r="G1888" s="420" t="n">
        <v>201690</v>
      </c>
      <c r="H1888" s="418" t="n"/>
      <c r="I1888" s="455" t="n">
        <v>201690</v>
      </c>
      <c r="J1888" s="418">
        <f>IF(L1888&lt;&gt;"",L1888,K1888)</f>
        <v/>
      </c>
      <c r="K1888" s="418">
        <f>IF(AND(T1888=TRUE, U1888=TRUE, V1888=TRUE), IF(W1888&lt;-0.05, "អនុញ្ញាត (អ្នកផ្គត់ផ្គង់ប្រកាសខ្វះ)", "បានប្រកាស (អនុញ្ញាត)"), IF(AND(T1888=FALSE, U1888=FALSE, V1888=FALSE), "ព្យួរទុក (មិនមានទិន្នន័យ)", "ប្រកាសខុស (ព្យួរទុក)"))</f>
        <v/>
      </c>
      <c r="L1888" s="418" t="inlineStr"/>
      <c r="M1888" s="418" t="inlineStr"/>
      <c r="N1888" s="455" t="n"/>
      <c r="O1888" s="455">
        <f>IF(W1888&lt;0,AI1888,I1888)</f>
        <v/>
      </c>
      <c r="P1888" s="455">
        <f>I1888-O1888</f>
        <v/>
      </c>
      <c r="Q1888" s="418" t="n"/>
      <c r="R1888" s="418" t="inlineStr">
        <is>
          <t>50258367</t>
        </is>
      </c>
      <c r="S1888" s="418" t="inlineStr">
        <is>
          <t>50258367</t>
        </is>
      </c>
      <c r="T1888" s="418">
        <f>R1888=S1888</f>
        <v/>
      </c>
      <c r="U1888" s="418">
        <f>AND(MONTH(F1888)=MONTH(Y1888), YEAR(F1888)=YEAR(Y1888))</f>
        <v/>
      </c>
      <c r="V1888" s="418">
        <f>AND(AC1888&lt;&gt;"", 'Company information'!D$4&lt;&gt;"", RIGHT(SUBSTITUTE(AC1888,"-",""),9)=RIGHT(SUBSTITUTE('Company information'!D$4,"-",""),9))</f>
        <v/>
      </c>
      <c r="W1888" s="418">
        <f>AI1888-I1888</f>
        <v/>
      </c>
      <c r="X1888" s="455" t="n"/>
      <c r="Y1888" s="419" t="n">
        <v>44841</v>
      </c>
      <c r="Z1888" s="418" t="inlineStr">
        <is>
          <t>50258367</t>
        </is>
      </c>
      <c r="AA1888" s="418" t="inlineStr"/>
      <c r="AB1888" s="418" t="inlineStr">
        <is>
          <t>បុគ្គលជាប់អាករ</t>
        </is>
      </c>
      <c r="AC1888" s="418" t="inlineStr">
        <is>
          <t>L001-100067123</t>
        </is>
      </c>
      <c r="AD1888" s="418" t="inlineStr">
        <is>
          <t>រីឡាយអេប៊ល សូស អ៊ិនដាសស្រ្ទៀល (ខេមបូឌា)</t>
        </is>
      </c>
      <c r="AE1888" s="455" t="n">
        <v>2218594</v>
      </c>
      <c r="AF1888" s="455" t="n">
        <v>2016904</v>
      </c>
      <c r="AG1888" s="455" t="n">
        <v>0</v>
      </c>
      <c r="AH1888" s="455" t="n">
        <v>0</v>
      </c>
      <c r="AI1888" s="455" t="n">
        <v>201690</v>
      </c>
      <c r="AJ1888" s="455" t="n">
        <v>0</v>
      </c>
      <c r="AK1888" s="455" t="n">
        <v>0</v>
      </c>
      <c r="AL1888" s="455" t="n">
        <v>0</v>
      </c>
      <c r="AM1888" s="455" t="n">
        <v>0</v>
      </c>
      <c r="AN1888" s="455" t="n">
        <v>0</v>
      </c>
      <c r="AO1888" s="455" t="n">
        <v>0</v>
      </c>
      <c r="AP1888" s="455" t="n">
        <v>0</v>
      </c>
      <c r="AQ1888" s="455" t="n">
        <v>0</v>
      </c>
      <c r="AR1888" s="418" t="inlineStr"/>
      <c r="AS1888" s="418" t="inlineStr">
        <is>
          <t>ចំនូលបានមកពីការលក់</t>
        </is>
      </c>
      <c r="AT1888" s="418" t="inlineStr">
        <is>
          <t>បានប្រកាសពន្ធ</t>
        </is>
      </c>
    </row>
    <row r="1889">
      <c r="A1889" s="417" t="n">
        <v>1880</v>
      </c>
      <c r="B1889" s="418" t="inlineStr">
        <is>
          <t>Customs Declaration and CPF Non-Container</t>
        </is>
      </c>
      <c r="C1889" s="418" t="inlineStr">
        <is>
          <t>ប្យួរ៉ូ វេរីតាស (ខេមបូឌា) លីមីធីត</t>
        </is>
      </c>
      <c r="D1889" s="418" t="inlineStr">
        <is>
          <t>L001-107024462</t>
        </is>
      </c>
      <c r="E1889" s="418" t="inlineStr">
        <is>
          <t>50258366</t>
        </is>
      </c>
      <c r="F1889" s="419" t="n">
        <v>44752</v>
      </c>
      <c r="G1889" s="420" t="n">
        <v>34717</v>
      </c>
      <c r="H1889" s="418" t="n"/>
      <c r="I1889" s="455" t="n">
        <v>34717</v>
      </c>
      <c r="J1889" s="418">
        <f>IF(L1889&lt;&gt;"",L1889,K1889)</f>
        <v/>
      </c>
      <c r="K1889" s="418">
        <f>IF(AND(T1889=TRUE, U1889=TRUE, V1889=TRUE), IF(W1889&lt;-0.05, "អនុញ្ញាត (អ្នកផ្គត់ផ្គង់ប្រកាសខ្វះ)", "បានប្រកាស (អនុញ្ញាត)"), IF(AND(T1889=FALSE, U1889=FALSE, V1889=FALSE), "ព្យួរទុក (មិនមានទិន្នន័យ)", "ប្រកាសខុស (ព្យួរទុក)"))</f>
        <v/>
      </c>
      <c r="L1889" s="418" t="inlineStr"/>
      <c r="M1889" s="418" t="inlineStr"/>
      <c r="N1889" s="455" t="n"/>
      <c r="O1889" s="455">
        <f>IF(W1889&lt;0,AI1889,I1889)</f>
        <v/>
      </c>
      <c r="P1889" s="455">
        <f>I1889-O1889</f>
        <v/>
      </c>
      <c r="Q1889" s="418" t="n"/>
      <c r="R1889" s="418" t="inlineStr">
        <is>
          <t>50258366</t>
        </is>
      </c>
      <c r="S1889" s="418" t="inlineStr">
        <is>
          <t>50258366</t>
        </is>
      </c>
      <c r="T1889" s="418">
        <f>R1889=S1889</f>
        <v/>
      </c>
      <c r="U1889" s="418">
        <f>AND(MONTH(F1889)=MONTH(Y1889), YEAR(F1889)=YEAR(Y1889))</f>
        <v/>
      </c>
      <c r="V1889" s="418">
        <f>AND(AC1889&lt;&gt;"", 'Company information'!D$4&lt;&gt;"", RIGHT(SUBSTITUTE(AC1889,"-",""),9)=RIGHT(SUBSTITUTE('Company information'!D$4,"-",""),9))</f>
        <v/>
      </c>
      <c r="W1889" s="418">
        <f>AI1889-I1889</f>
        <v/>
      </c>
      <c r="X1889" s="455" t="n"/>
      <c r="Y1889" s="419" t="n">
        <v>44841</v>
      </c>
      <c r="Z1889" s="418" t="inlineStr">
        <is>
          <t>50258366</t>
        </is>
      </c>
      <c r="AA1889" s="418" t="inlineStr"/>
      <c r="AB1889" s="418" t="inlineStr">
        <is>
          <t>បុគ្គលជាប់អាករ</t>
        </is>
      </c>
      <c r="AC1889" s="418" t="inlineStr">
        <is>
          <t>L001-100067123</t>
        </is>
      </c>
      <c r="AD1889" s="418" t="inlineStr">
        <is>
          <t>រីឡាយអេប៊ល សូស អ៊ិនដាសស្រ្ទៀល (ខេមបូឌា)</t>
        </is>
      </c>
      <c r="AE1889" s="455" t="n">
        <v>381889</v>
      </c>
      <c r="AF1889" s="455" t="n">
        <v>347172</v>
      </c>
      <c r="AG1889" s="455" t="n">
        <v>0</v>
      </c>
      <c r="AH1889" s="455" t="n">
        <v>0</v>
      </c>
      <c r="AI1889" s="455" t="n">
        <v>34717</v>
      </c>
      <c r="AJ1889" s="455" t="n">
        <v>0</v>
      </c>
      <c r="AK1889" s="455" t="n">
        <v>0</v>
      </c>
      <c r="AL1889" s="455" t="n">
        <v>0</v>
      </c>
      <c r="AM1889" s="455" t="n">
        <v>0</v>
      </c>
      <c r="AN1889" s="455" t="n">
        <v>0</v>
      </c>
      <c r="AO1889" s="455" t="n">
        <v>0</v>
      </c>
      <c r="AP1889" s="455" t="n">
        <v>0</v>
      </c>
      <c r="AQ1889" s="455" t="n">
        <v>0</v>
      </c>
      <c r="AR1889" s="418" t="inlineStr"/>
      <c r="AS1889" s="418" t="inlineStr">
        <is>
          <t>ចំនូលបានមកពីការលក់</t>
        </is>
      </c>
      <c r="AT1889" s="418" t="inlineStr">
        <is>
          <t>បានប្រកាសពន្ធ</t>
        </is>
      </c>
    </row>
    <row r="1890">
      <c r="A1890" s="417" t="n">
        <v>1881</v>
      </c>
      <c r="B1890" s="418" t="inlineStr">
        <is>
          <t>Customs Declaration and CPF</t>
        </is>
      </c>
      <c r="C1890" s="418" t="inlineStr">
        <is>
          <t>ប្យួរ៉ូ វេរីតាស (ខេមបូឌា) លីមីធីត</t>
        </is>
      </c>
      <c r="D1890" s="418" t="inlineStr">
        <is>
          <t>L001-107024462</t>
        </is>
      </c>
      <c r="E1890" s="418" t="inlineStr">
        <is>
          <t>50258365</t>
        </is>
      </c>
      <c r="F1890" s="419" t="n">
        <v>44752</v>
      </c>
      <c r="G1890" s="420" t="n">
        <v>128536</v>
      </c>
      <c r="H1890" s="418" t="n"/>
      <c r="I1890" s="455" t="n">
        <v>128536</v>
      </c>
      <c r="J1890" s="418">
        <f>IF(L1890&lt;&gt;"",L1890,K1890)</f>
        <v/>
      </c>
      <c r="K1890" s="418">
        <f>IF(AND(T1890=TRUE, U1890=TRUE, V1890=TRUE), IF(W1890&lt;-0.05, "អនុញ្ញាត (អ្នកផ្គត់ផ្គង់ប្រកាសខ្វះ)", "បានប្រកាស (អនុញ្ញាត)"), IF(AND(T1890=FALSE, U1890=FALSE, V1890=FALSE), "ព្យួរទុក (មិនមានទិន្នន័យ)", "ប្រកាសខុស (ព្យួរទុក)"))</f>
        <v/>
      </c>
      <c r="L1890" s="418" t="inlineStr"/>
      <c r="M1890" s="418" t="inlineStr"/>
      <c r="N1890" s="455" t="n"/>
      <c r="O1890" s="455">
        <f>IF(W1890&lt;0,AI1890,I1890)</f>
        <v/>
      </c>
      <c r="P1890" s="455">
        <f>I1890-O1890</f>
        <v/>
      </c>
      <c r="Q1890" s="418" t="n"/>
      <c r="R1890" s="418" t="inlineStr">
        <is>
          <t>50258365</t>
        </is>
      </c>
      <c r="S1890" s="418" t="inlineStr">
        <is>
          <t>50258365</t>
        </is>
      </c>
      <c r="T1890" s="418">
        <f>R1890=S1890</f>
        <v/>
      </c>
      <c r="U1890" s="418">
        <f>AND(MONTH(F1890)=MONTH(Y1890), YEAR(F1890)=YEAR(Y1890))</f>
        <v/>
      </c>
      <c r="V1890" s="418">
        <f>AND(AC1890&lt;&gt;"", 'Company information'!D$4&lt;&gt;"", RIGHT(SUBSTITUTE(AC1890,"-",""),9)=RIGHT(SUBSTITUTE('Company information'!D$4,"-",""),9))</f>
        <v/>
      </c>
      <c r="W1890" s="418">
        <f>AI1890-I1890</f>
        <v/>
      </c>
      <c r="X1890" s="455" t="n"/>
      <c r="Y1890" s="419" t="n">
        <v>44841</v>
      </c>
      <c r="Z1890" s="418" t="inlineStr">
        <is>
          <t>50258365</t>
        </is>
      </c>
      <c r="AA1890" s="418" t="inlineStr"/>
      <c r="AB1890" s="418" t="inlineStr">
        <is>
          <t>បុគ្គលជាប់អាករ</t>
        </is>
      </c>
      <c r="AC1890" s="418" t="inlineStr">
        <is>
          <t>L001-100067123</t>
        </is>
      </c>
      <c r="AD1890" s="418" t="inlineStr">
        <is>
          <t>រីឡាយអេប៊ល សូស អ៊ិនដាសស្រ្ទៀល (ខេមបូឌា)</t>
        </is>
      </c>
      <c r="AE1890" s="455" t="n">
        <v>1413899</v>
      </c>
      <c r="AF1890" s="455" t="n">
        <v>1285363</v>
      </c>
      <c r="AG1890" s="455" t="n">
        <v>0</v>
      </c>
      <c r="AH1890" s="455" t="n">
        <v>0</v>
      </c>
      <c r="AI1890" s="455" t="n">
        <v>128536</v>
      </c>
      <c r="AJ1890" s="455" t="n">
        <v>0</v>
      </c>
      <c r="AK1890" s="455" t="n">
        <v>0</v>
      </c>
      <c r="AL1890" s="455" t="n">
        <v>0</v>
      </c>
      <c r="AM1890" s="455" t="n">
        <v>0</v>
      </c>
      <c r="AN1890" s="455" t="n">
        <v>0</v>
      </c>
      <c r="AO1890" s="455" t="n">
        <v>0</v>
      </c>
      <c r="AP1890" s="455" t="n">
        <v>0</v>
      </c>
      <c r="AQ1890" s="455" t="n">
        <v>0</v>
      </c>
      <c r="AR1890" s="418" t="inlineStr"/>
      <c r="AS1890" s="418" t="inlineStr">
        <is>
          <t>ចំនូលបានមកពីការលក់</t>
        </is>
      </c>
      <c r="AT1890" s="418" t="inlineStr">
        <is>
          <t>បានប្រកាសពន្ធ</t>
        </is>
      </c>
    </row>
    <row r="1891">
      <c r="A1891" s="417" t="n">
        <v>1882</v>
      </c>
      <c r="B1891" s="418" t="inlineStr">
        <is>
          <t>Customs Declaration and CPF</t>
        </is>
      </c>
      <c r="C1891" s="418" t="inlineStr">
        <is>
          <t>ប្យួរ៉ូ វេរីតាស (ខេមបូឌា) លីមីធីត</t>
        </is>
      </c>
      <c r="D1891" s="418" t="inlineStr">
        <is>
          <t>L001-107024462</t>
        </is>
      </c>
      <c r="E1891" s="418" t="inlineStr">
        <is>
          <t>50258364</t>
        </is>
      </c>
      <c r="F1891" s="419" t="n">
        <v>44752</v>
      </c>
      <c r="G1891" s="420" t="n">
        <v>65508</v>
      </c>
      <c r="H1891" s="418" t="n"/>
      <c r="I1891" s="455" t="n">
        <v>65508</v>
      </c>
      <c r="J1891" s="418">
        <f>IF(L1891&lt;&gt;"",L1891,K1891)</f>
        <v/>
      </c>
      <c r="K1891" s="418">
        <f>IF(AND(T1891=TRUE, U1891=TRUE, V1891=TRUE), IF(W1891&lt;-0.05, "អនុញ្ញាត (អ្នកផ្គត់ផ្គង់ប្រកាសខ្វះ)", "បានប្រកាស (អនុញ្ញាត)"), IF(AND(T1891=FALSE, U1891=FALSE, V1891=FALSE), "ព្យួរទុក (មិនមានទិន្នន័យ)", "ប្រកាសខុស (ព្យួរទុក)"))</f>
        <v/>
      </c>
      <c r="L1891" s="418" t="inlineStr"/>
      <c r="M1891" s="418" t="inlineStr"/>
      <c r="N1891" s="455" t="n"/>
      <c r="O1891" s="455">
        <f>IF(W1891&lt;0,AI1891,I1891)</f>
        <v/>
      </c>
      <c r="P1891" s="455">
        <f>I1891-O1891</f>
        <v/>
      </c>
      <c r="Q1891" s="418" t="n"/>
      <c r="R1891" s="418" t="inlineStr">
        <is>
          <t>50258364</t>
        </is>
      </c>
      <c r="S1891" s="418" t="inlineStr">
        <is>
          <t>50258364</t>
        </is>
      </c>
      <c r="T1891" s="418">
        <f>R1891=S1891</f>
        <v/>
      </c>
      <c r="U1891" s="418">
        <f>AND(MONTH(F1891)=MONTH(Y1891), YEAR(F1891)=YEAR(Y1891))</f>
        <v/>
      </c>
      <c r="V1891" s="418">
        <f>AND(AC1891&lt;&gt;"", 'Company information'!D$4&lt;&gt;"", RIGHT(SUBSTITUTE(AC1891,"-",""),9)=RIGHT(SUBSTITUTE('Company information'!D$4,"-",""),9))</f>
        <v/>
      </c>
      <c r="W1891" s="418">
        <f>AI1891-I1891</f>
        <v/>
      </c>
      <c r="X1891" s="455" t="n"/>
      <c r="Y1891" s="419" t="n">
        <v>44841</v>
      </c>
      <c r="Z1891" s="418" t="inlineStr">
        <is>
          <t>50258364</t>
        </is>
      </c>
      <c r="AA1891" s="418" t="inlineStr"/>
      <c r="AB1891" s="418" t="inlineStr">
        <is>
          <t>បុគ្គលជាប់អាករ</t>
        </is>
      </c>
      <c r="AC1891" s="418" t="inlineStr">
        <is>
          <t>L001-100067123</t>
        </is>
      </c>
      <c r="AD1891" s="418" t="inlineStr">
        <is>
          <t>រីឡាយអេប៊ល សូស អ៊ិនដាសស្រ្ទៀល (ខេមបូឌា)</t>
        </is>
      </c>
      <c r="AE1891" s="455" t="n">
        <v>720589</v>
      </c>
      <c r="AF1891" s="455" t="n">
        <v>655081</v>
      </c>
      <c r="AG1891" s="455" t="n">
        <v>0</v>
      </c>
      <c r="AH1891" s="455" t="n">
        <v>0</v>
      </c>
      <c r="AI1891" s="455" t="n">
        <v>65508</v>
      </c>
      <c r="AJ1891" s="455" t="n">
        <v>0</v>
      </c>
      <c r="AK1891" s="455" t="n">
        <v>0</v>
      </c>
      <c r="AL1891" s="455" t="n">
        <v>0</v>
      </c>
      <c r="AM1891" s="455" t="n">
        <v>0</v>
      </c>
      <c r="AN1891" s="455" t="n">
        <v>0</v>
      </c>
      <c r="AO1891" s="455" t="n">
        <v>0</v>
      </c>
      <c r="AP1891" s="455" t="n">
        <v>0</v>
      </c>
      <c r="AQ1891" s="455" t="n">
        <v>0</v>
      </c>
      <c r="AR1891" s="418" t="inlineStr"/>
      <c r="AS1891" s="418" t="inlineStr">
        <is>
          <t>ចំនូលបានមកពីការលក់</t>
        </is>
      </c>
      <c r="AT1891" s="418" t="inlineStr">
        <is>
          <t>បានប្រកាសពន្ធ</t>
        </is>
      </c>
    </row>
    <row r="1892">
      <c r="A1892" s="417" t="n">
        <v>1883</v>
      </c>
      <c r="B1892" s="418" t="inlineStr">
        <is>
          <t>Meal</t>
        </is>
      </c>
      <c r="C1892" s="418" t="inlineStr">
        <is>
          <t>ប្យួរ៉ូ វេរីតាស (ខេមបូឌា) លីមីធីត</t>
        </is>
      </c>
      <c r="D1892" s="418" t="inlineStr">
        <is>
          <t>L001-107024462</t>
        </is>
      </c>
      <c r="E1892" s="418" t="inlineStr">
        <is>
          <t>50258363</t>
        </is>
      </c>
      <c r="F1892" s="419" t="n">
        <v>44752</v>
      </c>
      <c r="G1892" s="420" t="n">
        <v>34717</v>
      </c>
      <c r="H1892" s="418" t="n"/>
      <c r="I1892" s="455" t="n">
        <v>34717</v>
      </c>
      <c r="J1892" s="418">
        <f>IF(L1892&lt;&gt;"",L1892,K1892)</f>
        <v/>
      </c>
      <c r="K1892" s="418">
        <f>IF(AND(T1892=TRUE, U1892=TRUE, V1892=TRUE), IF(W1892&lt;-0.05, "អនុញ្ញាត (អ្នកផ្គត់ផ្គង់ប្រកាសខ្វះ)", "បានប្រកាស (អនុញ្ញាត)"), IF(AND(T1892=FALSE, U1892=FALSE, V1892=FALSE), "ព្យួរទុក (មិនមានទិន្នន័យ)", "ប្រកាសខុស (ព្យួរទុក)"))</f>
        <v/>
      </c>
      <c r="L1892" s="418" t="inlineStr"/>
      <c r="M1892" s="418" t="inlineStr"/>
      <c r="N1892" s="455" t="n"/>
      <c r="O1892" s="455">
        <f>IF(W1892&lt;0,AI1892,I1892)</f>
        <v/>
      </c>
      <c r="P1892" s="455">
        <f>I1892-O1892</f>
        <v/>
      </c>
      <c r="Q1892" s="418" t="n"/>
      <c r="R1892" s="418" t="inlineStr">
        <is>
          <t>50258363</t>
        </is>
      </c>
      <c r="S1892" s="418" t="inlineStr">
        <is>
          <t>50258363</t>
        </is>
      </c>
      <c r="T1892" s="418">
        <f>R1892=S1892</f>
        <v/>
      </c>
      <c r="U1892" s="418">
        <f>AND(MONTH(F1892)=MONTH(Y1892), YEAR(F1892)=YEAR(Y1892))</f>
        <v/>
      </c>
      <c r="V1892" s="418">
        <f>AND(AC1892&lt;&gt;"", 'Company information'!D$4&lt;&gt;"", RIGHT(SUBSTITUTE(AC1892,"-",""),9)=RIGHT(SUBSTITUTE('Company information'!D$4,"-",""),9))</f>
        <v/>
      </c>
      <c r="W1892" s="418">
        <f>AI1892-I1892</f>
        <v/>
      </c>
      <c r="X1892" s="455" t="n"/>
      <c r="Y1892" s="419" t="n">
        <v>44841</v>
      </c>
      <c r="Z1892" s="418" t="inlineStr">
        <is>
          <t>50258363</t>
        </is>
      </c>
      <c r="AA1892" s="418" t="inlineStr"/>
      <c r="AB1892" s="418" t="inlineStr">
        <is>
          <t>បុគ្គលជាប់អាករ</t>
        </is>
      </c>
      <c r="AC1892" s="418" t="inlineStr">
        <is>
          <t>L001-100067123</t>
        </is>
      </c>
      <c r="AD1892" s="418" t="inlineStr">
        <is>
          <t>រីឡាយអេប៊ល សូស អ៊ិនដាសស្រ្ទៀល (ខេមបូឌា)</t>
        </is>
      </c>
      <c r="AE1892" s="455" t="n">
        <v>381889</v>
      </c>
      <c r="AF1892" s="455" t="n">
        <v>347172</v>
      </c>
      <c r="AG1892" s="455" t="n">
        <v>0</v>
      </c>
      <c r="AH1892" s="455" t="n">
        <v>0</v>
      </c>
      <c r="AI1892" s="455" t="n">
        <v>34717</v>
      </c>
      <c r="AJ1892" s="455" t="n">
        <v>0</v>
      </c>
      <c r="AK1892" s="455" t="n">
        <v>0</v>
      </c>
      <c r="AL1892" s="455" t="n">
        <v>0</v>
      </c>
      <c r="AM1892" s="455" t="n">
        <v>0</v>
      </c>
      <c r="AN1892" s="455" t="n">
        <v>0</v>
      </c>
      <c r="AO1892" s="455" t="n">
        <v>0</v>
      </c>
      <c r="AP1892" s="455" t="n">
        <v>0</v>
      </c>
      <c r="AQ1892" s="455" t="n">
        <v>0</v>
      </c>
      <c r="AR1892" s="418" t="inlineStr"/>
      <c r="AS1892" s="418" t="inlineStr">
        <is>
          <t>ចំនូលបានមកពីការលក់</t>
        </is>
      </c>
      <c r="AT1892" s="418" t="inlineStr">
        <is>
          <t>បានប្រកាសពន្ធ</t>
        </is>
      </c>
    </row>
    <row r="1893">
      <c r="A1893" s="417" t="n">
        <v>1884</v>
      </c>
      <c r="B1893" s="418" t="inlineStr">
        <is>
          <t>Lunch for Buyer LC</t>
        </is>
      </c>
      <c r="C1893" s="418" t="inlineStr">
        <is>
          <t>ប្យួរ៉ូ វេរីតាស (ខេមបូឌា) លីមីធីត</t>
        </is>
      </c>
      <c r="D1893" s="418" t="inlineStr">
        <is>
          <t>L001-107024462</t>
        </is>
      </c>
      <c r="E1893" s="418" t="inlineStr">
        <is>
          <t>50258362</t>
        </is>
      </c>
      <c r="F1893" s="419" t="n">
        <v>44752</v>
      </c>
      <c r="G1893" s="420" t="n">
        <v>34717</v>
      </c>
      <c r="H1893" s="418" t="n"/>
      <c r="I1893" s="455" t="n">
        <v>34717</v>
      </c>
      <c r="J1893" s="418">
        <f>IF(L1893&lt;&gt;"",L1893,K1893)</f>
        <v/>
      </c>
      <c r="K1893" s="418">
        <f>IF(AND(T1893=TRUE, U1893=TRUE, V1893=TRUE), IF(W1893&lt;-0.05, "អនុញ្ញាត (អ្នកផ្គត់ផ្គង់ប្រកាសខ្វះ)", "បានប្រកាស (អនុញ្ញាត)"), IF(AND(T1893=FALSE, U1893=FALSE, V1893=FALSE), "ព្យួរទុក (មិនមានទិន្នន័យ)", "ប្រកាសខុស (ព្យួរទុក)"))</f>
        <v/>
      </c>
      <c r="L1893" s="418" t="inlineStr"/>
      <c r="M1893" s="418" t="inlineStr"/>
      <c r="N1893" s="455" t="n"/>
      <c r="O1893" s="455">
        <f>IF(W1893&lt;0,AI1893,I1893)</f>
        <v/>
      </c>
      <c r="P1893" s="455">
        <f>I1893-O1893</f>
        <v/>
      </c>
      <c r="Q1893" s="418" t="n"/>
      <c r="R1893" s="418" t="inlineStr">
        <is>
          <t>50258362</t>
        </is>
      </c>
      <c r="S1893" s="418" t="inlineStr">
        <is>
          <t>50258362</t>
        </is>
      </c>
      <c r="T1893" s="418">
        <f>R1893=S1893</f>
        <v/>
      </c>
      <c r="U1893" s="418">
        <f>AND(MONTH(F1893)=MONTH(Y1893), YEAR(F1893)=YEAR(Y1893))</f>
        <v/>
      </c>
      <c r="V1893" s="418">
        <f>AND(AC1893&lt;&gt;"", 'Company information'!D$4&lt;&gt;"", RIGHT(SUBSTITUTE(AC1893,"-",""),9)=RIGHT(SUBSTITUTE('Company information'!D$4,"-",""),9))</f>
        <v/>
      </c>
      <c r="W1893" s="418">
        <f>AI1893-I1893</f>
        <v/>
      </c>
      <c r="X1893" s="455" t="n"/>
      <c r="Y1893" s="419" t="n">
        <v>44841</v>
      </c>
      <c r="Z1893" s="418" t="inlineStr">
        <is>
          <t>50258362</t>
        </is>
      </c>
      <c r="AA1893" s="418" t="inlineStr"/>
      <c r="AB1893" s="418" t="inlineStr">
        <is>
          <t>បុគ្គលជាប់អាករ</t>
        </is>
      </c>
      <c r="AC1893" s="418" t="inlineStr">
        <is>
          <t>L001-100067123</t>
        </is>
      </c>
      <c r="AD1893" s="418" t="inlineStr">
        <is>
          <t>រីឡាយអេប៊ល សូស អ៊ិនដាសស្រ្ទៀល (ខេមបូឌា)</t>
        </is>
      </c>
      <c r="AE1893" s="455" t="n">
        <v>381889</v>
      </c>
      <c r="AF1893" s="455" t="n">
        <v>347172</v>
      </c>
      <c r="AG1893" s="455" t="n">
        <v>0</v>
      </c>
      <c r="AH1893" s="455" t="n">
        <v>0</v>
      </c>
      <c r="AI1893" s="455" t="n">
        <v>34717</v>
      </c>
      <c r="AJ1893" s="455" t="n">
        <v>0</v>
      </c>
      <c r="AK1893" s="455" t="n">
        <v>0</v>
      </c>
      <c r="AL1893" s="455" t="n">
        <v>0</v>
      </c>
      <c r="AM1893" s="455" t="n">
        <v>0</v>
      </c>
      <c r="AN1893" s="455" t="n">
        <v>0</v>
      </c>
      <c r="AO1893" s="455" t="n">
        <v>0</v>
      </c>
      <c r="AP1893" s="455" t="n">
        <v>0</v>
      </c>
      <c r="AQ1893" s="455" t="n">
        <v>0</v>
      </c>
      <c r="AR1893" s="418" t="inlineStr"/>
      <c r="AS1893" s="418" t="inlineStr">
        <is>
          <t>ចំនូលបានមកពីការលក់</t>
        </is>
      </c>
      <c r="AT1893" s="418" t="inlineStr">
        <is>
          <t>បានប្រកាសពន្ធ</t>
        </is>
      </c>
    </row>
    <row r="1894">
      <c r="A1894" s="417" t="n">
        <v>1885</v>
      </c>
      <c r="B1894" s="418" t="inlineStr">
        <is>
          <t>Lunch for Buyer LC</t>
        </is>
      </c>
      <c r="C1894" s="418" t="inlineStr">
        <is>
          <t>ប្យួរ៉ូ វេរីតាស (ខេមបូឌា) លីមីធីត</t>
        </is>
      </c>
      <c r="D1894" s="418" t="inlineStr">
        <is>
          <t>L001-107024462</t>
        </is>
      </c>
      <c r="E1894" s="418" t="inlineStr">
        <is>
          <t>50258305</t>
        </is>
      </c>
      <c r="F1894" s="419" t="n">
        <v>44722</v>
      </c>
      <c r="G1894" s="420" t="n">
        <v>62408</v>
      </c>
      <c r="H1894" s="418" t="n"/>
      <c r="I1894" s="455" t="n">
        <v>62408</v>
      </c>
      <c r="J1894" s="418">
        <f>IF(L1894&lt;&gt;"",L1894,K1894)</f>
        <v/>
      </c>
      <c r="K1894" s="418">
        <f>IF(AND(T1894=TRUE, U1894=TRUE, V1894=TRUE), IF(W1894&lt;-0.05, "អនុញ្ញាត (អ្នកផ្គត់ផ្គង់ប្រកាសខ្វះ)", "បានប្រកាស (អនុញ្ញាត)"), IF(AND(T1894=FALSE, U1894=FALSE, V1894=FALSE), "ព្យួរទុក (មិនមានទិន្នន័យ)", "ប្រកាសខុស (ព្យួរទុក)"))</f>
        <v/>
      </c>
      <c r="L1894" s="418" t="inlineStr"/>
      <c r="M1894" s="418" t="inlineStr"/>
      <c r="N1894" s="455" t="n"/>
      <c r="O1894" s="455">
        <f>IF(W1894&lt;0,AI1894,I1894)</f>
        <v/>
      </c>
      <c r="P1894" s="455">
        <f>I1894-O1894</f>
        <v/>
      </c>
      <c r="Q1894" s="418" t="n"/>
      <c r="R1894" s="418" t="inlineStr">
        <is>
          <t>50258305</t>
        </is>
      </c>
      <c r="S1894" s="418" t="inlineStr">
        <is>
          <t>50258305</t>
        </is>
      </c>
      <c r="T1894" s="418">
        <f>R1894=S1894</f>
        <v/>
      </c>
      <c r="U1894" s="418">
        <f>AND(MONTH(F1894)=MONTH(Y1894), YEAR(F1894)=YEAR(Y1894))</f>
        <v/>
      </c>
      <c r="V1894" s="418">
        <f>AND(AC1894&lt;&gt;"", 'Company information'!D$4&lt;&gt;"", RIGHT(SUBSTITUTE(AC1894,"-",""),9)=RIGHT(SUBSTITUTE('Company information'!D$4,"-",""),9))</f>
        <v/>
      </c>
      <c r="W1894" s="418">
        <f>AI1894-I1894</f>
        <v/>
      </c>
      <c r="X1894" s="455" t="n"/>
      <c r="Y1894" s="419" t="n">
        <v>44840</v>
      </c>
      <c r="Z1894" s="418" t="inlineStr">
        <is>
          <t>50258305</t>
        </is>
      </c>
      <c r="AA1894" s="418" t="inlineStr"/>
      <c r="AB1894" s="418" t="inlineStr">
        <is>
          <t>បុគ្គលជាប់អាករ</t>
        </is>
      </c>
      <c r="AC1894" s="418" t="inlineStr">
        <is>
          <t>L001-100067123</t>
        </is>
      </c>
      <c r="AD1894" s="418" t="inlineStr">
        <is>
          <t>រីឡាយអេប៊ល សូស អ៊ិនដាសស្រ្ទៀល (ខេមបូឌា)</t>
        </is>
      </c>
      <c r="AE1894" s="455" t="n">
        <v>686491</v>
      </c>
      <c r="AF1894" s="455" t="n">
        <v>624083</v>
      </c>
      <c r="AG1894" s="455" t="n">
        <v>0</v>
      </c>
      <c r="AH1894" s="455" t="n">
        <v>0</v>
      </c>
      <c r="AI1894" s="455" t="n">
        <v>62408</v>
      </c>
      <c r="AJ1894" s="455" t="n">
        <v>0</v>
      </c>
      <c r="AK1894" s="455" t="n">
        <v>0</v>
      </c>
      <c r="AL1894" s="455" t="n">
        <v>0</v>
      </c>
      <c r="AM1894" s="455" t="n">
        <v>0</v>
      </c>
      <c r="AN1894" s="455" t="n">
        <v>0</v>
      </c>
      <c r="AO1894" s="455" t="n">
        <v>0</v>
      </c>
      <c r="AP1894" s="455" t="n">
        <v>0</v>
      </c>
      <c r="AQ1894" s="455" t="n">
        <v>0</v>
      </c>
      <c r="AR1894" s="418" t="inlineStr"/>
      <c r="AS1894" s="418" t="inlineStr">
        <is>
          <t>ចំនូលបានមកពីការលក់</t>
        </is>
      </c>
      <c r="AT1894" s="418" t="inlineStr">
        <is>
          <t>បានប្រកាសពន្ធ</t>
        </is>
      </c>
    </row>
    <row r="1895">
      <c r="A1895" s="417" t="n">
        <v>1886</v>
      </c>
      <c r="B1895" s="418" t="inlineStr">
        <is>
          <t>Diesel</t>
        </is>
      </c>
      <c r="C1895" s="418" t="inlineStr">
        <is>
          <t>ប្យួរ៉ូ វេរីតាស (ខេមបូឌា) លីមីធីត</t>
        </is>
      </c>
      <c r="D1895" s="418" t="inlineStr">
        <is>
          <t>L001-107024462</t>
        </is>
      </c>
      <c r="E1895" s="418" t="inlineStr">
        <is>
          <t>50258304</t>
        </is>
      </c>
      <c r="F1895" s="419" t="n">
        <v>44722</v>
      </c>
      <c r="G1895" s="420" t="n">
        <v>62408</v>
      </c>
      <c r="H1895" s="418" t="n"/>
      <c r="I1895" s="455" t="n">
        <v>62408</v>
      </c>
      <c r="J1895" s="418">
        <f>IF(L1895&lt;&gt;"",L1895,K1895)</f>
        <v/>
      </c>
      <c r="K1895" s="418">
        <f>IF(AND(T1895=TRUE, U1895=TRUE, V1895=TRUE), IF(W1895&lt;-0.05, "អនុញ្ញាត (អ្នកផ្គត់ផ្គង់ប្រកាសខ្វះ)", "បានប្រកាស (អនុញ្ញាត)"), IF(AND(T1895=FALSE, U1895=FALSE, V1895=FALSE), "ព្យួរទុក (មិនមានទិន្នន័យ)", "ប្រកាសខុស (ព្យួរទុក)"))</f>
        <v/>
      </c>
      <c r="L1895" s="418" t="inlineStr"/>
      <c r="M1895" s="418" t="inlineStr"/>
      <c r="N1895" s="455" t="n"/>
      <c r="O1895" s="455">
        <f>IF(W1895&lt;0,AI1895,I1895)</f>
        <v/>
      </c>
      <c r="P1895" s="455">
        <f>I1895-O1895</f>
        <v/>
      </c>
      <c r="Q1895" s="418" t="n"/>
      <c r="R1895" s="418" t="inlineStr">
        <is>
          <t>50258304</t>
        </is>
      </c>
      <c r="S1895" s="418" t="inlineStr">
        <is>
          <t>50258304</t>
        </is>
      </c>
      <c r="T1895" s="418">
        <f>R1895=S1895</f>
        <v/>
      </c>
      <c r="U1895" s="418">
        <f>AND(MONTH(F1895)=MONTH(Y1895), YEAR(F1895)=YEAR(Y1895))</f>
        <v/>
      </c>
      <c r="V1895" s="418">
        <f>AND(AC1895&lt;&gt;"", 'Company information'!D$4&lt;&gt;"", RIGHT(SUBSTITUTE(AC1895,"-",""),9)=RIGHT(SUBSTITUTE('Company information'!D$4,"-",""),9))</f>
        <v/>
      </c>
      <c r="W1895" s="418">
        <f>AI1895-I1895</f>
        <v/>
      </c>
      <c r="X1895" s="455" t="n"/>
      <c r="Y1895" s="419" t="n">
        <v>44840</v>
      </c>
      <c r="Z1895" s="418" t="inlineStr">
        <is>
          <t>50258304</t>
        </is>
      </c>
      <c r="AA1895" s="418" t="inlineStr"/>
      <c r="AB1895" s="418" t="inlineStr">
        <is>
          <t>បុគ្គលជាប់អាករ</t>
        </is>
      </c>
      <c r="AC1895" s="418" t="inlineStr">
        <is>
          <t>L001-100067123</t>
        </is>
      </c>
      <c r="AD1895" s="418" t="inlineStr">
        <is>
          <t>រីឡាយអេប៊ល សូស អ៊ិនដាសស្រ្ទៀល (ខេមបូឌា)</t>
        </is>
      </c>
      <c r="AE1895" s="455" t="n">
        <v>686491</v>
      </c>
      <c r="AF1895" s="455" t="n">
        <v>624083</v>
      </c>
      <c r="AG1895" s="455" t="n">
        <v>0</v>
      </c>
      <c r="AH1895" s="455" t="n">
        <v>0</v>
      </c>
      <c r="AI1895" s="455" t="n">
        <v>62408</v>
      </c>
      <c r="AJ1895" s="455" t="n">
        <v>0</v>
      </c>
      <c r="AK1895" s="455" t="n">
        <v>0</v>
      </c>
      <c r="AL1895" s="455" t="n">
        <v>0</v>
      </c>
      <c r="AM1895" s="455" t="n">
        <v>0</v>
      </c>
      <c r="AN1895" s="455" t="n">
        <v>0</v>
      </c>
      <c r="AO1895" s="455" t="n">
        <v>0</v>
      </c>
      <c r="AP1895" s="455" t="n">
        <v>0</v>
      </c>
      <c r="AQ1895" s="455" t="n">
        <v>0</v>
      </c>
      <c r="AR1895" s="418" t="inlineStr"/>
      <c r="AS1895" s="418" t="inlineStr">
        <is>
          <t>ចំនូលបានមកពីការលក់</t>
        </is>
      </c>
      <c r="AT1895" s="418" t="inlineStr">
        <is>
          <t>បានប្រកាសពន្ធ</t>
        </is>
      </c>
    </row>
    <row r="1896">
      <c r="A1896" s="417" t="n">
        <v>1887</v>
      </c>
      <c r="B1896" s="418" t="inlineStr">
        <is>
          <t>Diesel</t>
        </is>
      </c>
      <c r="C1896" s="418" t="inlineStr">
        <is>
          <t>ប្យួរ៉ូ វេរីតាស (ខេមបូឌា) លីមីធីត</t>
        </is>
      </c>
      <c r="D1896" s="418" t="inlineStr">
        <is>
          <t>L001-107024462</t>
        </is>
      </c>
      <c r="E1896" s="418" t="inlineStr">
        <is>
          <t>50258294</t>
        </is>
      </c>
      <c r="F1896" s="419" t="n">
        <v>44722</v>
      </c>
      <c r="G1896" s="420" t="n">
        <v>132256</v>
      </c>
      <c r="H1896" s="418" t="n"/>
      <c r="I1896" s="455" t="n">
        <v>132256</v>
      </c>
      <c r="J1896" s="418">
        <f>IF(L1896&lt;&gt;"",L1896,K1896)</f>
        <v/>
      </c>
      <c r="K1896" s="418">
        <f>IF(AND(T1896=TRUE, U1896=TRUE, V1896=TRUE), IF(W1896&lt;-0.05, "អនុញ្ញាត (អ្នកផ្គត់ផ្គង់ប្រកាសខ្វះ)", "បានប្រកាស (អនុញ្ញាត)"), IF(AND(T1896=FALSE, U1896=FALSE, V1896=FALSE), "ព្យួរទុក (មិនមានទិន្នន័យ)", "ប្រកាសខុស (ព្យួរទុក)"))</f>
        <v/>
      </c>
      <c r="L1896" s="418" t="inlineStr"/>
      <c r="M1896" s="418" t="inlineStr"/>
      <c r="N1896" s="455" t="n"/>
      <c r="O1896" s="455">
        <f>IF(W1896&lt;0,AI1896,I1896)</f>
        <v/>
      </c>
      <c r="P1896" s="455">
        <f>I1896-O1896</f>
        <v/>
      </c>
      <c r="Q1896" s="418" t="n"/>
      <c r="R1896" s="418" t="inlineStr">
        <is>
          <t>50258294</t>
        </is>
      </c>
      <c r="S1896" s="418" t="inlineStr">
        <is>
          <t>50258294</t>
        </is>
      </c>
      <c r="T1896" s="418">
        <f>R1896=S1896</f>
        <v/>
      </c>
      <c r="U1896" s="418">
        <f>AND(MONTH(F1896)=MONTH(Y1896), YEAR(F1896)=YEAR(Y1896))</f>
        <v/>
      </c>
      <c r="V1896" s="418">
        <f>AND(AC1896&lt;&gt;"", 'Company information'!D$4&lt;&gt;"", RIGHT(SUBSTITUTE(AC1896,"-",""),9)=RIGHT(SUBSTITUTE('Company information'!D$4,"-",""),9))</f>
        <v/>
      </c>
      <c r="W1896" s="418">
        <f>AI1896-I1896</f>
        <v/>
      </c>
      <c r="X1896" s="455" t="n"/>
      <c r="Y1896" s="419" t="n">
        <v>44840</v>
      </c>
      <c r="Z1896" s="418" t="inlineStr">
        <is>
          <t>50258294</t>
        </is>
      </c>
      <c r="AA1896" s="418" t="inlineStr"/>
      <c r="AB1896" s="418" t="inlineStr">
        <is>
          <t>បុគ្គលជាប់អាករ</t>
        </is>
      </c>
      <c r="AC1896" s="418" t="inlineStr">
        <is>
          <t>L001-100067123</t>
        </is>
      </c>
      <c r="AD1896" s="418" t="inlineStr">
        <is>
          <t>រីឡាយអេប៊ល សូស អ៊ិនដាសស្រ្ទៀល (ខេមបូឌា)</t>
        </is>
      </c>
      <c r="AE1896" s="455" t="n">
        <v>1454816</v>
      </c>
      <c r="AF1896" s="455" t="n">
        <v>1322560</v>
      </c>
      <c r="AG1896" s="455" t="n">
        <v>0</v>
      </c>
      <c r="AH1896" s="455" t="n">
        <v>0</v>
      </c>
      <c r="AI1896" s="455" t="n">
        <v>132256</v>
      </c>
      <c r="AJ1896" s="455" t="n">
        <v>0</v>
      </c>
      <c r="AK1896" s="455" t="n">
        <v>0</v>
      </c>
      <c r="AL1896" s="455" t="n">
        <v>0</v>
      </c>
      <c r="AM1896" s="455" t="n">
        <v>0</v>
      </c>
      <c r="AN1896" s="455" t="n">
        <v>0</v>
      </c>
      <c r="AO1896" s="455" t="n">
        <v>0</v>
      </c>
      <c r="AP1896" s="455" t="n">
        <v>0</v>
      </c>
      <c r="AQ1896" s="455" t="n">
        <v>0</v>
      </c>
      <c r="AR1896" s="418" t="inlineStr"/>
      <c r="AS1896" s="418" t="inlineStr">
        <is>
          <t>ចំនូលបានមកពីការលក់</t>
        </is>
      </c>
      <c r="AT1896" s="418" t="inlineStr">
        <is>
          <t>បានប្រកាសពន្ធ</t>
        </is>
      </c>
    </row>
    <row r="1897">
      <c r="A1897" s="417" t="n">
        <v>1888</v>
      </c>
      <c r="B1897" s="418" t="inlineStr">
        <is>
          <t>Diesel</t>
        </is>
      </c>
      <c r="C1897" s="418" t="inlineStr">
        <is>
          <t>ប្យួរ៉ូ វេរីតាស (ខេមបូឌា) លីមីធីត</t>
        </is>
      </c>
      <c r="D1897" s="418" t="inlineStr">
        <is>
          <t>L001-107024462</t>
        </is>
      </c>
      <c r="E1897" s="418" t="inlineStr">
        <is>
          <t>50258086</t>
        </is>
      </c>
      <c r="F1897" s="419" t="n">
        <v>44661</v>
      </c>
      <c r="G1897" s="420" t="n">
        <v>6197</v>
      </c>
      <c r="H1897" s="418" t="n"/>
      <c r="I1897" s="455" t="n">
        <v>6197</v>
      </c>
      <c r="J1897" s="418">
        <f>IF(L1897&lt;&gt;"",L1897,K1897)</f>
        <v/>
      </c>
      <c r="K1897" s="418">
        <f>IF(AND(T1897=TRUE, U1897=TRUE, V1897=TRUE), IF(W1897&lt;-0.05, "អនុញ្ញាត (អ្នកផ្គត់ផ្គង់ប្រកាសខ្វះ)", "បានប្រកាស (អនុញ្ញាត)"), IF(AND(T1897=FALSE, U1897=FALSE, V1897=FALSE), "ព្យួរទុក (មិនមានទិន្នន័យ)", "ប្រកាសខុស (ព្យួរទុក)"))</f>
        <v/>
      </c>
      <c r="L1897" s="418" t="inlineStr"/>
      <c r="M1897" s="418" t="inlineStr"/>
      <c r="N1897" s="455" t="n"/>
      <c r="O1897" s="455">
        <f>IF(W1897&lt;0,AI1897,I1897)</f>
        <v/>
      </c>
      <c r="P1897" s="455">
        <f>I1897-O1897</f>
        <v/>
      </c>
      <c r="Q1897" s="418" t="n"/>
      <c r="R1897" s="418" t="inlineStr">
        <is>
          <t>50258086</t>
        </is>
      </c>
      <c r="S1897" s="418" t="inlineStr">
        <is>
          <t>50258086</t>
        </is>
      </c>
      <c r="T1897" s="418">
        <f>R1897=S1897</f>
        <v/>
      </c>
      <c r="U1897" s="418">
        <f>AND(MONTH(F1897)=MONTH(Y1897), YEAR(F1897)=YEAR(Y1897))</f>
        <v/>
      </c>
      <c r="V1897" s="418">
        <f>AND(AC1897&lt;&gt;"", 'Company information'!D$4&lt;&gt;"", RIGHT(SUBSTITUTE(AC1897,"-",""),9)=RIGHT(SUBSTITUTE('Company information'!D$4,"-",""),9))</f>
        <v/>
      </c>
      <c r="W1897" s="418">
        <f>AI1897-I1897</f>
        <v/>
      </c>
      <c r="X1897" s="455" t="n"/>
      <c r="Y1897" s="419" t="n">
        <v>44838</v>
      </c>
      <c r="Z1897" s="418" t="inlineStr">
        <is>
          <t>50258086</t>
        </is>
      </c>
      <c r="AA1897" s="418" t="inlineStr"/>
      <c r="AB1897" s="418" t="inlineStr">
        <is>
          <t>បុគ្គលជាប់អាករ</t>
        </is>
      </c>
      <c r="AC1897" s="418" t="inlineStr">
        <is>
          <t>L001-100067123</t>
        </is>
      </c>
      <c r="AD1897" s="418" t="inlineStr">
        <is>
          <t>រីឡាយអេប៊ល សូស អ៊ិនដាសស្រ្ទៀល (ខេមបូឌា)</t>
        </is>
      </c>
      <c r="AE1897" s="455" t="n">
        <v>68162</v>
      </c>
      <c r="AF1897" s="455" t="n">
        <v>61965</v>
      </c>
      <c r="AG1897" s="455" t="n">
        <v>0</v>
      </c>
      <c r="AH1897" s="455" t="n">
        <v>0</v>
      </c>
      <c r="AI1897" s="455" t="n">
        <v>6197</v>
      </c>
      <c r="AJ1897" s="455" t="n">
        <v>0</v>
      </c>
      <c r="AK1897" s="455" t="n">
        <v>0</v>
      </c>
      <c r="AL1897" s="455" t="n">
        <v>0</v>
      </c>
      <c r="AM1897" s="455" t="n">
        <v>0</v>
      </c>
      <c r="AN1897" s="455" t="n">
        <v>0</v>
      </c>
      <c r="AO1897" s="455" t="n">
        <v>0</v>
      </c>
      <c r="AP1897" s="455" t="n">
        <v>0</v>
      </c>
      <c r="AQ1897" s="455" t="n">
        <v>0</v>
      </c>
      <c r="AR1897" s="418" t="inlineStr"/>
      <c r="AS1897" s="418" t="inlineStr">
        <is>
          <t>ចំនូលបានមកពីការលក់</t>
        </is>
      </c>
      <c r="AT1897" s="418" t="inlineStr">
        <is>
          <t>បានប្រកាសពន្ធ</t>
        </is>
      </c>
    </row>
    <row r="1898">
      <c r="A1898" s="417" t="n">
        <v>1889</v>
      </c>
      <c r="B1898" s="418" t="inlineStr">
        <is>
          <t>Diesel</t>
        </is>
      </c>
      <c r="C1898" s="418" t="inlineStr">
        <is>
          <t>ប្យួរ៉ូ វេរីតាស (ខេមបូឌា) លីមីធីត</t>
        </is>
      </c>
      <c r="D1898" s="418" t="inlineStr">
        <is>
          <t>L001-107024462</t>
        </is>
      </c>
      <c r="E1898" s="418" t="inlineStr">
        <is>
          <t>50258019</t>
        </is>
      </c>
      <c r="F1898" s="419" t="n">
        <v>44571</v>
      </c>
      <c r="G1898" s="420" t="n">
        <v>55598</v>
      </c>
      <c r="H1898" s="418" t="n"/>
      <c r="I1898" s="455" t="n">
        <v>55598</v>
      </c>
      <c r="J1898" s="418">
        <f>IF(L1898&lt;&gt;"",L1898,K1898)</f>
        <v/>
      </c>
      <c r="K1898" s="418">
        <f>IF(AND(T1898=TRUE, U1898=TRUE, V1898=TRUE), IF(W1898&lt;-0.05, "អនុញ្ញាត (អ្នកផ្គត់ផ្គង់ប្រកាសខ្វះ)", "បានប្រកាស (អនុញ្ញាត)"), IF(AND(T1898=FALSE, U1898=FALSE, V1898=FALSE), "ព្យួរទុក (មិនមានទិន្នន័យ)", "ប្រកាសខុស (ព្យួរទុក)"))</f>
        <v/>
      </c>
      <c r="L1898" s="418" t="inlineStr"/>
      <c r="M1898" s="418" t="inlineStr"/>
      <c r="N1898" s="455" t="n"/>
      <c r="O1898" s="455">
        <f>IF(W1898&lt;0,AI1898,I1898)</f>
        <v/>
      </c>
      <c r="P1898" s="455">
        <f>I1898-O1898</f>
        <v/>
      </c>
      <c r="Q1898" s="418" t="n"/>
      <c r="R1898" s="418" t="inlineStr">
        <is>
          <t>50258019</t>
        </is>
      </c>
      <c r="S1898" s="418" t="inlineStr">
        <is>
          <t>50258019</t>
        </is>
      </c>
      <c r="T1898" s="418">
        <f>R1898=S1898</f>
        <v/>
      </c>
      <c r="U1898" s="418">
        <f>AND(MONTH(F1898)=MONTH(Y1898), YEAR(F1898)=YEAR(Y1898))</f>
        <v/>
      </c>
      <c r="V1898" s="418">
        <f>AND(AC1898&lt;&gt;"", 'Company information'!D$4&lt;&gt;"", RIGHT(SUBSTITUTE(AC1898,"-",""),9)=RIGHT(SUBSTITUTE('Company information'!D$4,"-",""),9))</f>
        <v/>
      </c>
      <c r="W1898" s="418">
        <f>AI1898-I1898</f>
        <v/>
      </c>
      <c r="X1898" s="455" t="n"/>
      <c r="Y1898" s="419" t="n">
        <v>44835</v>
      </c>
      <c r="Z1898" s="418" t="inlineStr">
        <is>
          <t>50258019</t>
        </is>
      </c>
      <c r="AA1898" s="418" t="inlineStr"/>
      <c r="AB1898" s="418" t="inlineStr">
        <is>
          <t>បុគ្គលជាប់អាករ</t>
        </is>
      </c>
      <c r="AC1898" s="418" t="inlineStr">
        <is>
          <t>L001-100067123</t>
        </is>
      </c>
      <c r="AD1898" s="418" t="inlineStr">
        <is>
          <t>រីឡាយអេប៊ល សូស អ៊ិនដាសស្រ្ទៀល (ខេមបូឌា)</t>
        </is>
      </c>
      <c r="AE1898" s="455" t="n">
        <v>611580</v>
      </c>
      <c r="AF1898" s="455" t="n">
        <v>555982</v>
      </c>
      <c r="AG1898" s="455" t="n">
        <v>0</v>
      </c>
      <c r="AH1898" s="455" t="n">
        <v>0</v>
      </c>
      <c r="AI1898" s="455" t="n">
        <v>55598</v>
      </c>
      <c r="AJ1898" s="455" t="n">
        <v>0</v>
      </c>
      <c r="AK1898" s="455" t="n">
        <v>0</v>
      </c>
      <c r="AL1898" s="455" t="n">
        <v>0</v>
      </c>
      <c r="AM1898" s="455" t="n">
        <v>0</v>
      </c>
      <c r="AN1898" s="455" t="n">
        <v>0</v>
      </c>
      <c r="AO1898" s="455" t="n">
        <v>0</v>
      </c>
      <c r="AP1898" s="455" t="n">
        <v>0</v>
      </c>
      <c r="AQ1898" s="455" t="n">
        <v>0</v>
      </c>
      <c r="AR1898" s="418" t="inlineStr"/>
      <c r="AS1898" s="418" t="inlineStr">
        <is>
          <t>ចំនូលបានមកពីការលក់</t>
        </is>
      </c>
      <c r="AT1898" s="418" t="inlineStr">
        <is>
          <t>បានប្រកាសពន្ធ</t>
        </is>
      </c>
    </row>
    <row r="1899">
      <c r="A1899" s="417" t="n">
        <v>1890</v>
      </c>
      <c r="B1899" s="418" t="inlineStr">
        <is>
          <t>Diesel</t>
        </is>
      </c>
      <c r="C1899" s="418" t="inlineStr">
        <is>
          <t>អេសអិម ឡាប៊ែល មេនូហ្វេកឆឺរីង (ខេមបូឌា) ឯ.ក</t>
        </is>
      </c>
      <c r="D1899" s="418" t="inlineStr">
        <is>
          <t>K006-902201885</t>
        </is>
      </c>
      <c r="E1899" s="418" t="inlineStr">
        <is>
          <t>SM-2022.0131</t>
        </is>
      </c>
      <c r="F1899" s="419" t="n">
        <v>44860</v>
      </c>
      <c r="G1899" s="420" t="n">
        <v>327455</v>
      </c>
      <c r="H1899" s="418" t="n"/>
      <c r="I1899" s="455" t="n">
        <v>327455</v>
      </c>
      <c r="J1899" s="418">
        <f>IF(L1899&lt;&gt;"",L1899,K1899)</f>
        <v/>
      </c>
      <c r="K1899" s="418">
        <f>IF(AND(T1899=TRUE, U1899=TRUE, V1899=TRUE), IF(W1899&lt;-0.05, "អនុញ្ញាត (អ្នកផ្គត់ផ្គង់ប្រកាសខ្វះ)", "បានប្រកាស (អនុញ្ញាត)"), IF(AND(T1899=FALSE, U1899=FALSE, V1899=FALSE), "ព្យួរទុក (មិនមានទិន្នន័យ)", "ប្រកាសខុស (ព្យួរទុក)"))</f>
        <v/>
      </c>
      <c r="L1899" s="418" t="inlineStr"/>
      <c r="M1899" s="418" t="inlineStr"/>
      <c r="N1899" s="455" t="n"/>
      <c r="O1899" s="455">
        <f>IF(W1899&lt;0,AI1899,I1899)</f>
        <v/>
      </c>
      <c r="P1899" s="455">
        <f>I1899-O1899</f>
        <v/>
      </c>
      <c r="Q1899" s="418" t="n"/>
      <c r="R1899" s="418" t="inlineStr">
        <is>
          <t>SM-2022.0131</t>
        </is>
      </c>
      <c r="S1899" s="418" t="inlineStr">
        <is>
          <t>SM-2022.0131</t>
        </is>
      </c>
      <c r="T1899" s="418">
        <f>R1899=S1899</f>
        <v/>
      </c>
      <c r="U1899" s="418">
        <f>AND(MONTH(F1899)=MONTH(Y1899), YEAR(F1899)=YEAR(Y1899))</f>
        <v/>
      </c>
      <c r="V1899" s="418">
        <f>AND(AC1899&lt;&gt;"", 'Company information'!D$4&lt;&gt;"", RIGHT(SUBSTITUTE(AC1899,"-",""),9)=RIGHT(SUBSTITUTE('Company information'!D$4,"-",""),9))</f>
        <v/>
      </c>
      <c r="W1899" s="418">
        <f>AI1899-I1899</f>
        <v/>
      </c>
      <c r="X1899" s="455" t="n"/>
      <c r="Y1899" s="419" t="n">
        <v>44860</v>
      </c>
      <c r="Z1899" s="418" t="inlineStr">
        <is>
          <t>SM-2022.0131</t>
        </is>
      </c>
      <c r="AA1899" s="418" t="inlineStr"/>
      <c r="AB1899" s="418" t="inlineStr">
        <is>
          <t>បុគ្គលជាប់អាករ</t>
        </is>
      </c>
      <c r="AC1899" s="418" t="inlineStr">
        <is>
          <t>L001-100067123</t>
        </is>
      </c>
      <c r="AD1899" s="418" t="inlineStr">
        <is>
          <t>រីឡាយអេប៊ល សូស អ៊ិនដាសស្រ្ទៀល (ខេមបូឌា)</t>
        </is>
      </c>
      <c r="AE1899" s="455" t="n">
        <v>3602005</v>
      </c>
      <c r="AF1899" s="455" t="n">
        <v>3274550</v>
      </c>
      <c r="AG1899" s="455" t="n">
        <v>0</v>
      </c>
      <c r="AH1899" s="455" t="n">
        <v>0</v>
      </c>
      <c r="AI1899" s="455" t="n">
        <v>327455</v>
      </c>
      <c r="AJ1899" s="455" t="n">
        <v>0</v>
      </c>
      <c r="AK1899" s="455" t="n">
        <v>0</v>
      </c>
      <c r="AL1899" s="455" t="n">
        <v>0</v>
      </c>
      <c r="AM1899" s="455" t="n">
        <v>0</v>
      </c>
      <c r="AN1899" s="455" t="n">
        <v>0</v>
      </c>
      <c r="AO1899" s="455" t="n">
        <v>0</v>
      </c>
      <c r="AP1899" s="455" t="n">
        <v>0</v>
      </c>
      <c r="AQ1899" s="455" t="n">
        <v>0</v>
      </c>
      <c r="AR1899" s="418" t="inlineStr"/>
      <c r="AS1899" s="418" t="inlineStr">
        <is>
          <t>Printer Argox CX-2140 (Sato); P/N: 99-C2102-019; S/N: 22J57751</t>
        </is>
      </c>
      <c r="AT1899" s="418" t="inlineStr">
        <is>
          <t>បានប្រកាសពន្ធ</t>
        </is>
      </c>
    </row>
    <row r="1900">
      <c r="A1900" s="417" t="n">
        <v>1891</v>
      </c>
      <c r="B1900" s="418" t="inlineStr">
        <is>
          <t>Diesel</t>
        </is>
      </c>
      <c r="C1900" s="418" t="inlineStr">
        <is>
          <t>ប៊ី. ភី. ស៊ី ត្រេឌីង</t>
        </is>
      </c>
      <c r="D1900" s="418" t="inlineStr">
        <is>
          <t>L001-100109551</t>
        </is>
      </c>
      <c r="E1900" s="418" t="inlineStr">
        <is>
          <t>BPC-0455/2022</t>
        </is>
      </c>
      <c r="F1900" s="419" t="n">
        <v>44858</v>
      </c>
      <c r="G1900" s="420" t="n">
        <v>1608260</v>
      </c>
      <c r="H1900" s="418" t="n"/>
      <c r="I1900" s="455" t="n">
        <v>1608260</v>
      </c>
      <c r="J1900" s="418">
        <f>IF(L1900&lt;&gt;"",L1900,K1900)</f>
        <v/>
      </c>
      <c r="K1900" s="418">
        <f>IF(AND(T1900=TRUE, U1900=TRUE, V1900=TRUE), IF(W1900&lt;-0.05, "អនុញ្ញាត (អ្នកផ្គត់ផ្គង់ប្រកាសខ្វះ)", "បានប្រកាស (អនុញ្ញាត)"), IF(AND(T1900=FALSE, U1900=FALSE, V1900=FALSE), "ព្យួរទុក (មិនមានទិន្នន័យ)", "ប្រកាសខុស (ព្យួរទុក)"))</f>
        <v/>
      </c>
      <c r="L1900" s="418" t="inlineStr"/>
      <c r="M1900" s="418" t="inlineStr"/>
      <c r="N1900" s="455" t="n"/>
      <c r="O1900" s="455">
        <f>IF(W1900&lt;0,AI1900,I1900)</f>
        <v/>
      </c>
      <c r="P1900" s="455">
        <f>I1900-O1900</f>
        <v/>
      </c>
      <c r="Q1900" s="418" t="n"/>
      <c r="R1900" s="418" t="inlineStr">
        <is>
          <t>BPC-0455/2022</t>
        </is>
      </c>
      <c r="S1900" s="418" t="inlineStr">
        <is>
          <t>BPC-0455/2022</t>
        </is>
      </c>
      <c r="T1900" s="418">
        <f>R1900=S1900</f>
        <v/>
      </c>
      <c r="U1900" s="418">
        <f>AND(MONTH(F1900)=MONTH(Y1900), YEAR(F1900)=YEAR(Y1900))</f>
        <v/>
      </c>
      <c r="V1900" s="418">
        <f>AND(AC1900&lt;&gt;"", 'Company information'!D$4&lt;&gt;"", RIGHT(SUBSTITUTE(AC1900,"-",""),9)=RIGHT(SUBSTITUTE('Company information'!D$4,"-",""),9))</f>
        <v/>
      </c>
      <c r="W1900" s="418">
        <f>AI1900-I1900</f>
        <v/>
      </c>
      <c r="X1900" s="455" t="n"/>
      <c r="Y1900" s="419" t="n">
        <v>44858</v>
      </c>
      <c r="Z1900" s="418" t="inlineStr">
        <is>
          <t>BPC-0455/2022</t>
        </is>
      </c>
      <c r="AA1900" s="418" t="inlineStr"/>
      <c r="AB1900" s="418" t="inlineStr">
        <is>
          <t>បុគ្គលជាប់អាករ</t>
        </is>
      </c>
      <c r="AC1900" s="418" t="inlineStr">
        <is>
          <t>L001-100067123</t>
        </is>
      </c>
      <c r="AD1900" s="418" t="inlineStr">
        <is>
          <t>រីឡាយអេប៊ល សូស អ៊ិនដាសស្រ្ទៀល (ខេមបូឌា)</t>
        </is>
      </c>
      <c r="AE1900" s="455" t="n">
        <v>17690860</v>
      </c>
      <c r="AF1900" s="455" t="n">
        <v>16082600</v>
      </c>
      <c r="AG1900" s="455" t="n">
        <v>0</v>
      </c>
      <c r="AH1900" s="455" t="n">
        <v>0</v>
      </c>
      <c r="AI1900" s="455" t="n">
        <v>1608260</v>
      </c>
      <c r="AJ1900" s="455" t="n">
        <v>0</v>
      </c>
      <c r="AK1900" s="455" t="n">
        <v>0</v>
      </c>
      <c r="AL1900" s="455" t="n">
        <v>0</v>
      </c>
      <c r="AM1900" s="455" t="n">
        <v>0</v>
      </c>
      <c r="AN1900" s="455" t="n">
        <v>0</v>
      </c>
      <c r="AO1900" s="455" t="n">
        <v>0</v>
      </c>
      <c r="AP1900" s="455" t="n">
        <v>0</v>
      </c>
      <c r="AQ1900" s="455" t="n">
        <v>0</v>
      </c>
      <c r="AR1900" s="418" t="inlineStr"/>
      <c r="AS1900" s="418" t="inlineStr">
        <is>
          <t>លក់ភេសជ្ជៈ</t>
        </is>
      </c>
      <c r="AT1900" s="418" t="inlineStr">
        <is>
          <t>បានប្រកាសពន្ធ</t>
        </is>
      </c>
    </row>
    <row r="1901">
      <c r="A1901" s="417" t="n">
        <v>1892</v>
      </c>
      <c r="B1901" s="418" t="inlineStr">
        <is>
          <t>Diesel</t>
        </is>
      </c>
      <c r="C1901" s="418" t="inlineStr">
        <is>
          <t>ប៊ី. ភី. ស៊ី ត្រេឌីង</t>
        </is>
      </c>
      <c r="D1901" s="418" t="inlineStr">
        <is>
          <t>L001-100109551</t>
        </is>
      </c>
      <c r="E1901" s="418" t="inlineStr">
        <is>
          <t>BPC-0432/2022</t>
        </is>
      </c>
      <c r="F1901" s="419" t="n">
        <v>44691</v>
      </c>
      <c r="G1901" s="420" t="n">
        <v>1603604</v>
      </c>
      <c r="H1901" s="418" t="n"/>
      <c r="I1901" s="455" t="n">
        <v>1603604</v>
      </c>
      <c r="J1901" s="418">
        <f>IF(L1901&lt;&gt;"",L1901,K1901)</f>
        <v/>
      </c>
      <c r="K1901" s="418">
        <f>IF(AND(T1901=TRUE, U1901=TRUE, V1901=TRUE), IF(W1901&lt;-0.05, "អនុញ្ញាត (អ្នកផ្គត់ផ្គង់ប្រកាសខ្វះ)", "បានប្រកាស (អនុញ្ញាត)"), IF(AND(T1901=FALSE, U1901=FALSE, V1901=FALSE), "ព្យួរទុក (មិនមានទិន្នន័យ)", "ប្រកាសខុស (ព្យួរទុក)"))</f>
        <v/>
      </c>
      <c r="L1901" s="418" t="inlineStr"/>
      <c r="M1901" s="418" t="inlineStr"/>
      <c r="N1901" s="455" t="n"/>
      <c r="O1901" s="455">
        <f>IF(W1901&lt;0,AI1901,I1901)</f>
        <v/>
      </c>
      <c r="P1901" s="455">
        <f>I1901-O1901</f>
        <v/>
      </c>
      <c r="Q1901" s="418" t="n"/>
      <c r="R1901" s="418" t="inlineStr">
        <is>
          <t>BPC-0432/2022</t>
        </is>
      </c>
      <c r="S1901" s="418" t="inlineStr">
        <is>
          <t>BPC-0432/2022</t>
        </is>
      </c>
      <c r="T1901" s="418">
        <f>R1901=S1901</f>
        <v/>
      </c>
      <c r="U1901" s="418">
        <f>AND(MONTH(F1901)=MONTH(Y1901), YEAR(F1901)=YEAR(Y1901))</f>
        <v/>
      </c>
      <c r="V1901" s="418">
        <f>AND(AC1901&lt;&gt;"", 'Company information'!D$4&lt;&gt;"", RIGHT(SUBSTITUTE(AC1901,"-",""),9)=RIGHT(SUBSTITUTE('Company information'!D$4,"-",""),9))</f>
        <v/>
      </c>
      <c r="W1901" s="418">
        <f>AI1901-I1901</f>
        <v/>
      </c>
      <c r="X1901" s="455" t="n"/>
      <c r="Y1901" s="419" t="n">
        <v>44839</v>
      </c>
      <c r="Z1901" s="418" t="inlineStr">
        <is>
          <t>BPC-0432/2022</t>
        </is>
      </c>
      <c r="AA1901" s="418" t="inlineStr"/>
      <c r="AB1901" s="418" t="inlineStr">
        <is>
          <t>បុគ្គលជាប់អាករ</t>
        </is>
      </c>
      <c r="AC1901" s="418" t="inlineStr">
        <is>
          <t>L001-100067123</t>
        </is>
      </c>
      <c r="AD1901" s="418" t="inlineStr">
        <is>
          <t>រីឡាយអេប៊ល សូស អ៊ិនដាសស្រ្ទៀល (ខេមបូឌា)</t>
        </is>
      </c>
      <c r="AE1901" s="455" t="n">
        <v>17639644</v>
      </c>
      <c r="AF1901" s="455" t="n">
        <v>16036040</v>
      </c>
      <c r="AG1901" s="455" t="n">
        <v>0</v>
      </c>
      <c r="AH1901" s="455" t="n">
        <v>0</v>
      </c>
      <c r="AI1901" s="455" t="n">
        <v>1603604</v>
      </c>
      <c r="AJ1901" s="455" t="n">
        <v>0</v>
      </c>
      <c r="AK1901" s="455" t="n">
        <v>0</v>
      </c>
      <c r="AL1901" s="455" t="n">
        <v>0</v>
      </c>
      <c r="AM1901" s="455" t="n">
        <v>0</v>
      </c>
      <c r="AN1901" s="455" t="n">
        <v>0</v>
      </c>
      <c r="AO1901" s="455" t="n">
        <v>0</v>
      </c>
      <c r="AP1901" s="455" t="n">
        <v>0</v>
      </c>
      <c r="AQ1901" s="455" t="n">
        <v>0</v>
      </c>
      <c r="AR1901" s="418" t="inlineStr"/>
      <c r="AS1901" s="418" t="inlineStr">
        <is>
          <t>លក់ភេសជ្ជៈ</t>
        </is>
      </c>
      <c r="AT1901" s="418" t="inlineStr">
        <is>
          <t>បានប្រកាសពន្ធ</t>
        </is>
      </c>
    </row>
    <row r="1902">
      <c r="A1902" s="417" t="n">
        <v>1893</v>
      </c>
      <c r="B1902" s="418" t="inlineStr">
        <is>
          <t>Diesel</t>
        </is>
      </c>
      <c r="C1902" s="418" t="inlineStr">
        <is>
          <t>អង្គរ ឌែរី ប្រូដាក ខូ អិលធីឌី</t>
        </is>
      </c>
      <c r="D1902" s="418" t="inlineStr">
        <is>
          <t>L001-100193374</t>
        </is>
      </c>
      <c r="E1902" s="418" t="inlineStr">
        <is>
          <t>TI22-032931</t>
        </is>
      </c>
      <c r="F1902" s="419" t="n">
        <v>44848</v>
      </c>
      <c r="G1902" s="420" t="n">
        <v>885317</v>
      </c>
      <c r="H1902" s="418" t="n"/>
      <c r="I1902" s="455" t="n">
        <v>885317</v>
      </c>
      <c r="J1902" s="418">
        <f>IF(L1902&lt;&gt;"",L1902,K1902)</f>
        <v/>
      </c>
      <c r="K1902" s="418">
        <f>IF(AND(T1902=TRUE, U1902=TRUE, V1902=TRUE), IF(W1902&lt;-0.05, "អនុញ្ញាត (អ្នកផ្គត់ផ្គង់ប្រកាសខ្វះ)", "បានប្រកាស (អនុញ្ញាត)"), IF(AND(T1902=FALSE, U1902=FALSE, V1902=FALSE), "ព្យួរទុក (មិនមានទិន្នន័យ)", "ប្រកាសខុស (ព្យួរទុក)"))</f>
        <v/>
      </c>
      <c r="L1902" s="418" t="inlineStr"/>
      <c r="M1902" s="418" t="inlineStr"/>
      <c r="N1902" s="455" t="n"/>
      <c r="O1902" s="455">
        <f>IF(W1902&lt;0,AI1902,I1902)</f>
        <v/>
      </c>
      <c r="P1902" s="455">
        <f>I1902-O1902</f>
        <v/>
      </c>
      <c r="Q1902" s="418" t="n"/>
      <c r="R1902" s="418" t="inlineStr">
        <is>
          <t>TI22-032931</t>
        </is>
      </c>
      <c r="S1902" s="418" t="inlineStr">
        <is>
          <t>TI22-032931</t>
        </is>
      </c>
      <c r="T1902" s="418">
        <f>R1902=S1902</f>
        <v/>
      </c>
      <c r="U1902" s="418">
        <f>AND(MONTH(F1902)=MONTH(Y1902), YEAR(F1902)=YEAR(Y1902))</f>
        <v/>
      </c>
      <c r="V1902" s="418">
        <f>AND(AC1902&lt;&gt;"", 'Company information'!D$4&lt;&gt;"", RIGHT(SUBSTITUTE(AC1902,"-",""),9)=RIGHT(SUBSTITUTE('Company information'!D$4,"-",""),9))</f>
        <v/>
      </c>
      <c r="W1902" s="418">
        <f>AI1902-I1902</f>
        <v/>
      </c>
      <c r="X1902" s="455" t="n"/>
      <c r="Y1902" s="419" t="n">
        <v>44848</v>
      </c>
      <c r="Z1902" s="418" t="inlineStr">
        <is>
          <t>TI22-032931</t>
        </is>
      </c>
      <c r="AA1902" s="418" t="inlineStr"/>
      <c r="AB1902" s="418" t="inlineStr">
        <is>
          <t>បុគ្គលជាប់អាករ</t>
        </is>
      </c>
      <c r="AC1902" s="418" t="inlineStr">
        <is>
          <t>L001-100067123</t>
        </is>
      </c>
      <c r="AD1902" s="418" t="inlineStr">
        <is>
          <t>រីឡាយអេប៊ល សូស អ៊ិនដាសស្រ្ទៀល (ខេមបូឌា)</t>
        </is>
      </c>
      <c r="AE1902" s="455" t="n">
        <v>9738483</v>
      </c>
      <c r="AF1902" s="455" t="n">
        <v>8853166</v>
      </c>
      <c r="AG1902" s="455" t="n">
        <v>0</v>
      </c>
      <c r="AH1902" s="455" t="n">
        <v>0</v>
      </c>
      <c r="AI1902" s="455" t="n">
        <v>885317</v>
      </c>
      <c r="AJ1902" s="455" t="n">
        <v>0</v>
      </c>
      <c r="AK1902" s="455" t="n">
        <v>0</v>
      </c>
      <c r="AL1902" s="455" t="n">
        <v>0</v>
      </c>
      <c r="AM1902" s="455" t="n">
        <v>0</v>
      </c>
      <c r="AN1902" s="455" t="n">
        <v>0</v>
      </c>
      <c r="AO1902" s="455" t="n">
        <v>0</v>
      </c>
      <c r="AP1902" s="455" t="n">
        <v>0</v>
      </c>
      <c r="AQ1902" s="455" t="n">
        <v>0</v>
      </c>
      <c r="AR1902" s="418" t="inlineStr"/>
      <c r="AS1902" s="418" t="inlineStr">
        <is>
          <t>ADM milk Sweetened 180ml</t>
        </is>
      </c>
      <c r="AT1902" s="418" t="inlineStr">
        <is>
          <t>បានប្រកាសពន្ធ</t>
        </is>
      </c>
    </row>
    <row r="1903">
      <c r="A1903" s="417" t="n">
        <v>1894</v>
      </c>
      <c r="B1903" s="418" t="inlineStr">
        <is>
          <t>Diesel</t>
        </is>
      </c>
      <c r="C1903" s="418" t="inlineStr">
        <is>
          <t>អង្គរ ឌែរី ប្រូដាក ខូ អិលធីឌី</t>
        </is>
      </c>
      <c r="D1903" s="418" t="inlineStr">
        <is>
          <t>L001-100193374</t>
        </is>
      </c>
      <c r="E1903" s="418" t="inlineStr">
        <is>
          <t>TI22-032930</t>
        </is>
      </c>
      <c r="F1903" s="419" t="n">
        <v>44848</v>
      </c>
      <c r="G1903" s="420" t="n">
        <v>885317</v>
      </c>
      <c r="H1903" s="418" t="n"/>
      <c r="I1903" s="455" t="n">
        <v>885317</v>
      </c>
      <c r="J1903" s="418">
        <f>IF(L1903&lt;&gt;"",L1903,K1903)</f>
        <v/>
      </c>
      <c r="K1903" s="418">
        <f>IF(AND(T1903=TRUE, U1903=TRUE, V1903=TRUE), IF(W1903&lt;-0.05, "អនុញ្ញាត (អ្នកផ្គត់ផ្គង់ប្រកាសខ្វះ)", "បានប្រកាស (អនុញ្ញាត)"), IF(AND(T1903=FALSE, U1903=FALSE, V1903=FALSE), "ព្យួរទុក (មិនមានទិន្នន័យ)", "ប្រកាសខុស (ព្យួរទុក)"))</f>
        <v/>
      </c>
      <c r="L1903" s="418" t="inlineStr"/>
      <c r="M1903" s="418" t="inlineStr"/>
      <c r="N1903" s="455" t="n"/>
      <c r="O1903" s="455">
        <f>IF(W1903&lt;0,AI1903,I1903)</f>
        <v/>
      </c>
      <c r="P1903" s="455">
        <f>I1903-O1903</f>
        <v/>
      </c>
      <c r="Q1903" s="418" t="n"/>
      <c r="R1903" s="418" t="inlineStr">
        <is>
          <t>TI22-032930</t>
        </is>
      </c>
      <c r="S1903" s="418" t="inlineStr">
        <is>
          <t>TI22-032930</t>
        </is>
      </c>
      <c r="T1903" s="418">
        <f>R1903=S1903</f>
        <v/>
      </c>
      <c r="U1903" s="418">
        <f>AND(MONTH(F1903)=MONTH(Y1903), YEAR(F1903)=YEAR(Y1903))</f>
        <v/>
      </c>
      <c r="V1903" s="418">
        <f>AND(AC1903&lt;&gt;"", 'Company information'!D$4&lt;&gt;"", RIGHT(SUBSTITUTE(AC1903,"-",""),9)=RIGHT(SUBSTITUTE('Company information'!D$4,"-",""),9))</f>
        <v/>
      </c>
      <c r="W1903" s="418">
        <f>AI1903-I1903</f>
        <v/>
      </c>
      <c r="X1903" s="455" t="n"/>
      <c r="Y1903" s="419" t="n">
        <v>44848</v>
      </c>
      <c r="Z1903" s="418" t="inlineStr">
        <is>
          <t>TI22-032930</t>
        </is>
      </c>
      <c r="AA1903" s="418" t="inlineStr"/>
      <c r="AB1903" s="418" t="inlineStr">
        <is>
          <t>បុគ្គលជាប់អាករ</t>
        </is>
      </c>
      <c r="AC1903" s="418" t="inlineStr">
        <is>
          <t>L001-100067123</t>
        </is>
      </c>
      <c r="AD1903" s="418" t="inlineStr">
        <is>
          <t>រីឡាយអេប៊ល សូស អ៊ិនដាសស្រ្ទៀល (ខេមបូឌា)</t>
        </is>
      </c>
      <c r="AE1903" s="455" t="n">
        <v>9738483</v>
      </c>
      <c r="AF1903" s="455" t="n">
        <v>8853166</v>
      </c>
      <c r="AG1903" s="455" t="n">
        <v>0</v>
      </c>
      <c r="AH1903" s="455" t="n">
        <v>0</v>
      </c>
      <c r="AI1903" s="455" t="n">
        <v>885317</v>
      </c>
      <c r="AJ1903" s="455" t="n">
        <v>0</v>
      </c>
      <c r="AK1903" s="455" t="n">
        <v>0</v>
      </c>
      <c r="AL1903" s="455" t="n">
        <v>0</v>
      </c>
      <c r="AM1903" s="455" t="n">
        <v>0</v>
      </c>
      <c r="AN1903" s="455" t="n">
        <v>0</v>
      </c>
      <c r="AO1903" s="455" t="n">
        <v>0</v>
      </c>
      <c r="AP1903" s="455" t="n">
        <v>0</v>
      </c>
      <c r="AQ1903" s="455" t="n">
        <v>0</v>
      </c>
      <c r="AR1903" s="418" t="inlineStr"/>
      <c r="AS1903" s="418" t="inlineStr">
        <is>
          <t>ADM milk Sweetened 180ml</t>
        </is>
      </c>
      <c r="AT1903" s="418" t="inlineStr">
        <is>
          <t>បានប្រកាសពន្ធ</t>
        </is>
      </c>
    </row>
    <row r="1904">
      <c r="A1904" s="417" t="n">
        <v>1895</v>
      </c>
      <c r="B1904" s="418" t="inlineStr">
        <is>
          <t>Diesel</t>
        </is>
      </c>
      <c r="C1904" s="418" t="inlineStr">
        <is>
          <t>ថេកឃីង សូវីង ម៉ាស៊ីន</t>
        </is>
      </c>
      <c r="D1904" s="418" t="inlineStr">
        <is>
          <t>K005-100096379</t>
        </is>
      </c>
      <c r="E1904" s="418" t="inlineStr">
        <is>
          <t>TK-22-001264</t>
        </is>
      </c>
      <c r="F1904" s="419" t="n">
        <v>44854</v>
      </c>
      <c r="G1904" s="420" t="n">
        <v>67373</v>
      </c>
      <c r="H1904" s="418" t="n"/>
      <c r="I1904" s="455" t="n">
        <v>67373</v>
      </c>
      <c r="J1904" s="418">
        <f>IF(L1904&lt;&gt;"",L1904,K1904)</f>
        <v/>
      </c>
      <c r="K1904" s="418">
        <f>IF(AND(T1904=TRUE, U1904=TRUE, V1904=TRUE), IF(W1904&lt;-0.05, "អនុញ្ញាត (អ្នកផ្គត់ផ្គង់ប្រកាសខ្វះ)", "បានប្រកាស (អនុញ្ញាត)"), IF(AND(T1904=FALSE, U1904=FALSE, V1904=FALSE), "ព្យួរទុក (មិនមានទិន្នន័យ)", "ប្រកាសខុស (ព្យួរទុក)"))</f>
        <v/>
      </c>
      <c r="L1904" s="418" t="inlineStr"/>
      <c r="M1904" s="418" t="inlineStr"/>
      <c r="N1904" s="455" t="n"/>
      <c r="O1904" s="455">
        <f>IF(W1904&lt;0,AI1904,I1904)</f>
        <v/>
      </c>
      <c r="P1904" s="455">
        <f>I1904-O1904</f>
        <v/>
      </c>
      <c r="Q1904" s="418" t="n"/>
      <c r="R1904" s="418" t="inlineStr">
        <is>
          <t>TK-22-001264</t>
        </is>
      </c>
      <c r="S1904" s="418" t="inlineStr">
        <is>
          <t>TK-22-001264</t>
        </is>
      </c>
      <c r="T1904" s="418">
        <f>R1904=S1904</f>
        <v/>
      </c>
      <c r="U1904" s="418">
        <f>AND(MONTH(F1904)=MONTH(Y1904), YEAR(F1904)=YEAR(Y1904))</f>
        <v/>
      </c>
      <c r="V1904" s="418">
        <f>AND(AC1904&lt;&gt;"", 'Company information'!D$4&lt;&gt;"", RIGHT(SUBSTITUTE(AC1904,"-",""),9)=RIGHT(SUBSTITUTE('Company information'!D$4,"-",""),9))</f>
        <v/>
      </c>
      <c r="W1904" s="418">
        <f>AI1904-I1904</f>
        <v/>
      </c>
      <c r="X1904" s="455" t="n"/>
      <c r="Y1904" s="419" t="n">
        <v>44854</v>
      </c>
      <c r="Z1904" s="418" t="inlineStr">
        <is>
          <t>TK-22-001264</t>
        </is>
      </c>
      <c r="AA1904" s="418" t="inlineStr"/>
      <c r="AB1904" s="418" t="inlineStr">
        <is>
          <t>បុគ្គលជាប់អាករ</t>
        </is>
      </c>
      <c r="AC1904" s="418" t="inlineStr">
        <is>
          <t>L001-100067123</t>
        </is>
      </c>
      <c r="AD1904" s="418" t="inlineStr">
        <is>
          <t>រីឡាយអេប៊ល សូស អ៊ិនដាសស្រ្ទៀល (ខេមបូឌា)</t>
        </is>
      </c>
      <c r="AE1904" s="455" t="n">
        <v>741098</v>
      </c>
      <c r="AF1904" s="455" t="n">
        <v>673725</v>
      </c>
      <c r="AG1904" s="455" t="n">
        <v>0</v>
      </c>
      <c r="AH1904" s="455" t="n">
        <v>0</v>
      </c>
      <c r="AI1904" s="455" t="n">
        <v>67373</v>
      </c>
      <c r="AJ1904" s="455" t="n">
        <v>0</v>
      </c>
      <c r="AK1904" s="455" t="n">
        <v>0</v>
      </c>
      <c r="AL1904" s="455" t="n">
        <v>0</v>
      </c>
      <c r="AM1904" s="455" t="n">
        <v>0</v>
      </c>
      <c r="AN1904" s="455" t="n">
        <v>0</v>
      </c>
      <c r="AO1904" s="455" t="n">
        <v>0</v>
      </c>
      <c r="AP1904" s="455" t="n">
        <v>0</v>
      </c>
      <c r="AQ1904" s="455" t="n">
        <v>0</v>
      </c>
      <c r="AR1904" s="418" t="inlineStr"/>
      <c r="AS1904" s="418" t="inlineStr">
        <is>
          <t>កាវ ស្រ្ពាយ គ្រឿងបន្លាស់</t>
        </is>
      </c>
      <c r="AT1904" s="418" t="inlineStr">
        <is>
          <t>បានប្រកាសពន្ធ</t>
        </is>
      </c>
    </row>
    <row r="1905">
      <c r="A1905" s="417" t="n">
        <v>1896</v>
      </c>
      <c r="B1905" s="418" t="inlineStr">
        <is>
          <t>Diesel</t>
        </is>
      </c>
      <c r="C1905" s="418" t="inlineStr">
        <is>
          <t>ថេកឃីង សូវីង ម៉ាស៊ីន</t>
        </is>
      </c>
      <c r="D1905" s="418" t="inlineStr">
        <is>
          <t>K005-100096379</t>
        </is>
      </c>
      <c r="E1905" s="418" t="inlineStr">
        <is>
          <t>TK-22-001263</t>
        </is>
      </c>
      <c r="F1905" s="419" t="n">
        <v>44854</v>
      </c>
      <c r="G1905" s="420" t="n">
        <v>98924</v>
      </c>
      <c r="H1905" s="418" t="n"/>
      <c r="I1905" s="455" t="n">
        <v>98924</v>
      </c>
      <c r="J1905" s="418">
        <f>IF(L1905&lt;&gt;"",L1905,K1905)</f>
        <v/>
      </c>
      <c r="K1905" s="418">
        <f>IF(AND(T1905=TRUE, U1905=TRUE, V1905=TRUE), IF(W1905&lt;-0.05, "អនុញ្ញាត (អ្នកផ្គត់ផ្គង់ប្រកាសខ្វះ)", "បានប្រកាស (អនុញ្ញាត)"), IF(AND(T1905=FALSE, U1905=FALSE, V1905=FALSE), "ព្យួរទុក (មិនមានទិន្នន័យ)", "ប្រកាសខុស (ព្យួរទុក)"))</f>
        <v/>
      </c>
      <c r="L1905" s="418" t="inlineStr"/>
      <c r="M1905" s="418" t="inlineStr"/>
      <c r="N1905" s="455" t="n"/>
      <c r="O1905" s="455">
        <f>IF(W1905&lt;0,AI1905,I1905)</f>
        <v/>
      </c>
      <c r="P1905" s="455">
        <f>I1905-O1905</f>
        <v/>
      </c>
      <c r="Q1905" s="418" t="n"/>
      <c r="R1905" s="418" t="inlineStr">
        <is>
          <t>TK-22-001263</t>
        </is>
      </c>
      <c r="S1905" s="418" t="inlineStr">
        <is>
          <t>TK-22-001263</t>
        </is>
      </c>
      <c r="T1905" s="418">
        <f>R1905=S1905</f>
        <v/>
      </c>
      <c r="U1905" s="418">
        <f>AND(MONTH(F1905)=MONTH(Y1905), YEAR(F1905)=YEAR(Y1905))</f>
        <v/>
      </c>
      <c r="V1905" s="418">
        <f>AND(AC1905&lt;&gt;"", 'Company information'!D$4&lt;&gt;"", RIGHT(SUBSTITUTE(AC1905,"-",""),9)=RIGHT(SUBSTITUTE('Company information'!D$4,"-",""),9))</f>
        <v/>
      </c>
      <c r="W1905" s="418">
        <f>AI1905-I1905</f>
        <v/>
      </c>
      <c r="X1905" s="455" t="n"/>
      <c r="Y1905" s="419" t="n">
        <v>44854</v>
      </c>
      <c r="Z1905" s="418" t="inlineStr">
        <is>
          <t>TK-22-001263</t>
        </is>
      </c>
      <c r="AA1905" s="418" t="inlineStr"/>
      <c r="AB1905" s="418" t="inlineStr">
        <is>
          <t>បុគ្គលជាប់អាករ</t>
        </is>
      </c>
      <c r="AC1905" s="418" t="inlineStr">
        <is>
          <t>L001-100067123</t>
        </is>
      </c>
      <c r="AD1905" s="418" t="inlineStr">
        <is>
          <t>រីឡាយអេប៊ល សូស អ៊ិនដាសស្រ្ទៀល (ខេមបូឌា)</t>
        </is>
      </c>
      <c r="AE1905" s="455" t="n">
        <v>1088159</v>
      </c>
      <c r="AF1905" s="455" t="n">
        <v>989235</v>
      </c>
      <c r="AG1905" s="455" t="n">
        <v>0</v>
      </c>
      <c r="AH1905" s="455" t="n">
        <v>0</v>
      </c>
      <c r="AI1905" s="455" t="n">
        <v>98924</v>
      </c>
      <c r="AJ1905" s="455" t="n">
        <v>0</v>
      </c>
      <c r="AK1905" s="455" t="n">
        <v>0</v>
      </c>
      <c r="AL1905" s="455" t="n">
        <v>0</v>
      </c>
      <c r="AM1905" s="455" t="n">
        <v>0</v>
      </c>
      <c r="AN1905" s="455" t="n">
        <v>0</v>
      </c>
      <c r="AO1905" s="455" t="n">
        <v>0</v>
      </c>
      <c r="AP1905" s="455" t="n">
        <v>0</v>
      </c>
      <c r="AQ1905" s="455" t="n">
        <v>0</v>
      </c>
      <c r="AR1905" s="418" t="inlineStr"/>
      <c r="AS1905" s="418" t="inlineStr">
        <is>
          <t>កន្រ្ដៃ គ្រឿងបន្លាស់ ក្រដាសខាត់ ទឹកថ្នាំលាងខ្សែពាន</t>
        </is>
      </c>
      <c r="AT1905" s="418" t="inlineStr">
        <is>
          <t>បានប្រកាសពន្ធ</t>
        </is>
      </c>
    </row>
    <row r="1906">
      <c r="A1906" s="417" t="n">
        <v>1897</v>
      </c>
      <c r="B1906" s="418" t="inlineStr">
        <is>
          <t>Lunch for Buyer LC</t>
        </is>
      </c>
      <c r="C1906" s="418" t="inlineStr">
        <is>
          <t>ស៊ូ ចេង សូវីង ម៉ាស៊ីន ឯ.ក</t>
        </is>
      </c>
      <c r="D1906" s="418" t="inlineStr">
        <is>
          <t>K010-901702798</t>
        </is>
      </c>
      <c r="E1906" s="418" t="inlineStr">
        <is>
          <t>2022-001119</t>
        </is>
      </c>
      <c r="F1906" s="419" t="n">
        <v>44858</v>
      </c>
      <c r="G1906" s="420" t="n">
        <v>352325</v>
      </c>
      <c r="H1906" s="418" t="n"/>
      <c r="I1906" s="455" t="n">
        <v>352325</v>
      </c>
      <c r="J1906" s="418">
        <f>IF(L1906&lt;&gt;"",L1906,K1906)</f>
        <v/>
      </c>
      <c r="K1906" s="418">
        <f>IF(AND(T1906=TRUE, U1906=TRUE, V1906=TRUE), IF(W1906&lt;-0.05, "អនុញ្ញាត (អ្នកផ្គត់ផ្គង់ប្រកាសខ្វះ)", "បានប្រកាស (អនុញ្ញាត)"), IF(AND(T1906=FALSE, U1906=FALSE, V1906=FALSE), "ព្យួរទុក (មិនមានទិន្នន័យ)", "ប្រកាសខុស (ព្យួរទុក)"))</f>
        <v/>
      </c>
      <c r="L1906" s="418" t="inlineStr"/>
      <c r="M1906" s="418" t="inlineStr"/>
      <c r="N1906" s="455" t="n"/>
      <c r="O1906" s="455">
        <f>IF(W1906&lt;0,AI1906,I1906)</f>
        <v/>
      </c>
      <c r="P1906" s="455">
        <f>I1906-O1906</f>
        <v/>
      </c>
      <c r="Q1906" s="418" t="n"/>
      <c r="R1906" s="418" t="inlineStr">
        <is>
          <t>2022-001119</t>
        </is>
      </c>
      <c r="S1906" s="418" t="inlineStr">
        <is>
          <t>2022-001119</t>
        </is>
      </c>
      <c r="T1906" s="418">
        <f>R1906=S1906</f>
        <v/>
      </c>
      <c r="U1906" s="418">
        <f>AND(MONTH(F1906)=MONTH(Y1906), YEAR(F1906)=YEAR(Y1906))</f>
        <v/>
      </c>
      <c r="V1906" s="418">
        <f>AND(AC1906&lt;&gt;"", 'Company information'!D$4&lt;&gt;"", RIGHT(SUBSTITUTE(AC1906,"-",""),9)=RIGHT(SUBSTITUTE('Company information'!D$4,"-",""),9))</f>
        <v/>
      </c>
      <c r="W1906" s="418">
        <f>AI1906-I1906</f>
        <v/>
      </c>
      <c r="X1906" s="455" t="n"/>
      <c r="Y1906" s="419" t="n">
        <v>44858</v>
      </c>
      <c r="Z1906" s="418" t="inlineStr">
        <is>
          <t>2022-001119</t>
        </is>
      </c>
      <c r="AA1906" s="418" t="inlineStr"/>
      <c r="AB1906" s="418" t="inlineStr">
        <is>
          <t>បុគ្គលជាប់អាករ</t>
        </is>
      </c>
      <c r="AC1906" s="418" t="inlineStr">
        <is>
          <t>L001-100067123</t>
        </is>
      </c>
      <c r="AD1906" s="418" t="inlineStr">
        <is>
          <t>រីឡាយអេប៊ល សូស អ៊ិនដាសស្រ្ទៀល (ខេមបូឌា)</t>
        </is>
      </c>
      <c r="AE1906" s="455" t="n">
        <v>3875575</v>
      </c>
      <c r="AF1906" s="455" t="n">
        <v>3523250</v>
      </c>
      <c r="AG1906" s="455" t="n">
        <v>0</v>
      </c>
      <c r="AH1906" s="455" t="n">
        <v>0</v>
      </c>
      <c r="AI1906" s="455" t="n">
        <v>352325</v>
      </c>
      <c r="AJ1906" s="455" t="n">
        <v>0</v>
      </c>
      <c r="AK1906" s="455" t="n">
        <v>0</v>
      </c>
      <c r="AL1906" s="455" t="n">
        <v>0</v>
      </c>
      <c r="AM1906" s="455" t="n">
        <v>0</v>
      </c>
      <c r="AN1906" s="455" t="n">
        <v>0</v>
      </c>
      <c r="AO1906" s="455" t="n">
        <v>0</v>
      </c>
      <c r="AP1906" s="455" t="n">
        <v>0</v>
      </c>
      <c r="AQ1906" s="455" t="n">
        <v>0</v>
      </c>
      <c r="AR1906" s="418" t="inlineStr"/>
      <c r="AS1906" s="418" t="inlineStr">
        <is>
          <t>ជួលម៉ាស៊ីនគុណកាត់អំបោះ</t>
        </is>
      </c>
      <c r="AT1906" s="418" t="inlineStr">
        <is>
          <t>បានប្រកាសពន្ធ</t>
        </is>
      </c>
    </row>
    <row r="1907">
      <c r="A1907" s="417" t="n">
        <v>1898</v>
      </c>
      <c r="B1907" s="418" t="inlineStr">
        <is>
          <t>Lunch for Buyer LC</t>
        </is>
      </c>
      <c r="C1907" s="418" t="inlineStr">
        <is>
          <t>ស៊ូ ចេង សូវីង ម៉ាស៊ីន ឯ.ក</t>
        </is>
      </c>
      <c r="D1907" s="418" t="inlineStr">
        <is>
          <t>K010-901702798</t>
        </is>
      </c>
      <c r="E1907" s="418" t="inlineStr">
        <is>
          <t>2022-001118</t>
        </is>
      </c>
      <c r="F1907" s="419" t="n">
        <v>44856</v>
      </c>
      <c r="G1907" s="420" t="n">
        <v>189058</v>
      </c>
      <c r="H1907" s="418" t="n"/>
      <c r="I1907" s="455" t="n">
        <v>189058</v>
      </c>
      <c r="J1907" s="418">
        <f>IF(L1907&lt;&gt;"",L1907,K1907)</f>
        <v/>
      </c>
      <c r="K1907" s="418">
        <f>IF(AND(T1907=TRUE, U1907=TRUE, V1907=TRUE), IF(W1907&lt;-0.05, "អនុញ្ញាត (អ្នកផ្គត់ផ្គង់ប្រកាសខ្វះ)", "បានប្រកាស (អនុញ្ញាត)"), IF(AND(T1907=FALSE, U1907=FALSE, V1907=FALSE), "ព្យួរទុក (មិនមានទិន្នន័យ)", "ប្រកាសខុស (ព្យួរទុក)"))</f>
        <v/>
      </c>
      <c r="L1907" s="418" t="inlineStr"/>
      <c r="M1907" s="418" t="inlineStr"/>
      <c r="N1907" s="455" t="n"/>
      <c r="O1907" s="455">
        <f>IF(W1907&lt;0,AI1907,I1907)</f>
        <v/>
      </c>
      <c r="P1907" s="455">
        <f>I1907-O1907</f>
        <v/>
      </c>
      <c r="Q1907" s="418" t="n"/>
      <c r="R1907" s="418" t="inlineStr">
        <is>
          <t>2022-001118</t>
        </is>
      </c>
      <c r="S1907" s="418" t="inlineStr">
        <is>
          <t>2022-001118</t>
        </is>
      </c>
      <c r="T1907" s="418">
        <f>R1907=S1907</f>
        <v/>
      </c>
      <c r="U1907" s="418">
        <f>AND(MONTH(F1907)=MONTH(Y1907), YEAR(F1907)=YEAR(Y1907))</f>
        <v/>
      </c>
      <c r="V1907" s="418">
        <f>AND(AC1907&lt;&gt;"", 'Company information'!D$4&lt;&gt;"", RIGHT(SUBSTITUTE(AC1907,"-",""),9)=RIGHT(SUBSTITUTE('Company information'!D$4,"-",""),9))</f>
        <v/>
      </c>
      <c r="W1907" s="418">
        <f>AI1907-I1907</f>
        <v/>
      </c>
      <c r="X1907" s="455" t="n"/>
      <c r="Y1907" s="419" t="n">
        <v>44856</v>
      </c>
      <c r="Z1907" s="418" t="inlineStr">
        <is>
          <t>2022-001118</t>
        </is>
      </c>
      <c r="AA1907" s="418" t="inlineStr"/>
      <c r="AB1907" s="418" t="inlineStr">
        <is>
          <t>បុគ្គលជាប់អាករ</t>
        </is>
      </c>
      <c r="AC1907" s="418" t="inlineStr">
        <is>
          <t>L001-100067123</t>
        </is>
      </c>
      <c r="AD1907" s="418" t="inlineStr">
        <is>
          <t>រីឡាយអេប៊ល សូស អ៊ិនដាសស្រ្ទៀល (ខេមបូឌា)</t>
        </is>
      </c>
      <c r="AE1907" s="455" t="n">
        <v>2079633</v>
      </c>
      <c r="AF1907" s="455" t="n">
        <v>1890575</v>
      </c>
      <c r="AG1907" s="455" t="n">
        <v>0</v>
      </c>
      <c r="AH1907" s="455" t="n">
        <v>0</v>
      </c>
      <c r="AI1907" s="455" t="n">
        <v>189058</v>
      </c>
      <c r="AJ1907" s="455" t="n">
        <v>0</v>
      </c>
      <c r="AK1907" s="455" t="n">
        <v>0</v>
      </c>
      <c r="AL1907" s="455" t="n">
        <v>0</v>
      </c>
      <c r="AM1907" s="455" t="n">
        <v>0</v>
      </c>
      <c r="AN1907" s="455" t="n">
        <v>0</v>
      </c>
      <c r="AO1907" s="455" t="n">
        <v>0</v>
      </c>
      <c r="AP1907" s="455" t="n">
        <v>0</v>
      </c>
      <c r="AQ1907" s="455" t="n">
        <v>0</v>
      </c>
      <c r="AR1907" s="418" t="inlineStr"/>
      <c r="AS1907" s="418" t="inlineStr">
        <is>
          <t>ជួលម៉ាស៊ីនផុងអំបោះ៤</t>
        </is>
      </c>
      <c r="AT1907" s="418" t="inlineStr">
        <is>
          <t>បានប្រកាសពន្ធ</t>
        </is>
      </c>
    </row>
    <row r="1908">
      <c r="A1908" s="417" t="n">
        <v>1899</v>
      </c>
      <c r="B1908" s="418" t="inlineStr">
        <is>
          <t>Lunch for Buyer LC</t>
        </is>
      </c>
      <c r="C1908" s="418" t="inlineStr">
        <is>
          <t>ស៊ូ ចេង សូវីង ម៉ាស៊ីន ឯ.ក</t>
        </is>
      </c>
      <c r="D1908" s="418" t="inlineStr">
        <is>
          <t>K010-901702798</t>
        </is>
      </c>
      <c r="E1908" s="418" t="inlineStr">
        <is>
          <t>2022-001101</t>
        </is>
      </c>
      <c r="F1908" s="419" t="n">
        <v>44851</v>
      </c>
      <c r="G1908" s="420" t="n">
        <v>314944</v>
      </c>
      <c r="H1908" s="418" t="n"/>
      <c r="I1908" s="455" t="n">
        <v>314944</v>
      </c>
      <c r="J1908" s="418">
        <f>IF(L1908&lt;&gt;"",L1908,K1908)</f>
        <v/>
      </c>
      <c r="K1908" s="418">
        <f>IF(AND(T1908=TRUE, U1908=TRUE, V1908=TRUE), IF(W1908&lt;-0.05, "អនុញ្ញាត (អ្នកផ្គត់ផ្គង់ប្រកាសខ្វះ)", "បានប្រកាស (អនុញ្ញាត)"), IF(AND(T1908=FALSE, U1908=FALSE, V1908=FALSE), "ព្យួរទុក (មិនមានទិន្នន័យ)", "ប្រកាសខុស (ព្យួរទុក)"))</f>
        <v/>
      </c>
      <c r="L1908" s="418" t="inlineStr"/>
      <c r="M1908" s="418" t="inlineStr"/>
      <c r="N1908" s="455" t="n"/>
      <c r="O1908" s="455">
        <f>IF(W1908&lt;0,AI1908,I1908)</f>
        <v/>
      </c>
      <c r="P1908" s="455">
        <f>I1908-O1908</f>
        <v/>
      </c>
      <c r="Q1908" s="418" t="n"/>
      <c r="R1908" s="418" t="inlineStr">
        <is>
          <t>2022-001101</t>
        </is>
      </c>
      <c r="S1908" s="418" t="inlineStr">
        <is>
          <t>2022-001101</t>
        </is>
      </c>
      <c r="T1908" s="418">
        <f>R1908=S1908</f>
        <v/>
      </c>
      <c r="U1908" s="418">
        <f>AND(MONTH(F1908)=MONTH(Y1908), YEAR(F1908)=YEAR(Y1908))</f>
        <v/>
      </c>
      <c r="V1908" s="418">
        <f>AND(AC1908&lt;&gt;"", 'Company information'!D$4&lt;&gt;"", RIGHT(SUBSTITUTE(AC1908,"-",""),9)=RIGHT(SUBSTITUTE('Company information'!D$4,"-",""),9))</f>
        <v/>
      </c>
      <c r="W1908" s="418">
        <f>AI1908-I1908</f>
        <v/>
      </c>
      <c r="X1908" s="455" t="n"/>
      <c r="Y1908" s="419" t="n">
        <v>44851</v>
      </c>
      <c r="Z1908" s="418" t="inlineStr">
        <is>
          <t>2022-001101</t>
        </is>
      </c>
      <c r="AA1908" s="418" t="inlineStr"/>
      <c r="AB1908" s="418" t="inlineStr">
        <is>
          <t>បុគ្គលជាប់អាករ</t>
        </is>
      </c>
      <c r="AC1908" s="418" t="inlineStr">
        <is>
          <t>L001-100067123</t>
        </is>
      </c>
      <c r="AD1908" s="418" t="inlineStr">
        <is>
          <t>រីឡាយអេប៊ល សូស អ៊ិនដាសស្រ្ទៀល (ខេមបូឌា)</t>
        </is>
      </c>
      <c r="AE1908" s="455" t="n">
        <v>3464384</v>
      </c>
      <c r="AF1908" s="455" t="n">
        <v>3149440</v>
      </c>
      <c r="AG1908" s="455" t="n">
        <v>0</v>
      </c>
      <c r="AH1908" s="455" t="n">
        <v>0</v>
      </c>
      <c r="AI1908" s="455" t="n">
        <v>314944</v>
      </c>
      <c r="AJ1908" s="455" t="n">
        <v>0</v>
      </c>
      <c r="AK1908" s="455" t="n">
        <v>0</v>
      </c>
      <c r="AL1908" s="455" t="n">
        <v>0</v>
      </c>
      <c r="AM1908" s="455" t="n">
        <v>0</v>
      </c>
      <c r="AN1908" s="455" t="n">
        <v>0</v>
      </c>
      <c r="AO1908" s="455" t="n">
        <v>0</v>
      </c>
      <c r="AP1908" s="455" t="n">
        <v>0</v>
      </c>
      <c r="AQ1908" s="455" t="n">
        <v>0</v>
      </c>
      <c r="AR1908" s="418" t="inlineStr"/>
      <c r="AS1908" s="418" t="inlineStr">
        <is>
          <t>ជួលម៉ាស៊ីនផុងអំបោះ៤</t>
        </is>
      </c>
      <c r="AT1908" s="418" t="inlineStr">
        <is>
          <t>បានប្រកាសពន្ធ</t>
        </is>
      </c>
    </row>
    <row r="1909">
      <c r="A1909" s="417" t="n">
        <v>1900</v>
      </c>
      <c r="B1909" s="418" t="inlineStr">
        <is>
          <t>Fee for Vote</t>
        </is>
      </c>
      <c r="C1909" s="418" t="inlineStr">
        <is>
          <t>ស៊ូ ចេង សូវីង ម៉ាស៊ីន ឯ.ក</t>
        </is>
      </c>
      <c r="D1909" s="418" t="inlineStr">
        <is>
          <t>K010-901702798</t>
        </is>
      </c>
      <c r="E1909" s="418" t="inlineStr">
        <is>
          <t>2022-001100</t>
        </is>
      </c>
      <c r="F1909" s="419" t="n">
        <v>44851</v>
      </c>
      <c r="G1909" s="420" t="n">
        <v>283450</v>
      </c>
      <c r="H1909" s="418" t="n"/>
      <c r="I1909" s="455" t="n">
        <v>283450</v>
      </c>
      <c r="J1909" s="418">
        <f>IF(L1909&lt;&gt;"",L1909,K1909)</f>
        <v/>
      </c>
      <c r="K1909" s="418">
        <f>IF(AND(T1909=TRUE, U1909=TRUE, V1909=TRUE), IF(W1909&lt;-0.05, "អនុញ្ញាត (អ្នកផ្គត់ផ្គង់ប្រកាសខ្វះ)", "បានប្រកាស (អនុញ្ញាត)"), IF(AND(T1909=FALSE, U1909=FALSE, V1909=FALSE), "ព្យួរទុក (មិនមានទិន្នន័យ)", "ប្រកាសខុស (ព្យួរទុក)"))</f>
        <v/>
      </c>
      <c r="L1909" s="418" t="inlineStr"/>
      <c r="M1909" s="418" t="inlineStr"/>
      <c r="N1909" s="455" t="n"/>
      <c r="O1909" s="455">
        <f>IF(W1909&lt;0,AI1909,I1909)</f>
        <v/>
      </c>
      <c r="P1909" s="455">
        <f>I1909-O1909</f>
        <v/>
      </c>
      <c r="Q1909" s="418" t="n"/>
      <c r="R1909" s="418" t="inlineStr">
        <is>
          <t>2022-001100</t>
        </is>
      </c>
      <c r="S1909" s="418" t="inlineStr">
        <is>
          <t>2022-001100</t>
        </is>
      </c>
      <c r="T1909" s="418">
        <f>R1909=S1909</f>
        <v/>
      </c>
      <c r="U1909" s="418">
        <f>AND(MONTH(F1909)=MONTH(Y1909), YEAR(F1909)=YEAR(Y1909))</f>
        <v/>
      </c>
      <c r="V1909" s="418">
        <f>AND(AC1909&lt;&gt;"", 'Company information'!D$4&lt;&gt;"", RIGHT(SUBSTITUTE(AC1909,"-",""),9)=RIGHT(SUBSTITUTE('Company information'!D$4,"-",""),9))</f>
        <v/>
      </c>
      <c r="W1909" s="418">
        <f>AI1909-I1909</f>
        <v/>
      </c>
      <c r="X1909" s="455" t="n"/>
      <c r="Y1909" s="419" t="n">
        <v>44851</v>
      </c>
      <c r="Z1909" s="418" t="inlineStr">
        <is>
          <t>2022-001100</t>
        </is>
      </c>
      <c r="AA1909" s="418" t="inlineStr"/>
      <c r="AB1909" s="418" t="inlineStr">
        <is>
          <t>បុគ្គលជាប់អាករ</t>
        </is>
      </c>
      <c r="AC1909" s="418" t="inlineStr">
        <is>
          <t>L001-100067123</t>
        </is>
      </c>
      <c r="AD1909" s="418" t="inlineStr">
        <is>
          <t>រីឡាយអេប៊ល សូស អ៊ិនដាសស្រ្ទៀល (ខេមបូឌា)</t>
        </is>
      </c>
      <c r="AE1909" s="455" t="n">
        <v>3117945</v>
      </c>
      <c r="AF1909" s="455" t="n">
        <v>2834495</v>
      </c>
      <c r="AG1909" s="455" t="n">
        <v>0</v>
      </c>
      <c r="AH1909" s="455" t="n">
        <v>0</v>
      </c>
      <c r="AI1909" s="455" t="n">
        <v>283450</v>
      </c>
      <c r="AJ1909" s="455" t="n">
        <v>0</v>
      </c>
      <c r="AK1909" s="455" t="n">
        <v>0</v>
      </c>
      <c r="AL1909" s="455" t="n">
        <v>0</v>
      </c>
      <c r="AM1909" s="455" t="n">
        <v>0</v>
      </c>
      <c r="AN1909" s="455" t="n">
        <v>0</v>
      </c>
      <c r="AO1909" s="455" t="n">
        <v>0</v>
      </c>
      <c r="AP1909" s="455" t="n">
        <v>0</v>
      </c>
      <c r="AQ1909" s="455" t="n">
        <v>0</v>
      </c>
      <c r="AR1909" s="418" t="inlineStr"/>
      <c r="AS1909" s="418" t="inlineStr">
        <is>
          <t>ជួលម៉ាស៊ីនផុងអំបោះ៤</t>
        </is>
      </c>
      <c r="AT1909" s="418" t="inlineStr">
        <is>
          <t>បានប្រកាសពន្ធ</t>
        </is>
      </c>
    </row>
    <row r="1910">
      <c r="A1910" s="417" t="n">
        <v>1901</v>
      </c>
      <c r="B1910" s="418" t="inlineStr">
        <is>
          <t>Fruit</t>
        </is>
      </c>
      <c r="C1910" s="418" t="inlineStr">
        <is>
          <t>ស៊ូ ចេង សូវីង ម៉ាស៊ីន ឯ.ក</t>
        </is>
      </c>
      <c r="D1910" s="418" t="inlineStr">
        <is>
          <t>K010-901702798</t>
        </is>
      </c>
      <c r="E1910" s="418" t="inlineStr">
        <is>
          <t>2022-001099</t>
        </is>
      </c>
      <c r="F1910" s="419" t="n">
        <v>44851</v>
      </c>
      <c r="G1910" s="420" t="n">
        <v>314944</v>
      </c>
      <c r="H1910" s="418" t="n"/>
      <c r="I1910" s="455" t="n">
        <v>314944</v>
      </c>
      <c r="J1910" s="418">
        <f>IF(L1910&lt;&gt;"",L1910,K1910)</f>
        <v/>
      </c>
      <c r="K1910" s="418">
        <f>IF(AND(T1910=TRUE, U1910=TRUE, V1910=TRUE), IF(W1910&lt;-0.05, "អនុញ្ញាត (អ្នកផ្គត់ផ្គង់ប្រកាសខ្វះ)", "បានប្រកាស (អនុញ្ញាត)"), IF(AND(T1910=FALSE, U1910=FALSE, V1910=FALSE), "ព្យួរទុក (មិនមានទិន្នន័យ)", "ប្រកាសខុស (ព្យួរទុក)"))</f>
        <v/>
      </c>
      <c r="L1910" s="418" t="inlineStr"/>
      <c r="M1910" s="418" t="inlineStr"/>
      <c r="N1910" s="455" t="n"/>
      <c r="O1910" s="455">
        <f>IF(W1910&lt;0,AI1910,I1910)</f>
        <v/>
      </c>
      <c r="P1910" s="455">
        <f>I1910-O1910</f>
        <v/>
      </c>
      <c r="Q1910" s="418" t="n"/>
      <c r="R1910" s="418" t="inlineStr">
        <is>
          <t>2022-001099</t>
        </is>
      </c>
      <c r="S1910" s="418" t="inlineStr">
        <is>
          <t>2022-001099</t>
        </is>
      </c>
      <c r="T1910" s="418">
        <f>R1910=S1910</f>
        <v/>
      </c>
      <c r="U1910" s="418">
        <f>AND(MONTH(F1910)=MONTH(Y1910), YEAR(F1910)=YEAR(Y1910))</f>
        <v/>
      </c>
      <c r="V1910" s="418">
        <f>AND(AC1910&lt;&gt;"", 'Company information'!D$4&lt;&gt;"", RIGHT(SUBSTITUTE(AC1910,"-",""),9)=RIGHT(SUBSTITUTE('Company information'!D$4,"-",""),9))</f>
        <v/>
      </c>
      <c r="W1910" s="418">
        <f>AI1910-I1910</f>
        <v/>
      </c>
      <c r="X1910" s="455" t="n"/>
      <c r="Y1910" s="419" t="n">
        <v>44851</v>
      </c>
      <c r="Z1910" s="418" t="inlineStr">
        <is>
          <t>2022-001099</t>
        </is>
      </c>
      <c r="AA1910" s="418" t="inlineStr"/>
      <c r="AB1910" s="418" t="inlineStr">
        <is>
          <t>បុគ្គលជាប់អាករ</t>
        </is>
      </c>
      <c r="AC1910" s="418" t="inlineStr">
        <is>
          <t>L001-100067123</t>
        </is>
      </c>
      <c r="AD1910" s="418" t="inlineStr">
        <is>
          <t>រីឡាយអេប៊ល សូស អ៊ិនដាសស្រ្ទៀល (ខេមបូឌា)</t>
        </is>
      </c>
      <c r="AE1910" s="455" t="n">
        <v>3464384</v>
      </c>
      <c r="AF1910" s="455" t="n">
        <v>3149440</v>
      </c>
      <c r="AG1910" s="455" t="n">
        <v>0</v>
      </c>
      <c r="AH1910" s="455" t="n">
        <v>0</v>
      </c>
      <c r="AI1910" s="455" t="n">
        <v>314944</v>
      </c>
      <c r="AJ1910" s="455" t="n">
        <v>0</v>
      </c>
      <c r="AK1910" s="455" t="n">
        <v>0</v>
      </c>
      <c r="AL1910" s="455" t="n">
        <v>0</v>
      </c>
      <c r="AM1910" s="455" t="n">
        <v>0</v>
      </c>
      <c r="AN1910" s="455" t="n">
        <v>0</v>
      </c>
      <c r="AO1910" s="455" t="n">
        <v>0</v>
      </c>
      <c r="AP1910" s="455" t="n">
        <v>0</v>
      </c>
      <c r="AQ1910" s="455" t="n">
        <v>0</v>
      </c>
      <c r="AR1910" s="418" t="inlineStr"/>
      <c r="AS1910" s="418" t="inlineStr">
        <is>
          <t>ជួលម៉ាស៊ីនផុងអំបោះ៤</t>
        </is>
      </c>
      <c r="AT1910" s="418" t="inlineStr">
        <is>
          <t>បានប្រកាសពន្ធ</t>
        </is>
      </c>
    </row>
    <row r="1911">
      <c r="A1911" s="417" t="n">
        <v>1902</v>
      </c>
      <c r="B1911" s="418" t="inlineStr">
        <is>
          <t>Power outlet</t>
        </is>
      </c>
      <c r="C1911" s="418" t="inlineStr">
        <is>
          <t>ស៊ូ ចេង សូវីង ម៉ាស៊ីន ឯ.ក</t>
        </is>
      </c>
      <c r="D1911" s="418" t="inlineStr">
        <is>
          <t>K010-901702798</t>
        </is>
      </c>
      <c r="E1911" s="418" t="inlineStr">
        <is>
          <t>2022-001098</t>
        </is>
      </c>
      <c r="F1911" s="419" t="n">
        <v>44851</v>
      </c>
      <c r="G1911" s="420" t="n">
        <v>157472</v>
      </c>
      <c r="H1911" s="418" t="n"/>
      <c r="I1911" s="455" t="n">
        <v>157472</v>
      </c>
      <c r="J1911" s="418">
        <f>IF(L1911&lt;&gt;"",L1911,K1911)</f>
        <v/>
      </c>
      <c r="K1911" s="418">
        <f>IF(AND(T1911=TRUE, U1911=TRUE, V1911=TRUE), IF(W1911&lt;-0.05, "អនុញ្ញាត (អ្នកផ្គត់ផ្គង់ប្រកាសខ្វះ)", "បានប្រកាស (អនុញ្ញាត)"), IF(AND(T1911=FALSE, U1911=FALSE, V1911=FALSE), "ព្យួរទុក (មិនមានទិន្នន័យ)", "ប្រកាសខុស (ព្យួរទុក)"))</f>
        <v/>
      </c>
      <c r="L1911" s="418" t="inlineStr"/>
      <c r="M1911" s="418" t="inlineStr"/>
      <c r="N1911" s="455" t="n"/>
      <c r="O1911" s="455">
        <f>IF(W1911&lt;0,AI1911,I1911)</f>
        <v/>
      </c>
      <c r="P1911" s="455">
        <f>I1911-O1911</f>
        <v/>
      </c>
      <c r="Q1911" s="418" t="n"/>
      <c r="R1911" s="418" t="inlineStr">
        <is>
          <t>2022-001098</t>
        </is>
      </c>
      <c r="S1911" s="418" t="inlineStr">
        <is>
          <t>2022-001098</t>
        </is>
      </c>
      <c r="T1911" s="418">
        <f>R1911=S1911</f>
        <v/>
      </c>
      <c r="U1911" s="418">
        <f>AND(MONTH(F1911)=MONTH(Y1911), YEAR(F1911)=YEAR(Y1911))</f>
        <v/>
      </c>
      <c r="V1911" s="418">
        <f>AND(AC1911&lt;&gt;"", 'Company information'!D$4&lt;&gt;"", RIGHT(SUBSTITUTE(AC1911,"-",""),9)=RIGHT(SUBSTITUTE('Company information'!D$4,"-",""),9))</f>
        <v/>
      </c>
      <c r="W1911" s="418">
        <f>AI1911-I1911</f>
        <v/>
      </c>
      <c r="X1911" s="455" t="n"/>
      <c r="Y1911" s="419" t="n">
        <v>44851</v>
      </c>
      <c r="Z1911" s="418" t="inlineStr">
        <is>
          <t>2022-001098</t>
        </is>
      </c>
      <c r="AA1911" s="418" t="inlineStr"/>
      <c r="AB1911" s="418" t="inlineStr">
        <is>
          <t>បុគ្គលជាប់អាករ</t>
        </is>
      </c>
      <c r="AC1911" s="418" t="inlineStr">
        <is>
          <t>L001-100067123</t>
        </is>
      </c>
      <c r="AD1911" s="418" t="inlineStr">
        <is>
          <t>រីឡាយអេប៊ល សូស អ៊ិនដាសស្រ្ទៀល (ខេមបូឌា)</t>
        </is>
      </c>
      <c r="AE1911" s="455" t="n">
        <v>1732192</v>
      </c>
      <c r="AF1911" s="455" t="n">
        <v>1574720</v>
      </c>
      <c r="AG1911" s="455" t="n">
        <v>0</v>
      </c>
      <c r="AH1911" s="455" t="n">
        <v>0</v>
      </c>
      <c r="AI1911" s="455" t="n">
        <v>157472</v>
      </c>
      <c r="AJ1911" s="455" t="n">
        <v>0</v>
      </c>
      <c r="AK1911" s="455" t="n">
        <v>0</v>
      </c>
      <c r="AL1911" s="455" t="n">
        <v>0</v>
      </c>
      <c r="AM1911" s="455" t="n">
        <v>0</v>
      </c>
      <c r="AN1911" s="455" t="n">
        <v>0</v>
      </c>
      <c r="AO1911" s="455" t="n">
        <v>0</v>
      </c>
      <c r="AP1911" s="455" t="n">
        <v>0</v>
      </c>
      <c r="AQ1911" s="455" t="n">
        <v>0</v>
      </c>
      <c r="AR1911" s="418" t="inlineStr"/>
      <c r="AS1911" s="418" t="inlineStr">
        <is>
          <t>ជួលម៉ាស៊ីនផុងអំបោះ៤</t>
        </is>
      </c>
      <c r="AT1911" s="418" t="inlineStr">
        <is>
          <t>បានប្រកាសពន្ធ</t>
        </is>
      </c>
    </row>
    <row r="1912">
      <c r="A1912" s="417" t="n">
        <v>1903</v>
      </c>
      <c r="B1912" s="418" t="inlineStr">
        <is>
          <t>Transfer charge</t>
        </is>
      </c>
      <c r="C1912" s="418" t="inlineStr">
        <is>
          <t>ស៊ូ ចេង សូវីង ម៉ាស៊ីន ឯ.ក</t>
        </is>
      </c>
      <c r="D1912" s="418" t="inlineStr">
        <is>
          <t>K010-901702798</t>
        </is>
      </c>
      <c r="E1912" s="418" t="inlineStr">
        <is>
          <t>2022-001097</t>
        </is>
      </c>
      <c r="F1912" s="419" t="n">
        <v>44851</v>
      </c>
      <c r="G1912" s="420" t="n">
        <v>352240</v>
      </c>
      <c r="H1912" s="418" t="n"/>
      <c r="I1912" s="455" t="n">
        <v>352240</v>
      </c>
      <c r="J1912" s="418">
        <f>IF(L1912&lt;&gt;"",L1912,K1912)</f>
        <v/>
      </c>
      <c r="K1912" s="418">
        <f>IF(AND(T1912=TRUE, U1912=TRUE, V1912=TRUE), IF(W1912&lt;-0.05, "អនុញ្ញាត (អ្នកផ្គត់ផ្គង់ប្រកាសខ្វះ)", "បានប្រកាស (អនុញ្ញាត)"), IF(AND(T1912=FALSE, U1912=FALSE, V1912=FALSE), "ព្យួរទុក (មិនមានទិន្នន័យ)", "ប្រកាសខុស (ព្យួរទុក)"))</f>
        <v/>
      </c>
      <c r="L1912" s="418" t="inlineStr"/>
      <c r="M1912" s="418" t="inlineStr"/>
      <c r="N1912" s="455" t="n"/>
      <c r="O1912" s="455">
        <f>IF(W1912&lt;0,AI1912,I1912)</f>
        <v/>
      </c>
      <c r="P1912" s="455">
        <f>I1912-O1912</f>
        <v/>
      </c>
      <c r="Q1912" s="418" t="n"/>
      <c r="R1912" s="418" t="inlineStr">
        <is>
          <t>2022-001097</t>
        </is>
      </c>
      <c r="S1912" s="418" t="inlineStr">
        <is>
          <t>2022-001097</t>
        </is>
      </c>
      <c r="T1912" s="418">
        <f>R1912=S1912</f>
        <v/>
      </c>
      <c r="U1912" s="418">
        <f>AND(MONTH(F1912)=MONTH(Y1912), YEAR(F1912)=YEAR(Y1912))</f>
        <v/>
      </c>
      <c r="V1912" s="418">
        <f>AND(AC1912&lt;&gt;"", 'Company information'!D$4&lt;&gt;"", RIGHT(SUBSTITUTE(AC1912,"-",""),9)=RIGHT(SUBSTITUTE('Company information'!D$4,"-",""),9))</f>
        <v/>
      </c>
      <c r="W1912" s="418">
        <f>AI1912-I1912</f>
        <v/>
      </c>
      <c r="X1912" s="455" t="n"/>
      <c r="Y1912" s="419" t="n">
        <v>44851</v>
      </c>
      <c r="Z1912" s="418" t="inlineStr">
        <is>
          <t>2022-001097</t>
        </is>
      </c>
      <c r="AA1912" s="418" t="inlineStr"/>
      <c r="AB1912" s="418" t="inlineStr">
        <is>
          <t>បុគ្គលជាប់អាករ</t>
        </is>
      </c>
      <c r="AC1912" s="418" t="inlineStr">
        <is>
          <t>L001-100067123</t>
        </is>
      </c>
      <c r="AD1912" s="418" t="inlineStr">
        <is>
          <t>រីឡាយអេប៊ល សូស អ៊ិនដាសស្រ្ទៀល (ខេមបូឌា)</t>
        </is>
      </c>
      <c r="AE1912" s="455" t="n">
        <v>3874640</v>
      </c>
      <c r="AF1912" s="455" t="n">
        <v>3522400</v>
      </c>
      <c r="AG1912" s="455" t="n">
        <v>0</v>
      </c>
      <c r="AH1912" s="455" t="n">
        <v>0</v>
      </c>
      <c r="AI1912" s="455" t="n">
        <v>352240</v>
      </c>
      <c r="AJ1912" s="455" t="n">
        <v>0</v>
      </c>
      <c r="AK1912" s="455" t="n">
        <v>0</v>
      </c>
      <c r="AL1912" s="455" t="n">
        <v>0</v>
      </c>
      <c r="AM1912" s="455" t="n">
        <v>0</v>
      </c>
      <c r="AN1912" s="455" t="n">
        <v>0</v>
      </c>
      <c r="AO1912" s="455" t="n">
        <v>0</v>
      </c>
      <c r="AP1912" s="455" t="n">
        <v>0</v>
      </c>
      <c r="AQ1912" s="455" t="n">
        <v>0</v>
      </c>
      <c r="AR1912" s="418" t="inlineStr"/>
      <c r="AS1912" s="418" t="inlineStr">
        <is>
          <t>ជួលម៉ាស៊ីនគុណកាត់អំបោះ</t>
        </is>
      </c>
      <c r="AT1912" s="418" t="inlineStr">
        <is>
          <t>បានប្រកាសពន្ធ</t>
        </is>
      </c>
    </row>
    <row r="1913">
      <c r="A1913" s="417" t="n">
        <v>1904</v>
      </c>
      <c r="B1913" s="418" t="inlineStr">
        <is>
          <t>Lunch for Buyer LC</t>
        </is>
      </c>
      <c r="C1913" s="418" t="inlineStr">
        <is>
          <t>ស៊ូ ចេង សូវីង ម៉ាស៊ីន ឯ.ក</t>
        </is>
      </c>
      <c r="D1913" s="418" t="inlineStr">
        <is>
          <t>K010-901702798</t>
        </is>
      </c>
      <c r="E1913" s="418" t="inlineStr">
        <is>
          <t>2022-001096</t>
        </is>
      </c>
      <c r="F1913" s="419" t="n">
        <v>44851</v>
      </c>
      <c r="G1913" s="420" t="n">
        <v>352240</v>
      </c>
      <c r="H1913" s="418" t="n"/>
      <c r="I1913" s="455" t="n">
        <v>352240</v>
      </c>
      <c r="J1913" s="418">
        <f>IF(L1913&lt;&gt;"",L1913,K1913)</f>
        <v/>
      </c>
      <c r="K1913" s="418">
        <f>IF(AND(T1913=TRUE, U1913=TRUE, V1913=TRUE), IF(W1913&lt;-0.05, "អនុញ្ញាត (អ្នកផ្គត់ផ្គង់ប្រកាសខ្វះ)", "បានប្រកាស (អនុញ្ញាត)"), IF(AND(T1913=FALSE, U1913=FALSE, V1913=FALSE), "ព្យួរទុក (មិនមានទិន្នន័យ)", "ប្រកាសខុស (ព្យួរទុក)"))</f>
        <v/>
      </c>
      <c r="L1913" s="418" t="inlineStr"/>
      <c r="M1913" s="418" t="inlineStr"/>
      <c r="N1913" s="455" t="n"/>
      <c r="O1913" s="455">
        <f>IF(W1913&lt;0,AI1913,I1913)</f>
        <v/>
      </c>
      <c r="P1913" s="455">
        <f>I1913-O1913</f>
        <v/>
      </c>
      <c r="Q1913" s="418" t="n"/>
      <c r="R1913" s="418" t="inlineStr">
        <is>
          <t>2022-001096</t>
        </is>
      </c>
      <c r="S1913" s="418" t="inlineStr">
        <is>
          <t>2022-001096</t>
        </is>
      </c>
      <c r="T1913" s="418">
        <f>R1913=S1913</f>
        <v/>
      </c>
      <c r="U1913" s="418">
        <f>AND(MONTH(F1913)=MONTH(Y1913), YEAR(F1913)=YEAR(Y1913))</f>
        <v/>
      </c>
      <c r="V1913" s="418">
        <f>AND(AC1913&lt;&gt;"", 'Company information'!D$4&lt;&gt;"", RIGHT(SUBSTITUTE(AC1913,"-",""),9)=RIGHT(SUBSTITUTE('Company information'!D$4,"-",""),9))</f>
        <v/>
      </c>
      <c r="W1913" s="418">
        <f>AI1913-I1913</f>
        <v/>
      </c>
      <c r="X1913" s="455" t="n"/>
      <c r="Y1913" s="419" t="n">
        <v>44851</v>
      </c>
      <c r="Z1913" s="418" t="inlineStr">
        <is>
          <t>2022-001096</t>
        </is>
      </c>
      <c r="AA1913" s="418" t="inlineStr"/>
      <c r="AB1913" s="418" t="inlineStr">
        <is>
          <t>បុគ្គលជាប់អាករ</t>
        </is>
      </c>
      <c r="AC1913" s="418" t="inlineStr">
        <is>
          <t>L001-100067123</t>
        </is>
      </c>
      <c r="AD1913" s="418" t="inlineStr">
        <is>
          <t>រីឡាយអេប៊ល សូស អ៊ិនដាសស្រ្ទៀល (ខេមបូឌា)</t>
        </is>
      </c>
      <c r="AE1913" s="455" t="n">
        <v>3874640</v>
      </c>
      <c r="AF1913" s="455" t="n">
        <v>3522400</v>
      </c>
      <c r="AG1913" s="455" t="n">
        <v>0</v>
      </c>
      <c r="AH1913" s="455" t="n">
        <v>0</v>
      </c>
      <c r="AI1913" s="455" t="n">
        <v>352240</v>
      </c>
      <c r="AJ1913" s="455" t="n">
        <v>0</v>
      </c>
      <c r="AK1913" s="455" t="n">
        <v>0</v>
      </c>
      <c r="AL1913" s="455" t="n">
        <v>0</v>
      </c>
      <c r="AM1913" s="455" t="n">
        <v>0</v>
      </c>
      <c r="AN1913" s="455" t="n">
        <v>0</v>
      </c>
      <c r="AO1913" s="455" t="n">
        <v>0</v>
      </c>
      <c r="AP1913" s="455" t="n">
        <v>0</v>
      </c>
      <c r="AQ1913" s="455" t="n">
        <v>0</v>
      </c>
      <c r="AR1913" s="418" t="inlineStr"/>
      <c r="AS1913" s="418" t="inlineStr">
        <is>
          <t>ជួលម៉ាស៊ីនគុណកាត់អំបោះ</t>
        </is>
      </c>
      <c r="AT1913" s="418" t="inlineStr">
        <is>
          <t>បានប្រកាសពន្ធ</t>
        </is>
      </c>
    </row>
    <row r="1914">
      <c r="A1914" s="417" t="n">
        <v>1905</v>
      </c>
      <c r="B1914" s="418" t="inlineStr">
        <is>
          <t>Lunch for Buyer LC</t>
        </is>
      </c>
      <c r="C1914" s="418" t="inlineStr">
        <is>
          <t>ស៊ូ ចេង សូវីង ម៉ាស៊ីន ឯ.ក</t>
        </is>
      </c>
      <c r="D1914" s="418" t="inlineStr">
        <is>
          <t>K010-901702798</t>
        </is>
      </c>
      <c r="E1914" s="418" t="inlineStr">
        <is>
          <t>2022-001095</t>
        </is>
      </c>
      <c r="F1914" s="419" t="n">
        <v>44851</v>
      </c>
      <c r="G1914" s="420" t="n">
        <v>236208</v>
      </c>
      <c r="H1914" s="418" t="n"/>
      <c r="I1914" s="455" t="n">
        <v>236208</v>
      </c>
      <c r="J1914" s="418">
        <f>IF(L1914&lt;&gt;"",L1914,K1914)</f>
        <v/>
      </c>
      <c r="K1914" s="418">
        <f>IF(AND(T1914=TRUE, U1914=TRUE, V1914=TRUE), IF(W1914&lt;-0.05, "អនុញ្ញាត (អ្នកផ្គត់ផ្គង់ប្រកាសខ្វះ)", "បានប្រកាស (អនុញ្ញាត)"), IF(AND(T1914=FALSE, U1914=FALSE, V1914=FALSE), "ព្យួរទុក (មិនមានទិន្នន័យ)", "ប្រកាសខុស (ព្យួរទុក)"))</f>
        <v/>
      </c>
      <c r="L1914" s="418" t="inlineStr"/>
      <c r="M1914" s="418" t="inlineStr"/>
      <c r="N1914" s="455" t="n"/>
      <c r="O1914" s="455">
        <f>IF(W1914&lt;0,AI1914,I1914)</f>
        <v/>
      </c>
      <c r="P1914" s="455">
        <f>I1914-O1914</f>
        <v/>
      </c>
      <c r="Q1914" s="418" t="n"/>
      <c r="R1914" s="418" t="inlineStr">
        <is>
          <t>2022-001095</t>
        </is>
      </c>
      <c r="S1914" s="418" t="inlineStr">
        <is>
          <t>2022-001095</t>
        </is>
      </c>
      <c r="T1914" s="418">
        <f>R1914=S1914</f>
        <v/>
      </c>
      <c r="U1914" s="418">
        <f>AND(MONTH(F1914)=MONTH(Y1914), YEAR(F1914)=YEAR(Y1914))</f>
        <v/>
      </c>
      <c r="V1914" s="418">
        <f>AND(AC1914&lt;&gt;"", 'Company information'!D$4&lt;&gt;"", RIGHT(SUBSTITUTE(AC1914,"-",""),9)=RIGHT(SUBSTITUTE('Company information'!D$4,"-",""),9))</f>
        <v/>
      </c>
      <c r="W1914" s="418">
        <f>AI1914-I1914</f>
        <v/>
      </c>
      <c r="X1914" s="455" t="n"/>
      <c r="Y1914" s="419" t="n">
        <v>44851</v>
      </c>
      <c r="Z1914" s="418" t="inlineStr">
        <is>
          <t>2022-001095</t>
        </is>
      </c>
      <c r="AA1914" s="418" t="inlineStr"/>
      <c r="AB1914" s="418" t="inlineStr">
        <is>
          <t>បុគ្គលជាប់អាករ</t>
        </is>
      </c>
      <c r="AC1914" s="418" t="inlineStr">
        <is>
          <t>L001-100067123</t>
        </is>
      </c>
      <c r="AD1914" s="418" t="inlineStr">
        <is>
          <t>រីឡាយអេប៊ល សូស អ៊ិនដាសស្រ្ទៀល (ខេមបូឌា)</t>
        </is>
      </c>
      <c r="AE1914" s="455" t="n">
        <v>2598288</v>
      </c>
      <c r="AF1914" s="455" t="n">
        <v>2362080</v>
      </c>
      <c r="AG1914" s="455" t="n">
        <v>0</v>
      </c>
      <c r="AH1914" s="455" t="n">
        <v>0</v>
      </c>
      <c r="AI1914" s="455" t="n">
        <v>236208</v>
      </c>
      <c r="AJ1914" s="455" t="n">
        <v>0</v>
      </c>
      <c r="AK1914" s="455" t="n">
        <v>0</v>
      </c>
      <c r="AL1914" s="455" t="n">
        <v>0</v>
      </c>
      <c r="AM1914" s="455" t="n">
        <v>0</v>
      </c>
      <c r="AN1914" s="455" t="n">
        <v>0</v>
      </c>
      <c r="AO1914" s="455" t="n">
        <v>0</v>
      </c>
      <c r="AP1914" s="455" t="n">
        <v>0</v>
      </c>
      <c r="AQ1914" s="455" t="n">
        <v>0</v>
      </c>
      <c r="AR1914" s="418" t="inlineStr"/>
      <c r="AS1914" s="418" t="inlineStr">
        <is>
          <t>ជួលម៉ាស៊ីនផុងអំបោះ៤</t>
        </is>
      </c>
      <c r="AT1914" s="418" t="inlineStr">
        <is>
          <t>បានប្រកាសពន្ធ</t>
        </is>
      </c>
    </row>
    <row r="1915">
      <c r="A1915" s="417" t="n">
        <v>1906</v>
      </c>
      <c r="B1915" s="418" t="inlineStr">
        <is>
          <t>Lunch for Buyer LC</t>
        </is>
      </c>
      <c r="C1915" s="418" t="inlineStr">
        <is>
          <t>ស៊ូ ចេង សូវីង ម៉ាស៊ីន ឯ.ក</t>
        </is>
      </c>
      <c r="D1915" s="418" t="inlineStr">
        <is>
          <t>K010-901702798</t>
        </is>
      </c>
      <c r="E1915" s="418" t="inlineStr">
        <is>
          <t>2022-001094</t>
        </is>
      </c>
      <c r="F1915" s="419" t="n">
        <v>44851</v>
      </c>
      <c r="G1915" s="420" t="n">
        <v>176120</v>
      </c>
      <c r="H1915" s="418" t="n"/>
      <c r="I1915" s="455" t="n">
        <v>176120</v>
      </c>
      <c r="J1915" s="418">
        <f>IF(L1915&lt;&gt;"",L1915,K1915)</f>
        <v/>
      </c>
      <c r="K1915" s="418">
        <f>IF(AND(T1915=TRUE, U1915=TRUE, V1915=TRUE), IF(W1915&lt;-0.05, "អនុញ្ញាត (អ្នកផ្គត់ផ្គង់ប្រកាសខ្វះ)", "បានប្រកាស (អនុញ្ញាត)"), IF(AND(T1915=FALSE, U1915=FALSE, V1915=FALSE), "ព្យួរទុក (មិនមានទិន្នន័យ)", "ប្រកាសខុស (ព្យួរទុក)"))</f>
        <v/>
      </c>
      <c r="L1915" s="418" t="inlineStr"/>
      <c r="M1915" s="418" t="inlineStr"/>
      <c r="N1915" s="455" t="n"/>
      <c r="O1915" s="455">
        <f>IF(W1915&lt;0,AI1915,I1915)</f>
        <v/>
      </c>
      <c r="P1915" s="455">
        <f>I1915-O1915</f>
        <v/>
      </c>
      <c r="Q1915" s="418" t="n"/>
      <c r="R1915" s="418" t="inlineStr">
        <is>
          <t>2022-001094</t>
        </is>
      </c>
      <c r="S1915" s="418" t="inlineStr">
        <is>
          <t>2022-001094</t>
        </is>
      </c>
      <c r="T1915" s="418">
        <f>R1915=S1915</f>
        <v/>
      </c>
      <c r="U1915" s="418">
        <f>AND(MONTH(F1915)=MONTH(Y1915), YEAR(F1915)=YEAR(Y1915))</f>
        <v/>
      </c>
      <c r="V1915" s="418">
        <f>AND(AC1915&lt;&gt;"", 'Company information'!D$4&lt;&gt;"", RIGHT(SUBSTITUTE(AC1915,"-",""),9)=RIGHT(SUBSTITUTE('Company information'!D$4,"-",""),9))</f>
        <v/>
      </c>
      <c r="W1915" s="418">
        <f>AI1915-I1915</f>
        <v/>
      </c>
      <c r="X1915" s="455" t="n"/>
      <c r="Y1915" s="419" t="n">
        <v>44851</v>
      </c>
      <c r="Z1915" s="418" t="inlineStr">
        <is>
          <t>2022-001094</t>
        </is>
      </c>
      <c r="AA1915" s="418" t="inlineStr"/>
      <c r="AB1915" s="418" t="inlineStr">
        <is>
          <t>បុគ្គលជាប់អាករ</t>
        </is>
      </c>
      <c r="AC1915" s="418" t="inlineStr">
        <is>
          <t>L001-100067123</t>
        </is>
      </c>
      <c r="AD1915" s="418" t="inlineStr">
        <is>
          <t>រីឡាយអេប៊ល សូស អ៊ិនដាសស្រ្ទៀល (ខេមបូឌា)</t>
        </is>
      </c>
      <c r="AE1915" s="455" t="n">
        <v>1937320</v>
      </c>
      <c r="AF1915" s="455" t="n">
        <v>1761200</v>
      </c>
      <c r="AG1915" s="455" t="n">
        <v>0</v>
      </c>
      <c r="AH1915" s="455" t="n">
        <v>0</v>
      </c>
      <c r="AI1915" s="455" t="n">
        <v>176120</v>
      </c>
      <c r="AJ1915" s="455" t="n">
        <v>0</v>
      </c>
      <c r="AK1915" s="455" t="n">
        <v>0</v>
      </c>
      <c r="AL1915" s="455" t="n">
        <v>0</v>
      </c>
      <c r="AM1915" s="455" t="n">
        <v>0</v>
      </c>
      <c r="AN1915" s="455" t="n">
        <v>0</v>
      </c>
      <c r="AO1915" s="455" t="n">
        <v>0</v>
      </c>
      <c r="AP1915" s="455" t="n">
        <v>0</v>
      </c>
      <c r="AQ1915" s="455" t="n">
        <v>0</v>
      </c>
      <c r="AR1915" s="418" t="inlineStr"/>
      <c r="AS1915" s="418" t="inlineStr">
        <is>
          <t>ជួលម៉ាស៊ីនគុណកាត់អំបោះ</t>
        </is>
      </c>
      <c r="AT1915" s="418" t="inlineStr">
        <is>
          <t>បានប្រកាសពន្ធ</t>
        </is>
      </c>
    </row>
    <row r="1916">
      <c r="A1916" s="417" t="n">
        <v>1907</v>
      </c>
      <c r="B1916" s="418" t="inlineStr">
        <is>
          <t>Lunch for Buyer LC</t>
        </is>
      </c>
      <c r="C1916" s="418" t="inlineStr">
        <is>
          <t>ស៊ូ ចេង សូវីង ម៉ាស៊ីន ឯ.ក</t>
        </is>
      </c>
      <c r="D1916" s="418" t="inlineStr">
        <is>
          <t>K010-901702798</t>
        </is>
      </c>
      <c r="E1916" s="418" t="inlineStr">
        <is>
          <t>2022-001093</t>
        </is>
      </c>
      <c r="F1916" s="419" t="n">
        <v>44851</v>
      </c>
      <c r="G1916" s="420" t="n">
        <v>176120</v>
      </c>
      <c r="H1916" s="418" t="n"/>
      <c r="I1916" s="455" t="n">
        <v>176120</v>
      </c>
      <c r="J1916" s="418">
        <f>IF(L1916&lt;&gt;"",L1916,K1916)</f>
        <v/>
      </c>
      <c r="K1916" s="418">
        <f>IF(AND(T1916=TRUE, U1916=TRUE, V1916=TRUE), IF(W1916&lt;-0.05, "អនុញ្ញាត (អ្នកផ្គត់ផ្គង់ប្រកាសខ្វះ)", "បានប្រកាស (អនុញ្ញាត)"), IF(AND(T1916=FALSE, U1916=FALSE, V1916=FALSE), "ព្យួរទុក (មិនមានទិន្នន័យ)", "ប្រកាសខុស (ព្យួរទុក)"))</f>
        <v/>
      </c>
      <c r="L1916" s="418" t="inlineStr"/>
      <c r="M1916" s="418" t="inlineStr"/>
      <c r="N1916" s="455" t="n"/>
      <c r="O1916" s="455">
        <f>IF(W1916&lt;0,AI1916,I1916)</f>
        <v/>
      </c>
      <c r="P1916" s="455">
        <f>I1916-O1916</f>
        <v/>
      </c>
      <c r="Q1916" s="418" t="n"/>
      <c r="R1916" s="418" t="inlineStr">
        <is>
          <t>2022-001093</t>
        </is>
      </c>
      <c r="S1916" s="418" t="inlineStr">
        <is>
          <t>2022-001093</t>
        </is>
      </c>
      <c r="T1916" s="418">
        <f>R1916=S1916</f>
        <v/>
      </c>
      <c r="U1916" s="418">
        <f>AND(MONTH(F1916)=MONTH(Y1916), YEAR(F1916)=YEAR(Y1916))</f>
        <v/>
      </c>
      <c r="V1916" s="418">
        <f>AND(AC1916&lt;&gt;"", 'Company information'!D$4&lt;&gt;"", RIGHT(SUBSTITUTE(AC1916,"-",""),9)=RIGHT(SUBSTITUTE('Company information'!D$4,"-",""),9))</f>
        <v/>
      </c>
      <c r="W1916" s="418">
        <f>AI1916-I1916</f>
        <v/>
      </c>
      <c r="X1916" s="455" t="n"/>
      <c r="Y1916" s="419" t="n">
        <v>44851</v>
      </c>
      <c r="Z1916" s="418" t="inlineStr">
        <is>
          <t>2022-001093</t>
        </is>
      </c>
      <c r="AA1916" s="418" t="inlineStr"/>
      <c r="AB1916" s="418" t="inlineStr">
        <is>
          <t>បុគ្គលជាប់អាករ</t>
        </is>
      </c>
      <c r="AC1916" s="418" t="inlineStr">
        <is>
          <t>L001-100067123</t>
        </is>
      </c>
      <c r="AD1916" s="418" t="inlineStr">
        <is>
          <t>រីឡាយអេប៊ល សូស អ៊ិនដាសស្រ្ទៀល (ខេមបូឌា)</t>
        </is>
      </c>
      <c r="AE1916" s="455" t="n">
        <v>1937320</v>
      </c>
      <c r="AF1916" s="455" t="n">
        <v>1761200</v>
      </c>
      <c r="AG1916" s="455" t="n">
        <v>0</v>
      </c>
      <c r="AH1916" s="455" t="n">
        <v>0</v>
      </c>
      <c r="AI1916" s="455" t="n">
        <v>176120</v>
      </c>
      <c r="AJ1916" s="455" t="n">
        <v>0</v>
      </c>
      <c r="AK1916" s="455" t="n">
        <v>0</v>
      </c>
      <c r="AL1916" s="455" t="n">
        <v>0</v>
      </c>
      <c r="AM1916" s="455" t="n">
        <v>0</v>
      </c>
      <c r="AN1916" s="455" t="n">
        <v>0</v>
      </c>
      <c r="AO1916" s="455" t="n">
        <v>0</v>
      </c>
      <c r="AP1916" s="455" t="n">
        <v>0</v>
      </c>
      <c r="AQ1916" s="455" t="n">
        <v>0</v>
      </c>
      <c r="AR1916" s="418" t="inlineStr"/>
      <c r="AS1916" s="418" t="inlineStr">
        <is>
          <t>ជួលម៉ាស៊ីនគុណកាត់អំបោះ</t>
        </is>
      </c>
      <c r="AT1916" s="418" t="inlineStr">
        <is>
          <t>បានប្រកាសពន្ធ</t>
        </is>
      </c>
    </row>
    <row r="1917">
      <c r="A1917" s="417" t="n">
        <v>1908</v>
      </c>
      <c r="B1917" s="418" t="inlineStr">
        <is>
          <t>Lunch for Buyer LC</t>
        </is>
      </c>
      <c r="C1917" s="418" t="inlineStr">
        <is>
          <t>ស៊ូ ចេង សូវីង ម៉ាស៊ីន ឯ.ក</t>
        </is>
      </c>
      <c r="D1917" s="418" t="inlineStr">
        <is>
          <t>K010-901702798</t>
        </is>
      </c>
      <c r="E1917" s="418" t="inlineStr">
        <is>
          <t>2022-001092</t>
        </is>
      </c>
      <c r="F1917" s="419" t="n">
        <v>44851</v>
      </c>
      <c r="G1917" s="420" t="n">
        <v>352240</v>
      </c>
      <c r="H1917" s="418" t="n"/>
      <c r="I1917" s="455" t="n">
        <v>352240</v>
      </c>
      <c r="J1917" s="418">
        <f>IF(L1917&lt;&gt;"",L1917,K1917)</f>
        <v/>
      </c>
      <c r="K1917" s="418">
        <f>IF(AND(T1917=TRUE, U1917=TRUE, V1917=TRUE), IF(W1917&lt;-0.05, "អនុញ្ញាត (អ្នកផ្គត់ផ្គង់ប្រកាសខ្វះ)", "បានប្រកាស (អនុញ្ញាត)"), IF(AND(T1917=FALSE, U1917=FALSE, V1917=FALSE), "ព្យួរទុក (មិនមានទិន្នន័យ)", "ប្រកាសខុស (ព្យួរទុក)"))</f>
        <v/>
      </c>
      <c r="L1917" s="418" t="inlineStr"/>
      <c r="M1917" s="418" t="inlineStr"/>
      <c r="N1917" s="455" t="n"/>
      <c r="O1917" s="455">
        <f>IF(W1917&lt;0,AI1917,I1917)</f>
        <v/>
      </c>
      <c r="P1917" s="455">
        <f>I1917-O1917</f>
        <v/>
      </c>
      <c r="Q1917" s="418" t="n"/>
      <c r="R1917" s="418" t="inlineStr">
        <is>
          <t>2022-001092</t>
        </is>
      </c>
      <c r="S1917" s="418" t="inlineStr">
        <is>
          <t>2022-001092</t>
        </is>
      </c>
      <c r="T1917" s="418">
        <f>R1917=S1917</f>
        <v/>
      </c>
      <c r="U1917" s="418">
        <f>AND(MONTH(F1917)=MONTH(Y1917), YEAR(F1917)=YEAR(Y1917))</f>
        <v/>
      </c>
      <c r="V1917" s="418">
        <f>AND(AC1917&lt;&gt;"", 'Company information'!D$4&lt;&gt;"", RIGHT(SUBSTITUTE(AC1917,"-",""),9)=RIGHT(SUBSTITUTE('Company information'!D$4,"-",""),9))</f>
        <v/>
      </c>
      <c r="W1917" s="418">
        <f>AI1917-I1917</f>
        <v/>
      </c>
      <c r="X1917" s="455" t="n"/>
      <c r="Y1917" s="419" t="n">
        <v>44851</v>
      </c>
      <c r="Z1917" s="418" t="inlineStr">
        <is>
          <t>2022-001092</t>
        </is>
      </c>
      <c r="AA1917" s="418" t="inlineStr"/>
      <c r="AB1917" s="418" t="inlineStr">
        <is>
          <t>បុគ្គលជាប់អាករ</t>
        </is>
      </c>
      <c r="AC1917" s="418" t="inlineStr">
        <is>
          <t>L001-100067123</t>
        </is>
      </c>
      <c r="AD1917" s="418" t="inlineStr">
        <is>
          <t>រីឡាយអេប៊ល សូស អ៊ិនដាសស្រ្ទៀល (ខេមបូឌា)</t>
        </is>
      </c>
      <c r="AE1917" s="455" t="n">
        <v>3874640</v>
      </c>
      <c r="AF1917" s="455" t="n">
        <v>3522400</v>
      </c>
      <c r="AG1917" s="455" t="n">
        <v>0</v>
      </c>
      <c r="AH1917" s="455" t="n">
        <v>0</v>
      </c>
      <c r="AI1917" s="455" t="n">
        <v>352240</v>
      </c>
      <c r="AJ1917" s="455" t="n">
        <v>0</v>
      </c>
      <c r="AK1917" s="455" t="n">
        <v>0</v>
      </c>
      <c r="AL1917" s="455" t="n">
        <v>0</v>
      </c>
      <c r="AM1917" s="455" t="n">
        <v>0</v>
      </c>
      <c r="AN1917" s="455" t="n">
        <v>0</v>
      </c>
      <c r="AO1917" s="455" t="n">
        <v>0</v>
      </c>
      <c r="AP1917" s="455" t="n">
        <v>0</v>
      </c>
      <c r="AQ1917" s="455" t="n">
        <v>0</v>
      </c>
      <c r="AR1917" s="418" t="inlineStr"/>
      <c r="AS1917" s="418" t="inlineStr">
        <is>
          <t>ជួលម៉ាស៊ីនគុណកាត់អំបោះ</t>
        </is>
      </c>
      <c r="AT1917" s="418" t="inlineStr">
        <is>
          <t>បានប្រកាសពន្ធ</t>
        </is>
      </c>
    </row>
    <row r="1918">
      <c r="A1918" s="417" t="n">
        <v>1909</v>
      </c>
      <c r="B1918" s="418" t="inlineStr">
        <is>
          <t>Customs Declaration and CPF</t>
        </is>
      </c>
      <c r="C1918" s="418" t="inlineStr">
        <is>
          <t>ស៊ូ ចេង សូវីង ម៉ាស៊ីន ឯ.ក</t>
        </is>
      </c>
      <c r="D1918" s="418" t="inlineStr">
        <is>
          <t>K010-901702798</t>
        </is>
      </c>
      <c r="E1918" s="418" t="inlineStr">
        <is>
          <t>2022-001091</t>
        </is>
      </c>
      <c r="F1918" s="419" t="n">
        <v>44851</v>
      </c>
      <c r="G1918" s="420" t="n">
        <v>352240</v>
      </c>
      <c r="H1918" s="418" t="n"/>
      <c r="I1918" s="455" t="n">
        <v>352240</v>
      </c>
      <c r="J1918" s="418">
        <f>IF(L1918&lt;&gt;"",L1918,K1918)</f>
        <v/>
      </c>
      <c r="K1918" s="418">
        <f>IF(AND(T1918=TRUE, U1918=TRUE, V1918=TRUE), IF(W1918&lt;-0.05, "អនុញ្ញាត (អ្នកផ្គត់ផ្គង់ប្រកាសខ្វះ)", "បានប្រកាស (អនុញ្ញាត)"), IF(AND(T1918=FALSE, U1918=FALSE, V1918=FALSE), "ព្យួរទុក (មិនមានទិន្នន័យ)", "ប្រកាសខុស (ព្យួរទុក)"))</f>
        <v/>
      </c>
      <c r="L1918" s="418" t="inlineStr"/>
      <c r="M1918" s="418" t="inlineStr"/>
      <c r="N1918" s="455" t="n"/>
      <c r="O1918" s="455">
        <f>IF(W1918&lt;0,AI1918,I1918)</f>
        <v/>
      </c>
      <c r="P1918" s="455">
        <f>I1918-O1918</f>
        <v/>
      </c>
      <c r="Q1918" s="418" t="n"/>
      <c r="R1918" s="418" t="inlineStr">
        <is>
          <t>2022-001091</t>
        </is>
      </c>
      <c r="S1918" s="418" t="inlineStr">
        <is>
          <t>2022-001091</t>
        </is>
      </c>
      <c r="T1918" s="418">
        <f>R1918=S1918</f>
        <v/>
      </c>
      <c r="U1918" s="418">
        <f>AND(MONTH(F1918)=MONTH(Y1918), YEAR(F1918)=YEAR(Y1918))</f>
        <v/>
      </c>
      <c r="V1918" s="418">
        <f>AND(AC1918&lt;&gt;"", 'Company information'!D$4&lt;&gt;"", RIGHT(SUBSTITUTE(AC1918,"-",""),9)=RIGHT(SUBSTITUTE('Company information'!D$4,"-",""),9))</f>
        <v/>
      </c>
      <c r="W1918" s="418">
        <f>AI1918-I1918</f>
        <v/>
      </c>
      <c r="X1918" s="455" t="n"/>
      <c r="Y1918" s="419" t="n">
        <v>44851</v>
      </c>
      <c r="Z1918" s="418" t="inlineStr">
        <is>
          <t>2022-001091</t>
        </is>
      </c>
      <c r="AA1918" s="418" t="inlineStr"/>
      <c r="AB1918" s="418" t="inlineStr">
        <is>
          <t>បុគ្គលជាប់អាករ</t>
        </is>
      </c>
      <c r="AC1918" s="418" t="inlineStr">
        <is>
          <t>L001-100067123</t>
        </is>
      </c>
      <c r="AD1918" s="418" t="inlineStr">
        <is>
          <t>រីឡាយអេប៊ល សូស អ៊ិនដាសស្រ្ទៀល (ខេមបូឌា)</t>
        </is>
      </c>
      <c r="AE1918" s="455" t="n">
        <v>3874640</v>
      </c>
      <c r="AF1918" s="455" t="n">
        <v>3522400</v>
      </c>
      <c r="AG1918" s="455" t="n">
        <v>0</v>
      </c>
      <c r="AH1918" s="455" t="n">
        <v>0</v>
      </c>
      <c r="AI1918" s="455" t="n">
        <v>352240</v>
      </c>
      <c r="AJ1918" s="455" t="n">
        <v>0</v>
      </c>
      <c r="AK1918" s="455" t="n">
        <v>0</v>
      </c>
      <c r="AL1918" s="455" t="n">
        <v>0</v>
      </c>
      <c r="AM1918" s="455" t="n">
        <v>0</v>
      </c>
      <c r="AN1918" s="455" t="n">
        <v>0</v>
      </c>
      <c r="AO1918" s="455" t="n">
        <v>0</v>
      </c>
      <c r="AP1918" s="455" t="n">
        <v>0</v>
      </c>
      <c r="AQ1918" s="455" t="n">
        <v>0</v>
      </c>
      <c r="AR1918" s="418" t="inlineStr"/>
      <c r="AS1918" s="418" t="inlineStr">
        <is>
          <t>ជួលម៉ាស៊ីនគុណកាត់អំបោះ</t>
        </is>
      </c>
      <c r="AT1918" s="418" t="inlineStr">
        <is>
          <t>បានប្រកាសពន្ធ</t>
        </is>
      </c>
    </row>
    <row r="1919">
      <c r="A1919" s="417" t="n">
        <v>1910</v>
      </c>
      <c r="B1919" s="418" t="inlineStr">
        <is>
          <t>Customs Declaration, CPF and Transport Doc Fee</t>
        </is>
      </c>
      <c r="C1919" s="418" t="inlineStr">
        <is>
          <t>ស៊ូ ចេង សូវីង ម៉ាស៊ីន ឯ.ក</t>
        </is>
      </c>
      <c r="D1919" s="418" t="inlineStr">
        <is>
          <t>K010-901702798</t>
        </is>
      </c>
      <c r="E1919" s="418" t="inlineStr">
        <is>
          <t>2022-001090</t>
        </is>
      </c>
      <c r="F1919" s="419" t="n">
        <v>44851</v>
      </c>
      <c r="G1919" s="420" t="n">
        <v>157472</v>
      </c>
      <c r="H1919" s="418" t="n"/>
      <c r="I1919" s="455" t="n">
        <v>157472</v>
      </c>
      <c r="J1919" s="418">
        <f>IF(L1919&lt;&gt;"",L1919,K1919)</f>
        <v/>
      </c>
      <c r="K1919" s="418">
        <f>IF(AND(T1919=TRUE, U1919=TRUE, V1919=TRUE), IF(W1919&lt;-0.05, "អនុញ្ញាត (អ្នកផ្គត់ផ្គង់ប្រកាសខ្វះ)", "បានប្រកាស (អនុញ្ញាត)"), IF(AND(T1919=FALSE, U1919=FALSE, V1919=FALSE), "ព្យួរទុក (មិនមានទិន្នន័យ)", "ប្រកាសខុស (ព្យួរទុក)"))</f>
        <v/>
      </c>
      <c r="L1919" s="418" t="inlineStr"/>
      <c r="M1919" s="418" t="inlineStr"/>
      <c r="N1919" s="455" t="n"/>
      <c r="O1919" s="455">
        <f>IF(W1919&lt;0,AI1919,I1919)</f>
        <v/>
      </c>
      <c r="P1919" s="455">
        <f>I1919-O1919</f>
        <v/>
      </c>
      <c r="Q1919" s="418" t="n"/>
      <c r="R1919" s="418" t="inlineStr">
        <is>
          <t>2022-001090</t>
        </is>
      </c>
      <c r="S1919" s="418" t="inlineStr">
        <is>
          <t>2022-001090</t>
        </is>
      </c>
      <c r="T1919" s="418">
        <f>R1919=S1919</f>
        <v/>
      </c>
      <c r="U1919" s="418">
        <f>AND(MONTH(F1919)=MONTH(Y1919), YEAR(F1919)=YEAR(Y1919))</f>
        <v/>
      </c>
      <c r="V1919" s="418">
        <f>AND(AC1919&lt;&gt;"", 'Company information'!D$4&lt;&gt;"", RIGHT(SUBSTITUTE(AC1919,"-",""),9)=RIGHT(SUBSTITUTE('Company information'!D$4,"-",""),9))</f>
        <v/>
      </c>
      <c r="W1919" s="418">
        <f>AI1919-I1919</f>
        <v/>
      </c>
      <c r="X1919" s="455" t="n"/>
      <c r="Y1919" s="419" t="n">
        <v>44851</v>
      </c>
      <c r="Z1919" s="418" t="inlineStr">
        <is>
          <t>2022-001090</t>
        </is>
      </c>
      <c r="AA1919" s="418" t="inlineStr"/>
      <c r="AB1919" s="418" t="inlineStr">
        <is>
          <t>បុគ្គលជាប់អាករ</t>
        </is>
      </c>
      <c r="AC1919" s="418" t="inlineStr">
        <is>
          <t>L001-100067123</t>
        </is>
      </c>
      <c r="AD1919" s="418" t="inlineStr">
        <is>
          <t>រីឡាយអេប៊ល សូស អ៊ិនដាសស្រ្ទៀល (ខេមបូឌា)</t>
        </is>
      </c>
      <c r="AE1919" s="455" t="n">
        <v>1732192</v>
      </c>
      <c r="AF1919" s="455" t="n">
        <v>1574720</v>
      </c>
      <c r="AG1919" s="455" t="n">
        <v>0</v>
      </c>
      <c r="AH1919" s="455" t="n">
        <v>0</v>
      </c>
      <c r="AI1919" s="455" t="n">
        <v>157472</v>
      </c>
      <c r="AJ1919" s="455" t="n">
        <v>0</v>
      </c>
      <c r="AK1919" s="455" t="n">
        <v>0</v>
      </c>
      <c r="AL1919" s="455" t="n">
        <v>0</v>
      </c>
      <c r="AM1919" s="455" t="n">
        <v>0</v>
      </c>
      <c r="AN1919" s="455" t="n">
        <v>0</v>
      </c>
      <c r="AO1919" s="455" t="n">
        <v>0</v>
      </c>
      <c r="AP1919" s="455" t="n">
        <v>0</v>
      </c>
      <c r="AQ1919" s="455" t="n">
        <v>0</v>
      </c>
      <c r="AR1919" s="418" t="inlineStr"/>
      <c r="AS1919" s="418" t="inlineStr">
        <is>
          <t>ជួលម៉ាស៊ីនផុងអំបោះ៤</t>
        </is>
      </c>
      <c r="AT1919" s="418" t="inlineStr">
        <is>
          <t>បានប្រកាសពន្ធ</t>
        </is>
      </c>
    </row>
    <row r="1920">
      <c r="A1920" s="417" t="n">
        <v>1911</v>
      </c>
      <c r="B1920" s="418" t="inlineStr">
        <is>
          <t>Fruit and Tape</t>
        </is>
      </c>
      <c r="C1920" s="418" t="inlineStr">
        <is>
          <t>ជូយី (ខេមបូឌា)</t>
        </is>
      </c>
      <c r="D1920" s="418" t="inlineStr">
        <is>
          <t>B108-109007050</t>
        </is>
      </c>
      <c r="E1920" s="418" t="inlineStr">
        <is>
          <t>002187</t>
        </is>
      </c>
      <c r="F1920" s="419" t="n">
        <v>44847</v>
      </c>
      <c r="G1920" s="420" t="n">
        <v>186210</v>
      </c>
      <c r="H1920" s="418" t="n"/>
      <c r="I1920" s="455" t="n">
        <v>186210</v>
      </c>
      <c r="J1920" s="418">
        <f>IF(L1920&lt;&gt;"",L1920,K1920)</f>
        <v/>
      </c>
      <c r="K1920" s="418">
        <f>IF(AND(T1920=TRUE, U1920=TRUE, V1920=TRUE), IF(W1920&lt;-0.05, "អនុញ្ញាត (អ្នកផ្គត់ផ្គង់ប្រកាសខ្វះ)", "បានប្រកាស (អនុញ្ញាត)"), IF(AND(T1920=FALSE, U1920=FALSE, V1920=FALSE), "ព្យួរទុក (មិនមានទិន្នន័យ)", "ប្រកាសខុស (ព្យួរទុក)"))</f>
        <v/>
      </c>
      <c r="L1920" s="418" t="inlineStr"/>
      <c r="M1920" s="418" t="inlineStr"/>
      <c r="N1920" s="455" t="n"/>
      <c r="O1920" s="455">
        <f>IF(W1920&lt;0,AI1920,I1920)</f>
        <v/>
      </c>
      <c r="P1920" s="455">
        <f>I1920-O1920</f>
        <v/>
      </c>
      <c r="Q1920" s="418" t="n"/>
      <c r="R1920" s="418" t="inlineStr">
        <is>
          <t>002187</t>
        </is>
      </c>
      <c r="S1920" s="418" t="inlineStr">
        <is>
          <t>002187</t>
        </is>
      </c>
      <c r="T1920" s="418">
        <f>R1920=S1920</f>
        <v/>
      </c>
      <c r="U1920" s="418">
        <f>AND(MONTH(F1920)=MONTH(Y1920), YEAR(F1920)=YEAR(Y1920))</f>
        <v/>
      </c>
      <c r="V1920" s="418">
        <f>AND(AC1920&lt;&gt;"", 'Company information'!D$4&lt;&gt;"", RIGHT(SUBSTITUTE(AC1920,"-",""),9)=RIGHT(SUBSTITUTE('Company information'!D$4,"-",""),9))</f>
        <v/>
      </c>
      <c r="W1920" s="418">
        <f>AI1920-I1920</f>
        <v/>
      </c>
      <c r="X1920" s="455" t="n"/>
      <c r="Y1920" s="419" t="n">
        <v>44818</v>
      </c>
      <c r="Z1920" s="418" t="inlineStr">
        <is>
          <t>002187</t>
        </is>
      </c>
      <c r="AA1920" s="418" t="inlineStr"/>
      <c r="AB1920" s="418" t="inlineStr">
        <is>
          <t>បុគ្គលជាប់អាករ</t>
        </is>
      </c>
      <c r="AC1920" s="418" t="inlineStr">
        <is>
          <t>K009-902100571</t>
        </is>
      </c>
      <c r="AD1920" s="418" t="inlineStr">
        <is>
          <t>ធីអេស ឡាក់សឺរៀស ឡូជីស្ទីក ឯ.ក</t>
        </is>
      </c>
      <c r="AE1920" s="455" t="n">
        <v>951027</v>
      </c>
      <c r="AF1920" s="455" t="n">
        <v>864570</v>
      </c>
      <c r="AG1920" s="455" t="n">
        <v>0</v>
      </c>
      <c r="AH1920" s="455" t="n">
        <v>0</v>
      </c>
      <c r="AI1920" s="455" t="n">
        <v>86457</v>
      </c>
      <c r="AJ1920" s="455" t="n">
        <v>0</v>
      </c>
      <c r="AK1920" s="455" t="n">
        <v>0</v>
      </c>
      <c r="AL1920" s="455" t="n">
        <v>0</v>
      </c>
      <c r="AM1920" s="455" t="n">
        <v>0</v>
      </c>
      <c r="AN1920" s="455" t="n">
        <v>0</v>
      </c>
      <c r="AO1920" s="455" t="n">
        <v>0</v>
      </c>
      <c r="AP1920" s="455" t="n">
        <v>0</v>
      </c>
      <c r="AQ1920" s="455" t="n">
        <v>0</v>
      </c>
      <c r="AR1920" s="418" t="inlineStr"/>
      <c r="AS1920" s="418" t="inlineStr">
        <is>
          <t>Trucking</t>
        </is>
      </c>
      <c r="AT1920" s="418" t="inlineStr">
        <is>
          <t>បានប្រកាសពន្ធ</t>
        </is>
      </c>
    </row>
    <row r="1921">
      <c r="A1921" s="417" t="n">
        <v>1912</v>
      </c>
      <c r="B1921" s="418" t="inlineStr">
        <is>
          <t>Customs Declaration and CPF</t>
        </is>
      </c>
      <c r="C1921" s="418" t="inlineStr">
        <is>
          <t>ជូយី (ខេមបូឌា)</t>
        </is>
      </c>
      <c r="D1921" s="418" t="inlineStr">
        <is>
          <t>B108-109007050</t>
        </is>
      </c>
      <c r="E1921" s="418" t="inlineStr">
        <is>
          <t>002186</t>
        </is>
      </c>
      <c r="F1921" s="419" t="n">
        <v>44847</v>
      </c>
      <c r="G1921" s="420" t="n">
        <v>37242</v>
      </c>
      <c r="H1921" s="418" t="n"/>
      <c r="I1921" s="455" t="n">
        <v>37242</v>
      </c>
      <c r="J1921" s="418">
        <f>IF(L1921&lt;&gt;"",L1921,K1921)</f>
        <v/>
      </c>
      <c r="K1921" s="418">
        <f>IF(AND(T1921=TRUE, U1921=TRUE, V1921=TRUE), IF(W1921&lt;-0.05, "អនុញ្ញាត (អ្នកផ្គត់ផ្គង់ប្រកាសខ្វះ)", "បានប្រកាស (អនុញ្ញាត)"), IF(AND(T1921=FALSE, U1921=FALSE, V1921=FALSE), "ព្យួរទុក (មិនមានទិន្នន័យ)", "ប្រកាសខុស (ព្យួរទុក)"))</f>
        <v/>
      </c>
      <c r="L1921" s="418" t="inlineStr"/>
      <c r="M1921" s="418" t="inlineStr"/>
      <c r="N1921" s="455" t="n"/>
      <c r="O1921" s="455">
        <f>IF(W1921&lt;0,AI1921,I1921)</f>
        <v/>
      </c>
      <c r="P1921" s="455">
        <f>I1921-O1921</f>
        <v/>
      </c>
      <c r="Q1921" s="418" t="n"/>
      <c r="R1921" s="418" t="inlineStr">
        <is>
          <t>002186</t>
        </is>
      </c>
      <c r="S1921" s="418" t="inlineStr">
        <is>
          <t>002186</t>
        </is>
      </c>
      <c r="T1921" s="418">
        <f>R1921=S1921</f>
        <v/>
      </c>
      <c r="U1921" s="418">
        <f>AND(MONTH(F1921)=MONTH(Y1921), YEAR(F1921)=YEAR(Y1921))</f>
        <v/>
      </c>
      <c r="V1921" s="418">
        <f>AND(AC1921&lt;&gt;"", 'Company information'!D$4&lt;&gt;"", RIGHT(SUBSTITUTE(AC1921,"-",""),9)=RIGHT(SUBSTITUTE('Company information'!D$4,"-",""),9))</f>
        <v/>
      </c>
      <c r="W1921" s="418">
        <f>AI1921-I1921</f>
        <v/>
      </c>
      <c r="X1921" s="455" t="n"/>
      <c r="Y1921" s="419" t="n">
        <v>44818</v>
      </c>
      <c r="Z1921" s="418" t="inlineStr">
        <is>
          <t>002186</t>
        </is>
      </c>
      <c r="AA1921" s="418" t="inlineStr"/>
      <c r="AB1921" s="418" t="inlineStr">
        <is>
          <t>បុគ្គលជាប់អាករ</t>
        </is>
      </c>
      <c r="AC1921" s="418" t="inlineStr">
        <is>
          <t>L001-100149995</t>
        </is>
      </c>
      <c r="AD1921" s="418" t="inlineStr">
        <is>
          <t>បុក សេង ភី ភី អេស អ៊ី ហ្សេត ដ្រាយ ផត</t>
        </is>
      </c>
      <c r="AE1921" s="455" t="n">
        <v>203792</v>
      </c>
      <c r="AF1921" s="455" t="n">
        <v>185265</v>
      </c>
      <c r="AG1921" s="455" t="n">
        <v>0</v>
      </c>
      <c r="AH1921" s="455" t="n">
        <v>0</v>
      </c>
      <c r="AI1921" s="455" t="n">
        <v>18527</v>
      </c>
      <c r="AJ1921" s="455" t="n">
        <v>0</v>
      </c>
      <c r="AK1921" s="455" t="n">
        <v>0</v>
      </c>
      <c r="AL1921" s="455" t="n">
        <v>0</v>
      </c>
      <c r="AM1921" s="455" t="n">
        <v>0</v>
      </c>
      <c r="AN1921" s="455" t="n">
        <v>0</v>
      </c>
      <c r="AO1921" s="455" t="n">
        <v>0</v>
      </c>
      <c r="AP1921" s="455" t="n">
        <v>0</v>
      </c>
      <c r="AQ1921" s="455" t="n">
        <v>0</v>
      </c>
      <c r="AR1921" s="418" t="inlineStr"/>
      <c r="AS1921" s="418" t="inlineStr">
        <is>
          <t>Trucking</t>
        </is>
      </c>
      <c r="AT1921" s="418" t="inlineStr">
        <is>
          <t>បានប្រកាសពន្ធ</t>
        </is>
      </c>
    </row>
    <row r="1922">
      <c r="A1922" s="417" t="n">
        <v>1913</v>
      </c>
      <c r="B1922" s="418" t="inlineStr">
        <is>
          <t>Doc Fee and Agency Fee</t>
        </is>
      </c>
      <c r="C1922" s="418" t="inlineStr">
        <is>
          <t>ជូយី (ខេមបូឌា)</t>
        </is>
      </c>
      <c r="D1922" s="418" t="inlineStr">
        <is>
          <t>B108-109007050</t>
        </is>
      </c>
      <c r="E1922" s="418" t="inlineStr">
        <is>
          <t>002185</t>
        </is>
      </c>
      <c r="F1922" s="419" t="n">
        <v>44847</v>
      </c>
      <c r="G1922" s="420" t="n">
        <v>62070</v>
      </c>
      <c r="H1922" s="418" t="n"/>
      <c r="I1922" s="455" t="n">
        <v>62070</v>
      </c>
      <c r="J1922" s="418">
        <f>IF(L1922&lt;&gt;"",L1922,K1922)</f>
        <v/>
      </c>
      <c r="K1922" s="418">
        <f>IF(AND(T1922=TRUE, U1922=TRUE, V1922=TRUE), IF(W1922&lt;-0.05, "អនុញ្ញាត (អ្នកផ្គត់ផ្គង់ប្រកាសខ្វះ)", "បានប្រកាស (អនុញ្ញាត)"), IF(AND(T1922=FALSE, U1922=FALSE, V1922=FALSE), "ព្យួរទុក (មិនមានទិន្នន័យ)", "ប្រកាសខុស (ព្យួរទុក)"))</f>
        <v/>
      </c>
      <c r="L1922" s="418" t="inlineStr"/>
      <c r="M1922" s="418" t="inlineStr"/>
      <c r="N1922" s="455" t="n"/>
      <c r="O1922" s="455">
        <f>IF(W1922&lt;0,AI1922,I1922)</f>
        <v/>
      </c>
      <c r="P1922" s="455">
        <f>I1922-O1922</f>
        <v/>
      </c>
      <c r="Q1922" s="418" t="n"/>
      <c r="R1922" s="418" t="inlineStr">
        <is>
          <t>002185</t>
        </is>
      </c>
      <c r="S1922" s="418" t="inlineStr">
        <is>
          <t>002185</t>
        </is>
      </c>
      <c r="T1922" s="418">
        <f>R1922=S1922</f>
        <v/>
      </c>
      <c r="U1922" s="418">
        <f>AND(MONTH(F1922)=MONTH(Y1922), YEAR(F1922)=YEAR(Y1922))</f>
        <v/>
      </c>
      <c r="V1922" s="418">
        <f>AND(AC1922&lt;&gt;"", 'Company information'!D$4&lt;&gt;"", RIGHT(SUBSTITUTE(AC1922,"-",""),9)=RIGHT(SUBSTITUTE('Company information'!D$4,"-",""),9))</f>
        <v/>
      </c>
      <c r="W1922" s="418">
        <f>AI1922-I1922</f>
        <v/>
      </c>
      <c r="X1922" s="455" t="n"/>
      <c r="Y1922" s="419" t="n">
        <v>44818</v>
      </c>
      <c r="Z1922" s="418" t="inlineStr">
        <is>
          <t>002185</t>
        </is>
      </c>
      <c r="AA1922" s="418" t="inlineStr"/>
      <c r="AB1922" s="418" t="inlineStr">
        <is>
          <t>បុគ្គលជាប់អាករ</t>
        </is>
      </c>
      <c r="AC1922" s="418" t="inlineStr">
        <is>
          <t>L001-100067123</t>
        </is>
      </c>
      <c r="AD1922" s="418" t="inlineStr">
        <is>
          <t>រីឡាយអេប៊ល សូស អ៊ិនដាសស្រ្ទៀល (ខេមបូឌា)</t>
        </is>
      </c>
      <c r="AE1922" s="455" t="n">
        <v>1009900</v>
      </c>
      <c r="AF1922" s="455" t="n">
        <v>918091</v>
      </c>
      <c r="AG1922" s="455" t="n">
        <v>0</v>
      </c>
      <c r="AH1922" s="455" t="n">
        <v>0</v>
      </c>
      <c r="AI1922" s="455" t="n">
        <v>91809</v>
      </c>
      <c r="AJ1922" s="455" t="n">
        <v>0</v>
      </c>
      <c r="AK1922" s="455" t="n">
        <v>0</v>
      </c>
      <c r="AL1922" s="455" t="n">
        <v>0</v>
      </c>
      <c r="AM1922" s="455" t="n">
        <v>0</v>
      </c>
      <c r="AN1922" s="455" t="n">
        <v>0</v>
      </c>
      <c r="AO1922" s="455" t="n">
        <v>0</v>
      </c>
      <c r="AP1922" s="455" t="n">
        <v>0</v>
      </c>
      <c r="AQ1922" s="455" t="n">
        <v>0</v>
      </c>
      <c r="AR1922" s="418" t="inlineStr"/>
      <c r="AS1922" s="418" t="inlineStr">
        <is>
          <t>Trucking</t>
        </is>
      </c>
      <c r="AT1922" s="418" t="inlineStr">
        <is>
          <t>បានប្រកាសពន្ធ</t>
        </is>
      </c>
    </row>
    <row r="1923">
      <c r="A1923" s="417" t="n">
        <v>1914</v>
      </c>
      <c r="B1923" s="418" t="inlineStr">
        <is>
          <t>Customs Clearance Fee and Trucking Fee</t>
        </is>
      </c>
      <c r="C1923" s="418" t="inlineStr">
        <is>
          <t>ជូយី (ខេមបូឌា)</t>
        </is>
      </c>
      <c r="D1923" s="418" t="inlineStr">
        <is>
          <t>B108-109007050</t>
        </is>
      </c>
      <c r="E1923" s="418" t="inlineStr">
        <is>
          <t>002184</t>
        </is>
      </c>
      <c r="F1923" s="419" t="n">
        <v>44847</v>
      </c>
      <c r="G1923" s="420" t="n">
        <v>136554</v>
      </c>
      <c r="H1923" s="418" t="n"/>
      <c r="I1923" s="455" t="n">
        <v>136554</v>
      </c>
      <c r="J1923" s="418">
        <f>IF(L1923&lt;&gt;"",L1923,K1923)</f>
        <v/>
      </c>
      <c r="K1923" s="418">
        <f>IF(AND(T1923=TRUE, U1923=TRUE, V1923=TRUE), IF(W1923&lt;-0.05, "អនុញ្ញាត (អ្នកផ្គត់ផ្គង់ប្រកាសខ្វះ)", "បានប្រកាស (អនុញ្ញាត)"), IF(AND(T1923=FALSE, U1923=FALSE, V1923=FALSE), "ព្យួរទុក (មិនមានទិន្នន័យ)", "ប្រកាសខុស (ព្យួរទុក)"))</f>
        <v/>
      </c>
      <c r="L1923" s="418" t="inlineStr"/>
      <c r="M1923" s="418" t="inlineStr"/>
      <c r="N1923" s="455" t="n"/>
      <c r="O1923" s="455">
        <f>IF(W1923&lt;0,AI1923,I1923)</f>
        <v/>
      </c>
      <c r="P1923" s="455">
        <f>I1923-O1923</f>
        <v/>
      </c>
      <c r="Q1923" s="418" t="n"/>
      <c r="R1923" s="418" t="inlineStr">
        <is>
          <t>002184</t>
        </is>
      </c>
      <c r="S1923" s="418" t="inlineStr">
        <is>
          <t>002184</t>
        </is>
      </c>
      <c r="T1923" s="418">
        <f>R1923=S1923</f>
        <v/>
      </c>
      <c r="U1923" s="418">
        <f>AND(MONTH(F1923)=MONTH(Y1923), YEAR(F1923)=YEAR(Y1923))</f>
        <v/>
      </c>
      <c r="V1923" s="418">
        <f>AND(AC1923&lt;&gt;"", 'Company information'!D$4&lt;&gt;"", RIGHT(SUBSTITUTE(AC1923,"-",""),9)=RIGHT(SUBSTITUTE('Company information'!D$4,"-",""),9))</f>
        <v/>
      </c>
      <c r="W1923" s="418">
        <f>AI1923-I1923</f>
        <v/>
      </c>
      <c r="X1923" s="455" t="n"/>
      <c r="Y1923" s="419" t="n">
        <v>44818</v>
      </c>
      <c r="Z1923" s="418" t="inlineStr">
        <is>
          <t>002184</t>
        </is>
      </c>
      <c r="AA1923" s="418" t="inlineStr"/>
      <c r="AB1923" s="418" t="inlineStr">
        <is>
          <t>បុគ្គលជាប់អាករ</t>
        </is>
      </c>
      <c r="AC1923" s="418" t="inlineStr">
        <is>
          <t>L001-100149995</t>
        </is>
      </c>
      <c r="AD1923" s="418" t="inlineStr">
        <is>
          <t>បុក សេង ភី ភី អេស អ៊ី ហ្សេត ដ្រាយ ផត</t>
        </is>
      </c>
      <c r="AE1923" s="455" t="n">
        <v>815166</v>
      </c>
      <c r="AF1923" s="455" t="n">
        <v>741060</v>
      </c>
      <c r="AG1923" s="455" t="n">
        <v>0</v>
      </c>
      <c r="AH1923" s="455" t="n">
        <v>0</v>
      </c>
      <c r="AI1923" s="455" t="n">
        <v>74106</v>
      </c>
      <c r="AJ1923" s="455" t="n">
        <v>0</v>
      </c>
      <c r="AK1923" s="455" t="n">
        <v>0</v>
      </c>
      <c r="AL1923" s="455" t="n">
        <v>0</v>
      </c>
      <c r="AM1923" s="455" t="n">
        <v>0</v>
      </c>
      <c r="AN1923" s="455" t="n">
        <v>0</v>
      </c>
      <c r="AO1923" s="455" t="n">
        <v>0</v>
      </c>
      <c r="AP1923" s="455" t="n">
        <v>0</v>
      </c>
      <c r="AQ1923" s="455" t="n">
        <v>0</v>
      </c>
      <c r="AR1923" s="418" t="inlineStr"/>
      <c r="AS1923" s="418" t="inlineStr">
        <is>
          <t>Trucking</t>
        </is>
      </c>
      <c r="AT1923" s="418" t="inlineStr">
        <is>
          <t>បានប្រកាសពន្ធ</t>
        </is>
      </c>
    </row>
    <row r="1924">
      <c r="A1924" s="417" t="n">
        <v>1915</v>
      </c>
      <c r="B1924" s="418" t="inlineStr">
        <is>
          <t>Charge from warehouse</t>
        </is>
      </c>
      <c r="C1924" s="418" t="inlineStr">
        <is>
          <t>ជូយី (ខេមបូឌា)</t>
        </is>
      </c>
      <c r="D1924" s="418" t="inlineStr">
        <is>
          <t>B108-109007050</t>
        </is>
      </c>
      <c r="E1924" s="418" t="inlineStr">
        <is>
          <t>002183</t>
        </is>
      </c>
      <c r="F1924" s="419" t="n">
        <v>44847</v>
      </c>
      <c r="G1924" s="420" t="n">
        <v>161382</v>
      </c>
      <c r="H1924" s="418" t="n"/>
      <c r="I1924" s="455" t="n">
        <v>161382</v>
      </c>
      <c r="J1924" s="418">
        <f>IF(L1924&lt;&gt;"",L1924,K1924)</f>
        <v/>
      </c>
      <c r="K1924" s="418">
        <f>IF(AND(T1924=TRUE, U1924=TRUE, V1924=TRUE), IF(W1924&lt;-0.05, "អនុញ្ញាត (អ្នកផ្គត់ផ្គង់ប្រកាសខ្វះ)", "បានប្រកាស (អនុញ្ញាត)"), IF(AND(T1924=FALSE, U1924=FALSE, V1924=FALSE), "ព្យួរទុក (មិនមានទិន្នន័យ)", "ប្រកាសខុស (ព្យួរទុក)"))</f>
        <v/>
      </c>
      <c r="L1924" s="418" t="inlineStr"/>
      <c r="M1924" s="418" t="inlineStr"/>
      <c r="N1924" s="455" t="n"/>
      <c r="O1924" s="455">
        <f>IF(W1924&lt;0,AI1924,I1924)</f>
        <v/>
      </c>
      <c r="P1924" s="455">
        <f>I1924-O1924</f>
        <v/>
      </c>
      <c r="Q1924" s="418" t="n"/>
      <c r="R1924" s="418" t="inlineStr">
        <is>
          <t>002183</t>
        </is>
      </c>
      <c r="S1924" s="418" t="inlineStr">
        <is>
          <t>002183</t>
        </is>
      </c>
      <c r="T1924" s="418">
        <f>R1924=S1924</f>
        <v/>
      </c>
      <c r="U1924" s="418">
        <f>AND(MONTH(F1924)=MONTH(Y1924), YEAR(F1924)=YEAR(Y1924))</f>
        <v/>
      </c>
      <c r="V1924" s="418">
        <f>AND(AC1924&lt;&gt;"", 'Company information'!D$4&lt;&gt;"", RIGHT(SUBSTITUTE(AC1924,"-",""),9)=RIGHT(SUBSTITUTE('Company information'!D$4,"-",""),9))</f>
        <v/>
      </c>
      <c r="W1924" s="418">
        <f>AI1924-I1924</f>
        <v/>
      </c>
      <c r="X1924" s="455" t="n"/>
      <c r="Y1924" s="419" t="n">
        <v>44818</v>
      </c>
      <c r="Z1924" s="418" t="inlineStr">
        <is>
          <t>002183</t>
        </is>
      </c>
      <c r="AA1924" s="418" t="inlineStr"/>
      <c r="AB1924" s="418" t="inlineStr">
        <is>
          <t>បុគ្គលជាប់អាករ</t>
        </is>
      </c>
      <c r="AC1924" s="418" t="inlineStr">
        <is>
          <t>K009-902100571</t>
        </is>
      </c>
      <c r="AD1924" s="418" t="inlineStr">
        <is>
          <t>ធីអេស ឡាក់សឺរៀស ឡូជីស្ទីក ឯ.ក</t>
        </is>
      </c>
      <c r="AE1924" s="455" t="n">
        <v>1494471</v>
      </c>
      <c r="AF1924" s="455" t="n">
        <v>1358610</v>
      </c>
      <c r="AG1924" s="455" t="n">
        <v>0</v>
      </c>
      <c r="AH1924" s="455" t="n">
        <v>0</v>
      </c>
      <c r="AI1924" s="455" t="n">
        <v>135861</v>
      </c>
      <c r="AJ1924" s="455" t="n">
        <v>0</v>
      </c>
      <c r="AK1924" s="455" t="n">
        <v>0</v>
      </c>
      <c r="AL1924" s="455" t="n">
        <v>0</v>
      </c>
      <c r="AM1924" s="455" t="n">
        <v>0</v>
      </c>
      <c r="AN1924" s="455" t="n">
        <v>0</v>
      </c>
      <c r="AO1924" s="455" t="n">
        <v>0</v>
      </c>
      <c r="AP1924" s="455" t="n">
        <v>0</v>
      </c>
      <c r="AQ1924" s="455" t="n">
        <v>0</v>
      </c>
      <c r="AR1924" s="418" t="inlineStr"/>
      <c r="AS1924" s="418" t="inlineStr">
        <is>
          <t>Trucking</t>
        </is>
      </c>
      <c r="AT1924" s="418" t="inlineStr">
        <is>
          <t>បានប្រកាសពន្ធ</t>
        </is>
      </c>
    </row>
    <row r="1925">
      <c r="A1925" s="417" t="n">
        <v>1916</v>
      </c>
      <c r="B1925" s="418" t="inlineStr">
        <is>
          <t>Import Shipment Expense</t>
        </is>
      </c>
      <c r="C1925" s="418" t="inlineStr">
        <is>
          <t>ជូយី (ខេមបូឌា)</t>
        </is>
      </c>
      <c r="D1925" s="418" t="inlineStr">
        <is>
          <t>B108-109007050</t>
        </is>
      </c>
      <c r="E1925" s="418" t="inlineStr">
        <is>
          <t>002182</t>
        </is>
      </c>
      <c r="F1925" s="419" t="n">
        <v>44847</v>
      </c>
      <c r="G1925" s="420" t="n">
        <v>124140</v>
      </c>
      <c r="H1925" s="418" t="n"/>
      <c r="I1925" s="455" t="n">
        <v>124140</v>
      </c>
      <c r="J1925" s="418">
        <f>IF(L1925&lt;&gt;"",L1925,K1925)</f>
        <v/>
      </c>
      <c r="K1925" s="418">
        <f>IF(AND(T1925=TRUE, U1925=TRUE, V1925=TRUE), IF(W1925&lt;-0.05, "អនុញ្ញាត (អ្នកផ្គត់ផ្គង់ប្រកាសខ្វះ)", "បានប្រកាស (អនុញ្ញាត)"), IF(AND(T1925=FALSE, U1925=FALSE, V1925=FALSE), "ព្យួរទុក (មិនមានទិន្នន័យ)", "ប្រកាសខុស (ព្យួរទុក)"))</f>
        <v/>
      </c>
      <c r="L1925" s="418" t="inlineStr"/>
      <c r="M1925" s="418" t="inlineStr"/>
      <c r="N1925" s="455" t="n"/>
      <c r="O1925" s="455">
        <f>IF(W1925&lt;0,AI1925,I1925)</f>
        <v/>
      </c>
      <c r="P1925" s="455">
        <f>I1925-O1925</f>
        <v/>
      </c>
      <c r="Q1925" s="418" t="n"/>
      <c r="R1925" s="418" t="inlineStr">
        <is>
          <t>002182</t>
        </is>
      </c>
      <c r="S1925" s="418" t="inlineStr">
        <is>
          <t>002182</t>
        </is>
      </c>
      <c r="T1925" s="418">
        <f>R1925=S1925</f>
        <v/>
      </c>
      <c r="U1925" s="418">
        <f>AND(MONTH(F1925)=MONTH(Y1925), YEAR(F1925)=YEAR(Y1925))</f>
        <v/>
      </c>
      <c r="V1925" s="418">
        <f>AND(AC1925&lt;&gt;"", 'Company information'!D$4&lt;&gt;"", RIGHT(SUBSTITUTE(AC1925,"-",""),9)=RIGHT(SUBSTITUTE('Company information'!D$4,"-",""),9))</f>
        <v/>
      </c>
      <c r="W1925" s="418">
        <f>AI1925-I1925</f>
        <v/>
      </c>
      <c r="X1925" s="455" t="n"/>
      <c r="Y1925" s="419" t="n">
        <v>44818</v>
      </c>
      <c r="Z1925" s="418" t="inlineStr">
        <is>
          <t>002182</t>
        </is>
      </c>
      <c r="AA1925" s="418" t="inlineStr"/>
      <c r="AB1925" s="418" t="inlineStr">
        <is>
          <t>បុគ្គលជាប់អាករ</t>
        </is>
      </c>
      <c r="AC1925" s="418" t="inlineStr">
        <is>
          <t>L001-100099122</t>
        </is>
      </c>
      <c r="AD1925" s="418" t="inlineStr">
        <is>
          <t>ស្ពីត ឡូជីស្ទីក &amp; ត្រេនស្ព័រថេសិន (ខេមបូឌា)</t>
        </is>
      </c>
      <c r="AE1925" s="455" t="n">
        <v>1358610</v>
      </c>
      <c r="AF1925" s="455" t="n">
        <v>1235100</v>
      </c>
      <c r="AG1925" s="455" t="n">
        <v>0</v>
      </c>
      <c r="AH1925" s="455" t="n">
        <v>0</v>
      </c>
      <c r="AI1925" s="455" t="n">
        <v>123510</v>
      </c>
      <c r="AJ1925" s="455" t="n">
        <v>0</v>
      </c>
      <c r="AK1925" s="455" t="n">
        <v>0</v>
      </c>
      <c r="AL1925" s="455" t="n">
        <v>0</v>
      </c>
      <c r="AM1925" s="455" t="n">
        <v>0</v>
      </c>
      <c r="AN1925" s="455" t="n">
        <v>0</v>
      </c>
      <c r="AO1925" s="455" t="n">
        <v>0</v>
      </c>
      <c r="AP1925" s="455" t="n">
        <v>0</v>
      </c>
      <c r="AQ1925" s="455" t="n">
        <v>0</v>
      </c>
      <c r="AR1925" s="418" t="inlineStr"/>
      <c r="AS1925" s="418" t="inlineStr">
        <is>
          <t>Trucking</t>
        </is>
      </c>
      <c r="AT1925" s="418" t="inlineStr">
        <is>
          <t>បានប្រកាសពន្ធ</t>
        </is>
      </c>
    </row>
    <row r="1926">
      <c r="A1926" s="417" t="n">
        <v>1917</v>
      </c>
      <c r="B1926" s="418" t="inlineStr">
        <is>
          <t>Customs Clearance Fee and Trucking Fee</t>
        </is>
      </c>
      <c r="C1926" s="418" t="inlineStr">
        <is>
          <t>ជូយី (ខេមបូឌា)</t>
        </is>
      </c>
      <c r="D1926" s="418" t="inlineStr">
        <is>
          <t>B108-109007050</t>
        </is>
      </c>
      <c r="E1926" s="418" t="inlineStr">
        <is>
          <t>002181</t>
        </is>
      </c>
      <c r="F1926" s="419" t="n">
        <v>44847</v>
      </c>
      <c r="G1926" s="420" t="n">
        <v>86898</v>
      </c>
      <c r="H1926" s="418" t="n"/>
      <c r="I1926" s="455" t="n">
        <v>86898</v>
      </c>
      <c r="J1926" s="418">
        <f>IF(L1926&lt;&gt;"",L1926,K1926)</f>
        <v/>
      </c>
      <c r="K1926" s="418">
        <f>IF(AND(T1926=TRUE, U1926=TRUE, V1926=TRUE), IF(W1926&lt;-0.05, "អនុញ្ញាត (អ្នកផ្គត់ផ្គង់ប្រកាសខ្វះ)", "បានប្រកាស (អនុញ្ញាត)"), IF(AND(T1926=FALSE, U1926=FALSE, V1926=FALSE), "ព្យួរទុក (មិនមានទិន្នន័យ)", "ប្រកាសខុស (ព្យួរទុក)"))</f>
        <v/>
      </c>
      <c r="L1926" s="418" t="inlineStr"/>
      <c r="M1926" s="418" t="inlineStr"/>
      <c r="N1926" s="455" t="n"/>
      <c r="O1926" s="455">
        <f>IF(W1926&lt;0,AI1926,I1926)</f>
        <v/>
      </c>
      <c r="P1926" s="455">
        <f>I1926-O1926</f>
        <v/>
      </c>
      <c r="Q1926" s="418" t="n"/>
      <c r="R1926" s="418" t="inlineStr">
        <is>
          <t>002181</t>
        </is>
      </c>
      <c r="S1926" s="418" t="inlineStr">
        <is>
          <t>002181</t>
        </is>
      </c>
      <c r="T1926" s="418">
        <f>R1926=S1926</f>
        <v/>
      </c>
      <c r="U1926" s="418">
        <f>AND(MONTH(F1926)=MONTH(Y1926), YEAR(F1926)=YEAR(Y1926))</f>
        <v/>
      </c>
      <c r="V1926" s="418">
        <f>AND(AC1926&lt;&gt;"", 'Company information'!D$4&lt;&gt;"", RIGHT(SUBSTITUTE(AC1926,"-",""),9)=RIGHT(SUBSTITUTE('Company information'!D$4,"-",""),9))</f>
        <v/>
      </c>
      <c r="W1926" s="418">
        <f>AI1926-I1926</f>
        <v/>
      </c>
      <c r="X1926" s="455" t="n"/>
      <c r="Y1926" s="419" t="n">
        <v>44818</v>
      </c>
      <c r="Z1926" s="418" t="inlineStr">
        <is>
          <t>002181</t>
        </is>
      </c>
      <c r="AA1926" s="418" t="inlineStr"/>
      <c r="AB1926" s="418" t="inlineStr">
        <is>
          <t>បុគ្គលជាប់អាករ</t>
        </is>
      </c>
      <c r="AC1926" s="418" t="inlineStr">
        <is>
          <t>L001-901804463</t>
        </is>
      </c>
      <c r="AD1926" s="418" t="inlineStr">
        <is>
          <t>ហ្វេងហ្វាន (ខេមបូឌា) ឯ.ក</t>
        </is>
      </c>
      <c r="AE1926" s="455" t="n">
        <v>1629540</v>
      </c>
      <c r="AF1926" s="455" t="n">
        <v>1481400</v>
      </c>
      <c r="AG1926" s="455" t="n">
        <v>0</v>
      </c>
      <c r="AH1926" s="455" t="n">
        <v>0</v>
      </c>
      <c r="AI1926" s="455" t="n">
        <v>148140</v>
      </c>
      <c r="AJ1926" s="455" t="n">
        <v>0</v>
      </c>
      <c r="AK1926" s="455" t="n">
        <v>0</v>
      </c>
      <c r="AL1926" s="455" t="n">
        <v>0</v>
      </c>
      <c r="AM1926" s="455" t="n">
        <v>0</v>
      </c>
      <c r="AN1926" s="455" t="n">
        <v>0</v>
      </c>
      <c r="AO1926" s="455" t="n">
        <v>0</v>
      </c>
      <c r="AP1926" s="455" t="n">
        <v>0</v>
      </c>
      <c r="AQ1926" s="455" t="n">
        <v>0</v>
      </c>
      <c r="AR1926" s="418" t="inlineStr"/>
      <c r="AS1926" s="418" t="inlineStr">
        <is>
          <t>Trucking</t>
        </is>
      </c>
      <c r="AT1926" s="418" t="inlineStr">
        <is>
          <t>បានប្រកាសពន្ធ</t>
        </is>
      </c>
    </row>
    <row r="1927">
      <c r="A1927" s="417" t="n">
        <v>1918</v>
      </c>
      <c r="B1927" s="418" t="inlineStr">
        <is>
          <t>Charge from warehouse</t>
        </is>
      </c>
      <c r="C1927" s="418" t="inlineStr">
        <is>
          <t>ជូយី (ខេមបូឌា)</t>
        </is>
      </c>
      <c r="D1927" s="418" t="inlineStr">
        <is>
          <t>B108-109007050</t>
        </is>
      </c>
      <c r="E1927" s="418" t="inlineStr">
        <is>
          <t>002180</t>
        </is>
      </c>
      <c r="F1927" s="419" t="n">
        <v>44847</v>
      </c>
      <c r="G1927" s="420" t="n">
        <v>49656</v>
      </c>
      <c r="H1927" s="418" t="n"/>
      <c r="I1927" s="455" t="n">
        <v>49656</v>
      </c>
      <c r="J1927" s="418">
        <f>IF(L1927&lt;&gt;"",L1927,K1927)</f>
        <v/>
      </c>
      <c r="K1927" s="418">
        <f>IF(AND(T1927=TRUE, U1927=TRUE, V1927=TRUE), IF(W1927&lt;-0.05, "អនុញ្ញាត (អ្នកផ្គត់ផ្គង់ប្រកាសខ្វះ)", "បានប្រកាស (អនុញ្ញាត)"), IF(AND(T1927=FALSE, U1927=FALSE, V1927=FALSE), "ព្យួរទុក (មិនមានទិន្នន័យ)", "ប្រកាសខុស (ព្យួរទុក)"))</f>
        <v/>
      </c>
      <c r="L1927" s="418" t="inlineStr"/>
      <c r="M1927" s="418" t="inlineStr"/>
      <c r="N1927" s="455" t="n"/>
      <c r="O1927" s="455">
        <f>IF(W1927&lt;0,AI1927,I1927)</f>
        <v/>
      </c>
      <c r="P1927" s="455">
        <f>I1927-O1927</f>
        <v/>
      </c>
      <c r="Q1927" s="418" t="n"/>
      <c r="R1927" s="418" t="inlineStr">
        <is>
          <t>002180</t>
        </is>
      </c>
      <c r="S1927" s="418" t="inlineStr">
        <is>
          <t>002180</t>
        </is>
      </c>
      <c r="T1927" s="418">
        <f>R1927=S1927</f>
        <v/>
      </c>
      <c r="U1927" s="418">
        <f>AND(MONTH(F1927)=MONTH(Y1927), YEAR(F1927)=YEAR(Y1927))</f>
        <v/>
      </c>
      <c r="V1927" s="418">
        <f>AND(AC1927&lt;&gt;"", 'Company information'!D$4&lt;&gt;"", RIGHT(SUBSTITUTE(AC1927,"-",""),9)=RIGHT(SUBSTITUTE('Company information'!D$4,"-",""),9))</f>
        <v/>
      </c>
      <c r="W1927" s="418">
        <f>AI1927-I1927</f>
        <v/>
      </c>
      <c r="X1927" s="455" t="n"/>
      <c r="Y1927" s="419" t="n">
        <v>44818</v>
      </c>
      <c r="Z1927" s="418" t="inlineStr">
        <is>
          <t>002180</t>
        </is>
      </c>
      <c r="AA1927" s="418" t="inlineStr"/>
      <c r="AB1927" s="418" t="inlineStr">
        <is>
          <t>បុគ្គលជាប់អាករ</t>
        </is>
      </c>
      <c r="AC1927" s="418" t="inlineStr">
        <is>
          <t>L001-901804463</t>
        </is>
      </c>
      <c r="AD1927" s="418" t="inlineStr">
        <is>
          <t>ហ្វេងហ្វាន (ខេមបូឌា) ឯ.ក</t>
        </is>
      </c>
      <c r="AE1927" s="455" t="n">
        <v>679305</v>
      </c>
      <c r="AF1927" s="455" t="n">
        <v>617550</v>
      </c>
      <c r="AG1927" s="455" t="n">
        <v>0</v>
      </c>
      <c r="AH1927" s="455" t="n">
        <v>0</v>
      </c>
      <c r="AI1927" s="455" t="n">
        <v>61755</v>
      </c>
      <c r="AJ1927" s="455" t="n">
        <v>0</v>
      </c>
      <c r="AK1927" s="455" t="n">
        <v>0</v>
      </c>
      <c r="AL1927" s="455" t="n">
        <v>0</v>
      </c>
      <c r="AM1927" s="455" t="n">
        <v>0</v>
      </c>
      <c r="AN1927" s="455" t="n">
        <v>0</v>
      </c>
      <c r="AO1927" s="455" t="n">
        <v>0</v>
      </c>
      <c r="AP1927" s="455" t="n">
        <v>0</v>
      </c>
      <c r="AQ1927" s="455" t="n">
        <v>0</v>
      </c>
      <c r="AR1927" s="418" t="inlineStr"/>
      <c r="AS1927" s="418" t="inlineStr">
        <is>
          <t>Trucking</t>
        </is>
      </c>
      <c r="AT1927" s="418" t="inlineStr">
        <is>
          <t>បានប្រកាសពន្ធ</t>
        </is>
      </c>
    </row>
    <row r="1928">
      <c r="A1928" s="417" t="n">
        <v>1919</v>
      </c>
      <c r="B1928" s="418" t="inlineStr">
        <is>
          <t>Import Shipment Expense</t>
        </is>
      </c>
      <c r="C1928" s="418" t="inlineStr">
        <is>
          <t>ជូយី (ខេមបូឌា)</t>
        </is>
      </c>
      <c r="D1928" s="418" t="inlineStr">
        <is>
          <t>B108-109007050</t>
        </is>
      </c>
      <c r="E1928" s="418" t="inlineStr">
        <is>
          <t>002179</t>
        </is>
      </c>
      <c r="F1928" s="419" t="n">
        <v>44847</v>
      </c>
      <c r="G1928" s="420" t="n">
        <v>186210</v>
      </c>
      <c r="H1928" s="418" t="n"/>
      <c r="I1928" s="455" t="n">
        <v>186210</v>
      </c>
      <c r="J1928" s="418">
        <f>IF(L1928&lt;&gt;"",L1928,K1928)</f>
        <v/>
      </c>
      <c r="K1928" s="418">
        <f>IF(AND(T1928=TRUE, U1928=TRUE, V1928=TRUE), IF(W1928&lt;-0.05, "អនុញ្ញាត (អ្នកផ្គត់ផ្គង់ប្រកាសខ្វះ)", "បានប្រកាស (អនុញ្ញាត)"), IF(AND(T1928=FALSE, U1928=FALSE, V1928=FALSE), "ព្យួរទុក (មិនមានទិន្នន័យ)", "ប្រកាសខុស (ព្យួរទុក)"))</f>
        <v/>
      </c>
      <c r="L1928" s="418" t="inlineStr"/>
      <c r="M1928" s="418" t="inlineStr"/>
      <c r="N1928" s="455" t="n"/>
      <c r="O1928" s="455">
        <f>IF(W1928&lt;0,AI1928,I1928)</f>
        <v/>
      </c>
      <c r="P1928" s="455">
        <f>I1928-O1928</f>
        <v/>
      </c>
      <c r="Q1928" s="418" t="n"/>
      <c r="R1928" s="418" t="inlineStr">
        <is>
          <t>002179</t>
        </is>
      </c>
      <c r="S1928" s="418" t="inlineStr">
        <is>
          <t>002179</t>
        </is>
      </c>
      <c r="T1928" s="418">
        <f>R1928=S1928</f>
        <v/>
      </c>
      <c r="U1928" s="418">
        <f>AND(MONTH(F1928)=MONTH(Y1928), YEAR(F1928)=YEAR(Y1928))</f>
        <v/>
      </c>
      <c r="V1928" s="418">
        <f>AND(AC1928&lt;&gt;"", 'Company information'!D$4&lt;&gt;"", RIGHT(SUBSTITUTE(AC1928,"-",""),9)=RIGHT(SUBSTITUTE('Company information'!D$4,"-",""),9))</f>
        <v/>
      </c>
      <c r="W1928" s="418">
        <f>AI1928-I1928</f>
        <v/>
      </c>
      <c r="X1928" s="455" t="n"/>
      <c r="Y1928" s="419" t="n">
        <v>44818</v>
      </c>
      <c r="Z1928" s="418" t="inlineStr">
        <is>
          <t>002179</t>
        </is>
      </c>
      <c r="AA1928" s="418" t="inlineStr"/>
      <c r="AB1928" s="418" t="inlineStr">
        <is>
          <t>បុគ្គលជាប់អាករ</t>
        </is>
      </c>
      <c r="AC1928" s="418" t="inlineStr">
        <is>
          <t>L001-901501399</t>
        </is>
      </c>
      <c r="AD1928" s="418" t="inlineStr">
        <is>
          <t>អេផិច អ៊ិនធើណេសិនណល (ខេមបូឌា) អិលធីឌី</t>
        </is>
      </c>
      <c r="AE1928" s="455" t="n">
        <v>3079516</v>
      </c>
      <c r="AF1928" s="455" t="n">
        <v>2799560</v>
      </c>
      <c r="AG1928" s="455" t="n">
        <v>0</v>
      </c>
      <c r="AH1928" s="455" t="n">
        <v>0</v>
      </c>
      <c r="AI1928" s="455" t="n">
        <v>279956</v>
      </c>
      <c r="AJ1928" s="455" t="n">
        <v>0</v>
      </c>
      <c r="AK1928" s="455" t="n">
        <v>0</v>
      </c>
      <c r="AL1928" s="455" t="n">
        <v>0</v>
      </c>
      <c r="AM1928" s="455" t="n">
        <v>0</v>
      </c>
      <c r="AN1928" s="455" t="n">
        <v>0</v>
      </c>
      <c r="AO1928" s="455" t="n">
        <v>0</v>
      </c>
      <c r="AP1928" s="455" t="n">
        <v>0</v>
      </c>
      <c r="AQ1928" s="455" t="n">
        <v>0</v>
      </c>
      <c r="AR1928" s="418" t="inlineStr"/>
      <c r="AS1928" s="418" t="inlineStr">
        <is>
          <t>Trucking</t>
        </is>
      </c>
      <c r="AT1928" s="418" t="inlineStr">
        <is>
          <t>បានប្រកាសពន្ធ</t>
        </is>
      </c>
    </row>
    <row r="1929">
      <c r="A1929" s="417" t="n">
        <v>1920</v>
      </c>
      <c r="B1929" s="418" t="inlineStr">
        <is>
          <t>Customs Clearance Fee and Trucking Fee</t>
        </is>
      </c>
      <c r="C1929" s="418" t="inlineStr">
        <is>
          <t>ជូយី (ខេមបូឌា)</t>
        </is>
      </c>
      <c r="D1929" s="418" t="inlineStr">
        <is>
          <t>B108-109007050</t>
        </is>
      </c>
      <c r="E1929" s="418" t="inlineStr">
        <is>
          <t>002241</t>
        </is>
      </c>
      <c r="F1929" s="419" t="n">
        <v>44851</v>
      </c>
      <c r="G1929" s="420" t="n">
        <v>15540</v>
      </c>
      <c r="H1929" s="418" t="n"/>
      <c r="I1929" s="455" t="n">
        <v>15540</v>
      </c>
      <c r="J1929" s="418">
        <f>IF(L1929&lt;&gt;"",L1929,K1929)</f>
        <v/>
      </c>
      <c r="K1929" s="418">
        <f>IF(AND(T1929=TRUE, U1929=TRUE, V1929=TRUE), IF(W1929&lt;-0.05, "អនុញ្ញាត (អ្នកផ្គត់ផ្គង់ប្រកាសខ្វះ)", "បានប្រកាស (អនុញ្ញាត)"), IF(AND(T1929=FALSE, U1929=FALSE, V1929=FALSE), "ព្យួរទុក (មិនមានទិន្នន័យ)", "ប្រកាសខុស (ព្យួរទុក)"))</f>
        <v/>
      </c>
      <c r="L1929" s="418" t="inlineStr"/>
      <c r="M1929" s="418" t="inlineStr"/>
      <c r="N1929" s="455" t="n"/>
      <c r="O1929" s="455">
        <f>IF(W1929&lt;0,AI1929,I1929)</f>
        <v/>
      </c>
      <c r="P1929" s="455">
        <f>I1929-O1929</f>
        <v/>
      </c>
      <c r="Q1929" s="418" t="n"/>
      <c r="R1929" s="418" t="inlineStr">
        <is>
          <t>002241</t>
        </is>
      </c>
      <c r="S1929" s="418" t="inlineStr">
        <is>
          <t>002241</t>
        </is>
      </c>
      <c r="T1929" s="418">
        <f>R1929=S1929</f>
        <v/>
      </c>
      <c r="U1929" s="418">
        <f>AND(MONTH(F1929)=MONTH(Y1929), YEAR(F1929)=YEAR(Y1929))</f>
        <v/>
      </c>
      <c r="V1929" s="418">
        <f>AND(AC1929&lt;&gt;"", 'Company information'!D$4&lt;&gt;"", RIGHT(SUBSTITUTE(AC1929,"-",""),9)=RIGHT(SUBSTITUTE('Company information'!D$4,"-",""),9))</f>
        <v/>
      </c>
      <c r="W1929" s="418">
        <f>AI1929-I1929</f>
        <v/>
      </c>
      <c r="X1929" s="455" t="n"/>
      <c r="Y1929" s="419" t="n">
        <v>44823</v>
      </c>
      <c r="Z1929" s="418" t="inlineStr">
        <is>
          <t>002241</t>
        </is>
      </c>
      <c r="AA1929" s="418" t="inlineStr"/>
      <c r="AB1929" s="418" t="inlineStr">
        <is>
          <t>បុគ្គលជាប់អាករ</t>
        </is>
      </c>
      <c r="AC1929" s="418" t="inlineStr">
        <is>
          <t>L001-100194117</t>
        </is>
      </c>
      <c r="AD1929" s="418" t="inlineStr">
        <is>
          <t>សាន់ ស៊ូ ហ្គាម៉ិន</t>
        </is>
      </c>
      <c r="AE1929" s="455" t="n">
        <v>2835250</v>
      </c>
      <c r="AF1929" s="455" t="n">
        <v>2577500</v>
      </c>
      <c r="AG1929" s="455" t="n">
        <v>0</v>
      </c>
      <c r="AH1929" s="455" t="n">
        <v>0</v>
      </c>
      <c r="AI1929" s="455" t="n">
        <v>257750</v>
      </c>
      <c r="AJ1929" s="455" t="n">
        <v>0</v>
      </c>
      <c r="AK1929" s="455" t="n">
        <v>0</v>
      </c>
      <c r="AL1929" s="455" t="n">
        <v>0</v>
      </c>
      <c r="AM1929" s="455" t="n">
        <v>0</v>
      </c>
      <c r="AN1929" s="455" t="n">
        <v>0</v>
      </c>
      <c r="AO1929" s="455" t="n">
        <v>0</v>
      </c>
      <c r="AP1929" s="455" t="n">
        <v>0</v>
      </c>
      <c r="AQ1929" s="455" t="n">
        <v>0</v>
      </c>
      <c r="AR1929" s="418" t="inlineStr"/>
      <c r="AS1929" s="418" t="inlineStr">
        <is>
          <t>Trucking</t>
        </is>
      </c>
      <c r="AT1929" s="418" t="inlineStr">
        <is>
          <t>បានប្រកាសពន្ធ</t>
        </is>
      </c>
    </row>
    <row r="1930">
      <c r="A1930" s="417" t="n">
        <v>1921</v>
      </c>
      <c r="B1930" s="418" t="inlineStr">
        <is>
          <t>Cargo Terminal</t>
        </is>
      </c>
      <c r="C1930" s="418" t="inlineStr">
        <is>
          <t>ជូយី (ខេមបូឌា)</t>
        </is>
      </c>
      <c r="D1930" s="418" t="inlineStr">
        <is>
          <t>B108-109007050</t>
        </is>
      </c>
      <c r="E1930" s="418" t="inlineStr">
        <is>
          <t>002189</t>
        </is>
      </c>
      <c r="F1930" s="419" t="n">
        <v>44847</v>
      </c>
      <c r="G1930" s="420" t="n">
        <v>265246</v>
      </c>
      <c r="H1930" s="418" t="n"/>
      <c r="I1930" s="455" t="n">
        <v>265246</v>
      </c>
      <c r="J1930" s="418">
        <f>IF(L1930&lt;&gt;"",L1930,K1930)</f>
        <v/>
      </c>
      <c r="K1930" s="418">
        <f>IF(AND(T1930=TRUE, U1930=TRUE, V1930=TRUE), IF(W1930&lt;-0.05, "អនុញ្ញាត (អ្នកផ្គត់ផ្គង់ប្រកាសខ្វះ)", "បានប្រកាស (អនុញ្ញាត)"), IF(AND(T1930=FALSE, U1930=FALSE, V1930=FALSE), "ព្យួរទុក (មិនមានទិន្នន័យ)", "ប្រកាសខុស (ព្យួរទុក)"))</f>
        <v/>
      </c>
      <c r="L1930" s="418" t="inlineStr"/>
      <c r="M1930" s="418" t="inlineStr"/>
      <c r="N1930" s="455" t="n"/>
      <c r="O1930" s="455">
        <f>IF(W1930&lt;0,AI1930,I1930)</f>
        <v/>
      </c>
      <c r="P1930" s="455">
        <f>I1930-O1930</f>
        <v/>
      </c>
      <c r="Q1930" s="418" t="n"/>
      <c r="R1930" s="418" t="inlineStr">
        <is>
          <t>002189</t>
        </is>
      </c>
      <c r="S1930" s="418" t="inlineStr">
        <is>
          <t>002189</t>
        </is>
      </c>
      <c r="T1930" s="418">
        <f>R1930=S1930</f>
        <v/>
      </c>
      <c r="U1930" s="418">
        <f>AND(MONTH(F1930)=MONTH(Y1930), YEAR(F1930)=YEAR(Y1930))</f>
        <v/>
      </c>
      <c r="V1930" s="418">
        <f>AND(AC1930&lt;&gt;"", 'Company information'!D$4&lt;&gt;"", RIGHT(SUBSTITUTE(AC1930,"-",""),9)=RIGHT(SUBSTITUTE('Company information'!D$4,"-",""),9))</f>
        <v/>
      </c>
      <c r="W1930" s="418">
        <f>AI1930-I1930</f>
        <v/>
      </c>
      <c r="X1930" s="455" t="n"/>
      <c r="Y1930" s="419" t="n">
        <v>44819</v>
      </c>
      <c r="Z1930" s="418" t="inlineStr">
        <is>
          <t>002189</t>
        </is>
      </c>
      <c r="AA1930" s="418" t="inlineStr"/>
      <c r="AB1930" s="418" t="inlineStr">
        <is>
          <t>បុគ្គលជាប់អាករ</t>
        </is>
      </c>
      <c r="AC1930" s="418" t="inlineStr">
        <is>
          <t>L001-901502176</t>
        </is>
      </c>
      <c r="AD1930" s="418" t="inlineStr">
        <is>
          <t>អលថឹណេធីវ ត្រាក់ឃីង សឺវីស (ខេមបូឌា)</t>
        </is>
      </c>
      <c r="AE1930" s="455" t="n">
        <v>2265450</v>
      </c>
      <c r="AF1930" s="455" t="n">
        <v>2059500</v>
      </c>
      <c r="AG1930" s="455" t="n">
        <v>0</v>
      </c>
      <c r="AH1930" s="455" t="n">
        <v>0</v>
      </c>
      <c r="AI1930" s="455" t="n">
        <v>205950</v>
      </c>
      <c r="AJ1930" s="455" t="n">
        <v>0</v>
      </c>
      <c r="AK1930" s="455" t="n">
        <v>0</v>
      </c>
      <c r="AL1930" s="455" t="n">
        <v>0</v>
      </c>
      <c r="AM1930" s="455" t="n">
        <v>0</v>
      </c>
      <c r="AN1930" s="455" t="n">
        <v>0</v>
      </c>
      <c r="AO1930" s="455" t="n">
        <v>0</v>
      </c>
      <c r="AP1930" s="455" t="n">
        <v>0</v>
      </c>
      <c r="AQ1930" s="455" t="n">
        <v>0</v>
      </c>
      <c r="AR1930" s="418" t="inlineStr"/>
      <c r="AS1930" s="418" t="inlineStr">
        <is>
          <t>Trucking</t>
        </is>
      </c>
      <c r="AT1930" s="418" t="inlineStr">
        <is>
          <t>បានប្រកាសពន្ធ</t>
        </is>
      </c>
    </row>
    <row r="1931">
      <c r="A1931" s="417" t="n">
        <v>1922</v>
      </c>
      <c r="B1931" s="418" t="inlineStr">
        <is>
          <t>Doc Fee and Agency Fee</t>
        </is>
      </c>
      <c r="C1931" s="418" t="inlineStr">
        <is>
          <t>ចុង ជាន ហុង យី ព្រីនធីង</t>
        </is>
      </c>
      <c r="D1931" s="418" t="inlineStr">
        <is>
          <t>K010-901903383</t>
        </is>
      </c>
      <c r="E1931" s="418" t="inlineStr">
        <is>
          <t>000064</t>
        </is>
      </c>
      <c r="F1931" s="419" t="n">
        <v>44859</v>
      </c>
      <c r="G1931" s="420" t="n">
        <v>273570</v>
      </c>
      <c r="H1931" s="418" t="n"/>
      <c r="I1931" s="455" t="n">
        <v>273570</v>
      </c>
      <c r="J1931" s="418">
        <f>IF(L1931&lt;&gt;"",L1931,K1931)</f>
        <v/>
      </c>
      <c r="K1931" s="418">
        <f>IF(AND(T1931=TRUE, U1931=TRUE, V1931=TRUE), IF(W1931&lt;-0.05, "អនុញ្ញាត (អ្នកផ្គត់ផ្គង់ប្រកាសខ្វះ)", "បានប្រកាស (អនុញ្ញាត)"), IF(AND(T1931=FALSE, U1931=FALSE, V1931=FALSE), "ព្យួរទុក (មិនមានទិន្នន័យ)", "ប្រកាសខុស (ព្យួរទុក)"))</f>
        <v/>
      </c>
      <c r="L1931" s="418" t="inlineStr"/>
      <c r="M1931" s="418" t="inlineStr"/>
      <c r="N1931" s="455" t="n"/>
      <c r="O1931" s="455">
        <f>IF(W1931&lt;0,AI1931,I1931)</f>
        <v/>
      </c>
      <c r="P1931" s="455">
        <f>I1931-O1931</f>
        <v/>
      </c>
      <c r="Q1931" s="418" t="n"/>
      <c r="R1931" s="418" t="inlineStr">
        <is>
          <t>000064</t>
        </is>
      </c>
      <c r="S1931" s="418" t="inlineStr">
        <is>
          <t>000064</t>
        </is>
      </c>
      <c r="T1931" s="418">
        <f>R1931=S1931</f>
        <v/>
      </c>
      <c r="U1931" s="418">
        <f>AND(MONTH(F1931)=MONTH(Y1931), YEAR(F1931)=YEAR(Y1931))</f>
        <v/>
      </c>
      <c r="V1931" s="418">
        <f>AND(AC1931&lt;&gt;"", 'Company information'!D$4&lt;&gt;"", RIGHT(SUBSTITUTE(AC1931,"-",""),9)=RIGHT(SUBSTITUTE('Company information'!D$4,"-",""),9))</f>
        <v/>
      </c>
      <c r="W1931" s="418">
        <f>AI1931-I1931</f>
        <v/>
      </c>
      <c r="X1931" s="455" t="n"/>
      <c r="Y1931" s="419" t="n">
        <v>44859</v>
      </c>
      <c r="Z1931" s="418" t="inlineStr">
        <is>
          <t>000064</t>
        </is>
      </c>
      <c r="AA1931" s="418" t="inlineStr"/>
      <c r="AB1931" s="418" t="inlineStr">
        <is>
          <t>បុគ្គលជាប់អាករ</t>
        </is>
      </c>
      <c r="AC1931" s="418" t="inlineStr">
        <is>
          <t>L001-100067123</t>
        </is>
      </c>
      <c r="AD1931" s="418" t="inlineStr">
        <is>
          <t>រីឡាយអេប៊ល សូស អ៊ិនដាសស្រ្ទៀល (ខេមបូឌា)</t>
        </is>
      </c>
      <c r="AE1931" s="455" t="n">
        <v>3009270</v>
      </c>
      <c r="AF1931" s="455" t="n">
        <v>2735700</v>
      </c>
      <c r="AG1931" s="455" t="n">
        <v>0</v>
      </c>
      <c r="AH1931" s="455" t="n">
        <v>0</v>
      </c>
      <c r="AI1931" s="455" t="n">
        <v>273570</v>
      </c>
      <c r="AJ1931" s="455" t="n">
        <v>0</v>
      </c>
      <c r="AK1931" s="455" t="n">
        <v>0</v>
      </c>
      <c r="AL1931" s="455" t="n">
        <v>0</v>
      </c>
      <c r="AM1931" s="455" t="n">
        <v>0</v>
      </c>
      <c r="AN1931" s="455" t="n">
        <v>0</v>
      </c>
      <c r="AO1931" s="455" t="n">
        <v>0</v>
      </c>
      <c r="AP1931" s="455" t="n">
        <v>0</v>
      </c>
      <c r="AQ1931" s="455" t="n">
        <v>0</v>
      </c>
      <c r="AR1931" s="418" t="inlineStr"/>
      <c r="AS1931" s="418" t="inlineStr">
        <is>
          <t>ស្ទីកគ័រ</t>
        </is>
      </c>
      <c r="AT1931" s="418" t="inlineStr">
        <is>
          <t>បានប្រកាសពន្ធ</t>
        </is>
      </c>
    </row>
    <row r="1932">
      <c r="A1932" s="417" t="n">
        <v>1923</v>
      </c>
      <c r="B1932" s="418" t="inlineStr">
        <is>
          <t>Customs Clearance Fee</t>
        </is>
      </c>
      <c r="C1932" s="418" t="inlineStr">
        <is>
          <t>ចុង ជាន ហុង យី ព្រីនធីង</t>
        </is>
      </c>
      <c r="D1932" s="418" t="inlineStr">
        <is>
          <t>K010-901903383</t>
        </is>
      </c>
      <c r="E1932" s="418" t="inlineStr">
        <is>
          <t>000063</t>
        </is>
      </c>
      <c r="F1932" s="419" t="n">
        <v>44859</v>
      </c>
      <c r="G1932" s="420" t="n">
        <v>136785</v>
      </c>
      <c r="H1932" s="418" t="n"/>
      <c r="I1932" s="455" t="n">
        <v>136785</v>
      </c>
      <c r="J1932" s="418">
        <f>IF(L1932&lt;&gt;"",L1932,K1932)</f>
        <v/>
      </c>
      <c r="K1932" s="418">
        <f>IF(AND(T1932=TRUE, U1932=TRUE, V1932=TRUE), IF(W1932&lt;-0.05, "អនុញ្ញាត (អ្នកផ្គត់ផ្គង់ប្រកាសខ្វះ)", "បានប្រកាស (អនុញ្ញាត)"), IF(AND(T1932=FALSE, U1932=FALSE, V1932=FALSE), "ព្យួរទុក (មិនមានទិន្នន័យ)", "ប្រកាសខុស (ព្យួរទុក)"))</f>
        <v/>
      </c>
      <c r="L1932" s="418" t="inlineStr"/>
      <c r="M1932" s="418" t="inlineStr"/>
      <c r="N1932" s="455" t="n"/>
      <c r="O1932" s="455">
        <f>IF(W1932&lt;0,AI1932,I1932)</f>
        <v/>
      </c>
      <c r="P1932" s="455">
        <f>I1932-O1932</f>
        <v/>
      </c>
      <c r="Q1932" s="418" t="n"/>
      <c r="R1932" s="418" t="inlineStr">
        <is>
          <t>000063</t>
        </is>
      </c>
      <c r="S1932" s="418" t="inlineStr">
        <is>
          <t>000063</t>
        </is>
      </c>
      <c r="T1932" s="418">
        <f>R1932=S1932</f>
        <v/>
      </c>
      <c r="U1932" s="418">
        <f>AND(MONTH(F1932)=MONTH(Y1932), YEAR(F1932)=YEAR(Y1932))</f>
        <v/>
      </c>
      <c r="V1932" s="418">
        <f>AND(AC1932&lt;&gt;"", 'Company information'!D$4&lt;&gt;"", RIGHT(SUBSTITUTE(AC1932,"-",""),9)=RIGHT(SUBSTITUTE('Company information'!D$4,"-",""),9))</f>
        <v/>
      </c>
      <c r="W1932" s="418">
        <f>AI1932-I1932</f>
        <v/>
      </c>
      <c r="X1932" s="455" t="n"/>
      <c r="Y1932" s="419" t="n">
        <v>44859</v>
      </c>
      <c r="Z1932" s="418" t="inlineStr">
        <is>
          <t>000063</t>
        </is>
      </c>
      <c r="AA1932" s="418" t="inlineStr"/>
      <c r="AB1932" s="418" t="inlineStr">
        <is>
          <t>បុគ្គលជាប់អាករ</t>
        </is>
      </c>
      <c r="AC1932" s="418" t="inlineStr">
        <is>
          <t>L001-100067123</t>
        </is>
      </c>
      <c r="AD1932" s="418" t="inlineStr">
        <is>
          <t>រីឡាយអេប៊ល សូស អ៊ិនដាសស្រ្ទៀល (ខេមបូឌា)</t>
        </is>
      </c>
      <c r="AE1932" s="455" t="n">
        <v>1504635</v>
      </c>
      <c r="AF1932" s="455" t="n">
        <v>1367850</v>
      </c>
      <c r="AG1932" s="455" t="n">
        <v>0</v>
      </c>
      <c r="AH1932" s="455" t="n">
        <v>0</v>
      </c>
      <c r="AI1932" s="455" t="n">
        <v>136785</v>
      </c>
      <c r="AJ1932" s="455" t="n">
        <v>0</v>
      </c>
      <c r="AK1932" s="455" t="n">
        <v>0</v>
      </c>
      <c r="AL1932" s="455" t="n">
        <v>0</v>
      </c>
      <c r="AM1932" s="455" t="n">
        <v>0</v>
      </c>
      <c r="AN1932" s="455" t="n">
        <v>0</v>
      </c>
      <c r="AO1932" s="455" t="n">
        <v>0</v>
      </c>
      <c r="AP1932" s="455" t="n">
        <v>0</v>
      </c>
      <c r="AQ1932" s="455" t="n">
        <v>0</v>
      </c>
      <c r="AR1932" s="418" t="inlineStr"/>
      <c r="AS1932" s="418" t="inlineStr">
        <is>
          <t>ស្ទីកគ័រ</t>
        </is>
      </c>
      <c r="AT1932" s="418" t="inlineStr">
        <is>
          <t>បានប្រកាសពន្ធ</t>
        </is>
      </c>
    </row>
    <row r="1933">
      <c r="A1933" s="417" t="n">
        <v>1924</v>
      </c>
      <c r="B1933" s="418" t="inlineStr">
        <is>
          <t>Customs Clearance Fee and Trucking Fee</t>
        </is>
      </c>
      <c r="C1933" s="418" t="inlineStr">
        <is>
          <t>អាន រ៉ុង ហ្ស៊ី យី ឯ.ក</t>
        </is>
      </c>
      <c r="D1933" s="418" t="inlineStr">
        <is>
          <t>L001-902000739</t>
        </is>
      </c>
      <c r="E1933" s="418" t="inlineStr">
        <is>
          <t>202210012</t>
        </is>
      </c>
      <c r="F1933" s="419" t="n">
        <v>44854</v>
      </c>
      <c r="G1933" s="420" t="n">
        <v>2292945</v>
      </c>
      <c r="H1933" s="418" t="n"/>
      <c r="I1933" s="455" t="n">
        <v>2292945</v>
      </c>
      <c r="J1933" s="418">
        <f>IF(L1933&lt;&gt;"",L1933,K1933)</f>
        <v/>
      </c>
      <c r="K1933" s="418">
        <f>IF(AND(T1933=TRUE, U1933=TRUE, V1933=TRUE), IF(W1933&lt;-0.05, "អនុញ្ញាត (អ្នកផ្គត់ផ្គង់ប្រកាសខ្វះ)", "បានប្រកាស (អនុញ្ញាត)"), IF(AND(T1933=FALSE, U1933=FALSE, V1933=FALSE), "ព្យួរទុក (មិនមានទិន្នន័យ)", "ប្រកាសខុស (ព្យួរទុក)"))</f>
        <v/>
      </c>
      <c r="L1933" s="418" t="inlineStr"/>
      <c r="M1933" s="418" t="inlineStr"/>
      <c r="N1933" s="455" t="n"/>
      <c r="O1933" s="455">
        <f>IF(W1933&lt;0,AI1933,I1933)</f>
        <v/>
      </c>
      <c r="P1933" s="455">
        <f>I1933-O1933</f>
        <v/>
      </c>
      <c r="Q1933" s="418" t="n"/>
      <c r="R1933" s="418" t="inlineStr">
        <is>
          <t>202210012</t>
        </is>
      </c>
      <c r="S1933" s="418" t="inlineStr">
        <is>
          <t>202210012</t>
        </is>
      </c>
      <c r="T1933" s="418">
        <f>R1933=S1933</f>
        <v/>
      </c>
      <c r="U1933" s="418">
        <f>AND(MONTH(F1933)=MONTH(Y1933), YEAR(F1933)=YEAR(Y1933))</f>
        <v/>
      </c>
      <c r="V1933" s="418">
        <f>AND(AC1933&lt;&gt;"", 'Company information'!D$4&lt;&gt;"", RIGHT(SUBSTITUTE(AC1933,"-",""),9)=RIGHT(SUBSTITUTE('Company information'!D$4,"-",""),9))</f>
        <v/>
      </c>
      <c r="W1933" s="418">
        <f>AI1933-I1933</f>
        <v/>
      </c>
      <c r="X1933" s="455" t="n"/>
      <c r="Y1933" s="419" t="n">
        <v>44854</v>
      </c>
      <c r="Z1933" s="418" t="inlineStr">
        <is>
          <t>202210012</t>
        </is>
      </c>
      <c r="AA1933" s="418" t="inlineStr"/>
      <c r="AB1933" s="418" t="inlineStr">
        <is>
          <t>បុគ្គលជាប់អាករ</t>
        </is>
      </c>
      <c r="AC1933" s="418" t="inlineStr">
        <is>
          <t>L001-100067123</t>
        </is>
      </c>
      <c r="AD1933" s="418" t="inlineStr">
        <is>
          <t>រីឡាយអេប៊ល សូស អ៊ិនដាសស្រ្ទៀល (ខេមបូឌា)</t>
        </is>
      </c>
      <c r="AE1933" s="455" t="n">
        <v>25222398</v>
      </c>
      <c r="AF1933" s="455" t="n">
        <v>22929453</v>
      </c>
      <c r="AG1933" s="455" t="n">
        <v>0</v>
      </c>
      <c r="AH1933" s="455" t="n">
        <v>0</v>
      </c>
      <c r="AI1933" s="455" t="n">
        <v>2292945</v>
      </c>
      <c r="AJ1933" s="455" t="n">
        <v>0</v>
      </c>
      <c r="AK1933" s="455" t="n">
        <v>0</v>
      </c>
      <c r="AL1933" s="455" t="n">
        <v>0</v>
      </c>
      <c r="AM1933" s="455" t="n">
        <v>0</v>
      </c>
      <c r="AN1933" s="455" t="n">
        <v>0</v>
      </c>
      <c r="AO1933" s="455" t="n">
        <v>0</v>
      </c>
      <c r="AP1933" s="455" t="n">
        <v>0</v>
      </c>
      <c r="AQ1933" s="455" t="n">
        <v>0</v>
      </c>
      <c r="AR1933" s="418" t="inlineStr"/>
      <c r="AS1933" s="418" t="inlineStr">
        <is>
          <t>Plastic cover, Hole paper</t>
        </is>
      </c>
      <c r="AT1933" s="418" t="inlineStr">
        <is>
          <t>បានប្រកាសពន្ធ</t>
        </is>
      </c>
    </row>
    <row r="1934">
      <c r="A1934" s="417" t="n">
        <v>1925</v>
      </c>
      <c r="B1934" s="418" t="inlineStr">
        <is>
          <t>Warehouse Fee</t>
        </is>
      </c>
      <c r="C1934" s="418" t="inlineStr">
        <is>
          <t>អាន រ៉ុង ហ្ស៊ី យី ឯ.ក</t>
        </is>
      </c>
      <c r="D1934" s="418" t="inlineStr">
        <is>
          <t>L001-902000739</t>
        </is>
      </c>
      <c r="E1934" s="418" t="inlineStr">
        <is>
          <t>202210013</t>
        </is>
      </c>
      <c r="F1934" s="419" t="n">
        <v>44854</v>
      </c>
      <c r="G1934" s="420" t="n">
        <v>515431</v>
      </c>
      <c r="H1934" s="418" t="n"/>
      <c r="I1934" s="455" t="n">
        <v>515431</v>
      </c>
      <c r="J1934" s="418">
        <f>IF(L1934&lt;&gt;"",L1934,K1934)</f>
        <v/>
      </c>
      <c r="K1934" s="418">
        <f>IF(AND(T1934=TRUE, U1934=TRUE, V1934=TRUE), IF(W1934&lt;-0.05, "អនុញ្ញាត (អ្នកផ្គត់ផ្គង់ប្រកាសខ្វះ)", "បានប្រកាស (អនុញ្ញាត)"), IF(AND(T1934=FALSE, U1934=FALSE, V1934=FALSE), "ព្យួរទុក (មិនមានទិន្នន័យ)", "ប្រកាសខុស (ព្យួរទុក)"))</f>
        <v/>
      </c>
      <c r="L1934" s="418" t="inlineStr"/>
      <c r="M1934" s="418" t="inlineStr"/>
      <c r="N1934" s="455" t="n"/>
      <c r="O1934" s="455">
        <f>IF(W1934&lt;0,AI1934,I1934)</f>
        <v/>
      </c>
      <c r="P1934" s="455">
        <f>I1934-O1934</f>
        <v/>
      </c>
      <c r="Q1934" s="418" t="n"/>
      <c r="R1934" s="418" t="inlineStr">
        <is>
          <t>202210013</t>
        </is>
      </c>
      <c r="S1934" s="418" t="inlineStr">
        <is>
          <t>202210013</t>
        </is>
      </c>
      <c r="T1934" s="418">
        <f>R1934=S1934</f>
        <v/>
      </c>
      <c r="U1934" s="418">
        <f>AND(MONTH(F1934)=MONTH(Y1934), YEAR(F1934)=YEAR(Y1934))</f>
        <v/>
      </c>
      <c r="V1934" s="418">
        <f>AND(AC1934&lt;&gt;"", 'Company information'!D$4&lt;&gt;"", RIGHT(SUBSTITUTE(AC1934,"-",""),9)=RIGHT(SUBSTITUTE('Company information'!D$4,"-",""),9))</f>
        <v/>
      </c>
      <c r="W1934" s="418">
        <f>AI1934-I1934</f>
        <v/>
      </c>
      <c r="X1934" s="455" t="n"/>
      <c r="Y1934" s="419" t="n">
        <v>44854</v>
      </c>
      <c r="Z1934" s="418" t="inlineStr">
        <is>
          <t>202210013</t>
        </is>
      </c>
      <c r="AA1934" s="418" t="inlineStr"/>
      <c r="AB1934" s="418" t="inlineStr">
        <is>
          <t>បុគ្គលជាប់អាករ</t>
        </is>
      </c>
      <c r="AC1934" s="418" t="inlineStr">
        <is>
          <t>L001-100067123</t>
        </is>
      </c>
      <c r="AD1934" s="418" t="inlineStr">
        <is>
          <t>រីឡាយអេប៊ល សូស អ៊ិនដាសស្រ្ទៀល (ខេមបូឌា)</t>
        </is>
      </c>
      <c r="AE1934" s="455" t="n">
        <v>5669738</v>
      </c>
      <c r="AF1934" s="455" t="n">
        <v>5154307</v>
      </c>
      <c r="AG1934" s="455" t="n">
        <v>0</v>
      </c>
      <c r="AH1934" s="455" t="n">
        <v>0</v>
      </c>
      <c r="AI1934" s="455" t="n">
        <v>515431</v>
      </c>
      <c r="AJ1934" s="455" t="n">
        <v>0</v>
      </c>
      <c r="AK1934" s="455" t="n">
        <v>0</v>
      </c>
      <c r="AL1934" s="455" t="n">
        <v>0</v>
      </c>
      <c r="AM1934" s="455" t="n">
        <v>0</v>
      </c>
      <c r="AN1934" s="455" t="n">
        <v>0</v>
      </c>
      <c r="AO1934" s="455" t="n">
        <v>0</v>
      </c>
      <c r="AP1934" s="455" t="n">
        <v>0</v>
      </c>
      <c r="AQ1934" s="455" t="n">
        <v>0</v>
      </c>
      <c r="AR1934" s="418" t="inlineStr"/>
      <c r="AS1934" s="418" t="inlineStr">
        <is>
          <t>Marker Paper, Pattern Paper</t>
        </is>
      </c>
      <c r="AT1934" s="418" t="inlineStr">
        <is>
          <t>បានប្រកាសពន្ធ</t>
        </is>
      </c>
    </row>
    <row r="1935">
      <c r="A1935" s="417" t="n">
        <v>1926</v>
      </c>
      <c r="B1935" s="418" t="inlineStr">
        <is>
          <t>Storage Charge</t>
        </is>
      </c>
      <c r="C1935" s="418" t="inlineStr">
        <is>
          <t>ស៊ូ ចេង សូវីង ម៉ាស៊ីន ឯ.ក</t>
        </is>
      </c>
      <c r="D1935" s="418" t="inlineStr">
        <is>
          <t>K010-901702798</t>
        </is>
      </c>
      <c r="E1935" s="418" t="inlineStr">
        <is>
          <t>2022-001102</t>
        </is>
      </c>
      <c r="F1935" s="419" t="n">
        <v>44851</v>
      </c>
      <c r="G1935" s="420" t="n">
        <v>223776</v>
      </c>
      <c r="H1935" s="418" t="n"/>
      <c r="I1935" s="455" t="n">
        <v>223776</v>
      </c>
      <c r="J1935" s="418">
        <f>IF(L1935&lt;&gt;"",L1935,K1935)</f>
        <v/>
      </c>
      <c r="K1935" s="418">
        <f>IF(AND(T1935=TRUE, U1935=TRUE, V1935=TRUE), IF(W1935&lt;-0.05, "អនុញ្ញាត (អ្នកផ្គត់ផ្គង់ប្រកាសខ្វះ)", "បានប្រកាស (អនុញ្ញាត)"), IF(AND(T1935=FALSE, U1935=FALSE, V1935=FALSE), "ព្យួរទុក (មិនមានទិន្នន័យ)", "ប្រកាសខុស (ព្យួរទុក)"))</f>
        <v/>
      </c>
      <c r="L1935" s="418" t="inlineStr"/>
      <c r="M1935" s="418" t="inlineStr"/>
      <c r="N1935" s="455" t="n"/>
      <c r="O1935" s="455">
        <f>IF(W1935&lt;0,AI1935,I1935)</f>
        <v/>
      </c>
      <c r="P1935" s="455">
        <f>I1935-O1935</f>
        <v/>
      </c>
      <c r="Q1935" s="418" t="n"/>
      <c r="R1935" s="418" t="inlineStr">
        <is>
          <t>2022-001102</t>
        </is>
      </c>
      <c r="S1935" s="418" t="inlineStr">
        <is>
          <t>2022-001102</t>
        </is>
      </c>
      <c r="T1935" s="418">
        <f>R1935=S1935</f>
        <v/>
      </c>
      <c r="U1935" s="418">
        <f>AND(MONTH(F1935)=MONTH(Y1935), YEAR(F1935)=YEAR(Y1935))</f>
        <v/>
      </c>
      <c r="V1935" s="418">
        <f>AND(AC1935&lt;&gt;"", 'Company information'!D$4&lt;&gt;"", RIGHT(SUBSTITUTE(AC1935,"-",""),9)=RIGHT(SUBSTITUTE('Company information'!D$4,"-",""),9))</f>
        <v/>
      </c>
      <c r="W1935" s="418">
        <f>AI1935-I1935</f>
        <v/>
      </c>
      <c r="X1935" s="455" t="n"/>
      <c r="Y1935" s="419" t="n">
        <v>44851</v>
      </c>
      <c r="Z1935" s="418" t="inlineStr">
        <is>
          <t>2022-001102</t>
        </is>
      </c>
      <c r="AA1935" s="418" t="inlineStr"/>
      <c r="AB1935" s="418" t="inlineStr">
        <is>
          <t>បុគ្គលជាប់អាករ</t>
        </is>
      </c>
      <c r="AC1935" s="418" t="inlineStr">
        <is>
          <t>L001-100067123</t>
        </is>
      </c>
      <c r="AD1935" s="418" t="inlineStr">
        <is>
          <t>រីឡាយអេប៊ល សូស អ៊ិនដាសស្រ្ទៀល (ខេមបូឌា)</t>
        </is>
      </c>
      <c r="AE1935" s="455" t="n">
        <v>2461536</v>
      </c>
      <c r="AF1935" s="455" t="n">
        <v>2237760</v>
      </c>
      <c r="AG1935" s="455" t="n">
        <v>0</v>
      </c>
      <c r="AH1935" s="455" t="n">
        <v>0</v>
      </c>
      <c r="AI1935" s="455" t="n">
        <v>223776</v>
      </c>
      <c r="AJ1935" s="455" t="n">
        <v>0</v>
      </c>
      <c r="AK1935" s="455" t="n">
        <v>0</v>
      </c>
      <c r="AL1935" s="455" t="n">
        <v>0</v>
      </c>
      <c r="AM1935" s="455" t="n">
        <v>0</v>
      </c>
      <c r="AN1935" s="455" t="n">
        <v>0</v>
      </c>
      <c r="AO1935" s="455" t="n">
        <v>0</v>
      </c>
      <c r="AP1935" s="455" t="n">
        <v>0</v>
      </c>
      <c r="AQ1935" s="455" t="n">
        <v>0</v>
      </c>
      <c r="AR1935" s="418" t="inlineStr"/>
      <c r="AS1935" s="418" t="inlineStr">
        <is>
          <t>ក្តារជ័រកន្លះលី ១លី ១លីកន្លះ</t>
        </is>
      </c>
      <c r="AT1935" s="418" t="inlineStr">
        <is>
          <t>បានប្រកាសពន្ធ</t>
        </is>
      </c>
    </row>
    <row r="1936">
      <c r="A1936" s="417" t="n">
        <v>1927</v>
      </c>
      <c r="B1936" s="418" t="inlineStr">
        <is>
          <t>Import Shipment Expense</t>
        </is>
      </c>
      <c r="C1936" s="418" t="inlineStr">
        <is>
          <t>អេសអិម ឡាប៊ែល មេនូហ្វេកឆឺរីង (ខេមបូឌា) ឯ.ក</t>
        </is>
      </c>
      <c r="D1936" s="418" t="inlineStr">
        <is>
          <t>K006-902201885</t>
        </is>
      </c>
      <c r="E1936" s="418" t="inlineStr">
        <is>
          <t>SM-2022.0125</t>
        </is>
      </c>
      <c r="F1936" s="419" t="n">
        <v>44855</v>
      </c>
      <c r="G1936" s="420" t="n">
        <v>63848</v>
      </c>
      <c r="H1936" s="418" t="n"/>
      <c r="I1936" s="455" t="n">
        <v>63848</v>
      </c>
      <c r="J1936" s="418">
        <f>IF(L1936&lt;&gt;"",L1936,K1936)</f>
        <v/>
      </c>
      <c r="K1936" s="418">
        <f>IF(AND(T1936=TRUE, U1936=TRUE, V1936=TRUE), IF(W1936&lt;-0.05, "អនុញ្ញាត (អ្នកផ្គត់ផ្គង់ប្រកាសខ្វះ)", "បានប្រកាស (អនុញ្ញាត)"), IF(AND(T1936=FALSE, U1936=FALSE, V1936=FALSE), "ព្យួរទុក (មិនមានទិន្នន័យ)", "ប្រកាសខុស (ព្យួរទុក)"))</f>
        <v/>
      </c>
      <c r="L1936" s="418" t="inlineStr"/>
      <c r="M1936" s="418" t="inlineStr"/>
      <c r="N1936" s="455" t="n"/>
      <c r="O1936" s="455">
        <f>IF(W1936&lt;0,AI1936,I1936)</f>
        <v/>
      </c>
      <c r="P1936" s="455">
        <f>I1936-O1936</f>
        <v/>
      </c>
      <c r="Q1936" s="418" t="n"/>
      <c r="R1936" s="418" t="inlineStr">
        <is>
          <t>SM-2022.0125</t>
        </is>
      </c>
      <c r="S1936" s="418" t="inlineStr">
        <is>
          <t>SM-2022.0125</t>
        </is>
      </c>
      <c r="T1936" s="418">
        <f>R1936=S1936</f>
        <v/>
      </c>
      <c r="U1936" s="418">
        <f>AND(MONTH(F1936)=MONTH(Y1936), YEAR(F1936)=YEAR(Y1936))</f>
        <v/>
      </c>
      <c r="V1936" s="418">
        <f>AND(AC1936&lt;&gt;"", 'Company information'!D$4&lt;&gt;"", RIGHT(SUBSTITUTE(AC1936,"-",""),9)=RIGHT(SUBSTITUTE('Company information'!D$4,"-",""),9))</f>
        <v/>
      </c>
      <c r="W1936" s="418">
        <f>AI1936-I1936</f>
        <v/>
      </c>
      <c r="X1936" s="455" t="n"/>
      <c r="Y1936" s="419" t="n">
        <v>44855</v>
      </c>
      <c r="Z1936" s="418" t="inlineStr">
        <is>
          <t>SM-2022.0125</t>
        </is>
      </c>
      <c r="AA1936" s="418" t="inlineStr"/>
      <c r="AB1936" s="418" t="inlineStr">
        <is>
          <t>បុគ្គលជាប់អាករ</t>
        </is>
      </c>
      <c r="AC1936" s="418" t="inlineStr">
        <is>
          <t>L001-100067123</t>
        </is>
      </c>
      <c r="AD1936" s="418" t="inlineStr">
        <is>
          <t>រីឡាយអេប៊ល សូស អ៊ិនដាសស្រ្ទៀល (ខេមបូឌា)</t>
        </is>
      </c>
      <c r="AE1936" s="455" t="n">
        <v>702332</v>
      </c>
      <c r="AF1936" s="455" t="n">
        <v>638484</v>
      </c>
      <c r="AG1936" s="455" t="n">
        <v>0</v>
      </c>
      <c r="AH1936" s="455" t="n">
        <v>0</v>
      </c>
      <c r="AI1936" s="455" t="n">
        <v>63848</v>
      </c>
      <c r="AJ1936" s="455" t="n">
        <v>0</v>
      </c>
      <c r="AK1936" s="455" t="n">
        <v>0</v>
      </c>
      <c r="AL1936" s="455" t="n">
        <v>0</v>
      </c>
      <c r="AM1936" s="455" t="n">
        <v>0</v>
      </c>
      <c r="AN1936" s="455" t="n">
        <v>0</v>
      </c>
      <c r="AO1936" s="455" t="n">
        <v>0</v>
      </c>
      <c r="AP1936" s="455" t="n">
        <v>0</v>
      </c>
      <c r="AQ1936" s="455" t="n">
        <v>0</v>
      </c>
      <c r="AR1936" s="418" t="inlineStr"/>
      <c r="AS1936" s="418" t="inlineStr">
        <is>
          <t>Thermal Ribbon Black, 70mm x 300M</t>
        </is>
      </c>
      <c r="AT1936" s="418" t="inlineStr">
        <is>
          <t>បានប្រកាសពន្ធ</t>
        </is>
      </c>
    </row>
    <row r="1937">
      <c r="A1937" s="417" t="n">
        <v>1928</v>
      </c>
      <c r="B1937" s="418" t="inlineStr">
        <is>
          <t>Customs Clearance Fee and Trucking Fee</t>
        </is>
      </c>
      <c r="C1937" s="418" t="inlineStr">
        <is>
          <t>អាណាណា កុំព្យូទ័រ</t>
        </is>
      </c>
      <c r="D1937" s="418" t="inlineStr">
        <is>
          <t>L001-100079938</t>
        </is>
      </c>
      <c r="E1937" s="418" t="inlineStr">
        <is>
          <t>2201735</t>
        </is>
      </c>
      <c r="F1937" s="419" t="n">
        <v>44854</v>
      </c>
      <c r="G1937" s="420" t="n">
        <v>99504</v>
      </c>
      <c r="H1937" s="418" t="n"/>
      <c r="I1937" s="455" t="n">
        <v>99504</v>
      </c>
      <c r="J1937" s="418">
        <f>IF(L1937&lt;&gt;"",L1937,K1937)</f>
        <v/>
      </c>
      <c r="K1937" s="418">
        <f>IF(AND(T1937=TRUE, U1937=TRUE, V1937=TRUE), IF(W1937&lt;-0.05, "អនុញ្ញាត (អ្នកផ្គត់ផ្គង់ប្រកាសខ្វះ)", "បានប្រកាស (អនុញ្ញាត)"), IF(AND(T1937=FALSE, U1937=FALSE, V1937=FALSE), "ព្យួរទុក (មិនមានទិន្នន័យ)", "ប្រកាសខុស (ព្យួរទុក)"))</f>
        <v/>
      </c>
      <c r="L1937" s="418" t="inlineStr"/>
      <c r="M1937" s="418" t="inlineStr"/>
      <c r="N1937" s="455" t="n"/>
      <c r="O1937" s="455">
        <f>IF(W1937&lt;0,AI1937,I1937)</f>
        <v/>
      </c>
      <c r="P1937" s="455">
        <f>I1937-O1937</f>
        <v/>
      </c>
      <c r="Q1937" s="418" t="n"/>
      <c r="R1937" s="418" t="inlineStr">
        <is>
          <t>2201735</t>
        </is>
      </c>
      <c r="S1937" s="418" t="inlineStr">
        <is>
          <t>2201735</t>
        </is>
      </c>
      <c r="T1937" s="418">
        <f>R1937=S1937</f>
        <v/>
      </c>
      <c r="U1937" s="418">
        <f>AND(MONTH(F1937)=MONTH(Y1937), YEAR(F1937)=YEAR(Y1937))</f>
        <v/>
      </c>
      <c r="V1937" s="418">
        <f>AND(AC1937&lt;&gt;"", 'Company information'!D$4&lt;&gt;"", RIGHT(SUBSTITUTE(AC1937,"-",""),9)=RIGHT(SUBSTITUTE('Company information'!D$4,"-",""),9))</f>
        <v/>
      </c>
      <c r="W1937" s="418">
        <f>AI1937-I1937</f>
        <v/>
      </c>
      <c r="X1937" s="455" t="n"/>
      <c r="Y1937" s="419" t="n">
        <v>44854</v>
      </c>
      <c r="Z1937" s="418" t="inlineStr">
        <is>
          <t>2201735</t>
        </is>
      </c>
      <c r="AA1937" s="418" t="inlineStr"/>
      <c r="AB1937" s="418" t="inlineStr">
        <is>
          <t>បុគ្គលជាប់អាករ</t>
        </is>
      </c>
      <c r="AC1937" s="418" t="inlineStr">
        <is>
          <t>L001-100067123</t>
        </is>
      </c>
      <c r="AD1937" s="418" t="inlineStr">
        <is>
          <t>រីឡាយអេប៊ល សូស អ៊ិនដាសស្រ្ទៀល (ខេមបូឌា)</t>
        </is>
      </c>
      <c r="AE1937" s="455" t="n">
        <v>1094544</v>
      </c>
      <c r="AF1937" s="455" t="n">
        <v>995040</v>
      </c>
      <c r="AG1937" s="455" t="n">
        <v>0</v>
      </c>
      <c r="AH1937" s="455" t="n">
        <v>0</v>
      </c>
      <c r="AI1937" s="455" t="n">
        <v>99504</v>
      </c>
      <c r="AJ1937" s="455" t="n">
        <v>0</v>
      </c>
      <c r="AK1937" s="455" t="n">
        <v>0</v>
      </c>
      <c r="AL1937" s="455" t="n">
        <v>0</v>
      </c>
      <c r="AM1937" s="455" t="n">
        <v>0</v>
      </c>
      <c r="AN1937" s="455" t="n">
        <v>0</v>
      </c>
      <c r="AO1937" s="455" t="n">
        <v>0</v>
      </c>
      <c r="AP1937" s="455" t="n">
        <v>0</v>
      </c>
      <c r="AQ1937" s="455" t="n">
        <v>0</v>
      </c>
      <c r="AR1937" s="418" t="inlineStr"/>
      <c r="AS1937" s="418" t="inlineStr">
        <is>
          <t>Ruijie/Reyee AX3200 Wi-Fi</t>
        </is>
      </c>
      <c r="AT1937" s="418" t="inlineStr">
        <is>
          <t>បានប្រកាសពន្ធ</t>
        </is>
      </c>
    </row>
    <row r="1938">
      <c r="A1938" s="417" t="n">
        <v>1929</v>
      </c>
      <c r="B1938" s="418" t="inlineStr">
        <is>
          <t>Lift-On &amp; Lift-Off</t>
        </is>
      </c>
      <c r="C1938" s="418" t="inlineStr">
        <is>
          <t>អេភីអិល ឡូយីស្ទីក (ខេមបូឌា) ភីធីអ៊ី អិលធីឌី</t>
        </is>
      </c>
      <c r="D1938" s="418" t="inlineStr">
        <is>
          <t>L001-100046460</t>
        </is>
      </c>
      <c r="E1938" s="418" t="inlineStr">
        <is>
          <t>PNHL490558</t>
        </is>
      </c>
      <c r="F1938" s="419" t="n">
        <v>44854</v>
      </c>
      <c r="G1938" s="420" t="n">
        <v>443057</v>
      </c>
      <c r="H1938" s="418" t="n"/>
      <c r="I1938" s="455" t="n">
        <v>443057</v>
      </c>
      <c r="J1938" s="418">
        <f>IF(L1938&lt;&gt;"",L1938,K1938)</f>
        <v/>
      </c>
      <c r="K1938" s="418">
        <f>IF(AND(T1938=TRUE, U1938=TRUE, V1938=TRUE), IF(W1938&lt;-0.05, "អនុញ្ញាត (អ្នកផ្គត់ផ្គង់ប្រកាសខ្វះ)", "បានប្រកាស (អនុញ្ញាត)"), IF(AND(T1938=FALSE, U1938=FALSE, V1938=FALSE), "ព្យួរទុក (មិនមានទិន្នន័យ)", "ប្រកាសខុស (ព្យួរទុក)"))</f>
        <v/>
      </c>
      <c r="L1938" s="418" t="inlineStr"/>
      <c r="M1938" s="418" t="inlineStr"/>
      <c r="N1938" s="455" t="n"/>
      <c r="O1938" s="455">
        <f>IF(W1938&lt;0,AI1938,I1938)</f>
        <v/>
      </c>
      <c r="P1938" s="455">
        <f>I1938-O1938</f>
        <v/>
      </c>
      <c r="Q1938" s="418" t="n"/>
      <c r="R1938" s="418" t="inlineStr">
        <is>
          <t>PNHL490558</t>
        </is>
      </c>
      <c r="S1938" s="418" t="inlineStr">
        <is>
          <t>PNHL490558</t>
        </is>
      </c>
      <c r="T1938" s="418">
        <f>R1938=S1938</f>
        <v/>
      </c>
      <c r="U1938" s="418">
        <f>AND(MONTH(F1938)=MONTH(Y1938), YEAR(F1938)=YEAR(Y1938))</f>
        <v/>
      </c>
      <c r="V1938" s="418">
        <f>AND(AC1938&lt;&gt;"", 'Company information'!D$4&lt;&gt;"", RIGHT(SUBSTITUTE(AC1938,"-",""),9)=RIGHT(SUBSTITUTE('Company information'!D$4,"-",""),9))</f>
        <v/>
      </c>
      <c r="W1938" s="418">
        <f>AI1938-I1938</f>
        <v/>
      </c>
      <c r="X1938" s="455" t="n"/>
      <c r="Y1938" s="419" t="n">
        <v>44854</v>
      </c>
      <c r="Z1938" s="418" t="inlineStr">
        <is>
          <t>PNHL490558</t>
        </is>
      </c>
      <c r="AA1938" s="418" t="inlineStr"/>
      <c r="AB1938" s="418" t="inlineStr">
        <is>
          <t>បុគ្គលជាប់អាករ</t>
        </is>
      </c>
      <c r="AC1938" s="418" t="inlineStr">
        <is>
          <t>L001-100067123</t>
        </is>
      </c>
      <c r="AD1938" s="418" t="inlineStr">
        <is>
          <t>រីឡាយអេប៊ល សូស អ៊ិនដាសស្រ្ទៀល (ខេមបូឌា)</t>
        </is>
      </c>
      <c r="AE1938" s="455" t="n">
        <v>4873623</v>
      </c>
      <c r="AF1938" s="455" t="n">
        <v>4430566</v>
      </c>
      <c r="AG1938" s="455" t="n">
        <v>0</v>
      </c>
      <c r="AH1938" s="455" t="n">
        <v>0</v>
      </c>
      <c r="AI1938" s="455" t="n">
        <v>443057</v>
      </c>
      <c r="AJ1938" s="455" t="n">
        <v>0</v>
      </c>
      <c r="AK1938" s="455" t="n">
        <v>0</v>
      </c>
      <c r="AL1938" s="455" t="n">
        <v>0</v>
      </c>
      <c r="AM1938" s="455" t="n">
        <v>0</v>
      </c>
      <c r="AN1938" s="455" t="n">
        <v>0</v>
      </c>
      <c r="AO1938" s="455" t="n">
        <v>0</v>
      </c>
      <c r="AP1938" s="455" t="n">
        <v>0</v>
      </c>
      <c r="AQ1938" s="455" t="n">
        <v>0</v>
      </c>
      <c r="AR1938" s="418" t="inlineStr"/>
      <c r="AS1938" s="418" t="inlineStr">
        <is>
          <t>LOCAL CHARGE &amp; OTHER</t>
        </is>
      </c>
      <c r="AT1938" s="418" t="inlineStr">
        <is>
          <t>បានប្រកាសពន្ធ</t>
        </is>
      </c>
    </row>
    <row r="1939">
      <c r="A1939" s="417" t="n">
        <v>1930</v>
      </c>
      <c r="B1939" s="418" t="inlineStr">
        <is>
          <t>Import Shipment Expense</t>
        </is>
      </c>
      <c r="C1939" s="418" t="inlineStr">
        <is>
          <t>អេភីអិល ឡូយីស្ទីក (ខេមបូឌា) ភីធីអ៊ី អិលធីឌី</t>
        </is>
      </c>
      <c r="D1939" s="418" t="inlineStr">
        <is>
          <t>L001-100046460</t>
        </is>
      </c>
      <c r="E1939" s="418" t="inlineStr">
        <is>
          <t>PNHL490557</t>
        </is>
      </c>
      <c r="F1939" s="419" t="n">
        <v>44854</v>
      </c>
      <c r="G1939" s="420" t="n">
        <v>248376</v>
      </c>
      <c r="H1939" s="418" t="n"/>
      <c r="I1939" s="455" t="n">
        <v>248376</v>
      </c>
      <c r="J1939" s="418">
        <f>IF(L1939&lt;&gt;"",L1939,K1939)</f>
        <v/>
      </c>
      <c r="K1939" s="418">
        <f>IF(AND(T1939=TRUE, U1939=TRUE, V1939=TRUE), IF(W1939&lt;-0.05, "អនុញ្ញាត (អ្នកផ្គត់ផ្គង់ប្រកាសខ្វះ)", "បានប្រកាស (អនុញ្ញាត)"), IF(AND(T1939=FALSE, U1939=FALSE, V1939=FALSE), "ព្យួរទុក (មិនមានទិន្នន័យ)", "ប្រកាសខុស (ព្យួរទុក)"))</f>
        <v/>
      </c>
      <c r="L1939" s="418" t="inlineStr"/>
      <c r="M1939" s="418" t="inlineStr"/>
      <c r="N1939" s="455" t="n"/>
      <c r="O1939" s="455">
        <f>IF(W1939&lt;0,AI1939,I1939)</f>
        <v/>
      </c>
      <c r="P1939" s="455">
        <f>I1939-O1939</f>
        <v/>
      </c>
      <c r="Q1939" s="418" t="n"/>
      <c r="R1939" s="418" t="inlineStr">
        <is>
          <t>PNHL490557</t>
        </is>
      </c>
      <c r="S1939" s="418" t="inlineStr">
        <is>
          <t>PNHL490557</t>
        </is>
      </c>
      <c r="T1939" s="418">
        <f>R1939=S1939</f>
        <v/>
      </c>
      <c r="U1939" s="418">
        <f>AND(MONTH(F1939)=MONTH(Y1939), YEAR(F1939)=YEAR(Y1939))</f>
        <v/>
      </c>
      <c r="V1939" s="418">
        <f>AND(AC1939&lt;&gt;"", 'Company information'!D$4&lt;&gt;"", RIGHT(SUBSTITUTE(AC1939,"-",""),9)=RIGHT(SUBSTITUTE('Company information'!D$4,"-",""),9))</f>
        <v/>
      </c>
      <c r="W1939" s="418">
        <f>AI1939-I1939</f>
        <v/>
      </c>
      <c r="X1939" s="455" t="n"/>
      <c r="Y1939" s="419" t="n">
        <v>44854</v>
      </c>
      <c r="Z1939" s="418" t="inlineStr">
        <is>
          <t>PNHL490557</t>
        </is>
      </c>
      <c r="AA1939" s="418" t="inlineStr"/>
      <c r="AB1939" s="418" t="inlineStr">
        <is>
          <t>បុគ្គលជាប់អាករ</t>
        </is>
      </c>
      <c r="AC1939" s="418" t="inlineStr">
        <is>
          <t>L001-100067123</t>
        </is>
      </c>
      <c r="AD1939" s="418" t="inlineStr">
        <is>
          <t>រីឡាយអេប៊ល សូស អ៊ិនដាសស្រ្ទៀល (ខេមបូឌា)</t>
        </is>
      </c>
      <c r="AE1939" s="455" t="n">
        <v>2732131</v>
      </c>
      <c r="AF1939" s="455" t="n">
        <v>2483755</v>
      </c>
      <c r="AG1939" s="455" t="n">
        <v>0</v>
      </c>
      <c r="AH1939" s="455" t="n">
        <v>0</v>
      </c>
      <c r="AI1939" s="455" t="n">
        <v>248376</v>
      </c>
      <c r="AJ1939" s="455" t="n">
        <v>0</v>
      </c>
      <c r="AK1939" s="455" t="n">
        <v>0</v>
      </c>
      <c r="AL1939" s="455" t="n">
        <v>0</v>
      </c>
      <c r="AM1939" s="455" t="n">
        <v>0</v>
      </c>
      <c r="AN1939" s="455" t="n">
        <v>0</v>
      </c>
      <c r="AO1939" s="455" t="n">
        <v>0</v>
      </c>
      <c r="AP1939" s="455" t="n">
        <v>0</v>
      </c>
      <c r="AQ1939" s="455" t="n">
        <v>0</v>
      </c>
      <c r="AR1939" s="418" t="inlineStr"/>
      <c r="AS1939" s="418" t="inlineStr">
        <is>
          <t>LOCAL CHARGE &amp; OTHER</t>
        </is>
      </c>
      <c r="AT1939" s="418" t="inlineStr">
        <is>
          <t>បានប្រកាសពន្ធ</t>
        </is>
      </c>
    </row>
    <row r="1940">
      <c r="A1940" s="417" t="n">
        <v>1931</v>
      </c>
      <c r="B1940" s="418" t="inlineStr">
        <is>
          <t>Customs Clearance Fee and Trucking Fee</t>
        </is>
      </c>
      <c r="C1940" s="418" t="inlineStr">
        <is>
          <t>អេភីអិល ឡូយីស្ទីក (ខេមបូឌា) ភីធីអ៊ី អិលធីឌី</t>
        </is>
      </c>
      <c r="D1940" s="418" t="inlineStr">
        <is>
          <t>L001-100046460</t>
        </is>
      </c>
      <c r="E1940" s="418" t="inlineStr">
        <is>
          <t>KOEL822310</t>
        </is>
      </c>
      <c r="F1940" s="419" t="n">
        <v>44854</v>
      </c>
      <c r="G1940" s="420" t="n">
        <v>325028</v>
      </c>
      <c r="H1940" s="418" t="n"/>
      <c r="I1940" s="455" t="n">
        <v>325028</v>
      </c>
      <c r="J1940" s="418">
        <f>IF(L1940&lt;&gt;"",L1940,K1940)</f>
        <v/>
      </c>
      <c r="K1940" s="418">
        <f>IF(AND(T1940=TRUE, U1940=TRUE, V1940=TRUE), IF(W1940&lt;-0.05, "អនុញ្ញាត (អ្នកផ្គត់ផ្គង់ប្រកាសខ្វះ)", "បានប្រកាស (អនុញ្ញាត)"), IF(AND(T1940=FALSE, U1940=FALSE, V1940=FALSE), "ព្យួរទុក (មិនមានទិន្នន័យ)", "ប្រកាសខុស (ព្យួរទុក)"))</f>
        <v/>
      </c>
      <c r="L1940" s="418" t="inlineStr"/>
      <c r="M1940" s="418" t="inlineStr"/>
      <c r="N1940" s="455" t="n"/>
      <c r="O1940" s="455">
        <f>IF(W1940&lt;0,AI1940,I1940)</f>
        <v/>
      </c>
      <c r="P1940" s="455">
        <f>I1940-O1940</f>
        <v/>
      </c>
      <c r="Q1940" s="418" t="n"/>
      <c r="R1940" s="418" t="inlineStr">
        <is>
          <t>KOEL822310</t>
        </is>
      </c>
      <c r="S1940" s="418" t="inlineStr">
        <is>
          <t>KOEL822310</t>
        </is>
      </c>
      <c r="T1940" s="418">
        <f>R1940=S1940</f>
        <v/>
      </c>
      <c r="U1940" s="418">
        <f>AND(MONTH(F1940)=MONTH(Y1940), YEAR(F1940)=YEAR(Y1940))</f>
        <v/>
      </c>
      <c r="V1940" s="418">
        <f>AND(AC1940&lt;&gt;"", 'Company information'!D$4&lt;&gt;"", RIGHT(SUBSTITUTE(AC1940,"-",""),9)=RIGHT(SUBSTITUTE('Company information'!D$4,"-",""),9))</f>
        <v/>
      </c>
      <c r="W1940" s="418">
        <f>AI1940-I1940</f>
        <v/>
      </c>
      <c r="X1940" s="455" t="n"/>
      <c r="Y1940" s="419" t="n">
        <v>44854</v>
      </c>
      <c r="Z1940" s="418" t="inlineStr">
        <is>
          <t>KOEL822310</t>
        </is>
      </c>
      <c r="AA1940" s="418" t="inlineStr"/>
      <c r="AB1940" s="418" t="inlineStr">
        <is>
          <t>បុគ្គលជាប់អាករ</t>
        </is>
      </c>
      <c r="AC1940" s="418" t="inlineStr">
        <is>
          <t>L001-100067123</t>
        </is>
      </c>
      <c r="AD1940" s="418" t="inlineStr">
        <is>
          <t>រីឡាយអេប៊ល សូស អ៊ិនដាសស្រ្ទៀល (ខេមបូឌា)</t>
        </is>
      </c>
      <c r="AE1940" s="455" t="n">
        <v>3575303</v>
      </c>
      <c r="AF1940" s="455" t="n">
        <v>3250275</v>
      </c>
      <c r="AG1940" s="455" t="n">
        <v>0</v>
      </c>
      <c r="AH1940" s="455" t="n">
        <v>0</v>
      </c>
      <c r="AI1940" s="455" t="n">
        <v>325028</v>
      </c>
      <c r="AJ1940" s="455" t="n">
        <v>0</v>
      </c>
      <c r="AK1940" s="455" t="n">
        <v>0</v>
      </c>
      <c r="AL1940" s="455" t="n">
        <v>0</v>
      </c>
      <c r="AM1940" s="455" t="n">
        <v>0</v>
      </c>
      <c r="AN1940" s="455" t="n">
        <v>0</v>
      </c>
      <c r="AO1940" s="455" t="n">
        <v>0</v>
      </c>
      <c r="AP1940" s="455" t="n">
        <v>0</v>
      </c>
      <c r="AQ1940" s="455" t="n">
        <v>0</v>
      </c>
      <c r="AR1940" s="418" t="inlineStr"/>
      <c r="AS1940" s="418" t="inlineStr">
        <is>
          <t>LOCAL CHARGE &amp; OTHER</t>
        </is>
      </c>
      <c r="AT1940" s="418" t="inlineStr">
        <is>
          <t>បានប្រកាសពន្ធ</t>
        </is>
      </c>
    </row>
    <row r="1941">
      <c r="A1941" s="417" t="n">
        <v>1932</v>
      </c>
      <c r="B1941" s="418" t="inlineStr">
        <is>
          <t>Cargo Terminal</t>
        </is>
      </c>
      <c r="C1941" s="418" t="inlineStr">
        <is>
          <t>អេភីអិល ឡូយីស្ទីក (ខេមបូឌា) ភីធីអ៊ី អិលធីឌី</t>
        </is>
      </c>
      <c r="D1941" s="418" t="inlineStr">
        <is>
          <t>L001-100046460</t>
        </is>
      </c>
      <c r="E1941" s="418" t="inlineStr">
        <is>
          <t>KOEL822309</t>
        </is>
      </c>
      <c r="F1941" s="419" t="n">
        <v>44854</v>
      </c>
      <c r="G1941" s="420" t="n">
        <v>163202</v>
      </c>
      <c r="H1941" s="418" t="n"/>
      <c r="I1941" s="455" t="n">
        <v>163202</v>
      </c>
      <c r="J1941" s="418">
        <f>IF(L1941&lt;&gt;"",L1941,K1941)</f>
        <v/>
      </c>
      <c r="K1941" s="418">
        <f>IF(AND(T1941=TRUE, U1941=TRUE, V1941=TRUE), IF(W1941&lt;-0.05, "អនុញ្ញាត (អ្នកផ្គត់ផ្គង់ប្រកាសខ្វះ)", "បានប្រកាស (អនុញ្ញាត)"), IF(AND(T1941=FALSE, U1941=FALSE, V1941=FALSE), "ព្យួរទុក (មិនមានទិន្នន័យ)", "ប្រកាសខុស (ព្យួរទុក)"))</f>
        <v/>
      </c>
      <c r="L1941" s="418" t="inlineStr"/>
      <c r="M1941" s="418" t="inlineStr"/>
      <c r="N1941" s="455" t="n"/>
      <c r="O1941" s="455">
        <f>IF(W1941&lt;0,AI1941,I1941)</f>
        <v/>
      </c>
      <c r="P1941" s="455">
        <f>I1941-O1941</f>
        <v/>
      </c>
      <c r="Q1941" s="418" t="n"/>
      <c r="R1941" s="418" t="inlineStr">
        <is>
          <t>KOEL822309</t>
        </is>
      </c>
      <c r="S1941" s="418" t="inlineStr">
        <is>
          <t>KOEL822309</t>
        </is>
      </c>
      <c r="T1941" s="418">
        <f>R1941=S1941</f>
        <v/>
      </c>
      <c r="U1941" s="418">
        <f>AND(MONTH(F1941)=MONTH(Y1941), YEAR(F1941)=YEAR(Y1941))</f>
        <v/>
      </c>
      <c r="V1941" s="418">
        <f>AND(AC1941&lt;&gt;"", 'Company information'!D$4&lt;&gt;"", RIGHT(SUBSTITUTE(AC1941,"-",""),9)=RIGHT(SUBSTITUTE('Company information'!D$4,"-",""),9))</f>
        <v/>
      </c>
      <c r="W1941" s="418">
        <f>AI1941-I1941</f>
        <v/>
      </c>
      <c r="X1941" s="455" t="n"/>
      <c r="Y1941" s="419" t="n">
        <v>44854</v>
      </c>
      <c r="Z1941" s="418" t="inlineStr">
        <is>
          <t>KOEL822309</t>
        </is>
      </c>
      <c r="AA1941" s="418" t="inlineStr"/>
      <c r="AB1941" s="418" t="inlineStr">
        <is>
          <t>បុគ្គលជាប់អាករ</t>
        </is>
      </c>
      <c r="AC1941" s="418" t="inlineStr">
        <is>
          <t>L001-100067123</t>
        </is>
      </c>
      <c r="AD1941" s="418" t="inlineStr">
        <is>
          <t>រីឡាយអេប៊ល សូស អ៊ិនដាសស្រ្ទៀល (ខេមបូឌា)</t>
        </is>
      </c>
      <c r="AE1941" s="455" t="n">
        <v>1795218</v>
      </c>
      <c r="AF1941" s="455" t="n">
        <v>1632016</v>
      </c>
      <c r="AG1941" s="455" t="n">
        <v>0</v>
      </c>
      <c r="AH1941" s="455" t="n">
        <v>0</v>
      </c>
      <c r="AI1941" s="455" t="n">
        <v>163202</v>
      </c>
      <c r="AJ1941" s="455" t="n">
        <v>0</v>
      </c>
      <c r="AK1941" s="455" t="n">
        <v>0</v>
      </c>
      <c r="AL1941" s="455" t="n">
        <v>0</v>
      </c>
      <c r="AM1941" s="455" t="n">
        <v>0</v>
      </c>
      <c r="AN1941" s="455" t="n">
        <v>0</v>
      </c>
      <c r="AO1941" s="455" t="n">
        <v>0</v>
      </c>
      <c r="AP1941" s="455" t="n">
        <v>0</v>
      </c>
      <c r="AQ1941" s="455" t="n">
        <v>0</v>
      </c>
      <c r="AR1941" s="418" t="inlineStr"/>
      <c r="AS1941" s="418" t="inlineStr">
        <is>
          <t>LOCAL CHARGE &amp; OTHER</t>
        </is>
      </c>
      <c r="AT1941" s="418" t="inlineStr">
        <is>
          <t>បានប្រកាសពន្ធ</t>
        </is>
      </c>
    </row>
    <row r="1942">
      <c r="A1942" s="417" t="n">
        <v>1933</v>
      </c>
      <c r="B1942" s="418" t="inlineStr">
        <is>
          <t>Document Fee and Agency Fee</t>
        </is>
      </c>
      <c r="C1942" s="418" t="inlineStr">
        <is>
          <t>ដាប់បែលយូភីអិល (ខេមបូឌា) ឯ.ក</t>
        </is>
      </c>
      <c r="D1942" s="418" t="inlineStr">
        <is>
          <t>K005-901800929</t>
        </is>
      </c>
      <c r="E1942" s="418" t="inlineStr">
        <is>
          <t>22-2781</t>
        </is>
      </c>
      <c r="F1942" s="419" t="n">
        <v>44855</v>
      </c>
      <c r="G1942" s="420" t="n">
        <v>37314</v>
      </c>
      <c r="H1942" s="418" t="n"/>
      <c r="I1942" s="455" t="n">
        <v>37314</v>
      </c>
      <c r="J1942" s="418">
        <f>IF(L1942&lt;&gt;"",L1942,K1942)</f>
        <v/>
      </c>
      <c r="K1942" s="418">
        <f>IF(AND(T1942=TRUE, U1942=TRUE, V1942=TRUE), IF(W1942&lt;-0.05, "អនុញ្ញាត (អ្នកផ្គត់ផ្គង់ប្រកាសខ្វះ)", "បានប្រកាស (អនុញ្ញាត)"), IF(AND(T1942=FALSE, U1942=FALSE, V1942=FALSE), "ព្យួរទុក (មិនមានទិន្នន័យ)", "ប្រកាសខុស (ព្យួរទុក)"))</f>
        <v/>
      </c>
      <c r="L1942" s="418" t="inlineStr"/>
      <c r="M1942" s="418" t="inlineStr"/>
      <c r="N1942" s="455" t="n"/>
      <c r="O1942" s="455">
        <f>IF(W1942&lt;0,AI1942,I1942)</f>
        <v/>
      </c>
      <c r="P1942" s="455">
        <f>I1942-O1942</f>
        <v/>
      </c>
      <c r="Q1942" s="418" t="n"/>
      <c r="R1942" s="418" t="inlineStr">
        <is>
          <t>22-2781</t>
        </is>
      </c>
      <c r="S1942" s="418" t="inlineStr">
        <is>
          <t>22-2781</t>
        </is>
      </c>
      <c r="T1942" s="418">
        <f>R1942=S1942</f>
        <v/>
      </c>
      <c r="U1942" s="418">
        <f>AND(MONTH(F1942)=MONTH(Y1942), YEAR(F1942)=YEAR(Y1942))</f>
        <v/>
      </c>
      <c r="V1942" s="418">
        <f>AND(AC1942&lt;&gt;"", 'Company information'!D$4&lt;&gt;"", RIGHT(SUBSTITUTE(AC1942,"-",""),9)=RIGHT(SUBSTITUTE('Company information'!D$4,"-",""),9))</f>
        <v/>
      </c>
      <c r="W1942" s="418">
        <f>AI1942-I1942</f>
        <v/>
      </c>
      <c r="X1942" s="455" t="n"/>
      <c r="Y1942" s="419" t="n">
        <v>44855</v>
      </c>
      <c r="Z1942" s="418" t="inlineStr">
        <is>
          <t>22-2781</t>
        </is>
      </c>
      <c r="AA1942" s="418" t="inlineStr"/>
      <c r="AB1942" s="418" t="inlineStr">
        <is>
          <t>បុគ្គលជាប់អាករ</t>
        </is>
      </c>
      <c r="AC1942" s="418" t="inlineStr">
        <is>
          <t>L001-100067123</t>
        </is>
      </c>
      <c r="AD1942" s="418" t="inlineStr">
        <is>
          <t>រីឡាយអេប៊ល សូស អ៊ិនដាសស្រ្ទៀល (ខេមបូឌា)</t>
        </is>
      </c>
      <c r="AE1942" s="455" t="n">
        <v>410454</v>
      </c>
      <c r="AF1942" s="455" t="n">
        <v>373140</v>
      </c>
      <c r="AG1942" s="455" t="n">
        <v>0</v>
      </c>
      <c r="AH1942" s="455" t="n">
        <v>0</v>
      </c>
      <c r="AI1942" s="455" t="n">
        <v>37314</v>
      </c>
      <c r="AJ1942" s="455" t="n">
        <v>0</v>
      </c>
      <c r="AK1942" s="455" t="n">
        <v>0</v>
      </c>
      <c r="AL1942" s="455" t="n">
        <v>0</v>
      </c>
      <c r="AM1942" s="455" t="n">
        <v>0</v>
      </c>
      <c r="AN1942" s="455" t="n">
        <v>0</v>
      </c>
      <c r="AO1942" s="455" t="n">
        <v>0</v>
      </c>
      <c r="AP1942" s="455" t="n">
        <v>0</v>
      </c>
      <c r="AQ1942" s="455" t="n">
        <v>0</v>
      </c>
      <c r="AR1942" s="418" t="inlineStr"/>
      <c r="AS1942" s="418" t="inlineStr">
        <is>
          <t>TRADE REVENUE</t>
        </is>
      </c>
      <c r="AT1942" s="418" t="inlineStr">
        <is>
          <t>បានប្រកាសពន្ធ</t>
        </is>
      </c>
    </row>
    <row r="1943">
      <c r="A1943" s="417" t="n">
        <v>1934</v>
      </c>
      <c r="B1943" s="418" t="inlineStr">
        <is>
          <t>Customs Clearance Fee and Trucking Fee</t>
        </is>
      </c>
      <c r="C1943" s="418" t="inlineStr">
        <is>
          <t>ដាប់បែលយូភីអិល (ខេមបូឌា) ឯ.ក</t>
        </is>
      </c>
      <c r="D1943" s="418" t="inlineStr">
        <is>
          <t>K005-901800929</t>
        </is>
      </c>
      <c r="E1943" s="418" t="inlineStr">
        <is>
          <t>22-2780</t>
        </is>
      </c>
      <c r="F1943" s="419" t="n">
        <v>44855</v>
      </c>
      <c r="G1943" s="420" t="n">
        <v>37314</v>
      </c>
      <c r="H1943" s="418" t="n"/>
      <c r="I1943" s="455" t="n">
        <v>37314</v>
      </c>
      <c r="J1943" s="418">
        <f>IF(L1943&lt;&gt;"",L1943,K1943)</f>
        <v/>
      </c>
      <c r="K1943" s="418">
        <f>IF(AND(T1943=TRUE, U1943=TRUE, V1943=TRUE), IF(W1943&lt;-0.05, "អនុញ្ញាត (អ្នកផ្គត់ផ្គង់ប្រកាសខ្វះ)", "បានប្រកាស (អនុញ្ញាត)"), IF(AND(T1943=FALSE, U1943=FALSE, V1943=FALSE), "ព្យួរទុក (មិនមានទិន្នន័យ)", "ប្រកាសខុស (ព្យួរទុក)"))</f>
        <v/>
      </c>
      <c r="L1943" s="418" t="inlineStr"/>
      <c r="M1943" s="418" t="inlineStr"/>
      <c r="N1943" s="455" t="n"/>
      <c r="O1943" s="455">
        <f>IF(W1943&lt;0,AI1943,I1943)</f>
        <v/>
      </c>
      <c r="P1943" s="455">
        <f>I1943-O1943</f>
        <v/>
      </c>
      <c r="Q1943" s="418" t="n"/>
      <c r="R1943" s="418" t="inlineStr">
        <is>
          <t>22-2780</t>
        </is>
      </c>
      <c r="S1943" s="418" t="inlineStr">
        <is>
          <t>22-2780</t>
        </is>
      </c>
      <c r="T1943" s="418">
        <f>R1943=S1943</f>
        <v/>
      </c>
      <c r="U1943" s="418">
        <f>AND(MONTH(F1943)=MONTH(Y1943), YEAR(F1943)=YEAR(Y1943))</f>
        <v/>
      </c>
      <c r="V1943" s="418">
        <f>AND(AC1943&lt;&gt;"", 'Company information'!D$4&lt;&gt;"", RIGHT(SUBSTITUTE(AC1943,"-",""),9)=RIGHT(SUBSTITUTE('Company information'!D$4,"-",""),9))</f>
        <v/>
      </c>
      <c r="W1943" s="418">
        <f>AI1943-I1943</f>
        <v/>
      </c>
      <c r="X1943" s="455" t="n"/>
      <c r="Y1943" s="419" t="n">
        <v>44855</v>
      </c>
      <c r="Z1943" s="418" t="inlineStr">
        <is>
          <t>22-2780</t>
        </is>
      </c>
      <c r="AA1943" s="418" t="inlineStr"/>
      <c r="AB1943" s="418" t="inlineStr">
        <is>
          <t>បុគ្គលជាប់អាករ</t>
        </is>
      </c>
      <c r="AC1943" s="418" t="inlineStr">
        <is>
          <t>L001-100067123</t>
        </is>
      </c>
      <c r="AD1943" s="418" t="inlineStr">
        <is>
          <t>រីឡាយអេប៊ល សូស អ៊ិនដាសស្រ្ទៀល (ខេមបូឌា)</t>
        </is>
      </c>
      <c r="AE1943" s="455" t="n">
        <v>410454</v>
      </c>
      <c r="AF1943" s="455" t="n">
        <v>373140</v>
      </c>
      <c r="AG1943" s="455" t="n">
        <v>0</v>
      </c>
      <c r="AH1943" s="455" t="n">
        <v>0</v>
      </c>
      <c r="AI1943" s="455" t="n">
        <v>37314</v>
      </c>
      <c r="AJ1943" s="455" t="n">
        <v>0</v>
      </c>
      <c r="AK1943" s="455" t="n">
        <v>0</v>
      </c>
      <c r="AL1943" s="455" t="n">
        <v>0</v>
      </c>
      <c r="AM1943" s="455" t="n">
        <v>0</v>
      </c>
      <c r="AN1943" s="455" t="n">
        <v>0</v>
      </c>
      <c r="AO1943" s="455" t="n">
        <v>0</v>
      </c>
      <c r="AP1943" s="455" t="n">
        <v>0</v>
      </c>
      <c r="AQ1943" s="455" t="n">
        <v>0</v>
      </c>
      <c r="AR1943" s="418" t="inlineStr"/>
      <c r="AS1943" s="418" t="inlineStr">
        <is>
          <t>TRADE REVENUE</t>
        </is>
      </c>
      <c r="AT1943" s="418" t="inlineStr">
        <is>
          <t>បានប្រកាសពន្ធ</t>
        </is>
      </c>
    </row>
    <row r="1944">
      <c r="A1944" s="417" t="n">
        <v>1935</v>
      </c>
      <c r="B1944" s="418" t="inlineStr">
        <is>
          <t>Cargo Terminal</t>
        </is>
      </c>
      <c r="C1944" s="418" t="inlineStr">
        <is>
          <t>ដាប់បែលយូភីអិល (ខេមបូឌា) ឯ.ក</t>
        </is>
      </c>
      <c r="D1944" s="418" t="inlineStr">
        <is>
          <t>K005-901800929</t>
        </is>
      </c>
      <c r="E1944" s="418" t="inlineStr">
        <is>
          <t>22-2779</t>
        </is>
      </c>
      <c r="F1944" s="419" t="n">
        <v>44855</v>
      </c>
      <c r="G1944" s="420" t="n">
        <v>369823</v>
      </c>
      <c r="H1944" s="418" t="n"/>
      <c r="I1944" s="455" t="n">
        <v>369823</v>
      </c>
      <c r="J1944" s="418">
        <f>IF(L1944&lt;&gt;"",L1944,K1944)</f>
        <v/>
      </c>
      <c r="K1944" s="418">
        <f>IF(AND(T1944=TRUE, U1944=TRUE, V1944=TRUE), IF(W1944&lt;-0.05, "អនុញ្ញាត (អ្នកផ្គត់ផ្គង់ប្រកាសខ្វះ)", "បានប្រកាស (អនុញ្ញាត)"), IF(AND(T1944=FALSE, U1944=FALSE, V1944=FALSE), "ព្យួរទុក (មិនមានទិន្នន័យ)", "ប្រកាសខុស (ព្យួរទុក)"))</f>
        <v/>
      </c>
      <c r="L1944" s="418" t="inlineStr"/>
      <c r="M1944" s="418" t="inlineStr"/>
      <c r="N1944" s="455" t="n"/>
      <c r="O1944" s="455">
        <f>IF(W1944&lt;0,AI1944,I1944)</f>
        <v/>
      </c>
      <c r="P1944" s="455">
        <f>I1944-O1944</f>
        <v/>
      </c>
      <c r="Q1944" s="418" t="n"/>
      <c r="R1944" s="418" t="inlineStr">
        <is>
          <t>22-2779</t>
        </is>
      </c>
      <c r="S1944" s="418" t="inlineStr">
        <is>
          <t>22-2779</t>
        </is>
      </c>
      <c r="T1944" s="418">
        <f>R1944=S1944</f>
        <v/>
      </c>
      <c r="U1944" s="418">
        <f>AND(MONTH(F1944)=MONTH(Y1944), YEAR(F1944)=YEAR(Y1944))</f>
        <v/>
      </c>
      <c r="V1944" s="418">
        <f>AND(AC1944&lt;&gt;"", 'Company information'!D$4&lt;&gt;"", RIGHT(SUBSTITUTE(AC1944,"-",""),9)=RIGHT(SUBSTITUTE('Company information'!D$4,"-",""),9))</f>
        <v/>
      </c>
      <c r="W1944" s="418">
        <f>AI1944-I1944</f>
        <v/>
      </c>
      <c r="X1944" s="455" t="n"/>
      <c r="Y1944" s="419" t="n">
        <v>44855</v>
      </c>
      <c r="Z1944" s="418" t="inlineStr">
        <is>
          <t>22-2779</t>
        </is>
      </c>
      <c r="AA1944" s="418" t="inlineStr"/>
      <c r="AB1944" s="418" t="inlineStr">
        <is>
          <t>បុគ្គលជាប់អាករ</t>
        </is>
      </c>
      <c r="AC1944" s="418" t="inlineStr">
        <is>
          <t>L001-100067123</t>
        </is>
      </c>
      <c r="AD1944" s="418" t="inlineStr">
        <is>
          <t>រីឡាយអេប៊ល សូស អ៊ិនដាសស្រ្ទៀល (ខេមបូឌា)</t>
        </is>
      </c>
      <c r="AE1944" s="455" t="n">
        <v>4068055</v>
      </c>
      <c r="AF1944" s="455" t="n">
        <v>3698232</v>
      </c>
      <c r="AG1944" s="455" t="n">
        <v>0</v>
      </c>
      <c r="AH1944" s="455" t="n">
        <v>0</v>
      </c>
      <c r="AI1944" s="455" t="n">
        <v>369823</v>
      </c>
      <c r="AJ1944" s="455" t="n">
        <v>0</v>
      </c>
      <c r="AK1944" s="455" t="n">
        <v>0</v>
      </c>
      <c r="AL1944" s="455" t="n">
        <v>0</v>
      </c>
      <c r="AM1944" s="455" t="n">
        <v>0</v>
      </c>
      <c r="AN1944" s="455" t="n">
        <v>0</v>
      </c>
      <c r="AO1944" s="455" t="n">
        <v>0</v>
      </c>
      <c r="AP1944" s="455" t="n">
        <v>0</v>
      </c>
      <c r="AQ1944" s="455" t="n">
        <v>0</v>
      </c>
      <c r="AR1944" s="418" t="inlineStr"/>
      <c r="AS1944" s="418" t="inlineStr">
        <is>
          <t>TRADE REVENUE</t>
        </is>
      </c>
      <c r="AT1944" s="418" t="inlineStr">
        <is>
          <t>បានប្រកាសពន្ធ</t>
        </is>
      </c>
    </row>
    <row r="1945">
      <c r="A1945" s="417" t="n">
        <v>1936</v>
      </c>
      <c r="B1945" s="418" t="inlineStr">
        <is>
          <t>Cargo Terminal</t>
        </is>
      </c>
      <c r="C1945" s="418" t="inlineStr">
        <is>
          <t>ដាប់បែលយូភីអិល (ខេមបូឌា) ឯ.ក</t>
        </is>
      </c>
      <c r="D1945" s="418" t="inlineStr">
        <is>
          <t>K005-901800929</t>
        </is>
      </c>
      <c r="E1945" s="418" t="inlineStr">
        <is>
          <t>22-2778</t>
        </is>
      </c>
      <c r="F1945" s="419" t="n">
        <v>44855</v>
      </c>
      <c r="G1945" s="420" t="n">
        <v>378047</v>
      </c>
      <c r="H1945" s="418" t="n"/>
      <c r="I1945" s="455" t="n">
        <v>378047</v>
      </c>
      <c r="J1945" s="418">
        <f>IF(L1945&lt;&gt;"",L1945,K1945)</f>
        <v/>
      </c>
      <c r="K1945" s="418">
        <f>IF(AND(T1945=TRUE, U1945=TRUE, V1945=TRUE), IF(W1945&lt;-0.05, "អនុញ្ញាត (អ្នកផ្គត់ផ្គង់ប្រកាសខ្វះ)", "បានប្រកាស (អនុញ្ញាត)"), IF(AND(T1945=FALSE, U1945=FALSE, V1945=FALSE), "ព្យួរទុក (មិនមានទិន្នន័យ)", "ប្រកាសខុស (ព្យួរទុក)"))</f>
        <v/>
      </c>
      <c r="L1945" s="418" t="inlineStr"/>
      <c r="M1945" s="418" t="inlineStr"/>
      <c r="N1945" s="455" t="n"/>
      <c r="O1945" s="455">
        <f>IF(W1945&lt;0,AI1945,I1945)</f>
        <v/>
      </c>
      <c r="P1945" s="455">
        <f>I1945-O1945</f>
        <v/>
      </c>
      <c r="Q1945" s="418" t="n"/>
      <c r="R1945" s="418" t="inlineStr">
        <is>
          <t>22-2778</t>
        </is>
      </c>
      <c r="S1945" s="418" t="inlineStr">
        <is>
          <t>22-2778</t>
        </is>
      </c>
      <c r="T1945" s="418">
        <f>R1945=S1945</f>
        <v/>
      </c>
      <c r="U1945" s="418">
        <f>AND(MONTH(F1945)=MONTH(Y1945), YEAR(F1945)=YEAR(Y1945))</f>
        <v/>
      </c>
      <c r="V1945" s="418">
        <f>AND(AC1945&lt;&gt;"", 'Company information'!D$4&lt;&gt;"", RIGHT(SUBSTITUTE(AC1945,"-",""),9)=RIGHT(SUBSTITUTE('Company information'!D$4,"-",""),9))</f>
        <v/>
      </c>
      <c r="W1945" s="418">
        <f>AI1945-I1945</f>
        <v/>
      </c>
      <c r="X1945" s="455" t="n"/>
      <c r="Y1945" s="419" t="n">
        <v>44855</v>
      </c>
      <c r="Z1945" s="418" t="inlineStr">
        <is>
          <t>22-2778</t>
        </is>
      </c>
      <c r="AA1945" s="418" t="inlineStr"/>
      <c r="AB1945" s="418" t="inlineStr">
        <is>
          <t>បុគ្គលជាប់អាករ</t>
        </is>
      </c>
      <c r="AC1945" s="418" t="inlineStr">
        <is>
          <t>L001-100067123</t>
        </is>
      </c>
      <c r="AD1945" s="418" t="inlineStr">
        <is>
          <t>រីឡាយអេប៊ល សូស អ៊ិនដាសស្រ្ទៀល (ខេមបូឌា)</t>
        </is>
      </c>
      <c r="AE1945" s="455" t="n">
        <v>4158521</v>
      </c>
      <c r="AF1945" s="455" t="n">
        <v>3780474</v>
      </c>
      <c r="AG1945" s="455" t="n">
        <v>0</v>
      </c>
      <c r="AH1945" s="455" t="n">
        <v>0</v>
      </c>
      <c r="AI1945" s="455" t="n">
        <v>378047</v>
      </c>
      <c r="AJ1945" s="455" t="n">
        <v>0</v>
      </c>
      <c r="AK1945" s="455" t="n">
        <v>0</v>
      </c>
      <c r="AL1945" s="455" t="n">
        <v>0</v>
      </c>
      <c r="AM1945" s="455" t="n">
        <v>0</v>
      </c>
      <c r="AN1945" s="455" t="n">
        <v>0</v>
      </c>
      <c r="AO1945" s="455" t="n">
        <v>0</v>
      </c>
      <c r="AP1945" s="455" t="n">
        <v>0</v>
      </c>
      <c r="AQ1945" s="455" t="n">
        <v>0</v>
      </c>
      <c r="AR1945" s="418" t="inlineStr"/>
      <c r="AS1945" s="418" t="inlineStr">
        <is>
          <t>TRADE REVENUE</t>
        </is>
      </c>
      <c r="AT1945" s="418" t="inlineStr">
        <is>
          <t>បានប្រកាសពន្ធ</t>
        </is>
      </c>
    </row>
    <row r="1946">
      <c r="A1946" s="417" t="n">
        <v>1937</v>
      </c>
      <c r="B1946" s="418" t="inlineStr">
        <is>
          <t>Customs Clearance Fee and Trucking Fee</t>
        </is>
      </c>
      <c r="C1946" s="418" t="inlineStr">
        <is>
          <t>ដាប់បែលយូភីអិល (ខេមបូឌា) ឯ.ក</t>
        </is>
      </c>
      <c r="D1946" s="418" t="inlineStr">
        <is>
          <t>K005-901800929</t>
        </is>
      </c>
      <c r="E1946" s="418" t="inlineStr">
        <is>
          <t>22-2777</t>
        </is>
      </c>
      <c r="F1946" s="419" t="n">
        <v>44855</v>
      </c>
      <c r="G1946" s="420" t="n">
        <v>115217</v>
      </c>
      <c r="H1946" s="418" t="n"/>
      <c r="I1946" s="455" t="n">
        <v>115217</v>
      </c>
      <c r="J1946" s="418">
        <f>IF(L1946&lt;&gt;"",L1946,K1946)</f>
        <v/>
      </c>
      <c r="K1946" s="418">
        <f>IF(AND(T1946=TRUE, U1946=TRUE, V1946=TRUE), IF(W1946&lt;-0.05, "អនុញ្ញាត (អ្នកផ្គត់ផ្គង់ប្រកាសខ្វះ)", "បានប្រកាស (អនុញ្ញាត)"), IF(AND(T1946=FALSE, U1946=FALSE, V1946=FALSE), "ព្យួរទុក (មិនមានទិន្នន័យ)", "ប្រកាសខុស (ព្យួរទុក)"))</f>
        <v/>
      </c>
      <c r="L1946" s="418" t="inlineStr"/>
      <c r="M1946" s="418" t="inlineStr"/>
      <c r="N1946" s="455" t="n"/>
      <c r="O1946" s="455">
        <f>IF(W1946&lt;0,AI1946,I1946)</f>
        <v/>
      </c>
      <c r="P1946" s="455">
        <f>I1946-O1946</f>
        <v/>
      </c>
      <c r="Q1946" s="418" t="n"/>
      <c r="R1946" s="418" t="inlineStr">
        <is>
          <t>22-2777</t>
        </is>
      </c>
      <c r="S1946" s="418" t="inlineStr">
        <is>
          <t>22-2777</t>
        </is>
      </c>
      <c r="T1946" s="418">
        <f>R1946=S1946</f>
        <v/>
      </c>
      <c r="U1946" s="418">
        <f>AND(MONTH(F1946)=MONTH(Y1946), YEAR(F1946)=YEAR(Y1946))</f>
        <v/>
      </c>
      <c r="V1946" s="418">
        <f>AND(AC1946&lt;&gt;"", 'Company information'!D$4&lt;&gt;"", RIGHT(SUBSTITUTE(AC1946,"-",""),9)=RIGHT(SUBSTITUTE('Company information'!D$4,"-",""),9))</f>
        <v/>
      </c>
      <c r="W1946" s="418">
        <f>AI1946-I1946</f>
        <v/>
      </c>
      <c r="X1946" s="455" t="n"/>
      <c r="Y1946" s="419" t="n">
        <v>44855</v>
      </c>
      <c r="Z1946" s="418" t="inlineStr">
        <is>
          <t>22-2777</t>
        </is>
      </c>
      <c r="AA1946" s="418" t="inlineStr"/>
      <c r="AB1946" s="418" t="inlineStr">
        <is>
          <t>បុគ្គលជាប់អាករ</t>
        </is>
      </c>
      <c r="AC1946" s="418" t="inlineStr">
        <is>
          <t>L001-100067123</t>
        </is>
      </c>
      <c r="AD1946" s="418" t="inlineStr">
        <is>
          <t>រីឡាយអេប៊ល សូស អ៊ិនដាសស្រ្ទៀល (ខេមបូឌា)</t>
        </is>
      </c>
      <c r="AE1946" s="455" t="n">
        <v>1267391</v>
      </c>
      <c r="AF1946" s="455" t="n">
        <v>1152174</v>
      </c>
      <c r="AG1946" s="455" t="n">
        <v>0</v>
      </c>
      <c r="AH1946" s="455" t="n">
        <v>0</v>
      </c>
      <c r="AI1946" s="455" t="n">
        <v>115217</v>
      </c>
      <c r="AJ1946" s="455" t="n">
        <v>0</v>
      </c>
      <c r="AK1946" s="455" t="n">
        <v>0</v>
      </c>
      <c r="AL1946" s="455" t="n">
        <v>0</v>
      </c>
      <c r="AM1946" s="455" t="n">
        <v>0</v>
      </c>
      <c r="AN1946" s="455" t="n">
        <v>0</v>
      </c>
      <c r="AO1946" s="455" t="n">
        <v>0</v>
      </c>
      <c r="AP1946" s="455" t="n">
        <v>0</v>
      </c>
      <c r="AQ1946" s="455" t="n">
        <v>0</v>
      </c>
      <c r="AR1946" s="418" t="inlineStr"/>
      <c r="AS1946" s="418" t="inlineStr">
        <is>
          <t>TRADE REVENUE</t>
        </is>
      </c>
      <c r="AT1946" s="418" t="inlineStr">
        <is>
          <t>បានប្រកាសពន្ធ</t>
        </is>
      </c>
    </row>
    <row r="1947">
      <c r="A1947" s="417" t="n">
        <v>1938</v>
      </c>
      <c r="B1947" s="418" t="inlineStr">
        <is>
          <t>Import Shipment Expense</t>
        </is>
      </c>
      <c r="C1947" s="418" t="inlineStr">
        <is>
          <t>ដាប់បែលយូភីអិល (ខេមបូឌា) ឯ.ក</t>
        </is>
      </c>
      <c r="D1947" s="418" t="inlineStr">
        <is>
          <t>K005-901800929</t>
        </is>
      </c>
      <c r="E1947" s="418" t="inlineStr">
        <is>
          <t>22-2776</t>
        </is>
      </c>
      <c r="F1947" s="419" t="n">
        <v>44855</v>
      </c>
      <c r="G1947" s="420" t="n">
        <v>110491</v>
      </c>
      <c r="H1947" s="418" t="n"/>
      <c r="I1947" s="455" t="n">
        <v>110491</v>
      </c>
      <c r="J1947" s="418">
        <f>IF(L1947&lt;&gt;"",L1947,K1947)</f>
        <v/>
      </c>
      <c r="K1947" s="418">
        <f>IF(AND(T1947=TRUE, U1947=TRUE, V1947=TRUE), IF(W1947&lt;-0.05, "អនុញ្ញាត (អ្នកផ្គត់ផ្គង់ប្រកាសខ្វះ)", "បានប្រកាស (អនុញ្ញាត)"), IF(AND(T1947=FALSE, U1947=FALSE, V1947=FALSE), "ព្យួរទុក (មិនមានទិន្នន័យ)", "ប្រកាសខុស (ព្យួរទុក)"))</f>
        <v/>
      </c>
      <c r="L1947" s="418" t="inlineStr"/>
      <c r="M1947" s="418" t="inlineStr"/>
      <c r="N1947" s="455" t="n"/>
      <c r="O1947" s="455">
        <f>IF(W1947&lt;0,AI1947,I1947)</f>
        <v/>
      </c>
      <c r="P1947" s="455">
        <f>I1947-O1947</f>
        <v/>
      </c>
      <c r="Q1947" s="418" t="n"/>
      <c r="R1947" s="418" t="inlineStr">
        <is>
          <t>22-2776</t>
        </is>
      </c>
      <c r="S1947" s="418" t="inlineStr">
        <is>
          <t>22-2776</t>
        </is>
      </c>
      <c r="T1947" s="418">
        <f>R1947=S1947</f>
        <v/>
      </c>
      <c r="U1947" s="418">
        <f>AND(MONTH(F1947)=MONTH(Y1947), YEAR(F1947)=YEAR(Y1947))</f>
        <v/>
      </c>
      <c r="V1947" s="418">
        <f>AND(AC1947&lt;&gt;"", 'Company information'!D$4&lt;&gt;"", RIGHT(SUBSTITUTE(AC1947,"-",""),9)=RIGHT(SUBSTITUTE('Company information'!D$4,"-",""),9))</f>
        <v/>
      </c>
      <c r="W1947" s="418">
        <f>AI1947-I1947</f>
        <v/>
      </c>
      <c r="X1947" s="455" t="n"/>
      <c r="Y1947" s="419" t="n">
        <v>44855</v>
      </c>
      <c r="Z1947" s="418" t="inlineStr">
        <is>
          <t>22-2776</t>
        </is>
      </c>
      <c r="AA1947" s="418" t="inlineStr"/>
      <c r="AB1947" s="418" t="inlineStr">
        <is>
          <t>បុគ្គលជាប់អាករ</t>
        </is>
      </c>
      <c r="AC1947" s="418" t="inlineStr">
        <is>
          <t>L001-100067123</t>
        </is>
      </c>
      <c r="AD1947" s="418" t="inlineStr">
        <is>
          <t>រីឡាយអេប៊ល សូស អ៊ិនដាសស្រ្ទៀល (ខេមបូឌា)</t>
        </is>
      </c>
      <c r="AE1947" s="455" t="n">
        <v>1215400</v>
      </c>
      <c r="AF1947" s="455" t="n">
        <v>1104909</v>
      </c>
      <c r="AG1947" s="455" t="n">
        <v>0</v>
      </c>
      <c r="AH1947" s="455" t="n">
        <v>0</v>
      </c>
      <c r="AI1947" s="455" t="n">
        <v>110491</v>
      </c>
      <c r="AJ1947" s="455" t="n">
        <v>0</v>
      </c>
      <c r="AK1947" s="455" t="n">
        <v>0</v>
      </c>
      <c r="AL1947" s="455" t="n">
        <v>0</v>
      </c>
      <c r="AM1947" s="455" t="n">
        <v>0</v>
      </c>
      <c r="AN1947" s="455" t="n">
        <v>0</v>
      </c>
      <c r="AO1947" s="455" t="n">
        <v>0</v>
      </c>
      <c r="AP1947" s="455" t="n">
        <v>0</v>
      </c>
      <c r="AQ1947" s="455" t="n">
        <v>0</v>
      </c>
      <c r="AR1947" s="418" t="inlineStr"/>
      <c r="AS1947" s="418" t="inlineStr">
        <is>
          <t>TRADE REVENUE</t>
        </is>
      </c>
      <c r="AT1947" s="418" t="inlineStr">
        <is>
          <t>បានប្រកាសពន្ធ</t>
        </is>
      </c>
    </row>
    <row r="1948">
      <c r="A1948" s="417" t="n">
        <v>1939</v>
      </c>
      <c r="B1948" s="418" t="inlineStr">
        <is>
          <t>Import Shipment Expense</t>
        </is>
      </c>
      <c r="C1948" s="418" t="inlineStr">
        <is>
          <t>ដាប់បែលយូភីអិល (ខេមបូឌា) ឯ.ក</t>
        </is>
      </c>
      <c r="D1948" s="418" t="inlineStr">
        <is>
          <t>K005-901800929</t>
        </is>
      </c>
      <c r="E1948" s="418" t="inlineStr">
        <is>
          <t>22-2775</t>
        </is>
      </c>
      <c r="F1948" s="419" t="n">
        <v>44855</v>
      </c>
      <c r="G1948" s="420" t="n">
        <v>132333</v>
      </c>
      <c r="H1948" s="418" t="n"/>
      <c r="I1948" s="455" t="n">
        <v>132333</v>
      </c>
      <c r="J1948" s="418">
        <f>IF(L1948&lt;&gt;"",L1948,K1948)</f>
        <v/>
      </c>
      <c r="K1948" s="418">
        <f>IF(AND(T1948=TRUE, U1948=TRUE, V1948=TRUE), IF(W1948&lt;-0.05, "អនុញ្ញាត (អ្នកផ្គត់ផ្គង់ប្រកាសខ្វះ)", "បានប្រកាស (អនុញ្ញាត)"), IF(AND(T1948=FALSE, U1948=FALSE, V1948=FALSE), "ព្យួរទុក (មិនមានទិន្នន័យ)", "ប្រកាសខុស (ព្យួរទុក)"))</f>
        <v/>
      </c>
      <c r="L1948" s="418" t="inlineStr"/>
      <c r="M1948" s="418" t="inlineStr"/>
      <c r="N1948" s="455" t="n"/>
      <c r="O1948" s="455">
        <f>IF(W1948&lt;0,AI1948,I1948)</f>
        <v/>
      </c>
      <c r="P1948" s="455">
        <f>I1948-O1948</f>
        <v/>
      </c>
      <c r="Q1948" s="418" t="n"/>
      <c r="R1948" s="418" t="inlineStr">
        <is>
          <t>22-2775</t>
        </is>
      </c>
      <c r="S1948" s="418" t="inlineStr">
        <is>
          <t>22-2775</t>
        </is>
      </c>
      <c r="T1948" s="418">
        <f>R1948=S1948</f>
        <v/>
      </c>
      <c r="U1948" s="418">
        <f>AND(MONTH(F1948)=MONTH(Y1948), YEAR(F1948)=YEAR(Y1948))</f>
        <v/>
      </c>
      <c r="V1948" s="418">
        <f>AND(AC1948&lt;&gt;"", 'Company information'!D$4&lt;&gt;"", RIGHT(SUBSTITUTE(AC1948,"-",""),9)=RIGHT(SUBSTITUTE('Company information'!D$4,"-",""),9))</f>
        <v/>
      </c>
      <c r="W1948" s="418">
        <f>AI1948-I1948</f>
        <v/>
      </c>
      <c r="X1948" s="455" t="n"/>
      <c r="Y1948" s="419" t="n">
        <v>44855</v>
      </c>
      <c r="Z1948" s="418" t="inlineStr">
        <is>
          <t>22-2775</t>
        </is>
      </c>
      <c r="AA1948" s="418" t="inlineStr"/>
      <c r="AB1948" s="418" t="inlineStr">
        <is>
          <t>បុគ្គលជាប់អាករ</t>
        </is>
      </c>
      <c r="AC1948" s="418" t="inlineStr">
        <is>
          <t>L001-100067123</t>
        </is>
      </c>
      <c r="AD1948" s="418" t="inlineStr">
        <is>
          <t>រីឡាយអេប៊ល សូស អ៊ិនដាសស្រ្ទៀល (ខេមបូឌា)</t>
        </is>
      </c>
      <c r="AE1948" s="455" t="n">
        <v>1455661</v>
      </c>
      <c r="AF1948" s="455" t="n">
        <v>1323328</v>
      </c>
      <c r="AG1948" s="455" t="n">
        <v>0</v>
      </c>
      <c r="AH1948" s="455" t="n">
        <v>0</v>
      </c>
      <c r="AI1948" s="455" t="n">
        <v>132333</v>
      </c>
      <c r="AJ1948" s="455" t="n">
        <v>0</v>
      </c>
      <c r="AK1948" s="455" t="n">
        <v>0</v>
      </c>
      <c r="AL1948" s="455" t="n">
        <v>0</v>
      </c>
      <c r="AM1948" s="455" t="n">
        <v>0</v>
      </c>
      <c r="AN1948" s="455" t="n">
        <v>0</v>
      </c>
      <c r="AO1948" s="455" t="n">
        <v>0</v>
      </c>
      <c r="AP1948" s="455" t="n">
        <v>0</v>
      </c>
      <c r="AQ1948" s="455" t="n">
        <v>0</v>
      </c>
      <c r="AR1948" s="418" t="inlineStr"/>
      <c r="AS1948" s="418" t="inlineStr">
        <is>
          <t>TRADE REVENUE</t>
        </is>
      </c>
      <c r="AT1948" s="418" t="inlineStr">
        <is>
          <t>បានប្រកាសពន្ធ</t>
        </is>
      </c>
    </row>
    <row r="1949">
      <c r="A1949" s="417" t="n">
        <v>1940</v>
      </c>
      <c r="B1949" s="418" t="inlineStr">
        <is>
          <t>Customs Declaration, CPF and Transport Doc Fee</t>
        </is>
      </c>
      <c r="C1949" s="418" t="inlineStr">
        <is>
          <t>ឃឺន + ណាហ្គែល</t>
        </is>
      </c>
      <c r="D1949" s="418" t="inlineStr">
        <is>
          <t>L001-100045189</t>
        </is>
      </c>
      <c r="E1949" s="418" t="inlineStr">
        <is>
          <t>PTI2221571</t>
        </is>
      </c>
      <c r="F1949" s="419" t="n">
        <v>44851</v>
      </c>
      <c r="G1949" s="420" t="n">
        <v>71691</v>
      </c>
      <c r="H1949" s="418" t="n"/>
      <c r="I1949" s="455" t="n">
        <v>71691</v>
      </c>
      <c r="J1949" s="418">
        <f>IF(L1949&lt;&gt;"",L1949,K1949)</f>
        <v/>
      </c>
      <c r="K1949" s="418">
        <f>IF(AND(T1949=TRUE, U1949=TRUE, V1949=TRUE), IF(W1949&lt;-0.05, "អនុញ្ញាត (អ្នកផ្គត់ផ្គង់ប្រកាសខ្វះ)", "បានប្រកាស (អនុញ្ញាត)"), IF(AND(T1949=FALSE, U1949=FALSE, V1949=FALSE), "ព្យួរទុក (មិនមានទិន្នន័យ)", "ប្រកាសខុស (ព្យួរទុក)"))</f>
        <v/>
      </c>
      <c r="L1949" s="418" t="inlineStr"/>
      <c r="M1949" s="418" t="inlineStr"/>
      <c r="N1949" s="455" t="n"/>
      <c r="O1949" s="455">
        <f>IF(W1949&lt;0,AI1949,I1949)</f>
        <v/>
      </c>
      <c r="P1949" s="455">
        <f>I1949-O1949</f>
        <v/>
      </c>
      <c r="Q1949" s="418" t="n"/>
      <c r="R1949" s="418" t="inlineStr">
        <is>
          <t>PTI2221571</t>
        </is>
      </c>
      <c r="S1949" s="418" t="inlineStr">
        <is>
          <t>PTI2221571</t>
        </is>
      </c>
      <c r="T1949" s="418">
        <f>R1949=S1949</f>
        <v/>
      </c>
      <c r="U1949" s="418">
        <f>AND(MONTH(F1949)=MONTH(Y1949), YEAR(F1949)=YEAR(Y1949))</f>
        <v/>
      </c>
      <c r="V1949" s="418">
        <f>AND(AC1949&lt;&gt;"", 'Company information'!D$4&lt;&gt;"", RIGHT(SUBSTITUTE(AC1949,"-",""),9)=RIGHT(SUBSTITUTE('Company information'!D$4,"-",""),9))</f>
        <v/>
      </c>
      <c r="W1949" s="418">
        <f>AI1949-I1949</f>
        <v/>
      </c>
      <c r="X1949" s="455" t="n"/>
      <c r="Y1949" s="419" t="n">
        <v>44851</v>
      </c>
      <c r="Z1949" s="418" t="inlineStr">
        <is>
          <t>PTI2221571</t>
        </is>
      </c>
      <c r="AA1949" s="418" t="inlineStr"/>
      <c r="AB1949" s="418" t="inlineStr">
        <is>
          <t>បុគ្គលជាប់អាករ</t>
        </is>
      </c>
      <c r="AC1949" s="418" t="inlineStr">
        <is>
          <t>L001-100067123</t>
        </is>
      </c>
      <c r="AD1949" s="418" t="inlineStr">
        <is>
          <t>រីឡាយអេប៊ល សូស អ៊ិនដាសស្រ្ទៀល (ខេមបូឌា)</t>
        </is>
      </c>
      <c r="AE1949" s="455" t="n">
        <v>830043</v>
      </c>
      <c r="AF1949" s="455" t="n">
        <v>716912</v>
      </c>
      <c r="AG1949" s="455" t="n">
        <v>41440</v>
      </c>
      <c r="AH1949" s="455" t="n">
        <v>0</v>
      </c>
      <c r="AI1949" s="455" t="n">
        <v>71691</v>
      </c>
      <c r="AJ1949" s="455" t="n">
        <v>0</v>
      </c>
      <c r="AK1949" s="455" t="n">
        <v>0</v>
      </c>
      <c r="AL1949" s="455" t="n">
        <v>0</v>
      </c>
      <c r="AM1949" s="455" t="n">
        <v>0</v>
      </c>
      <c r="AN1949" s="455" t="n">
        <v>0</v>
      </c>
      <c r="AO1949" s="455" t="n">
        <v>0</v>
      </c>
      <c r="AP1949" s="455" t="n">
        <v>0</v>
      </c>
      <c r="AQ1949" s="455" t="n">
        <v>0</v>
      </c>
      <c r="AR1949" s="418" t="inlineStr"/>
      <c r="AS1949" s="418" t="inlineStr">
        <is>
          <t>ថ្លៃដឹកជញ្ជូន និងសេវា</t>
        </is>
      </c>
      <c r="AT1949" s="418" t="inlineStr">
        <is>
          <t>បានប្រកាសពន្ធ</t>
        </is>
      </c>
    </row>
    <row r="1950">
      <c r="A1950" s="417" t="n">
        <v>1941</v>
      </c>
      <c r="B1950" s="418" t="inlineStr">
        <is>
          <t>Customs Declaration, CPF and Transport Doc Fee</t>
        </is>
      </c>
      <c r="C1950" s="418" t="inlineStr">
        <is>
          <t>ឃឺន + ណាហ្គែល</t>
        </is>
      </c>
      <c r="D1950" s="418" t="inlineStr">
        <is>
          <t>L001-100045189</t>
        </is>
      </c>
      <c r="E1950" s="418" t="inlineStr">
        <is>
          <t>PTI2221572</t>
        </is>
      </c>
      <c r="F1950" s="419" t="n">
        <v>44851</v>
      </c>
      <c r="G1950" s="420" t="n">
        <v>89740</v>
      </c>
      <c r="H1950" s="418" t="n"/>
      <c r="I1950" s="455" t="n">
        <v>89740</v>
      </c>
      <c r="J1950" s="418">
        <f>IF(L1950&lt;&gt;"",L1950,K1950)</f>
        <v/>
      </c>
      <c r="K1950" s="418">
        <f>IF(AND(T1950=TRUE, U1950=TRUE, V1950=TRUE), IF(W1950&lt;-0.05, "អនុញ្ញាត (អ្នកផ្គត់ផ្គង់ប្រកាសខ្វះ)", "បានប្រកាស (អនុញ្ញាត)"), IF(AND(T1950=FALSE, U1950=FALSE, V1950=FALSE), "ព្យួរទុក (មិនមានទិន្នន័យ)", "ប្រកាសខុស (ព្យួរទុក)"))</f>
        <v/>
      </c>
      <c r="L1950" s="418" t="inlineStr"/>
      <c r="M1950" s="418" t="inlineStr"/>
      <c r="N1950" s="455" t="n"/>
      <c r="O1950" s="455">
        <f>IF(W1950&lt;0,AI1950,I1950)</f>
        <v/>
      </c>
      <c r="P1950" s="455">
        <f>I1950-O1950</f>
        <v/>
      </c>
      <c r="Q1950" s="418" t="n"/>
      <c r="R1950" s="418" t="inlineStr">
        <is>
          <t>PTI2221572</t>
        </is>
      </c>
      <c r="S1950" s="418" t="inlineStr">
        <is>
          <t>PTI2221572</t>
        </is>
      </c>
      <c r="T1950" s="418">
        <f>R1950=S1950</f>
        <v/>
      </c>
      <c r="U1950" s="418">
        <f>AND(MONTH(F1950)=MONTH(Y1950), YEAR(F1950)=YEAR(Y1950))</f>
        <v/>
      </c>
      <c r="V1950" s="418">
        <f>AND(AC1950&lt;&gt;"", 'Company information'!D$4&lt;&gt;"", RIGHT(SUBSTITUTE(AC1950,"-",""),9)=RIGHT(SUBSTITUTE('Company information'!D$4,"-",""),9))</f>
        <v/>
      </c>
      <c r="W1950" s="418">
        <f>AI1950-I1950</f>
        <v/>
      </c>
      <c r="X1950" s="455" t="n"/>
      <c r="Y1950" s="419" t="n">
        <v>44851</v>
      </c>
      <c r="Z1950" s="418" t="inlineStr">
        <is>
          <t>PTI2221572</t>
        </is>
      </c>
      <c r="AA1950" s="418" t="inlineStr"/>
      <c r="AB1950" s="418" t="inlineStr">
        <is>
          <t>បុគ្គលជាប់អាករ</t>
        </is>
      </c>
      <c r="AC1950" s="418" t="inlineStr">
        <is>
          <t>L001-100067123</t>
        </is>
      </c>
      <c r="AD1950" s="418" t="inlineStr">
        <is>
          <t>រីឡាយអេប៊ល សូស អ៊ិនដាសស្រ្ទៀល (ខេមបូឌា)</t>
        </is>
      </c>
      <c r="AE1950" s="455" t="n">
        <v>1028582</v>
      </c>
      <c r="AF1950" s="455" t="n">
        <v>897402</v>
      </c>
      <c r="AG1950" s="455" t="n">
        <v>41440</v>
      </c>
      <c r="AH1950" s="455" t="n">
        <v>0</v>
      </c>
      <c r="AI1950" s="455" t="n">
        <v>89740</v>
      </c>
      <c r="AJ1950" s="455" t="n">
        <v>0</v>
      </c>
      <c r="AK1950" s="455" t="n">
        <v>0</v>
      </c>
      <c r="AL1950" s="455" t="n">
        <v>0</v>
      </c>
      <c r="AM1950" s="455" t="n">
        <v>0</v>
      </c>
      <c r="AN1950" s="455" t="n">
        <v>0</v>
      </c>
      <c r="AO1950" s="455" t="n">
        <v>0</v>
      </c>
      <c r="AP1950" s="455" t="n">
        <v>0</v>
      </c>
      <c r="AQ1950" s="455" t="n">
        <v>0</v>
      </c>
      <c r="AR1950" s="418" t="inlineStr"/>
      <c r="AS1950" s="418" t="inlineStr">
        <is>
          <t>ថ្លៃដឹកជញ្ជូន និងសេវា</t>
        </is>
      </c>
      <c r="AT1950" s="418" t="inlineStr">
        <is>
          <t>បានប្រកាសពន្ធ</t>
        </is>
      </c>
    </row>
    <row r="1951">
      <c r="A1951" s="417" t="n">
        <v>1942</v>
      </c>
      <c r="B1951" s="418" t="inlineStr">
        <is>
          <t>Customs Declaration</t>
        </is>
      </c>
      <c r="C1951" s="418" t="inlineStr">
        <is>
          <t>ឃឺន + ណាហ្គែល</t>
        </is>
      </c>
      <c r="D1951" s="418" t="inlineStr">
        <is>
          <t>L001-100045189</t>
        </is>
      </c>
      <c r="E1951" s="418" t="inlineStr">
        <is>
          <t>PTI2221569</t>
        </is>
      </c>
      <c r="F1951" s="419" t="n">
        <v>44851</v>
      </c>
      <c r="G1951" s="420" t="n">
        <v>109797</v>
      </c>
      <c r="H1951" s="418" t="n"/>
      <c r="I1951" s="455" t="n">
        <v>109797</v>
      </c>
      <c r="J1951" s="418">
        <f>IF(L1951&lt;&gt;"",L1951,K1951)</f>
        <v/>
      </c>
      <c r="K1951" s="418">
        <f>IF(AND(T1951=TRUE, U1951=TRUE, V1951=TRUE), IF(W1951&lt;-0.05, "អនុញ្ញាត (អ្នកផ្គត់ផ្គង់ប្រកាសខ្វះ)", "បានប្រកាស (អនុញ្ញាត)"), IF(AND(T1951=FALSE, U1951=FALSE, V1951=FALSE), "ព្យួរទុក (មិនមានទិន្នន័យ)", "ប្រកាសខុស (ព្យួរទុក)"))</f>
        <v/>
      </c>
      <c r="L1951" s="418" t="inlineStr"/>
      <c r="M1951" s="418" t="inlineStr"/>
      <c r="N1951" s="455" t="n"/>
      <c r="O1951" s="455">
        <f>IF(W1951&lt;0,AI1951,I1951)</f>
        <v/>
      </c>
      <c r="P1951" s="455">
        <f>I1951-O1951</f>
        <v/>
      </c>
      <c r="Q1951" s="418" t="n"/>
      <c r="R1951" s="418" t="inlineStr">
        <is>
          <t>PTI2221569</t>
        </is>
      </c>
      <c r="S1951" s="418" t="inlineStr">
        <is>
          <t>PTI2221569</t>
        </is>
      </c>
      <c r="T1951" s="418">
        <f>R1951=S1951</f>
        <v/>
      </c>
      <c r="U1951" s="418">
        <f>AND(MONTH(F1951)=MONTH(Y1951), YEAR(F1951)=YEAR(Y1951))</f>
        <v/>
      </c>
      <c r="V1951" s="418">
        <f>AND(AC1951&lt;&gt;"", 'Company information'!D$4&lt;&gt;"", RIGHT(SUBSTITUTE(AC1951,"-",""),9)=RIGHT(SUBSTITUTE('Company information'!D$4,"-",""),9))</f>
        <v/>
      </c>
      <c r="W1951" s="418">
        <f>AI1951-I1951</f>
        <v/>
      </c>
      <c r="X1951" s="455" t="n"/>
      <c r="Y1951" s="419" t="n">
        <v>44851</v>
      </c>
      <c r="Z1951" s="418" t="inlineStr">
        <is>
          <t>PTI2221569</t>
        </is>
      </c>
      <c r="AA1951" s="418" t="inlineStr"/>
      <c r="AB1951" s="418" t="inlineStr">
        <is>
          <t>បុគ្គលជាប់អាករ</t>
        </is>
      </c>
      <c r="AC1951" s="418" t="inlineStr">
        <is>
          <t>L001-100067123</t>
        </is>
      </c>
      <c r="AD1951" s="418" t="inlineStr">
        <is>
          <t>រីឡាយអេប៊ល សូស អ៊ិនដាសស្រ្ទៀល (ខេមបូឌា)</t>
        </is>
      </c>
      <c r="AE1951" s="455" t="n">
        <v>1249209</v>
      </c>
      <c r="AF1951" s="455" t="n">
        <v>1097972</v>
      </c>
      <c r="AG1951" s="455" t="n">
        <v>41440</v>
      </c>
      <c r="AH1951" s="455" t="n">
        <v>0</v>
      </c>
      <c r="AI1951" s="455" t="n">
        <v>109797</v>
      </c>
      <c r="AJ1951" s="455" t="n">
        <v>0</v>
      </c>
      <c r="AK1951" s="455" t="n">
        <v>0</v>
      </c>
      <c r="AL1951" s="455" t="n">
        <v>0</v>
      </c>
      <c r="AM1951" s="455" t="n">
        <v>0</v>
      </c>
      <c r="AN1951" s="455" t="n">
        <v>0</v>
      </c>
      <c r="AO1951" s="455" t="n">
        <v>0</v>
      </c>
      <c r="AP1951" s="455" t="n">
        <v>0</v>
      </c>
      <c r="AQ1951" s="455" t="n">
        <v>0</v>
      </c>
      <c r="AR1951" s="418" t="inlineStr"/>
      <c r="AS1951" s="418" t="inlineStr">
        <is>
          <t>ថ្លៃដឹកជញ្ជូន និងសេវា</t>
        </is>
      </c>
      <c r="AT1951" s="418" t="inlineStr">
        <is>
          <t>បានប្រកាសពន្ធ</t>
        </is>
      </c>
    </row>
    <row r="1952">
      <c r="A1952" s="417" t="n">
        <v>1943</v>
      </c>
      <c r="B1952" s="418" t="inlineStr">
        <is>
          <t>Customs Declaration and CPF Containerized</t>
        </is>
      </c>
      <c r="C1952" s="418" t="inlineStr">
        <is>
          <t>ឃឺន + ណាហ្គែល</t>
        </is>
      </c>
      <c r="D1952" s="418" t="inlineStr">
        <is>
          <t>L001-100045189</t>
        </is>
      </c>
      <c r="E1952" s="418" t="inlineStr">
        <is>
          <t>PTI2221561</t>
        </is>
      </c>
      <c r="F1952" s="419" t="n">
        <v>44851</v>
      </c>
      <c r="G1952" s="420" t="n">
        <v>206850</v>
      </c>
      <c r="H1952" s="418" t="n"/>
      <c r="I1952" s="455" t="n">
        <v>206850</v>
      </c>
      <c r="J1952" s="418">
        <f>IF(L1952&lt;&gt;"",L1952,K1952)</f>
        <v/>
      </c>
      <c r="K1952" s="418">
        <f>IF(AND(T1952=TRUE, U1952=TRUE, V1952=TRUE), IF(W1952&lt;-0.05, "អនុញ្ញាត (អ្នកផ្គត់ផ្គង់ប្រកាសខ្វះ)", "បានប្រកាស (អនុញ្ញាត)"), IF(AND(T1952=FALSE, U1952=FALSE, V1952=FALSE), "ព្យួរទុក (មិនមានទិន្នន័យ)", "ប្រកាសខុស (ព្យួរទុក)"))</f>
        <v/>
      </c>
      <c r="L1952" s="418" t="inlineStr"/>
      <c r="M1952" s="418" t="inlineStr"/>
      <c r="N1952" s="455" t="n"/>
      <c r="O1952" s="455">
        <f>IF(W1952&lt;0,AI1952,I1952)</f>
        <v/>
      </c>
      <c r="P1952" s="455">
        <f>I1952-O1952</f>
        <v/>
      </c>
      <c r="Q1952" s="418" t="n"/>
      <c r="R1952" s="418" t="inlineStr">
        <is>
          <t>PTI2221561</t>
        </is>
      </c>
      <c r="S1952" s="418" t="inlineStr">
        <is>
          <t>PTI2221561</t>
        </is>
      </c>
      <c r="T1952" s="418">
        <f>R1952=S1952</f>
        <v/>
      </c>
      <c r="U1952" s="418">
        <f>AND(MONTH(F1952)=MONTH(Y1952), YEAR(F1952)=YEAR(Y1952))</f>
        <v/>
      </c>
      <c r="V1952" s="418">
        <f>AND(AC1952&lt;&gt;"", 'Company information'!D$4&lt;&gt;"", RIGHT(SUBSTITUTE(AC1952,"-",""),9)=RIGHT(SUBSTITUTE('Company information'!D$4,"-",""),9))</f>
        <v/>
      </c>
      <c r="W1952" s="418">
        <f>AI1952-I1952</f>
        <v/>
      </c>
      <c r="X1952" s="455" t="n"/>
      <c r="Y1952" s="419" t="n">
        <v>44851</v>
      </c>
      <c r="Z1952" s="418" t="inlineStr">
        <is>
          <t>PTI2221561</t>
        </is>
      </c>
      <c r="AA1952" s="418" t="inlineStr"/>
      <c r="AB1952" s="418" t="inlineStr">
        <is>
          <t>បុគ្គលជាប់អាករ</t>
        </is>
      </c>
      <c r="AC1952" s="418" t="inlineStr">
        <is>
          <t>L001-100067123</t>
        </is>
      </c>
      <c r="AD1952" s="418" t="inlineStr">
        <is>
          <t>រីឡាយអេប៊ល សូស អ៊ិនដាសស្រ្ទៀល (ខេមបូឌា)</t>
        </is>
      </c>
      <c r="AE1952" s="455" t="n">
        <v>2337506</v>
      </c>
      <c r="AF1952" s="455" t="n">
        <v>2068496</v>
      </c>
      <c r="AG1952" s="455" t="n">
        <v>62160</v>
      </c>
      <c r="AH1952" s="455" t="n">
        <v>0</v>
      </c>
      <c r="AI1952" s="455" t="n">
        <v>206850</v>
      </c>
      <c r="AJ1952" s="455" t="n">
        <v>0</v>
      </c>
      <c r="AK1952" s="455" t="n">
        <v>0</v>
      </c>
      <c r="AL1952" s="455" t="n">
        <v>0</v>
      </c>
      <c r="AM1952" s="455" t="n">
        <v>0</v>
      </c>
      <c r="AN1952" s="455" t="n">
        <v>0</v>
      </c>
      <c r="AO1952" s="455" t="n">
        <v>0</v>
      </c>
      <c r="AP1952" s="455" t="n">
        <v>0</v>
      </c>
      <c r="AQ1952" s="455" t="n">
        <v>0</v>
      </c>
      <c r="AR1952" s="418" t="inlineStr"/>
      <c r="AS1952" s="418" t="inlineStr">
        <is>
          <t>ថ្លៃដឹកជញ្ជូន និងសេវា</t>
        </is>
      </c>
      <c r="AT1952" s="418" t="inlineStr">
        <is>
          <t>បានប្រកាសពន្ធ</t>
        </is>
      </c>
    </row>
    <row r="1953">
      <c r="A1953" s="417" t="n">
        <v>1944</v>
      </c>
      <c r="B1953" s="418" t="inlineStr">
        <is>
          <t>Customs Declaration, CPF Containerized, Container Seal and Transport Doc Fee</t>
        </is>
      </c>
      <c r="C1953" s="418" t="inlineStr">
        <is>
          <t>ឃឺន + ណាហ្គែល</t>
        </is>
      </c>
      <c r="D1953" s="418" t="inlineStr">
        <is>
          <t>L001-100045189</t>
        </is>
      </c>
      <c r="E1953" s="418" t="inlineStr">
        <is>
          <t>PTI2221560</t>
        </is>
      </c>
      <c r="F1953" s="419" t="n">
        <v>44851</v>
      </c>
      <c r="G1953" s="420" t="n">
        <v>185467</v>
      </c>
      <c r="H1953" s="418" t="n"/>
      <c r="I1953" s="455" t="n">
        <v>185467</v>
      </c>
      <c r="J1953" s="418">
        <f>IF(L1953&lt;&gt;"",L1953,K1953)</f>
        <v/>
      </c>
      <c r="K1953" s="418">
        <f>IF(AND(T1953=TRUE, U1953=TRUE, V1953=TRUE), IF(W1953&lt;-0.05, "អនុញ្ញាត (អ្នកផ្គត់ផ្គង់ប្រកាសខ្វះ)", "បានប្រកាស (អនុញ្ញាត)"), IF(AND(T1953=FALSE, U1953=FALSE, V1953=FALSE), "ព្យួរទុក (មិនមានទិន្នន័យ)", "ប្រកាសខុស (ព្យួរទុក)"))</f>
        <v/>
      </c>
      <c r="L1953" s="418" t="inlineStr"/>
      <c r="M1953" s="418" t="inlineStr"/>
      <c r="N1953" s="455" t="n"/>
      <c r="O1953" s="455">
        <f>IF(W1953&lt;0,AI1953,I1953)</f>
        <v/>
      </c>
      <c r="P1953" s="455">
        <f>I1953-O1953</f>
        <v/>
      </c>
      <c r="Q1953" s="418" t="n"/>
      <c r="R1953" s="418" t="inlineStr">
        <is>
          <t>PTI2221560</t>
        </is>
      </c>
      <c r="S1953" s="418" t="inlineStr">
        <is>
          <t>PTI2221560</t>
        </is>
      </c>
      <c r="T1953" s="418">
        <f>R1953=S1953</f>
        <v/>
      </c>
      <c r="U1953" s="418">
        <f>AND(MONTH(F1953)=MONTH(Y1953), YEAR(F1953)=YEAR(Y1953))</f>
        <v/>
      </c>
      <c r="V1953" s="418">
        <f>AND(AC1953&lt;&gt;"", 'Company information'!D$4&lt;&gt;"", RIGHT(SUBSTITUTE(AC1953,"-",""),9)=RIGHT(SUBSTITUTE('Company information'!D$4,"-",""),9))</f>
        <v/>
      </c>
      <c r="W1953" s="418">
        <f>AI1953-I1953</f>
        <v/>
      </c>
      <c r="X1953" s="455" t="n"/>
      <c r="Y1953" s="419" t="n">
        <v>44851</v>
      </c>
      <c r="Z1953" s="418" t="inlineStr">
        <is>
          <t>PTI2221560</t>
        </is>
      </c>
      <c r="AA1953" s="418" t="inlineStr"/>
      <c r="AB1953" s="418" t="inlineStr">
        <is>
          <t>បុគ្គលជាប់អាករ</t>
        </is>
      </c>
      <c r="AC1953" s="418" t="inlineStr">
        <is>
          <t>L001-100067123</t>
        </is>
      </c>
      <c r="AD1953" s="418" t="inlineStr">
        <is>
          <t>រីឡាយអេប៊ល សូស អ៊ិនដាសស្រ្ទៀល (ខេមបូឌា)</t>
        </is>
      </c>
      <c r="AE1953" s="455" t="n">
        <v>2102293</v>
      </c>
      <c r="AF1953" s="455" t="n">
        <v>1854666</v>
      </c>
      <c r="AG1953" s="455" t="n">
        <v>62160</v>
      </c>
      <c r="AH1953" s="455" t="n">
        <v>0</v>
      </c>
      <c r="AI1953" s="455" t="n">
        <v>185467</v>
      </c>
      <c r="AJ1953" s="455" t="n">
        <v>0</v>
      </c>
      <c r="AK1953" s="455" t="n">
        <v>0</v>
      </c>
      <c r="AL1953" s="455" t="n">
        <v>0</v>
      </c>
      <c r="AM1953" s="455" t="n">
        <v>0</v>
      </c>
      <c r="AN1953" s="455" t="n">
        <v>0</v>
      </c>
      <c r="AO1953" s="455" t="n">
        <v>0</v>
      </c>
      <c r="AP1953" s="455" t="n">
        <v>0</v>
      </c>
      <c r="AQ1953" s="455" t="n">
        <v>0</v>
      </c>
      <c r="AR1953" s="418" t="inlineStr"/>
      <c r="AS1953" s="418" t="inlineStr">
        <is>
          <t>ថ្លៃដឹកជញ្ជូន និងសេវា</t>
        </is>
      </c>
      <c r="AT1953" s="418" t="inlineStr">
        <is>
          <t>បានប្រកាសពន្ធ</t>
        </is>
      </c>
    </row>
    <row r="1954">
      <c r="A1954" s="417" t="n">
        <v>1945</v>
      </c>
      <c r="B1954" s="418" t="inlineStr">
        <is>
          <t>Customs Declaration, CPF and Transport Doc Fee</t>
        </is>
      </c>
      <c r="C1954" s="418" t="inlineStr">
        <is>
          <t>ឃឺន + ណាហ្គែល</t>
        </is>
      </c>
      <c r="D1954" s="418" t="inlineStr">
        <is>
          <t>L001-100045189</t>
        </is>
      </c>
      <c r="E1954" s="418" t="inlineStr">
        <is>
          <t>PTI2221547</t>
        </is>
      </c>
      <c r="F1954" s="419" t="n">
        <v>44851</v>
      </c>
      <c r="G1954" s="420" t="n">
        <v>26936</v>
      </c>
      <c r="H1954" s="418" t="n"/>
      <c r="I1954" s="455" t="n">
        <v>26936</v>
      </c>
      <c r="J1954" s="418">
        <f>IF(L1954&lt;&gt;"",L1954,K1954)</f>
        <v/>
      </c>
      <c r="K1954" s="418">
        <f>IF(AND(T1954=TRUE, U1954=TRUE, V1954=TRUE), IF(W1954&lt;-0.05, "អនុញ្ញាត (អ្នកផ្គត់ផ្គង់ប្រកាសខ្វះ)", "បានប្រកាស (អនុញ្ញាត)"), IF(AND(T1954=FALSE, U1954=FALSE, V1954=FALSE), "ព្យួរទុក (មិនមានទិន្នន័យ)", "ប្រកាសខុស (ព្យួរទុក)"))</f>
        <v/>
      </c>
      <c r="L1954" s="418" t="inlineStr"/>
      <c r="M1954" s="418" t="inlineStr"/>
      <c r="N1954" s="455" t="n"/>
      <c r="O1954" s="455">
        <f>IF(W1954&lt;0,AI1954,I1954)</f>
        <v/>
      </c>
      <c r="P1954" s="455">
        <f>I1954-O1954</f>
        <v/>
      </c>
      <c r="Q1954" s="418" t="n"/>
      <c r="R1954" s="418" t="inlineStr">
        <is>
          <t>PTI2221547</t>
        </is>
      </c>
      <c r="S1954" s="418" t="inlineStr">
        <is>
          <t>PTI2221547</t>
        </is>
      </c>
      <c r="T1954" s="418">
        <f>R1954=S1954</f>
        <v/>
      </c>
      <c r="U1954" s="418">
        <f>AND(MONTH(F1954)=MONTH(Y1954), YEAR(F1954)=YEAR(Y1954))</f>
        <v/>
      </c>
      <c r="V1954" s="418">
        <f>AND(AC1954&lt;&gt;"", 'Company information'!D$4&lt;&gt;"", RIGHT(SUBSTITUTE(AC1954,"-",""),9)=RIGHT(SUBSTITUTE('Company information'!D$4,"-",""),9))</f>
        <v/>
      </c>
      <c r="W1954" s="418">
        <f>AI1954-I1954</f>
        <v/>
      </c>
      <c r="X1954" s="455" t="n"/>
      <c r="Y1954" s="419" t="n">
        <v>44851</v>
      </c>
      <c r="Z1954" s="418" t="inlineStr">
        <is>
          <t>PTI2221547</t>
        </is>
      </c>
      <c r="AA1954" s="418" t="inlineStr"/>
      <c r="AB1954" s="418" t="inlineStr">
        <is>
          <t>បុគ្គលជាប់អាករ</t>
        </is>
      </c>
      <c r="AC1954" s="418" t="inlineStr">
        <is>
          <t>L001-100067123</t>
        </is>
      </c>
      <c r="AD1954" s="418" t="inlineStr">
        <is>
          <t>រីឡាយអេប៊ល សូស អ៊ិនដាសស្រ្ទៀល (ខេមបូឌា)</t>
        </is>
      </c>
      <c r="AE1954" s="455" t="n">
        <v>296296</v>
      </c>
      <c r="AF1954" s="455" t="n">
        <v>269360</v>
      </c>
      <c r="AG1954" s="455" t="n">
        <v>0</v>
      </c>
      <c r="AH1954" s="455" t="n">
        <v>0</v>
      </c>
      <c r="AI1954" s="455" t="n">
        <v>26936</v>
      </c>
      <c r="AJ1954" s="455" t="n">
        <v>0</v>
      </c>
      <c r="AK1954" s="455" t="n">
        <v>0</v>
      </c>
      <c r="AL1954" s="455" t="n">
        <v>0</v>
      </c>
      <c r="AM1954" s="455" t="n">
        <v>0</v>
      </c>
      <c r="AN1954" s="455" t="n">
        <v>0</v>
      </c>
      <c r="AO1954" s="455" t="n">
        <v>0</v>
      </c>
      <c r="AP1954" s="455" t="n">
        <v>0</v>
      </c>
      <c r="AQ1954" s="455" t="n">
        <v>0</v>
      </c>
      <c r="AR1954" s="418" t="inlineStr"/>
      <c r="AS1954" s="418" t="inlineStr">
        <is>
          <t>ថ្លៃដឹកជញ្ជូន និងសេវា</t>
        </is>
      </c>
      <c r="AT1954" s="418" t="inlineStr">
        <is>
          <t>បានប្រកាសពន្ធ</t>
        </is>
      </c>
    </row>
    <row r="1955">
      <c r="A1955" s="417" t="n">
        <v>1946</v>
      </c>
      <c r="B1955" s="418" t="inlineStr">
        <is>
          <t>Customs Declaration, CPF and Transport Doc Fee</t>
        </is>
      </c>
      <c r="C1955" s="418" t="inlineStr">
        <is>
          <t>ឃឺន + ណាហ្គែល</t>
        </is>
      </c>
      <c r="D1955" s="418" t="inlineStr">
        <is>
          <t>L001-100045189</t>
        </is>
      </c>
      <c r="E1955" s="418" t="inlineStr">
        <is>
          <t>PTI2221553</t>
        </is>
      </c>
      <c r="F1955" s="419" t="n">
        <v>44851</v>
      </c>
      <c r="G1955" s="420" t="n">
        <v>26936</v>
      </c>
      <c r="H1955" s="418" t="n"/>
      <c r="I1955" s="455" t="n">
        <v>26936</v>
      </c>
      <c r="J1955" s="418">
        <f>IF(L1955&lt;&gt;"",L1955,K1955)</f>
        <v/>
      </c>
      <c r="K1955" s="418">
        <f>IF(AND(T1955=TRUE, U1955=TRUE, V1955=TRUE), IF(W1955&lt;-0.05, "អនុញ្ញាត (អ្នកផ្គត់ផ្គង់ប្រកាសខ្វះ)", "បានប្រកាស (អនុញ្ញាត)"), IF(AND(T1955=FALSE, U1955=FALSE, V1955=FALSE), "ព្យួរទុក (មិនមានទិន្នន័យ)", "ប្រកាសខុស (ព្យួរទុក)"))</f>
        <v/>
      </c>
      <c r="L1955" s="418" t="inlineStr"/>
      <c r="M1955" s="418" t="inlineStr"/>
      <c r="N1955" s="455" t="n"/>
      <c r="O1955" s="455">
        <f>IF(W1955&lt;0,AI1955,I1955)</f>
        <v/>
      </c>
      <c r="P1955" s="455">
        <f>I1955-O1955</f>
        <v/>
      </c>
      <c r="Q1955" s="418" t="n"/>
      <c r="R1955" s="418" t="inlineStr">
        <is>
          <t>PTI2221553</t>
        </is>
      </c>
      <c r="S1955" s="418" t="inlineStr">
        <is>
          <t>PTI2221553</t>
        </is>
      </c>
      <c r="T1955" s="418">
        <f>R1955=S1955</f>
        <v/>
      </c>
      <c r="U1955" s="418">
        <f>AND(MONTH(F1955)=MONTH(Y1955), YEAR(F1955)=YEAR(Y1955))</f>
        <v/>
      </c>
      <c r="V1955" s="418">
        <f>AND(AC1955&lt;&gt;"", 'Company information'!D$4&lt;&gt;"", RIGHT(SUBSTITUTE(AC1955,"-",""),9)=RIGHT(SUBSTITUTE('Company information'!D$4,"-",""),9))</f>
        <v/>
      </c>
      <c r="W1955" s="418">
        <f>AI1955-I1955</f>
        <v/>
      </c>
      <c r="X1955" s="455" t="n"/>
      <c r="Y1955" s="419" t="n">
        <v>44851</v>
      </c>
      <c r="Z1955" s="418" t="inlineStr">
        <is>
          <t>PTI2221553</t>
        </is>
      </c>
      <c r="AA1955" s="418" t="inlineStr"/>
      <c r="AB1955" s="418" t="inlineStr">
        <is>
          <t>បុគ្គលជាប់អាករ</t>
        </is>
      </c>
      <c r="AC1955" s="418" t="inlineStr">
        <is>
          <t>L001-100067123</t>
        </is>
      </c>
      <c r="AD1955" s="418" t="inlineStr">
        <is>
          <t>រីឡាយអេប៊ល សូស អ៊ិនដាសស្រ្ទៀល (ខេមបូឌា)</t>
        </is>
      </c>
      <c r="AE1955" s="455" t="n">
        <v>296296</v>
      </c>
      <c r="AF1955" s="455" t="n">
        <v>269360</v>
      </c>
      <c r="AG1955" s="455" t="n">
        <v>0</v>
      </c>
      <c r="AH1955" s="455" t="n">
        <v>0</v>
      </c>
      <c r="AI1955" s="455" t="n">
        <v>26936</v>
      </c>
      <c r="AJ1955" s="455" t="n">
        <v>0</v>
      </c>
      <c r="AK1955" s="455" t="n">
        <v>0</v>
      </c>
      <c r="AL1955" s="455" t="n">
        <v>0</v>
      </c>
      <c r="AM1955" s="455" t="n">
        <v>0</v>
      </c>
      <c r="AN1955" s="455" t="n">
        <v>0</v>
      </c>
      <c r="AO1955" s="455" t="n">
        <v>0</v>
      </c>
      <c r="AP1955" s="455" t="n">
        <v>0</v>
      </c>
      <c r="AQ1955" s="455" t="n">
        <v>0</v>
      </c>
      <c r="AR1955" s="418" t="inlineStr"/>
      <c r="AS1955" s="418" t="inlineStr">
        <is>
          <t>ថ្លៃដឹកជញ្ជូន និងសេវា</t>
        </is>
      </c>
      <c r="AT1955" s="418" t="inlineStr">
        <is>
          <t>បានប្រកាសពន្ធ</t>
        </is>
      </c>
    </row>
    <row r="1956">
      <c r="A1956" s="417" t="n">
        <v>1947</v>
      </c>
      <c r="B1956" s="418" t="inlineStr">
        <is>
          <t>Customs Declaration</t>
        </is>
      </c>
      <c r="C1956" s="418" t="inlineStr">
        <is>
          <t>ឃឺន + ណាហ្គែល</t>
        </is>
      </c>
      <c r="D1956" s="418" t="inlineStr">
        <is>
          <t>L001-100045189</t>
        </is>
      </c>
      <c r="E1956" s="418" t="inlineStr">
        <is>
          <t>PTI2221544</t>
        </is>
      </c>
      <c r="F1956" s="419" t="n">
        <v>44851</v>
      </c>
      <c r="G1956" s="420" t="n">
        <v>26936</v>
      </c>
      <c r="H1956" s="418" t="n"/>
      <c r="I1956" s="455" t="n">
        <v>26936</v>
      </c>
      <c r="J1956" s="418">
        <f>IF(L1956&lt;&gt;"",L1956,K1956)</f>
        <v/>
      </c>
      <c r="K1956" s="418">
        <f>IF(AND(T1956=TRUE, U1956=TRUE, V1956=TRUE), IF(W1956&lt;-0.05, "អនុញ្ញាត (អ្នកផ្គត់ផ្គង់ប្រកាសខ្វះ)", "បានប្រកាស (អនុញ្ញាត)"), IF(AND(T1956=FALSE, U1956=FALSE, V1956=FALSE), "ព្យួរទុក (មិនមានទិន្នន័យ)", "ប្រកាសខុស (ព្យួរទុក)"))</f>
        <v/>
      </c>
      <c r="L1956" s="418" t="inlineStr"/>
      <c r="M1956" s="418" t="inlineStr"/>
      <c r="N1956" s="455" t="n"/>
      <c r="O1956" s="455">
        <f>IF(W1956&lt;0,AI1956,I1956)</f>
        <v/>
      </c>
      <c r="P1956" s="455">
        <f>I1956-O1956</f>
        <v/>
      </c>
      <c r="Q1956" s="418" t="n"/>
      <c r="R1956" s="418" t="inlineStr">
        <is>
          <t>PTI2221544</t>
        </is>
      </c>
      <c r="S1956" s="418" t="inlineStr">
        <is>
          <t>PTI2221544</t>
        </is>
      </c>
      <c r="T1956" s="418">
        <f>R1956=S1956</f>
        <v/>
      </c>
      <c r="U1956" s="418">
        <f>AND(MONTH(F1956)=MONTH(Y1956), YEAR(F1956)=YEAR(Y1956))</f>
        <v/>
      </c>
      <c r="V1956" s="418">
        <f>AND(AC1956&lt;&gt;"", 'Company information'!D$4&lt;&gt;"", RIGHT(SUBSTITUTE(AC1956,"-",""),9)=RIGHT(SUBSTITUTE('Company information'!D$4,"-",""),9))</f>
        <v/>
      </c>
      <c r="W1956" s="418">
        <f>AI1956-I1956</f>
        <v/>
      </c>
      <c r="X1956" s="455" t="n"/>
      <c r="Y1956" s="419" t="n">
        <v>44851</v>
      </c>
      <c r="Z1956" s="418" t="inlineStr">
        <is>
          <t>PTI2221544</t>
        </is>
      </c>
      <c r="AA1956" s="418" t="inlineStr"/>
      <c r="AB1956" s="418" t="inlineStr">
        <is>
          <t>បុគ្គលជាប់អាករ</t>
        </is>
      </c>
      <c r="AC1956" s="418" t="inlineStr">
        <is>
          <t>L001-100067123</t>
        </is>
      </c>
      <c r="AD1956" s="418" t="inlineStr">
        <is>
          <t>រីឡាយអេប៊ល សូស អ៊ិនដាសស្រ្ទៀល (ខេមបូឌា)</t>
        </is>
      </c>
      <c r="AE1956" s="455" t="n">
        <v>296296</v>
      </c>
      <c r="AF1956" s="455" t="n">
        <v>269360</v>
      </c>
      <c r="AG1956" s="455" t="n">
        <v>0</v>
      </c>
      <c r="AH1956" s="455" t="n">
        <v>0</v>
      </c>
      <c r="AI1956" s="455" t="n">
        <v>26936</v>
      </c>
      <c r="AJ1956" s="455" t="n">
        <v>0</v>
      </c>
      <c r="AK1956" s="455" t="n">
        <v>0</v>
      </c>
      <c r="AL1956" s="455" t="n">
        <v>0</v>
      </c>
      <c r="AM1956" s="455" t="n">
        <v>0</v>
      </c>
      <c r="AN1956" s="455" t="n">
        <v>0</v>
      </c>
      <c r="AO1956" s="455" t="n">
        <v>0</v>
      </c>
      <c r="AP1956" s="455" t="n">
        <v>0</v>
      </c>
      <c r="AQ1956" s="455" t="n">
        <v>0</v>
      </c>
      <c r="AR1956" s="418" t="inlineStr"/>
      <c r="AS1956" s="418" t="inlineStr">
        <is>
          <t>ថ្លៃដឹកជញ្ជូន និងសេវា</t>
        </is>
      </c>
      <c r="AT1956" s="418" t="inlineStr">
        <is>
          <t>បានប្រកាសពន្ធ</t>
        </is>
      </c>
    </row>
    <row r="1957">
      <c r="A1957" s="417" t="n">
        <v>1948</v>
      </c>
      <c r="B1957" s="418" t="inlineStr">
        <is>
          <t>Customs Clearance Fee and Trucking Fee</t>
        </is>
      </c>
      <c r="C1957" s="418" t="inlineStr">
        <is>
          <t>ឃឺន + ណាហ្គែល</t>
        </is>
      </c>
      <c r="D1957" s="418" t="inlineStr">
        <is>
          <t>L001-100045189</t>
        </is>
      </c>
      <c r="E1957" s="418" t="inlineStr">
        <is>
          <t>PTI2221585</t>
        </is>
      </c>
      <c r="F1957" s="419" t="n">
        <v>44852</v>
      </c>
      <c r="G1957" s="420" t="n">
        <v>26943</v>
      </c>
      <c r="H1957" s="418" t="n"/>
      <c r="I1957" s="455" t="n">
        <v>26943</v>
      </c>
      <c r="J1957" s="418">
        <f>IF(L1957&lt;&gt;"",L1957,K1957)</f>
        <v/>
      </c>
      <c r="K1957" s="418">
        <f>IF(AND(T1957=TRUE, U1957=TRUE, V1957=TRUE), IF(W1957&lt;-0.05, "អនុញ្ញាត (អ្នកផ្គត់ផ្គង់ប្រកាសខ្វះ)", "បានប្រកាស (អនុញ្ញាត)"), IF(AND(T1957=FALSE, U1957=FALSE, V1957=FALSE), "ព្យួរទុក (មិនមានទិន្នន័យ)", "ប្រកាសខុស (ព្យួរទុក)"))</f>
        <v/>
      </c>
      <c r="L1957" s="418" t="inlineStr"/>
      <c r="M1957" s="418" t="inlineStr"/>
      <c r="N1957" s="455" t="n"/>
      <c r="O1957" s="455">
        <f>IF(W1957&lt;0,AI1957,I1957)</f>
        <v/>
      </c>
      <c r="P1957" s="455">
        <f>I1957-O1957</f>
        <v/>
      </c>
      <c r="Q1957" s="418" t="n"/>
      <c r="R1957" s="418" t="inlineStr">
        <is>
          <t>PTI2221585</t>
        </is>
      </c>
      <c r="S1957" s="418" t="inlineStr">
        <is>
          <t>PTI2221585</t>
        </is>
      </c>
      <c r="T1957" s="418">
        <f>R1957=S1957</f>
        <v/>
      </c>
      <c r="U1957" s="418">
        <f>AND(MONTH(F1957)=MONTH(Y1957), YEAR(F1957)=YEAR(Y1957))</f>
        <v/>
      </c>
      <c r="V1957" s="418">
        <f>AND(AC1957&lt;&gt;"", 'Company information'!D$4&lt;&gt;"", RIGHT(SUBSTITUTE(AC1957,"-",""),9)=RIGHT(SUBSTITUTE('Company information'!D$4,"-",""),9))</f>
        <v/>
      </c>
      <c r="W1957" s="418">
        <f>AI1957-I1957</f>
        <v/>
      </c>
      <c r="X1957" s="455" t="n"/>
      <c r="Y1957" s="419" t="n">
        <v>44852</v>
      </c>
      <c r="Z1957" s="418" t="inlineStr">
        <is>
          <t>PTI2221585</t>
        </is>
      </c>
      <c r="AA1957" s="418" t="inlineStr"/>
      <c r="AB1957" s="418" t="inlineStr">
        <is>
          <t>បុគ្គលជាប់អាករ</t>
        </is>
      </c>
      <c r="AC1957" s="418" t="inlineStr">
        <is>
          <t>L001-100067123</t>
        </is>
      </c>
      <c r="AD1957" s="418" t="inlineStr">
        <is>
          <t>រីឡាយអេប៊ល សូស អ៊ិនដាសស្រ្ទៀល (ខេមបូឌា)</t>
        </is>
      </c>
      <c r="AE1957" s="455" t="n">
        <v>296368</v>
      </c>
      <c r="AF1957" s="455" t="n">
        <v>269425</v>
      </c>
      <c r="AG1957" s="455" t="n">
        <v>0</v>
      </c>
      <c r="AH1957" s="455" t="n">
        <v>0</v>
      </c>
      <c r="AI1957" s="455" t="n">
        <v>26943</v>
      </c>
      <c r="AJ1957" s="455" t="n">
        <v>0</v>
      </c>
      <c r="AK1957" s="455" t="n">
        <v>0</v>
      </c>
      <c r="AL1957" s="455" t="n">
        <v>0</v>
      </c>
      <c r="AM1957" s="455" t="n">
        <v>0</v>
      </c>
      <c r="AN1957" s="455" t="n">
        <v>0</v>
      </c>
      <c r="AO1957" s="455" t="n">
        <v>0</v>
      </c>
      <c r="AP1957" s="455" t="n">
        <v>0</v>
      </c>
      <c r="AQ1957" s="455" t="n">
        <v>0</v>
      </c>
      <c r="AR1957" s="418" t="inlineStr"/>
      <c r="AS1957" s="418" t="inlineStr">
        <is>
          <t>ថ្លៃដឹកជញ្ជូន និងសេវា</t>
        </is>
      </c>
      <c r="AT1957" s="418" t="inlineStr">
        <is>
          <t>បានប្រកាសពន្ធ</t>
        </is>
      </c>
    </row>
    <row r="1958">
      <c r="A1958" s="417" t="n">
        <v>1949</v>
      </c>
      <c r="B1958" s="418" t="inlineStr">
        <is>
          <t>Warehouse Fee, Transit Fee and Storage Fee</t>
        </is>
      </c>
      <c r="C1958" s="418" t="inlineStr">
        <is>
          <t>វ៉ុលត្រេន ឡូជីស្ទីក (ខេមបូឌា) ឯ.ក</t>
        </is>
      </c>
      <c r="D1958" s="418" t="inlineStr">
        <is>
          <t>K010-901800934</t>
        </is>
      </c>
      <c r="E1958" s="418" t="inlineStr">
        <is>
          <t>VOL221389</t>
        </is>
      </c>
      <c r="F1958" s="419" t="n">
        <v>44851</v>
      </c>
      <c r="G1958" s="420" t="n">
        <v>121419</v>
      </c>
      <c r="H1958" s="418" t="n"/>
      <c r="I1958" s="455" t="n">
        <v>121419</v>
      </c>
      <c r="J1958" s="418">
        <f>IF(L1958&lt;&gt;"",L1958,K1958)</f>
        <v/>
      </c>
      <c r="K1958" s="418">
        <f>IF(AND(T1958=TRUE, U1958=TRUE, V1958=TRUE), IF(W1958&lt;-0.05, "អនុញ្ញាត (អ្នកផ្គត់ផ្គង់ប្រកាសខ្វះ)", "បានប្រកាស (អនុញ្ញាត)"), IF(AND(T1958=FALSE, U1958=FALSE, V1958=FALSE), "ព្យួរទុក (មិនមានទិន្នន័យ)", "ប្រកាសខុស (ព្យួរទុក)"))</f>
        <v/>
      </c>
      <c r="L1958" s="418" t="inlineStr"/>
      <c r="M1958" s="418" t="inlineStr"/>
      <c r="N1958" s="455" t="n"/>
      <c r="O1958" s="455">
        <f>IF(W1958&lt;0,AI1958,I1958)</f>
        <v/>
      </c>
      <c r="P1958" s="455">
        <f>I1958-O1958</f>
        <v/>
      </c>
      <c r="Q1958" s="418" t="n"/>
      <c r="R1958" s="418" t="inlineStr">
        <is>
          <t>VOL221389</t>
        </is>
      </c>
      <c r="S1958" s="418" t="inlineStr">
        <is>
          <t>VOL221389</t>
        </is>
      </c>
      <c r="T1958" s="418">
        <f>R1958=S1958</f>
        <v/>
      </c>
      <c r="U1958" s="418">
        <f>AND(MONTH(F1958)=MONTH(Y1958), YEAR(F1958)=YEAR(Y1958))</f>
        <v/>
      </c>
      <c r="V1958" s="418">
        <f>AND(AC1958&lt;&gt;"", 'Company information'!D$4&lt;&gt;"", RIGHT(SUBSTITUTE(AC1958,"-",""),9)=RIGHT(SUBSTITUTE('Company information'!D$4,"-",""),9))</f>
        <v/>
      </c>
      <c r="W1958" s="418">
        <f>AI1958-I1958</f>
        <v/>
      </c>
      <c r="X1958" s="455" t="n"/>
      <c r="Y1958" s="419" t="n">
        <v>44851</v>
      </c>
      <c r="Z1958" s="418" t="inlineStr">
        <is>
          <t>VOL221389</t>
        </is>
      </c>
      <c r="AA1958" s="418" t="inlineStr"/>
      <c r="AB1958" s="418" t="inlineStr">
        <is>
          <t>បុគ្គលជាប់អាករ</t>
        </is>
      </c>
      <c r="AC1958" s="418" t="inlineStr">
        <is>
          <t>L001-100067123</t>
        </is>
      </c>
      <c r="AD1958" s="418" t="inlineStr">
        <is>
          <t>រីឡាយអេប៊ល សូស អ៊ិនដាសស្រ្ទៀល (ខេមបូឌា)</t>
        </is>
      </c>
      <c r="AE1958" s="455" t="n">
        <v>1335611</v>
      </c>
      <c r="AF1958" s="455" t="n">
        <v>1214192</v>
      </c>
      <c r="AG1958" s="455" t="n">
        <v>0</v>
      </c>
      <c r="AH1958" s="455" t="n">
        <v>0</v>
      </c>
      <c r="AI1958" s="455" t="n">
        <v>121419</v>
      </c>
      <c r="AJ1958" s="455" t="n">
        <v>0</v>
      </c>
      <c r="AK1958" s="455" t="n">
        <v>0</v>
      </c>
      <c r="AL1958" s="455" t="n">
        <v>0</v>
      </c>
      <c r="AM1958" s="455" t="n">
        <v>0</v>
      </c>
      <c r="AN1958" s="455" t="n">
        <v>0</v>
      </c>
      <c r="AO1958" s="455" t="n">
        <v>0</v>
      </c>
      <c r="AP1958" s="455" t="n">
        <v>0</v>
      </c>
      <c r="AQ1958" s="455" t="n">
        <v>0</v>
      </c>
      <c r="AR1958" s="418" t="inlineStr"/>
      <c r="AS1958" s="418" t="inlineStr">
        <is>
          <t>Commission service on goods transportation</t>
        </is>
      </c>
      <c r="AT1958" s="418" t="inlineStr">
        <is>
          <t>បានប្រកាសពន្ធ</t>
        </is>
      </c>
    </row>
    <row r="1959">
      <c r="A1959" s="417" t="n">
        <v>1950</v>
      </c>
      <c r="B1959" s="418" t="inlineStr">
        <is>
          <t>Customs Clearance Fee and Trucking Fee</t>
        </is>
      </c>
      <c r="C1959" s="418" t="inlineStr">
        <is>
          <t>វ៉ុលត្រេន ឡូជីស្ទីក (ខេមបូឌា) ឯ.ក</t>
        </is>
      </c>
      <c r="D1959" s="418" t="inlineStr">
        <is>
          <t>K010-901800934</t>
        </is>
      </c>
      <c r="E1959" s="418" t="inlineStr">
        <is>
          <t>VOL221397</t>
        </is>
      </c>
      <c r="F1959" s="419" t="n">
        <v>44851</v>
      </c>
      <c r="G1959" s="420" t="n">
        <v>121419</v>
      </c>
      <c r="H1959" s="418" t="n"/>
      <c r="I1959" s="455" t="n">
        <v>121419</v>
      </c>
      <c r="J1959" s="418">
        <f>IF(L1959&lt;&gt;"",L1959,K1959)</f>
        <v/>
      </c>
      <c r="K1959" s="418">
        <f>IF(AND(T1959=TRUE, U1959=TRUE, V1959=TRUE), IF(W1959&lt;-0.05, "អនុញ្ញាត (អ្នកផ្គត់ផ្គង់ប្រកាសខ្វះ)", "បានប្រកាស (អនុញ្ញាត)"), IF(AND(T1959=FALSE, U1959=FALSE, V1959=FALSE), "ព្យួរទុក (មិនមានទិន្នន័យ)", "ប្រកាសខុស (ព្យួរទុក)"))</f>
        <v/>
      </c>
      <c r="L1959" s="418" t="inlineStr"/>
      <c r="M1959" s="418" t="inlineStr"/>
      <c r="N1959" s="455" t="n"/>
      <c r="O1959" s="455">
        <f>IF(W1959&lt;0,AI1959,I1959)</f>
        <v/>
      </c>
      <c r="P1959" s="455">
        <f>I1959-O1959</f>
        <v/>
      </c>
      <c r="Q1959" s="418" t="n"/>
      <c r="R1959" s="418" t="inlineStr">
        <is>
          <t>VOL221397</t>
        </is>
      </c>
      <c r="S1959" s="418" t="inlineStr">
        <is>
          <t>VOL221397</t>
        </is>
      </c>
      <c r="T1959" s="418">
        <f>R1959=S1959</f>
        <v/>
      </c>
      <c r="U1959" s="418">
        <f>AND(MONTH(F1959)=MONTH(Y1959), YEAR(F1959)=YEAR(Y1959))</f>
        <v/>
      </c>
      <c r="V1959" s="418">
        <f>AND(AC1959&lt;&gt;"", 'Company information'!D$4&lt;&gt;"", RIGHT(SUBSTITUTE(AC1959,"-",""),9)=RIGHT(SUBSTITUTE('Company information'!D$4,"-",""),9))</f>
        <v/>
      </c>
      <c r="W1959" s="418">
        <f>AI1959-I1959</f>
        <v/>
      </c>
      <c r="X1959" s="455" t="n"/>
      <c r="Y1959" s="419" t="n">
        <v>44851</v>
      </c>
      <c r="Z1959" s="418" t="inlineStr">
        <is>
          <t>VOL221397</t>
        </is>
      </c>
      <c r="AA1959" s="418" t="inlineStr"/>
      <c r="AB1959" s="418" t="inlineStr">
        <is>
          <t>បុគ្គលជាប់អាករ</t>
        </is>
      </c>
      <c r="AC1959" s="418" t="inlineStr">
        <is>
          <t>L001-100067123</t>
        </is>
      </c>
      <c r="AD1959" s="418" t="inlineStr">
        <is>
          <t>រីឡាយអេប៊ល សូស អ៊ិនដាសស្រ្ទៀល (ខេមបូឌា)</t>
        </is>
      </c>
      <c r="AE1959" s="455" t="n">
        <v>1335611</v>
      </c>
      <c r="AF1959" s="455" t="n">
        <v>1214192</v>
      </c>
      <c r="AG1959" s="455" t="n">
        <v>0</v>
      </c>
      <c r="AH1959" s="455" t="n">
        <v>0</v>
      </c>
      <c r="AI1959" s="455" t="n">
        <v>121419</v>
      </c>
      <c r="AJ1959" s="455" t="n">
        <v>0</v>
      </c>
      <c r="AK1959" s="455" t="n">
        <v>0</v>
      </c>
      <c r="AL1959" s="455" t="n">
        <v>0</v>
      </c>
      <c r="AM1959" s="455" t="n">
        <v>0</v>
      </c>
      <c r="AN1959" s="455" t="n">
        <v>0</v>
      </c>
      <c r="AO1959" s="455" t="n">
        <v>0</v>
      </c>
      <c r="AP1959" s="455" t="n">
        <v>0</v>
      </c>
      <c r="AQ1959" s="455" t="n">
        <v>0</v>
      </c>
      <c r="AR1959" s="418" t="inlineStr"/>
      <c r="AS1959" s="418" t="inlineStr">
        <is>
          <t>Commission service on goods transportation</t>
        </is>
      </c>
      <c r="AT1959" s="418" t="inlineStr">
        <is>
          <t>បានប្រកាសពន្ធ</t>
        </is>
      </c>
    </row>
    <row r="1960">
      <c r="A1960" s="417" t="n">
        <v>1951</v>
      </c>
      <c r="B1960" s="418" t="inlineStr">
        <is>
          <t>Customs Clearance Fee</t>
        </is>
      </c>
      <c r="C1960" s="418" t="inlineStr">
        <is>
          <t>វ៉ុលត្រេន ឡូជីស្ទីក (ខេមបូឌា) ឯ.ក</t>
        </is>
      </c>
      <c r="D1960" s="418" t="inlineStr">
        <is>
          <t>K010-901800934</t>
        </is>
      </c>
      <c r="E1960" s="418" t="inlineStr">
        <is>
          <t>VOL221393</t>
        </is>
      </c>
      <c r="F1960" s="419" t="n">
        <v>44851</v>
      </c>
      <c r="G1960" s="420" t="n">
        <v>131904</v>
      </c>
      <c r="H1960" s="418" t="n"/>
      <c r="I1960" s="455" t="n">
        <v>131904</v>
      </c>
      <c r="J1960" s="418">
        <f>IF(L1960&lt;&gt;"",L1960,K1960)</f>
        <v/>
      </c>
      <c r="K1960" s="418">
        <f>IF(AND(T1960=TRUE, U1960=TRUE, V1960=TRUE), IF(W1960&lt;-0.05, "អនុញ្ញាត (អ្នកផ្គត់ផ្គង់ប្រកាសខ្វះ)", "បានប្រកាស (អនុញ្ញាត)"), IF(AND(T1960=FALSE, U1960=FALSE, V1960=FALSE), "ព្យួរទុក (មិនមានទិន្នន័យ)", "ប្រកាសខុស (ព្យួរទុក)"))</f>
        <v/>
      </c>
      <c r="L1960" s="418" t="inlineStr"/>
      <c r="M1960" s="418" t="inlineStr"/>
      <c r="N1960" s="455" t="n"/>
      <c r="O1960" s="455">
        <f>IF(W1960&lt;0,AI1960,I1960)</f>
        <v/>
      </c>
      <c r="P1960" s="455">
        <f>I1960-O1960</f>
        <v/>
      </c>
      <c r="Q1960" s="418" t="n"/>
      <c r="R1960" s="418" t="inlineStr">
        <is>
          <t>VOL221393</t>
        </is>
      </c>
      <c r="S1960" s="418" t="inlineStr">
        <is>
          <t>VOL221393</t>
        </is>
      </c>
      <c r="T1960" s="418">
        <f>R1960=S1960</f>
        <v/>
      </c>
      <c r="U1960" s="418">
        <f>AND(MONTH(F1960)=MONTH(Y1960), YEAR(F1960)=YEAR(Y1960))</f>
        <v/>
      </c>
      <c r="V1960" s="418">
        <f>AND(AC1960&lt;&gt;"", 'Company information'!D$4&lt;&gt;"", RIGHT(SUBSTITUTE(AC1960,"-",""),9)=RIGHT(SUBSTITUTE('Company information'!D$4,"-",""),9))</f>
        <v/>
      </c>
      <c r="W1960" s="418">
        <f>AI1960-I1960</f>
        <v/>
      </c>
      <c r="X1960" s="455" t="n"/>
      <c r="Y1960" s="419" t="n">
        <v>44851</v>
      </c>
      <c r="Z1960" s="418" t="inlineStr">
        <is>
          <t>VOL221393</t>
        </is>
      </c>
      <c r="AA1960" s="418" t="inlineStr"/>
      <c r="AB1960" s="418" t="inlineStr">
        <is>
          <t>បុគ្គលជាប់អាករ</t>
        </is>
      </c>
      <c r="AC1960" s="418" t="inlineStr">
        <is>
          <t>L001-100067123</t>
        </is>
      </c>
      <c r="AD1960" s="418" t="inlineStr">
        <is>
          <t>រីឡាយអេប៊ល សូស អ៊ិនដាសស្រ្ទៀល (ខេមបូឌា)</t>
        </is>
      </c>
      <c r="AE1960" s="455" t="n">
        <v>1450939</v>
      </c>
      <c r="AF1960" s="455" t="n">
        <v>1319035</v>
      </c>
      <c r="AG1960" s="455" t="n">
        <v>0</v>
      </c>
      <c r="AH1960" s="455" t="n">
        <v>0</v>
      </c>
      <c r="AI1960" s="455" t="n">
        <v>131904</v>
      </c>
      <c r="AJ1960" s="455" t="n">
        <v>0</v>
      </c>
      <c r="AK1960" s="455" t="n">
        <v>0</v>
      </c>
      <c r="AL1960" s="455" t="n">
        <v>0</v>
      </c>
      <c r="AM1960" s="455" t="n">
        <v>0</v>
      </c>
      <c r="AN1960" s="455" t="n">
        <v>0</v>
      </c>
      <c r="AO1960" s="455" t="n">
        <v>0</v>
      </c>
      <c r="AP1960" s="455" t="n">
        <v>0</v>
      </c>
      <c r="AQ1960" s="455" t="n">
        <v>0</v>
      </c>
      <c r="AR1960" s="418" t="inlineStr"/>
      <c r="AS1960" s="418" t="inlineStr">
        <is>
          <t>Commission service on goods transportation</t>
        </is>
      </c>
      <c r="AT1960" s="418" t="inlineStr">
        <is>
          <t>បានប្រកាសពន្ធ</t>
        </is>
      </c>
    </row>
    <row r="1961">
      <c r="A1961" s="417" t="n">
        <v>1952</v>
      </c>
      <c r="B1961" s="418" t="inlineStr">
        <is>
          <t>Warehouse Fee, Transit Fee and Storage Fee</t>
        </is>
      </c>
      <c r="C1961" s="418" t="inlineStr">
        <is>
          <t>អ សុី អេស ឡូជីស្ទីក (ខេមបូឌា)</t>
        </is>
      </c>
      <c r="D1961" s="418" t="inlineStr">
        <is>
          <t>K005-100112714</t>
        </is>
      </c>
      <c r="E1961" s="418" t="inlineStr">
        <is>
          <t>RCS22-0677</t>
        </is>
      </c>
      <c r="F1961" s="419" t="n">
        <v>44851</v>
      </c>
      <c r="G1961" s="420" t="n">
        <v>47656</v>
      </c>
      <c r="H1961" s="418" t="n"/>
      <c r="I1961" s="455" t="n">
        <v>47656</v>
      </c>
      <c r="J1961" s="418">
        <f>IF(L1961&lt;&gt;"",L1961,K1961)</f>
        <v/>
      </c>
      <c r="K1961" s="418">
        <f>IF(AND(T1961=TRUE, U1961=TRUE, V1961=TRUE), IF(W1961&lt;-0.05, "អនុញ្ញាត (អ្នកផ្គត់ផ្គង់ប្រកាសខ្វះ)", "បានប្រកាស (អនុញ្ញាត)"), IF(AND(T1961=FALSE, U1961=FALSE, V1961=FALSE), "ព្យួរទុក (មិនមានទិន្នន័យ)", "ប្រកាសខុស (ព្យួរទុក)"))</f>
        <v/>
      </c>
      <c r="L1961" s="418" t="inlineStr"/>
      <c r="M1961" s="418" t="inlineStr"/>
      <c r="N1961" s="455" t="n"/>
      <c r="O1961" s="455">
        <f>IF(W1961&lt;0,AI1961,I1961)</f>
        <v/>
      </c>
      <c r="P1961" s="455">
        <f>I1961-O1961</f>
        <v/>
      </c>
      <c r="Q1961" s="418" t="n"/>
      <c r="R1961" s="418" t="inlineStr">
        <is>
          <t>RCS22-0677</t>
        </is>
      </c>
      <c r="S1961" s="418" t="inlineStr">
        <is>
          <t>RCS22-0677</t>
        </is>
      </c>
      <c r="T1961" s="418">
        <f>R1961=S1961</f>
        <v/>
      </c>
      <c r="U1961" s="418">
        <f>AND(MONTH(F1961)=MONTH(Y1961), YEAR(F1961)=YEAR(Y1961))</f>
        <v/>
      </c>
      <c r="V1961" s="418">
        <f>AND(AC1961&lt;&gt;"", 'Company information'!D$4&lt;&gt;"", RIGHT(SUBSTITUTE(AC1961,"-",""),9)=RIGHT(SUBSTITUTE('Company information'!D$4,"-",""),9))</f>
        <v/>
      </c>
      <c r="W1961" s="418">
        <f>AI1961-I1961</f>
        <v/>
      </c>
      <c r="X1961" s="455" t="n"/>
      <c r="Y1961" s="419" t="n">
        <v>44851</v>
      </c>
      <c r="Z1961" s="418" t="inlineStr">
        <is>
          <t>RCS22-0677</t>
        </is>
      </c>
      <c r="AA1961" s="418" t="inlineStr"/>
      <c r="AB1961" s="418" t="inlineStr">
        <is>
          <t>បុគ្គលជាប់អាករ</t>
        </is>
      </c>
      <c r="AC1961" s="418" t="inlineStr">
        <is>
          <t>L001-100067123</t>
        </is>
      </c>
      <c r="AD1961" s="418" t="inlineStr">
        <is>
          <t>រីឡាយអេប៊ល សូស អ៊ិនដាសស្រ្ទៀល (ខេមបូឌា)</t>
        </is>
      </c>
      <c r="AE1961" s="455" t="n">
        <v>524216</v>
      </c>
      <c r="AF1961" s="455" t="n">
        <v>476560</v>
      </c>
      <c r="AG1961" s="455" t="n">
        <v>0</v>
      </c>
      <c r="AH1961" s="455" t="n">
        <v>0</v>
      </c>
      <c r="AI1961" s="455" t="n">
        <v>47656</v>
      </c>
      <c r="AJ1961" s="455" t="n">
        <v>0</v>
      </c>
      <c r="AK1961" s="455" t="n">
        <v>0</v>
      </c>
      <c r="AL1961" s="455" t="n">
        <v>0</v>
      </c>
      <c r="AM1961" s="455" t="n">
        <v>0</v>
      </c>
      <c r="AN1961" s="455" t="n">
        <v>0</v>
      </c>
      <c r="AO1961" s="455" t="n">
        <v>0</v>
      </c>
      <c r="AP1961" s="455" t="n">
        <v>0</v>
      </c>
      <c r="AQ1961" s="455" t="n">
        <v>0</v>
      </c>
      <c r="AR1961" s="418" t="inlineStr"/>
      <c r="AS1961" s="418" t="inlineStr">
        <is>
          <t>ថ្លៃឯកសារ</t>
        </is>
      </c>
      <c r="AT1961" s="418" t="inlineStr">
        <is>
          <t>បានប្រកាសពន្ធ</t>
        </is>
      </c>
    </row>
    <row r="1962">
      <c r="A1962" s="417" t="n">
        <v>1953</v>
      </c>
      <c r="B1962" s="418" t="inlineStr">
        <is>
          <t>Import Shipment Expense</t>
        </is>
      </c>
      <c r="C1962" s="418" t="inlineStr">
        <is>
          <t>អ សុី អេស ឡូជីស្ទីក (ខេមបូឌា)</t>
        </is>
      </c>
      <c r="D1962" s="418" t="inlineStr">
        <is>
          <t>K005-100112714</t>
        </is>
      </c>
      <c r="E1962" s="418" t="inlineStr">
        <is>
          <t>RCS22-0672</t>
        </is>
      </c>
      <c r="F1962" s="419" t="n">
        <v>44851</v>
      </c>
      <c r="G1962" s="420" t="n">
        <v>47656</v>
      </c>
      <c r="H1962" s="418" t="n"/>
      <c r="I1962" s="455" t="n">
        <v>47656</v>
      </c>
      <c r="J1962" s="418">
        <f>IF(L1962&lt;&gt;"",L1962,K1962)</f>
        <v/>
      </c>
      <c r="K1962" s="418">
        <f>IF(AND(T1962=TRUE, U1962=TRUE, V1962=TRUE), IF(W1962&lt;-0.05, "អនុញ្ញាត (អ្នកផ្គត់ផ្គង់ប្រកាសខ្វះ)", "បានប្រកាស (អនុញ្ញាត)"), IF(AND(T1962=FALSE, U1962=FALSE, V1962=FALSE), "ព្យួរទុក (មិនមានទិន្នន័យ)", "ប្រកាសខុស (ព្យួរទុក)"))</f>
        <v/>
      </c>
      <c r="L1962" s="418" t="inlineStr"/>
      <c r="M1962" s="418" t="inlineStr"/>
      <c r="N1962" s="455" t="n"/>
      <c r="O1962" s="455">
        <f>IF(W1962&lt;0,AI1962,I1962)</f>
        <v/>
      </c>
      <c r="P1962" s="455">
        <f>I1962-O1962</f>
        <v/>
      </c>
      <c r="Q1962" s="418" t="n"/>
      <c r="R1962" s="418" t="inlineStr">
        <is>
          <t>RCS22-0672</t>
        </is>
      </c>
      <c r="S1962" s="418" t="inlineStr">
        <is>
          <t>RCS22-0672</t>
        </is>
      </c>
      <c r="T1962" s="418">
        <f>R1962=S1962</f>
        <v/>
      </c>
      <c r="U1962" s="418">
        <f>AND(MONTH(F1962)=MONTH(Y1962), YEAR(F1962)=YEAR(Y1962))</f>
        <v/>
      </c>
      <c r="V1962" s="418">
        <f>AND(AC1962&lt;&gt;"", 'Company information'!D$4&lt;&gt;"", RIGHT(SUBSTITUTE(AC1962,"-",""),9)=RIGHT(SUBSTITUTE('Company information'!D$4,"-",""),9))</f>
        <v/>
      </c>
      <c r="W1962" s="418">
        <f>AI1962-I1962</f>
        <v/>
      </c>
      <c r="X1962" s="455" t="n"/>
      <c r="Y1962" s="419" t="n">
        <v>44851</v>
      </c>
      <c r="Z1962" s="418" t="inlineStr">
        <is>
          <t>RCS22-0672</t>
        </is>
      </c>
      <c r="AA1962" s="418" t="inlineStr"/>
      <c r="AB1962" s="418" t="inlineStr">
        <is>
          <t>បុគ្គលជាប់អាករ</t>
        </is>
      </c>
      <c r="AC1962" s="418" t="inlineStr">
        <is>
          <t>L001-100067123</t>
        </is>
      </c>
      <c r="AD1962" s="418" t="inlineStr">
        <is>
          <t>រីឡាយអេប៊ល សូស អ៊ិនដាសស្រ្ទៀល (ខេមបូឌា)</t>
        </is>
      </c>
      <c r="AE1962" s="455" t="n">
        <v>524216</v>
      </c>
      <c r="AF1962" s="455" t="n">
        <v>476560</v>
      </c>
      <c r="AG1962" s="455" t="n">
        <v>0</v>
      </c>
      <c r="AH1962" s="455" t="n">
        <v>0</v>
      </c>
      <c r="AI1962" s="455" t="n">
        <v>47656</v>
      </c>
      <c r="AJ1962" s="455" t="n">
        <v>0</v>
      </c>
      <c r="AK1962" s="455" t="n">
        <v>0</v>
      </c>
      <c r="AL1962" s="455" t="n">
        <v>0</v>
      </c>
      <c r="AM1962" s="455" t="n">
        <v>0</v>
      </c>
      <c r="AN1962" s="455" t="n">
        <v>0</v>
      </c>
      <c r="AO1962" s="455" t="n">
        <v>0</v>
      </c>
      <c r="AP1962" s="455" t="n">
        <v>0</v>
      </c>
      <c r="AQ1962" s="455" t="n">
        <v>0</v>
      </c>
      <c r="AR1962" s="418" t="inlineStr"/>
      <c r="AS1962" s="418" t="inlineStr">
        <is>
          <t>ថ្លៃឯកសារ</t>
        </is>
      </c>
      <c r="AT1962" s="418" t="inlineStr">
        <is>
          <t>បានប្រកាសពន្ធ</t>
        </is>
      </c>
    </row>
    <row r="1963">
      <c r="A1963" s="417" t="n">
        <v>1954</v>
      </c>
      <c r="B1963" s="418" t="inlineStr">
        <is>
          <t>Customs Clearance Fee and Trucking Fee</t>
        </is>
      </c>
      <c r="C1963" s="418" t="inlineStr">
        <is>
          <t>អ សុី អេស ឡូជីស្ទីក (ខេមបូឌា)</t>
        </is>
      </c>
      <c r="D1963" s="418" t="inlineStr">
        <is>
          <t>K005-100112714</t>
        </is>
      </c>
      <c r="E1963" s="418" t="inlineStr">
        <is>
          <t>RCS22-0671</t>
        </is>
      </c>
      <c r="F1963" s="419" t="n">
        <v>44851</v>
      </c>
      <c r="G1963" s="420" t="n">
        <v>47656</v>
      </c>
      <c r="H1963" s="418" t="n"/>
      <c r="I1963" s="455" t="n">
        <v>47656</v>
      </c>
      <c r="J1963" s="418">
        <f>IF(L1963&lt;&gt;"",L1963,K1963)</f>
        <v/>
      </c>
      <c r="K1963" s="418">
        <f>IF(AND(T1963=TRUE, U1963=TRUE, V1963=TRUE), IF(W1963&lt;-0.05, "អនុញ្ញាត (អ្នកផ្គត់ផ្គង់ប្រកាសខ្វះ)", "បានប្រកាស (អនុញ្ញាត)"), IF(AND(T1963=FALSE, U1963=FALSE, V1963=FALSE), "ព្យួរទុក (មិនមានទិន្នន័យ)", "ប្រកាសខុស (ព្យួរទុក)"))</f>
        <v/>
      </c>
      <c r="L1963" s="418" t="inlineStr"/>
      <c r="M1963" s="418" t="inlineStr"/>
      <c r="N1963" s="455" t="n"/>
      <c r="O1963" s="455">
        <f>IF(W1963&lt;0,AI1963,I1963)</f>
        <v/>
      </c>
      <c r="P1963" s="455">
        <f>I1963-O1963</f>
        <v/>
      </c>
      <c r="Q1963" s="418" t="n"/>
      <c r="R1963" s="418" t="inlineStr">
        <is>
          <t>RCS22-0671</t>
        </is>
      </c>
      <c r="S1963" s="418" t="inlineStr">
        <is>
          <t>RCS22-0671</t>
        </is>
      </c>
      <c r="T1963" s="418">
        <f>R1963=S1963</f>
        <v/>
      </c>
      <c r="U1963" s="418">
        <f>AND(MONTH(F1963)=MONTH(Y1963), YEAR(F1963)=YEAR(Y1963))</f>
        <v/>
      </c>
      <c r="V1963" s="418">
        <f>AND(AC1963&lt;&gt;"", 'Company information'!D$4&lt;&gt;"", RIGHT(SUBSTITUTE(AC1963,"-",""),9)=RIGHT(SUBSTITUTE('Company information'!D$4,"-",""),9))</f>
        <v/>
      </c>
      <c r="W1963" s="418">
        <f>AI1963-I1963</f>
        <v/>
      </c>
      <c r="X1963" s="455" t="n"/>
      <c r="Y1963" s="419" t="n">
        <v>44851</v>
      </c>
      <c r="Z1963" s="418" t="inlineStr">
        <is>
          <t>RCS22-0671</t>
        </is>
      </c>
      <c r="AA1963" s="418" t="inlineStr"/>
      <c r="AB1963" s="418" t="inlineStr">
        <is>
          <t>បុគ្គលជាប់អាករ</t>
        </is>
      </c>
      <c r="AC1963" s="418" t="inlineStr">
        <is>
          <t>L001-100067123</t>
        </is>
      </c>
      <c r="AD1963" s="418" t="inlineStr">
        <is>
          <t>រីឡាយអេប៊ល សូស អ៊ិនដាសស្រ្ទៀល (ខេមបូឌា)</t>
        </is>
      </c>
      <c r="AE1963" s="455" t="n">
        <v>524216</v>
      </c>
      <c r="AF1963" s="455" t="n">
        <v>476560</v>
      </c>
      <c r="AG1963" s="455" t="n">
        <v>0</v>
      </c>
      <c r="AH1963" s="455" t="n">
        <v>0</v>
      </c>
      <c r="AI1963" s="455" t="n">
        <v>47656</v>
      </c>
      <c r="AJ1963" s="455" t="n">
        <v>0</v>
      </c>
      <c r="AK1963" s="455" t="n">
        <v>0</v>
      </c>
      <c r="AL1963" s="455" t="n">
        <v>0</v>
      </c>
      <c r="AM1963" s="455" t="n">
        <v>0</v>
      </c>
      <c r="AN1963" s="455" t="n">
        <v>0</v>
      </c>
      <c r="AO1963" s="455" t="n">
        <v>0</v>
      </c>
      <c r="AP1963" s="455" t="n">
        <v>0</v>
      </c>
      <c r="AQ1963" s="455" t="n">
        <v>0</v>
      </c>
      <c r="AR1963" s="418" t="inlineStr"/>
      <c r="AS1963" s="418" t="inlineStr">
        <is>
          <t>ថ្លៃឯកសារ</t>
        </is>
      </c>
      <c r="AT1963" s="418" t="inlineStr">
        <is>
          <t>បានប្រកាសពន្ធ</t>
        </is>
      </c>
    </row>
    <row r="1964">
      <c r="A1964" s="417" t="n">
        <v>1955</v>
      </c>
      <c r="B1964" s="418" t="inlineStr">
        <is>
          <t>Storage Charge</t>
        </is>
      </c>
      <c r="C1964" s="418" t="inlineStr">
        <is>
          <t>អ សុី អេស ឡូជីស្ទីក (ខេមបូឌា)</t>
        </is>
      </c>
      <c r="D1964" s="418" t="inlineStr">
        <is>
          <t>K005-100112714</t>
        </is>
      </c>
      <c r="E1964" s="418" t="inlineStr">
        <is>
          <t>RCS22-0674</t>
        </is>
      </c>
      <c r="F1964" s="419" t="n">
        <v>44851</v>
      </c>
      <c r="G1964" s="420" t="n">
        <v>47656</v>
      </c>
      <c r="H1964" s="418" t="n"/>
      <c r="I1964" s="455" t="n">
        <v>47656</v>
      </c>
      <c r="J1964" s="418">
        <f>IF(L1964&lt;&gt;"",L1964,K1964)</f>
        <v/>
      </c>
      <c r="K1964" s="418">
        <f>IF(AND(T1964=TRUE, U1964=TRUE, V1964=TRUE), IF(W1964&lt;-0.05, "អនុញ្ញាត (អ្នកផ្គត់ផ្គង់ប្រកាសខ្វះ)", "បានប្រកាស (អនុញ្ញាត)"), IF(AND(T1964=FALSE, U1964=FALSE, V1964=FALSE), "ព្យួរទុក (មិនមានទិន្នន័យ)", "ប្រកាសខុស (ព្យួរទុក)"))</f>
        <v/>
      </c>
      <c r="L1964" s="418" t="inlineStr"/>
      <c r="M1964" s="418" t="inlineStr"/>
      <c r="N1964" s="455" t="n"/>
      <c r="O1964" s="455">
        <f>IF(W1964&lt;0,AI1964,I1964)</f>
        <v/>
      </c>
      <c r="P1964" s="455">
        <f>I1964-O1964</f>
        <v/>
      </c>
      <c r="Q1964" s="418" t="n"/>
      <c r="R1964" s="418" t="inlineStr">
        <is>
          <t>RCS22-0674</t>
        </is>
      </c>
      <c r="S1964" s="418" t="inlineStr">
        <is>
          <t>RCS22-0674</t>
        </is>
      </c>
      <c r="T1964" s="418">
        <f>R1964=S1964</f>
        <v/>
      </c>
      <c r="U1964" s="418">
        <f>AND(MONTH(F1964)=MONTH(Y1964), YEAR(F1964)=YEAR(Y1964))</f>
        <v/>
      </c>
      <c r="V1964" s="418">
        <f>AND(AC1964&lt;&gt;"", 'Company information'!D$4&lt;&gt;"", RIGHT(SUBSTITUTE(AC1964,"-",""),9)=RIGHT(SUBSTITUTE('Company information'!D$4,"-",""),9))</f>
        <v/>
      </c>
      <c r="W1964" s="418">
        <f>AI1964-I1964</f>
        <v/>
      </c>
      <c r="X1964" s="455" t="n"/>
      <c r="Y1964" s="419" t="n">
        <v>44851</v>
      </c>
      <c r="Z1964" s="418" t="inlineStr">
        <is>
          <t>RCS22-0674</t>
        </is>
      </c>
      <c r="AA1964" s="418" t="inlineStr"/>
      <c r="AB1964" s="418" t="inlineStr">
        <is>
          <t>បុគ្គលជាប់អាករ</t>
        </is>
      </c>
      <c r="AC1964" s="418" t="inlineStr">
        <is>
          <t>L001-100067123</t>
        </is>
      </c>
      <c r="AD1964" s="418" t="inlineStr">
        <is>
          <t>រីឡាយអេប៊ល សូស អ៊ិនដាសស្រ្ទៀល (ខេមបូឌា)</t>
        </is>
      </c>
      <c r="AE1964" s="455" t="n">
        <v>524216</v>
      </c>
      <c r="AF1964" s="455" t="n">
        <v>476560</v>
      </c>
      <c r="AG1964" s="455" t="n">
        <v>0</v>
      </c>
      <c r="AH1964" s="455" t="n">
        <v>0</v>
      </c>
      <c r="AI1964" s="455" t="n">
        <v>47656</v>
      </c>
      <c r="AJ1964" s="455" t="n">
        <v>0</v>
      </c>
      <c r="AK1964" s="455" t="n">
        <v>0</v>
      </c>
      <c r="AL1964" s="455" t="n">
        <v>0</v>
      </c>
      <c r="AM1964" s="455" t="n">
        <v>0</v>
      </c>
      <c r="AN1964" s="455" t="n">
        <v>0</v>
      </c>
      <c r="AO1964" s="455" t="n">
        <v>0</v>
      </c>
      <c r="AP1964" s="455" t="n">
        <v>0</v>
      </c>
      <c r="AQ1964" s="455" t="n">
        <v>0</v>
      </c>
      <c r="AR1964" s="418" t="inlineStr"/>
      <c r="AS1964" s="418" t="inlineStr">
        <is>
          <t>ថ្លៃឯកសារ</t>
        </is>
      </c>
      <c r="AT1964" s="418" t="inlineStr">
        <is>
          <t>បានប្រកាសពន្ធ</t>
        </is>
      </c>
    </row>
    <row r="1965">
      <c r="A1965" s="417" t="n">
        <v>1956</v>
      </c>
      <c r="B1965" s="418" t="inlineStr">
        <is>
          <t>Warehouse Fee</t>
        </is>
      </c>
      <c r="C1965" s="418" t="inlineStr">
        <is>
          <t>ឥណ្ឌូ-ត្រេនស៍ ឡូជីស្ទីក (ខេមបូឌា)</t>
        </is>
      </c>
      <c r="D1965" s="418" t="inlineStr">
        <is>
          <t>L001-104004797</t>
        </is>
      </c>
      <c r="E1965" s="418" t="inlineStr">
        <is>
          <t>02238</t>
        </is>
      </c>
      <c r="F1965" s="419" t="n">
        <v>44851</v>
      </c>
      <c r="G1965" s="420" t="n">
        <v>31080</v>
      </c>
      <c r="H1965" s="418" t="n"/>
      <c r="I1965" s="455" t="n">
        <v>31080</v>
      </c>
      <c r="J1965" s="418">
        <f>IF(L1965&lt;&gt;"",L1965,K1965)</f>
        <v/>
      </c>
      <c r="K1965" s="418">
        <f>IF(AND(T1965=TRUE, U1965=TRUE, V1965=TRUE), IF(W1965&lt;-0.05, "អនុញ្ញាត (អ្នកផ្គត់ផ្គង់ប្រកាសខ្វះ)", "បានប្រកាស (អនុញ្ញាត)"), IF(AND(T1965=FALSE, U1965=FALSE, V1965=FALSE), "ព្យួរទុក (មិនមានទិន្នន័យ)", "ប្រកាសខុស (ព្យួរទុក)"))</f>
        <v/>
      </c>
      <c r="L1965" s="418" t="inlineStr"/>
      <c r="M1965" s="418" t="inlineStr"/>
      <c r="N1965" s="455" t="n"/>
      <c r="O1965" s="455">
        <f>IF(W1965&lt;0,AI1965,I1965)</f>
        <v/>
      </c>
      <c r="P1965" s="455">
        <f>I1965-O1965</f>
        <v/>
      </c>
      <c r="Q1965" s="418" t="n"/>
      <c r="R1965" s="418" t="inlineStr">
        <is>
          <t>02238</t>
        </is>
      </c>
      <c r="S1965" s="418" t="inlineStr">
        <is>
          <t>02238</t>
        </is>
      </c>
      <c r="T1965" s="418">
        <f>R1965=S1965</f>
        <v/>
      </c>
      <c r="U1965" s="418">
        <f>AND(MONTH(F1965)=MONTH(Y1965), YEAR(F1965)=YEAR(Y1965))</f>
        <v/>
      </c>
      <c r="V1965" s="418">
        <f>AND(AC1965&lt;&gt;"", 'Company information'!D$4&lt;&gt;"", RIGHT(SUBSTITUTE(AC1965,"-",""),9)=RIGHT(SUBSTITUTE('Company information'!D$4,"-",""),9))</f>
        <v/>
      </c>
      <c r="W1965" s="418">
        <f>AI1965-I1965</f>
        <v/>
      </c>
      <c r="X1965" s="455" t="n"/>
      <c r="Y1965" s="419" t="n">
        <v>44851</v>
      </c>
      <c r="Z1965" s="418" t="inlineStr">
        <is>
          <t>02238</t>
        </is>
      </c>
      <c r="AA1965" s="418" t="inlineStr"/>
      <c r="AB1965" s="418" t="inlineStr">
        <is>
          <t>បុគ្គលជាប់អាករ</t>
        </is>
      </c>
      <c r="AC1965" s="418" t="inlineStr">
        <is>
          <t>L001-100067123</t>
        </is>
      </c>
      <c r="AD1965" s="418" t="inlineStr">
        <is>
          <t>រីឡាយអេប៊ល សូស អ៊ិនដាសស្រ្ទៀល (ខេមបូឌា)</t>
        </is>
      </c>
      <c r="AE1965" s="455" t="n">
        <v>341880</v>
      </c>
      <c r="AF1965" s="455" t="n">
        <v>310800</v>
      </c>
      <c r="AG1965" s="455" t="n">
        <v>0</v>
      </c>
      <c r="AH1965" s="455" t="n">
        <v>0</v>
      </c>
      <c r="AI1965" s="455" t="n">
        <v>31080</v>
      </c>
      <c r="AJ1965" s="455" t="n">
        <v>0</v>
      </c>
      <c r="AK1965" s="455" t="n">
        <v>0</v>
      </c>
      <c r="AL1965" s="455" t="n">
        <v>0</v>
      </c>
      <c r="AM1965" s="455" t="n">
        <v>0</v>
      </c>
      <c r="AN1965" s="455" t="n">
        <v>0</v>
      </c>
      <c r="AO1965" s="455" t="n">
        <v>0</v>
      </c>
      <c r="AP1965" s="455" t="n">
        <v>0</v>
      </c>
      <c r="AQ1965" s="455" t="n">
        <v>0</v>
      </c>
      <c r="AR1965" s="418" t="inlineStr"/>
      <c r="AS1965" s="418" t="inlineStr">
        <is>
          <t>ថ្លៃ Handing / Handing fee</t>
        </is>
      </c>
      <c r="AT1965" s="418" t="inlineStr">
        <is>
          <t>បានប្រកាសពន្ធ</t>
        </is>
      </c>
    </row>
    <row r="1966">
      <c r="A1966" s="417" t="n">
        <v>1957</v>
      </c>
      <c r="B1966" s="418" t="inlineStr">
        <is>
          <t>Import Shipment Expense</t>
        </is>
      </c>
      <c r="C1966" s="418" t="inlineStr">
        <is>
          <t>អាណាណា កុំព្យូទ័រ</t>
        </is>
      </c>
      <c r="D1966" s="418" t="inlineStr">
        <is>
          <t>L001-100079938</t>
        </is>
      </c>
      <c r="E1966" s="418" t="inlineStr">
        <is>
          <t>2201709</t>
        </is>
      </c>
      <c r="F1966" s="419" t="n">
        <v>44851</v>
      </c>
      <c r="G1966" s="420" t="n">
        <v>99456</v>
      </c>
      <c r="H1966" s="418" t="n"/>
      <c r="I1966" s="455" t="n">
        <v>99456</v>
      </c>
      <c r="J1966" s="418">
        <f>IF(L1966&lt;&gt;"",L1966,K1966)</f>
        <v/>
      </c>
      <c r="K1966" s="418">
        <f>IF(AND(T1966=TRUE, U1966=TRUE, V1966=TRUE), IF(W1966&lt;-0.05, "អនុញ្ញាត (អ្នកផ្គត់ផ្គង់ប្រកាសខ្វះ)", "បានប្រកាស (អនុញ្ញាត)"), IF(AND(T1966=FALSE, U1966=FALSE, V1966=FALSE), "ព្យួរទុក (មិនមានទិន្នន័យ)", "ប្រកាសខុស (ព្យួរទុក)"))</f>
        <v/>
      </c>
      <c r="L1966" s="418" t="inlineStr"/>
      <c r="M1966" s="418" t="inlineStr"/>
      <c r="N1966" s="455" t="n"/>
      <c r="O1966" s="455">
        <f>IF(W1966&lt;0,AI1966,I1966)</f>
        <v/>
      </c>
      <c r="P1966" s="455">
        <f>I1966-O1966</f>
        <v/>
      </c>
      <c r="Q1966" s="418" t="n"/>
      <c r="R1966" s="418" t="inlineStr">
        <is>
          <t>2201709</t>
        </is>
      </c>
      <c r="S1966" s="418" t="inlineStr">
        <is>
          <t>2201709</t>
        </is>
      </c>
      <c r="T1966" s="418">
        <f>R1966=S1966</f>
        <v/>
      </c>
      <c r="U1966" s="418">
        <f>AND(MONTH(F1966)=MONTH(Y1966), YEAR(F1966)=YEAR(Y1966))</f>
        <v/>
      </c>
      <c r="V1966" s="418">
        <f>AND(AC1966&lt;&gt;"", 'Company information'!D$4&lt;&gt;"", RIGHT(SUBSTITUTE(AC1966,"-",""),9)=RIGHT(SUBSTITUTE('Company information'!D$4,"-",""),9))</f>
        <v/>
      </c>
      <c r="W1966" s="418">
        <f>AI1966-I1966</f>
        <v/>
      </c>
      <c r="X1966" s="455" t="n"/>
      <c r="Y1966" s="419" t="n">
        <v>44851</v>
      </c>
      <c r="Z1966" s="418" t="inlineStr">
        <is>
          <t>2201709</t>
        </is>
      </c>
      <c r="AA1966" s="418" t="inlineStr"/>
      <c r="AB1966" s="418" t="inlineStr">
        <is>
          <t>បុគ្គលជាប់អាករ</t>
        </is>
      </c>
      <c r="AC1966" s="418" t="inlineStr">
        <is>
          <t>L001-100067123</t>
        </is>
      </c>
      <c r="AD1966" s="418" t="inlineStr">
        <is>
          <t>រីឡាយអេប៊ល សូស អ៊ិនដាសស្រ្ទៀល (ខេមបូឌា)</t>
        </is>
      </c>
      <c r="AE1966" s="455" t="n">
        <v>1094016</v>
      </c>
      <c r="AF1966" s="455" t="n">
        <v>994560</v>
      </c>
      <c r="AG1966" s="455" t="n">
        <v>0</v>
      </c>
      <c r="AH1966" s="455" t="n">
        <v>0</v>
      </c>
      <c r="AI1966" s="455" t="n">
        <v>99456</v>
      </c>
      <c r="AJ1966" s="455" t="n">
        <v>0</v>
      </c>
      <c r="AK1966" s="455" t="n">
        <v>0</v>
      </c>
      <c r="AL1966" s="455" t="n">
        <v>0</v>
      </c>
      <c r="AM1966" s="455" t="n">
        <v>0</v>
      </c>
      <c r="AN1966" s="455" t="n">
        <v>0</v>
      </c>
      <c r="AO1966" s="455" t="n">
        <v>0</v>
      </c>
      <c r="AP1966" s="455" t="n">
        <v>0</v>
      </c>
      <c r="AQ1966" s="455" t="n">
        <v>0</v>
      </c>
      <c r="AR1966" s="418" t="inlineStr"/>
      <c r="AS1966" s="418" t="inlineStr">
        <is>
          <t>Ruijie/Reyee AX3200 Wi-Fi</t>
        </is>
      </c>
      <c r="AT1966" s="418" t="inlineStr">
        <is>
          <t>បានប្រកាសពន្ធ</t>
        </is>
      </c>
    </row>
    <row r="1967">
      <c r="A1967" s="417" t="n">
        <v>1958</v>
      </c>
      <c r="B1967" s="418" t="inlineStr">
        <is>
          <t>Customs Clearance Fee and Trucking Fee</t>
        </is>
      </c>
      <c r="C1967" s="418" t="inlineStr">
        <is>
          <t>ខេមកូ ម៉ូធ័រ ខមភេនី</t>
        </is>
      </c>
      <c r="D1967" s="418" t="inlineStr">
        <is>
          <t>L001-100135366</t>
        </is>
      </c>
      <c r="E1967" s="418" t="inlineStr">
        <is>
          <t>PPT2022-00921</t>
        </is>
      </c>
      <c r="F1967" s="419" t="n">
        <v>44905</v>
      </c>
      <c r="G1967" s="420" t="n">
        <v>43882</v>
      </c>
      <c r="H1967" s="418" t="n"/>
      <c r="I1967" s="455" t="n">
        <v>43882</v>
      </c>
      <c r="J1967" s="418">
        <f>IF(L1967&lt;&gt;"",L1967,K1967)</f>
        <v/>
      </c>
      <c r="K1967" s="418">
        <f>IF(AND(T1967=TRUE, U1967=TRUE, V1967=TRUE), IF(W1967&lt;-0.05, "អនុញ្ញាត (អ្នកផ្គត់ផ្គង់ប្រកាសខ្វះ)", "បានប្រកាស (អនុញ្ញាត)"), IF(AND(T1967=FALSE, U1967=FALSE, V1967=FALSE), "ព្យួរទុក (មិនមានទិន្នន័យ)", "ប្រកាសខុស (ព្យួរទុក)"))</f>
        <v/>
      </c>
      <c r="L1967" s="418" t="inlineStr"/>
      <c r="M1967" s="418" t="inlineStr"/>
      <c r="N1967" s="455" t="n"/>
      <c r="O1967" s="455">
        <f>IF(W1967&lt;0,AI1967,I1967)</f>
        <v/>
      </c>
      <c r="P1967" s="455">
        <f>I1967-O1967</f>
        <v/>
      </c>
      <c r="Q1967" s="418" t="n"/>
      <c r="R1967" s="418" t="inlineStr">
        <is>
          <t>PPT2022-00921</t>
        </is>
      </c>
      <c r="S1967" s="418" t="inlineStr">
        <is>
          <t>PPT2022-00921</t>
        </is>
      </c>
      <c r="T1967" s="418">
        <f>R1967=S1967</f>
        <v/>
      </c>
      <c r="U1967" s="418">
        <f>AND(MONTH(F1967)=MONTH(Y1967), YEAR(F1967)=YEAR(Y1967))</f>
        <v/>
      </c>
      <c r="V1967" s="418">
        <f>AND(AC1967&lt;&gt;"", 'Company information'!D$4&lt;&gt;"", RIGHT(SUBSTITUTE(AC1967,"-",""),9)=RIGHT(SUBSTITUTE('Company information'!D$4,"-",""),9))</f>
        <v/>
      </c>
      <c r="W1967" s="418">
        <f>AI1967-I1967</f>
        <v/>
      </c>
      <c r="X1967" s="455" t="n"/>
      <c r="Y1967" s="419" t="n">
        <v>44846</v>
      </c>
      <c r="Z1967" s="418" t="inlineStr">
        <is>
          <t>PPT2022-00921</t>
        </is>
      </c>
      <c r="AA1967" s="418" t="inlineStr"/>
      <c r="AB1967" s="418" t="inlineStr">
        <is>
          <t>បុគ្គលជាប់អាករ</t>
        </is>
      </c>
      <c r="AC1967" s="418" t="inlineStr">
        <is>
          <t>L001-100067123</t>
        </is>
      </c>
      <c r="AD1967" s="418" t="inlineStr">
        <is>
          <t>រីឡាយអេប៊ល សូស អ៊ិនដាសស្រ្ទៀល (ខេមបូឌា)</t>
        </is>
      </c>
      <c r="AE1967" s="455" t="n">
        <v>482705</v>
      </c>
      <c r="AF1967" s="455" t="n">
        <v>438823</v>
      </c>
      <c r="AG1967" s="455" t="n">
        <v>0</v>
      </c>
      <c r="AH1967" s="455" t="n">
        <v>0</v>
      </c>
      <c r="AI1967" s="455" t="n">
        <v>43882</v>
      </c>
      <c r="AJ1967" s="455" t="n">
        <v>0</v>
      </c>
      <c r="AK1967" s="455" t="n">
        <v>0</v>
      </c>
      <c r="AL1967" s="455" t="n">
        <v>0</v>
      </c>
      <c r="AM1967" s="455" t="n">
        <v>0</v>
      </c>
      <c r="AN1967" s="455" t="n">
        <v>0</v>
      </c>
      <c r="AO1967" s="455" t="n">
        <v>0</v>
      </c>
      <c r="AP1967" s="455" t="n">
        <v>0</v>
      </c>
      <c r="AQ1967" s="455" t="n">
        <v>0</v>
      </c>
      <c r="AR1967" s="418" t="inlineStr"/>
      <c r="AS1967" s="418" t="inlineStr">
        <is>
          <t>Payment for Spare part and Labor</t>
        </is>
      </c>
      <c r="AT1967" s="418" t="inlineStr">
        <is>
          <t>បានប្រកាសពន្ធ</t>
        </is>
      </c>
    </row>
    <row r="1968">
      <c r="A1968" s="417" t="n">
        <v>1959</v>
      </c>
      <c r="B1968" s="418" t="inlineStr">
        <is>
          <t>Charge from warehouse and Storage Charges</t>
        </is>
      </c>
      <c r="C1968" s="418" t="inlineStr">
        <is>
          <t>អេភីអិល ឡូយីស្ទីក (ខេមបូឌា) ភីធីអ៊ី អិលធីឌី</t>
        </is>
      </c>
      <c r="D1968" s="418" t="inlineStr">
        <is>
          <t>L001-100046460</t>
        </is>
      </c>
      <c r="E1968" s="418" t="inlineStr">
        <is>
          <t>KOEL822271</t>
        </is>
      </c>
      <c r="F1968" s="419" t="n">
        <v>44905</v>
      </c>
      <c r="G1968" s="420" t="n">
        <v>127472</v>
      </c>
      <c r="H1968" s="418" t="n"/>
      <c r="I1968" s="455" t="n">
        <v>127472</v>
      </c>
      <c r="J1968" s="418">
        <f>IF(L1968&lt;&gt;"",L1968,K1968)</f>
        <v/>
      </c>
      <c r="K1968" s="418">
        <f>IF(AND(T1968=TRUE, U1968=TRUE, V1968=TRUE), IF(W1968&lt;-0.05, "អនុញ្ញាត (អ្នកផ្គត់ផ្គង់ប្រកាសខ្វះ)", "បានប្រកាស (អនុញ្ញាត)"), IF(AND(T1968=FALSE, U1968=FALSE, V1968=FALSE), "ព្យួរទុក (មិនមានទិន្នន័យ)", "ប្រកាសខុស (ព្យួរទុក)"))</f>
        <v/>
      </c>
      <c r="L1968" s="418" t="inlineStr"/>
      <c r="M1968" s="418" t="inlineStr"/>
      <c r="N1968" s="455" t="n"/>
      <c r="O1968" s="455">
        <f>IF(W1968&lt;0,AI1968,I1968)</f>
        <v/>
      </c>
      <c r="P1968" s="455">
        <f>I1968-O1968</f>
        <v/>
      </c>
      <c r="Q1968" s="418" t="n"/>
      <c r="R1968" s="418" t="inlineStr">
        <is>
          <t>KOEL822271</t>
        </is>
      </c>
      <c r="S1968" s="418" t="inlineStr">
        <is>
          <t>KOEL822271</t>
        </is>
      </c>
      <c r="T1968" s="418">
        <f>R1968=S1968</f>
        <v/>
      </c>
      <c r="U1968" s="418">
        <f>AND(MONTH(F1968)=MONTH(Y1968), YEAR(F1968)=YEAR(Y1968))</f>
        <v/>
      </c>
      <c r="V1968" s="418">
        <f>AND(AC1968&lt;&gt;"", 'Company information'!D$4&lt;&gt;"", RIGHT(SUBSTITUTE(AC1968,"-",""),9)=RIGHT(SUBSTITUTE('Company information'!D$4,"-",""),9))</f>
        <v/>
      </c>
      <c r="W1968" s="418">
        <f>AI1968-I1968</f>
        <v/>
      </c>
      <c r="X1968" s="455" t="n"/>
      <c r="Y1968" s="419" t="n">
        <v>44846</v>
      </c>
      <c r="Z1968" s="418" t="inlineStr">
        <is>
          <t>KOEL822271</t>
        </is>
      </c>
      <c r="AA1968" s="418" t="inlineStr"/>
      <c r="AB1968" s="418" t="inlineStr">
        <is>
          <t>បុគ្គលជាប់អាករ</t>
        </is>
      </c>
      <c r="AC1968" s="418" t="inlineStr">
        <is>
          <t>L001-100067123</t>
        </is>
      </c>
      <c r="AD1968" s="418" t="inlineStr">
        <is>
          <t>រីឡាយអេប៊ល សូស អ៊ិនដាសស្រ្ទៀល (ខេមបូឌា)</t>
        </is>
      </c>
      <c r="AE1968" s="455" t="n">
        <v>1402195</v>
      </c>
      <c r="AF1968" s="455" t="n">
        <v>1274723</v>
      </c>
      <c r="AG1968" s="455" t="n">
        <v>0</v>
      </c>
      <c r="AH1968" s="455" t="n">
        <v>0</v>
      </c>
      <c r="AI1968" s="455" t="n">
        <v>127472</v>
      </c>
      <c r="AJ1968" s="455" t="n">
        <v>0</v>
      </c>
      <c r="AK1968" s="455" t="n">
        <v>0</v>
      </c>
      <c r="AL1968" s="455" t="n">
        <v>0</v>
      </c>
      <c r="AM1968" s="455" t="n">
        <v>0</v>
      </c>
      <c r="AN1968" s="455" t="n">
        <v>0</v>
      </c>
      <c r="AO1968" s="455" t="n">
        <v>0</v>
      </c>
      <c r="AP1968" s="455" t="n">
        <v>0</v>
      </c>
      <c r="AQ1968" s="455" t="n">
        <v>0</v>
      </c>
      <c r="AR1968" s="418" t="inlineStr"/>
      <c r="AS1968" s="418" t="inlineStr">
        <is>
          <t>LOCAL CHARGE &amp; OTHER</t>
        </is>
      </c>
      <c r="AT1968" s="418" t="inlineStr">
        <is>
          <t>បានប្រកាសពន្ធ</t>
        </is>
      </c>
    </row>
    <row r="1969">
      <c r="A1969" s="417" t="n">
        <v>1960</v>
      </c>
      <c r="B1969" s="418" t="inlineStr">
        <is>
          <t>Import Shipment Expense</t>
        </is>
      </c>
      <c r="C1969" s="418" t="inlineStr">
        <is>
          <t>អេភីអិល ឡូយីស្ទីក (ខេមបូឌា) ភីធីអ៊ី អិលធីឌី</t>
        </is>
      </c>
      <c r="D1969" s="418" t="inlineStr">
        <is>
          <t>L001-100046460</t>
        </is>
      </c>
      <c r="E1969" s="418" t="inlineStr">
        <is>
          <t>PNHL490454</t>
        </is>
      </c>
      <c r="F1969" s="419" t="n">
        <v>44905</v>
      </c>
      <c r="G1969" s="420" t="n">
        <v>196508</v>
      </c>
      <c r="H1969" s="418" t="n"/>
      <c r="I1969" s="455" t="n">
        <v>196508</v>
      </c>
      <c r="J1969" s="418">
        <f>IF(L1969&lt;&gt;"",L1969,K1969)</f>
        <v/>
      </c>
      <c r="K1969" s="418">
        <f>IF(AND(T1969=TRUE, U1969=TRUE, V1969=TRUE), IF(W1969&lt;-0.05, "អនុញ្ញាត (អ្នកផ្គត់ផ្គង់ប្រកាសខ្វះ)", "បានប្រកាស (អនុញ្ញាត)"), IF(AND(T1969=FALSE, U1969=FALSE, V1969=FALSE), "ព្យួរទុក (មិនមានទិន្នន័យ)", "ប្រកាសខុស (ព្យួរទុក)"))</f>
        <v/>
      </c>
      <c r="L1969" s="418" t="inlineStr"/>
      <c r="M1969" s="418" t="inlineStr"/>
      <c r="N1969" s="455" t="n"/>
      <c r="O1969" s="455">
        <f>IF(W1969&lt;0,AI1969,I1969)</f>
        <v/>
      </c>
      <c r="P1969" s="455">
        <f>I1969-O1969</f>
        <v/>
      </c>
      <c r="Q1969" s="418" t="n"/>
      <c r="R1969" s="418" t="inlineStr">
        <is>
          <t>PNHL490454</t>
        </is>
      </c>
      <c r="S1969" s="418" t="inlineStr">
        <is>
          <t>PNHL490454</t>
        </is>
      </c>
      <c r="T1969" s="418">
        <f>R1969=S1969</f>
        <v/>
      </c>
      <c r="U1969" s="418">
        <f>AND(MONTH(F1969)=MONTH(Y1969), YEAR(F1969)=YEAR(Y1969))</f>
        <v/>
      </c>
      <c r="V1969" s="418">
        <f>AND(AC1969&lt;&gt;"", 'Company information'!D$4&lt;&gt;"", RIGHT(SUBSTITUTE(AC1969,"-",""),9)=RIGHT(SUBSTITUTE('Company information'!D$4,"-",""),9))</f>
        <v/>
      </c>
      <c r="W1969" s="418">
        <f>AI1969-I1969</f>
        <v/>
      </c>
      <c r="X1969" s="455" t="n"/>
      <c r="Y1969" s="419" t="n">
        <v>44846</v>
      </c>
      <c r="Z1969" s="418" t="inlineStr">
        <is>
          <t>PNHL490454</t>
        </is>
      </c>
      <c r="AA1969" s="418" t="inlineStr"/>
      <c r="AB1969" s="418" t="inlineStr">
        <is>
          <t>បុគ្គលជាប់អាករ</t>
        </is>
      </c>
      <c r="AC1969" s="418" t="inlineStr">
        <is>
          <t>L001-100067123</t>
        </is>
      </c>
      <c r="AD1969" s="418" t="inlineStr">
        <is>
          <t>រីឡាយអេប៊ល សូស អ៊ិនដាសស្រ្ទៀល (ខេមបូឌា)</t>
        </is>
      </c>
      <c r="AE1969" s="455" t="n">
        <v>2161583</v>
      </c>
      <c r="AF1969" s="455" t="n">
        <v>1965075</v>
      </c>
      <c r="AG1969" s="455" t="n">
        <v>0</v>
      </c>
      <c r="AH1969" s="455" t="n">
        <v>0</v>
      </c>
      <c r="AI1969" s="455" t="n">
        <v>196508</v>
      </c>
      <c r="AJ1969" s="455" t="n">
        <v>0</v>
      </c>
      <c r="AK1969" s="455" t="n">
        <v>0</v>
      </c>
      <c r="AL1969" s="455" t="n">
        <v>0</v>
      </c>
      <c r="AM1969" s="455" t="n">
        <v>0</v>
      </c>
      <c r="AN1969" s="455" t="n">
        <v>0</v>
      </c>
      <c r="AO1969" s="455" t="n">
        <v>0</v>
      </c>
      <c r="AP1969" s="455" t="n">
        <v>0</v>
      </c>
      <c r="AQ1969" s="455" t="n">
        <v>0</v>
      </c>
      <c r="AR1969" s="418" t="inlineStr"/>
      <c r="AS1969" s="418" t="inlineStr">
        <is>
          <t>LOCAL CHARGE &amp; OTHER</t>
        </is>
      </c>
      <c r="AT1969" s="418" t="inlineStr">
        <is>
          <t>បានប្រកាសពន្ធ</t>
        </is>
      </c>
    </row>
    <row r="1970">
      <c r="A1970" s="417" t="n">
        <v>1961</v>
      </c>
      <c r="B1970" s="418" t="inlineStr">
        <is>
          <t>Customs Clearance Fee</t>
        </is>
      </c>
      <c r="C1970" s="418" t="inlineStr">
        <is>
          <t>អេភីអិល ឡូយីស្ទីក (ខេមបូឌា) ភីធីអ៊ី អិលធីឌី</t>
        </is>
      </c>
      <c r="D1970" s="418" t="inlineStr">
        <is>
          <t>L001-100046460</t>
        </is>
      </c>
      <c r="E1970" s="418" t="inlineStr">
        <is>
          <t>PNHL490436</t>
        </is>
      </c>
      <c r="F1970" s="419" t="n">
        <v>44847</v>
      </c>
      <c r="G1970" s="420" t="n">
        <v>345388</v>
      </c>
      <c r="H1970" s="418" t="n"/>
      <c r="I1970" s="455" t="n">
        <v>345388</v>
      </c>
      <c r="J1970" s="418">
        <f>IF(L1970&lt;&gt;"",L1970,K1970)</f>
        <v/>
      </c>
      <c r="K1970" s="418">
        <f>IF(AND(T1970=TRUE, U1970=TRUE, V1970=TRUE), IF(W1970&lt;-0.05, "អនុញ្ញាត (អ្នកផ្គត់ផ្គង់ប្រកាសខ្វះ)", "បានប្រកាស (អនុញ្ញាត)"), IF(AND(T1970=FALSE, U1970=FALSE, V1970=FALSE), "ព្យួរទុក (មិនមានទិន្នន័យ)", "ប្រកាសខុស (ព្យួរទុក)"))</f>
        <v/>
      </c>
      <c r="L1970" s="418" t="inlineStr"/>
      <c r="M1970" s="418" t="inlineStr"/>
      <c r="N1970" s="455" t="n"/>
      <c r="O1970" s="455">
        <f>IF(W1970&lt;0,AI1970,I1970)</f>
        <v/>
      </c>
      <c r="P1970" s="455">
        <f>I1970-O1970</f>
        <v/>
      </c>
      <c r="Q1970" s="418" t="n"/>
      <c r="R1970" s="418" t="inlineStr">
        <is>
          <t>PNHL490436</t>
        </is>
      </c>
      <c r="S1970" s="418" t="inlineStr">
        <is>
          <t>PNHL490436</t>
        </is>
      </c>
      <c r="T1970" s="418">
        <f>R1970=S1970</f>
        <v/>
      </c>
      <c r="U1970" s="418">
        <f>AND(MONTH(F1970)=MONTH(Y1970), YEAR(F1970)=YEAR(Y1970))</f>
        <v/>
      </c>
      <c r="V1970" s="418">
        <f>AND(AC1970&lt;&gt;"", 'Company information'!D$4&lt;&gt;"", RIGHT(SUBSTITUTE(AC1970,"-",""),9)=RIGHT(SUBSTITUTE('Company information'!D$4,"-",""),9))</f>
        <v/>
      </c>
      <c r="W1970" s="418">
        <f>AI1970-I1970</f>
        <v/>
      </c>
      <c r="X1970" s="455" t="n"/>
      <c r="Y1970" s="419" t="n">
        <v>44847</v>
      </c>
      <c r="Z1970" s="418" t="inlineStr">
        <is>
          <t>PNHL490436</t>
        </is>
      </c>
      <c r="AA1970" s="418" t="inlineStr"/>
      <c r="AB1970" s="418" t="inlineStr">
        <is>
          <t>បុគ្គលជាប់អាករ</t>
        </is>
      </c>
      <c r="AC1970" s="418" t="inlineStr">
        <is>
          <t>L001-100067123</t>
        </is>
      </c>
      <c r="AD1970" s="418" t="inlineStr">
        <is>
          <t>រីឡាយអេប៊ល សូស អ៊ិនដាសស្រ្ទៀល (ខេមបូឌា)</t>
        </is>
      </c>
      <c r="AE1970" s="455" t="n">
        <v>3799263</v>
      </c>
      <c r="AF1970" s="455" t="n">
        <v>3453875</v>
      </c>
      <c r="AG1970" s="455" t="n">
        <v>0</v>
      </c>
      <c r="AH1970" s="455" t="n">
        <v>0</v>
      </c>
      <c r="AI1970" s="455" t="n">
        <v>345388</v>
      </c>
      <c r="AJ1970" s="455" t="n">
        <v>0</v>
      </c>
      <c r="AK1970" s="455" t="n">
        <v>0</v>
      </c>
      <c r="AL1970" s="455" t="n">
        <v>0</v>
      </c>
      <c r="AM1970" s="455" t="n">
        <v>0</v>
      </c>
      <c r="AN1970" s="455" t="n">
        <v>0</v>
      </c>
      <c r="AO1970" s="455" t="n">
        <v>0</v>
      </c>
      <c r="AP1970" s="455" t="n">
        <v>0</v>
      </c>
      <c r="AQ1970" s="455" t="n">
        <v>0</v>
      </c>
      <c r="AR1970" s="418" t="inlineStr"/>
      <c r="AS1970" s="418" t="inlineStr">
        <is>
          <t>LOCAL CHARGE &amp; OTHER</t>
        </is>
      </c>
      <c r="AT1970" s="418" t="inlineStr">
        <is>
          <t>បានប្រកាសពន្ធ</t>
        </is>
      </c>
    </row>
    <row r="1971">
      <c r="A1971" s="417" t="n">
        <v>1962</v>
      </c>
      <c r="B1971" s="418" t="inlineStr">
        <is>
          <t>Fruit and Paper</t>
        </is>
      </c>
      <c r="C1971" s="418" t="inlineStr">
        <is>
          <t>អេភីអិល ឡូយីស្ទីក (ខេមបូឌា) ភីធីអ៊ី អិលធីឌី</t>
        </is>
      </c>
      <c r="D1971" s="418" t="inlineStr">
        <is>
          <t>L001-100046460</t>
        </is>
      </c>
      <c r="E1971" s="418" t="inlineStr">
        <is>
          <t>PNHL490435</t>
        </is>
      </c>
      <c r="F1971" s="419" t="n">
        <v>44847</v>
      </c>
      <c r="G1971" s="420" t="n">
        <v>148381</v>
      </c>
      <c r="H1971" s="418" t="n"/>
      <c r="I1971" s="455" t="n">
        <v>148381</v>
      </c>
      <c r="J1971" s="418">
        <f>IF(L1971&lt;&gt;"",L1971,K1971)</f>
        <v/>
      </c>
      <c r="K1971" s="418">
        <f>IF(AND(T1971=TRUE, U1971=TRUE, V1971=TRUE), IF(W1971&lt;-0.05, "អនុញ្ញាត (អ្នកផ្គត់ផ្គង់ប្រកាសខ្វះ)", "បានប្រកាស (អនុញ្ញាត)"), IF(AND(T1971=FALSE, U1971=FALSE, V1971=FALSE), "ព្យួរទុក (មិនមានទិន្នន័យ)", "ប្រកាសខុស (ព្យួរទុក)"))</f>
        <v/>
      </c>
      <c r="L1971" s="418" t="inlineStr"/>
      <c r="M1971" s="418" t="inlineStr"/>
      <c r="N1971" s="455" t="n"/>
      <c r="O1971" s="455">
        <f>IF(W1971&lt;0,AI1971,I1971)</f>
        <v/>
      </c>
      <c r="P1971" s="455">
        <f>I1971-O1971</f>
        <v/>
      </c>
      <c r="Q1971" s="418" t="n"/>
      <c r="R1971" s="418" t="inlineStr">
        <is>
          <t>PNHL490435</t>
        </is>
      </c>
      <c r="S1971" s="418" t="inlineStr">
        <is>
          <t>PNHL490435</t>
        </is>
      </c>
      <c r="T1971" s="418">
        <f>R1971=S1971</f>
        <v/>
      </c>
      <c r="U1971" s="418">
        <f>AND(MONTH(F1971)=MONTH(Y1971), YEAR(F1971)=YEAR(Y1971))</f>
        <v/>
      </c>
      <c r="V1971" s="418">
        <f>AND(AC1971&lt;&gt;"", 'Company information'!D$4&lt;&gt;"", RIGHT(SUBSTITUTE(AC1971,"-",""),9)=RIGHT(SUBSTITUTE('Company information'!D$4,"-",""),9))</f>
        <v/>
      </c>
      <c r="W1971" s="418">
        <f>AI1971-I1971</f>
        <v/>
      </c>
      <c r="X1971" s="455" t="n"/>
      <c r="Y1971" s="419" t="n">
        <v>44847</v>
      </c>
      <c r="Z1971" s="418" t="inlineStr">
        <is>
          <t>PNHL490435</t>
        </is>
      </c>
      <c r="AA1971" s="418" t="inlineStr"/>
      <c r="AB1971" s="418" t="inlineStr">
        <is>
          <t>បុគ្គលជាប់អាករ</t>
        </is>
      </c>
      <c r="AC1971" s="418" t="inlineStr">
        <is>
          <t>L001-100067123</t>
        </is>
      </c>
      <c r="AD1971" s="418" t="inlineStr">
        <is>
          <t>រីឡាយអេប៊ល សូស អ៊ិនដាសស្រ្ទៀល (ខេមបូឌា)</t>
        </is>
      </c>
      <c r="AE1971" s="455" t="n">
        <v>1632193</v>
      </c>
      <c r="AF1971" s="455" t="n">
        <v>1483812</v>
      </c>
      <c r="AG1971" s="455" t="n">
        <v>0</v>
      </c>
      <c r="AH1971" s="455" t="n">
        <v>0</v>
      </c>
      <c r="AI1971" s="455" t="n">
        <v>148381</v>
      </c>
      <c r="AJ1971" s="455" t="n">
        <v>0</v>
      </c>
      <c r="AK1971" s="455" t="n">
        <v>0</v>
      </c>
      <c r="AL1971" s="455" t="n">
        <v>0</v>
      </c>
      <c r="AM1971" s="455" t="n">
        <v>0</v>
      </c>
      <c r="AN1971" s="455" t="n">
        <v>0</v>
      </c>
      <c r="AO1971" s="455" t="n">
        <v>0</v>
      </c>
      <c r="AP1971" s="455" t="n">
        <v>0</v>
      </c>
      <c r="AQ1971" s="455" t="n">
        <v>0</v>
      </c>
      <c r="AR1971" s="418" t="inlineStr"/>
      <c r="AS1971" s="418" t="inlineStr">
        <is>
          <t>LOCAL CHARGE &amp; OTHER</t>
        </is>
      </c>
      <c r="AT1971" s="418" t="inlineStr">
        <is>
          <t>បានប្រកាសពន្ធ</t>
        </is>
      </c>
    </row>
    <row r="1972">
      <c r="A1972" s="417" t="n">
        <v>1963</v>
      </c>
      <c r="B1972" s="418" t="inlineStr">
        <is>
          <t>Transfer charge</t>
        </is>
      </c>
      <c r="C1972" s="418" t="inlineStr">
        <is>
          <t>អេភីអិល ឡូយីស្ទីក (ខេមបូឌា) ភីធីអ៊ី អិលធីឌី</t>
        </is>
      </c>
      <c r="D1972" s="418" t="inlineStr">
        <is>
          <t>L001-100046460</t>
        </is>
      </c>
      <c r="E1972" s="418" t="inlineStr">
        <is>
          <t>PNHL490434</t>
        </is>
      </c>
      <c r="F1972" s="419" t="n">
        <v>44847</v>
      </c>
      <c r="G1972" s="420" t="n">
        <v>186985</v>
      </c>
      <c r="H1972" s="418" t="n"/>
      <c r="I1972" s="455" t="n">
        <v>186985</v>
      </c>
      <c r="J1972" s="418">
        <f>IF(L1972&lt;&gt;"",L1972,K1972)</f>
        <v/>
      </c>
      <c r="K1972" s="418">
        <f>IF(AND(T1972=TRUE, U1972=TRUE, V1972=TRUE), IF(W1972&lt;-0.05, "អនុញ្ញាត (អ្នកផ្គត់ផ្គង់ប្រកាសខ្វះ)", "បានប្រកាស (អនុញ្ញាត)"), IF(AND(T1972=FALSE, U1972=FALSE, V1972=FALSE), "ព្យួរទុក (មិនមានទិន្នន័យ)", "ប្រកាសខុស (ព្យួរទុក)"))</f>
        <v/>
      </c>
      <c r="L1972" s="418" t="inlineStr"/>
      <c r="M1972" s="418" t="inlineStr"/>
      <c r="N1972" s="455" t="n"/>
      <c r="O1972" s="455">
        <f>IF(W1972&lt;0,AI1972,I1972)</f>
        <v/>
      </c>
      <c r="P1972" s="455">
        <f>I1972-O1972</f>
        <v/>
      </c>
      <c r="Q1972" s="418" t="n"/>
      <c r="R1972" s="418" t="inlineStr">
        <is>
          <t>PNHL490434</t>
        </is>
      </c>
      <c r="S1972" s="418" t="inlineStr">
        <is>
          <t>PNHL490434</t>
        </is>
      </c>
      <c r="T1972" s="418">
        <f>R1972=S1972</f>
        <v/>
      </c>
      <c r="U1972" s="418">
        <f>AND(MONTH(F1972)=MONTH(Y1972), YEAR(F1972)=YEAR(Y1972))</f>
        <v/>
      </c>
      <c r="V1972" s="418">
        <f>AND(AC1972&lt;&gt;"", 'Company information'!D$4&lt;&gt;"", RIGHT(SUBSTITUTE(AC1972,"-",""),9)=RIGHT(SUBSTITUTE('Company information'!D$4,"-",""),9))</f>
        <v/>
      </c>
      <c r="W1972" s="418">
        <f>AI1972-I1972</f>
        <v/>
      </c>
      <c r="X1972" s="455" t="n"/>
      <c r="Y1972" s="419" t="n">
        <v>44847</v>
      </c>
      <c r="Z1972" s="418" t="inlineStr">
        <is>
          <t>PNHL490434</t>
        </is>
      </c>
      <c r="AA1972" s="418" t="inlineStr"/>
      <c r="AB1972" s="418" t="inlineStr">
        <is>
          <t>បុគ្គលជាប់អាករ</t>
        </is>
      </c>
      <c r="AC1972" s="418" t="inlineStr">
        <is>
          <t>L001-100067123</t>
        </is>
      </c>
      <c r="AD1972" s="418" t="inlineStr">
        <is>
          <t>រីឡាយអេប៊ល សូស អ៊ិនដាសស្រ្ទៀល (ខេមបូឌា)</t>
        </is>
      </c>
      <c r="AE1972" s="455" t="n">
        <v>2056834</v>
      </c>
      <c r="AF1972" s="455" t="n">
        <v>1869849</v>
      </c>
      <c r="AG1972" s="455" t="n">
        <v>0</v>
      </c>
      <c r="AH1972" s="455" t="n">
        <v>0</v>
      </c>
      <c r="AI1972" s="455" t="n">
        <v>186985</v>
      </c>
      <c r="AJ1972" s="455" t="n">
        <v>0</v>
      </c>
      <c r="AK1972" s="455" t="n">
        <v>0</v>
      </c>
      <c r="AL1972" s="455" t="n">
        <v>0</v>
      </c>
      <c r="AM1972" s="455" t="n">
        <v>0</v>
      </c>
      <c r="AN1972" s="455" t="n">
        <v>0</v>
      </c>
      <c r="AO1972" s="455" t="n">
        <v>0</v>
      </c>
      <c r="AP1972" s="455" t="n">
        <v>0</v>
      </c>
      <c r="AQ1972" s="455" t="n">
        <v>0</v>
      </c>
      <c r="AR1972" s="418" t="inlineStr"/>
      <c r="AS1972" s="418" t="inlineStr">
        <is>
          <t>LOCAL CHARGE &amp; OTHER</t>
        </is>
      </c>
      <c r="AT1972" s="418" t="inlineStr">
        <is>
          <t>បានប្រកាសពន្ធ</t>
        </is>
      </c>
    </row>
    <row r="1973">
      <c r="A1973" s="417" t="n">
        <v>1964</v>
      </c>
      <c r="B1973" s="418" t="inlineStr">
        <is>
          <t>Cargo Terminal</t>
        </is>
      </c>
      <c r="C1973" s="418" t="inlineStr">
        <is>
          <t>អេភីអិល ឡូយីស្ទីក (ខេមបូឌា) ភីធីអ៊ី អិលធីឌី</t>
        </is>
      </c>
      <c r="D1973" s="418" t="inlineStr">
        <is>
          <t>L001-100046460</t>
        </is>
      </c>
      <c r="E1973" s="418" t="inlineStr">
        <is>
          <t>PNHL490433</t>
        </is>
      </c>
      <c r="F1973" s="419" t="n">
        <v>44847</v>
      </c>
      <c r="G1973" s="420" t="n">
        <v>789613</v>
      </c>
      <c r="H1973" s="418" t="n"/>
      <c r="I1973" s="455" t="n">
        <v>789613</v>
      </c>
      <c r="J1973" s="418">
        <f>IF(L1973&lt;&gt;"",L1973,K1973)</f>
        <v/>
      </c>
      <c r="K1973" s="418">
        <f>IF(AND(T1973=TRUE, U1973=TRUE, V1973=TRUE), IF(W1973&lt;-0.05, "អនុញ្ញាត (អ្នកផ្គត់ផ្គង់ប្រកាសខ្វះ)", "បានប្រកាស (អនុញ្ញាត)"), IF(AND(T1973=FALSE, U1973=FALSE, V1973=FALSE), "ព្យួរទុក (មិនមានទិន្នន័យ)", "ប្រកាសខុស (ព្យួរទុក)"))</f>
        <v/>
      </c>
      <c r="L1973" s="418" t="inlineStr"/>
      <c r="M1973" s="418" t="inlineStr"/>
      <c r="N1973" s="455" t="n"/>
      <c r="O1973" s="455">
        <f>IF(W1973&lt;0,AI1973,I1973)</f>
        <v/>
      </c>
      <c r="P1973" s="455">
        <f>I1973-O1973</f>
        <v/>
      </c>
      <c r="Q1973" s="418" t="n"/>
      <c r="R1973" s="418" t="inlineStr">
        <is>
          <t>PNHL490433</t>
        </is>
      </c>
      <c r="S1973" s="418" t="inlineStr">
        <is>
          <t>PNHL490433</t>
        </is>
      </c>
      <c r="T1973" s="418">
        <f>R1973=S1973</f>
        <v/>
      </c>
      <c r="U1973" s="418">
        <f>AND(MONTH(F1973)=MONTH(Y1973), YEAR(F1973)=YEAR(Y1973))</f>
        <v/>
      </c>
      <c r="V1973" s="418">
        <f>AND(AC1973&lt;&gt;"", 'Company information'!D$4&lt;&gt;"", RIGHT(SUBSTITUTE(AC1973,"-",""),9)=RIGHT(SUBSTITUTE('Company information'!D$4,"-",""),9))</f>
        <v/>
      </c>
      <c r="W1973" s="418">
        <f>AI1973-I1973</f>
        <v/>
      </c>
      <c r="X1973" s="455" t="n"/>
      <c r="Y1973" s="419" t="n">
        <v>44847</v>
      </c>
      <c r="Z1973" s="418" t="inlineStr">
        <is>
          <t>PNHL490433</t>
        </is>
      </c>
      <c r="AA1973" s="418" t="inlineStr"/>
      <c r="AB1973" s="418" t="inlineStr">
        <is>
          <t>បុគ្គលជាប់អាករ</t>
        </is>
      </c>
      <c r="AC1973" s="418" t="inlineStr">
        <is>
          <t>L001-100067123</t>
        </is>
      </c>
      <c r="AD1973" s="418" t="inlineStr">
        <is>
          <t>រីឡាយអេប៊ល សូស អ៊ិនដាសស្រ្ទៀល (ខេមបូឌា)</t>
        </is>
      </c>
      <c r="AE1973" s="455" t="n">
        <v>8685745</v>
      </c>
      <c r="AF1973" s="455" t="n">
        <v>7896132</v>
      </c>
      <c r="AG1973" s="455" t="n">
        <v>0</v>
      </c>
      <c r="AH1973" s="455" t="n">
        <v>0</v>
      </c>
      <c r="AI1973" s="455" t="n">
        <v>789613</v>
      </c>
      <c r="AJ1973" s="455" t="n">
        <v>0</v>
      </c>
      <c r="AK1973" s="455" t="n">
        <v>0</v>
      </c>
      <c r="AL1973" s="455" t="n">
        <v>0</v>
      </c>
      <c r="AM1973" s="455" t="n">
        <v>0</v>
      </c>
      <c r="AN1973" s="455" t="n">
        <v>0</v>
      </c>
      <c r="AO1973" s="455" t="n">
        <v>0</v>
      </c>
      <c r="AP1973" s="455" t="n">
        <v>0</v>
      </c>
      <c r="AQ1973" s="455" t="n">
        <v>0</v>
      </c>
      <c r="AR1973" s="418" t="inlineStr"/>
      <c r="AS1973" s="418" t="inlineStr">
        <is>
          <t>LOCAL CHARGE &amp; OTHER</t>
        </is>
      </c>
      <c r="AT1973" s="418" t="inlineStr">
        <is>
          <t>បានប្រកាសពន្ធ</t>
        </is>
      </c>
    </row>
    <row r="1974">
      <c r="A1974" s="417" t="n">
        <v>1965</v>
      </c>
      <c r="B1974" s="418" t="inlineStr">
        <is>
          <t>Lunch for Buyer LC</t>
        </is>
      </c>
      <c r="C1974" s="418" t="inlineStr">
        <is>
          <t>អេភីអិល ឡូយីស្ទីក (ខេមបូឌា) ភីធីអ៊ី អិលធីឌី</t>
        </is>
      </c>
      <c r="D1974" s="418" t="inlineStr">
        <is>
          <t>L001-100046460</t>
        </is>
      </c>
      <c r="E1974" s="418" t="inlineStr">
        <is>
          <t>KOEL822247</t>
        </is>
      </c>
      <c r="F1974" s="419" t="n">
        <v>44847</v>
      </c>
      <c r="G1974" s="420" t="n">
        <v>576623</v>
      </c>
      <c r="H1974" s="418" t="n"/>
      <c r="I1974" s="455" t="n">
        <v>576623</v>
      </c>
      <c r="J1974" s="418">
        <f>IF(L1974&lt;&gt;"",L1974,K1974)</f>
        <v/>
      </c>
      <c r="K1974" s="418">
        <f>IF(AND(T1974=TRUE, U1974=TRUE, V1974=TRUE), IF(W1974&lt;-0.05, "អនុញ្ញាត (អ្នកផ្គត់ផ្គង់ប្រកាសខ្វះ)", "បានប្រកាស (អនុញ្ញាត)"), IF(AND(T1974=FALSE, U1974=FALSE, V1974=FALSE), "ព្យួរទុក (មិនមានទិន្នន័យ)", "ប្រកាសខុស (ព្យួរទុក)"))</f>
        <v/>
      </c>
      <c r="L1974" s="418" t="inlineStr"/>
      <c r="M1974" s="418" t="inlineStr"/>
      <c r="N1974" s="455" t="n"/>
      <c r="O1974" s="455">
        <f>IF(W1974&lt;0,AI1974,I1974)</f>
        <v/>
      </c>
      <c r="P1974" s="455">
        <f>I1974-O1974</f>
        <v/>
      </c>
      <c r="Q1974" s="418" t="n"/>
      <c r="R1974" s="418" t="inlineStr">
        <is>
          <t>KOEL822247</t>
        </is>
      </c>
      <c r="S1974" s="418" t="inlineStr">
        <is>
          <t>KOEL822247</t>
        </is>
      </c>
      <c r="T1974" s="418">
        <f>R1974=S1974</f>
        <v/>
      </c>
      <c r="U1974" s="418">
        <f>AND(MONTH(F1974)=MONTH(Y1974), YEAR(F1974)=YEAR(Y1974))</f>
        <v/>
      </c>
      <c r="V1974" s="418">
        <f>AND(AC1974&lt;&gt;"", 'Company information'!D$4&lt;&gt;"", RIGHT(SUBSTITUTE(AC1974,"-",""),9)=RIGHT(SUBSTITUTE('Company information'!D$4,"-",""),9))</f>
        <v/>
      </c>
      <c r="W1974" s="418">
        <f>AI1974-I1974</f>
        <v/>
      </c>
      <c r="X1974" s="455" t="n"/>
      <c r="Y1974" s="419" t="n">
        <v>44847</v>
      </c>
      <c r="Z1974" s="418" t="inlineStr">
        <is>
          <t>KOEL822247</t>
        </is>
      </c>
      <c r="AA1974" s="418" t="inlineStr"/>
      <c r="AB1974" s="418" t="inlineStr">
        <is>
          <t>បុគ្គលជាប់អាករ</t>
        </is>
      </c>
      <c r="AC1974" s="418" t="inlineStr">
        <is>
          <t>L001-100067123</t>
        </is>
      </c>
      <c r="AD1974" s="418" t="inlineStr">
        <is>
          <t>រីឡាយអេប៊ល សូស អ៊ិនដាសស្រ្ទៀល (ខេមបូឌា)</t>
        </is>
      </c>
      <c r="AE1974" s="455" t="n">
        <v>6342851</v>
      </c>
      <c r="AF1974" s="455" t="n">
        <v>5766228</v>
      </c>
      <c r="AG1974" s="455" t="n">
        <v>0</v>
      </c>
      <c r="AH1974" s="455" t="n">
        <v>0</v>
      </c>
      <c r="AI1974" s="455" t="n">
        <v>576623</v>
      </c>
      <c r="AJ1974" s="455" t="n">
        <v>0</v>
      </c>
      <c r="AK1974" s="455" t="n">
        <v>0</v>
      </c>
      <c r="AL1974" s="455" t="n">
        <v>0</v>
      </c>
      <c r="AM1974" s="455" t="n">
        <v>0</v>
      </c>
      <c r="AN1974" s="455" t="n">
        <v>0</v>
      </c>
      <c r="AO1974" s="455" t="n">
        <v>0</v>
      </c>
      <c r="AP1974" s="455" t="n">
        <v>0</v>
      </c>
      <c r="AQ1974" s="455" t="n">
        <v>0</v>
      </c>
      <c r="AR1974" s="418" t="inlineStr"/>
      <c r="AS1974" s="418" t="inlineStr">
        <is>
          <t>LOCAL CHARGE &amp; OTHER</t>
        </is>
      </c>
      <c r="AT1974" s="418" t="inlineStr">
        <is>
          <t>បានប្រកាសពន្ធ</t>
        </is>
      </c>
    </row>
    <row r="1975">
      <c r="A1975" s="417" t="n">
        <v>1966</v>
      </c>
      <c r="B1975" s="418" t="inlineStr">
        <is>
          <t>Sending Sample</t>
        </is>
      </c>
      <c r="C1975" s="418" t="inlineStr">
        <is>
          <t>ឃឺន + ណាហ្គែល</t>
        </is>
      </c>
      <c r="D1975" s="418" t="inlineStr">
        <is>
          <t>L001-100045189</t>
        </is>
      </c>
      <c r="E1975" s="418" t="inlineStr">
        <is>
          <t>PTI2221299</t>
        </is>
      </c>
      <c r="F1975" s="419" t="n">
        <v>44875</v>
      </c>
      <c r="G1975" s="420" t="n">
        <v>73023</v>
      </c>
      <c r="H1975" s="418" t="n"/>
      <c r="I1975" s="455" t="n">
        <v>73023</v>
      </c>
      <c r="J1975" s="418">
        <f>IF(L1975&lt;&gt;"",L1975,K1975)</f>
        <v/>
      </c>
      <c r="K1975" s="418">
        <f>IF(AND(T1975=TRUE, U1975=TRUE, V1975=TRUE), IF(W1975&lt;-0.05, "អនុញ្ញាត (អ្នកផ្គត់ផ្គង់ប្រកាសខ្វះ)", "បានប្រកាស (អនុញ្ញាត)"), IF(AND(T1975=FALSE, U1975=FALSE, V1975=FALSE), "ព្យួរទុក (មិនមានទិន្នន័យ)", "ប្រកាសខុស (ព្យួរទុក)"))</f>
        <v/>
      </c>
      <c r="L1975" s="418" t="inlineStr"/>
      <c r="M1975" s="418" t="inlineStr"/>
      <c r="N1975" s="455" t="n"/>
      <c r="O1975" s="455">
        <f>IF(W1975&lt;0,AI1975,I1975)</f>
        <v/>
      </c>
      <c r="P1975" s="455">
        <f>I1975-O1975</f>
        <v/>
      </c>
      <c r="Q1975" s="418" t="n"/>
      <c r="R1975" s="418" t="inlineStr">
        <is>
          <t>PTI2221299</t>
        </is>
      </c>
      <c r="S1975" s="418" t="inlineStr">
        <is>
          <t>PTI2221299</t>
        </is>
      </c>
      <c r="T1975" s="418">
        <f>R1975=S1975</f>
        <v/>
      </c>
      <c r="U1975" s="418">
        <f>AND(MONTH(F1975)=MONTH(Y1975), YEAR(F1975)=YEAR(Y1975))</f>
        <v/>
      </c>
      <c r="V1975" s="418">
        <f>AND(AC1975&lt;&gt;"", 'Company information'!D$4&lt;&gt;"", RIGHT(SUBSTITUTE(AC1975,"-",""),9)=RIGHT(SUBSTITUTE('Company information'!D$4,"-",""),9))</f>
        <v/>
      </c>
      <c r="W1975" s="418">
        <f>AI1975-I1975</f>
        <v/>
      </c>
      <c r="X1975" s="455" t="n"/>
      <c r="Y1975" s="419" t="n">
        <v>44845</v>
      </c>
      <c r="Z1975" s="418" t="inlineStr">
        <is>
          <t>PTI2221299</t>
        </is>
      </c>
      <c r="AA1975" s="418" t="inlineStr"/>
      <c r="AB1975" s="418" t="inlineStr">
        <is>
          <t>បុគ្គលជាប់អាករ</t>
        </is>
      </c>
      <c r="AC1975" s="418" t="inlineStr">
        <is>
          <t>L001-100067123</t>
        </is>
      </c>
      <c r="AD1975" s="418" t="inlineStr">
        <is>
          <t>រីឡាយអេប៊ល សូស អ៊ិនដាសស្រ្ទៀល (ខេមបូឌា)</t>
        </is>
      </c>
      <c r="AE1975" s="455" t="n">
        <v>834273</v>
      </c>
      <c r="AF1975" s="455" t="n">
        <v>730230</v>
      </c>
      <c r="AG1975" s="455" t="n">
        <v>31020</v>
      </c>
      <c r="AH1975" s="455" t="n">
        <v>0</v>
      </c>
      <c r="AI1975" s="455" t="n">
        <v>73023</v>
      </c>
      <c r="AJ1975" s="455" t="n">
        <v>0</v>
      </c>
      <c r="AK1975" s="455" t="n">
        <v>0</v>
      </c>
      <c r="AL1975" s="455" t="n">
        <v>0</v>
      </c>
      <c r="AM1975" s="455" t="n">
        <v>0</v>
      </c>
      <c r="AN1975" s="455" t="n">
        <v>0</v>
      </c>
      <c r="AO1975" s="455" t="n">
        <v>0</v>
      </c>
      <c r="AP1975" s="455" t="n">
        <v>0</v>
      </c>
      <c r="AQ1975" s="455" t="n">
        <v>0</v>
      </c>
      <c r="AR1975" s="418" t="inlineStr"/>
      <c r="AS1975" s="418" t="inlineStr">
        <is>
          <t>ថ្លៃដឹកជញ្ជូន និងសេវា</t>
        </is>
      </c>
      <c r="AT1975" s="418" t="inlineStr">
        <is>
          <t>បានប្រកាសពន្ធ</t>
        </is>
      </c>
    </row>
    <row r="1976">
      <c r="A1976" s="417" t="n">
        <v>1967</v>
      </c>
      <c r="B1976" s="418" t="inlineStr">
        <is>
          <t>Transfer charge</t>
        </is>
      </c>
      <c r="C1976" s="418" t="inlineStr">
        <is>
          <t>ឃឺន + ណាហ្គែល</t>
        </is>
      </c>
      <c r="D1976" s="418" t="inlineStr">
        <is>
          <t>L001-100045189</t>
        </is>
      </c>
      <c r="E1976" s="418" t="inlineStr">
        <is>
          <t>PTI2221307</t>
        </is>
      </c>
      <c r="F1976" s="419" t="n">
        <v>44875</v>
      </c>
      <c r="G1976" s="420" t="n">
        <v>92959</v>
      </c>
      <c r="H1976" s="418" t="n"/>
      <c r="I1976" s="455" t="n">
        <v>92959</v>
      </c>
      <c r="J1976" s="418">
        <f>IF(L1976&lt;&gt;"",L1976,K1976)</f>
        <v/>
      </c>
      <c r="K1976" s="418">
        <f>IF(AND(T1976=TRUE, U1976=TRUE, V1976=TRUE), IF(W1976&lt;-0.05, "អនុញ្ញាត (អ្នកផ្គត់ផ្គង់ប្រកាសខ្វះ)", "បានប្រកាស (អនុញ្ញាត)"), IF(AND(T1976=FALSE, U1976=FALSE, V1976=FALSE), "ព្យួរទុក (មិនមានទិន្នន័យ)", "ប្រកាសខុស (ព្យួរទុក)"))</f>
        <v/>
      </c>
      <c r="L1976" s="418" t="inlineStr"/>
      <c r="M1976" s="418" t="inlineStr"/>
      <c r="N1976" s="455" t="n"/>
      <c r="O1976" s="455">
        <f>IF(W1976&lt;0,AI1976,I1976)</f>
        <v/>
      </c>
      <c r="P1976" s="455">
        <f>I1976-O1976</f>
        <v/>
      </c>
      <c r="Q1976" s="418" t="n"/>
      <c r="R1976" s="418" t="inlineStr">
        <is>
          <t>PTI2221307</t>
        </is>
      </c>
      <c r="S1976" s="418" t="inlineStr">
        <is>
          <t>PTI2221307</t>
        </is>
      </c>
      <c r="T1976" s="418">
        <f>R1976=S1976</f>
        <v/>
      </c>
      <c r="U1976" s="418">
        <f>AND(MONTH(F1976)=MONTH(Y1976), YEAR(F1976)=YEAR(Y1976))</f>
        <v/>
      </c>
      <c r="V1976" s="418">
        <f>AND(AC1976&lt;&gt;"", 'Company information'!D$4&lt;&gt;"", RIGHT(SUBSTITUTE(AC1976,"-",""),9)=RIGHT(SUBSTITUTE('Company information'!D$4,"-",""),9))</f>
        <v/>
      </c>
      <c r="W1976" s="418">
        <f>AI1976-I1976</f>
        <v/>
      </c>
      <c r="X1976" s="455" t="n"/>
      <c r="Y1976" s="419" t="n">
        <v>44845</v>
      </c>
      <c r="Z1976" s="418" t="inlineStr">
        <is>
          <t>PTI2221307</t>
        </is>
      </c>
      <c r="AA1976" s="418" t="inlineStr"/>
      <c r="AB1976" s="418" t="inlineStr">
        <is>
          <t>បុគ្គលជាប់អាករ</t>
        </is>
      </c>
      <c r="AC1976" s="418" t="inlineStr">
        <is>
          <t>L001-100067123</t>
        </is>
      </c>
      <c r="AD1976" s="418" t="inlineStr">
        <is>
          <t>រីឡាយអេប៊ល សូស អ៊ិនដាសស្រ្ទៀល (ខេមបូឌា)</t>
        </is>
      </c>
      <c r="AE1976" s="455" t="n">
        <v>1084583</v>
      </c>
      <c r="AF1976" s="455" t="n">
        <v>929585</v>
      </c>
      <c r="AG1976" s="455" t="n">
        <v>62040</v>
      </c>
      <c r="AH1976" s="455" t="n">
        <v>0</v>
      </c>
      <c r="AI1976" s="455" t="n">
        <v>92958</v>
      </c>
      <c r="AJ1976" s="455" t="n">
        <v>0</v>
      </c>
      <c r="AK1976" s="455" t="n">
        <v>0</v>
      </c>
      <c r="AL1976" s="455" t="n">
        <v>0</v>
      </c>
      <c r="AM1976" s="455" t="n">
        <v>0</v>
      </c>
      <c r="AN1976" s="455" t="n">
        <v>0</v>
      </c>
      <c r="AO1976" s="455" t="n">
        <v>0</v>
      </c>
      <c r="AP1976" s="455" t="n">
        <v>0</v>
      </c>
      <c r="AQ1976" s="455" t="n">
        <v>0</v>
      </c>
      <c r="AR1976" s="418" t="inlineStr"/>
      <c r="AS1976" s="418" t="inlineStr">
        <is>
          <t>ថ្លៃដឹកជញ្ជូន និងសេវា</t>
        </is>
      </c>
      <c r="AT1976" s="418" t="inlineStr">
        <is>
          <t>បានប្រកាសពន្ធ</t>
        </is>
      </c>
    </row>
    <row r="1977">
      <c r="A1977" s="417" t="n">
        <v>1968</v>
      </c>
      <c r="B1977" s="418" t="inlineStr">
        <is>
          <t>Transfer charge</t>
        </is>
      </c>
      <c r="C1977" s="418" t="inlineStr">
        <is>
          <t>ឃឺន + ណាហ្គែល</t>
        </is>
      </c>
      <c r="D1977" s="418" t="inlineStr">
        <is>
          <t>L001-100045189</t>
        </is>
      </c>
      <c r="E1977" s="418" t="inlineStr">
        <is>
          <t>PTI2221298</t>
        </is>
      </c>
      <c r="F1977" s="419" t="n">
        <v>44875</v>
      </c>
      <c r="G1977" s="420" t="n">
        <v>81874</v>
      </c>
      <c r="H1977" s="418" t="n"/>
      <c r="I1977" s="455" t="n">
        <v>81874</v>
      </c>
      <c r="J1977" s="418">
        <f>IF(L1977&lt;&gt;"",L1977,K1977)</f>
        <v/>
      </c>
      <c r="K1977" s="418">
        <f>IF(AND(T1977=TRUE, U1977=TRUE, V1977=TRUE), IF(W1977&lt;-0.05, "អនុញ្ញាត (អ្នកផ្គត់ផ្គង់ប្រកាសខ្វះ)", "បានប្រកាស (អនុញ្ញាត)"), IF(AND(T1977=FALSE, U1977=FALSE, V1977=FALSE), "ព្យួរទុក (មិនមានទិន្នន័យ)", "ប្រកាសខុស (ព្យួរទុក)"))</f>
        <v/>
      </c>
      <c r="L1977" s="418" t="inlineStr"/>
      <c r="M1977" s="418" t="inlineStr"/>
      <c r="N1977" s="455" t="n"/>
      <c r="O1977" s="455">
        <f>IF(W1977&lt;0,AI1977,I1977)</f>
        <v/>
      </c>
      <c r="P1977" s="455">
        <f>I1977-O1977</f>
        <v/>
      </c>
      <c r="Q1977" s="418" t="n"/>
      <c r="R1977" s="418" t="inlineStr">
        <is>
          <t>PTI2221298</t>
        </is>
      </c>
      <c r="S1977" s="418" t="inlineStr">
        <is>
          <t>PTI2221298</t>
        </is>
      </c>
      <c r="T1977" s="418">
        <f>R1977=S1977</f>
        <v/>
      </c>
      <c r="U1977" s="418">
        <f>AND(MONTH(F1977)=MONTH(Y1977), YEAR(F1977)=YEAR(Y1977))</f>
        <v/>
      </c>
      <c r="V1977" s="418">
        <f>AND(AC1977&lt;&gt;"", 'Company information'!D$4&lt;&gt;"", RIGHT(SUBSTITUTE(AC1977,"-",""),9)=RIGHT(SUBSTITUTE('Company information'!D$4,"-",""),9))</f>
        <v/>
      </c>
      <c r="W1977" s="418">
        <f>AI1977-I1977</f>
        <v/>
      </c>
      <c r="X1977" s="455" t="n"/>
      <c r="Y1977" s="419" t="n">
        <v>44845</v>
      </c>
      <c r="Z1977" s="418" t="inlineStr">
        <is>
          <t>PTI2221298</t>
        </is>
      </c>
      <c r="AA1977" s="418" t="inlineStr"/>
      <c r="AB1977" s="418" t="inlineStr">
        <is>
          <t>បុគ្គលជាប់អាករ</t>
        </is>
      </c>
      <c r="AC1977" s="418" t="inlineStr">
        <is>
          <t>L001-100067123</t>
        </is>
      </c>
      <c r="AD1977" s="418" t="inlineStr">
        <is>
          <t>រីឡាយអេប៊ល សូស អ៊ិនដាសស្រ្ទៀល (ខេមបូឌា)</t>
        </is>
      </c>
      <c r="AE1977" s="455" t="n">
        <v>931634</v>
      </c>
      <c r="AF1977" s="455" t="n">
        <v>818740</v>
      </c>
      <c r="AG1977" s="455" t="n">
        <v>31020</v>
      </c>
      <c r="AH1977" s="455" t="n">
        <v>0</v>
      </c>
      <c r="AI1977" s="455" t="n">
        <v>81874</v>
      </c>
      <c r="AJ1977" s="455" t="n">
        <v>0</v>
      </c>
      <c r="AK1977" s="455" t="n">
        <v>0</v>
      </c>
      <c r="AL1977" s="455" t="n">
        <v>0</v>
      </c>
      <c r="AM1977" s="455" t="n">
        <v>0</v>
      </c>
      <c r="AN1977" s="455" t="n">
        <v>0</v>
      </c>
      <c r="AO1977" s="455" t="n">
        <v>0</v>
      </c>
      <c r="AP1977" s="455" t="n">
        <v>0</v>
      </c>
      <c r="AQ1977" s="455" t="n">
        <v>0</v>
      </c>
      <c r="AR1977" s="418" t="inlineStr"/>
      <c r="AS1977" s="418" t="inlineStr">
        <is>
          <t>ថ្លៃដឹកជញ្ជូន និងសេវា</t>
        </is>
      </c>
      <c r="AT1977" s="418" t="inlineStr">
        <is>
          <t>បានប្រកាសពន្ធ</t>
        </is>
      </c>
    </row>
    <row r="1978">
      <c r="A1978" s="417" t="n">
        <v>1969</v>
      </c>
      <c r="B1978" s="418" t="inlineStr">
        <is>
          <t>Thread</t>
        </is>
      </c>
      <c r="C1978" s="418" t="inlineStr">
        <is>
          <t>ឃឺន + ណាហ្គែល</t>
        </is>
      </c>
      <c r="D1978" s="418" t="inlineStr">
        <is>
          <t>L001-100045189</t>
        </is>
      </c>
      <c r="E1978" s="418" t="inlineStr">
        <is>
          <t>PTI2221286</t>
        </is>
      </c>
      <c r="F1978" s="419" t="n">
        <v>44875</v>
      </c>
      <c r="G1978" s="420" t="n">
        <v>105367</v>
      </c>
      <c r="H1978" s="418" t="n"/>
      <c r="I1978" s="455" t="n">
        <v>105367</v>
      </c>
      <c r="J1978" s="418">
        <f>IF(L1978&lt;&gt;"",L1978,K1978)</f>
        <v/>
      </c>
      <c r="K1978" s="418">
        <f>IF(AND(T1978=TRUE, U1978=TRUE, V1978=TRUE), IF(W1978&lt;-0.05, "អនុញ្ញាត (អ្នកផ្គត់ផ្គង់ប្រកាសខ្វះ)", "បានប្រកាស (អនុញ្ញាត)"), IF(AND(T1978=FALSE, U1978=FALSE, V1978=FALSE), "ព្យួរទុក (មិនមានទិន្នន័យ)", "ប្រកាសខុស (ព្យួរទុក)"))</f>
        <v/>
      </c>
      <c r="L1978" s="418" t="inlineStr"/>
      <c r="M1978" s="418" t="inlineStr"/>
      <c r="N1978" s="455" t="n"/>
      <c r="O1978" s="455">
        <f>IF(W1978&lt;0,AI1978,I1978)</f>
        <v/>
      </c>
      <c r="P1978" s="455">
        <f>I1978-O1978</f>
        <v/>
      </c>
      <c r="Q1978" s="418" t="n"/>
      <c r="R1978" s="418" t="inlineStr">
        <is>
          <t>PTI2221286</t>
        </is>
      </c>
      <c r="S1978" s="418" t="inlineStr">
        <is>
          <t>PTI2221286</t>
        </is>
      </c>
      <c r="T1978" s="418">
        <f>R1978=S1978</f>
        <v/>
      </c>
      <c r="U1978" s="418">
        <f>AND(MONTH(F1978)=MONTH(Y1978), YEAR(F1978)=YEAR(Y1978))</f>
        <v/>
      </c>
      <c r="V1978" s="418">
        <f>AND(AC1978&lt;&gt;"", 'Company information'!D$4&lt;&gt;"", RIGHT(SUBSTITUTE(AC1978,"-",""),9)=RIGHT(SUBSTITUTE('Company information'!D$4,"-",""),9))</f>
        <v/>
      </c>
      <c r="W1978" s="418">
        <f>AI1978-I1978</f>
        <v/>
      </c>
      <c r="X1978" s="455" t="n"/>
      <c r="Y1978" s="419" t="n">
        <v>44845</v>
      </c>
      <c r="Z1978" s="418" t="inlineStr">
        <is>
          <t>PTI2221286</t>
        </is>
      </c>
      <c r="AA1978" s="418" t="inlineStr"/>
      <c r="AB1978" s="418" t="inlineStr">
        <is>
          <t>បុគ្គលជាប់អាករ</t>
        </is>
      </c>
      <c r="AC1978" s="418" t="inlineStr">
        <is>
          <t>L001-100067123</t>
        </is>
      </c>
      <c r="AD1978" s="418" t="inlineStr">
        <is>
          <t>រីឡាយអេប៊ល សូស អ៊ិនដាសស្រ្ទៀល (ខេមបូឌា)</t>
        </is>
      </c>
      <c r="AE1978" s="455" t="n">
        <v>1221071</v>
      </c>
      <c r="AF1978" s="455" t="n">
        <v>1053665</v>
      </c>
      <c r="AG1978" s="455" t="n">
        <v>62040</v>
      </c>
      <c r="AH1978" s="455" t="n">
        <v>0</v>
      </c>
      <c r="AI1978" s="455" t="n">
        <v>105366</v>
      </c>
      <c r="AJ1978" s="455" t="n">
        <v>0</v>
      </c>
      <c r="AK1978" s="455" t="n">
        <v>0</v>
      </c>
      <c r="AL1978" s="455" t="n">
        <v>0</v>
      </c>
      <c r="AM1978" s="455" t="n">
        <v>0</v>
      </c>
      <c r="AN1978" s="455" t="n">
        <v>0</v>
      </c>
      <c r="AO1978" s="455" t="n">
        <v>0</v>
      </c>
      <c r="AP1978" s="455" t="n">
        <v>0</v>
      </c>
      <c r="AQ1978" s="455" t="n">
        <v>0</v>
      </c>
      <c r="AR1978" s="418" t="inlineStr"/>
      <c r="AS1978" s="418" t="inlineStr">
        <is>
          <t>ថ្លៃដឹកជញ្ជូន និងសេវា</t>
        </is>
      </c>
      <c r="AT1978" s="418" t="inlineStr">
        <is>
          <t>បានប្រកាសពន្ធ</t>
        </is>
      </c>
    </row>
    <row r="1979">
      <c r="A1979" s="417" t="n">
        <v>1970</v>
      </c>
      <c r="B1979" s="418" t="inlineStr">
        <is>
          <t>Transfer charge</t>
        </is>
      </c>
      <c r="C1979" s="418" t="inlineStr">
        <is>
          <t>ឃឺន + ណាហ្គែល</t>
        </is>
      </c>
      <c r="D1979" s="418" t="inlineStr">
        <is>
          <t>L001-100045189</t>
        </is>
      </c>
      <c r="E1979" s="418" t="inlineStr">
        <is>
          <t>PTI2221205</t>
        </is>
      </c>
      <c r="F1979" s="419" t="n">
        <v>44875</v>
      </c>
      <c r="G1979" s="420" t="n">
        <v>142087</v>
      </c>
      <c r="H1979" s="418" t="n"/>
      <c r="I1979" s="455" t="n">
        <v>142087</v>
      </c>
      <c r="J1979" s="418">
        <f>IF(L1979&lt;&gt;"",L1979,K1979)</f>
        <v/>
      </c>
      <c r="K1979" s="418">
        <f>IF(AND(T1979=TRUE, U1979=TRUE, V1979=TRUE), IF(W1979&lt;-0.05, "អនុញ្ញាត (អ្នកផ្គត់ផ្គង់ប្រកាសខ្វះ)", "បានប្រកាស (អនុញ្ញាត)"), IF(AND(T1979=FALSE, U1979=FALSE, V1979=FALSE), "ព្យួរទុក (មិនមានទិន្នន័យ)", "ប្រកាសខុស (ព្យួរទុក)"))</f>
        <v/>
      </c>
      <c r="L1979" s="418" t="inlineStr"/>
      <c r="M1979" s="418" t="inlineStr"/>
      <c r="N1979" s="455" t="n"/>
      <c r="O1979" s="455">
        <f>IF(W1979&lt;0,AI1979,I1979)</f>
        <v/>
      </c>
      <c r="P1979" s="455">
        <f>I1979-O1979</f>
        <v/>
      </c>
      <c r="Q1979" s="418" t="n"/>
      <c r="R1979" s="418" t="inlineStr">
        <is>
          <t>PTI2221205</t>
        </is>
      </c>
      <c r="S1979" s="418" t="inlineStr">
        <is>
          <t>PTI2221205</t>
        </is>
      </c>
      <c r="T1979" s="418">
        <f>R1979=S1979</f>
        <v/>
      </c>
      <c r="U1979" s="418">
        <f>AND(MONTH(F1979)=MONTH(Y1979), YEAR(F1979)=YEAR(Y1979))</f>
        <v/>
      </c>
      <c r="V1979" s="418">
        <f>AND(AC1979&lt;&gt;"", 'Company information'!D$4&lt;&gt;"", RIGHT(SUBSTITUTE(AC1979,"-",""),9)=RIGHT(SUBSTITUTE('Company information'!D$4,"-",""),9))</f>
        <v/>
      </c>
      <c r="W1979" s="418">
        <f>AI1979-I1979</f>
        <v/>
      </c>
      <c r="X1979" s="455" t="n"/>
      <c r="Y1979" s="419" t="n">
        <v>44845</v>
      </c>
      <c r="Z1979" s="418" t="inlineStr">
        <is>
          <t>PTI2221205</t>
        </is>
      </c>
      <c r="AA1979" s="418" t="inlineStr"/>
      <c r="AB1979" s="418" t="inlineStr">
        <is>
          <t>បុគ្គលជាប់អាករ</t>
        </is>
      </c>
      <c r="AC1979" s="418" t="inlineStr">
        <is>
          <t>L001-100067123</t>
        </is>
      </c>
      <c r="AD1979" s="418" t="inlineStr">
        <is>
          <t>រីឡាយអេប៊ល សូស អ៊ិនដាសស្រ្ទៀល (ខេមបូឌា)</t>
        </is>
      </c>
      <c r="AE1979" s="455" t="n">
        <v>1619823</v>
      </c>
      <c r="AF1979" s="455" t="n">
        <v>1420866</v>
      </c>
      <c r="AG1979" s="455" t="n">
        <v>56870</v>
      </c>
      <c r="AH1979" s="455" t="n">
        <v>0</v>
      </c>
      <c r="AI1979" s="455" t="n">
        <v>142087</v>
      </c>
      <c r="AJ1979" s="455" t="n">
        <v>0</v>
      </c>
      <c r="AK1979" s="455" t="n">
        <v>0</v>
      </c>
      <c r="AL1979" s="455" t="n">
        <v>0</v>
      </c>
      <c r="AM1979" s="455" t="n">
        <v>0</v>
      </c>
      <c r="AN1979" s="455" t="n">
        <v>0</v>
      </c>
      <c r="AO1979" s="455" t="n">
        <v>0</v>
      </c>
      <c r="AP1979" s="455" t="n">
        <v>0</v>
      </c>
      <c r="AQ1979" s="455" t="n">
        <v>0</v>
      </c>
      <c r="AR1979" s="418" t="inlineStr"/>
      <c r="AS1979" s="418" t="inlineStr">
        <is>
          <t>ថ្លៃដឹកជញ្ជូន និងសេវា</t>
        </is>
      </c>
      <c r="AT1979" s="418" t="inlineStr">
        <is>
          <t>បានប្រកាសពន្ធ</t>
        </is>
      </c>
    </row>
    <row r="1980">
      <c r="A1980" s="417" t="n">
        <v>1971</v>
      </c>
      <c r="B1980" s="418" t="inlineStr">
        <is>
          <t>Equipment maintenace record book</t>
        </is>
      </c>
      <c r="C1980" s="418" t="inlineStr">
        <is>
          <t>ឃឺន + ណាហ្គែល</t>
        </is>
      </c>
      <c r="D1980" s="418" t="inlineStr">
        <is>
          <t>L001-100045189</t>
        </is>
      </c>
      <c r="E1980" s="418" t="inlineStr">
        <is>
          <t>PTI2221213</t>
        </is>
      </c>
      <c r="F1980" s="419" t="n">
        <v>44875</v>
      </c>
      <c r="G1980" s="420" t="n">
        <v>137101</v>
      </c>
      <c r="H1980" s="418" t="n"/>
      <c r="I1980" s="455" t="n">
        <v>137101</v>
      </c>
      <c r="J1980" s="418">
        <f>IF(L1980&lt;&gt;"",L1980,K1980)</f>
        <v/>
      </c>
      <c r="K1980" s="418">
        <f>IF(AND(T1980=TRUE, U1980=TRUE, V1980=TRUE), IF(W1980&lt;-0.05, "អនុញ្ញាត (អ្នកផ្គត់ផ្គង់ប្រកាសខ្វះ)", "បានប្រកាស (អនុញ្ញាត)"), IF(AND(T1980=FALSE, U1980=FALSE, V1980=FALSE), "ព្យួរទុក (មិនមានទិន្នន័យ)", "ប្រកាសខុស (ព្យួរទុក)"))</f>
        <v/>
      </c>
      <c r="L1980" s="418" t="inlineStr"/>
      <c r="M1980" s="418" t="inlineStr"/>
      <c r="N1980" s="455" t="n"/>
      <c r="O1980" s="455">
        <f>IF(W1980&lt;0,AI1980,I1980)</f>
        <v/>
      </c>
      <c r="P1980" s="455">
        <f>I1980-O1980</f>
        <v/>
      </c>
      <c r="Q1980" s="418" t="n"/>
      <c r="R1980" s="418" t="inlineStr">
        <is>
          <t>PTI2221213</t>
        </is>
      </c>
      <c r="S1980" s="418" t="inlineStr">
        <is>
          <t>PTI2221213</t>
        </is>
      </c>
      <c r="T1980" s="418">
        <f>R1980=S1980</f>
        <v/>
      </c>
      <c r="U1980" s="418">
        <f>AND(MONTH(F1980)=MONTH(Y1980), YEAR(F1980)=YEAR(Y1980))</f>
        <v/>
      </c>
      <c r="V1980" s="418">
        <f>AND(AC1980&lt;&gt;"", 'Company information'!D$4&lt;&gt;"", RIGHT(SUBSTITUTE(AC1980,"-",""),9)=RIGHT(SUBSTITUTE('Company information'!D$4,"-",""),9))</f>
        <v/>
      </c>
      <c r="W1980" s="418">
        <f>AI1980-I1980</f>
        <v/>
      </c>
      <c r="X1980" s="455" t="n"/>
      <c r="Y1980" s="419" t="n">
        <v>44845</v>
      </c>
      <c r="Z1980" s="418" t="inlineStr">
        <is>
          <t>PTI2221213</t>
        </is>
      </c>
      <c r="AA1980" s="418" t="inlineStr"/>
      <c r="AB1980" s="418" t="inlineStr">
        <is>
          <t>បុគ្គលជាប់អាករ</t>
        </is>
      </c>
      <c r="AC1980" s="418" t="inlineStr">
        <is>
          <t>L001-100067123</t>
        </is>
      </c>
      <c r="AD1980" s="418" t="inlineStr">
        <is>
          <t>រីឡាយអេប៊ល សូស អ៊ិនដាសស្រ្ទៀល (ខេមបូឌា)</t>
        </is>
      </c>
      <c r="AE1980" s="455" t="n">
        <v>1564980</v>
      </c>
      <c r="AF1980" s="455" t="n">
        <v>1371009</v>
      </c>
      <c r="AG1980" s="455" t="n">
        <v>56870</v>
      </c>
      <c r="AH1980" s="455" t="n">
        <v>0</v>
      </c>
      <c r="AI1980" s="455" t="n">
        <v>137101</v>
      </c>
      <c r="AJ1980" s="455" t="n">
        <v>0</v>
      </c>
      <c r="AK1980" s="455" t="n">
        <v>0</v>
      </c>
      <c r="AL1980" s="455" t="n">
        <v>0</v>
      </c>
      <c r="AM1980" s="455" t="n">
        <v>0</v>
      </c>
      <c r="AN1980" s="455" t="n">
        <v>0</v>
      </c>
      <c r="AO1980" s="455" t="n">
        <v>0</v>
      </c>
      <c r="AP1980" s="455" t="n">
        <v>0</v>
      </c>
      <c r="AQ1980" s="455" t="n">
        <v>0</v>
      </c>
      <c r="AR1980" s="418" t="inlineStr"/>
      <c r="AS1980" s="418" t="inlineStr">
        <is>
          <t>ថ្លៃដឹកជញ្ជូន និងសេវា</t>
        </is>
      </c>
      <c r="AT1980" s="418" t="inlineStr">
        <is>
          <t>បានប្រកាសពន្ធ</t>
        </is>
      </c>
    </row>
    <row r="1981">
      <c r="A1981" s="417" t="n">
        <v>1972</v>
      </c>
      <c r="B1981" s="418" t="inlineStr">
        <is>
          <t>Order Wooden</t>
        </is>
      </c>
      <c r="C1981" s="418" t="inlineStr">
        <is>
          <t>ឃឺន + ណាហ្គែល</t>
        </is>
      </c>
      <c r="D1981" s="418" t="inlineStr">
        <is>
          <t>L001-100045189</t>
        </is>
      </c>
      <c r="E1981" s="418" t="inlineStr">
        <is>
          <t>PTI2221218</t>
        </is>
      </c>
      <c r="F1981" s="419" t="n">
        <v>44875</v>
      </c>
      <c r="G1981" s="420" t="n">
        <v>146121</v>
      </c>
      <c r="H1981" s="418" t="n"/>
      <c r="I1981" s="455" t="n">
        <v>146121</v>
      </c>
      <c r="J1981" s="418">
        <f>IF(L1981&lt;&gt;"",L1981,K1981)</f>
        <v/>
      </c>
      <c r="K1981" s="418">
        <f>IF(AND(T1981=TRUE, U1981=TRUE, V1981=TRUE), IF(W1981&lt;-0.05, "អនុញ្ញាត (អ្នកផ្គត់ផ្គង់ប្រកាសខ្វះ)", "បានប្រកាស (អនុញ្ញាត)"), IF(AND(T1981=FALSE, U1981=FALSE, V1981=FALSE), "ព្យួរទុក (មិនមានទិន្នន័យ)", "ប្រកាសខុស (ព្យួរទុក)"))</f>
        <v/>
      </c>
      <c r="L1981" s="418" t="inlineStr"/>
      <c r="M1981" s="418" t="inlineStr"/>
      <c r="N1981" s="455" t="n"/>
      <c r="O1981" s="455">
        <f>IF(W1981&lt;0,AI1981,I1981)</f>
        <v/>
      </c>
      <c r="P1981" s="455">
        <f>I1981-O1981</f>
        <v/>
      </c>
      <c r="Q1981" s="418" t="n"/>
      <c r="R1981" s="418" t="inlineStr">
        <is>
          <t>PTI2221218</t>
        </is>
      </c>
      <c r="S1981" s="418" t="inlineStr">
        <is>
          <t>PTI2221218</t>
        </is>
      </c>
      <c r="T1981" s="418">
        <f>R1981=S1981</f>
        <v/>
      </c>
      <c r="U1981" s="418">
        <f>AND(MONTH(F1981)=MONTH(Y1981), YEAR(F1981)=YEAR(Y1981))</f>
        <v/>
      </c>
      <c r="V1981" s="418">
        <f>AND(AC1981&lt;&gt;"", 'Company information'!D$4&lt;&gt;"", RIGHT(SUBSTITUTE(AC1981,"-",""),9)=RIGHT(SUBSTITUTE('Company information'!D$4,"-",""),9))</f>
        <v/>
      </c>
      <c r="W1981" s="418">
        <f>AI1981-I1981</f>
        <v/>
      </c>
      <c r="X1981" s="455" t="n"/>
      <c r="Y1981" s="419" t="n">
        <v>44845</v>
      </c>
      <c r="Z1981" s="418" t="inlineStr">
        <is>
          <t>PTI2221218</t>
        </is>
      </c>
      <c r="AA1981" s="418" t="inlineStr"/>
      <c r="AB1981" s="418" t="inlineStr">
        <is>
          <t>បុគ្គលជាប់អាករ</t>
        </is>
      </c>
      <c r="AC1981" s="418" t="inlineStr">
        <is>
          <t>L001-100067123</t>
        </is>
      </c>
      <c r="AD1981" s="418" t="inlineStr">
        <is>
          <t>រីឡាយអេប៊ល សូស អ៊ិនដាសស្រ្ទៀល (ខេមបូឌា)</t>
        </is>
      </c>
      <c r="AE1981" s="455" t="n">
        <v>1664202</v>
      </c>
      <c r="AF1981" s="455" t="n">
        <v>1461211</v>
      </c>
      <c r="AG1981" s="455" t="n">
        <v>56870</v>
      </c>
      <c r="AH1981" s="455" t="n">
        <v>0</v>
      </c>
      <c r="AI1981" s="455" t="n">
        <v>146121</v>
      </c>
      <c r="AJ1981" s="455" t="n">
        <v>0</v>
      </c>
      <c r="AK1981" s="455" t="n">
        <v>0</v>
      </c>
      <c r="AL1981" s="455" t="n">
        <v>0</v>
      </c>
      <c r="AM1981" s="455" t="n">
        <v>0</v>
      </c>
      <c r="AN1981" s="455" t="n">
        <v>0</v>
      </c>
      <c r="AO1981" s="455" t="n">
        <v>0</v>
      </c>
      <c r="AP1981" s="455" t="n">
        <v>0</v>
      </c>
      <c r="AQ1981" s="455" t="n">
        <v>0</v>
      </c>
      <c r="AR1981" s="418" t="inlineStr"/>
      <c r="AS1981" s="418" t="inlineStr">
        <is>
          <t>ថ្លៃដឹកជញ្ជូន និងសេវា</t>
        </is>
      </c>
      <c r="AT1981" s="418" t="inlineStr">
        <is>
          <t>បានប្រកាសពន្ធ</t>
        </is>
      </c>
    </row>
    <row r="1982">
      <c r="A1982" s="417" t="n">
        <v>1973</v>
      </c>
      <c r="B1982" s="418" t="inlineStr">
        <is>
          <t>Order Wooden</t>
        </is>
      </c>
      <c r="C1982" s="418" t="inlineStr">
        <is>
          <t>ឃឺន + ណាហ្គែល</t>
        </is>
      </c>
      <c r="D1982" s="418" t="inlineStr">
        <is>
          <t>L001-100045189</t>
        </is>
      </c>
      <c r="E1982" s="418" t="inlineStr">
        <is>
          <t>PTI2221202</t>
        </is>
      </c>
      <c r="F1982" s="419" t="n">
        <v>44875</v>
      </c>
      <c r="G1982" s="420" t="n">
        <v>164429</v>
      </c>
      <c r="H1982" s="418" t="n"/>
      <c r="I1982" s="455" t="n">
        <v>164429</v>
      </c>
      <c r="J1982" s="418">
        <f>IF(L1982&lt;&gt;"",L1982,K1982)</f>
        <v/>
      </c>
      <c r="K1982" s="418">
        <f>IF(AND(T1982=TRUE, U1982=TRUE, V1982=TRUE), IF(W1982&lt;-0.05, "អនុញ្ញាត (អ្នកផ្គត់ផ្គង់ប្រកាសខ្វះ)", "បានប្រកាស (អនុញ្ញាត)"), IF(AND(T1982=FALSE, U1982=FALSE, V1982=FALSE), "ព្យួរទុក (មិនមានទិន្នន័យ)", "ប្រកាសខុស (ព្យួរទុក)"))</f>
        <v/>
      </c>
      <c r="L1982" s="418" t="inlineStr"/>
      <c r="M1982" s="418" t="inlineStr"/>
      <c r="N1982" s="455" t="n"/>
      <c r="O1982" s="455">
        <f>IF(W1982&lt;0,AI1982,I1982)</f>
        <v/>
      </c>
      <c r="P1982" s="455">
        <f>I1982-O1982</f>
        <v/>
      </c>
      <c r="Q1982" s="418" t="n"/>
      <c r="R1982" s="418" t="inlineStr">
        <is>
          <t>PTI2221202</t>
        </is>
      </c>
      <c r="S1982" s="418" t="inlineStr">
        <is>
          <t>PTI2221202</t>
        </is>
      </c>
      <c r="T1982" s="418">
        <f>R1982=S1982</f>
        <v/>
      </c>
      <c r="U1982" s="418">
        <f>AND(MONTH(F1982)=MONTH(Y1982), YEAR(F1982)=YEAR(Y1982))</f>
        <v/>
      </c>
      <c r="V1982" s="418">
        <f>AND(AC1982&lt;&gt;"", 'Company information'!D$4&lt;&gt;"", RIGHT(SUBSTITUTE(AC1982,"-",""),9)=RIGHT(SUBSTITUTE('Company information'!D$4,"-",""),9))</f>
        <v/>
      </c>
      <c r="W1982" s="418">
        <f>AI1982-I1982</f>
        <v/>
      </c>
      <c r="X1982" s="455" t="n"/>
      <c r="Y1982" s="419" t="n">
        <v>44845</v>
      </c>
      <c r="Z1982" s="418" t="inlineStr">
        <is>
          <t>PTI2221202</t>
        </is>
      </c>
      <c r="AA1982" s="418" t="inlineStr"/>
      <c r="AB1982" s="418" t="inlineStr">
        <is>
          <t>បុគ្គលជាប់អាករ</t>
        </is>
      </c>
      <c r="AC1982" s="418" t="inlineStr">
        <is>
          <t>L001-100067123</t>
        </is>
      </c>
      <c r="AD1982" s="418" t="inlineStr">
        <is>
          <t>រីឡាយអេប៊ល សូស អ៊ិនដាសស្រ្ទៀល (ខេមបូឌា)</t>
        </is>
      </c>
      <c r="AE1982" s="455" t="n">
        <v>1865584</v>
      </c>
      <c r="AF1982" s="455" t="n">
        <v>1644285</v>
      </c>
      <c r="AG1982" s="455" t="n">
        <v>56870</v>
      </c>
      <c r="AH1982" s="455" t="n">
        <v>0</v>
      </c>
      <c r="AI1982" s="455" t="n">
        <v>164429</v>
      </c>
      <c r="AJ1982" s="455" t="n">
        <v>0</v>
      </c>
      <c r="AK1982" s="455" t="n">
        <v>0</v>
      </c>
      <c r="AL1982" s="455" t="n">
        <v>0</v>
      </c>
      <c r="AM1982" s="455" t="n">
        <v>0</v>
      </c>
      <c r="AN1982" s="455" t="n">
        <v>0</v>
      </c>
      <c r="AO1982" s="455" t="n">
        <v>0</v>
      </c>
      <c r="AP1982" s="455" t="n">
        <v>0</v>
      </c>
      <c r="AQ1982" s="455" t="n">
        <v>0</v>
      </c>
      <c r="AR1982" s="418" t="inlineStr"/>
      <c r="AS1982" s="418" t="inlineStr">
        <is>
          <t>ថ្លៃដឹកជញ្ជូន និងសេវា</t>
        </is>
      </c>
      <c r="AT1982" s="418" t="inlineStr">
        <is>
          <t>បានប្រកាសពន្ធ</t>
        </is>
      </c>
    </row>
    <row r="1983">
      <c r="A1983" s="417" t="n">
        <v>1974</v>
      </c>
      <c r="B1983" s="418" t="inlineStr">
        <is>
          <t>Order Wooden</t>
        </is>
      </c>
      <c r="C1983" s="418" t="inlineStr">
        <is>
          <t>ឃឺន + ណាហ្គែល</t>
        </is>
      </c>
      <c r="D1983" s="418" t="inlineStr">
        <is>
          <t>L001-100045189</t>
        </is>
      </c>
      <c r="E1983" s="418" t="inlineStr">
        <is>
          <t>PTI2221199</t>
        </is>
      </c>
      <c r="F1983" s="419" t="n">
        <v>44875</v>
      </c>
      <c r="G1983" s="420" t="n">
        <v>132352</v>
      </c>
      <c r="H1983" s="418" t="n"/>
      <c r="I1983" s="455" t="n">
        <v>132352</v>
      </c>
      <c r="J1983" s="418">
        <f>IF(L1983&lt;&gt;"",L1983,K1983)</f>
        <v/>
      </c>
      <c r="K1983" s="418">
        <f>IF(AND(T1983=TRUE, U1983=TRUE, V1983=TRUE), IF(W1983&lt;-0.05, "អនុញ្ញាត (អ្នកផ្គត់ផ្គង់ប្រកាសខ្វះ)", "បានប្រកាស (អនុញ្ញាត)"), IF(AND(T1983=FALSE, U1983=FALSE, V1983=FALSE), "ព្យួរទុក (មិនមានទិន្នន័យ)", "ប្រកាសខុស (ព្យួរទុក)"))</f>
        <v/>
      </c>
      <c r="L1983" s="418" t="inlineStr"/>
      <c r="M1983" s="418" t="inlineStr"/>
      <c r="N1983" s="455" t="n"/>
      <c r="O1983" s="455">
        <f>IF(W1983&lt;0,AI1983,I1983)</f>
        <v/>
      </c>
      <c r="P1983" s="455">
        <f>I1983-O1983</f>
        <v/>
      </c>
      <c r="Q1983" s="418" t="n"/>
      <c r="R1983" s="418" t="inlineStr">
        <is>
          <t>PTI2221199</t>
        </is>
      </c>
      <c r="S1983" s="418" t="inlineStr">
        <is>
          <t>PTI2221199</t>
        </is>
      </c>
      <c r="T1983" s="418">
        <f>R1983=S1983</f>
        <v/>
      </c>
      <c r="U1983" s="418">
        <f>AND(MONTH(F1983)=MONTH(Y1983), YEAR(F1983)=YEAR(Y1983))</f>
        <v/>
      </c>
      <c r="V1983" s="418">
        <f>AND(AC1983&lt;&gt;"", 'Company information'!D$4&lt;&gt;"", RIGHT(SUBSTITUTE(AC1983,"-",""),9)=RIGHT(SUBSTITUTE('Company information'!D$4,"-",""),9))</f>
        <v/>
      </c>
      <c r="W1983" s="418">
        <f>AI1983-I1983</f>
        <v/>
      </c>
      <c r="X1983" s="455" t="n"/>
      <c r="Y1983" s="419" t="n">
        <v>44845</v>
      </c>
      <c r="Z1983" s="418" t="inlineStr">
        <is>
          <t>PTI2221199</t>
        </is>
      </c>
      <c r="AA1983" s="418" t="inlineStr"/>
      <c r="AB1983" s="418" t="inlineStr">
        <is>
          <t>បុគ្គលជាប់អាករ</t>
        </is>
      </c>
      <c r="AC1983" s="418" t="inlineStr">
        <is>
          <t>L001-100067123</t>
        </is>
      </c>
      <c r="AD1983" s="418" t="inlineStr">
        <is>
          <t>រីឡាយអេប៊ល សូស អ៊ិនដាសស្រ្ទៀល (ខេមបូឌា)</t>
        </is>
      </c>
      <c r="AE1983" s="455" t="n">
        <v>1512742</v>
      </c>
      <c r="AF1983" s="455" t="n">
        <v>1323520</v>
      </c>
      <c r="AG1983" s="455" t="n">
        <v>56870</v>
      </c>
      <c r="AH1983" s="455" t="n">
        <v>0</v>
      </c>
      <c r="AI1983" s="455" t="n">
        <v>132352</v>
      </c>
      <c r="AJ1983" s="455" t="n">
        <v>0</v>
      </c>
      <c r="AK1983" s="455" t="n">
        <v>0</v>
      </c>
      <c r="AL1983" s="455" t="n">
        <v>0</v>
      </c>
      <c r="AM1983" s="455" t="n">
        <v>0</v>
      </c>
      <c r="AN1983" s="455" t="n">
        <v>0</v>
      </c>
      <c r="AO1983" s="455" t="n">
        <v>0</v>
      </c>
      <c r="AP1983" s="455" t="n">
        <v>0</v>
      </c>
      <c r="AQ1983" s="455" t="n">
        <v>0</v>
      </c>
      <c r="AR1983" s="418" t="inlineStr"/>
      <c r="AS1983" s="418" t="inlineStr">
        <is>
          <t>ថ្លៃដឹកជញ្ជូន និងសេវា</t>
        </is>
      </c>
      <c r="AT1983" s="418" t="inlineStr">
        <is>
          <t>បានប្រកាសពន្ធ</t>
        </is>
      </c>
    </row>
    <row r="1984">
      <c r="A1984" s="417" t="n">
        <v>1975</v>
      </c>
      <c r="B1984" s="418" t="inlineStr">
        <is>
          <t>Order Wooden</t>
        </is>
      </c>
      <c r="C1984" s="418" t="inlineStr">
        <is>
          <t>ឃឺន + ណាហ្គែល</t>
        </is>
      </c>
      <c r="D1984" s="418" t="inlineStr">
        <is>
          <t>L001-100045189</t>
        </is>
      </c>
      <c r="E1984" s="418" t="inlineStr">
        <is>
          <t>PTI2220804</t>
        </is>
      </c>
      <c r="F1984" s="419" t="n">
        <v>44844</v>
      </c>
      <c r="G1984" s="420" t="n">
        <v>26878</v>
      </c>
      <c r="H1984" s="418" t="n"/>
      <c r="I1984" s="455" t="n">
        <v>26878</v>
      </c>
      <c r="J1984" s="418">
        <f>IF(L1984&lt;&gt;"",L1984,K1984)</f>
        <v/>
      </c>
      <c r="K1984" s="418">
        <f>IF(AND(T1984=TRUE, U1984=TRUE, V1984=TRUE), IF(W1984&lt;-0.05, "អនុញ្ញាត (អ្នកផ្គត់ផ្គង់ប្រកាសខ្វះ)", "បានប្រកាស (អនុញ្ញាត)"), IF(AND(T1984=FALSE, U1984=FALSE, V1984=FALSE), "ព្យួរទុក (មិនមានទិន្នន័យ)", "ប្រកាសខុស (ព្យួរទុក)"))</f>
        <v/>
      </c>
      <c r="L1984" s="418" t="inlineStr"/>
      <c r="M1984" s="418" t="inlineStr"/>
      <c r="N1984" s="455" t="n"/>
      <c r="O1984" s="455">
        <f>IF(W1984&lt;0,AI1984,I1984)</f>
        <v/>
      </c>
      <c r="P1984" s="455">
        <f>I1984-O1984</f>
        <v/>
      </c>
      <c r="Q1984" s="418" t="n"/>
      <c r="R1984" s="418" t="inlineStr">
        <is>
          <t>PTI2220804</t>
        </is>
      </c>
      <c r="S1984" s="418" t="inlineStr">
        <is>
          <t>PTI2220804</t>
        </is>
      </c>
      <c r="T1984" s="418">
        <f>R1984=S1984</f>
        <v/>
      </c>
      <c r="U1984" s="418">
        <f>AND(MONTH(F1984)=MONTH(Y1984), YEAR(F1984)=YEAR(Y1984))</f>
        <v/>
      </c>
      <c r="V1984" s="418">
        <f>AND(AC1984&lt;&gt;"", 'Company information'!D$4&lt;&gt;"", RIGHT(SUBSTITUTE(AC1984,"-",""),9)=RIGHT(SUBSTITUTE('Company information'!D$4,"-",""),9))</f>
        <v/>
      </c>
      <c r="W1984" s="418">
        <f>AI1984-I1984</f>
        <v/>
      </c>
      <c r="X1984" s="455" t="n"/>
      <c r="Y1984" s="419" t="n">
        <v>44844</v>
      </c>
      <c r="Z1984" s="418" t="inlineStr">
        <is>
          <t>PTI2220804</t>
        </is>
      </c>
      <c r="AA1984" s="418" t="inlineStr"/>
      <c r="AB1984" s="418" t="inlineStr">
        <is>
          <t>បុគ្គលជាប់អាករ</t>
        </is>
      </c>
      <c r="AC1984" s="418" t="inlineStr">
        <is>
          <t>L001-100067123</t>
        </is>
      </c>
      <c r="AD1984" s="418" t="inlineStr">
        <is>
          <t>រីឡាយអេប៊ល សូស អ៊ិនដាសស្រ្ទៀល (ខេមបូឌា)</t>
        </is>
      </c>
      <c r="AE1984" s="455" t="n">
        <v>295653</v>
      </c>
      <c r="AF1984" s="455" t="n">
        <v>268775</v>
      </c>
      <c r="AG1984" s="455" t="n">
        <v>0</v>
      </c>
      <c r="AH1984" s="455" t="n">
        <v>0</v>
      </c>
      <c r="AI1984" s="455" t="n">
        <v>26878</v>
      </c>
      <c r="AJ1984" s="455" t="n">
        <v>0</v>
      </c>
      <c r="AK1984" s="455" t="n">
        <v>0</v>
      </c>
      <c r="AL1984" s="455" t="n">
        <v>0</v>
      </c>
      <c r="AM1984" s="455" t="n">
        <v>0</v>
      </c>
      <c r="AN1984" s="455" t="n">
        <v>0</v>
      </c>
      <c r="AO1984" s="455" t="n">
        <v>0</v>
      </c>
      <c r="AP1984" s="455" t="n">
        <v>0</v>
      </c>
      <c r="AQ1984" s="455" t="n">
        <v>0</v>
      </c>
      <c r="AR1984" s="418" t="inlineStr"/>
      <c r="AS1984" s="418" t="inlineStr">
        <is>
          <t>ថ្លៃដឹកជញ្ជូន និងសេវា</t>
        </is>
      </c>
      <c r="AT1984" s="418" t="inlineStr">
        <is>
          <t>បានប្រកាសពន្ធ</t>
        </is>
      </c>
    </row>
    <row r="1985">
      <c r="A1985" s="417" t="n">
        <v>1976</v>
      </c>
      <c r="B1985" s="418" t="inlineStr">
        <is>
          <t>Order Wooden</t>
        </is>
      </c>
      <c r="C1985" s="418" t="inlineStr">
        <is>
          <t>ឃឺន + ណាហ្គែល</t>
        </is>
      </c>
      <c r="D1985" s="418" t="inlineStr">
        <is>
          <t>L001-100045189</t>
        </is>
      </c>
      <c r="E1985" s="418" t="inlineStr">
        <is>
          <t>PTI2220798</t>
        </is>
      </c>
      <c r="F1985" s="419" t="n">
        <v>44844</v>
      </c>
      <c r="G1985" s="420" t="n">
        <v>26878</v>
      </c>
      <c r="H1985" s="418" t="n"/>
      <c r="I1985" s="455" t="n">
        <v>26878</v>
      </c>
      <c r="J1985" s="418">
        <f>IF(L1985&lt;&gt;"",L1985,K1985)</f>
        <v/>
      </c>
      <c r="K1985" s="418">
        <f>IF(AND(T1985=TRUE, U1985=TRUE, V1985=TRUE), IF(W1985&lt;-0.05, "អនុញ្ញាត (អ្នកផ្គត់ផ្គង់ប្រកាសខ្វះ)", "បានប្រកាស (អនុញ្ញាត)"), IF(AND(T1985=FALSE, U1985=FALSE, V1985=FALSE), "ព្យួរទុក (មិនមានទិន្នន័យ)", "ប្រកាសខុស (ព្យួរទុក)"))</f>
        <v/>
      </c>
      <c r="L1985" s="418" t="inlineStr"/>
      <c r="M1985" s="418" t="inlineStr"/>
      <c r="N1985" s="455" t="n"/>
      <c r="O1985" s="455">
        <f>IF(W1985&lt;0,AI1985,I1985)</f>
        <v/>
      </c>
      <c r="P1985" s="455">
        <f>I1985-O1985</f>
        <v/>
      </c>
      <c r="Q1985" s="418" t="n"/>
      <c r="R1985" s="418" t="inlineStr">
        <is>
          <t>PTI2220798</t>
        </is>
      </c>
      <c r="S1985" s="418" t="inlineStr">
        <is>
          <t>PTI2220798</t>
        </is>
      </c>
      <c r="T1985" s="418">
        <f>R1985=S1985</f>
        <v/>
      </c>
      <c r="U1985" s="418">
        <f>AND(MONTH(F1985)=MONTH(Y1985), YEAR(F1985)=YEAR(Y1985))</f>
        <v/>
      </c>
      <c r="V1985" s="418">
        <f>AND(AC1985&lt;&gt;"", 'Company information'!D$4&lt;&gt;"", RIGHT(SUBSTITUTE(AC1985,"-",""),9)=RIGHT(SUBSTITUTE('Company information'!D$4,"-",""),9))</f>
        <v/>
      </c>
      <c r="W1985" s="418">
        <f>AI1985-I1985</f>
        <v/>
      </c>
      <c r="X1985" s="455" t="n"/>
      <c r="Y1985" s="419" t="n">
        <v>44844</v>
      </c>
      <c r="Z1985" s="418" t="inlineStr">
        <is>
          <t>PTI2220798</t>
        </is>
      </c>
      <c r="AA1985" s="418" t="inlineStr"/>
      <c r="AB1985" s="418" t="inlineStr">
        <is>
          <t>បុគ្គលជាប់អាករ</t>
        </is>
      </c>
      <c r="AC1985" s="418" t="inlineStr">
        <is>
          <t>L001-100067123</t>
        </is>
      </c>
      <c r="AD1985" s="418" t="inlineStr">
        <is>
          <t>រីឡាយអេប៊ល សូស អ៊ិនដាសស្រ្ទៀល (ខេមបូឌា)</t>
        </is>
      </c>
      <c r="AE1985" s="455" t="n">
        <v>295653</v>
      </c>
      <c r="AF1985" s="455" t="n">
        <v>268775</v>
      </c>
      <c r="AG1985" s="455" t="n">
        <v>0</v>
      </c>
      <c r="AH1985" s="455" t="n">
        <v>0</v>
      </c>
      <c r="AI1985" s="455" t="n">
        <v>26878</v>
      </c>
      <c r="AJ1985" s="455" t="n">
        <v>0</v>
      </c>
      <c r="AK1985" s="455" t="n">
        <v>0</v>
      </c>
      <c r="AL1985" s="455" t="n">
        <v>0</v>
      </c>
      <c r="AM1985" s="455" t="n">
        <v>0</v>
      </c>
      <c r="AN1985" s="455" t="n">
        <v>0</v>
      </c>
      <c r="AO1985" s="455" t="n">
        <v>0</v>
      </c>
      <c r="AP1985" s="455" t="n">
        <v>0</v>
      </c>
      <c r="AQ1985" s="455" t="n">
        <v>0</v>
      </c>
      <c r="AR1985" s="418" t="inlineStr"/>
      <c r="AS1985" s="418" t="inlineStr">
        <is>
          <t>ថ្លៃដឹកជញ្ជូន និងសេវា</t>
        </is>
      </c>
      <c r="AT1985" s="418" t="inlineStr">
        <is>
          <t>បានប្រកាសពន្ធ</t>
        </is>
      </c>
    </row>
    <row r="1986">
      <c r="A1986" s="417" t="n">
        <v>1977</v>
      </c>
      <c r="B1986" s="418" t="inlineStr">
        <is>
          <t>Order Wooden</t>
        </is>
      </c>
      <c r="C1986" s="418" t="inlineStr">
        <is>
          <t>ឃឺន + ណាហ្គែល</t>
        </is>
      </c>
      <c r="D1986" s="418" t="inlineStr">
        <is>
          <t>L001-100045189</t>
        </is>
      </c>
      <c r="E1986" s="418" t="inlineStr">
        <is>
          <t>PTI2220799</t>
        </is>
      </c>
      <c r="F1986" s="419" t="n">
        <v>44844</v>
      </c>
      <c r="G1986" s="420" t="n">
        <v>26878</v>
      </c>
      <c r="H1986" s="418" t="n"/>
      <c r="I1986" s="455" t="n">
        <v>26878</v>
      </c>
      <c r="J1986" s="418">
        <f>IF(L1986&lt;&gt;"",L1986,K1986)</f>
        <v/>
      </c>
      <c r="K1986" s="418">
        <f>IF(AND(T1986=TRUE, U1986=TRUE, V1986=TRUE), IF(W1986&lt;-0.05, "អនុញ្ញាត (អ្នកផ្គត់ផ្គង់ប្រកាសខ្វះ)", "បានប្រកាស (អនុញ្ញាត)"), IF(AND(T1986=FALSE, U1986=FALSE, V1986=FALSE), "ព្យួរទុក (មិនមានទិន្នន័យ)", "ប្រកាសខុស (ព្យួរទុក)"))</f>
        <v/>
      </c>
      <c r="L1986" s="418" t="inlineStr"/>
      <c r="M1986" s="418" t="inlineStr"/>
      <c r="N1986" s="455" t="n"/>
      <c r="O1986" s="455">
        <f>IF(W1986&lt;0,AI1986,I1986)</f>
        <v/>
      </c>
      <c r="P1986" s="455">
        <f>I1986-O1986</f>
        <v/>
      </c>
      <c r="Q1986" s="418" t="n"/>
      <c r="R1986" s="418" t="inlineStr">
        <is>
          <t>PTI2220799</t>
        </is>
      </c>
      <c r="S1986" s="418" t="inlineStr">
        <is>
          <t>PTI2220799</t>
        </is>
      </c>
      <c r="T1986" s="418">
        <f>R1986=S1986</f>
        <v/>
      </c>
      <c r="U1986" s="418">
        <f>AND(MONTH(F1986)=MONTH(Y1986), YEAR(F1986)=YEAR(Y1986))</f>
        <v/>
      </c>
      <c r="V1986" s="418">
        <f>AND(AC1986&lt;&gt;"", 'Company information'!D$4&lt;&gt;"", RIGHT(SUBSTITUTE(AC1986,"-",""),9)=RIGHT(SUBSTITUTE('Company information'!D$4,"-",""),9))</f>
        <v/>
      </c>
      <c r="W1986" s="418">
        <f>AI1986-I1986</f>
        <v/>
      </c>
      <c r="X1986" s="455" t="n"/>
      <c r="Y1986" s="419" t="n">
        <v>44844</v>
      </c>
      <c r="Z1986" s="418" t="inlineStr">
        <is>
          <t>PTI2220799</t>
        </is>
      </c>
      <c r="AA1986" s="418" t="inlineStr"/>
      <c r="AB1986" s="418" t="inlineStr">
        <is>
          <t>បុគ្គលជាប់អាករ</t>
        </is>
      </c>
      <c r="AC1986" s="418" t="inlineStr">
        <is>
          <t>L001-100067123</t>
        </is>
      </c>
      <c r="AD1986" s="418" t="inlineStr">
        <is>
          <t>រីឡាយអេប៊ល សូស អ៊ិនដាសស្រ្ទៀល (ខេមបូឌា)</t>
        </is>
      </c>
      <c r="AE1986" s="455" t="n">
        <v>295653</v>
      </c>
      <c r="AF1986" s="455" t="n">
        <v>268775</v>
      </c>
      <c r="AG1986" s="455" t="n">
        <v>0</v>
      </c>
      <c r="AH1986" s="455" t="n">
        <v>0</v>
      </c>
      <c r="AI1986" s="455" t="n">
        <v>26878</v>
      </c>
      <c r="AJ1986" s="455" t="n">
        <v>0</v>
      </c>
      <c r="AK1986" s="455" t="n">
        <v>0</v>
      </c>
      <c r="AL1986" s="455" t="n">
        <v>0</v>
      </c>
      <c r="AM1986" s="455" t="n">
        <v>0</v>
      </c>
      <c r="AN1986" s="455" t="n">
        <v>0</v>
      </c>
      <c r="AO1986" s="455" t="n">
        <v>0</v>
      </c>
      <c r="AP1986" s="455" t="n">
        <v>0</v>
      </c>
      <c r="AQ1986" s="455" t="n">
        <v>0</v>
      </c>
      <c r="AR1986" s="418" t="inlineStr"/>
      <c r="AS1986" s="418" t="inlineStr">
        <is>
          <t>ថ្លៃដឹកជញ្ជូន និងសេវា</t>
        </is>
      </c>
      <c r="AT1986" s="418" t="inlineStr">
        <is>
          <t>បានប្រកាសពន្ធ</t>
        </is>
      </c>
    </row>
    <row r="1987">
      <c r="A1987" s="417" t="n">
        <v>1978</v>
      </c>
      <c r="B1987" s="418" t="inlineStr">
        <is>
          <t>Order Wooden</t>
        </is>
      </c>
      <c r="C1987" s="418" t="inlineStr">
        <is>
          <t>ឃឺន + ណាហ្គែល</t>
        </is>
      </c>
      <c r="D1987" s="418" t="inlineStr">
        <is>
          <t>L001-100045189</t>
        </is>
      </c>
      <c r="E1987" s="418" t="inlineStr">
        <is>
          <t>PTI2220807</t>
        </is>
      </c>
      <c r="F1987" s="419" t="n">
        <v>44844</v>
      </c>
      <c r="G1987" s="420" t="n">
        <v>26878</v>
      </c>
      <c r="H1987" s="418" t="n"/>
      <c r="I1987" s="455" t="n">
        <v>26878</v>
      </c>
      <c r="J1987" s="418">
        <f>IF(L1987&lt;&gt;"",L1987,K1987)</f>
        <v/>
      </c>
      <c r="K1987" s="418">
        <f>IF(AND(T1987=TRUE, U1987=TRUE, V1987=TRUE), IF(W1987&lt;-0.05, "អនុញ្ញាត (អ្នកផ្គត់ផ្គង់ប្រកាសខ្វះ)", "បានប្រកាស (អនុញ្ញាត)"), IF(AND(T1987=FALSE, U1987=FALSE, V1987=FALSE), "ព្យួរទុក (មិនមានទិន្នន័យ)", "ប្រកាសខុស (ព្យួរទុក)"))</f>
        <v/>
      </c>
      <c r="L1987" s="418" t="inlineStr"/>
      <c r="M1987" s="418" t="inlineStr"/>
      <c r="N1987" s="455" t="n"/>
      <c r="O1987" s="455">
        <f>IF(W1987&lt;0,AI1987,I1987)</f>
        <v/>
      </c>
      <c r="P1987" s="455">
        <f>I1987-O1987</f>
        <v/>
      </c>
      <c r="Q1987" s="418" t="n"/>
      <c r="R1987" s="418" t="inlineStr">
        <is>
          <t>PTI2220807</t>
        </is>
      </c>
      <c r="S1987" s="418" t="inlineStr">
        <is>
          <t>PTI2220807</t>
        </is>
      </c>
      <c r="T1987" s="418">
        <f>R1987=S1987</f>
        <v/>
      </c>
      <c r="U1987" s="418">
        <f>AND(MONTH(F1987)=MONTH(Y1987), YEAR(F1987)=YEAR(Y1987))</f>
        <v/>
      </c>
      <c r="V1987" s="418">
        <f>AND(AC1987&lt;&gt;"", 'Company information'!D$4&lt;&gt;"", RIGHT(SUBSTITUTE(AC1987,"-",""),9)=RIGHT(SUBSTITUTE('Company information'!D$4,"-",""),9))</f>
        <v/>
      </c>
      <c r="W1987" s="418">
        <f>AI1987-I1987</f>
        <v/>
      </c>
      <c r="X1987" s="455" t="n"/>
      <c r="Y1987" s="419" t="n">
        <v>44844</v>
      </c>
      <c r="Z1987" s="418" t="inlineStr">
        <is>
          <t>PTI2220807</t>
        </is>
      </c>
      <c r="AA1987" s="418" t="inlineStr"/>
      <c r="AB1987" s="418" t="inlineStr">
        <is>
          <t>បុគ្គលជាប់អាករ</t>
        </is>
      </c>
      <c r="AC1987" s="418" t="inlineStr">
        <is>
          <t>L001-100067123</t>
        </is>
      </c>
      <c r="AD1987" s="418" t="inlineStr">
        <is>
          <t>រីឡាយអេប៊ល សូស អ៊ិនដាសស្រ្ទៀល (ខេមបូឌា)</t>
        </is>
      </c>
      <c r="AE1987" s="455" t="n">
        <v>295653</v>
      </c>
      <c r="AF1987" s="455" t="n">
        <v>268775</v>
      </c>
      <c r="AG1987" s="455" t="n">
        <v>0</v>
      </c>
      <c r="AH1987" s="455" t="n">
        <v>0</v>
      </c>
      <c r="AI1987" s="455" t="n">
        <v>26878</v>
      </c>
      <c r="AJ1987" s="455" t="n">
        <v>0</v>
      </c>
      <c r="AK1987" s="455" t="n">
        <v>0</v>
      </c>
      <c r="AL1987" s="455" t="n">
        <v>0</v>
      </c>
      <c r="AM1987" s="455" t="n">
        <v>0</v>
      </c>
      <c r="AN1987" s="455" t="n">
        <v>0</v>
      </c>
      <c r="AO1987" s="455" t="n">
        <v>0</v>
      </c>
      <c r="AP1987" s="455" t="n">
        <v>0</v>
      </c>
      <c r="AQ1987" s="455" t="n">
        <v>0</v>
      </c>
      <c r="AR1987" s="418" t="inlineStr"/>
      <c r="AS1987" s="418" t="inlineStr">
        <is>
          <t>ថ្លៃដឹកជញ្ជូន និងសេវា</t>
        </is>
      </c>
      <c r="AT1987" s="418" t="inlineStr">
        <is>
          <t>បានប្រកាសពន្ធ</t>
        </is>
      </c>
    </row>
    <row r="1988">
      <c r="A1988" s="417" t="n">
        <v>1979</v>
      </c>
      <c r="B1988" s="418" t="inlineStr">
        <is>
          <t>Order Wooden</t>
        </is>
      </c>
      <c r="C1988" s="418" t="inlineStr">
        <is>
          <t>អ សុី អេស ឡូជីស្ទីក (ខេមបូឌា)</t>
        </is>
      </c>
      <c r="D1988" s="418" t="inlineStr">
        <is>
          <t>K005-100112714</t>
        </is>
      </c>
      <c r="E1988" s="418" t="inlineStr">
        <is>
          <t>RCS22--0652</t>
        </is>
      </c>
      <c r="F1988" s="419" t="n">
        <v>44875</v>
      </c>
      <c r="G1988" s="420" t="n">
        <v>47564</v>
      </c>
      <c r="H1988" s="418" t="n"/>
      <c r="I1988" s="455" t="n">
        <v>47564</v>
      </c>
      <c r="J1988" s="418">
        <f>IF(L1988&lt;&gt;"",L1988,K1988)</f>
        <v/>
      </c>
      <c r="K1988" s="418">
        <f>IF(AND(T1988=TRUE, U1988=TRUE, V1988=TRUE), IF(W1988&lt;-0.05, "អនុញ្ញាត (អ្នកផ្គត់ផ្គង់ប្រកាសខ្វះ)", "បានប្រកាស (អនុញ្ញាត)"), IF(AND(T1988=FALSE, U1988=FALSE, V1988=FALSE), "ព្យួរទុក (មិនមានទិន្នន័យ)", "ប្រកាសខុស (ព្យួរទុក)"))</f>
        <v/>
      </c>
      <c r="L1988" s="418" t="inlineStr"/>
      <c r="M1988" s="418" t="inlineStr"/>
      <c r="N1988" s="455" t="n"/>
      <c r="O1988" s="455">
        <f>IF(W1988&lt;0,AI1988,I1988)</f>
        <v/>
      </c>
      <c r="P1988" s="455">
        <f>I1988-O1988</f>
        <v/>
      </c>
      <c r="Q1988" s="418" t="n"/>
      <c r="R1988" s="418" t="inlineStr">
        <is>
          <t>RCS22--0652</t>
        </is>
      </c>
      <c r="S1988" s="418" t="inlineStr">
        <is>
          <t>RCS22-0652</t>
        </is>
      </c>
      <c r="T1988" s="418">
        <f>R1988=S1988</f>
        <v/>
      </c>
      <c r="U1988" s="418">
        <f>AND(MONTH(F1988)=MONTH(Y1988), YEAR(F1988)=YEAR(Y1988))</f>
        <v/>
      </c>
      <c r="V1988" s="418">
        <f>AND(AC1988&lt;&gt;"", 'Company information'!D$4&lt;&gt;"", RIGHT(SUBSTITUTE(AC1988,"-",""),9)=RIGHT(SUBSTITUTE('Company information'!D$4,"-",""),9))</f>
        <v/>
      </c>
      <c r="W1988" s="418">
        <f>AI1988-I1988</f>
        <v/>
      </c>
      <c r="X1988" s="455" t="n"/>
      <c r="Y1988" s="419" t="n">
        <v>44845</v>
      </c>
      <c r="Z1988" s="418" t="inlineStr">
        <is>
          <t>RCS22-0652</t>
        </is>
      </c>
      <c r="AA1988" s="418" t="inlineStr"/>
      <c r="AB1988" s="418" t="inlineStr">
        <is>
          <t>បុគ្គលជាប់អាករ</t>
        </is>
      </c>
      <c r="AC1988" s="418" t="inlineStr">
        <is>
          <t>L001-100067123</t>
        </is>
      </c>
      <c r="AD1988" s="418" t="inlineStr">
        <is>
          <t>រីឡាយអេប៊ល សូស អ៊ិនដាសស្រ្ទៀល (ខេមបូឌា)</t>
        </is>
      </c>
      <c r="AE1988" s="455" t="n">
        <v>523204</v>
      </c>
      <c r="AF1988" s="455" t="n">
        <v>475640</v>
      </c>
      <c r="AG1988" s="455" t="n">
        <v>0</v>
      </c>
      <c r="AH1988" s="455" t="n">
        <v>0</v>
      </c>
      <c r="AI1988" s="455" t="n">
        <v>47564</v>
      </c>
      <c r="AJ1988" s="455" t="n">
        <v>0</v>
      </c>
      <c r="AK1988" s="455" t="n">
        <v>0</v>
      </c>
      <c r="AL1988" s="455" t="n">
        <v>0</v>
      </c>
      <c r="AM1988" s="455" t="n">
        <v>0</v>
      </c>
      <c r="AN1988" s="455" t="n">
        <v>0</v>
      </c>
      <c r="AO1988" s="455" t="n">
        <v>0</v>
      </c>
      <c r="AP1988" s="455" t="n">
        <v>0</v>
      </c>
      <c r="AQ1988" s="455" t="n">
        <v>0</v>
      </c>
      <c r="AR1988" s="418" t="inlineStr"/>
      <c r="AS1988" s="418" t="inlineStr">
        <is>
          <t>ថ្លៃឯកសារ</t>
        </is>
      </c>
      <c r="AT1988" s="418" t="inlineStr">
        <is>
          <t>បានប្រកាសពន្ធ</t>
        </is>
      </c>
    </row>
    <row r="1989">
      <c r="A1989" s="417" t="n">
        <v>1980</v>
      </c>
      <c r="B1989" s="418" t="inlineStr">
        <is>
          <t>Transfer charge</t>
        </is>
      </c>
      <c r="C1989" s="418" t="inlineStr">
        <is>
          <t>អ សុី អេស ឡូជីស្ទីក (ខេមបូឌា)</t>
        </is>
      </c>
      <c r="D1989" s="418" t="inlineStr">
        <is>
          <t>K005-100112714</t>
        </is>
      </c>
      <c r="E1989" s="418" t="inlineStr">
        <is>
          <t>RCS22--0661</t>
        </is>
      </c>
      <c r="F1989" s="419" t="n">
        <v>44905</v>
      </c>
      <c r="G1989" s="420" t="n">
        <v>47576</v>
      </c>
      <c r="H1989" s="418" t="n"/>
      <c r="I1989" s="455" t="n">
        <v>47576</v>
      </c>
      <c r="J1989" s="418">
        <f>IF(L1989&lt;&gt;"",L1989,K1989)</f>
        <v/>
      </c>
      <c r="K1989" s="418">
        <f>IF(AND(T1989=TRUE, U1989=TRUE, V1989=TRUE), IF(W1989&lt;-0.05, "អនុញ្ញាត (អ្នកផ្គត់ផ្គង់ប្រកាសខ្វះ)", "បានប្រកាស (អនុញ្ញាត)"), IF(AND(T1989=FALSE, U1989=FALSE, V1989=FALSE), "ព្យួរទុក (មិនមានទិន្នន័យ)", "ប្រកាសខុស (ព្យួរទុក)"))</f>
        <v/>
      </c>
      <c r="L1989" s="418" t="inlineStr"/>
      <c r="M1989" s="418" t="inlineStr"/>
      <c r="N1989" s="455" t="n"/>
      <c r="O1989" s="455">
        <f>IF(W1989&lt;0,AI1989,I1989)</f>
        <v/>
      </c>
      <c r="P1989" s="455">
        <f>I1989-O1989</f>
        <v/>
      </c>
      <c r="Q1989" s="418" t="n"/>
      <c r="R1989" s="418" t="inlineStr">
        <is>
          <t>RCS22--0661</t>
        </is>
      </c>
      <c r="S1989" s="418" t="inlineStr">
        <is>
          <t>RCS22-0661</t>
        </is>
      </c>
      <c r="T1989" s="418">
        <f>R1989=S1989</f>
        <v/>
      </c>
      <c r="U1989" s="418">
        <f>AND(MONTH(F1989)=MONTH(Y1989), YEAR(F1989)=YEAR(Y1989))</f>
        <v/>
      </c>
      <c r="V1989" s="418">
        <f>AND(AC1989&lt;&gt;"", 'Company information'!D$4&lt;&gt;"", RIGHT(SUBSTITUTE(AC1989,"-",""),9)=RIGHT(SUBSTITUTE('Company information'!D$4,"-",""),9))</f>
        <v/>
      </c>
      <c r="W1989" s="418">
        <f>AI1989-I1989</f>
        <v/>
      </c>
      <c r="X1989" s="455" t="n"/>
      <c r="Y1989" s="419" t="n">
        <v>44846</v>
      </c>
      <c r="Z1989" s="418" t="inlineStr">
        <is>
          <t>RCS22-0661</t>
        </is>
      </c>
      <c r="AA1989" s="418" t="inlineStr"/>
      <c r="AB1989" s="418" t="inlineStr">
        <is>
          <t>បុគ្គលជាប់អាករ</t>
        </is>
      </c>
      <c r="AC1989" s="418" t="inlineStr">
        <is>
          <t>L001-100067123</t>
        </is>
      </c>
      <c r="AD1989" s="418" t="inlineStr">
        <is>
          <t>រីឡាយអេប៊ល សូស អ៊ិនដាសស្រ្ទៀល (ខេមបូឌា)</t>
        </is>
      </c>
      <c r="AE1989" s="455" t="n">
        <v>523331</v>
      </c>
      <c r="AF1989" s="455" t="n">
        <v>475755</v>
      </c>
      <c r="AG1989" s="455" t="n">
        <v>0</v>
      </c>
      <c r="AH1989" s="455" t="n">
        <v>0</v>
      </c>
      <c r="AI1989" s="455" t="n">
        <v>47576</v>
      </c>
      <c r="AJ1989" s="455" t="n">
        <v>0</v>
      </c>
      <c r="AK1989" s="455" t="n">
        <v>0</v>
      </c>
      <c r="AL1989" s="455" t="n">
        <v>0</v>
      </c>
      <c r="AM1989" s="455" t="n">
        <v>0</v>
      </c>
      <c r="AN1989" s="455" t="n">
        <v>0</v>
      </c>
      <c r="AO1989" s="455" t="n">
        <v>0</v>
      </c>
      <c r="AP1989" s="455" t="n">
        <v>0</v>
      </c>
      <c r="AQ1989" s="455" t="n">
        <v>0</v>
      </c>
      <c r="AR1989" s="418" t="inlineStr"/>
      <c r="AS1989" s="418" t="inlineStr">
        <is>
          <t>ថ្លៃឯកសារ</t>
        </is>
      </c>
      <c r="AT1989" s="418" t="inlineStr">
        <is>
          <t>បានប្រកាសពន្ធ</t>
        </is>
      </c>
    </row>
    <row r="1990">
      <c r="A1990" s="417" t="n">
        <v>1981</v>
      </c>
      <c r="B1990" s="418" t="inlineStr">
        <is>
          <t>Transfer charge</t>
        </is>
      </c>
      <c r="C1990" s="418" t="inlineStr">
        <is>
          <t>អ សុី អេស ឡូជីស្ទីក (ខេមបូឌា)</t>
        </is>
      </c>
      <c r="D1990" s="418" t="inlineStr">
        <is>
          <t>K005-100112714</t>
        </is>
      </c>
      <c r="E1990" s="418" t="inlineStr">
        <is>
          <t>RCS22--0648</t>
        </is>
      </c>
      <c r="F1990" s="419" t="n">
        <v>44875</v>
      </c>
      <c r="G1990" s="420" t="n">
        <v>47564</v>
      </c>
      <c r="H1990" s="418" t="n"/>
      <c r="I1990" s="455" t="n">
        <v>47564</v>
      </c>
      <c r="J1990" s="418">
        <f>IF(L1990&lt;&gt;"",L1990,K1990)</f>
        <v/>
      </c>
      <c r="K1990" s="418">
        <f>IF(AND(T1990=TRUE, U1990=TRUE, V1990=TRUE), IF(W1990&lt;-0.05, "អនុញ្ញាត (អ្នកផ្គត់ផ្គង់ប្រកាសខ្វះ)", "បានប្រកាស (អនុញ្ញាត)"), IF(AND(T1990=FALSE, U1990=FALSE, V1990=FALSE), "ព្យួរទុក (មិនមានទិន្នន័យ)", "ប្រកាសខុស (ព្យួរទុក)"))</f>
        <v/>
      </c>
      <c r="L1990" s="418" t="inlineStr"/>
      <c r="M1990" s="418" t="inlineStr"/>
      <c r="N1990" s="455" t="n"/>
      <c r="O1990" s="455">
        <f>IF(W1990&lt;0,AI1990,I1990)</f>
        <v/>
      </c>
      <c r="P1990" s="455">
        <f>I1990-O1990</f>
        <v/>
      </c>
      <c r="Q1990" s="418" t="n"/>
      <c r="R1990" s="418" t="inlineStr">
        <is>
          <t>RCS22--0648</t>
        </is>
      </c>
      <c r="S1990" s="418" t="inlineStr">
        <is>
          <t>RCS22-0648</t>
        </is>
      </c>
      <c r="T1990" s="418">
        <f>R1990=S1990</f>
        <v/>
      </c>
      <c r="U1990" s="418">
        <f>AND(MONTH(F1990)=MONTH(Y1990), YEAR(F1990)=YEAR(Y1990))</f>
        <v/>
      </c>
      <c r="V1990" s="418">
        <f>AND(AC1990&lt;&gt;"", 'Company information'!D$4&lt;&gt;"", RIGHT(SUBSTITUTE(AC1990,"-",""),9)=RIGHT(SUBSTITUTE('Company information'!D$4,"-",""),9))</f>
        <v/>
      </c>
      <c r="W1990" s="418">
        <f>AI1990-I1990</f>
        <v/>
      </c>
      <c r="X1990" s="455" t="n"/>
      <c r="Y1990" s="419" t="n">
        <v>44845</v>
      </c>
      <c r="Z1990" s="418" t="inlineStr">
        <is>
          <t>RCS22-0648</t>
        </is>
      </c>
      <c r="AA1990" s="418" t="inlineStr"/>
      <c r="AB1990" s="418" t="inlineStr">
        <is>
          <t>បុគ្គលជាប់អាករ</t>
        </is>
      </c>
      <c r="AC1990" s="418" t="inlineStr">
        <is>
          <t>L001-100067123</t>
        </is>
      </c>
      <c r="AD1990" s="418" t="inlineStr">
        <is>
          <t>រីឡាយអេប៊ល សូស អ៊ិនដាសស្រ្ទៀល (ខេមបូឌា)</t>
        </is>
      </c>
      <c r="AE1990" s="455" t="n">
        <v>523204</v>
      </c>
      <c r="AF1990" s="455" t="n">
        <v>475640</v>
      </c>
      <c r="AG1990" s="455" t="n">
        <v>0</v>
      </c>
      <c r="AH1990" s="455" t="n">
        <v>0</v>
      </c>
      <c r="AI1990" s="455" t="n">
        <v>47564</v>
      </c>
      <c r="AJ1990" s="455" t="n">
        <v>0</v>
      </c>
      <c r="AK1990" s="455" t="n">
        <v>0</v>
      </c>
      <c r="AL1990" s="455" t="n">
        <v>0</v>
      </c>
      <c r="AM1990" s="455" t="n">
        <v>0</v>
      </c>
      <c r="AN1990" s="455" t="n">
        <v>0</v>
      </c>
      <c r="AO1990" s="455" t="n">
        <v>0</v>
      </c>
      <c r="AP1990" s="455" t="n">
        <v>0</v>
      </c>
      <c r="AQ1990" s="455" t="n">
        <v>0</v>
      </c>
      <c r="AR1990" s="418" t="inlineStr"/>
      <c r="AS1990" s="418" t="inlineStr">
        <is>
          <t>ថ្លៃឯកសារ</t>
        </is>
      </c>
      <c r="AT1990" s="418" t="inlineStr">
        <is>
          <t>បានប្រកាសពន្ធ</t>
        </is>
      </c>
    </row>
    <row r="1991">
      <c r="A1991" s="417" t="n">
        <v>1982</v>
      </c>
      <c r="B1991" s="418" t="inlineStr">
        <is>
          <t>Clean Air Conditioner</t>
        </is>
      </c>
      <c r="C1991" s="418" t="inlineStr">
        <is>
          <t>ឥណ្ឌូ-ត្រេនស៍ ឡូជីស្ទីក (ខេមបូឌា)</t>
        </is>
      </c>
      <c r="D1991" s="418" t="inlineStr">
        <is>
          <t>L001-104004797</t>
        </is>
      </c>
      <c r="E1991" s="418" t="inlineStr">
        <is>
          <t>02181</t>
        </is>
      </c>
      <c r="F1991" s="419" t="n">
        <v>44844</v>
      </c>
      <c r="G1991" s="420" t="n">
        <v>31013</v>
      </c>
      <c r="H1991" s="418" t="n"/>
      <c r="I1991" s="455" t="n">
        <v>31013</v>
      </c>
      <c r="J1991" s="418">
        <f>IF(L1991&lt;&gt;"",L1991,K1991)</f>
        <v/>
      </c>
      <c r="K1991" s="418">
        <f>IF(AND(T1991=TRUE, U1991=TRUE, V1991=TRUE), IF(W1991&lt;-0.05, "អនុញ្ញាត (អ្នកផ្គត់ផ្គង់ប្រកាសខ្វះ)", "បានប្រកាស (អនុញ្ញាត)"), IF(AND(T1991=FALSE, U1991=FALSE, V1991=FALSE), "ព្យួរទុក (មិនមានទិន្នន័យ)", "ប្រកាសខុស (ព្យួរទុក)"))</f>
        <v/>
      </c>
      <c r="L1991" s="418" t="inlineStr"/>
      <c r="M1991" s="418" t="inlineStr"/>
      <c r="N1991" s="455" t="n"/>
      <c r="O1991" s="455">
        <f>IF(W1991&lt;0,AI1991,I1991)</f>
        <v/>
      </c>
      <c r="P1991" s="455">
        <f>I1991-O1991</f>
        <v/>
      </c>
      <c r="Q1991" s="418" t="n"/>
      <c r="R1991" s="418" t="inlineStr">
        <is>
          <t>02181</t>
        </is>
      </c>
      <c r="S1991" s="418" t="inlineStr">
        <is>
          <t>02181</t>
        </is>
      </c>
      <c r="T1991" s="418">
        <f>R1991=S1991</f>
        <v/>
      </c>
      <c r="U1991" s="418">
        <f>AND(MONTH(F1991)=MONTH(Y1991), YEAR(F1991)=YEAR(Y1991))</f>
        <v/>
      </c>
      <c r="V1991" s="418">
        <f>AND(AC1991&lt;&gt;"", 'Company information'!D$4&lt;&gt;"", RIGHT(SUBSTITUTE(AC1991,"-",""),9)=RIGHT(SUBSTITUTE('Company information'!D$4,"-",""),9))</f>
        <v/>
      </c>
      <c r="W1991" s="418">
        <f>AI1991-I1991</f>
        <v/>
      </c>
      <c r="X1991" s="455" t="n"/>
      <c r="Y1991" s="419" t="n">
        <v>44844</v>
      </c>
      <c r="Z1991" s="418" t="inlineStr">
        <is>
          <t>02181</t>
        </is>
      </c>
      <c r="AA1991" s="418" t="inlineStr"/>
      <c r="AB1991" s="418" t="inlineStr">
        <is>
          <t>បុគ្គលជាប់អាករ</t>
        </is>
      </c>
      <c r="AC1991" s="418" t="inlineStr">
        <is>
          <t>L001-100067123</t>
        </is>
      </c>
      <c r="AD1991" s="418" t="inlineStr">
        <is>
          <t>រីឡាយអេប៊ល សូស អ៊ិនដាសស្រ្ទៀល (ខេមបូឌា)</t>
        </is>
      </c>
      <c r="AE1991" s="455" t="n">
        <v>341139</v>
      </c>
      <c r="AF1991" s="455" t="n">
        <v>310126</v>
      </c>
      <c r="AG1991" s="455" t="n">
        <v>0</v>
      </c>
      <c r="AH1991" s="455" t="n">
        <v>0</v>
      </c>
      <c r="AI1991" s="455" t="n">
        <v>31013</v>
      </c>
      <c r="AJ1991" s="455" t="n">
        <v>0</v>
      </c>
      <c r="AK1991" s="455" t="n">
        <v>0</v>
      </c>
      <c r="AL1991" s="455" t="n">
        <v>0</v>
      </c>
      <c r="AM1991" s="455" t="n">
        <v>0</v>
      </c>
      <c r="AN1991" s="455" t="n">
        <v>0</v>
      </c>
      <c r="AO1991" s="455" t="n">
        <v>0</v>
      </c>
      <c r="AP1991" s="455" t="n">
        <v>0</v>
      </c>
      <c r="AQ1991" s="455" t="n">
        <v>0</v>
      </c>
      <c r="AR1991" s="418" t="inlineStr"/>
      <c r="AS1991" s="418" t="inlineStr">
        <is>
          <t>ថ្លៃឯកសារ /Document fee</t>
        </is>
      </c>
      <c r="AT1991" s="418" t="inlineStr">
        <is>
          <t>បានប្រកាសពន្ធ</t>
        </is>
      </c>
    </row>
    <row r="1992">
      <c r="A1992" s="417" t="n">
        <v>1983</v>
      </c>
      <c r="B1992" s="418" t="inlineStr">
        <is>
          <t>Rental Car</t>
        </is>
      </c>
      <c r="C1992" s="418" t="inlineStr">
        <is>
          <t>ឥណ្ឌូ-ត្រេនស៍ ឡូជីស្ទីក (ខេមបូឌា)</t>
        </is>
      </c>
      <c r="D1992" s="418" t="inlineStr">
        <is>
          <t>L001-104004797</t>
        </is>
      </c>
      <c r="E1992" s="418" t="inlineStr">
        <is>
          <t>02201</t>
        </is>
      </c>
      <c r="F1992" s="419" t="n">
        <v>44844</v>
      </c>
      <c r="G1992" s="420" t="n">
        <v>31013</v>
      </c>
      <c r="H1992" s="418" t="n"/>
      <c r="I1992" s="455" t="n">
        <v>31013</v>
      </c>
      <c r="J1992" s="418">
        <f>IF(L1992&lt;&gt;"",L1992,K1992)</f>
        <v/>
      </c>
      <c r="K1992" s="418">
        <f>IF(AND(T1992=TRUE, U1992=TRUE, V1992=TRUE), IF(W1992&lt;-0.05, "អនុញ្ញាត (អ្នកផ្គត់ផ្គង់ប្រកាសខ្វះ)", "បានប្រកាស (អនុញ្ញាត)"), IF(AND(T1992=FALSE, U1992=FALSE, V1992=FALSE), "ព្យួរទុក (មិនមានទិន្នន័យ)", "ប្រកាសខុស (ព្យួរទុក)"))</f>
        <v/>
      </c>
      <c r="L1992" s="418" t="inlineStr"/>
      <c r="M1992" s="418" t="inlineStr"/>
      <c r="N1992" s="455" t="n"/>
      <c r="O1992" s="455">
        <f>IF(W1992&lt;0,AI1992,I1992)</f>
        <v/>
      </c>
      <c r="P1992" s="455">
        <f>I1992-O1992</f>
        <v/>
      </c>
      <c r="Q1992" s="418" t="n"/>
      <c r="R1992" s="418" t="inlineStr">
        <is>
          <t>02201</t>
        </is>
      </c>
      <c r="S1992" s="418" t="inlineStr">
        <is>
          <t>02201</t>
        </is>
      </c>
      <c r="T1992" s="418">
        <f>R1992=S1992</f>
        <v/>
      </c>
      <c r="U1992" s="418">
        <f>AND(MONTH(F1992)=MONTH(Y1992), YEAR(F1992)=YEAR(Y1992))</f>
        <v/>
      </c>
      <c r="V1992" s="418">
        <f>AND(AC1992&lt;&gt;"", 'Company information'!D$4&lt;&gt;"", RIGHT(SUBSTITUTE(AC1992,"-",""),9)=RIGHT(SUBSTITUTE('Company information'!D$4,"-",""),9))</f>
        <v/>
      </c>
      <c r="W1992" s="418">
        <f>AI1992-I1992</f>
        <v/>
      </c>
      <c r="X1992" s="455" t="n"/>
      <c r="Y1992" s="419" t="n">
        <v>44844</v>
      </c>
      <c r="Z1992" s="418" t="inlineStr">
        <is>
          <t>02201</t>
        </is>
      </c>
      <c r="AA1992" s="418" t="inlineStr"/>
      <c r="AB1992" s="418" t="inlineStr">
        <is>
          <t>បុគ្គលជាប់អាករ</t>
        </is>
      </c>
      <c r="AC1992" s="418" t="inlineStr">
        <is>
          <t>L001-100067123</t>
        </is>
      </c>
      <c r="AD1992" s="418" t="inlineStr">
        <is>
          <t>រីឡាយអេប៊ល សូស អ៊ិនដាសស្រ្ទៀល (ខេមបូឌា)</t>
        </is>
      </c>
      <c r="AE1992" s="455" t="n">
        <v>341139</v>
      </c>
      <c r="AF1992" s="455" t="n">
        <v>310126</v>
      </c>
      <c r="AG1992" s="455" t="n">
        <v>0</v>
      </c>
      <c r="AH1992" s="455" t="n">
        <v>0</v>
      </c>
      <c r="AI1992" s="455" t="n">
        <v>31013</v>
      </c>
      <c r="AJ1992" s="455" t="n">
        <v>0</v>
      </c>
      <c r="AK1992" s="455" t="n">
        <v>0</v>
      </c>
      <c r="AL1992" s="455" t="n">
        <v>0</v>
      </c>
      <c r="AM1992" s="455" t="n">
        <v>0</v>
      </c>
      <c r="AN1992" s="455" t="n">
        <v>0</v>
      </c>
      <c r="AO1992" s="455" t="n">
        <v>0</v>
      </c>
      <c r="AP1992" s="455" t="n">
        <v>0</v>
      </c>
      <c r="AQ1992" s="455" t="n">
        <v>0</v>
      </c>
      <c r="AR1992" s="418" t="inlineStr"/>
      <c r="AS1992" s="418" t="inlineStr">
        <is>
          <t>ថ្លៃ Handing / Handing fee</t>
        </is>
      </c>
      <c r="AT1992" s="418" t="inlineStr">
        <is>
          <t>បានប្រកាសពន្ធ</t>
        </is>
      </c>
    </row>
    <row r="1993">
      <c r="A1993" s="417" t="n">
        <v>1984</v>
      </c>
      <c r="B1993" s="418" t="inlineStr">
        <is>
          <t>Lunch for Buyer LC</t>
        </is>
      </c>
      <c r="C1993" s="418" t="inlineStr">
        <is>
          <t>អិចស្ពោលាំងកា ហ្រ្វេត (ខេមបូឌា) លីមីធីត</t>
        </is>
      </c>
      <c r="D1993" s="418" t="inlineStr">
        <is>
          <t>L001-107000385</t>
        </is>
      </c>
      <c r="E1993" s="418" t="inlineStr">
        <is>
          <t>EFL-PNH-00045960</t>
        </is>
      </c>
      <c r="F1993" s="419" t="n">
        <v>44722</v>
      </c>
      <c r="G1993" s="420" t="n">
        <v>26865</v>
      </c>
      <c r="H1993" s="418" t="n"/>
      <c r="I1993" s="455" t="n">
        <v>26865</v>
      </c>
      <c r="J1993" s="418">
        <f>IF(L1993&lt;&gt;"",L1993,K1993)</f>
        <v/>
      </c>
      <c r="K1993" s="418">
        <f>IF(AND(T1993=TRUE, U1993=TRUE, V1993=TRUE), IF(W1993&lt;-0.05, "អនុញ្ញាត (អ្នកផ្គត់ផ្គង់ប្រកាសខ្វះ)", "បានប្រកាស (អនុញ្ញាត)"), IF(AND(T1993=FALSE, U1993=FALSE, V1993=FALSE), "ព្យួរទុក (មិនមានទិន្នន័យ)", "ប្រកាសខុស (ព្យួរទុក)"))</f>
        <v/>
      </c>
      <c r="L1993" s="418" t="inlineStr"/>
      <c r="M1993" s="418" t="inlineStr"/>
      <c r="N1993" s="455" t="n"/>
      <c r="O1993" s="455">
        <f>IF(W1993&lt;0,AI1993,I1993)</f>
        <v/>
      </c>
      <c r="P1993" s="455">
        <f>I1993-O1993</f>
        <v/>
      </c>
      <c r="Q1993" s="418" t="n"/>
      <c r="R1993" s="418" t="inlineStr">
        <is>
          <t>EFL-PNH-00045960</t>
        </is>
      </c>
      <c r="S1993" s="418" t="inlineStr">
        <is>
          <t>EFL-PNH-00045960</t>
        </is>
      </c>
      <c r="T1993" s="418">
        <f>R1993=S1993</f>
        <v/>
      </c>
      <c r="U1993" s="418">
        <f>AND(MONTH(F1993)=MONTH(Y1993), YEAR(F1993)=YEAR(Y1993))</f>
        <v/>
      </c>
      <c r="V1993" s="418">
        <f>AND(AC1993&lt;&gt;"", 'Company information'!D$4&lt;&gt;"", RIGHT(SUBSTITUTE(AC1993,"-",""),9)=RIGHT(SUBSTITUTE('Company information'!D$4,"-",""),9))</f>
        <v/>
      </c>
      <c r="W1993" s="418">
        <f>AI1993-I1993</f>
        <v/>
      </c>
      <c r="X1993" s="455" t="n"/>
      <c r="Y1993" s="419" t="n">
        <v>44844</v>
      </c>
      <c r="Z1993" s="418" t="inlineStr">
        <is>
          <t>EFL-PNH-00045960</t>
        </is>
      </c>
      <c r="AA1993" s="418" t="inlineStr"/>
      <c r="AB1993" s="418" t="inlineStr">
        <is>
          <t>បុគ្គលជាប់អាករ</t>
        </is>
      </c>
      <c r="AC1993" s="418" t="inlineStr">
        <is>
          <t>L001-100067123</t>
        </is>
      </c>
      <c r="AD1993" s="418" t="inlineStr">
        <is>
          <t>រីឡាយអេប៊ល សូស អ៊ិនដាសស្រ្ទៀល (ខេមបូឌា)</t>
        </is>
      </c>
      <c r="AE1993" s="455" t="n">
        <v>295653</v>
      </c>
      <c r="AF1993" s="455" t="n">
        <v>268775</v>
      </c>
      <c r="AG1993" s="455" t="n">
        <v>0</v>
      </c>
      <c r="AH1993" s="455" t="n">
        <v>0</v>
      </c>
      <c r="AI1993" s="455" t="n">
        <v>26878</v>
      </c>
      <c r="AJ1993" s="455" t="n">
        <v>0</v>
      </c>
      <c r="AK1993" s="455" t="n">
        <v>0</v>
      </c>
      <c r="AL1993" s="455" t="n">
        <v>0</v>
      </c>
      <c r="AM1993" s="455" t="n">
        <v>0</v>
      </c>
      <c r="AN1993" s="455" t="n">
        <v>0</v>
      </c>
      <c r="AO1993" s="455" t="n">
        <v>0</v>
      </c>
      <c r="AP1993" s="455" t="n">
        <v>0</v>
      </c>
      <c r="AQ1993" s="455" t="n">
        <v>0</v>
      </c>
      <c r="AR1993" s="418" t="inlineStr"/>
      <c r="AS1993" s="418" t="inlineStr">
        <is>
          <t>AMS,HAWBF,OHANDL</t>
        </is>
      </c>
      <c r="AT1993" s="418" t="inlineStr">
        <is>
          <t>បានប្រកាសពន្ធ</t>
        </is>
      </c>
    </row>
    <row r="1994">
      <c r="A1994" s="417" t="n">
        <v>1985</v>
      </c>
      <c r="B1994" s="418" t="inlineStr">
        <is>
          <t>Lunch for Buyer LC</t>
        </is>
      </c>
      <c r="C1994" s="418" t="inlineStr">
        <is>
          <t>ប្យួរ៉ូ វេរីតាស (ខេមបូឌា) លីមីធីត</t>
        </is>
      </c>
      <c r="D1994" s="418" t="inlineStr">
        <is>
          <t>L001-107024462</t>
        </is>
      </c>
      <c r="E1994" s="418" t="inlineStr">
        <is>
          <t>59013510</t>
        </is>
      </c>
      <c r="F1994" s="419" t="n">
        <v>44875</v>
      </c>
      <c r="G1994" s="420" t="n">
        <v>114981</v>
      </c>
      <c r="H1994" s="418" t="n"/>
      <c r="I1994" s="455" t="n">
        <v>114981</v>
      </c>
      <c r="J1994" s="418">
        <f>IF(L1994&lt;&gt;"",L1994,K1994)</f>
        <v/>
      </c>
      <c r="K1994" s="418">
        <f>IF(AND(T1994=TRUE, U1994=TRUE, V1994=TRUE), IF(W1994&lt;-0.05, "អនុញ្ញាត (អ្នកផ្គត់ផ្គង់ប្រកាសខ្វះ)", "បានប្រកាស (អនុញ្ញាត)"), IF(AND(T1994=FALSE, U1994=FALSE, V1994=FALSE), "ព្យួរទុក (មិនមានទិន្នន័យ)", "ប្រកាសខុស (ព្យួរទុក)"))</f>
        <v/>
      </c>
      <c r="L1994" s="418" t="inlineStr"/>
      <c r="M1994" s="418" t="inlineStr"/>
      <c r="N1994" s="455" t="n"/>
      <c r="O1994" s="455">
        <f>IF(W1994&lt;0,AI1994,I1994)</f>
        <v/>
      </c>
      <c r="P1994" s="455">
        <f>I1994-O1994</f>
        <v/>
      </c>
      <c r="Q1994" s="418" t="n"/>
      <c r="R1994" s="418" t="inlineStr">
        <is>
          <t>59013510</t>
        </is>
      </c>
      <c r="S1994" s="418" t="inlineStr">
        <is>
          <t>59013510</t>
        </is>
      </c>
      <c r="T1994" s="418">
        <f>R1994=S1994</f>
        <v/>
      </c>
      <c r="U1994" s="418">
        <f>AND(MONTH(F1994)=MONTH(Y1994), YEAR(F1994)=YEAR(Y1994))</f>
        <v/>
      </c>
      <c r="V1994" s="418">
        <f>AND(AC1994&lt;&gt;"", 'Company information'!D$4&lt;&gt;"", RIGHT(SUBSTITUTE(AC1994,"-",""),9)=RIGHT(SUBSTITUTE('Company information'!D$4,"-",""),9))</f>
        <v/>
      </c>
      <c r="W1994" s="418">
        <f>AI1994-I1994</f>
        <v/>
      </c>
      <c r="X1994" s="455" t="n"/>
      <c r="Y1994" s="419" t="n">
        <v>44845</v>
      </c>
      <c r="Z1994" s="418" t="inlineStr">
        <is>
          <t>59013510</t>
        </is>
      </c>
      <c r="AA1994" s="418" t="inlineStr"/>
      <c r="AB1994" s="418" t="inlineStr">
        <is>
          <t>បុគ្គលជាប់អាករ</t>
        </is>
      </c>
      <c r="AC1994" s="418" t="inlineStr">
        <is>
          <t>L001-100067123</t>
        </is>
      </c>
      <c r="AD1994" s="418" t="inlineStr">
        <is>
          <t>រីឡាយអេប៊ល សូស អ៊ិនដាសស្រ្ទៀល (ខេមបូឌា)</t>
        </is>
      </c>
      <c r="AE1994" s="455" t="n">
        <v>1264789</v>
      </c>
      <c r="AF1994" s="455" t="n">
        <v>1149808</v>
      </c>
      <c r="AG1994" s="455" t="n">
        <v>0</v>
      </c>
      <c r="AH1994" s="455" t="n">
        <v>0</v>
      </c>
      <c r="AI1994" s="455" t="n">
        <v>114981</v>
      </c>
      <c r="AJ1994" s="455" t="n">
        <v>0</v>
      </c>
      <c r="AK1994" s="455" t="n">
        <v>0</v>
      </c>
      <c r="AL1994" s="455" t="n">
        <v>0</v>
      </c>
      <c r="AM1994" s="455" t="n">
        <v>0</v>
      </c>
      <c r="AN1994" s="455" t="n">
        <v>0</v>
      </c>
      <c r="AO1994" s="455" t="n">
        <v>0</v>
      </c>
      <c r="AP1994" s="455" t="n">
        <v>0</v>
      </c>
      <c r="AQ1994" s="455" t="n">
        <v>0</v>
      </c>
      <c r="AR1994" s="418" t="inlineStr"/>
      <c r="AS1994" s="418" t="inlineStr">
        <is>
          <t>ចំនូលបានមកពីការលក់</t>
        </is>
      </c>
      <c r="AT1994" s="418" t="inlineStr">
        <is>
          <t>បានប្រកាសពន្ធ</t>
        </is>
      </c>
    </row>
    <row r="1995">
      <c r="A1995" s="417" t="n">
        <v>1986</v>
      </c>
      <c r="B1995" s="418" t="inlineStr">
        <is>
          <t>Lunch for Buyer LC</t>
        </is>
      </c>
      <c r="C1995" s="418" t="inlineStr">
        <is>
          <t>អង្គរ ដាតា ខមម្ញូនីខេសិន គ្រុប (អេ ឌី​ ស៊ី)</t>
        </is>
      </c>
      <c r="D1995" s="418" t="inlineStr">
        <is>
          <t>L001-100078885</t>
        </is>
      </c>
      <c r="E1995" s="418" t="inlineStr">
        <is>
          <t>TIPP2219447</t>
        </is>
      </c>
      <c r="F1995" s="419" t="n">
        <v>44571</v>
      </c>
      <c r="G1995" s="420" t="n">
        <v>206350</v>
      </c>
      <c r="H1995" s="418" t="n"/>
      <c r="I1995" s="455" t="n">
        <v>206350</v>
      </c>
      <c r="J1995" s="418">
        <f>IF(L1995&lt;&gt;"",L1995,K1995)</f>
        <v/>
      </c>
      <c r="K1995" s="418">
        <f>IF(AND(T1995=TRUE, U1995=TRUE, V1995=TRUE), IF(W1995&lt;-0.05, "អនុញ្ញាត (អ្នកផ្គត់ផ្គង់ប្រកាសខ្វះ)", "បានប្រកាស (អនុញ្ញាត)"), IF(AND(T1995=FALSE, U1995=FALSE, V1995=FALSE), "ព្យួរទុក (មិនមានទិន្នន័យ)", "ប្រកាសខុស (ព្យួរទុក)"))</f>
        <v/>
      </c>
      <c r="L1995" s="418" t="inlineStr"/>
      <c r="M1995" s="418" t="inlineStr"/>
      <c r="N1995" s="455" t="n"/>
      <c r="O1995" s="455">
        <f>IF(W1995&lt;0,AI1995,I1995)</f>
        <v/>
      </c>
      <c r="P1995" s="455">
        <f>I1995-O1995</f>
        <v/>
      </c>
      <c r="Q1995" s="418" t="n"/>
      <c r="R1995" s="418" t="inlineStr">
        <is>
          <t>TIPP2219447</t>
        </is>
      </c>
      <c r="S1995" s="418" t="inlineStr">
        <is>
          <t>TIPP2219447</t>
        </is>
      </c>
      <c r="T1995" s="418">
        <f>R1995=S1995</f>
        <v/>
      </c>
      <c r="U1995" s="418">
        <f>AND(MONTH(F1995)=MONTH(Y1995), YEAR(F1995)=YEAR(Y1995))</f>
        <v/>
      </c>
      <c r="V1995" s="418">
        <f>AND(AC1995&lt;&gt;"", 'Company information'!D$4&lt;&gt;"", RIGHT(SUBSTITUTE(AC1995,"-",""),9)=RIGHT(SUBSTITUTE('Company information'!D$4,"-",""),9))</f>
        <v/>
      </c>
      <c r="W1995" s="418">
        <f>AI1995-I1995</f>
        <v/>
      </c>
      <c r="X1995" s="455" t="n"/>
      <c r="Y1995" s="419" t="n">
        <v>44835</v>
      </c>
      <c r="Z1995" s="418" t="inlineStr">
        <is>
          <t>TIPP2219447</t>
        </is>
      </c>
      <c r="AA1995" s="418" t="inlineStr"/>
      <c r="AB1995" s="418" t="inlineStr">
        <is>
          <t>បុគ្គលជាប់អាករ</t>
        </is>
      </c>
      <c r="AC1995" s="418" t="inlineStr">
        <is>
          <t>L001-100067123</t>
        </is>
      </c>
      <c r="AD1995" s="418" t="inlineStr">
        <is>
          <t>រីឡាយអេប៊ល សូស អ៊ិនដាសស្រ្ទៀល (ខេមបូឌា)</t>
        </is>
      </c>
      <c r="AE1995" s="455" t="n">
        <v>2269850</v>
      </c>
      <c r="AF1995" s="455" t="n">
        <v>2063500</v>
      </c>
      <c r="AG1995" s="455" t="n">
        <v>0</v>
      </c>
      <c r="AH1995" s="455" t="n">
        <v>0</v>
      </c>
      <c r="AI1995" s="455" t="n">
        <v>206350</v>
      </c>
      <c r="AJ1995" s="455" t="n">
        <v>0</v>
      </c>
      <c r="AK1995" s="455" t="n">
        <v>0</v>
      </c>
      <c r="AL1995" s="455" t="n">
        <v>0</v>
      </c>
      <c r="AM1995" s="455" t="n">
        <v>0</v>
      </c>
      <c r="AN1995" s="455" t="n">
        <v>0</v>
      </c>
      <c r="AO1995" s="455" t="n">
        <v>0</v>
      </c>
      <c r="AP1995" s="455" t="n">
        <v>0</v>
      </c>
      <c r="AQ1995" s="455" t="n">
        <v>0</v>
      </c>
      <c r="AR1995" s="418" t="inlineStr"/>
      <c r="AS1995" s="418" t="inlineStr">
        <is>
          <t>សេវា FTTX</t>
        </is>
      </c>
      <c r="AT1995" s="418" t="inlineStr">
        <is>
          <t>បានប្រកាសពន្ធ</t>
        </is>
      </c>
    </row>
    <row r="1996">
      <c r="A1996" s="417" t="n">
        <v>1987</v>
      </c>
      <c r="B1996" s="418" t="inlineStr">
        <is>
          <t>Lunch for Buyer LC</t>
        </is>
      </c>
      <c r="C1996" s="418" t="inlineStr">
        <is>
          <t>អង្គរ ដាតា ខមម្ញូនីខេសិន គ្រុប (អេ ឌី​ ស៊ី)</t>
        </is>
      </c>
      <c r="D1996" s="418" t="inlineStr">
        <is>
          <t>L001-100078885</t>
        </is>
      </c>
      <c r="E1996" s="418" t="inlineStr">
        <is>
          <t>TIPP2219446</t>
        </is>
      </c>
      <c r="F1996" s="419" t="n">
        <v>44571</v>
      </c>
      <c r="G1996" s="420" t="n">
        <v>206350</v>
      </c>
      <c r="H1996" s="418" t="n"/>
      <c r="I1996" s="455" t="n">
        <v>206350</v>
      </c>
      <c r="J1996" s="418">
        <f>IF(L1996&lt;&gt;"",L1996,K1996)</f>
        <v/>
      </c>
      <c r="K1996" s="418">
        <f>IF(AND(T1996=TRUE, U1996=TRUE, V1996=TRUE), IF(W1996&lt;-0.05, "អនុញ្ញាត (អ្នកផ្គត់ផ្គង់ប្រកាសខ្វះ)", "បានប្រកាស (អនុញ្ញាត)"), IF(AND(T1996=FALSE, U1996=FALSE, V1996=FALSE), "ព្យួរទុក (មិនមានទិន្នន័យ)", "ប្រកាសខុស (ព្យួរទុក)"))</f>
        <v/>
      </c>
      <c r="L1996" s="418" t="inlineStr"/>
      <c r="M1996" s="418" t="inlineStr"/>
      <c r="N1996" s="455" t="n"/>
      <c r="O1996" s="455">
        <f>IF(W1996&lt;0,AI1996,I1996)</f>
        <v/>
      </c>
      <c r="P1996" s="455">
        <f>I1996-O1996</f>
        <v/>
      </c>
      <c r="Q1996" s="418" t="n"/>
      <c r="R1996" s="418" t="inlineStr">
        <is>
          <t>TIPP2219446</t>
        </is>
      </c>
      <c r="S1996" s="418" t="inlineStr">
        <is>
          <t>TIPP2219446</t>
        </is>
      </c>
      <c r="T1996" s="418">
        <f>R1996=S1996</f>
        <v/>
      </c>
      <c r="U1996" s="418">
        <f>AND(MONTH(F1996)=MONTH(Y1996), YEAR(F1996)=YEAR(Y1996))</f>
        <v/>
      </c>
      <c r="V1996" s="418">
        <f>AND(AC1996&lt;&gt;"", 'Company information'!D$4&lt;&gt;"", RIGHT(SUBSTITUTE(AC1996,"-",""),9)=RIGHT(SUBSTITUTE('Company information'!D$4,"-",""),9))</f>
        <v/>
      </c>
      <c r="W1996" s="418">
        <f>AI1996-I1996</f>
        <v/>
      </c>
      <c r="X1996" s="455" t="n"/>
      <c r="Y1996" s="419" t="n">
        <v>44835</v>
      </c>
      <c r="Z1996" s="418" t="inlineStr">
        <is>
          <t>TIPP2219446</t>
        </is>
      </c>
      <c r="AA1996" s="418" t="inlineStr"/>
      <c r="AB1996" s="418" t="inlineStr">
        <is>
          <t>បុគ្គលជាប់អាករ</t>
        </is>
      </c>
      <c r="AC1996" s="418" t="inlineStr">
        <is>
          <t>L001-100067123</t>
        </is>
      </c>
      <c r="AD1996" s="418" t="inlineStr">
        <is>
          <t>រីឡាយអេប៊ល សូស អ៊ិនដាសស្រ្ទៀល (ខេមបូឌា)</t>
        </is>
      </c>
      <c r="AE1996" s="455" t="n">
        <v>2269850</v>
      </c>
      <c r="AF1996" s="455" t="n">
        <v>2063500</v>
      </c>
      <c r="AG1996" s="455" t="n">
        <v>0</v>
      </c>
      <c r="AH1996" s="455" t="n">
        <v>0</v>
      </c>
      <c r="AI1996" s="455" t="n">
        <v>206350</v>
      </c>
      <c r="AJ1996" s="455" t="n">
        <v>0</v>
      </c>
      <c r="AK1996" s="455" t="n">
        <v>0</v>
      </c>
      <c r="AL1996" s="455" t="n">
        <v>0</v>
      </c>
      <c r="AM1996" s="455" t="n">
        <v>0</v>
      </c>
      <c r="AN1996" s="455" t="n">
        <v>0</v>
      </c>
      <c r="AO1996" s="455" t="n">
        <v>0</v>
      </c>
      <c r="AP1996" s="455" t="n">
        <v>0</v>
      </c>
      <c r="AQ1996" s="455" t="n">
        <v>0</v>
      </c>
      <c r="AR1996" s="418" t="inlineStr"/>
      <c r="AS1996" s="418" t="inlineStr">
        <is>
          <t>សេវា FTTX</t>
        </is>
      </c>
      <c r="AT1996" s="418" t="inlineStr">
        <is>
          <t>បានប្រកាសពន្ធ</t>
        </is>
      </c>
    </row>
    <row r="1997">
      <c r="A1997" s="417" t="n">
        <v>1988</v>
      </c>
      <c r="B1997" s="418" t="inlineStr">
        <is>
          <t>Lunch for Buyer LC</t>
        </is>
      </c>
      <c r="C1997" s="418" t="inlineStr">
        <is>
          <t>អង្គរ ដាតា ខមម្ញូនីខេសិន គ្រុប (អេ ឌី​ ស៊ី)</t>
        </is>
      </c>
      <c r="D1997" s="418" t="inlineStr">
        <is>
          <t>L001-100078885</t>
        </is>
      </c>
      <c r="E1997" s="418" t="inlineStr">
        <is>
          <t>TIPP2219566</t>
        </is>
      </c>
      <c r="F1997" s="419" t="n">
        <v>44571</v>
      </c>
      <c r="G1997" s="420" t="n">
        <v>61905</v>
      </c>
      <c r="H1997" s="418" t="n"/>
      <c r="I1997" s="455" t="n">
        <v>61905</v>
      </c>
      <c r="J1997" s="418">
        <f>IF(L1997&lt;&gt;"",L1997,K1997)</f>
        <v/>
      </c>
      <c r="K1997" s="418">
        <f>IF(AND(T1997=TRUE, U1997=TRUE, V1997=TRUE), IF(W1997&lt;-0.05, "អនុញ្ញាត (អ្នកផ្គត់ផ្គង់ប្រកាសខ្វះ)", "បានប្រកាស (អនុញ្ញាត)"), IF(AND(T1997=FALSE, U1997=FALSE, V1997=FALSE), "ព្យួរទុក (មិនមានទិន្នន័យ)", "ប្រកាសខុស (ព្យួរទុក)"))</f>
        <v/>
      </c>
      <c r="L1997" s="418" t="inlineStr"/>
      <c r="M1997" s="418" t="inlineStr"/>
      <c r="N1997" s="455" t="n"/>
      <c r="O1997" s="455">
        <f>IF(W1997&lt;0,AI1997,I1997)</f>
        <v/>
      </c>
      <c r="P1997" s="455">
        <f>I1997-O1997</f>
        <v/>
      </c>
      <c r="Q1997" s="418" t="n"/>
      <c r="R1997" s="418" t="inlineStr">
        <is>
          <t>TIPP2219566</t>
        </is>
      </c>
      <c r="S1997" s="418" t="inlineStr">
        <is>
          <t>TIPP2219566</t>
        </is>
      </c>
      <c r="T1997" s="418">
        <f>R1997=S1997</f>
        <v/>
      </c>
      <c r="U1997" s="418">
        <f>AND(MONTH(F1997)=MONTH(Y1997), YEAR(F1997)=YEAR(Y1997))</f>
        <v/>
      </c>
      <c r="V1997" s="418">
        <f>AND(AC1997&lt;&gt;"", 'Company information'!D$4&lt;&gt;"", RIGHT(SUBSTITUTE(AC1997,"-",""),9)=RIGHT(SUBSTITUTE('Company information'!D$4,"-",""),9))</f>
        <v/>
      </c>
      <c r="W1997" s="418">
        <f>AI1997-I1997</f>
        <v/>
      </c>
      <c r="X1997" s="455" t="n"/>
      <c r="Y1997" s="419" t="n">
        <v>44835</v>
      </c>
      <c r="Z1997" s="418" t="inlineStr">
        <is>
          <t>TIPP2219566</t>
        </is>
      </c>
      <c r="AA1997" s="418" t="inlineStr"/>
      <c r="AB1997" s="418" t="inlineStr">
        <is>
          <t>បុគ្គលជាប់អាករ</t>
        </is>
      </c>
      <c r="AC1997" s="418" t="inlineStr">
        <is>
          <t>L001-100067123</t>
        </is>
      </c>
      <c r="AD1997" s="418" t="inlineStr">
        <is>
          <t>រីឡាយអេប៊ល សូស អ៊ិនដាសស្រ្ទៀល (ខេមបូឌា)</t>
        </is>
      </c>
      <c r="AE1997" s="455" t="n">
        <v>680955</v>
      </c>
      <c r="AF1997" s="455" t="n">
        <v>619050</v>
      </c>
      <c r="AG1997" s="455" t="n">
        <v>0</v>
      </c>
      <c r="AH1997" s="455" t="n">
        <v>0</v>
      </c>
      <c r="AI1997" s="455" t="n">
        <v>61905</v>
      </c>
      <c r="AJ1997" s="455" t="n">
        <v>0</v>
      </c>
      <c r="AK1997" s="455" t="n">
        <v>0</v>
      </c>
      <c r="AL1997" s="455" t="n">
        <v>0</v>
      </c>
      <c r="AM1997" s="455" t="n">
        <v>0</v>
      </c>
      <c r="AN1997" s="455" t="n">
        <v>0</v>
      </c>
      <c r="AO1997" s="455" t="n">
        <v>0</v>
      </c>
      <c r="AP1997" s="455" t="n">
        <v>0</v>
      </c>
      <c r="AQ1997" s="455" t="n">
        <v>0</v>
      </c>
      <c r="AR1997" s="418" t="inlineStr"/>
      <c r="AS1997" s="418" t="inlineStr">
        <is>
          <t>សេវា DPLC</t>
        </is>
      </c>
      <c r="AT1997" s="418" t="inlineStr">
        <is>
          <t>បានប្រកាសពន្ធ</t>
        </is>
      </c>
    </row>
    <row r="1998">
      <c r="A1998" s="417" t="n">
        <v>1989</v>
      </c>
      <c r="B1998" s="418" t="inlineStr">
        <is>
          <t>Sending Fabric, Tape and Hangtag</t>
        </is>
      </c>
      <c r="C1998" s="418" t="inlineStr">
        <is>
          <t>នីអូខម អាយ អេស ភី លីមីធីត</t>
        </is>
      </c>
      <c r="D1998" s="418" t="inlineStr">
        <is>
          <t>L001-100117120</t>
        </is>
      </c>
      <c r="E1998" s="418" t="inlineStr">
        <is>
          <t>221010941</t>
        </is>
      </c>
      <c r="F1998" s="419" t="n">
        <v>44571</v>
      </c>
      <c r="G1998" s="420" t="n">
        <v>680955</v>
      </c>
      <c r="H1998" s="418" t="n"/>
      <c r="I1998" s="455" t="n">
        <v>680955</v>
      </c>
      <c r="J1998" s="418">
        <f>IF(L1998&lt;&gt;"",L1998,K1998)</f>
        <v/>
      </c>
      <c r="K1998" s="418">
        <f>IF(AND(T1998=TRUE, U1998=TRUE, V1998=TRUE), IF(W1998&lt;-0.05, "អនុញ្ញាត (អ្នកផ្គត់ផ្គង់ប្រកាសខ្វះ)", "បានប្រកាស (អនុញ្ញាត)"), IF(AND(T1998=FALSE, U1998=FALSE, V1998=FALSE), "ព្យួរទុក (មិនមានទិន្នន័យ)", "ប្រកាសខុស (ព្យួរទុក)"))</f>
        <v/>
      </c>
      <c r="L1998" s="418" t="inlineStr"/>
      <c r="M1998" s="418" t="inlineStr"/>
      <c r="N1998" s="455" t="n"/>
      <c r="O1998" s="455">
        <f>IF(W1998&lt;0,AI1998,I1998)</f>
        <v/>
      </c>
      <c r="P1998" s="455">
        <f>I1998-O1998</f>
        <v/>
      </c>
      <c r="Q1998" s="418" t="n"/>
      <c r="R1998" s="418" t="inlineStr">
        <is>
          <t>221010941</t>
        </is>
      </c>
      <c r="S1998" s="418" t="inlineStr">
        <is>
          <t>221010941</t>
        </is>
      </c>
      <c r="T1998" s="418">
        <f>R1998=S1998</f>
        <v/>
      </c>
      <c r="U1998" s="418">
        <f>AND(MONTH(F1998)=MONTH(Y1998), YEAR(F1998)=YEAR(Y1998))</f>
        <v/>
      </c>
      <c r="V1998" s="418">
        <f>AND(AC1998&lt;&gt;"", 'Company information'!D$4&lt;&gt;"", RIGHT(SUBSTITUTE(AC1998,"-",""),9)=RIGHT(SUBSTITUTE('Company information'!D$4,"-",""),9))</f>
        <v/>
      </c>
      <c r="W1998" s="418">
        <f>AI1998-I1998</f>
        <v/>
      </c>
      <c r="X1998" s="455" t="n"/>
      <c r="Y1998" s="419" t="n">
        <v>44835</v>
      </c>
      <c r="Z1998" s="418" t="inlineStr">
        <is>
          <t>221010941</t>
        </is>
      </c>
      <c r="AA1998" s="418" t="inlineStr"/>
      <c r="AB1998" s="418" t="inlineStr">
        <is>
          <t>បុគ្គលជាប់អាករ</t>
        </is>
      </c>
      <c r="AC1998" s="418" t="inlineStr">
        <is>
          <t>L001-100067123</t>
        </is>
      </c>
      <c r="AD1998" s="418" t="inlineStr">
        <is>
          <t>រីឡាយអេប៊ល សូស អ៊ិនដាសស្រ្ទៀល (ខេមបូឌា)</t>
        </is>
      </c>
      <c r="AE1998" s="455" t="n">
        <v>7490505</v>
      </c>
      <c r="AF1998" s="455" t="n">
        <v>6809550</v>
      </c>
      <c r="AG1998" s="455" t="n">
        <v>0</v>
      </c>
      <c r="AH1998" s="455" t="n">
        <v>0</v>
      </c>
      <c r="AI1998" s="455" t="n">
        <v>680955</v>
      </c>
      <c r="AJ1998" s="455" t="n">
        <v>0</v>
      </c>
      <c r="AK1998" s="455" t="n">
        <v>0</v>
      </c>
      <c r="AL1998" s="455" t="n">
        <v>0</v>
      </c>
      <c r="AM1998" s="455" t="n">
        <v>0</v>
      </c>
      <c r="AN1998" s="455" t="n">
        <v>0</v>
      </c>
      <c r="AO1998" s="455" t="n">
        <v>0</v>
      </c>
      <c r="AP1998" s="455" t="n">
        <v>0</v>
      </c>
      <c r="AQ1998" s="455" t="n">
        <v>0</v>
      </c>
      <c r="AR1998" s="418" t="inlineStr"/>
      <c r="AS1998" s="418" t="inlineStr">
        <is>
          <t>Service Fee</t>
        </is>
      </c>
      <c r="AT1998" s="418" t="inlineStr">
        <is>
          <t>បានប្រកាសពន្ធ</t>
        </is>
      </c>
    </row>
    <row r="1999">
      <c r="A1999" s="417" t="n">
        <v>1990</v>
      </c>
      <c r="B1999" s="418" t="inlineStr">
        <is>
          <t>Sending Sample</t>
        </is>
      </c>
      <c r="C1999" s="418" t="inlineStr">
        <is>
          <t>កាំម៉ិនតែល</t>
        </is>
      </c>
      <c r="D1999" s="418" t="inlineStr">
        <is>
          <t>L001-100045049</t>
        </is>
      </c>
      <c r="E1999" s="418" t="inlineStr">
        <is>
          <t>2336751</t>
        </is>
      </c>
      <c r="F1999" s="419" t="n">
        <v>44571</v>
      </c>
      <c r="G1999" s="420" t="n">
        <v>2064</v>
      </c>
      <c r="H1999" s="418" t="n"/>
      <c r="I1999" s="455" t="n">
        <v>2064</v>
      </c>
      <c r="J1999" s="418">
        <f>IF(L1999&lt;&gt;"",L1999,K1999)</f>
        <v/>
      </c>
      <c r="K1999" s="418">
        <f>IF(AND(T1999=TRUE, U1999=TRUE, V1999=TRUE), IF(W1999&lt;-0.05, "អនុញ្ញាត (អ្នកផ្គត់ផ្គង់ប្រកាសខ្វះ)", "បានប្រកាស (អនុញ្ញាត)"), IF(AND(T1999=FALSE, U1999=FALSE, V1999=FALSE), "ព្យួរទុក (មិនមានទិន្នន័យ)", "ប្រកាសខុស (ព្យួរទុក)"))</f>
        <v/>
      </c>
      <c r="L1999" s="418" t="inlineStr"/>
      <c r="M1999" s="418" t="inlineStr"/>
      <c r="N1999" s="455" t="n"/>
      <c r="O1999" s="455">
        <f>IF(W1999&lt;0,AI1999,I1999)</f>
        <v/>
      </c>
      <c r="P1999" s="455">
        <f>I1999-O1999</f>
        <v/>
      </c>
      <c r="Q1999" s="418" t="n"/>
      <c r="R1999" s="418" t="inlineStr">
        <is>
          <t>2336751</t>
        </is>
      </c>
      <c r="S1999" s="418" t="inlineStr"/>
      <c r="T1999" s="418">
        <f>R1999=S1999</f>
        <v/>
      </c>
      <c r="U1999" s="418">
        <f>AND(MONTH(F1999)=MONTH(Y1999), YEAR(F1999)=YEAR(Y1999))</f>
        <v/>
      </c>
      <c r="V1999" s="418">
        <f>AND(AC1999&lt;&gt;"", 'Company information'!D$4&lt;&gt;"", RIGHT(SUBSTITUTE(AC1999,"-",""),9)=RIGHT(SUBSTITUTE('Company information'!D$4,"-",""),9))</f>
        <v/>
      </c>
      <c r="W1999" s="418">
        <f>AI1999-I1999</f>
        <v/>
      </c>
      <c r="X1999" s="455" t="n"/>
      <c r="Y1999" s="417" t="n"/>
      <c r="Z1999" s="418" t="n"/>
      <c r="AA1999" s="418" t="n"/>
      <c r="AB1999" s="418" t="n"/>
      <c r="AC1999" s="418" t="n"/>
      <c r="AD1999" s="418" t="n"/>
      <c r="AE1999" s="455" t="n"/>
      <c r="AF1999" s="455" t="n"/>
      <c r="AG1999" s="455" t="n"/>
      <c r="AH1999" s="455" t="n"/>
      <c r="AI1999" s="455" t="n"/>
      <c r="AJ1999" s="455" t="n"/>
      <c r="AK1999" s="455" t="n"/>
      <c r="AL1999" s="455" t="n"/>
      <c r="AM1999" s="455" t="n"/>
      <c r="AN1999" s="455" t="n"/>
      <c r="AO1999" s="455" t="n"/>
      <c r="AP1999" s="455" t="n"/>
      <c r="AQ1999" s="455" t="n"/>
      <c r="AR1999" s="418" t="n"/>
      <c r="AS1999" s="418" t="n"/>
      <c r="AT1999" s="418" t="n"/>
    </row>
    <row r="2000">
      <c r="A2000" s="417" t="n">
        <v>1991</v>
      </c>
      <c r="B2000" s="418" t="inlineStr">
        <is>
          <t>Sending Sample</t>
        </is>
      </c>
      <c r="C2000" s="418" t="inlineStr">
        <is>
          <t>កាំម៉ិនតែល</t>
        </is>
      </c>
      <c r="D2000" s="418" t="inlineStr">
        <is>
          <t>L001-100045049</t>
        </is>
      </c>
      <c r="E2000" s="418" t="inlineStr">
        <is>
          <t>2336749</t>
        </is>
      </c>
      <c r="F2000" s="419" t="n">
        <v>44571</v>
      </c>
      <c r="G2000" s="420" t="n">
        <v>2679</v>
      </c>
      <c r="H2000" s="418" t="n"/>
      <c r="I2000" s="455" t="n">
        <v>2679</v>
      </c>
      <c r="J2000" s="418">
        <f>IF(L2000&lt;&gt;"",L2000,K2000)</f>
        <v/>
      </c>
      <c r="K2000" s="418">
        <f>IF(AND(T2000=TRUE, U2000=TRUE, V2000=TRUE), IF(W2000&lt;-0.05, "អនុញ្ញាត (អ្នកផ្គត់ផ្គង់ប្រកាសខ្វះ)", "បានប្រកាស (អនុញ្ញាត)"), IF(AND(T2000=FALSE, U2000=FALSE, V2000=FALSE), "ព្យួរទុក (មិនមានទិន្នន័យ)", "ប្រកាសខុស (ព្យួរទុក)"))</f>
        <v/>
      </c>
      <c r="L2000" s="418" t="inlineStr"/>
      <c r="M2000" s="418" t="inlineStr"/>
      <c r="N2000" s="455" t="n"/>
      <c r="O2000" s="455">
        <f>IF(W2000&lt;0,AI2000,I2000)</f>
        <v/>
      </c>
      <c r="P2000" s="455">
        <f>I2000-O2000</f>
        <v/>
      </c>
      <c r="Q2000" s="418" t="n"/>
      <c r="R2000" s="418" t="inlineStr">
        <is>
          <t>2336749</t>
        </is>
      </c>
      <c r="S2000" s="418" t="inlineStr"/>
      <c r="T2000" s="418">
        <f>R2000=S2000</f>
        <v/>
      </c>
      <c r="U2000" s="418">
        <f>AND(MONTH(F2000)=MONTH(Y2000), YEAR(F2000)=YEAR(Y2000))</f>
        <v/>
      </c>
      <c r="V2000" s="418">
        <f>AND(AC2000&lt;&gt;"", 'Company information'!D$4&lt;&gt;"", RIGHT(SUBSTITUTE(AC2000,"-",""),9)=RIGHT(SUBSTITUTE('Company information'!D$4,"-",""),9))</f>
        <v/>
      </c>
      <c r="W2000" s="418">
        <f>AI2000-I2000</f>
        <v/>
      </c>
      <c r="X2000" s="455" t="n"/>
      <c r="Y2000" s="417" t="n"/>
      <c r="Z2000" s="418" t="n"/>
      <c r="AA2000" s="418" t="n"/>
      <c r="AB2000" s="418" t="n"/>
      <c r="AC2000" s="418" t="n"/>
      <c r="AD2000" s="418" t="n"/>
      <c r="AE2000" s="455" t="n"/>
      <c r="AF2000" s="455" t="n"/>
      <c r="AG2000" s="455" t="n"/>
      <c r="AH2000" s="455" t="n"/>
      <c r="AI2000" s="455" t="n"/>
      <c r="AJ2000" s="455" t="n"/>
      <c r="AK2000" s="455" t="n"/>
      <c r="AL2000" s="455" t="n"/>
      <c r="AM2000" s="455" t="n"/>
      <c r="AN2000" s="455" t="n"/>
      <c r="AO2000" s="455" t="n"/>
      <c r="AP2000" s="455" t="n"/>
      <c r="AQ2000" s="455" t="n"/>
      <c r="AR2000" s="418" t="n"/>
      <c r="AS2000" s="418" t="n"/>
      <c r="AT2000" s="418" t="n"/>
    </row>
    <row r="2001">
      <c r="A2001" s="417" t="n">
        <v>1992</v>
      </c>
      <c r="B2001" s="418" t="inlineStr">
        <is>
          <t>Transfer charge</t>
        </is>
      </c>
      <c r="C2001" s="418" t="inlineStr">
        <is>
          <t>កាំម៉ិនតែល</t>
        </is>
      </c>
      <c r="D2001" s="418" t="inlineStr">
        <is>
          <t>L001-100045049</t>
        </is>
      </c>
      <c r="E2001" s="418" t="inlineStr">
        <is>
          <t>2336750</t>
        </is>
      </c>
      <c r="F2001" s="419" t="n">
        <v>44571</v>
      </c>
      <c r="G2001" s="420" t="n">
        <v>10869</v>
      </c>
      <c r="H2001" s="418" t="n"/>
      <c r="I2001" s="455" t="n">
        <v>10869</v>
      </c>
      <c r="J2001" s="418">
        <f>IF(L2001&lt;&gt;"",L2001,K2001)</f>
        <v/>
      </c>
      <c r="K2001" s="418">
        <f>IF(AND(T2001=TRUE, U2001=TRUE, V2001=TRUE), IF(W2001&lt;-0.05, "អនុញ្ញាត (អ្នកផ្គត់ផ្គង់ប្រកាសខ្វះ)", "បានប្រកាស (អនុញ្ញាត)"), IF(AND(T2001=FALSE, U2001=FALSE, V2001=FALSE), "ព្យួរទុក (មិនមានទិន្នន័យ)", "ប្រកាសខុស (ព្យួរទុក)"))</f>
        <v/>
      </c>
      <c r="L2001" s="418" t="inlineStr"/>
      <c r="M2001" s="418" t="inlineStr"/>
      <c r="N2001" s="455" t="n"/>
      <c r="O2001" s="455">
        <f>IF(W2001&lt;0,AI2001,I2001)</f>
        <v/>
      </c>
      <c r="P2001" s="455">
        <f>I2001-O2001</f>
        <v/>
      </c>
      <c r="Q2001" s="418" t="n"/>
      <c r="R2001" s="418" t="inlineStr">
        <is>
          <t>2336750</t>
        </is>
      </c>
      <c r="S2001" s="418" t="inlineStr"/>
      <c r="T2001" s="418">
        <f>R2001=S2001</f>
        <v/>
      </c>
      <c r="U2001" s="418">
        <f>AND(MONTH(F2001)=MONTH(Y2001), YEAR(F2001)=YEAR(Y2001))</f>
        <v/>
      </c>
      <c r="V2001" s="418">
        <f>AND(AC2001&lt;&gt;"", 'Company information'!D$4&lt;&gt;"", RIGHT(SUBSTITUTE(AC2001,"-",""),9)=RIGHT(SUBSTITUTE('Company information'!D$4,"-",""),9))</f>
        <v/>
      </c>
      <c r="W2001" s="418">
        <f>AI2001-I2001</f>
        <v/>
      </c>
      <c r="X2001" s="455" t="n"/>
      <c r="Y2001" s="417" t="n"/>
      <c r="Z2001" s="418" t="n"/>
      <c r="AA2001" s="418" t="n"/>
      <c r="AB2001" s="418" t="n"/>
      <c r="AC2001" s="418" t="n"/>
      <c r="AD2001" s="418" t="n"/>
      <c r="AE2001" s="455" t="n"/>
      <c r="AF2001" s="455" t="n"/>
      <c r="AG2001" s="455" t="n"/>
      <c r="AH2001" s="455" t="n"/>
      <c r="AI2001" s="455" t="n"/>
      <c r="AJ2001" s="455" t="n"/>
      <c r="AK2001" s="455" t="n"/>
      <c r="AL2001" s="455" t="n"/>
      <c r="AM2001" s="455" t="n"/>
      <c r="AN2001" s="455" t="n"/>
      <c r="AO2001" s="455" t="n"/>
      <c r="AP2001" s="455" t="n"/>
      <c r="AQ2001" s="455" t="n"/>
      <c r="AR2001" s="418" t="n"/>
      <c r="AS2001" s="418" t="n"/>
      <c r="AT2001" s="418" t="n"/>
    </row>
    <row r="2002">
      <c r="A2002" s="417" t="n">
        <v>1993</v>
      </c>
      <c r="B2002" s="418" t="inlineStr">
        <is>
          <t>Laco QC Inspection Fee in April 2024</t>
        </is>
      </c>
      <c r="C2002" s="418" t="inlineStr">
        <is>
          <t>ហុង អ៊ី ត្រាវែល ស៊ែវីស</t>
        </is>
      </c>
      <c r="D2002" s="418" t="inlineStr">
        <is>
          <t>K002-100102573</t>
        </is>
      </c>
      <c r="E2002" s="418" t="inlineStr">
        <is>
          <t>000217</t>
        </is>
      </c>
      <c r="F2002" s="419" t="n">
        <v>44875</v>
      </c>
      <c r="G2002" s="420" t="n">
        <v>303582</v>
      </c>
      <c r="H2002" s="418" t="n"/>
      <c r="I2002" s="455" t="n">
        <v>303582</v>
      </c>
      <c r="J2002" s="418">
        <f>IF(L2002&lt;&gt;"",L2002,K2002)</f>
        <v/>
      </c>
      <c r="K2002" s="418">
        <f>IF(AND(T2002=TRUE, U2002=TRUE, V2002=TRUE), IF(W2002&lt;-0.05, "អនុញ្ញាត (អ្នកផ្គត់ផ្គង់ប្រកាសខ្វះ)", "បានប្រកាស (អនុញ្ញាត)"), IF(AND(T2002=FALSE, U2002=FALSE, V2002=FALSE), "ព្យួរទុក (មិនមានទិន្នន័យ)", "ប្រកាសខុស (ព្យួរទុក)"))</f>
        <v/>
      </c>
      <c r="L2002" s="418" t="inlineStr"/>
      <c r="M2002" s="418" t="inlineStr"/>
      <c r="N2002" s="455" t="n"/>
      <c r="O2002" s="455">
        <f>IF(W2002&lt;0,AI2002,I2002)</f>
        <v/>
      </c>
      <c r="P2002" s="455">
        <f>I2002-O2002</f>
        <v/>
      </c>
      <c r="Q2002" s="418" t="n"/>
      <c r="R2002" s="418" t="inlineStr">
        <is>
          <t>000217</t>
        </is>
      </c>
      <c r="S2002" s="418" t="inlineStr">
        <is>
          <t>000217</t>
        </is>
      </c>
      <c r="T2002" s="418">
        <f>R2002=S2002</f>
        <v/>
      </c>
      <c r="U2002" s="418">
        <f>AND(MONTH(F2002)=MONTH(Y2002), YEAR(F2002)=YEAR(Y2002))</f>
        <v/>
      </c>
      <c r="V2002" s="418">
        <f>AND(AC2002&lt;&gt;"", 'Company information'!D$4&lt;&gt;"", RIGHT(SUBSTITUTE(AC2002,"-",""),9)=RIGHT(SUBSTITUTE('Company information'!D$4,"-",""),9))</f>
        <v/>
      </c>
      <c r="W2002" s="418">
        <f>AI2002-I2002</f>
        <v/>
      </c>
      <c r="X2002" s="455" t="n"/>
      <c r="Y2002" s="419" t="n">
        <v>44845</v>
      </c>
      <c r="Z2002" s="418" t="inlineStr">
        <is>
          <t>000217</t>
        </is>
      </c>
      <c r="AA2002" s="418" t="inlineStr"/>
      <c r="AB2002" s="418" t="inlineStr">
        <is>
          <t>បុគ្គលជាប់អាករ</t>
        </is>
      </c>
      <c r="AC2002" s="418" t="inlineStr">
        <is>
          <t>L001-100067123</t>
        </is>
      </c>
      <c r="AD2002" s="418" t="inlineStr">
        <is>
          <t>រីឡាយអេប៊ល សូស អ៊ិនដាសស្រ្ទៀល (ខេមបូឌា)</t>
        </is>
      </c>
      <c r="AE2002" s="455" t="n">
        <v>3339406</v>
      </c>
      <c r="AF2002" s="455" t="n">
        <v>3035824</v>
      </c>
      <c r="AG2002" s="455" t="n">
        <v>0</v>
      </c>
      <c r="AH2002" s="455" t="n">
        <v>0</v>
      </c>
      <c r="AI2002" s="455" t="n">
        <v>303582</v>
      </c>
      <c r="AJ2002" s="455" t="n">
        <v>0</v>
      </c>
      <c r="AK2002" s="455" t="n">
        <v>0</v>
      </c>
      <c r="AL2002" s="455" t="n">
        <v>0</v>
      </c>
      <c r="AM2002" s="455" t="n">
        <v>0</v>
      </c>
      <c r="AN2002" s="455" t="n">
        <v>0</v>
      </c>
      <c r="AO2002" s="455" t="n">
        <v>0</v>
      </c>
      <c r="AP2002" s="455" t="n">
        <v>0</v>
      </c>
      <c r="AQ2002" s="455" t="n">
        <v>0</v>
      </c>
      <c r="AR2002" s="418" t="inlineStr"/>
      <c r="AS2002" s="418" t="inlineStr">
        <is>
          <t>Visa</t>
        </is>
      </c>
      <c r="AT2002" s="418" t="inlineStr">
        <is>
          <t>បានប្រកាសពន្ធ</t>
        </is>
      </c>
    </row>
    <row r="2003">
      <c r="A2003" s="417" t="n">
        <v>1994</v>
      </c>
      <c r="B2003" s="418" t="inlineStr">
        <is>
          <t>Transfer charge</t>
        </is>
      </c>
      <c r="C2003" s="418" t="inlineStr">
        <is>
          <t>អេភីអិល ឡូយីស្ទីក (ខេមបូឌា) ភីធីអ៊ី អិលធីឌី</t>
        </is>
      </c>
      <c r="D2003" s="418" t="inlineStr">
        <is>
          <t>L001-100046460</t>
        </is>
      </c>
      <c r="E2003" s="418" t="inlineStr">
        <is>
          <t>PNHL490324</t>
        </is>
      </c>
      <c r="F2003" s="419" t="n">
        <v>44722</v>
      </c>
      <c r="G2003" s="420" t="n">
        <v>192241</v>
      </c>
      <c r="H2003" s="418" t="n"/>
      <c r="I2003" s="455" t="n">
        <v>192241</v>
      </c>
      <c r="J2003" s="418">
        <f>IF(L2003&lt;&gt;"",L2003,K2003)</f>
        <v/>
      </c>
      <c r="K2003" s="418">
        <f>IF(AND(T2003=TRUE, U2003=TRUE, V2003=TRUE), IF(W2003&lt;-0.05, "អនុញ្ញាត (អ្នកផ្គត់ផ្គង់ប្រកាសខ្វះ)", "បានប្រកាស (អនុញ្ញាត)"), IF(AND(T2003=FALSE, U2003=FALSE, V2003=FALSE), "ព្យួរទុក (មិនមានទិន្នន័យ)", "ប្រកាសខុស (ព្យួរទុក)"))</f>
        <v/>
      </c>
      <c r="L2003" s="418" t="inlineStr"/>
      <c r="M2003" s="418" t="inlineStr"/>
      <c r="N2003" s="455" t="n"/>
      <c r="O2003" s="455">
        <f>IF(W2003&lt;0,AI2003,I2003)</f>
        <v/>
      </c>
      <c r="P2003" s="455">
        <f>I2003-O2003</f>
        <v/>
      </c>
      <c r="Q2003" s="418" t="n"/>
      <c r="R2003" s="418" t="inlineStr">
        <is>
          <t>PNHL490324</t>
        </is>
      </c>
      <c r="S2003" s="418" t="inlineStr">
        <is>
          <t>PNHL490324</t>
        </is>
      </c>
      <c r="T2003" s="418">
        <f>R2003=S2003</f>
        <v/>
      </c>
      <c r="U2003" s="418">
        <f>AND(MONTH(F2003)=MONTH(Y2003), YEAR(F2003)=YEAR(Y2003))</f>
        <v/>
      </c>
      <c r="V2003" s="418">
        <f>AND(AC2003&lt;&gt;"", 'Company information'!D$4&lt;&gt;"", RIGHT(SUBSTITUTE(AC2003,"-",""),9)=RIGHT(SUBSTITUTE('Company information'!D$4,"-",""),9))</f>
        <v/>
      </c>
      <c r="W2003" s="418">
        <f>AI2003-I2003</f>
        <v/>
      </c>
      <c r="X2003" s="455" t="n"/>
      <c r="Y2003" s="419" t="n">
        <v>44840</v>
      </c>
      <c r="Z2003" s="418" t="inlineStr">
        <is>
          <t>PNHL490324</t>
        </is>
      </c>
      <c r="AA2003" s="418" t="inlineStr"/>
      <c r="AB2003" s="418" t="inlineStr">
        <is>
          <t>បុគ្គលជាប់អាករ</t>
        </is>
      </c>
      <c r="AC2003" s="418" t="inlineStr">
        <is>
          <t>L001-100067123</t>
        </is>
      </c>
      <c r="AD2003" s="418" t="inlineStr">
        <is>
          <t>រីឡាយអេប៊ល សូស អ៊ិនដាសស្រ្ទៀល (ខេមបូឌា)</t>
        </is>
      </c>
      <c r="AE2003" s="455" t="n">
        <v>2114649</v>
      </c>
      <c r="AF2003" s="455" t="n">
        <v>1922408</v>
      </c>
      <c r="AG2003" s="455" t="n">
        <v>0</v>
      </c>
      <c r="AH2003" s="455" t="n">
        <v>0</v>
      </c>
      <c r="AI2003" s="455" t="n">
        <v>192241</v>
      </c>
      <c r="AJ2003" s="455" t="n">
        <v>0</v>
      </c>
      <c r="AK2003" s="455" t="n">
        <v>0</v>
      </c>
      <c r="AL2003" s="455" t="n">
        <v>0</v>
      </c>
      <c r="AM2003" s="455" t="n">
        <v>0</v>
      </c>
      <c r="AN2003" s="455" t="n">
        <v>0</v>
      </c>
      <c r="AO2003" s="455" t="n">
        <v>0</v>
      </c>
      <c r="AP2003" s="455" t="n">
        <v>0</v>
      </c>
      <c r="AQ2003" s="455" t="n">
        <v>0</v>
      </c>
      <c r="AR2003" s="418" t="inlineStr"/>
      <c r="AS2003" s="418" t="inlineStr">
        <is>
          <t>LOCAL CHARGE &amp; OTHER</t>
        </is>
      </c>
      <c r="AT2003" s="418" t="inlineStr">
        <is>
          <t>បានប្រកាសពន្ធ</t>
        </is>
      </c>
    </row>
    <row r="2004">
      <c r="A2004" s="417" t="n">
        <v>1995</v>
      </c>
      <c r="B2004" s="418" t="inlineStr">
        <is>
          <t>Water expense from 03/04/2024 to 03/05/2024</t>
        </is>
      </c>
      <c r="C2004" s="418" t="inlineStr">
        <is>
          <t>អេភីអិល ឡូយីស្ទីក (ខេមបូឌា) ភីធីអ៊ី អិលធីឌី</t>
        </is>
      </c>
      <c r="D2004" s="418" t="inlineStr">
        <is>
          <t>L001-100046460</t>
        </is>
      </c>
      <c r="E2004" s="418" t="inlineStr">
        <is>
          <t>PNHL490323</t>
        </is>
      </c>
      <c r="F2004" s="419" t="n">
        <v>44722</v>
      </c>
      <c r="G2004" s="420" t="n">
        <v>308837</v>
      </c>
      <c r="H2004" s="418" t="n"/>
      <c r="I2004" s="455" t="n">
        <v>308837</v>
      </c>
      <c r="J2004" s="418">
        <f>IF(L2004&lt;&gt;"",L2004,K2004)</f>
        <v/>
      </c>
      <c r="K2004" s="418">
        <f>IF(AND(T2004=TRUE, U2004=TRUE, V2004=TRUE), IF(W2004&lt;-0.05, "អនុញ្ញាត (អ្នកផ្គត់ផ្គង់ប្រកាសខ្វះ)", "បានប្រកាស (អនុញ្ញាត)"), IF(AND(T2004=FALSE, U2004=FALSE, V2004=FALSE), "ព្យួរទុក (មិនមានទិន្នន័យ)", "ប្រកាសខុស (ព្យួរទុក)"))</f>
        <v/>
      </c>
      <c r="L2004" s="418" t="inlineStr"/>
      <c r="M2004" s="418" t="inlineStr"/>
      <c r="N2004" s="455" t="n"/>
      <c r="O2004" s="455">
        <f>IF(W2004&lt;0,AI2004,I2004)</f>
        <v/>
      </c>
      <c r="P2004" s="455">
        <f>I2004-O2004</f>
        <v/>
      </c>
      <c r="Q2004" s="418" t="n"/>
      <c r="R2004" s="418" t="inlineStr">
        <is>
          <t>PNHL490323</t>
        </is>
      </c>
      <c r="S2004" s="418" t="inlineStr">
        <is>
          <t>PNHL490323</t>
        </is>
      </c>
      <c r="T2004" s="418">
        <f>R2004=S2004</f>
        <v/>
      </c>
      <c r="U2004" s="418">
        <f>AND(MONTH(F2004)=MONTH(Y2004), YEAR(F2004)=YEAR(Y2004))</f>
        <v/>
      </c>
      <c r="V2004" s="418">
        <f>AND(AC2004&lt;&gt;"", 'Company information'!D$4&lt;&gt;"", RIGHT(SUBSTITUTE(AC2004,"-",""),9)=RIGHT(SUBSTITUTE('Company information'!D$4,"-",""),9))</f>
        <v/>
      </c>
      <c r="W2004" s="418">
        <f>AI2004-I2004</f>
        <v/>
      </c>
      <c r="X2004" s="455" t="n"/>
      <c r="Y2004" s="419" t="n">
        <v>44840</v>
      </c>
      <c r="Z2004" s="418" t="inlineStr">
        <is>
          <t>PNHL490323</t>
        </is>
      </c>
      <c r="AA2004" s="418" t="inlineStr"/>
      <c r="AB2004" s="418" t="inlineStr">
        <is>
          <t>បុគ្គលជាប់អាករ</t>
        </is>
      </c>
      <c r="AC2004" s="418" t="inlineStr">
        <is>
          <t>L001-100067123</t>
        </is>
      </c>
      <c r="AD2004" s="418" t="inlineStr">
        <is>
          <t>រីឡាយអេប៊ល សូស អ៊ិនដាសស្រ្ទៀល (ខេមបូឌា)</t>
        </is>
      </c>
      <c r="AE2004" s="455" t="n">
        <v>3397202</v>
      </c>
      <c r="AF2004" s="455" t="n">
        <v>3088365</v>
      </c>
      <c r="AG2004" s="455" t="n">
        <v>0</v>
      </c>
      <c r="AH2004" s="455" t="n">
        <v>0</v>
      </c>
      <c r="AI2004" s="455" t="n">
        <v>308837</v>
      </c>
      <c r="AJ2004" s="455" t="n">
        <v>0</v>
      </c>
      <c r="AK2004" s="455" t="n">
        <v>0</v>
      </c>
      <c r="AL2004" s="455" t="n">
        <v>0</v>
      </c>
      <c r="AM2004" s="455" t="n">
        <v>0</v>
      </c>
      <c r="AN2004" s="455" t="n">
        <v>0</v>
      </c>
      <c r="AO2004" s="455" t="n">
        <v>0</v>
      </c>
      <c r="AP2004" s="455" t="n">
        <v>0</v>
      </c>
      <c r="AQ2004" s="455" t="n">
        <v>0</v>
      </c>
      <c r="AR2004" s="418" t="inlineStr"/>
      <c r="AS2004" s="418" t="inlineStr">
        <is>
          <t>LOCAL CHARGE &amp; OTHER</t>
        </is>
      </c>
      <c r="AT2004" s="418" t="inlineStr">
        <is>
          <t>បានប្រកាសពន្ធ</t>
        </is>
      </c>
    </row>
    <row r="2005">
      <c r="A2005" s="417" t="n">
        <v>1996</v>
      </c>
      <c r="B2005" s="418" t="inlineStr">
        <is>
          <t>Rental car</t>
        </is>
      </c>
      <c r="C2005" s="418" t="inlineStr">
        <is>
          <t>ដាប់បែលយូភីអិល (ខេមបូឌា) ឯ.ក</t>
        </is>
      </c>
      <c r="D2005" s="418" t="inlineStr">
        <is>
          <t>K005-901800929</t>
        </is>
      </c>
      <c r="E2005" s="418" t="inlineStr">
        <is>
          <t>22-2648</t>
        </is>
      </c>
      <c r="F2005" s="419" t="n">
        <v>44752</v>
      </c>
      <c r="G2005" s="420" t="n">
        <v>108871</v>
      </c>
      <c r="H2005" s="418" t="n"/>
      <c r="I2005" s="455" t="n">
        <v>108871</v>
      </c>
      <c r="J2005" s="418">
        <f>IF(L2005&lt;&gt;"",L2005,K2005)</f>
        <v/>
      </c>
      <c r="K2005" s="418">
        <f>IF(AND(T2005=TRUE, U2005=TRUE, V2005=TRUE), IF(W2005&lt;-0.05, "អនុញ្ញាត (អ្នកផ្គត់ផ្គង់ប្រកាសខ្វះ)", "បានប្រកាស (អនុញ្ញាត)"), IF(AND(T2005=FALSE, U2005=FALSE, V2005=FALSE), "ព្យួរទុក (មិនមានទិន្នន័យ)", "ប្រកាសខុស (ព្យួរទុក)"))</f>
        <v/>
      </c>
      <c r="L2005" s="418" t="inlineStr"/>
      <c r="M2005" s="418" t="inlineStr"/>
      <c r="N2005" s="455" t="n"/>
      <c r="O2005" s="455">
        <f>IF(W2005&lt;0,AI2005,I2005)</f>
        <v/>
      </c>
      <c r="P2005" s="455">
        <f>I2005-O2005</f>
        <v/>
      </c>
      <c r="Q2005" s="418" t="n"/>
      <c r="R2005" s="418" t="inlineStr">
        <is>
          <t>22-2648</t>
        </is>
      </c>
      <c r="S2005" s="418" t="inlineStr">
        <is>
          <t>22-2648</t>
        </is>
      </c>
      <c r="T2005" s="418">
        <f>R2005=S2005</f>
        <v/>
      </c>
      <c r="U2005" s="418">
        <f>AND(MONTH(F2005)=MONTH(Y2005), YEAR(F2005)=YEAR(Y2005))</f>
        <v/>
      </c>
      <c r="V2005" s="418">
        <f>AND(AC2005&lt;&gt;"", 'Company information'!D$4&lt;&gt;"", RIGHT(SUBSTITUTE(AC2005,"-",""),9)=RIGHT(SUBSTITUTE('Company information'!D$4,"-",""),9))</f>
        <v/>
      </c>
      <c r="W2005" s="418">
        <f>AI2005-I2005</f>
        <v/>
      </c>
      <c r="X2005" s="455" t="n"/>
      <c r="Y2005" s="419" t="n">
        <v>44841</v>
      </c>
      <c r="Z2005" s="418" t="inlineStr">
        <is>
          <t>22-2648</t>
        </is>
      </c>
      <c r="AA2005" s="418" t="inlineStr"/>
      <c r="AB2005" s="418" t="inlineStr">
        <is>
          <t>បុគ្គលជាប់អាករ</t>
        </is>
      </c>
      <c r="AC2005" s="418" t="inlineStr">
        <is>
          <t>L001-100067123</t>
        </is>
      </c>
      <c r="AD2005" s="418" t="inlineStr">
        <is>
          <t>រីឡាយអេប៊ល សូស អ៊ិនដាសស្រ្ទៀល (ខេមបូឌា)</t>
        </is>
      </c>
      <c r="AE2005" s="455" t="n">
        <v>1197578</v>
      </c>
      <c r="AF2005" s="455" t="n">
        <v>1088707</v>
      </c>
      <c r="AG2005" s="455" t="n">
        <v>0</v>
      </c>
      <c r="AH2005" s="455" t="n">
        <v>0</v>
      </c>
      <c r="AI2005" s="455" t="n">
        <v>108871</v>
      </c>
      <c r="AJ2005" s="455" t="n">
        <v>0</v>
      </c>
      <c r="AK2005" s="455" t="n">
        <v>0</v>
      </c>
      <c r="AL2005" s="455" t="n">
        <v>0</v>
      </c>
      <c r="AM2005" s="455" t="n">
        <v>0</v>
      </c>
      <c r="AN2005" s="455" t="n">
        <v>0</v>
      </c>
      <c r="AO2005" s="455" t="n">
        <v>0</v>
      </c>
      <c r="AP2005" s="455" t="n">
        <v>0</v>
      </c>
      <c r="AQ2005" s="455" t="n">
        <v>0</v>
      </c>
      <c r="AR2005" s="418" t="inlineStr"/>
      <c r="AS2005" s="418" t="inlineStr">
        <is>
          <t>TRADE REVENUE</t>
        </is>
      </c>
      <c r="AT2005" s="418" t="inlineStr">
        <is>
          <t>បានប្រកាសពន្ធ</t>
        </is>
      </c>
    </row>
    <row r="2006">
      <c r="A2006" s="417" t="n">
        <v>1997</v>
      </c>
      <c r="B2006" s="418" t="inlineStr">
        <is>
          <t>Internet Expense</t>
        </is>
      </c>
      <c r="C2006" s="418" t="inlineStr">
        <is>
          <t>ដាប់បែលយូភីអិល (ខេមបូឌា) ឯ.ក</t>
        </is>
      </c>
      <c r="D2006" s="418" t="inlineStr">
        <is>
          <t>K005-901800929</t>
        </is>
      </c>
      <c r="E2006" s="418" t="inlineStr">
        <is>
          <t>22-2647</t>
        </is>
      </c>
      <c r="F2006" s="419" t="n">
        <v>44752</v>
      </c>
      <c r="G2006" s="420" t="n">
        <v>110486</v>
      </c>
      <c r="H2006" s="418" t="n"/>
      <c r="I2006" s="455" t="n">
        <v>110486</v>
      </c>
      <c r="J2006" s="418">
        <f>IF(L2006&lt;&gt;"",L2006,K2006)</f>
        <v/>
      </c>
      <c r="K2006" s="418">
        <f>IF(AND(T2006=TRUE, U2006=TRUE, V2006=TRUE), IF(W2006&lt;-0.05, "អនុញ្ញាត (អ្នកផ្គត់ផ្គង់ប្រកាសខ្វះ)", "បានប្រកាស (អនុញ្ញាត)"), IF(AND(T2006=FALSE, U2006=FALSE, V2006=FALSE), "ព្យួរទុក (មិនមានទិន្នន័យ)", "ប្រកាសខុស (ព្យួរទុក)"))</f>
        <v/>
      </c>
      <c r="L2006" s="418" t="inlineStr"/>
      <c r="M2006" s="418" t="inlineStr"/>
      <c r="N2006" s="455" t="n"/>
      <c r="O2006" s="455">
        <f>IF(W2006&lt;0,AI2006,I2006)</f>
        <v/>
      </c>
      <c r="P2006" s="455">
        <f>I2006-O2006</f>
        <v/>
      </c>
      <c r="Q2006" s="418" t="n"/>
      <c r="R2006" s="418" t="inlineStr">
        <is>
          <t>22-2647</t>
        </is>
      </c>
      <c r="S2006" s="418" t="inlineStr">
        <is>
          <t>22-2647</t>
        </is>
      </c>
      <c r="T2006" s="418">
        <f>R2006=S2006</f>
        <v/>
      </c>
      <c r="U2006" s="418">
        <f>AND(MONTH(F2006)=MONTH(Y2006), YEAR(F2006)=YEAR(Y2006))</f>
        <v/>
      </c>
      <c r="V2006" s="418">
        <f>AND(AC2006&lt;&gt;"", 'Company information'!D$4&lt;&gt;"", RIGHT(SUBSTITUTE(AC2006,"-",""),9)=RIGHT(SUBSTITUTE('Company information'!D$4,"-",""),9))</f>
        <v/>
      </c>
      <c r="W2006" s="418">
        <f>AI2006-I2006</f>
        <v/>
      </c>
      <c r="X2006" s="455" t="n"/>
      <c r="Y2006" s="419" t="n">
        <v>44841</v>
      </c>
      <c r="Z2006" s="418" t="inlineStr">
        <is>
          <t>22-2647</t>
        </is>
      </c>
      <c r="AA2006" s="418" t="inlineStr"/>
      <c r="AB2006" s="418" t="inlineStr">
        <is>
          <t>បុគ្គលជាប់អាករ</t>
        </is>
      </c>
      <c r="AC2006" s="418" t="inlineStr">
        <is>
          <t>L001-100067123</t>
        </is>
      </c>
      <c r="AD2006" s="418" t="inlineStr">
        <is>
          <t>រីឡាយអេប៊ល សូស អ៊ិនដាសស្រ្ទៀល (ខេមបូឌា)</t>
        </is>
      </c>
      <c r="AE2006" s="455" t="n">
        <v>1215350</v>
      </c>
      <c r="AF2006" s="455" t="n">
        <v>1104864</v>
      </c>
      <c r="AG2006" s="455" t="n">
        <v>0</v>
      </c>
      <c r="AH2006" s="455" t="n">
        <v>0</v>
      </c>
      <c r="AI2006" s="455" t="n">
        <v>110486</v>
      </c>
      <c r="AJ2006" s="455" t="n">
        <v>0</v>
      </c>
      <c r="AK2006" s="455" t="n">
        <v>0</v>
      </c>
      <c r="AL2006" s="455" t="n">
        <v>0</v>
      </c>
      <c r="AM2006" s="455" t="n">
        <v>0</v>
      </c>
      <c r="AN2006" s="455" t="n">
        <v>0</v>
      </c>
      <c r="AO2006" s="455" t="n">
        <v>0</v>
      </c>
      <c r="AP2006" s="455" t="n">
        <v>0</v>
      </c>
      <c r="AQ2006" s="455" t="n">
        <v>0</v>
      </c>
      <c r="AR2006" s="418" t="inlineStr"/>
      <c r="AS2006" s="418" t="inlineStr">
        <is>
          <t>TRADE REVENUE</t>
        </is>
      </c>
      <c r="AT2006" s="418" t="inlineStr">
        <is>
          <t>បានប្រកាសពន្ធ</t>
        </is>
      </c>
    </row>
    <row r="2007">
      <c r="A2007" s="417" t="n">
        <v>1998</v>
      </c>
      <c r="B2007" s="418" t="inlineStr">
        <is>
          <t>Transfer charge</t>
        </is>
      </c>
      <c r="C2007" s="418" t="inlineStr">
        <is>
          <t>ដាប់បែលយូភីអិល (ខេមបូឌា) ឯ.ក</t>
        </is>
      </c>
      <c r="D2007" s="418" t="inlineStr">
        <is>
          <t>K005-901800929</t>
        </is>
      </c>
      <c r="E2007" s="418" t="inlineStr">
        <is>
          <t>22-2646</t>
        </is>
      </c>
      <c r="F2007" s="419" t="n">
        <v>44752</v>
      </c>
      <c r="G2007" s="420" t="n">
        <v>107251</v>
      </c>
      <c r="H2007" s="418" t="n"/>
      <c r="I2007" s="455" t="n">
        <v>107251</v>
      </c>
      <c r="J2007" s="418">
        <f>IF(L2007&lt;&gt;"",L2007,K2007)</f>
        <v/>
      </c>
      <c r="K2007" s="418">
        <f>IF(AND(T2007=TRUE, U2007=TRUE, V2007=TRUE), IF(W2007&lt;-0.05, "អនុញ្ញាត (អ្នកផ្គត់ផ្គង់ប្រកាសខ្វះ)", "បានប្រកាស (អនុញ្ញាត)"), IF(AND(T2007=FALSE, U2007=FALSE, V2007=FALSE), "ព្យួរទុក (មិនមានទិន្នន័យ)", "ប្រកាសខុស (ព្យួរទុក)"))</f>
        <v/>
      </c>
      <c r="L2007" s="418" t="inlineStr"/>
      <c r="M2007" s="418" t="inlineStr"/>
      <c r="N2007" s="455" t="n"/>
      <c r="O2007" s="455">
        <f>IF(W2007&lt;0,AI2007,I2007)</f>
        <v/>
      </c>
      <c r="P2007" s="455">
        <f>I2007-O2007</f>
        <v/>
      </c>
      <c r="Q2007" s="418" t="n"/>
      <c r="R2007" s="418" t="inlineStr">
        <is>
          <t>22-2646</t>
        </is>
      </c>
      <c r="S2007" s="418" t="inlineStr">
        <is>
          <t>22-2646</t>
        </is>
      </c>
      <c r="T2007" s="418">
        <f>R2007=S2007</f>
        <v/>
      </c>
      <c r="U2007" s="418">
        <f>AND(MONTH(F2007)=MONTH(Y2007), YEAR(F2007)=YEAR(Y2007))</f>
        <v/>
      </c>
      <c r="V2007" s="418">
        <f>AND(AC2007&lt;&gt;"", 'Company information'!D$4&lt;&gt;"", RIGHT(SUBSTITUTE(AC2007,"-",""),9)=RIGHT(SUBSTITUTE('Company information'!D$4,"-",""),9))</f>
        <v/>
      </c>
      <c r="W2007" s="418">
        <f>AI2007-I2007</f>
        <v/>
      </c>
      <c r="X2007" s="455" t="n"/>
      <c r="Y2007" s="419" t="n">
        <v>44841</v>
      </c>
      <c r="Z2007" s="418" t="inlineStr">
        <is>
          <t>22-2646</t>
        </is>
      </c>
      <c r="AA2007" s="418" t="inlineStr"/>
      <c r="AB2007" s="418" t="inlineStr">
        <is>
          <t>បុគ្គលជាប់អាករ</t>
        </is>
      </c>
      <c r="AC2007" s="418" t="inlineStr">
        <is>
          <t>L001-100067123</t>
        </is>
      </c>
      <c r="AD2007" s="418" t="inlineStr">
        <is>
          <t>រីឡាយអេប៊ល សូស អ៊ិនដាសស្រ្ទៀល (ខេមបូឌា)</t>
        </is>
      </c>
      <c r="AE2007" s="455" t="n">
        <v>1179765</v>
      </c>
      <c r="AF2007" s="455" t="n">
        <v>1072514</v>
      </c>
      <c r="AG2007" s="455" t="n">
        <v>0</v>
      </c>
      <c r="AH2007" s="455" t="n">
        <v>0</v>
      </c>
      <c r="AI2007" s="455" t="n">
        <v>107251</v>
      </c>
      <c r="AJ2007" s="455" t="n">
        <v>0</v>
      </c>
      <c r="AK2007" s="455" t="n">
        <v>0</v>
      </c>
      <c r="AL2007" s="455" t="n">
        <v>0</v>
      </c>
      <c r="AM2007" s="455" t="n">
        <v>0</v>
      </c>
      <c r="AN2007" s="455" t="n">
        <v>0</v>
      </c>
      <c r="AO2007" s="455" t="n">
        <v>0</v>
      </c>
      <c r="AP2007" s="455" t="n">
        <v>0</v>
      </c>
      <c r="AQ2007" s="455" t="n">
        <v>0</v>
      </c>
      <c r="AR2007" s="418" t="inlineStr"/>
      <c r="AS2007" s="418" t="inlineStr">
        <is>
          <t>TRADE REVENUE</t>
        </is>
      </c>
      <c r="AT2007" s="418" t="inlineStr">
        <is>
          <t>បានប្រកាសពន្ធ</t>
        </is>
      </c>
    </row>
    <row r="2008">
      <c r="A2008" s="417" t="n">
        <v>1999</v>
      </c>
      <c r="B2008" s="418" t="inlineStr">
        <is>
          <t>Transfer charge</t>
        </is>
      </c>
      <c r="C2008" s="418" t="inlineStr">
        <is>
          <t>ដាប់បែលយូភីអិល (ខេមបូឌា) ឯ.ក</t>
        </is>
      </c>
      <c r="D2008" s="418" t="inlineStr">
        <is>
          <t>K005-901800929</t>
        </is>
      </c>
      <c r="E2008" s="418" t="inlineStr">
        <is>
          <t>22-2607</t>
        </is>
      </c>
      <c r="F2008" s="419" t="n">
        <v>44630</v>
      </c>
      <c r="G2008" s="420" t="n">
        <v>368218</v>
      </c>
      <c r="H2008" s="418" t="n"/>
      <c r="I2008" s="455" t="n">
        <v>368218</v>
      </c>
      <c r="J2008" s="418">
        <f>IF(L2008&lt;&gt;"",L2008,K2008)</f>
        <v/>
      </c>
      <c r="K2008" s="418">
        <f>IF(AND(T2008=TRUE, U2008=TRUE, V2008=TRUE), IF(W2008&lt;-0.05, "អនុញ្ញាត (អ្នកផ្គត់ផ្គង់ប្រកាសខ្វះ)", "បានប្រកាស (អនុញ្ញាត)"), IF(AND(T2008=FALSE, U2008=FALSE, V2008=FALSE), "ព្យួរទុក (មិនមានទិន្នន័យ)", "ប្រកាសខុស (ព្យួរទុក)"))</f>
        <v/>
      </c>
      <c r="L2008" s="418" t="inlineStr"/>
      <c r="M2008" s="418" t="inlineStr"/>
      <c r="N2008" s="455" t="n"/>
      <c r="O2008" s="455">
        <f>IF(W2008&lt;0,AI2008,I2008)</f>
        <v/>
      </c>
      <c r="P2008" s="455">
        <f>I2008-O2008</f>
        <v/>
      </c>
      <c r="Q2008" s="418" t="n"/>
      <c r="R2008" s="418" t="inlineStr">
        <is>
          <t>22-2607</t>
        </is>
      </c>
      <c r="S2008" s="418" t="inlineStr">
        <is>
          <t>22-2607</t>
        </is>
      </c>
      <c r="T2008" s="418">
        <f>R2008=S2008</f>
        <v/>
      </c>
      <c r="U2008" s="418">
        <f>AND(MONTH(F2008)=MONTH(Y2008), YEAR(F2008)=YEAR(Y2008))</f>
        <v/>
      </c>
      <c r="V2008" s="418">
        <f>AND(AC2008&lt;&gt;"", 'Company information'!D$4&lt;&gt;"", RIGHT(SUBSTITUTE(AC2008,"-",""),9)=RIGHT(SUBSTITUTE('Company information'!D$4,"-",""),9))</f>
        <v/>
      </c>
      <c r="W2008" s="418">
        <f>AI2008-I2008</f>
        <v/>
      </c>
      <c r="X2008" s="455" t="n"/>
      <c r="Y2008" s="419" t="n">
        <v>44837</v>
      </c>
      <c r="Z2008" s="418" t="inlineStr">
        <is>
          <t>22-2607</t>
        </is>
      </c>
      <c r="AA2008" s="418" t="inlineStr"/>
      <c r="AB2008" s="418" t="inlineStr">
        <is>
          <t>បុគ្គលជាប់អាករ</t>
        </is>
      </c>
      <c r="AC2008" s="418" t="inlineStr">
        <is>
          <t>L001-100067123</t>
        </is>
      </c>
      <c r="AD2008" s="418" t="inlineStr">
        <is>
          <t>រីឡាយអេប៊ល សូស អ៊ិនដាសស្រ្ទៀល (ខេមបូឌា)</t>
        </is>
      </c>
      <c r="AE2008" s="455" t="n">
        <v>4050394</v>
      </c>
      <c r="AF2008" s="455" t="n">
        <v>3682176</v>
      </c>
      <c r="AG2008" s="455" t="n">
        <v>0</v>
      </c>
      <c r="AH2008" s="455" t="n">
        <v>0</v>
      </c>
      <c r="AI2008" s="455" t="n">
        <v>368218</v>
      </c>
      <c r="AJ2008" s="455" t="n">
        <v>0</v>
      </c>
      <c r="AK2008" s="455" t="n">
        <v>0</v>
      </c>
      <c r="AL2008" s="455" t="n">
        <v>0</v>
      </c>
      <c r="AM2008" s="455" t="n">
        <v>0</v>
      </c>
      <c r="AN2008" s="455" t="n">
        <v>0</v>
      </c>
      <c r="AO2008" s="455" t="n">
        <v>0</v>
      </c>
      <c r="AP2008" s="455" t="n">
        <v>0</v>
      </c>
      <c r="AQ2008" s="455" t="n">
        <v>0</v>
      </c>
      <c r="AR2008" s="418" t="inlineStr"/>
      <c r="AS2008" s="418" t="inlineStr">
        <is>
          <t>TRADE REVENUE</t>
        </is>
      </c>
      <c r="AT2008" s="418" t="inlineStr">
        <is>
          <t>បានប្រកាសពន្ធ</t>
        </is>
      </c>
    </row>
    <row r="2009">
      <c r="A2009" s="417" t="n">
        <v>2000</v>
      </c>
      <c r="B2009" s="418" t="inlineStr">
        <is>
          <t>Transfer charge</t>
        </is>
      </c>
      <c r="C2009" s="418" t="inlineStr">
        <is>
          <t>វ៉ុលត្រេន ឡូជីស្ទីក (ខេមបូឌា) ឯ.ក</t>
        </is>
      </c>
      <c r="D2009" s="418" t="inlineStr">
        <is>
          <t>K010-901800934</t>
        </is>
      </c>
      <c r="E2009" s="418" t="inlineStr">
        <is>
          <t>VOL221360</t>
        </is>
      </c>
      <c r="F2009" s="419" t="n">
        <v>44722</v>
      </c>
      <c r="G2009" s="420" t="n">
        <v>121097</v>
      </c>
      <c r="H2009" s="418" t="n"/>
      <c r="I2009" s="455" t="n">
        <v>121097</v>
      </c>
      <c r="J2009" s="418">
        <f>IF(L2009&lt;&gt;"",L2009,K2009)</f>
        <v/>
      </c>
      <c r="K2009" s="418">
        <f>IF(AND(T2009=TRUE, U2009=TRUE, V2009=TRUE), IF(W2009&lt;-0.05, "អនុញ្ញាត (អ្នកផ្គត់ផ្គង់ប្រកាសខ្វះ)", "បានប្រកាស (អនុញ្ញាត)"), IF(AND(T2009=FALSE, U2009=FALSE, V2009=FALSE), "ព្យួរទុក (មិនមានទិន្នន័យ)", "ប្រកាសខុស (ព្យួរទុក)"))</f>
        <v/>
      </c>
      <c r="L2009" s="418" t="inlineStr"/>
      <c r="M2009" s="418" t="inlineStr"/>
      <c r="N2009" s="455" t="n"/>
      <c r="O2009" s="455">
        <f>IF(W2009&lt;0,AI2009,I2009)</f>
        <v/>
      </c>
      <c r="P2009" s="455">
        <f>I2009-O2009</f>
        <v/>
      </c>
      <c r="Q2009" s="418" t="n"/>
      <c r="R2009" s="418" t="inlineStr">
        <is>
          <t>VOL221360</t>
        </is>
      </c>
      <c r="S2009" s="418" t="inlineStr">
        <is>
          <t>VOL221360</t>
        </is>
      </c>
      <c r="T2009" s="418">
        <f>R2009=S2009</f>
        <v/>
      </c>
      <c r="U2009" s="418">
        <f>AND(MONTH(F2009)=MONTH(Y2009), YEAR(F2009)=YEAR(Y2009))</f>
        <v/>
      </c>
      <c r="V2009" s="418">
        <f>AND(AC2009&lt;&gt;"", 'Company information'!D$4&lt;&gt;"", RIGHT(SUBSTITUTE(AC2009,"-",""),9)=RIGHT(SUBSTITUTE('Company information'!D$4,"-",""),9))</f>
        <v/>
      </c>
      <c r="W2009" s="418">
        <f>AI2009-I2009</f>
        <v/>
      </c>
      <c r="X2009" s="455" t="n"/>
      <c r="Y2009" s="419" t="n">
        <v>44840</v>
      </c>
      <c r="Z2009" s="418" t="inlineStr">
        <is>
          <t>VOL221360</t>
        </is>
      </c>
      <c r="AA2009" s="418" t="inlineStr"/>
      <c r="AB2009" s="418" t="inlineStr">
        <is>
          <t>បុគ្គលជាប់អាករ</t>
        </is>
      </c>
      <c r="AC2009" s="418" t="inlineStr">
        <is>
          <t>L001-100067123</t>
        </is>
      </c>
      <c r="AD2009" s="418" t="inlineStr">
        <is>
          <t>រីឡាយអេប៊ល សូស អ៊ិនដាសស្រ្ទៀល (ខេមបូឌា)</t>
        </is>
      </c>
      <c r="AE2009" s="455" t="n">
        <v>1332066</v>
      </c>
      <c r="AF2009" s="455" t="n">
        <v>1210969</v>
      </c>
      <c r="AG2009" s="455" t="n">
        <v>0</v>
      </c>
      <c r="AH2009" s="455" t="n">
        <v>0</v>
      </c>
      <c r="AI2009" s="455" t="n">
        <v>121097</v>
      </c>
      <c r="AJ2009" s="455" t="n">
        <v>0</v>
      </c>
      <c r="AK2009" s="455" t="n">
        <v>0</v>
      </c>
      <c r="AL2009" s="455" t="n">
        <v>0</v>
      </c>
      <c r="AM2009" s="455" t="n">
        <v>0</v>
      </c>
      <c r="AN2009" s="455" t="n">
        <v>0</v>
      </c>
      <c r="AO2009" s="455" t="n">
        <v>0</v>
      </c>
      <c r="AP2009" s="455" t="n">
        <v>0</v>
      </c>
      <c r="AQ2009" s="455" t="n">
        <v>0</v>
      </c>
      <c r="AR2009" s="418" t="inlineStr"/>
      <c r="AS2009" s="418" t="inlineStr">
        <is>
          <t>Commission service on goods transportation</t>
        </is>
      </c>
      <c r="AT2009" s="418" t="inlineStr">
        <is>
          <t>បានប្រកាសពន្ធ</t>
        </is>
      </c>
    </row>
    <row r="2010">
      <c r="A2010" s="417" t="n">
        <v>2001</v>
      </c>
      <c r="B2010" s="418" t="inlineStr">
        <is>
          <t>Transfer charge</t>
        </is>
      </c>
      <c r="C2010" s="418" t="inlineStr">
        <is>
          <t>វ៉ុលត្រេន ឡូជីស្ទីក (ខេមបូឌា) ឯ.ក</t>
        </is>
      </c>
      <c r="D2010" s="418" t="inlineStr">
        <is>
          <t>K010-901800934</t>
        </is>
      </c>
      <c r="E2010" s="418" t="inlineStr">
        <is>
          <t>VOL221367</t>
        </is>
      </c>
      <c r="F2010" s="419" t="n">
        <v>44752</v>
      </c>
      <c r="G2010" s="420" t="n">
        <v>121097</v>
      </c>
      <c r="H2010" s="418" t="n"/>
      <c r="I2010" s="455" t="n">
        <v>121097</v>
      </c>
      <c r="J2010" s="418">
        <f>IF(L2010&lt;&gt;"",L2010,K2010)</f>
        <v/>
      </c>
      <c r="K2010" s="418">
        <f>IF(AND(T2010=TRUE, U2010=TRUE, V2010=TRUE), IF(W2010&lt;-0.05, "អនុញ្ញាត (អ្នកផ្គត់ផ្គង់ប្រកាសខ្វះ)", "បានប្រកាស (អនុញ្ញាត)"), IF(AND(T2010=FALSE, U2010=FALSE, V2010=FALSE), "ព្យួរទុក (មិនមានទិន្នន័យ)", "ប្រកាសខុស (ព្យួរទុក)"))</f>
        <v/>
      </c>
      <c r="L2010" s="418" t="inlineStr"/>
      <c r="M2010" s="418" t="inlineStr"/>
      <c r="N2010" s="455" t="n"/>
      <c r="O2010" s="455">
        <f>IF(W2010&lt;0,AI2010,I2010)</f>
        <v/>
      </c>
      <c r="P2010" s="455">
        <f>I2010-O2010</f>
        <v/>
      </c>
      <c r="Q2010" s="418" t="n"/>
      <c r="R2010" s="418" t="inlineStr">
        <is>
          <t>VOL221367</t>
        </is>
      </c>
      <c r="S2010" s="418" t="inlineStr">
        <is>
          <t>VOL221367</t>
        </is>
      </c>
      <c r="T2010" s="418">
        <f>R2010=S2010</f>
        <v/>
      </c>
      <c r="U2010" s="418">
        <f>AND(MONTH(F2010)=MONTH(Y2010), YEAR(F2010)=YEAR(Y2010))</f>
        <v/>
      </c>
      <c r="V2010" s="418">
        <f>AND(AC2010&lt;&gt;"", 'Company information'!D$4&lt;&gt;"", RIGHT(SUBSTITUTE(AC2010,"-",""),9)=RIGHT(SUBSTITUTE('Company information'!D$4,"-",""),9))</f>
        <v/>
      </c>
      <c r="W2010" s="418">
        <f>AI2010-I2010</f>
        <v/>
      </c>
      <c r="X2010" s="455" t="n"/>
      <c r="Y2010" s="419" t="n">
        <v>44841</v>
      </c>
      <c r="Z2010" s="418" t="inlineStr">
        <is>
          <t>VOL221367</t>
        </is>
      </c>
      <c r="AA2010" s="418" t="inlineStr"/>
      <c r="AB2010" s="418" t="inlineStr">
        <is>
          <t>បុគ្គលជាប់អាករ</t>
        </is>
      </c>
      <c r="AC2010" s="418" t="inlineStr">
        <is>
          <t>L001-100067123</t>
        </is>
      </c>
      <c r="AD2010" s="418" t="inlineStr">
        <is>
          <t>រីឡាយអេប៊ល សូស អ៊ិនដាសស្រ្ទៀល (ខេមបូឌា)</t>
        </is>
      </c>
      <c r="AE2010" s="455" t="n">
        <v>1332066</v>
      </c>
      <c r="AF2010" s="455" t="n">
        <v>1210969</v>
      </c>
      <c r="AG2010" s="455" t="n">
        <v>0</v>
      </c>
      <c r="AH2010" s="455" t="n">
        <v>0</v>
      </c>
      <c r="AI2010" s="455" t="n">
        <v>121097</v>
      </c>
      <c r="AJ2010" s="455" t="n">
        <v>0</v>
      </c>
      <c r="AK2010" s="455" t="n">
        <v>0</v>
      </c>
      <c r="AL2010" s="455" t="n">
        <v>0</v>
      </c>
      <c r="AM2010" s="455" t="n">
        <v>0</v>
      </c>
      <c r="AN2010" s="455" t="n">
        <v>0</v>
      </c>
      <c r="AO2010" s="455" t="n">
        <v>0</v>
      </c>
      <c r="AP2010" s="455" t="n">
        <v>0</v>
      </c>
      <c r="AQ2010" s="455" t="n">
        <v>0</v>
      </c>
      <c r="AR2010" s="418" t="inlineStr"/>
      <c r="AS2010" s="418" t="inlineStr">
        <is>
          <t>Commission service on goods transportation</t>
        </is>
      </c>
      <c r="AT2010" s="418" t="inlineStr">
        <is>
          <t>បានប្រកាសពន្ធ</t>
        </is>
      </c>
    </row>
    <row r="2011">
      <c r="A2011" s="417" t="n">
        <v>2002</v>
      </c>
      <c r="B2011" s="418" t="inlineStr">
        <is>
          <t>Sending Sample</t>
        </is>
      </c>
      <c r="C2011" s="418" t="inlineStr">
        <is>
          <t>វ៉ុលត្រេន ឡូជីស្ទីក (ខេមបូឌា) ឯ.ក</t>
        </is>
      </c>
      <c r="D2011" s="418" t="inlineStr">
        <is>
          <t>K010-901800934</t>
        </is>
      </c>
      <c r="E2011" s="418" t="inlineStr">
        <is>
          <t>VOL221337</t>
        </is>
      </c>
      <c r="F2011" s="419" t="n">
        <v>44661</v>
      </c>
      <c r="G2011" s="420" t="n">
        <v>121038</v>
      </c>
      <c r="H2011" s="418" t="n"/>
      <c r="I2011" s="455" t="n">
        <v>121038</v>
      </c>
      <c r="J2011" s="418">
        <f>IF(L2011&lt;&gt;"",L2011,K2011)</f>
        <v/>
      </c>
      <c r="K2011" s="418">
        <f>IF(AND(T2011=TRUE, U2011=TRUE, V2011=TRUE), IF(W2011&lt;-0.05, "អនុញ្ញាត (អ្នកផ្គត់ផ្គង់ប្រកាសខ្វះ)", "បានប្រកាស (អនុញ្ញាត)"), IF(AND(T2011=FALSE, U2011=FALSE, V2011=FALSE), "ព្យួរទុក (មិនមានទិន្នន័យ)", "ប្រកាសខុស (ព្យួរទុក)"))</f>
        <v/>
      </c>
      <c r="L2011" s="418" t="inlineStr"/>
      <c r="M2011" s="418" t="inlineStr"/>
      <c r="N2011" s="455" t="n"/>
      <c r="O2011" s="455">
        <f>IF(W2011&lt;0,AI2011,I2011)</f>
        <v/>
      </c>
      <c r="P2011" s="455">
        <f>I2011-O2011</f>
        <v/>
      </c>
      <c r="Q2011" s="418" t="n"/>
      <c r="R2011" s="418" t="inlineStr">
        <is>
          <t>VOL221337</t>
        </is>
      </c>
      <c r="S2011" s="418" t="inlineStr">
        <is>
          <t>VOL221337</t>
        </is>
      </c>
      <c r="T2011" s="418">
        <f>R2011=S2011</f>
        <v/>
      </c>
      <c r="U2011" s="418">
        <f>AND(MONTH(F2011)=MONTH(Y2011), YEAR(F2011)=YEAR(Y2011))</f>
        <v/>
      </c>
      <c r="V2011" s="418">
        <f>AND(AC2011&lt;&gt;"", 'Company information'!D$4&lt;&gt;"", RIGHT(SUBSTITUTE(AC2011,"-",""),9)=RIGHT(SUBSTITUTE('Company information'!D$4,"-",""),9))</f>
        <v/>
      </c>
      <c r="W2011" s="418">
        <f>AI2011-I2011</f>
        <v/>
      </c>
      <c r="X2011" s="455" t="n"/>
      <c r="Y2011" s="419" t="n">
        <v>44838</v>
      </c>
      <c r="Z2011" s="418" t="inlineStr">
        <is>
          <t>VOL221337</t>
        </is>
      </c>
      <c r="AA2011" s="418" t="inlineStr"/>
      <c r="AB2011" s="418" t="inlineStr">
        <is>
          <t>បុគ្គលជាប់អាករ</t>
        </is>
      </c>
      <c r="AC2011" s="418" t="inlineStr">
        <is>
          <t>L001-100067123</t>
        </is>
      </c>
      <c r="AD2011" s="418" t="inlineStr">
        <is>
          <t>រីឡាយអេប៊ល សូស អ៊ិនដាសស្រ្ទៀល (ខេមបូឌា)</t>
        </is>
      </c>
      <c r="AE2011" s="455" t="n">
        <v>1331421</v>
      </c>
      <c r="AF2011" s="455" t="n">
        <v>1210383</v>
      </c>
      <c r="AG2011" s="455" t="n">
        <v>0</v>
      </c>
      <c r="AH2011" s="455" t="n">
        <v>0</v>
      </c>
      <c r="AI2011" s="455" t="n">
        <v>121038</v>
      </c>
      <c r="AJ2011" s="455" t="n">
        <v>0</v>
      </c>
      <c r="AK2011" s="455" t="n">
        <v>0</v>
      </c>
      <c r="AL2011" s="455" t="n">
        <v>0</v>
      </c>
      <c r="AM2011" s="455" t="n">
        <v>0</v>
      </c>
      <c r="AN2011" s="455" t="n">
        <v>0</v>
      </c>
      <c r="AO2011" s="455" t="n">
        <v>0</v>
      </c>
      <c r="AP2011" s="455" t="n">
        <v>0</v>
      </c>
      <c r="AQ2011" s="455" t="n">
        <v>0</v>
      </c>
      <c r="AR2011" s="418" t="inlineStr"/>
      <c r="AS2011" s="418" t="inlineStr">
        <is>
          <t>Commission service on goods transportation</t>
        </is>
      </c>
      <c r="AT2011" s="418" t="inlineStr">
        <is>
          <t>បានប្រកាសពន្ធ</t>
        </is>
      </c>
    </row>
    <row r="2012">
      <c r="A2012" s="417" t="n">
        <v>2003</v>
      </c>
      <c r="B2012" s="418" t="inlineStr">
        <is>
          <t>Transfer charge</t>
        </is>
      </c>
      <c r="C2012" s="418" t="inlineStr">
        <is>
          <t>វ៉ុលត្រេន ឡូជីស្ទីក (ខេមបូឌា) ឯ.ក</t>
        </is>
      </c>
      <c r="D2012" s="418" t="inlineStr">
        <is>
          <t>K010-901800934</t>
        </is>
      </c>
      <c r="E2012" s="418" t="inlineStr">
        <is>
          <t>VOL221325</t>
        </is>
      </c>
      <c r="F2012" s="419" t="n">
        <v>44661</v>
      </c>
      <c r="G2012" s="420" t="n">
        <v>66096</v>
      </c>
      <c r="H2012" s="418" t="n"/>
      <c r="I2012" s="455" t="n">
        <v>66096</v>
      </c>
      <c r="J2012" s="418">
        <f>IF(L2012&lt;&gt;"",L2012,K2012)</f>
        <v/>
      </c>
      <c r="K2012" s="418">
        <f>IF(AND(T2012=TRUE, U2012=TRUE, V2012=TRUE), IF(W2012&lt;-0.05, "អនុញ្ញាត (អ្នកផ្គត់ផ្គង់ប្រកាសខ្វះ)", "បានប្រកាស (អនុញ្ញាត)"), IF(AND(T2012=FALSE, U2012=FALSE, V2012=FALSE), "ព្យួរទុក (មិនមានទិន្នន័យ)", "ប្រកាសខុស (ព្យួរទុក)"))</f>
        <v/>
      </c>
      <c r="L2012" s="418" t="inlineStr"/>
      <c r="M2012" s="418" t="inlineStr"/>
      <c r="N2012" s="455" t="n"/>
      <c r="O2012" s="455">
        <f>IF(W2012&lt;0,AI2012,I2012)</f>
        <v/>
      </c>
      <c r="P2012" s="455">
        <f>I2012-O2012</f>
        <v/>
      </c>
      <c r="Q2012" s="418" t="n"/>
      <c r="R2012" s="418" t="inlineStr">
        <is>
          <t>VOL221325</t>
        </is>
      </c>
      <c r="S2012" s="418" t="inlineStr">
        <is>
          <t>VOL221325</t>
        </is>
      </c>
      <c r="T2012" s="418">
        <f>R2012=S2012</f>
        <v/>
      </c>
      <c r="U2012" s="418">
        <f>AND(MONTH(F2012)=MONTH(Y2012), YEAR(F2012)=YEAR(Y2012))</f>
        <v/>
      </c>
      <c r="V2012" s="418">
        <f>AND(AC2012&lt;&gt;"", 'Company information'!D$4&lt;&gt;"", RIGHT(SUBSTITUTE(AC2012,"-",""),9)=RIGHT(SUBSTITUTE('Company information'!D$4,"-",""),9))</f>
        <v/>
      </c>
      <c r="W2012" s="418">
        <f>AI2012-I2012</f>
        <v/>
      </c>
      <c r="X2012" s="455" t="n"/>
      <c r="Y2012" s="419" t="n">
        <v>44838</v>
      </c>
      <c r="Z2012" s="418" t="inlineStr">
        <is>
          <t>VOL221325</t>
        </is>
      </c>
      <c r="AA2012" s="418" t="inlineStr"/>
      <c r="AB2012" s="418" t="inlineStr">
        <is>
          <t>បុគ្គលជាប់អាករ</t>
        </is>
      </c>
      <c r="AC2012" s="418" t="inlineStr">
        <is>
          <t>L001-100067123</t>
        </is>
      </c>
      <c r="AD2012" s="418" t="inlineStr">
        <is>
          <t>រីឡាយអេប៊ល សូស អ៊ិនដាសស្រ្ទៀល (ខេមបូឌា)</t>
        </is>
      </c>
      <c r="AE2012" s="455" t="n">
        <v>727056</v>
      </c>
      <c r="AF2012" s="455" t="n">
        <v>660960</v>
      </c>
      <c r="AG2012" s="455" t="n">
        <v>0</v>
      </c>
      <c r="AH2012" s="455" t="n">
        <v>0</v>
      </c>
      <c r="AI2012" s="455" t="n">
        <v>66096</v>
      </c>
      <c r="AJ2012" s="455" t="n">
        <v>0</v>
      </c>
      <c r="AK2012" s="455" t="n">
        <v>0</v>
      </c>
      <c r="AL2012" s="455" t="n">
        <v>0</v>
      </c>
      <c r="AM2012" s="455" t="n">
        <v>0</v>
      </c>
      <c r="AN2012" s="455" t="n">
        <v>0</v>
      </c>
      <c r="AO2012" s="455" t="n">
        <v>0</v>
      </c>
      <c r="AP2012" s="455" t="n">
        <v>0</v>
      </c>
      <c r="AQ2012" s="455" t="n">
        <v>0</v>
      </c>
      <c r="AR2012" s="418" t="inlineStr"/>
      <c r="AS2012" s="418" t="inlineStr">
        <is>
          <t>Commission service on goods transportation</t>
        </is>
      </c>
      <c r="AT2012" s="418" t="inlineStr">
        <is>
          <t>បានប្រកាសពន្ធ</t>
        </is>
      </c>
    </row>
    <row r="2013">
      <c r="A2013" s="417" t="n">
        <v>2004</v>
      </c>
      <c r="B2013" s="418" t="inlineStr">
        <is>
          <t>Transfer charge</t>
        </is>
      </c>
      <c r="C2013" s="418" t="inlineStr">
        <is>
          <t>ឃឺន + ណាហ្គែល</t>
        </is>
      </c>
      <c r="D2013" s="418" t="inlineStr">
        <is>
          <t>L001-100045189</t>
        </is>
      </c>
      <c r="E2013" s="418" t="inlineStr">
        <is>
          <t>PTI2220683</t>
        </is>
      </c>
      <c r="F2013" s="419" t="n">
        <v>44630</v>
      </c>
      <c r="G2013" s="420" t="n">
        <v>101943</v>
      </c>
      <c r="H2013" s="418" t="n"/>
      <c r="I2013" s="455" t="n">
        <v>101943</v>
      </c>
      <c r="J2013" s="418">
        <f>IF(L2013&lt;&gt;"",L2013,K2013)</f>
        <v/>
      </c>
      <c r="K2013" s="418">
        <f>IF(AND(T2013=TRUE, U2013=TRUE, V2013=TRUE), IF(W2013&lt;-0.05, "អនុញ្ញាត (អ្នកផ្គត់ផ្គង់ប្រកាសខ្វះ)", "បានប្រកាស (អនុញ្ញាត)"), IF(AND(T2013=FALSE, U2013=FALSE, V2013=FALSE), "ព្យួរទុក (មិនមានទិន្នន័យ)", "ប្រកាសខុស (ព្យួរទុក)"))</f>
        <v/>
      </c>
      <c r="L2013" s="418" t="inlineStr"/>
      <c r="M2013" s="418" t="inlineStr"/>
      <c r="N2013" s="455" t="n"/>
      <c r="O2013" s="455">
        <f>IF(W2013&lt;0,AI2013,I2013)</f>
        <v/>
      </c>
      <c r="P2013" s="455">
        <f>I2013-O2013</f>
        <v/>
      </c>
      <c r="Q2013" s="418" t="n"/>
      <c r="R2013" s="418" t="inlineStr">
        <is>
          <t>PTI2220683</t>
        </is>
      </c>
      <c r="S2013" s="418" t="inlineStr">
        <is>
          <t>PTI2220683</t>
        </is>
      </c>
      <c r="T2013" s="418">
        <f>R2013=S2013</f>
        <v/>
      </c>
      <c r="U2013" s="418">
        <f>AND(MONTH(F2013)=MONTH(Y2013), YEAR(F2013)=YEAR(Y2013))</f>
        <v/>
      </c>
      <c r="V2013" s="418">
        <f>AND(AC2013&lt;&gt;"", 'Company information'!D$4&lt;&gt;"", RIGHT(SUBSTITUTE(AC2013,"-",""),9)=RIGHT(SUBSTITUTE('Company information'!D$4,"-",""),9))</f>
        <v/>
      </c>
      <c r="W2013" s="418">
        <f>AI2013-I2013</f>
        <v/>
      </c>
      <c r="X2013" s="455" t="n"/>
      <c r="Y2013" s="419" t="n">
        <v>44837</v>
      </c>
      <c r="Z2013" s="418" t="inlineStr">
        <is>
          <t>PTI2220683</t>
        </is>
      </c>
      <c r="AA2013" s="418" t="inlineStr"/>
      <c r="AB2013" s="418" t="inlineStr">
        <is>
          <t>បុគ្គលជាប់អាករ</t>
        </is>
      </c>
      <c r="AC2013" s="418" t="inlineStr">
        <is>
          <t>L001-100067123</t>
        </is>
      </c>
      <c r="AD2013" s="418" t="inlineStr">
        <is>
          <t>រីឡាយអេប៊ល សូស អ៊ិនដាសស្រ្ទៀល (ខេមបូឌា)</t>
        </is>
      </c>
      <c r="AE2013" s="455" t="n">
        <v>1183291</v>
      </c>
      <c r="AF2013" s="455" t="n">
        <v>1019428</v>
      </c>
      <c r="AG2013" s="455" t="n">
        <v>61920</v>
      </c>
      <c r="AH2013" s="455" t="n">
        <v>0</v>
      </c>
      <c r="AI2013" s="455" t="n">
        <v>101943</v>
      </c>
      <c r="AJ2013" s="455" t="n">
        <v>0</v>
      </c>
      <c r="AK2013" s="455" t="n">
        <v>0</v>
      </c>
      <c r="AL2013" s="455" t="n">
        <v>0</v>
      </c>
      <c r="AM2013" s="455" t="n">
        <v>0</v>
      </c>
      <c r="AN2013" s="455" t="n">
        <v>0</v>
      </c>
      <c r="AO2013" s="455" t="n">
        <v>0</v>
      </c>
      <c r="AP2013" s="455" t="n">
        <v>0</v>
      </c>
      <c r="AQ2013" s="455" t="n">
        <v>0</v>
      </c>
      <c r="AR2013" s="418" t="inlineStr"/>
      <c r="AS2013" s="418" t="inlineStr">
        <is>
          <t>ថ្លៃដឹកជញ្ជូន និងសេវា</t>
        </is>
      </c>
      <c r="AT2013" s="418" t="inlineStr">
        <is>
          <t>បានប្រកាសពន្ធ</t>
        </is>
      </c>
    </row>
    <row r="2014">
      <c r="A2014" s="417" t="n">
        <v>2005</v>
      </c>
      <c r="B2014" s="418" t="inlineStr">
        <is>
          <t>Transfer charge</t>
        </is>
      </c>
      <c r="C2014" s="418" t="inlineStr">
        <is>
          <t>បេកឃើរ ធីលលី (ខេមបូឌា)​ ឯ.ក</t>
        </is>
      </c>
      <c r="D2014" s="418" t="inlineStr">
        <is>
          <t>K002-100122302</t>
        </is>
      </c>
      <c r="E2014" s="418" t="inlineStr">
        <is>
          <t>2022/1375</t>
        </is>
      </c>
      <c r="F2014" s="419" t="n">
        <v>44630</v>
      </c>
      <c r="G2014" s="420" t="n">
        <v>165120</v>
      </c>
      <c r="H2014" s="418" t="n"/>
      <c r="I2014" s="455" t="n">
        <v>165120</v>
      </c>
      <c r="J2014" s="418">
        <f>IF(L2014&lt;&gt;"",L2014,K2014)</f>
        <v/>
      </c>
      <c r="K2014" s="418">
        <f>IF(AND(T2014=TRUE, U2014=TRUE, V2014=TRUE), IF(W2014&lt;-0.05, "អនុញ្ញាត (អ្នកផ្គត់ផ្គង់ប្រកាសខ្វះ)", "បានប្រកាស (អនុញ្ញាត)"), IF(AND(T2014=FALSE, U2014=FALSE, V2014=FALSE), "ព្យួរទុក (មិនមានទិន្នន័យ)", "ប្រកាសខុស (ព្យួរទុក)"))</f>
        <v/>
      </c>
      <c r="L2014" s="418" t="inlineStr"/>
      <c r="M2014" s="418" t="inlineStr"/>
      <c r="N2014" s="455" t="n"/>
      <c r="O2014" s="455">
        <f>IF(W2014&lt;0,AI2014,I2014)</f>
        <v/>
      </c>
      <c r="P2014" s="455">
        <f>I2014-O2014</f>
        <v/>
      </c>
      <c r="Q2014" s="418" t="n"/>
      <c r="R2014" s="418" t="inlineStr">
        <is>
          <t>2022/1375</t>
        </is>
      </c>
      <c r="S2014" s="418" t="inlineStr">
        <is>
          <t>2022/1375</t>
        </is>
      </c>
      <c r="T2014" s="418">
        <f>R2014=S2014</f>
        <v/>
      </c>
      <c r="U2014" s="418">
        <f>AND(MONTH(F2014)=MONTH(Y2014), YEAR(F2014)=YEAR(Y2014))</f>
        <v/>
      </c>
      <c r="V2014" s="418">
        <f>AND(AC2014&lt;&gt;"", 'Company information'!D$4&lt;&gt;"", RIGHT(SUBSTITUTE(AC2014,"-",""),9)=RIGHT(SUBSTITUTE('Company information'!D$4,"-",""),9))</f>
        <v/>
      </c>
      <c r="W2014" s="418">
        <f>AI2014-I2014</f>
        <v/>
      </c>
      <c r="X2014" s="455" t="n"/>
      <c r="Y2014" s="419" t="n">
        <v>44837</v>
      </c>
      <c r="Z2014" s="418" t="inlineStr">
        <is>
          <t>2022/1375</t>
        </is>
      </c>
      <c r="AA2014" s="418" t="inlineStr"/>
      <c r="AB2014" s="418" t="inlineStr">
        <is>
          <t>បុគ្គលជាប់អាករ</t>
        </is>
      </c>
      <c r="AC2014" s="418" t="inlineStr">
        <is>
          <t>L001-100067123</t>
        </is>
      </c>
      <c r="AD2014" s="418" t="inlineStr">
        <is>
          <t>រីឡាយអេប៊ល សូស អ៊ិនដាសស្រ្ទៀល (ខេមបូឌា)</t>
        </is>
      </c>
      <c r="AE2014" s="455" t="n">
        <v>1816320</v>
      </c>
      <c r="AF2014" s="455" t="n">
        <v>1651200</v>
      </c>
      <c r="AG2014" s="455" t="n">
        <v>0</v>
      </c>
      <c r="AH2014" s="455" t="n">
        <v>0</v>
      </c>
      <c r="AI2014" s="455" t="n">
        <v>165120</v>
      </c>
      <c r="AJ2014" s="455" t="n">
        <v>0</v>
      </c>
      <c r="AK2014" s="455" t="n">
        <v>0</v>
      </c>
      <c r="AL2014" s="455" t="n">
        <v>0</v>
      </c>
      <c r="AM2014" s="455" t="n">
        <v>0</v>
      </c>
      <c r="AN2014" s="455" t="n">
        <v>0</v>
      </c>
      <c r="AO2014" s="455" t="n">
        <v>0</v>
      </c>
      <c r="AP2014" s="455" t="n">
        <v>0</v>
      </c>
      <c r="AQ2014" s="455" t="n">
        <v>0</v>
      </c>
      <c r="AR2014" s="418" t="inlineStr"/>
      <c r="AS2014" s="418" t="inlineStr">
        <is>
          <t>Being Professional Fee for Monthly Tax Advisory Services for October 2022</t>
        </is>
      </c>
      <c r="AT2014" s="418" t="inlineStr">
        <is>
          <t>បានប្រកាសពន្ធ</t>
        </is>
      </c>
    </row>
    <row r="2015">
      <c r="A2015" s="417" t="n">
        <v>2006</v>
      </c>
      <c r="B2015" s="418" t="inlineStr">
        <is>
          <t>Adhesive Tape, Copy paper, Hole Paper, Under Paper, Marker Paper, Karft Paper and Plastic</t>
        </is>
      </c>
      <c r="C2015" s="418" t="inlineStr">
        <is>
          <t>ស៊ីង ឡុង ឆបភីង បត (ខេមបូឌា) ឯ.ក</t>
        </is>
      </c>
      <c r="D2015" s="418" t="inlineStr">
        <is>
          <t>L001-901800181</t>
        </is>
      </c>
      <c r="E2015" s="418" t="inlineStr">
        <is>
          <t>XL2022-0185</t>
        </is>
      </c>
      <c r="F2015" s="419" t="n">
        <v>44661</v>
      </c>
      <c r="G2015" s="420" t="n">
        <v>107406</v>
      </c>
      <c r="H2015" s="418" t="n"/>
      <c r="I2015" s="455" t="n">
        <v>107406</v>
      </c>
      <c r="J2015" s="418">
        <f>IF(L2015&lt;&gt;"",L2015,K2015)</f>
        <v/>
      </c>
      <c r="K2015" s="418">
        <f>IF(AND(T2015=TRUE, U2015=TRUE, V2015=TRUE), IF(W2015&lt;-0.05, "អនុញ្ញាត (អ្នកផ្គត់ផ្គង់ប្រកាសខ្វះ)", "បានប្រកាស (អនុញ្ញាត)"), IF(AND(T2015=FALSE, U2015=FALSE, V2015=FALSE), "ព្យួរទុក (មិនមានទិន្នន័យ)", "ប្រកាសខុស (ព្យួរទុក)"))</f>
        <v/>
      </c>
      <c r="L2015" s="418" t="inlineStr"/>
      <c r="M2015" s="418" t="inlineStr"/>
      <c r="N2015" s="455" t="n"/>
      <c r="O2015" s="455">
        <f>IF(W2015&lt;0,AI2015,I2015)</f>
        <v/>
      </c>
      <c r="P2015" s="455">
        <f>I2015-O2015</f>
        <v/>
      </c>
      <c r="Q2015" s="418" t="n"/>
      <c r="R2015" s="418" t="inlineStr">
        <is>
          <t>XL2022-0185</t>
        </is>
      </c>
      <c r="S2015" s="418" t="inlineStr">
        <is>
          <t>XL2022-0185</t>
        </is>
      </c>
      <c r="T2015" s="418">
        <f>R2015=S2015</f>
        <v/>
      </c>
      <c r="U2015" s="418">
        <f>AND(MONTH(F2015)=MONTH(Y2015), YEAR(F2015)=YEAR(Y2015))</f>
        <v/>
      </c>
      <c r="V2015" s="418">
        <f>AND(AC2015&lt;&gt;"", 'Company information'!D$4&lt;&gt;"", RIGHT(SUBSTITUTE(AC2015,"-",""),9)=RIGHT(SUBSTITUTE('Company information'!D$4,"-",""),9))</f>
        <v/>
      </c>
      <c r="W2015" s="418">
        <f>AI2015-I2015</f>
        <v/>
      </c>
      <c r="X2015" s="455" t="n"/>
      <c r="Y2015" s="419" t="n">
        <v>44838</v>
      </c>
      <c r="Z2015" s="418" t="inlineStr">
        <is>
          <t>XL2022-0185</t>
        </is>
      </c>
      <c r="AA2015" s="418" t="inlineStr"/>
      <c r="AB2015" s="418" t="inlineStr">
        <is>
          <t>បុគ្គលជាប់អាករ</t>
        </is>
      </c>
      <c r="AC2015" s="418" t="inlineStr">
        <is>
          <t>L001-100067123</t>
        </is>
      </c>
      <c r="AD2015" s="418" t="inlineStr">
        <is>
          <t>រីឡាយអេប៊ល សូស អ៊ិនដាសស្រ្ទៀល (ខេមបូឌា)</t>
        </is>
      </c>
      <c r="AE2015" s="455" t="n">
        <v>1181466</v>
      </c>
      <c r="AF2015" s="455" t="n">
        <v>1074060</v>
      </c>
      <c r="AG2015" s="455" t="n">
        <v>0</v>
      </c>
      <c r="AH2015" s="455" t="n">
        <v>0</v>
      </c>
      <c r="AI2015" s="455" t="n">
        <v>107406</v>
      </c>
      <c r="AJ2015" s="455" t="n">
        <v>0</v>
      </c>
      <c r="AK2015" s="455" t="n">
        <v>0</v>
      </c>
      <c r="AL2015" s="455" t="n">
        <v>0</v>
      </c>
      <c r="AM2015" s="455" t="n">
        <v>0</v>
      </c>
      <c r="AN2015" s="455" t="n">
        <v>0</v>
      </c>
      <c r="AO2015" s="455" t="n">
        <v>0</v>
      </c>
      <c r="AP2015" s="455" t="n">
        <v>0</v>
      </c>
      <c r="AQ2015" s="455" t="n">
        <v>0</v>
      </c>
      <c r="AR2015" s="418" t="inlineStr"/>
      <c r="AS2015" s="418" t="inlineStr">
        <is>
          <t>ក្តាពុម្ព</t>
        </is>
      </c>
      <c r="AT2015" s="418" t="inlineStr">
        <is>
          <t>បានប្រកាសពន្ធ</t>
        </is>
      </c>
    </row>
    <row r="2016">
      <c r="A2016" s="417" t="n">
        <v>2007</v>
      </c>
      <c r="B2016" s="418" t="inlineStr">
        <is>
          <t>Printing</t>
        </is>
      </c>
      <c r="C2016" s="418" t="inlineStr">
        <is>
          <t>បេកឃើរ ធីលលី (ខេមបូឌា)​ ឯ.ក</t>
        </is>
      </c>
      <c r="D2016" s="418" t="inlineStr">
        <is>
          <t>K002-100122302</t>
        </is>
      </c>
      <c r="E2016" s="418" t="inlineStr">
        <is>
          <t>2022/1463</t>
        </is>
      </c>
      <c r="F2016" s="419" t="n">
        <v>44661</v>
      </c>
      <c r="G2016" s="420" t="n">
        <v>1648269</v>
      </c>
      <c r="H2016" s="418" t="n"/>
      <c r="I2016" s="455" t="n">
        <v>1648269</v>
      </c>
      <c r="J2016" s="418">
        <f>IF(L2016&lt;&gt;"",L2016,K2016)</f>
        <v/>
      </c>
      <c r="K2016" s="418">
        <f>IF(AND(T2016=TRUE, U2016=TRUE, V2016=TRUE), IF(W2016&lt;-0.05, "អនុញ្ញាត (អ្នកផ្គត់ផ្គង់ប្រកាសខ្វះ)", "បានប្រកាស (អនុញ្ញាត)"), IF(AND(T2016=FALSE, U2016=FALSE, V2016=FALSE), "ព្យួរទុក (មិនមានទិន្នន័យ)", "ប្រកាសខុស (ព្យួរទុក)"))</f>
        <v/>
      </c>
      <c r="L2016" s="418" t="inlineStr"/>
      <c r="M2016" s="418" t="inlineStr"/>
      <c r="N2016" s="455" t="n"/>
      <c r="O2016" s="455">
        <f>IF(W2016&lt;0,AI2016,I2016)</f>
        <v/>
      </c>
      <c r="P2016" s="455">
        <f>I2016-O2016</f>
        <v/>
      </c>
      <c r="Q2016" s="418" t="n"/>
      <c r="R2016" s="418" t="inlineStr">
        <is>
          <t>2022/1463</t>
        </is>
      </c>
      <c r="S2016" s="418" t="inlineStr">
        <is>
          <t>2022/1463</t>
        </is>
      </c>
      <c r="T2016" s="418">
        <f>R2016=S2016</f>
        <v/>
      </c>
      <c r="U2016" s="418">
        <f>AND(MONTH(F2016)=MONTH(Y2016), YEAR(F2016)=YEAR(Y2016))</f>
        <v/>
      </c>
      <c r="V2016" s="418">
        <f>AND(AC2016&lt;&gt;"", 'Company information'!D$4&lt;&gt;"", RIGHT(SUBSTITUTE(AC2016,"-",""),9)=RIGHT(SUBSTITUTE('Company information'!D$4,"-",""),9))</f>
        <v/>
      </c>
      <c r="W2016" s="418">
        <f>AI2016-I2016</f>
        <v/>
      </c>
      <c r="X2016" s="455" t="n"/>
      <c r="Y2016" s="419" t="n">
        <v>44838</v>
      </c>
      <c r="Z2016" s="418" t="inlineStr">
        <is>
          <t>2022/1463</t>
        </is>
      </c>
      <c r="AA2016" s="418" t="inlineStr"/>
      <c r="AB2016" s="418" t="inlineStr">
        <is>
          <t>បុគ្គលជាប់អាករ</t>
        </is>
      </c>
      <c r="AC2016" s="418" t="inlineStr">
        <is>
          <t>L001-100067123</t>
        </is>
      </c>
      <c r="AD2016" s="418" t="inlineStr">
        <is>
          <t>រីឡាយអេប៊ល សូស អ៊ិនដាសស្រ្ទៀល (ខេមបូឌា)</t>
        </is>
      </c>
      <c r="AE2016" s="455" t="n">
        <v>18130959</v>
      </c>
      <c r="AF2016" s="455" t="n">
        <v>16482690</v>
      </c>
      <c r="AG2016" s="455" t="n">
        <v>0</v>
      </c>
      <c r="AH2016" s="455" t="n">
        <v>0</v>
      </c>
      <c r="AI2016" s="455" t="n">
        <v>1648269</v>
      </c>
      <c r="AJ2016" s="455" t="n">
        <v>0</v>
      </c>
      <c r="AK2016" s="455" t="n">
        <v>0</v>
      </c>
      <c r="AL2016" s="455" t="n">
        <v>0</v>
      </c>
      <c r="AM2016" s="455" t="n">
        <v>0</v>
      </c>
      <c r="AN2016" s="455" t="n">
        <v>0</v>
      </c>
      <c r="AO2016" s="455" t="n">
        <v>0</v>
      </c>
      <c r="AP2016" s="455" t="n">
        <v>0</v>
      </c>
      <c r="AQ2016" s="455" t="n">
        <v>0</v>
      </c>
      <c r="AR2016" s="418" t="inlineStr"/>
      <c r="AS2016" s="418" t="inlineStr">
        <is>
          <t>Being First 70% of Professional Fee for Applying Application for Tax Compliance Certificate</t>
        </is>
      </c>
      <c r="AT2016" s="418" t="inlineStr">
        <is>
          <t>បានប្រកាសពន្ធ</t>
        </is>
      </c>
    </row>
    <row r="2017">
      <c r="A2017" s="417" t="n">
        <v>2008</v>
      </c>
      <c r="B2017" s="418" t="inlineStr">
        <is>
          <t>Sending Doc and Sample</t>
        </is>
      </c>
      <c r="C2017" s="418" t="inlineStr">
        <is>
          <t>ហ៊ីបប៉ូ ឡូជីស្ទីក (ខេមបូឌា) ឯ.ក</t>
        </is>
      </c>
      <c r="D2017" s="418" t="inlineStr">
        <is>
          <t>K002-902103265</t>
        </is>
      </c>
      <c r="E2017" s="418" t="inlineStr">
        <is>
          <t>2200986</t>
        </is>
      </c>
      <c r="F2017" s="419" t="n">
        <v>44893</v>
      </c>
      <c r="G2017" s="420" t="n">
        <v>14469</v>
      </c>
      <c r="H2017" s="418" t="n"/>
      <c r="I2017" s="455" t="n">
        <v>14469</v>
      </c>
      <c r="J2017" s="418">
        <f>IF(L2017&lt;&gt;"",L2017,K2017)</f>
        <v/>
      </c>
      <c r="K2017" s="418">
        <f>IF(AND(T2017=TRUE, U2017=TRUE, V2017=TRUE), IF(W2017&lt;-0.05, "អនុញ្ញាត (អ្នកផ្គត់ផ្គង់ប្រកាសខ្វះ)", "បានប្រកាស (អនុញ្ញាត)"), IF(AND(T2017=FALSE, U2017=FALSE, V2017=FALSE), "ព្យួរទុក (មិនមានទិន្នន័យ)", "ប្រកាសខុស (ព្យួរទុក)"))</f>
        <v/>
      </c>
      <c r="L2017" s="418" t="inlineStr"/>
      <c r="M2017" s="418" t="inlineStr"/>
      <c r="N2017" s="455" t="n"/>
      <c r="O2017" s="455">
        <f>IF(W2017&lt;0,AI2017,I2017)</f>
        <v/>
      </c>
      <c r="P2017" s="455">
        <f>I2017-O2017</f>
        <v/>
      </c>
      <c r="Q2017" s="418" t="n"/>
      <c r="R2017" s="418" t="inlineStr">
        <is>
          <t>2200986</t>
        </is>
      </c>
      <c r="S2017" s="418" t="inlineStr">
        <is>
          <t>2200986</t>
        </is>
      </c>
      <c r="T2017" s="418">
        <f>R2017=S2017</f>
        <v/>
      </c>
      <c r="U2017" s="418">
        <f>AND(MONTH(F2017)=MONTH(Y2017), YEAR(F2017)=YEAR(Y2017))</f>
        <v/>
      </c>
      <c r="V2017" s="418">
        <f>AND(AC2017&lt;&gt;"", 'Company information'!D$4&lt;&gt;"", RIGHT(SUBSTITUTE(AC2017,"-",""),9)=RIGHT(SUBSTITUTE('Company information'!D$4,"-",""),9))</f>
        <v/>
      </c>
      <c r="W2017" s="418">
        <f>AI2017-I2017</f>
        <v/>
      </c>
      <c r="X2017" s="455" t="n"/>
      <c r="Y2017" s="419" t="n">
        <v>44893</v>
      </c>
      <c r="Z2017" s="418" t="inlineStr">
        <is>
          <t>2200986</t>
        </is>
      </c>
      <c r="AA2017" s="418" t="inlineStr"/>
      <c r="AB2017" s="418" t="inlineStr">
        <is>
          <t>បុគ្គលជាប់អាករ</t>
        </is>
      </c>
      <c r="AC2017" s="418" t="inlineStr">
        <is>
          <t>L001-100067123</t>
        </is>
      </c>
      <c r="AD2017" s="418" t="inlineStr">
        <is>
          <t>រីឡាយអេប៊ល សូស អ៊ិនដាសស្រ្ទៀល (ខេមបូឌា)</t>
        </is>
      </c>
      <c r="AE2017" s="455" t="n">
        <v>159159</v>
      </c>
      <c r="AF2017" s="455" t="n">
        <v>144690</v>
      </c>
      <c r="AG2017" s="455" t="n">
        <v>0</v>
      </c>
      <c r="AH2017" s="455" t="n">
        <v>0</v>
      </c>
      <c r="AI2017" s="455" t="n">
        <v>14469</v>
      </c>
      <c r="AJ2017" s="455" t="n">
        <v>0</v>
      </c>
      <c r="AK2017" s="455" t="n">
        <v>0</v>
      </c>
      <c r="AL2017" s="455" t="n">
        <v>0</v>
      </c>
      <c r="AM2017" s="455" t="n">
        <v>0</v>
      </c>
      <c r="AN2017" s="455" t="n">
        <v>0</v>
      </c>
      <c r="AO2017" s="455" t="n">
        <v>0</v>
      </c>
      <c r="AP2017" s="455" t="n">
        <v>0</v>
      </c>
      <c r="AQ2017" s="455" t="n">
        <v>0</v>
      </c>
      <c r="AR2017" s="418" t="inlineStr"/>
      <c r="AS2017" s="418" t="inlineStr">
        <is>
          <t>THC-DOC-Agency</t>
        </is>
      </c>
      <c r="AT2017" s="418" t="inlineStr">
        <is>
          <t>បានប្រកាសពន្ធ</t>
        </is>
      </c>
    </row>
    <row r="2018">
      <c r="A2018" s="417" t="n">
        <v>2009</v>
      </c>
      <c r="B2018" s="418" t="inlineStr">
        <is>
          <t>Lunch for Buyer LC</t>
        </is>
      </c>
      <c r="C2018" s="418" t="inlineStr">
        <is>
          <t>សូស៊ីយេតេ កុងសេស្យូនែរ ដឺ ឡាអេរ៉ូព័រ</t>
        </is>
      </c>
      <c r="D2018" s="418" t="inlineStr">
        <is>
          <t>L001-100047300</t>
        </is>
      </c>
      <c r="E2018" s="418" t="inlineStr">
        <is>
          <t>2200-066892</t>
        </is>
      </c>
      <c r="F2018" s="419" t="n">
        <v>44893</v>
      </c>
      <c r="G2018" s="420" t="n">
        <v>3074</v>
      </c>
      <c r="H2018" s="418" t="n"/>
      <c r="I2018" s="455" t="n">
        <v>3074</v>
      </c>
      <c r="J2018" s="418">
        <f>IF(L2018&lt;&gt;"",L2018,K2018)</f>
        <v/>
      </c>
      <c r="K2018" s="418">
        <f>IF(AND(T2018=TRUE, U2018=TRUE, V2018=TRUE), IF(W2018&lt;-0.05, "អនុញ្ញាត (អ្នកផ្គត់ផ្គង់ប្រកាសខ្វះ)", "បានប្រកាស (អនុញ្ញាត)"), IF(AND(T2018=FALSE, U2018=FALSE, V2018=FALSE), "ព្យួរទុក (មិនមានទិន្នន័យ)", "ប្រកាសខុស (ព្យួរទុក)"))</f>
        <v/>
      </c>
      <c r="L2018" s="418" t="inlineStr"/>
      <c r="M2018" s="418" t="inlineStr"/>
      <c r="N2018" s="455" t="n"/>
      <c r="O2018" s="455">
        <f>IF(W2018&lt;0,AI2018,I2018)</f>
        <v/>
      </c>
      <c r="P2018" s="455">
        <f>I2018-O2018</f>
        <v/>
      </c>
      <c r="Q2018" s="418" t="n"/>
      <c r="R2018" s="418" t="inlineStr">
        <is>
          <t>2200-066892</t>
        </is>
      </c>
      <c r="S2018" s="418" t="inlineStr"/>
      <c r="T2018" s="418">
        <f>R2018=S2018</f>
        <v/>
      </c>
      <c r="U2018" s="418">
        <f>AND(MONTH(F2018)=MONTH(Y2018), YEAR(F2018)=YEAR(Y2018))</f>
        <v/>
      </c>
      <c r="V2018" s="418">
        <f>AND(AC2018&lt;&gt;"", 'Company information'!D$4&lt;&gt;"", RIGHT(SUBSTITUTE(AC2018,"-",""),9)=RIGHT(SUBSTITUTE('Company information'!D$4,"-",""),9))</f>
        <v/>
      </c>
      <c r="W2018" s="418">
        <f>AI2018-I2018</f>
        <v/>
      </c>
      <c r="X2018" s="455" t="n"/>
      <c r="Y2018" s="417" t="n"/>
      <c r="Z2018" s="418" t="n"/>
      <c r="AA2018" s="418" t="n"/>
      <c r="AB2018" s="418" t="n"/>
      <c r="AC2018" s="418" t="n"/>
      <c r="AD2018" s="418" t="n"/>
      <c r="AE2018" s="455" t="n"/>
      <c r="AF2018" s="455" t="n"/>
      <c r="AG2018" s="455" t="n"/>
      <c r="AH2018" s="455" t="n"/>
      <c r="AI2018" s="455" t="n"/>
      <c r="AJ2018" s="455" t="n"/>
      <c r="AK2018" s="455" t="n"/>
      <c r="AL2018" s="455" t="n"/>
      <c r="AM2018" s="455" t="n"/>
      <c r="AN2018" s="455" t="n"/>
      <c r="AO2018" s="455" t="n"/>
      <c r="AP2018" s="455" t="n"/>
      <c r="AQ2018" s="455" t="n"/>
      <c r="AR2018" s="418" t="n"/>
      <c r="AS2018" s="418" t="n"/>
      <c r="AT2018" s="418" t="n"/>
    </row>
    <row r="2019">
      <c r="A2019" s="417" t="n">
        <v>2010</v>
      </c>
      <c r="B2019" s="418" t="inlineStr">
        <is>
          <t>Lunch for Buyer LC</t>
        </is>
      </c>
      <c r="C2019" s="418" t="inlineStr">
        <is>
          <t>ថូម៉ាស់ អ៊ិនធើណេសិនណល សឺវីស ខូ អិលធីឌី</t>
        </is>
      </c>
      <c r="D2019" s="418" t="inlineStr">
        <is>
          <t>L001-105000361</t>
        </is>
      </c>
      <c r="E2019" s="418" t="inlineStr">
        <is>
          <t>22-0799</t>
        </is>
      </c>
      <c r="F2019" s="419" t="n">
        <v>44692</v>
      </c>
      <c r="G2019" s="420" t="n">
        <v>45573</v>
      </c>
      <c r="H2019" s="418" t="n"/>
      <c r="I2019" s="455" t="n">
        <v>45573</v>
      </c>
      <c r="J2019" s="418">
        <f>IF(L2019&lt;&gt;"",L2019,K2019)</f>
        <v/>
      </c>
      <c r="K2019" s="418">
        <f>IF(AND(T2019=TRUE, U2019=TRUE, V2019=TRUE), IF(W2019&lt;-0.05, "អនុញ្ញាត (អ្នកផ្គត់ផ្គង់ប្រកាសខ្វះ)", "បានប្រកាស (អនុញ្ញាត)"), IF(AND(T2019=FALSE, U2019=FALSE, V2019=FALSE), "ព្យួរទុក (មិនមានទិន្នន័យ)", "ប្រកាសខុស (ព្យួរទុក)"))</f>
        <v/>
      </c>
      <c r="L2019" s="418" t="inlineStr"/>
      <c r="M2019" s="418" t="inlineStr"/>
      <c r="N2019" s="455" t="n"/>
      <c r="O2019" s="455">
        <f>IF(W2019&lt;0,AI2019,I2019)</f>
        <v/>
      </c>
      <c r="P2019" s="455">
        <f>I2019-O2019</f>
        <v/>
      </c>
      <c r="Q2019" s="418" t="n"/>
      <c r="R2019" s="418" t="inlineStr">
        <is>
          <t>22-0799</t>
        </is>
      </c>
      <c r="S2019" s="418" t="inlineStr">
        <is>
          <t>22-0799</t>
        </is>
      </c>
      <c r="T2019" s="418">
        <f>R2019=S2019</f>
        <v/>
      </c>
      <c r="U2019" s="418">
        <f>AND(MONTH(F2019)=MONTH(Y2019), YEAR(F2019)=YEAR(Y2019))</f>
        <v/>
      </c>
      <c r="V2019" s="418">
        <f>AND(AC2019&lt;&gt;"", 'Company information'!D$4&lt;&gt;"", RIGHT(SUBSTITUTE(AC2019,"-",""),9)=RIGHT(SUBSTITUTE('Company information'!D$4,"-",""),9))</f>
        <v/>
      </c>
      <c r="W2019" s="418">
        <f>AI2019-I2019</f>
        <v/>
      </c>
      <c r="X2019" s="455" t="n"/>
      <c r="Y2019" s="419" t="n">
        <v>44870</v>
      </c>
      <c r="Z2019" s="418" t="inlineStr">
        <is>
          <t>22-0799</t>
        </is>
      </c>
      <c r="AA2019" s="418" t="inlineStr"/>
      <c r="AB2019" s="418" t="inlineStr">
        <is>
          <t>បុគ្គលជាប់អាករ</t>
        </is>
      </c>
      <c r="AC2019" s="418" t="inlineStr">
        <is>
          <t>L001-100067123</t>
        </is>
      </c>
      <c r="AD2019" s="418" t="inlineStr">
        <is>
          <t>រីឡាយអេប៊ល សូស អ៊ិនដាសស្រ្ទៀល (ខេមបូឌា)</t>
        </is>
      </c>
      <c r="AE2019" s="455" t="n">
        <v>501303</v>
      </c>
      <c r="AF2019" s="455" t="n">
        <v>455730</v>
      </c>
      <c r="AG2019" s="455" t="n">
        <v>0</v>
      </c>
      <c r="AH2019" s="455" t="n">
        <v>0</v>
      </c>
      <c r="AI2019" s="455" t="n">
        <v>45573</v>
      </c>
      <c r="AJ2019" s="455" t="n">
        <v>0</v>
      </c>
      <c r="AK2019" s="455" t="n">
        <v>0</v>
      </c>
      <c r="AL2019" s="455" t="n">
        <v>0</v>
      </c>
      <c r="AM2019" s="455" t="n">
        <v>0</v>
      </c>
      <c r="AN2019" s="455" t="n">
        <v>0</v>
      </c>
      <c r="AO2019" s="455" t="n">
        <v>0</v>
      </c>
      <c r="AP2019" s="455" t="n">
        <v>0</v>
      </c>
      <c r="AQ2019" s="455" t="n">
        <v>0</v>
      </c>
      <c r="AR2019" s="418" t="inlineStr"/>
      <c r="AS2019" s="418" t="inlineStr">
        <is>
          <t>DOC/SERVICE</t>
        </is>
      </c>
      <c r="AT2019" s="418" t="inlineStr">
        <is>
          <t>បានប្រកាសពន្ធ</t>
        </is>
      </c>
    </row>
    <row r="2020">
      <c r="A2020" s="417" t="n">
        <v>2011</v>
      </c>
      <c r="B2020" s="418" t="inlineStr">
        <is>
          <t>Printing fee on May 2024</t>
        </is>
      </c>
      <c r="C2020" s="418" t="inlineStr">
        <is>
          <t>សូស៊ីយេតេ កុងសេស្យូនែរ ដឺ ឡាអេរ៉ូព័រ</t>
        </is>
      </c>
      <c r="D2020" s="418" t="inlineStr">
        <is>
          <t>L001-100047300</t>
        </is>
      </c>
      <c r="E2020" s="418" t="inlineStr">
        <is>
          <t>2200-063668</t>
        </is>
      </c>
      <c r="F2020" s="419" t="n">
        <v>44906</v>
      </c>
      <c r="G2020" s="420" t="n">
        <v>95918</v>
      </c>
      <c r="H2020" s="418" t="n"/>
      <c r="I2020" s="455" t="n">
        <v>95918</v>
      </c>
      <c r="J2020" s="418">
        <f>IF(L2020&lt;&gt;"",L2020,K2020)</f>
        <v/>
      </c>
      <c r="K2020" s="418">
        <f>IF(AND(T2020=TRUE, U2020=TRUE, V2020=TRUE), IF(W2020&lt;-0.05, "អនុញ្ញាត (អ្នកផ្គត់ផ្គង់ប្រកាសខ្វះ)", "បានប្រកាស (អនុញ្ញាត)"), IF(AND(T2020=FALSE, U2020=FALSE, V2020=FALSE), "ព្យួរទុក (មិនមានទិន្នន័យ)", "ប្រកាសខុស (ព្យួរទុក)"))</f>
        <v/>
      </c>
      <c r="L2020" s="418" t="inlineStr"/>
      <c r="M2020" s="418" t="inlineStr"/>
      <c r="N2020" s="455" t="n"/>
      <c r="O2020" s="455">
        <f>IF(W2020&lt;0,AI2020,I2020)</f>
        <v/>
      </c>
      <c r="P2020" s="455">
        <f>I2020-O2020</f>
        <v/>
      </c>
      <c r="Q2020" s="418" t="n"/>
      <c r="R2020" s="418" t="inlineStr">
        <is>
          <t>2200-063668</t>
        </is>
      </c>
      <c r="S2020" s="418" t="inlineStr"/>
      <c r="T2020" s="418">
        <f>R2020=S2020</f>
        <v/>
      </c>
      <c r="U2020" s="418">
        <f>AND(MONTH(F2020)=MONTH(Y2020), YEAR(F2020)=YEAR(Y2020))</f>
        <v/>
      </c>
      <c r="V2020" s="418">
        <f>AND(AC2020&lt;&gt;"", 'Company information'!D$4&lt;&gt;"", RIGHT(SUBSTITUTE(AC2020,"-",""),9)=RIGHT(SUBSTITUTE('Company information'!D$4,"-",""),9))</f>
        <v/>
      </c>
      <c r="W2020" s="418">
        <f>AI2020-I2020</f>
        <v/>
      </c>
      <c r="X2020" s="455" t="n"/>
      <c r="Y2020" s="417" t="n"/>
      <c r="Z2020" s="418" t="n"/>
      <c r="AA2020" s="418" t="n"/>
      <c r="AB2020" s="418" t="n"/>
      <c r="AC2020" s="418" t="n"/>
      <c r="AD2020" s="418" t="n"/>
      <c r="AE2020" s="455" t="n"/>
      <c r="AF2020" s="455" t="n"/>
      <c r="AG2020" s="455" t="n"/>
      <c r="AH2020" s="455" t="n"/>
      <c r="AI2020" s="455" t="n"/>
      <c r="AJ2020" s="455" t="n"/>
      <c r="AK2020" s="455" t="n"/>
      <c r="AL2020" s="455" t="n"/>
      <c r="AM2020" s="455" t="n"/>
      <c r="AN2020" s="455" t="n"/>
      <c r="AO2020" s="455" t="n"/>
      <c r="AP2020" s="455" t="n"/>
      <c r="AQ2020" s="455" t="n"/>
      <c r="AR2020" s="418" t="n"/>
      <c r="AS2020" s="418" t="n"/>
      <c r="AT2020" s="418" t="n"/>
    </row>
    <row r="2021">
      <c r="A2021" s="417" t="n">
        <v>2012</v>
      </c>
      <c r="B2021" s="418" t="inlineStr">
        <is>
          <t>Lunch for Buyer LC</t>
        </is>
      </c>
      <c r="C2021" s="418" t="inlineStr">
        <is>
          <t>ហ៊ីបប៉ូ ឡូជីស្ទីក (ខេមបូឌា) ឯ.ក</t>
        </is>
      </c>
      <c r="D2021" s="418" t="inlineStr">
        <is>
          <t>K002-902103265</t>
        </is>
      </c>
      <c r="E2021" s="418" t="inlineStr">
        <is>
          <t>2200934</t>
        </is>
      </c>
      <c r="F2021" s="419" t="n">
        <v>44845</v>
      </c>
      <c r="G2021" s="420" t="n">
        <v>14504</v>
      </c>
      <c r="H2021" s="418" t="n"/>
      <c r="I2021" s="455" t="n">
        <v>14504</v>
      </c>
      <c r="J2021" s="418">
        <f>IF(L2021&lt;&gt;"",L2021,K2021)</f>
        <v/>
      </c>
      <c r="K2021" s="418">
        <f>IF(AND(T2021=TRUE, U2021=TRUE, V2021=TRUE), IF(W2021&lt;-0.05, "អនុញ្ញាត (អ្នកផ្គត់ផ្គង់ប្រកាសខ្វះ)", "បានប្រកាស (អនុញ្ញាត)"), IF(AND(T2021=FALSE, U2021=FALSE, V2021=FALSE), "ព្យួរទុក (មិនមានទិន្នន័យ)", "ប្រកាសខុស (ព្យួរទុក)"))</f>
        <v/>
      </c>
      <c r="L2021" s="418" t="inlineStr"/>
      <c r="M2021" s="418" t="inlineStr"/>
      <c r="N2021" s="455" t="n"/>
      <c r="O2021" s="455">
        <f>IF(W2021&lt;0,AI2021,I2021)</f>
        <v/>
      </c>
      <c r="P2021" s="455">
        <f>I2021-O2021</f>
        <v/>
      </c>
      <c r="Q2021" s="418" t="n"/>
      <c r="R2021" s="418" t="inlineStr">
        <is>
          <t>2200934</t>
        </is>
      </c>
      <c r="S2021" s="418" t="inlineStr">
        <is>
          <t>2200934</t>
        </is>
      </c>
      <c r="T2021" s="418">
        <f>R2021=S2021</f>
        <v/>
      </c>
      <c r="U2021" s="418">
        <f>AND(MONTH(F2021)=MONTH(Y2021), YEAR(F2021)=YEAR(Y2021))</f>
        <v/>
      </c>
      <c r="V2021" s="418">
        <f>AND(AC2021&lt;&gt;"", 'Company information'!D$4&lt;&gt;"", RIGHT(SUBSTITUTE(AC2021,"-",""),9)=RIGHT(SUBSTITUTE('Company information'!D$4,"-",""),9))</f>
        <v/>
      </c>
      <c r="W2021" s="418">
        <f>AI2021-I2021</f>
        <v/>
      </c>
      <c r="X2021" s="455" t="n"/>
      <c r="Y2021" s="419" t="n">
        <v>44875</v>
      </c>
      <c r="Z2021" s="418" t="inlineStr">
        <is>
          <t>2200934</t>
        </is>
      </c>
      <c r="AA2021" s="418" t="inlineStr"/>
      <c r="AB2021" s="418" t="inlineStr">
        <is>
          <t>បុគ្គលជាប់អាករ</t>
        </is>
      </c>
      <c r="AC2021" s="418" t="inlineStr">
        <is>
          <t>L001-100067123</t>
        </is>
      </c>
      <c r="AD2021" s="418" t="inlineStr">
        <is>
          <t>រីឡាយអេប៊ល សូស អ៊ិនដាសស្រ្ទៀល (ខេមបូឌា)</t>
        </is>
      </c>
      <c r="AE2021" s="455" t="n">
        <v>159544</v>
      </c>
      <c r="AF2021" s="455" t="n">
        <v>145040</v>
      </c>
      <c r="AG2021" s="455" t="n">
        <v>0</v>
      </c>
      <c r="AH2021" s="455" t="n">
        <v>0</v>
      </c>
      <c r="AI2021" s="455" t="n">
        <v>14504</v>
      </c>
      <c r="AJ2021" s="455" t="n">
        <v>0</v>
      </c>
      <c r="AK2021" s="455" t="n">
        <v>0</v>
      </c>
      <c r="AL2021" s="455" t="n">
        <v>0</v>
      </c>
      <c r="AM2021" s="455" t="n">
        <v>0</v>
      </c>
      <c r="AN2021" s="455" t="n">
        <v>0</v>
      </c>
      <c r="AO2021" s="455" t="n">
        <v>0</v>
      </c>
      <c r="AP2021" s="455" t="n">
        <v>0</v>
      </c>
      <c r="AQ2021" s="455" t="n">
        <v>0</v>
      </c>
      <c r="AR2021" s="418" t="inlineStr"/>
      <c r="AS2021" s="418" t="inlineStr">
        <is>
          <t>THC-DOC-Agency</t>
        </is>
      </c>
      <c r="AT2021" s="418" t="inlineStr">
        <is>
          <t>បានប្រកាសពន្ធ</t>
        </is>
      </c>
    </row>
    <row r="2022">
      <c r="A2022" s="417" t="n">
        <v>2013</v>
      </c>
      <c r="B2022" s="418" t="inlineStr">
        <is>
          <t>Drinking water</t>
        </is>
      </c>
      <c r="C2022" s="418" t="inlineStr">
        <is>
          <t>សូស៊ីយេតេ កុងសេស្យូនែរ ដឺ ឡាអេរ៉ូព័រ</t>
        </is>
      </c>
      <c r="D2022" s="418" t="inlineStr">
        <is>
          <t>L001-100047300</t>
        </is>
      </c>
      <c r="E2022" s="418" t="inlineStr">
        <is>
          <t>2200-063416</t>
        </is>
      </c>
      <c r="F2022" s="419" t="n">
        <v>44876</v>
      </c>
      <c r="G2022" s="420" t="n">
        <v>9578</v>
      </c>
      <c r="H2022" s="418" t="n"/>
      <c r="I2022" s="455" t="n">
        <v>9578</v>
      </c>
      <c r="J2022" s="418">
        <f>IF(L2022&lt;&gt;"",L2022,K2022)</f>
        <v/>
      </c>
      <c r="K2022" s="418">
        <f>IF(AND(T2022=TRUE, U2022=TRUE, V2022=TRUE), IF(W2022&lt;-0.05, "អនុញ្ញាត (អ្នកផ្គត់ផ្គង់ប្រកាសខ្វះ)", "បានប្រកាស (អនុញ្ញាត)"), IF(AND(T2022=FALSE, U2022=FALSE, V2022=FALSE), "ព្យួរទុក (មិនមានទិន្នន័យ)", "ប្រកាសខុស (ព្យួរទុក)"))</f>
        <v/>
      </c>
      <c r="L2022" s="418" t="inlineStr"/>
      <c r="M2022" s="418" t="inlineStr"/>
      <c r="N2022" s="455" t="n"/>
      <c r="O2022" s="455">
        <f>IF(W2022&lt;0,AI2022,I2022)</f>
        <v/>
      </c>
      <c r="P2022" s="455">
        <f>I2022-O2022</f>
        <v/>
      </c>
      <c r="Q2022" s="418" t="n"/>
      <c r="R2022" s="418" t="inlineStr">
        <is>
          <t>2200-063416</t>
        </is>
      </c>
      <c r="S2022" s="418" t="inlineStr"/>
      <c r="T2022" s="418">
        <f>R2022=S2022</f>
        <v/>
      </c>
      <c r="U2022" s="418">
        <f>AND(MONTH(F2022)=MONTH(Y2022), YEAR(F2022)=YEAR(Y2022))</f>
        <v/>
      </c>
      <c r="V2022" s="418">
        <f>AND(AC2022&lt;&gt;"", 'Company information'!D$4&lt;&gt;"", RIGHT(SUBSTITUTE(AC2022,"-",""),9)=RIGHT(SUBSTITUTE('Company information'!D$4,"-",""),9))</f>
        <v/>
      </c>
      <c r="W2022" s="418">
        <f>AI2022-I2022</f>
        <v/>
      </c>
      <c r="X2022" s="455" t="n"/>
      <c r="Y2022" s="417" t="n"/>
      <c r="Z2022" s="418" t="n"/>
      <c r="AA2022" s="418" t="n"/>
      <c r="AB2022" s="418" t="n"/>
      <c r="AC2022" s="418" t="n"/>
      <c r="AD2022" s="418" t="n"/>
      <c r="AE2022" s="455" t="n"/>
      <c r="AF2022" s="455" t="n"/>
      <c r="AG2022" s="455" t="n"/>
      <c r="AH2022" s="455" t="n"/>
      <c r="AI2022" s="455" t="n"/>
      <c r="AJ2022" s="455" t="n"/>
      <c r="AK2022" s="455" t="n"/>
      <c r="AL2022" s="455" t="n"/>
      <c r="AM2022" s="455" t="n"/>
      <c r="AN2022" s="455" t="n"/>
      <c r="AO2022" s="455" t="n"/>
      <c r="AP2022" s="455" t="n"/>
      <c r="AQ2022" s="455" t="n"/>
      <c r="AR2022" s="418" t="n"/>
      <c r="AS2022" s="418" t="n"/>
      <c r="AT2022" s="418" t="n"/>
    </row>
    <row r="2023">
      <c r="A2023" s="417" t="n">
        <v>2014</v>
      </c>
      <c r="B2023" s="418" t="inlineStr">
        <is>
          <t>Drinking water</t>
        </is>
      </c>
      <c r="C2023" s="418" t="inlineStr">
        <is>
          <t>សូស៊ីយេតេ កុងសេស្យូនែរ ដឺ ឡាអេរ៉ូព័រ</t>
        </is>
      </c>
      <c r="D2023" s="418" t="inlineStr">
        <is>
          <t>L001-100047300</t>
        </is>
      </c>
      <c r="E2023" s="418" t="inlineStr">
        <is>
          <t>2200-061996</t>
        </is>
      </c>
      <c r="F2023" s="419" t="n">
        <v>44603</v>
      </c>
      <c r="G2023" s="420" t="n">
        <v>30086</v>
      </c>
      <c r="H2023" s="418" t="n"/>
      <c r="I2023" s="455" t="n">
        <v>30086</v>
      </c>
      <c r="J2023" s="418">
        <f>IF(L2023&lt;&gt;"",L2023,K2023)</f>
        <v/>
      </c>
      <c r="K2023" s="418">
        <f>IF(AND(T2023=TRUE, U2023=TRUE, V2023=TRUE), IF(W2023&lt;-0.05, "អនុញ្ញាត (អ្នកផ្គត់ផ្គង់ប្រកាសខ្វះ)", "បានប្រកាស (អនុញ្ញាត)"), IF(AND(T2023=FALSE, U2023=FALSE, V2023=FALSE), "ព្យួរទុក (មិនមានទិន្នន័យ)", "ប្រកាសខុស (ព្យួរទុក)"))</f>
        <v/>
      </c>
      <c r="L2023" s="418" t="inlineStr"/>
      <c r="M2023" s="418" t="inlineStr"/>
      <c r="N2023" s="455" t="n"/>
      <c r="O2023" s="455">
        <f>IF(W2023&lt;0,AI2023,I2023)</f>
        <v/>
      </c>
      <c r="P2023" s="455">
        <f>I2023-O2023</f>
        <v/>
      </c>
      <c r="Q2023" s="418" t="n"/>
      <c r="R2023" s="418" t="inlineStr">
        <is>
          <t>2200-061996</t>
        </is>
      </c>
      <c r="S2023" s="418" t="inlineStr"/>
      <c r="T2023" s="418">
        <f>R2023=S2023</f>
        <v/>
      </c>
      <c r="U2023" s="418">
        <f>AND(MONTH(F2023)=MONTH(Y2023), YEAR(F2023)=YEAR(Y2023))</f>
        <v/>
      </c>
      <c r="V2023" s="418">
        <f>AND(AC2023&lt;&gt;"", 'Company information'!D$4&lt;&gt;"", RIGHT(SUBSTITUTE(AC2023,"-",""),9)=RIGHT(SUBSTITUTE('Company information'!D$4,"-",""),9))</f>
        <v/>
      </c>
      <c r="W2023" s="418">
        <f>AI2023-I2023</f>
        <v/>
      </c>
      <c r="X2023" s="455" t="n"/>
      <c r="Y2023" s="417" t="n"/>
      <c r="Z2023" s="418" t="n"/>
      <c r="AA2023" s="418" t="n"/>
      <c r="AB2023" s="418" t="n"/>
      <c r="AC2023" s="418" t="n"/>
      <c r="AD2023" s="418" t="n"/>
      <c r="AE2023" s="455" t="n"/>
      <c r="AF2023" s="455" t="n"/>
      <c r="AG2023" s="455" t="n"/>
      <c r="AH2023" s="455" t="n"/>
      <c r="AI2023" s="455" t="n"/>
      <c r="AJ2023" s="455" t="n"/>
      <c r="AK2023" s="455" t="n"/>
      <c r="AL2023" s="455" t="n"/>
      <c r="AM2023" s="455" t="n"/>
      <c r="AN2023" s="455" t="n"/>
      <c r="AO2023" s="455" t="n"/>
      <c r="AP2023" s="455" t="n"/>
      <c r="AQ2023" s="455" t="n"/>
      <c r="AR2023" s="418" t="n"/>
      <c r="AS2023" s="418" t="n"/>
      <c r="AT2023" s="418" t="n"/>
    </row>
    <row r="2024">
      <c r="A2024" s="417" t="n">
        <v>2015</v>
      </c>
      <c r="B2024" s="418" t="inlineStr">
        <is>
          <t>Drinking water</t>
        </is>
      </c>
      <c r="C2024" s="418" t="inlineStr">
        <is>
          <t>សូស៊ីយេតេ កុងសេស្យូនែរ ដឺ ឡាអេរ៉ូព័រ</t>
        </is>
      </c>
      <c r="D2024" s="418" t="inlineStr">
        <is>
          <t>L001-100047300</t>
        </is>
      </c>
      <c r="E2024" s="418" t="inlineStr">
        <is>
          <t>2200-061997</t>
        </is>
      </c>
      <c r="F2024" s="419" t="n">
        <v>44603</v>
      </c>
      <c r="G2024" s="420" t="n">
        <v>2982</v>
      </c>
      <c r="H2024" s="418" t="n"/>
      <c r="I2024" s="455" t="n">
        <v>2982</v>
      </c>
      <c r="J2024" s="418">
        <f>IF(L2024&lt;&gt;"",L2024,K2024)</f>
        <v/>
      </c>
      <c r="K2024" s="418">
        <f>IF(AND(T2024=TRUE, U2024=TRUE, V2024=TRUE), IF(W2024&lt;-0.05, "អនុញ្ញាត (អ្នកផ្គត់ផ្គង់ប្រកាសខ្វះ)", "បានប្រកាស (អនុញ្ញាត)"), IF(AND(T2024=FALSE, U2024=FALSE, V2024=FALSE), "ព្យួរទុក (មិនមានទិន្នន័យ)", "ប្រកាសខុស (ព្យួរទុក)"))</f>
        <v/>
      </c>
      <c r="L2024" s="418" t="inlineStr"/>
      <c r="M2024" s="418" t="inlineStr"/>
      <c r="N2024" s="455" t="n"/>
      <c r="O2024" s="455">
        <f>IF(W2024&lt;0,AI2024,I2024)</f>
        <v/>
      </c>
      <c r="P2024" s="455">
        <f>I2024-O2024</f>
        <v/>
      </c>
      <c r="Q2024" s="418" t="n"/>
      <c r="R2024" s="418" t="inlineStr">
        <is>
          <t>2200-061997</t>
        </is>
      </c>
      <c r="S2024" s="418" t="inlineStr"/>
      <c r="T2024" s="418">
        <f>R2024=S2024</f>
        <v/>
      </c>
      <c r="U2024" s="418">
        <f>AND(MONTH(F2024)=MONTH(Y2024), YEAR(F2024)=YEAR(Y2024))</f>
        <v/>
      </c>
      <c r="V2024" s="418">
        <f>AND(AC2024&lt;&gt;"", 'Company information'!D$4&lt;&gt;"", RIGHT(SUBSTITUTE(AC2024,"-",""),9)=RIGHT(SUBSTITUTE('Company information'!D$4,"-",""),9))</f>
        <v/>
      </c>
      <c r="W2024" s="418">
        <f>AI2024-I2024</f>
        <v/>
      </c>
      <c r="X2024" s="455" t="n"/>
      <c r="Y2024" s="417" t="n"/>
      <c r="Z2024" s="418" t="n"/>
      <c r="AA2024" s="418" t="n"/>
      <c r="AB2024" s="418" t="n"/>
      <c r="AC2024" s="418" t="n"/>
      <c r="AD2024" s="418" t="n"/>
      <c r="AE2024" s="455" t="n"/>
      <c r="AF2024" s="455" t="n"/>
      <c r="AG2024" s="455" t="n"/>
      <c r="AH2024" s="455" t="n"/>
      <c r="AI2024" s="455" t="n"/>
      <c r="AJ2024" s="455" t="n"/>
      <c r="AK2024" s="455" t="n"/>
      <c r="AL2024" s="455" t="n"/>
      <c r="AM2024" s="455" t="n"/>
      <c r="AN2024" s="455" t="n"/>
      <c r="AO2024" s="455" t="n"/>
      <c r="AP2024" s="455" t="n"/>
      <c r="AQ2024" s="455" t="n"/>
      <c r="AR2024" s="418" t="n"/>
      <c r="AS2024" s="418" t="n"/>
      <c r="AT2024" s="418" t="n"/>
    </row>
    <row r="2025">
      <c r="A2025" s="417" t="n">
        <v>2016</v>
      </c>
      <c r="B2025" s="418" t="inlineStr">
        <is>
          <t>Drinking water</t>
        </is>
      </c>
      <c r="C2025" s="418" t="inlineStr">
        <is>
          <t>អេហ្វ ដាប់បែលយូ អេហ្វ ហ៊្វុល វែល អេន នីស៊ីន ឡូជីស្ទីក</t>
        </is>
      </c>
      <c r="D2025" s="418" t="inlineStr">
        <is>
          <t>L001-100098630</t>
        </is>
      </c>
      <c r="E2025" s="418" t="inlineStr">
        <is>
          <t>TI22-4436</t>
        </is>
      </c>
      <c r="F2025" s="419" t="n">
        <v>44895</v>
      </c>
      <c r="G2025" s="420" t="n">
        <v>89571</v>
      </c>
      <c r="H2025" s="418" t="n"/>
      <c r="I2025" s="455" t="n">
        <v>89571</v>
      </c>
      <c r="J2025" s="418">
        <f>IF(L2025&lt;&gt;"",L2025,K2025)</f>
        <v/>
      </c>
      <c r="K2025" s="418">
        <f>IF(AND(T2025=TRUE, U2025=TRUE, V2025=TRUE), IF(W2025&lt;-0.05, "អនុញ្ញាត (អ្នកផ្គត់ផ្គង់ប្រកាសខ្វះ)", "បានប្រកាស (អនុញ្ញាត)"), IF(AND(T2025=FALSE, U2025=FALSE, V2025=FALSE), "ព្យួរទុក (មិនមានទិន្នន័យ)", "ប្រកាសខុស (ព្យួរទុក)"))</f>
        <v/>
      </c>
      <c r="L2025" s="418" t="inlineStr"/>
      <c r="M2025" s="418" t="inlineStr"/>
      <c r="N2025" s="455" t="n"/>
      <c r="O2025" s="455">
        <f>IF(W2025&lt;0,AI2025,I2025)</f>
        <v/>
      </c>
      <c r="P2025" s="455">
        <f>I2025-O2025</f>
        <v/>
      </c>
      <c r="Q2025" s="418" t="n"/>
      <c r="R2025" s="418" t="inlineStr">
        <is>
          <t>TI22-4436</t>
        </is>
      </c>
      <c r="S2025" s="418" t="inlineStr">
        <is>
          <t>TI22-4436</t>
        </is>
      </c>
      <c r="T2025" s="418">
        <f>R2025=S2025</f>
        <v/>
      </c>
      <c r="U2025" s="418">
        <f>AND(MONTH(F2025)=MONTH(Y2025), YEAR(F2025)=YEAR(Y2025))</f>
        <v/>
      </c>
      <c r="V2025" s="418">
        <f>AND(AC2025&lt;&gt;"", 'Company information'!D$4&lt;&gt;"", RIGHT(SUBSTITUTE(AC2025,"-",""),9)=RIGHT(SUBSTITUTE('Company information'!D$4,"-",""),9))</f>
        <v/>
      </c>
      <c r="W2025" s="418">
        <f>AI2025-I2025</f>
        <v/>
      </c>
      <c r="X2025" s="455" t="n"/>
      <c r="Y2025" s="419" t="n">
        <v>44895</v>
      </c>
      <c r="Z2025" s="418" t="inlineStr">
        <is>
          <t>TI22-4436</t>
        </is>
      </c>
      <c r="AA2025" s="418" t="inlineStr"/>
      <c r="AB2025" s="418" t="inlineStr">
        <is>
          <t>បុគ្គលជាប់អាករ</t>
        </is>
      </c>
      <c r="AC2025" s="418" t="inlineStr">
        <is>
          <t>L001-100067123</t>
        </is>
      </c>
      <c r="AD2025" s="418" t="inlineStr">
        <is>
          <t>រីឡាយអេប៊ល សូស អ៊ិនដាសស្រ្ទៀល (ខេមបូឌា)</t>
        </is>
      </c>
      <c r="AE2025" s="455" t="n">
        <v>985282</v>
      </c>
      <c r="AF2025" s="455" t="n">
        <v>895711</v>
      </c>
      <c r="AG2025" s="455" t="n">
        <v>0</v>
      </c>
      <c r="AH2025" s="455" t="n">
        <v>0</v>
      </c>
      <c r="AI2025" s="455" t="n">
        <v>89571</v>
      </c>
      <c r="AJ2025" s="455" t="n">
        <v>0</v>
      </c>
      <c r="AK2025" s="455" t="n">
        <v>0</v>
      </c>
      <c r="AL2025" s="455" t="n">
        <v>0</v>
      </c>
      <c r="AM2025" s="455" t="n">
        <v>0</v>
      </c>
      <c r="AN2025" s="455" t="n">
        <v>0</v>
      </c>
      <c r="AO2025" s="455" t="n">
        <v>0</v>
      </c>
      <c r="AP2025" s="455" t="n">
        <v>0</v>
      </c>
      <c r="AQ2025" s="455" t="n">
        <v>0</v>
      </c>
      <c r="AR2025" s="418" t="inlineStr"/>
      <c r="AS2025" s="418" t="inlineStr">
        <is>
          <t>សេវាកម្មឯកសារ</t>
        </is>
      </c>
      <c r="AT2025" s="418" t="inlineStr">
        <is>
          <t>បានប្រកាសពន្ធ</t>
        </is>
      </c>
    </row>
    <row r="2026">
      <c r="A2026" s="417" t="n">
        <v>2017</v>
      </c>
      <c r="B2026" s="418" t="inlineStr">
        <is>
          <t>Drinking water</t>
        </is>
      </c>
      <c r="C2026" s="418" t="inlineStr">
        <is>
          <t>អេហ្វ ដាប់បែលយូ អេហ្វ ហ៊្វុល វែល អេន នីស៊ីន ឡូជីស្ទីក</t>
        </is>
      </c>
      <c r="D2026" s="418" t="inlineStr">
        <is>
          <t>L001-100098630</t>
        </is>
      </c>
      <c r="E2026" s="418" t="inlineStr">
        <is>
          <t>TI22-4232</t>
        </is>
      </c>
      <c r="F2026" s="419" t="n">
        <v>44880</v>
      </c>
      <c r="G2026" s="420" t="n">
        <v>112551</v>
      </c>
      <c r="H2026" s="418" t="n"/>
      <c r="I2026" s="455" t="n">
        <v>112551</v>
      </c>
      <c r="J2026" s="418">
        <f>IF(L2026&lt;&gt;"",L2026,K2026)</f>
        <v/>
      </c>
      <c r="K2026" s="418">
        <f>IF(AND(T2026=TRUE, U2026=TRUE, V2026=TRUE), IF(W2026&lt;-0.05, "អនុញ្ញាត (អ្នកផ្គត់ផ្គង់ប្រកាសខ្វះ)", "បានប្រកាស (អនុញ្ញាត)"), IF(AND(T2026=FALSE, U2026=FALSE, V2026=FALSE), "ព្យួរទុក (មិនមានទិន្នន័យ)", "ប្រកាសខុស (ព្យួរទុក)"))</f>
        <v/>
      </c>
      <c r="L2026" s="418" t="inlineStr"/>
      <c r="M2026" s="418" t="inlineStr"/>
      <c r="N2026" s="455" t="n"/>
      <c r="O2026" s="455">
        <f>IF(W2026&lt;0,AI2026,I2026)</f>
        <v/>
      </c>
      <c r="P2026" s="455">
        <f>I2026-O2026</f>
        <v/>
      </c>
      <c r="Q2026" s="418" t="n"/>
      <c r="R2026" s="418" t="inlineStr">
        <is>
          <t>TI22-4232</t>
        </is>
      </c>
      <c r="S2026" s="418" t="inlineStr">
        <is>
          <t>TI22-4232</t>
        </is>
      </c>
      <c r="T2026" s="418">
        <f>R2026=S2026</f>
        <v/>
      </c>
      <c r="U2026" s="418">
        <f>AND(MONTH(F2026)=MONTH(Y2026), YEAR(F2026)=YEAR(Y2026))</f>
        <v/>
      </c>
      <c r="V2026" s="418">
        <f>AND(AC2026&lt;&gt;"", 'Company information'!D$4&lt;&gt;"", RIGHT(SUBSTITUTE(AC2026,"-",""),9)=RIGHT(SUBSTITUTE('Company information'!D$4,"-",""),9))</f>
        <v/>
      </c>
      <c r="W2026" s="418">
        <f>AI2026-I2026</f>
        <v/>
      </c>
      <c r="X2026" s="455" t="n"/>
      <c r="Y2026" s="419" t="n">
        <v>44880</v>
      </c>
      <c r="Z2026" s="418" t="inlineStr">
        <is>
          <t>TI22-4232</t>
        </is>
      </c>
      <c r="AA2026" s="418" t="inlineStr"/>
      <c r="AB2026" s="418" t="inlineStr">
        <is>
          <t>បុគ្គលជាប់អាករ</t>
        </is>
      </c>
      <c r="AC2026" s="418" t="inlineStr">
        <is>
          <t>L001-100067123</t>
        </is>
      </c>
      <c r="AD2026" s="418" t="inlineStr">
        <is>
          <t>រីឡាយអេប៊ល សូស អ៊ិនដាសស្រ្ទៀល (ខេមបូឌា)</t>
        </is>
      </c>
      <c r="AE2026" s="455" t="n">
        <v>1238061</v>
      </c>
      <c r="AF2026" s="455" t="n">
        <v>1125510</v>
      </c>
      <c r="AG2026" s="455" t="n">
        <v>0</v>
      </c>
      <c r="AH2026" s="455" t="n">
        <v>0</v>
      </c>
      <c r="AI2026" s="455" t="n">
        <v>112551</v>
      </c>
      <c r="AJ2026" s="455" t="n">
        <v>0</v>
      </c>
      <c r="AK2026" s="455" t="n">
        <v>0</v>
      </c>
      <c r="AL2026" s="455" t="n">
        <v>0</v>
      </c>
      <c r="AM2026" s="455" t="n">
        <v>0</v>
      </c>
      <c r="AN2026" s="455" t="n">
        <v>0</v>
      </c>
      <c r="AO2026" s="455" t="n">
        <v>0</v>
      </c>
      <c r="AP2026" s="455" t="n">
        <v>0</v>
      </c>
      <c r="AQ2026" s="455" t="n">
        <v>0</v>
      </c>
      <c r="AR2026" s="418" t="inlineStr"/>
      <c r="AS2026" s="418" t="inlineStr">
        <is>
          <t>សេវាកម្មឯកសារ</t>
        </is>
      </c>
      <c r="AT2026" s="418" t="inlineStr">
        <is>
          <t>បានប្រកាសពន្ធ</t>
        </is>
      </c>
    </row>
    <row r="2027">
      <c r="A2027" s="417" t="n">
        <v>2018</v>
      </c>
      <c r="B2027" s="418" t="inlineStr">
        <is>
          <t>Drinking water</t>
        </is>
      </c>
      <c r="C2027" s="418" t="inlineStr">
        <is>
          <t>អេហ្វ ដាប់បែលយូ អេហ្វ ហ៊្វុល វែល អេន នីស៊ីន ឡូជីស្ទីក</t>
        </is>
      </c>
      <c r="D2027" s="418" t="inlineStr">
        <is>
          <t>L001-100098630</t>
        </is>
      </c>
      <c r="E2027" s="418" t="inlineStr">
        <is>
          <t>TI22-4238</t>
        </is>
      </c>
      <c r="F2027" s="419" t="n">
        <v>44881</v>
      </c>
      <c r="G2027" s="420" t="n">
        <v>89962</v>
      </c>
      <c r="H2027" s="418" t="n"/>
      <c r="I2027" s="455" t="n">
        <v>89962</v>
      </c>
      <c r="J2027" s="418">
        <f>IF(L2027&lt;&gt;"",L2027,K2027)</f>
        <v/>
      </c>
      <c r="K2027" s="418">
        <f>IF(AND(T2027=TRUE, U2027=TRUE, V2027=TRUE), IF(W2027&lt;-0.05, "អនុញ្ញាត (អ្នកផ្គត់ផ្គង់ប្រកាសខ្វះ)", "បានប្រកាស (អនុញ្ញាត)"), IF(AND(T2027=FALSE, U2027=FALSE, V2027=FALSE), "ព្យួរទុក (មិនមានទិន្នន័យ)", "ប្រកាសខុស (ព្យួរទុក)"))</f>
        <v/>
      </c>
      <c r="L2027" s="418" t="inlineStr"/>
      <c r="M2027" s="418" t="inlineStr"/>
      <c r="N2027" s="455" t="n"/>
      <c r="O2027" s="455">
        <f>IF(W2027&lt;0,AI2027,I2027)</f>
        <v/>
      </c>
      <c r="P2027" s="455">
        <f>I2027-O2027</f>
        <v/>
      </c>
      <c r="Q2027" s="418" t="n"/>
      <c r="R2027" s="418" t="inlineStr">
        <is>
          <t>TI22-4238</t>
        </is>
      </c>
      <c r="S2027" s="418" t="inlineStr">
        <is>
          <t>TI22-4238</t>
        </is>
      </c>
      <c r="T2027" s="418">
        <f>R2027=S2027</f>
        <v/>
      </c>
      <c r="U2027" s="418">
        <f>AND(MONTH(F2027)=MONTH(Y2027), YEAR(F2027)=YEAR(Y2027))</f>
        <v/>
      </c>
      <c r="V2027" s="418">
        <f>AND(AC2027&lt;&gt;"", 'Company information'!D$4&lt;&gt;"", RIGHT(SUBSTITUTE(AC2027,"-",""),9)=RIGHT(SUBSTITUTE('Company information'!D$4,"-",""),9))</f>
        <v/>
      </c>
      <c r="W2027" s="418">
        <f>AI2027-I2027</f>
        <v/>
      </c>
      <c r="X2027" s="455" t="n"/>
      <c r="Y2027" s="419" t="n">
        <v>44881</v>
      </c>
      <c r="Z2027" s="418" t="inlineStr">
        <is>
          <t>TI22-4238</t>
        </is>
      </c>
      <c r="AA2027" s="418" t="inlineStr"/>
      <c r="AB2027" s="418" t="inlineStr">
        <is>
          <t>បុគ្គលជាប់អាករ</t>
        </is>
      </c>
      <c r="AC2027" s="418" t="inlineStr">
        <is>
          <t>L001-100067123</t>
        </is>
      </c>
      <c r="AD2027" s="418" t="inlineStr">
        <is>
          <t>រីឡាយអេប៊ល សូស អ៊ិនដាសស្រ្ទៀល (ខេមបូឌា)</t>
        </is>
      </c>
      <c r="AE2027" s="455" t="n">
        <v>989584</v>
      </c>
      <c r="AF2027" s="455" t="n">
        <v>899622</v>
      </c>
      <c r="AG2027" s="455" t="n">
        <v>0</v>
      </c>
      <c r="AH2027" s="455" t="n">
        <v>0</v>
      </c>
      <c r="AI2027" s="455" t="n">
        <v>89962</v>
      </c>
      <c r="AJ2027" s="455" t="n">
        <v>0</v>
      </c>
      <c r="AK2027" s="455" t="n">
        <v>0</v>
      </c>
      <c r="AL2027" s="455" t="n">
        <v>0</v>
      </c>
      <c r="AM2027" s="455" t="n">
        <v>0</v>
      </c>
      <c r="AN2027" s="455" t="n">
        <v>0</v>
      </c>
      <c r="AO2027" s="455" t="n">
        <v>0</v>
      </c>
      <c r="AP2027" s="455" t="n">
        <v>0</v>
      </c>
      <c r="AQ2027" s="455" t="n">
        <v>0</v>
      </c>
      <c r="AR2027" s="418" t="inlineStr"/>
      <c r="AS2027" s="418" t="inlineStr">
        <is>
          <t>សេវាកម្មឯកសារ</t>
        </is>
      </c>
      <c r="AT2027" s="418" t="inlineStr">
        <is>
          <t>បានប្រកាសពន្ធ</t>
        </is>
      </c>
    </row>
    <row r="2028">
      <c r="A2028" s="417" t="n">
        <v>2019</v>
      </c>
      <c r="B2028" s="418" t="inlineStr">
        <is>
          <t>Drinking water</t>
        </is>
      </c>
      <c r="C2028" s="418" t="inlineStr">
        <is>
          <t>អេហ្វ ដាប់បែលយូ អេហ្វ ហ៊្វុល វែល អេន នីស៊ីន ឡូជីស្ទីក</t>
        </is>
      </c>
      <c r="D2028" s="418" t="inlineStr">
        <is>
          <t>L001-100098630</t>
        </is>
      </c>
      <c r="E2028" s="418" t="inlineStr">
        <is>
          <t>TI22-4116</t>
        </is>
      </c>
      <c r="F2028" s="419" t="n">
        <v>44845</v>
      </c>
      <c r="G2028" s="420" t="n">
        <v>90049</v>
      </c>
      <c r="H2028" s="418" t="n"/>
      <c r="I2028" s="455" t="n">
        <v>90049</v>
      </c>
      <c r="J2028" s="418">
        <f>IF(L2028&lt;&gt;"",L2028,K2028)</f>
        <v/>
      </c>
      <c r="K2028" s="418">
        <f>IF(AND(T2028=TRUE, U2028=TRUE, V2028=TRUE), IF(W2028&lt;-0.05, "អនុញ្ញាត (អ្នកផ្គត់ផ្គង់ប្រកាសខ្វះ)", "បានប្រកាស (អនុញ្ញាត)"), IF(AND(T2028=FALSE, U2028=FALSE, V2028=FALSE), "ព្យួរទុក (មិនមានទិន្នន័យ)", "ប្រកាសខុស (ព្យួរទុក)"))</f>
        <v/>
      </c>
      <c r="L2028" s="418" t="inlineStr"/>
      <c r="M2028" s="418" t="inlineStr"/>
      <c r="N2028" s="455" t="n"/>
      <c r="O2028" s="455">
        <f>IF(W2028&lt;0,AI2028,I2028)</f>
        <v/>
      </c>
      <c r="P2028" s="455">
        <f>I2028-O2028</f>
        <v/>
      </c>
      <c r="Q2028" s="418" t="n"/>
      <c r="R2028" s="418" t="inlineStr">
        <is>
          <t>TI22-4116</t>
        </is>
      </c>
      <c r="S2028" s="418" t="inlineStr">
        <is>
          <t>TI22-4116</t>
        </is>
      </c>
      <c r="T2028" s="418">
        <f>R2028=S2028</f>
        <v/>
      </c>
      <c r="U2028" s="418">
        <f>AND(MONTH(F2028)=MONTH(Y2028), YEAR(F2028)=YEAR(Y2028))</f>
        <v/>
      </c>
      <c r="V2028" s="418">
        <f>AND(AC2028&lt;&gt;"", 'Company information'!D$4&lt;&gt;"", RIGHT(SUBSTITUTE(AC2028,"-",""),9)=RIGHT(SUBSTITUTE('Company information'!D$4,"-",""),9))</f>
        <v/>
      </c>
      <c r="W2028" s="418">
        <f>AI2028-I2028</f>
        <v/>
      </c>
      <c r="X2028" s="455" t="n"/>
      <c r="Y2028" s="419" t="n">
        <v>44875</v>
      </c>
      <c r="Z2028" s="418" t="inlineStr">
        <is>
          <t>TI22-4116</t>
        </is>
      </c>
      <c r="AA2028" s="418" t="inlineStr"/>
      <c r="AB2028" s="418" t="inlineStr">
        <is>
          <t>បុគ្គលជាប់អាករ</t>
        </is>
      </c>
      <c r="AC2028" s="418" t="inlineStr">
        <is>
          <t>L001-100067123</t>
        </is>
      </c>
      <c r="AD2028" s="418" t="inlineStr">
        <is>
          <t>រីឡាយអេប៊ល សូស អ៊ិនដាសស្រ្ទៀល (ខេមបូឌា)</t>
        </is>
      </c>
      <c r="AE2028" s="455" t="n">
        <v>990540</v>
      </c>
      <c r="AF2028" s="455" t="n">
        <v>900491</v>
      </c>
      <c r="AG2028" s="455" t="n">
        <v>0</v>
      </c>
      <c r="AH2028" s="455" t="n">
        <v>0</v>
      </c>
      <c r="AI2028" s="455" t="n">
        <v>90049</v>
      </c>
      <c r="AJ2028" s="455" t="n">
        <v>0</v>
      </c>
      <c r="AK2028" s="455" t="n">
        <v>0</v>
      </c>
      <c r="AL2028" s="455" t="n">
        <v>0</v>
      </c>
      <c r="AM2028" s="455" t="n">
        <v>0</v>
      </c>
      <c r="AN2028" s="455" t="n">
        <v>0</v>
      </c>
      <c r="AO2028" s="455" t="n">
        <v>0</v>
      </c>
      <c r="AP2028" s="455" t="n">
        <v>0</v>
      </c>
      <c r="AQ2028" s="455" t="n">
        <v>0</v>
      </c>
      <c r="AR2028" s="418" t="inlineStr"/>
      <c r="AS2028" s="418" t="inlineStr">
        <is>
          <t>សេវាកម្មឯកសារ</t>
        </is>
      </c>
      <c r="AT2028" s="418" t="inlineStr">
        <is>
          <t>បានប្រកាសពន្ធ</t>
        </is>
      </c>
    </row>
    <row r="2029">
      <c r="A2029" s="417" t="n">
        <v>2020</v>
      </c>
      <c r="B2029" s="418" t="inlineStr">
        <is>
          <t>Drinking water</t>
        </is>
      </c>
      <c r="C2029" s="418" t="inlineStr">
        <is>
          <t>អេហ្វ ដាប់បែលយូ អេហ្វ ហ៊្វុល វែល អេន នីស៊ីន ឡូជីស្ទីក</t>
        </is>
      </c>
      <c r="D2029" s="418" t="inlineStr">
        <is>
          <t>L001-100098630</t>
        </is>
      </c>
      <c r="E2029" s="418" t="inlineStr">
        <is>
          <t>TI22-4118</t>
        </is>
      </c>
      <c r="F2029" s="419" t="n">
        <v>44845</v>
      </c>
      <c r="G2029" s="420" t="n">
        <v>94193</v>
      </c>
      <c r="H2029" s="418" t="n"/>
      <c r="I2029" s="455" t="n">
        <v>94193</v>
      </c>
      <c r="J2029" s="418">
        <f>IF(L2029&lt;&gt;"",L2029,K2029)</f>
        <v/>
      </c>
      <c r="K2029" s="418">
        <f>IF(AND(T2029=TRUE, U2029=TRUE, V2029=TRUE), IF(W2029&lt;-0.05, "អនុញ្ញាត (អ្នកផ្គត់ផ្គង់ប្រកាសខ្វះ)", "បានប្រកាស (អនុញ្ញាត)"), IF(AND(T2029=FALSE, U2029=FALSE, V2029=FALSE), "ព្យួរទុក (មិនមានទិន្នន័យ)", "ប្រកាសខុស (ព្យួរទុក)"))</f>
        <v/>
      </c>
      <c r="L2029" s="418" t="inlineStr"/>
      <c r="M2029" s="418" t="inlineStr"/>
      <c r="N2029" s="455" t="n"/>
      <c r="O2029" s="455">
        <f>IF(W2029&lt;0,AI2029,I2029)</f>
        <v/>
      </c>
      <c r="P2029" s="455">
        <f>I2029-O2029</f>
        <v/>
      </c>
      <c r="Q2029" s="418" t="n"/>
      <c r="R2029" s="418" t="inlineStr">
        <is>
          <t>TI22-4118</t>
        </is>
      </c>
      <c r="S2029" s="418" t="inlineStr">
        <is>
          <t>TI22-4118</t>
        </is>
      </c>
      <c r="T2029" s="418">
        <f>R2029=S2029</f>
        <v/>
      </c>
      <c r="U2029" s="418">
        <f>AND(MONTH(F2029)=MONTH(Y2029), YEAR(F2029)=YEAR(Y2029))</f>
        <v/>
      </c>
      <c r="V2029" s="418">
        <f>AND(AC2029&lt;&gt;"", 'Company information'!D$4&lt;&gt;"", RIGHT(SUBSTITUTE(AC2029,"-",""),9)=RIGHT(SUBSTITUTE('Company information'!D$4,"-",""),9))</f>
        <v/>
      </c>
      <c r="W2029" s="418">
        <f>AI2029-I2029</f>
        <v/>
      </c>
      <c r="X2029" s="455" t="n"/>
      <c r="Y2029" s="419" t="n">
        <v>44875</v>
      </c>
      <c r="Z2029" s="418" t="inlineStr">
        <is>
          <t>TI22-4118</t>
        </is>
      </c>
      <c r="AA2029" s="418" t="inlineStr"/>
      <c r="AB2029" s="418" t="inlineStr">
        <is>
          <t>បុគ្គលជាប់អាករ</t>
        </is>
      </c>
      <c r="AC2029" s="418" t="inlineStr">
        <is>
          <t>L001-100067123</t>
        </is>
      </c>
      <c r="AD2029" s="418" t="inlineStr">
        <is>
          <t>រីឡាយអេប៊ល សូស អ៊ិនដាសស្រ្ទៀល (ខេមបូឌា)</t>
        </is>
      </c>
      <c r="AE2029" s="455" t="n">
        <v>1036124</v>
      </c>
      <c r="AF2029" s="455" t="n">
        <v>941931</v>
      </c>
      <c r="AG2029" s="455" t="n">
        <v>0</v>
      </c>
      <c r="AH2029" s="455" t="n">
        <v>0</v>
      </c>
      <c r="AI2029" s="455" t="n">
        <v>94193</v>
      </c>
      <c r="AJ2029" s="455" t="n">
        <v>0</v>
      </c>
      <c r="AK2029" s="455" t="n">
        <v>0</v>
      </c>
      <c r="AL2029" s="455" t="n">
        <v>0</v>
      </c>
      <c r="AM2029" s="455" t="n">
        <v>0</v>
      </c>
      <c r="AN2029" s="455" t="n">
        <v>0</v>
      </c>
      <c r="AO2029" s="455" t="n">
        <v>0</v>
      </c>
      <c r="AP2029" s="455" t="n">
        <v>0</v>
      </c>
      <c r="AQ2029" s="455" t="n">
        <v>0</v>
      </c>
      <c r="AR2029" s="418" t="inlineStr"/>
      <c r="AS2029" s="418" t="inlineStr">
        <is>
          <t>សេវាកម្មឯកសារ</t>
        </is>
      </c>
      <c r="AT2029" s="418" t="inlineStr">
        <is>
          <t>បានប្រកាសពន្ធ</t>
        </is>
      </c>
    </row>
    <row r="2030">
      <c r="A2030" s="417" t="n">
        <v>2021</v>
      </c>
      <c r="B2030" s="418" t="inlineStr">
        <is>
          <t>Drinking water</t>
        </is>
      </c>
      <c r="C2030" s="418" t="inlineStr">
        <is>
          <t>អេហ្វ ដាប់បែលយូ អេហ្វ ហ៊្វុល វែល អេន នីស៊ីន ឡូជីស្ទីក</t>
        </is>
      </c>
      <c r="D2030" s="418" t="inlineStr">
        <is>
          <t>L001-100098630</t>
        </is>
      </c>
      <c r="E2030" s="418" t="inlineStr">
        <is>
          <t>TI22-4117</t>
        </is>
      </c>
      <c r="F2030" s="419" t="n">
        <v>44845</v>
      </c>
      <c r="G2030" s="420" t="n">
        <v>73059</v>
      </c>
      <c r="H2030" s="418" t="n"/>
      <c r="I2030" s="455" t="n">
        <v>73059</v>
      </c>
      <c r="J2030" s="418">
        <f>IF(L2030&lt;&gt;"",L2030,K2030)</f>
        <v/>
      </c>
      <c r="K2030" s="418">
        <f>IF(AND(T2030=TRUE, U2030=TRUE, V2030=TRUE), IF(W2030&lt;-0.05, "អនុញ្ញាត (អ្នកផ្គត់ផ្គង់ប្រកាសខ្វះ)", "បានប្រកាស (អនុញ្ញាត)"), IF(AND(T2030=FALSE, U2030=FALSE, V2030=FALSE), "ព្យួរទុក (មិនមានទិន្នន័យ)", "ប្រកាសខុស (ព្យួរទុក)"))</f>
        <v/>
      </c>
      <c r="L2030" s="418" t="inlineStr"/>
      <c r="M2030" s="418" t="inlineStr"/>
      <c r="N2030" s="455" t="n"/>
      <c r="O2030" s="455">
        <f>IF(W2030&lt;0,AI2030,I2030)</f>
        <v/>
      </c>
      <c r="P2030" s="455">
        <f>I2030-O2030</f>
        <v/>
      </c>
      <c r="Q2030" s="418" t="n"/>
      <c r="R2030" s="418" t="inlineStr">
        <is>
          <t>TI22-4117</t>
        </is>
      </c>
      <c r="S2030" s="418" t="inlineStr">
        <is>
          <t>TI22-4117</t>
        </is>
      </c>
      <c r="T2030" s="418">
        <f>R2030=S2030</f>
        <v/>
      </c>
      <c r="U2030" s="418">
        <f>AND(MONTH(F2030)=MONTH(Y2030), YEAR(F2030)=YEAR(Y2030))</f>
        <v/>
      </c>
      <c r="V2030" s="418">
        <f>AND(AC2030&lt;&gt;"", 'Company information'!D$4&lt;&gt;"", RIGHT(SUBSTITUTE(AC2030,"-",""),9)=RIGHT(SUBSTITUTE('Company information'!D$4,"-",""),9))</f>
        <v/>
      </c>
      <c r="W2030" s="418">
        <f>AI2030-I2030</f>
        <v/>
      </c>
      <c r="X2030" s="455" t="n"/>
      <c r="Y2030" s="419" t="n">
        <v>44875</v>
      </c>
      <c r="Z2030" s="418" t="inlineStr">
        <is>
          <t>TI22-4117</t>
        </is>
      </c>
      <c r="AA2030" s="418" t="inlineStr"/>
      <c r="AB2030" s="418" t="inlineStr">
        <is>
          <t>បុគ្គលជាប់អាករ</t>
        </is>
      </c>
      <c r="AC2030" s="418" t="inlineStr">
        <is>
          <t>L001-100067123</t>
        </is>
      </c>
      <c r="AD2030" s="418" t="inlineStr">
        <is>
          <t>រីឡាយអេប៊ល សូស អ៊ិនដាសស្រ្ទៀល (ខេមបូឌា)</t>
        </is>
      </c>
      <c r="AE2030" s="455" t="n">
        <v>803646</v>
      </c>
      <c r="AF2030" s="455" t="n">
        <v>730587</v>
      </c>
      <c r="AG2030" s="455" t="n">
        <v>0</v>
      </c>
      <c r="AH2030" s="455" t="n">
        <v>0</v>
      </c>
      <c r="AI2030" s="455" t="n">
        <v>73059</v>
      </c>
      <c r="AJ2030" s="455" t="n">
        <v>0</v>
      </c>
      <c r="AK2030" s="455" t="n">
        <v>0</v>
      </c>
      <c r="AL2030" s="455" t="n">
        <v>0</v>
      </c>
      <c r="AM2030" s="455" t="n">
        <v>0</v>
      </c>
      <c r="AN2030" s="455" t="n">
        <v>0</v>
      </c>
      <c r="AO2030" s="455" t="n">
        <v>0</v>
      </c>
      <c r="AP2030" s="455" t="n">
        <v>0</v>
      </c>
      <c r="AQ2030" s="455" t="n">
        <v>0</v>
      </c>
      <c r="AR2030" s="418" t="inlineStr"/>
      <c r="AS2030" s="418" t="inlineStr">
        <is>
          <t>សេវាកម្មឯកសារ</t>
        </is>
      </c>
      <c r="AT2030" s="418" t="inlineStr">
        <is>
          <t>បានប្រកាសពន្ធ</t>
        </is>
      </c>
    </row>
    <row r="2031">
      <c r="A2031" s="417" t="n">
        <v>2022</v>
      </c>
      <c r="B2031" s="418" t="inlineStr">
        <is>
          <t>Drinking water</t>
        </is>
      </c>
      <c r="C2031" s="418" t="inlineStr">
        <is>
          <t>ត្រេនស៍វើលដ៍ ត្រេនស្ព័រថេសិន (ខេមបូឌា)</t>
        </is>
      </c>
      <c r="D2031" s="418" t="inlineStr">
        <is>
          <t>L001-100080561</t>
        </is>
      </c>
      <c r="E2031" s="418" t="inlineStr">
        <is>
          <t>220644</t>
        </is>
      </c>
      <c r="F2031" s="419" t="n">
        <v>44889</v>
      </c>
      <c r="G2031" s="420" t="n">
        <v>147304</v>
      </c>
      <c r="H2031" s="418" t="n"/>
      <c r="I2031" s="455" t="n">
        <v>147304</v>
      </c>
      <c r="J2031" s="418">
        <f>IF(L2031&lt;&gt;"",L2031,K2031)</f>
        <v/>
      </c>
      <c r="K2031" s="418">
        <f>IF(AND(T2031=TRUE, U2031=TRUE, V2031=TRUE), IF(W2031&lt;-0.05, "អនុញ្ញាត (អ្នកផ្គត់ផ្គង់ប្រកាសខ្វះ)", "បានប្រកាស (អនុញ្ញាត)"), IF(AND(T2031=FALSE, U2031=FALSE, V2031=FALSE), "ព្យួរទុក (មិនមានទិន្នន័យ)", "ប្រកាសខុស (ព្យួរទុក)"))</f>
        <v/>
      </c>
      <c r="L2031" s="418" t="inlineStr"/>
      <c r="M2031" s="418" t="inlineStr"/>
      <c r="N2031" s="455" t="n"/>
      <c r="O2031" s="455">
        <f>IF(W2031&lt;0,AI2031,I2031)</f>
        <v/>
      </c>
      <c r="P2031" s="455">
        <f>I2031-O2031</f>
        <v/>
      </c>
      <c r="Q2031" s="418" t="n"/>
      <c r="R2031" s="418" t="inlineStr">
        <is>
          <t>220644</t>
        </is>
      </c>
      <c r="S2031" s="418" t="inlineStr">
        <is>
          <t>22-0644</t>
        </is>
      </c>
      <c r="T2031" s="418">
        <f>R2031=S2031</f>
        <v/>
      </c>
      <c r="U2031" s="418">
        <f>AND(MONTH(F2031)=MONTH(Y2031), YEAR(F2031)=YEAR(Y2031))</f>
        <v/>
      </c>
      <c r="V2031" s="418">
        <f>AND(AC2031&lt;&gt;"", 'Company information'!D$4&lt;&gt;"", RIGHT(SUBSTITUTE(AC2031,"-",""),9)=RIGHT(SUBSTITUTE('Company information'!D$4,"-",""),9))</f>
        <v/>
      </c>
      <c r="W2031" s="418">
        <f>AI2031-I2031</f>
        <v/>
      </c>
      <c r="X2031" s="455" t="n"/>
      <c r="Y2031" s="419" t="n">
        <v>44781</v>
      </c>
      <c r="Z2031" s="418" t="inlineStr">
        <is>
          <t>22-0644</t>
        </is>
      </c>
      <c r="AA2031" s="418" t="inlineStr"/>
      <c r="AB2031" s="418" t="inlineStr">
        <is>
          <t>បុគ្គលជាប់អាករ</t>
        </is>
      </c>
      <c r="AC2031" s="418" t="inlineStr">
        <is>
          <t>L001-100194397</t>
        </is>
      </c>
      <c r="AD2031" s="418" t="inlineStr">
        <is>
          <t>សេឌូណូ ខេមបូ នីតធីង</t>
        </is>
      </c>
      <c r="AE2031" s="455" t="n">
        <v>36229191</v>
      </c>
      <c r="AF2031" s="455" t="n">
        <v>32935628</v>
      </c>
      <c r="AG2031" s="455" t="n">
        <v>0</v>
      </c>
      <c r="AH2031" s="455" t="n">
        <v>0</v>
      </c>
      <c r="AI2031" s="455" t="n">
        <v>3293563</v>
      </c>
      <c r="AJ2031" s="455" t="n">
        <v>0</v>
      </c>
      <c r="AK2031" s="455" t="n">
        <v>0</v>
      </c>
      <c r="AL2031" s="455" t="n">
        <v>0</v>
      </c>
      <c r="AM2031" s="455" t="n">
        <v>0</v>
      </c>
      <c r="AN2031" s="455" t="n">
        <v>0</v>
      </c>
      <c r="AO2031" s="455" t="n">
        <v>0</v>
      </c>
      <c r="AP2031" s="455" t="n">
        <v>0</v>
      </c>
      <c r="AQ2031" s="455" t="n">
        <v>0</v>
      </c>
      <c r="AR2031" s="418" t="inlineStr"/>
      <c r="AS2031" s="418" t="inlineStr">
        <is>
          <t>FOB/FCR</t>
        </is>
      </c>
      <c r="AT2031" s="418" t="inlineStr">
        <is>
          <t>បានប្រកាសពន្ធ</t>
        </is>
      </c>
    </row>
    <row r="2032">
      <c r="A2032" s="417" t="n">
        <v>2023</v>
      </c>
      <c r="B2032" s="418" t="inlineStr">
        <is>
          <t>Drinking water</t>
        </is>
      </c>
      <c r="C2032" s="418" t="inlineStr">
        <is>
          <t>កំពង់ផែស្វយ័តក្រុងព្រះសីហនុ</t>
        </is>
      </c>
      <c r="D2032" s="418" t="inlineStr">
        <is>
          <t>L001-100044638</t>
        </is>
      </c>
      <c r="E2032" s="418" t="inlineStr">
        <is>
          <t>203407</t>
        </is>
      </c>
      <c r="F2032" s="419" t="n">
        <v>44891</v>
      </c>
      <c r="G2032" s="420" t="n">
        <v>1267</v>
      </c>
      <c r="H2032" s="418" t="n"/>
      <c r="I2032" s="455" t="n">
        <v>1267</v>
      </c>
      <c r="J2032" s="418">
        <f>IF(L2032&lt;&gt;"",L2032,K2032)</f>
        <v/>
      </c>
      <c r="K2032" s="418">
        <f>IF(AND(T2032=TRUE, U2032=TRUE, V2032=TRUE), IF(W2032&lt;-0.05, "អនុញ្ញាត (អ្នកផ្គត់ផ្គង់ប្រកាសខ្វះ)", "បានប្រកាស (អនុញ្ញាត)"), IF(AND(T2032=FALSE, U2032=FALSE, V2032=FALSE), "ព្យួរទុក (មិនមានទិន្នន័យ)", "ប្រកាសខុស (ព្យួរទុក)"))</f>
        <v/>
      </c>
      <c r="L2032" s="418" t="inlineStr"/>
      <c r="M2032" s="418" t="inlineStr"/>
      <c r="N2032" s="455" t="n"/>
      <c r="O2032" s="455">
        <f>IF(W2032&lt;0,AI2032,I2032)</f>
        <v/>
      </c>
      <c r="P2032" s="455">
        <f>I2032-O2032</f>
        <v/>
      </c>
      <c r="Q2032" s="418" t="n"/>
      <c r="R2032" s="418" t="inlineStr">
        <is>
          <t>203407</t>
        </is>
      </c>
      <c r="S2032" s="418" t="inlineStr"/>
      <c r="T2032" s="418">
        <f>R2032=S2032</f>
        <v/>
      </c>
      <c r="U2032" s="418">
        <f>AND(MONTH(F2032)=MONTH(Y2032), YEAR(F2032)=YEAR(Y2032))</f>
        <v/>
      </c>
      <c r="V2032" s="418">
        <f>AND(AC2032&lt;&gt;"", 'Company information'!D$4&lt;&gt;"", RIGHT(SUBSTITUTE(AC2032,"-",""),9)=RIGHT(SUBSTITUTE('Company information'!D$4,"-",""),9))</f>
        <v/>
      </c>
      <c r="W2032" s="418">
        <f>AI2032-I2032</f>
        <v/>
      </c>
      <c r="X2032" s="455" t="n"/>
      <c r="Y2032" s="417" t="n"/>
      <c r="Z2032" s="418" t="n"/>
      <c r="AA2032" s="418" t="n"/>
      <c r="AB2032" s="418" t="n"/>
      <c r="AC2032" s="418" t="n"/>
      <c r="AD2032" s="418" t="n"/>
      <c r="AE2032" s="455" t="n"/>
      <c r="AF2032" s="455" t="n"/>
      <c r="AG2032" s="455" t="n"/>
      <c r="AH2032" s="455" t="n"/>
      <c r="AI2032" s="455" t="n"/>
      <c r="AJ2032" s="455" t="n"/>
      <c r="AK2032" s="455" t="n"/>
      <c r="AL2032" s="455" t="n"/>
      <c r="AM2032" s="455" t="n"/>
      <c r="AN2032" s="455" t="n"/>
      <c r="AO2032" s="455" t="n"/>
      <c r="AP2032" s="455" t="n"/>
      <c r="AQ2032" s="455" t="n"/>
      <c r="AR2032" s="418" t="n"/>
      <c r="AS2032" s="418" t="n"/>
      <c r="AT2032" s="418" t="n"/>
    </row>
    <row r="2033">
      <c r="A2033" s="417" t="n">
        <v>2024</v>
      </c>
      <c r="B2033" s="418" t="inlineStr">
        <is>
          <t>Drinking water</t>
        </is>
      </c>
      <c r="C2033" s="418" t="inlineStr">
        <is>
          <t>ហ៊ីបប៉ូ ឡូជីស្ទីក (ខេមបូឌា) ឯ.ក</t>
        </is>
      </c>
      <c r="D2033" s="418" t="inlineStr">
        <is>
          <t>K002-902103265</t>
        </is>
      </c>
      <c r="E2033" s="418" t="inlineStr">
        <is>
          <t>2200968</t>
        </is>
      </c>
      <c r="F2033" s="419" t="n">
        <v>44889</v>
      </c>
      <c r="G2033" s="420" t="n">
        <v>118099</v>
      </c>
      <c r="H2033" s="418" t="n"/>
      <c r="I2033" s="455" t="n">
        <v>118099</v>
      </c>
      <c r="J2033" s="418">
        <f>IF(L2033&lt;&gt;"",L2033,K2033)</f>
        <v/>
      </c>
      <c r="K2033" s="418">
        <f>IF(AND(T2033=TRUE, U2033=TRUE, V2033=TRUE), IF(W2033&lt;-0.05, "អនុញ្ញាត (អ្នកផ្គត់ផ្គង់ប្រកាសខ្វះ)", "បានប្រកាស (អនុញ្ញាត)"), IF(AND(T2033=FALSE, U2033=FALSE, V2033=FALSE), "ព្យួរទុក (មិនមានទិន្នន័យ)", "ប្រកាសខុស (ព្យួរទុក)"))</f>
        <v/>
      </c>
      <c r="L2033" s="418" t="inlineStr"/>
      <c r="M2033" s="418" t="inlineStr"/>
      <c r="N2033" s="455" t="n"/>
      <c r="O2033" s="455">
        <f>IF(W2033&lt;0,AI2033,I2033)</f>
        <v/>
      </c>
      <c r="P2033" s="455">
        <f>I2033-O2033</f>
        <v/>
      </c>
      <c r="Q2033" s="418" t="n"/>
      <c r="R2033" s="418" t="inlineStr">
        <is>
          <t>2200968</t>
        </is>
      </c>
      <c r="S2033" s="418" t="inlineStr">
        <is>
          <t>2200968</t>
        </is>
      </c>
      <c r="T2033" s="418">
        <f>R2033=S2033</f>
        <v/>
      </c>
      <c r="U2033" s="418">
        <f>AND(MONTH(F2033)=MONTH(Y2033), YEAR(F2033)=YEAR(Y2033))</f>
        <v/>
      </c>
      <c r="V2033" s="418">
        <f>AND(AC2033&lt;&gt;"", 'Company information'!D$4&lt;&gt;"", RIGHT(SUBSTITUTE(AC2033,"-",""),9)=RIGHT(SUBSTITUTE('Company information'!D$4,"-",""),9))</f>
        <v/>
      </c>
      <c r="W2033" s="418">
        <f>AI2033-I2033</f>
        <v/>
      </c>
      <c r="X2033" s="455" t="n"/>
      <c r="Y2033" s="419" t="n">
        <v>44889</v>
      </c>
      <c r="Z2033" s="418" t="inlineStr">
        <is>
          <t>2200968</t>
        </is>
      </c>
      <c r="AA2033" s="418" t="inlineStr"/>
      <c r="AB2033" s="418" t="inlineStr">
        <is>
          <t>បុគ្គលជាប់អាករ</t>
        </is>
      </c>
      <c r="AC2033" s="418" t="inlineStr">
        <is>
          <t>L001-100067123</t>
        </is>
      </c>
      <c r="AD2033" s="418" t="inlineStr">
        <is>
          <t>រីឡាយអេប៊ល សូស អ៊ិនដាសស្រ្ទៀល (ខេមបូឌា)</t>
        </is>
      </c>
      <c r="AE2033" s="455" t="n">
        <v>1299097</v>
      </c>
      <c r="AF2033" s="455" t="n">
        <v>1180997</v>
      </c>
      <c r="AG2033" s="455" t="n">
        <v>0</v>
      </c>
      <c r="AH2033" s="455" t="n">
        <v>0</v>
      </c>
      <c r="AI2033" s="455" t="n">
        <v>118100</v>
      </c>
      <c r="AJ2033" s="455" t="n">
        <v>0</v>
      </c>
      <c r="AK2033" s="455" t="n">
        <v>0</v>
      </c>
      <c r="AL2033" s="455" t="n">
        <v>0</v>
      </c>
      <c r="AM2033" s="455" t="n">
        <v>0</v>
      </c>
      <c r="AN2033" s="455" t="n">
        <v>0</v>
      </c>
      <c r="AO2033" s="455" t="n">
        <v>0</v>
      </c>
      <c r="AP2033" s="455" t="n">
        <v>0</v>
      </c>
      <c r="AQ2033" s="455" t="n">
        <v>0</v>
      </c>
      <c r="AR2033" s="418" t="inlineStr"/>
      <c r="AS2033" s="418" t="inlineStr">
        <is>
          <t>THC-DOC-Agency</t>
        </is>
      </c>
      <c r="AT2033" s="418" t="inlineStr">
        <is>
          <t>បានប្រកាសពន្ធ</t>
        </is>
      </c>
    </row>
    <row r="2034">
      <c r="A2034" s="417" t="n">
        <v>2025</v>
      </c>
      <c r="B2034" s="418" t="inlineStr">
        <is>
          <t>Drinking water</t>
        </is>
      </c>
      <c r="C2034" s="418" t="inlineStr">
        <is>
          <t>កំពង់ផែស្វយ័តក្រុងព្រះសីហនុ</t>
        </is>
      </c>
      <c r="D2034" s="418" t="inlineStr">
        <is>
          <t>L001-100044638</t>
        </is>
      </c>
      <c r="E2034" s="418" t="inlineStr">
        <is>
          <t>204973</t>
        </is>
      </c>
      <c r="F2034" s="419" t="n">
        <v>44894</v>
      </c>
      <c r="G2034" s="420" t="n">
        <v>35896</v>
      </c>
      <c r="H2034" s="418" t="n"/>
      <c r="I2034" s="455" t="n">
        <v>35896</v>
      </c>
      <c r="J2034" s="418">
        <f>IF(L2034&lt;&gt;"",L2034,K2034)</f>
        <v/>
      </c>
      <c r="K2034" s="418">
        <f>IF(AND(T2034=TRUE, U2034=TRUE, V2034=TRUE), IF(W2034&lt;-0.05, "អនុញ្ញាត (អ្នកផ្គត់ផ្គង់ប្រកាសខ្វះ)", "បានប្រកាស (អនុញ្ញាត)"), IF(AND(T2034=FALSE, U2034=FALSE, V2034=FALSE), "ព្យួរទុក (មិនមានទិន្នន័យ)", "ប្រកាសខុស (ព្យួរទុក)"))</f>
        <v/>
      </c>
      <c r="L2034" s="418" t="inlineStr"/>
      <c r="M2034" s="418" t="inlineStr"/>
      <c r="N2034" s="455" t="n"/>
      <c r="O2034" s="455">
        <f>IF(W2034&lt;0,AI2034,I2034)</f>
        <v/>
      </c>
      <c r="P2034" s="455">
        <f>I2034-O2034</f>
        <v/>
      </c>
      <c r="Q2034" s="418" t="n"/>
      <c r="R2034" s="418" t="inlineStr">
        <is>
          <t>204973</t>
        </is>
      </c>
      <c r="S2034" s="418" t="inlineStr"/>
      <c r="T2034" s="418">
        <f>R2034=S2034</f>
        <v/>
      </c>
      <c r="U2034" s="418">
        <f>AND(MONTH(F2034)=MONTH(Y2034), YEAR(F2034)=YEAR(Y2034))</f>
        <v/>
      </c>
      <c r="V2034" s="418">
        <f>AND(AC2034&lt;&gt;"", 'Company information'!D$4&lt;&gt;"", RIGHT(SUBSTITUTE(AC2034,"-",""),9)=RIGHT(SUBSTITUTE('Company information'!D$4,"-",""),9))</f>
        <v/>
      </c>
      <c r="W2034" s="418">
        <f>AI2034-I2034</f>
        <v/>
      </c>
      <c r="X2034" s="455" t="n"/>
      <c r="Y2034" s="417" t="n"/>
      <c r="Z2034" s="418" t="n"/>
      <c r="AA2034" s="418" t="n"/>
      <c r="AB2034" s="418" t="n"/>
      <c r="AC2034" s="418" t="n"/>
      <c r="AD2034" s="418" t="n"/>
      <c r="AE2034" s="455" t="n"/>
      <c r="AF2034" s="455" t="n"/>
      <c r="AG2034" s="455" t="n"/>
      <c r="AH2034" s="455" t="n"/>
      <c r="AI2034" s="455" t="n"/>
      <c r="AJ2034" s="455" t="n"/>
      <c r="AK2034" s="455" t="n"/>
      <c r="AL2034" s="455" t="n"/>
      <c r="AM2034" s="455" t="n"/>
      <c r="AN2034" s="455" t="n"/>
      <c r="AO2034" s="455" t="n"/>
      <c r="AP2034" s="455" t="n"/>
      <c r="AQ2034" s="455" t="n"/>
      <c r="AR2034" s="418" t="n"/>
      <c r="AS2034" s="418" t="n"/>
      <c r="AT2034" s="418" t="n"/>
    </row>
    <row r="2035">
      <c r="A2035" s="417" t="n">
        <v>2026</v>
      </c>
      <c r="B2035" s="418" t="inlineStr">
        <is>
          <t>Drinking water</t>
        </is>
      </c>
      <c r="C2035" s="418" t="inlineStr">
        <is>
          <t>ត្រេនស៍វើលដ៍ ត្រេនស្ព័រថេសិន (ខេមបូឌា)</t>
        </is>
      </c>
      <c r="D2035" s="418" t="inlineStr">
        <is>
          <t>L001-100080561</t>
        </is>
      </c>
      <c r="E2035" s="418" t="inlineStr">
        <is>
          <t>220645</t>
        </is>
      </c>
      <c r="F2035" s="419" t="n">
        <v>44890</v>
      </c>
      <c r="G2035" s="420" t="n">
        <v>155025</v>
      </c>
      <c r="H2035" s="418" t="n"/>
      <c r="I2035" s="455" t="n">
        <v>155025</v>
      </c>
      <c r="J2035" s="418">
        <f>IF(L2035&lt;&gt;"",L2035,K2035)</f>
        <v/>
      </c>
      <c r="K2035" s="418">
        <f>IF(AND(T2035=TRUE, U2035=TRUE, V2035=TRUE), IF(W2035&lt;-0.05, "អនុញ្ញាត (អ្នកផ្គត់ផ្គង់ប្រកាសខ្វះ)", "បានប្រកាស (អនុញ្ញាត)"), IF(AND(T2035=FALSE, U2035=FALSE, V2035=FALSE), "ព្យួរទុក (មិនមានទិន្នន័យ)", "ប្រកាសខុស (ព្យួរទុក)"))</f>
        <v/>
      </c>
      <c r="L2035" s="418" t="inlineStr"/>
      <c r="M2035" s="418" t="inlineStr"/>
      <c r="N2035" s="455" t="n"/>
      <c r="O2035" s="455">
        <f>IF(W2035&lt;0,AI2035,I2035)</f>
        <v/>
      </c>
      <c r="P2035" s="455">
        <f>I2035-O2035</f>
        <v/>
      </c>
      <c r="Q2035" s="418" t="n"/>
      <c r="R2035" s="418" t="inlineStr">
        <is>
          <t>220645</t>
        </is>
      </c>
      <c r="S2035" s="418" t="inlineStr">
        <is>
          <t>22-0645</t>
        </is>
      </c>
      <c r="T2035" s="418">
        <f>R2035=S2035</f>
        <v/>
      </c>
      <c r="U2035" s="418">
        <f>AND(MONTH(F2035)=MONTH(Y2035), YEAR(F2035)=YEAR(Y2035))</f>
        <v/>
      </c>
      <c r="V2035" s="418">
        <f>AND(AC2035&lt;&gt;"", 'Company information'!D$4&lt;&gt;"", RIGHT(SUBSTITUTE(AC2035,"-",""),9)=RIGHT(SUBSTITUTE('Company information'!D$4,"-",""),9))</f>
        <v/>
      </c>
      <c r="W2035" s="418">
        <f>AI2035-I2035</f>
        <v/>
      </c>
      <c r="X2035" s="455" t="n"/>
      <c r="Y2035" s="419" t="n">
        <v>44781</v>
      </c>
      <c r="Z2035" s="418" t="inlineStr">
        <is>
          <t>22-0645</t>
        </is>
      </c>
      <c r="AA2035" s="418" t="inlineStr"/>
      <c r="AB2035" s="418" t="inlineStr">
        <is>
          <t>បុគ្គលជាប់អាករ</t>
        </is>
      </c>
      <c r="AC2035" s="418" t="inlineStr">
        <is>
          <t>L001-901503986</t>
        </is>
      </c>
      <c r="AD2035" s="418" t="inlineStr">
        <is>
          <t>ជុន ស៊ូ (ខេមបូឌា)​ ខេសមើរ ថេកស្តាយ ខូ អិលធីឌី</t>
        </is>
      </c>
      <c r="AE2035" s="455" t="n">
        <v>8354481</v>
      </c>
      <c r="AF2035" s="455" t="n">
        <v>7594983</v>
      </c>
      <c r="AG2035" s="455" t="n">
        <v>0</v>
      </c>
      <c r="AH2035" s="455" t="n">
        <v>0</v>
      </c>
      <c r="AI2035" s="455" t="n">
        <v>759498</v>
      </c>
      <c r="AJ2035" s="455" t="n">
        <v>0</v>
      </c>
      <c r="AK2035" s="455" t="n">
        <v>0</v>
      </c>
      <c r="AL2035" s="455" t="n">
        <v>0</v>
      </c>
      <c r="AM2035" s="455" t="n">
        <v>0</v>
      </c>
      <c r="AN2035" s="455" t="n">
        <v>0</v>
      </c>
      <c r="AO2035" s="455" t="n">
        <v>0</v>
      </c>
      <c r="AP2035" s="455" t="n">
        <v>0</v>
      </c>
      <c r="AQ2035" s="455" t="n">
        <v>0</v>
      </c>
      <c r="AR2035" s="418" t="inlineStr"/>
      <c r="AS2035" s="418" t="inlineStr">
        <is>
          <t>FOB/FCR</t>
        </is>
      </c>
      <c r="AT2035" s="418" t="inlineStr">
        <is>
          <t>បានប្រកាសពន្ធ</t>
        </is>
      </c>
    </row>
    <row r="2036">
      <c r="A2036" s="417" t="n">
        <v>2027</v>
      </c>
      <c r="B2036" s="418" t="inlineStr">
        <is>
          <t>Drinking water</t>
        </is>
      </c>
      <c r="C2036" s="418" t="inlineStr">
        <is>
          <t>កំពង់ផែស្វយ័តក្រុងព្រះសីហនុ</t>
        </is>
      </c>
      <c r="D2036" s="418" t="inlineStr">
        <is>
          <t>L001-100044638</t>
        </is>
      </c>
      <c r="E2036" s="418" t="inlineStr">
        <is>
          <t>197993</t>
        </is>
      </c>
      <c r="F2036" s="419" t="n">
        <v>44882</v>
      </c>
      <c r="G2036" s="420" t="n">
        <v>1268</v>
      </c>
      <c r="H2036" s="418" t="n"/>
      <c r="I2036" s="455" t="n">
        <v>1268</v>
      </c>
      <c r="J2036" s="418">
        <f>IF(L2036&lt;&gt;"",L2036,K2036)</f>
        <v/>
      </c>
      <c r="K2036" s="418">
        <f>IF(AND(T2036=TRUE, U2036=TRUE, V2036=TRUE), IF(W2036&lt;-0.05, "អនុញ្ញាត (អ្នកផ្គត់ផ្គង់ប្រកាសខ្វះ)", "បានប្រកាស (អនុញ្ញាត)"), IF(AND(T2036=FALSE, U2036=FALSE, V2036=FALSE), "ព្យួរទុក (មិនមានទិន្នន័យ)", "ប្រកាសខុស (ព្យួរទុក)"))</f>
        <v/>
      </c>
      <c r="L2036" s="418" t="inlineStr"/>
      <c r="M2036" s="418" t="inlineStr"/>
      <c r="N2036" s="455" t="n"/>
      <c r="O2036" s="455">
        <f>IF(W2036&lt;0,AI2036,I2036)</f>
        <v/>
      </c>
      <c r="P2036" s="455">
        <f>I2036-O2036</f>
        <v/>
      </c>
      <c r="Q2036" s="418" t="n"/>
      <c r="R2036" s="418" t="inlineStr">
        <is>
          <t>197993</t>
        </is>
      </c>
      <c r="S2036" s="418" t="inlineStr"/>
      <c r="T2036" s="418">
        <f>R2036=S2036</f>
        <v/>
      </c>
      <c r="U2036" s="418">
        <f>AND(MONTH(F2036)=MONTH(Y2036), YEAR(F2036)=YEAR(Y2036))</f>
        <v/>
      </c>
      <c r="V2036" s="418">
        <f>AND(AC2036&lt;&gt;"", 'Company information'!D$4&lt;&gt;"", RIGHT(SUBSTITUTE(AC2036,"-",""),9)=RIGHT(SUBSTITUTE('Company information'!D$4,"-",""),9))</f>
        <v/>
      </c>
      <c r="W2036" s="418">
        <f>AI2036-I2036</f>
        <v/>
      </c>
      <c r="X2036" s="455" t="n"/>
      <c r="Y2036" s="417" t="n"/>
      <c r="Z2036" s="418" t="n"/>
      <c r="AA2036" s="418" t="n"/>
      <c r="AB2036" s="418" t="n"/>
      <c r="AC2036" s="418" t="n"/>
      <c r="AD2036" s="418" t="n"/>
      <c r="AE2036" s="455" t="n"/>
      <c r="AF2036" s="455" t="n"/>
      <c r="AG2036" s="455" t="n"/>
      <c r="AH2036" s="455" t="n"/>
      <c r="AI2036" s="455" t="n"/>
      <c r="AJ2036" s="455" t="n"/>
      <c r="AK2036" s="455" t="n"/>
      <c r="AL2036" s="455" t="n"/>
      <c r="AM2036" s="455" t="n"/>
      <c r="AN2036" s="455" t="n"/>
      <c r="AO2036" s="455" t="n"/>
      <c r="AP2036" s="455" t="n"/>
      <c r="AQ2036" s="455" t="n"/>
      <c r="AR2036" s="418" t="n"/>
      <c r="AS2036" s="418" t="n"/>
      <c r="AT2036" s="418" t="n"/>
    </row>
    <row r="2037">
      <c r="A2037" s="417" t="n">
        <v>2028</v>
      </c>
      <c r="B2037" s="418" t="inlineStr">
        <is>
          <t>Drinking water</t>
        </is>
      </c>
      <c r="C2037" s="418" t="inlineStr">
        <is>
          <t>អាយធីអាយ អ៊ិនធើណេសិនណល ត្រេនស័្ពរថេសិន (ខេមបូឌា) ឯ.ក</t>
        </is>
      </c>
      <c r="D2037" s="418" t="inlineStr">
        <is>
          <t>K002-901800477</t>
        </is>
      </c>
      <c r="E2037" s="418" t="inlineStr">
        <is>
          <t>CAM223274</t>
        </is>
      </c>
      <c r="F2037" s="419" t="n">
        <v>44880</v>
      </c>
      <c r="G2037" s="420" t="n">
        <v>88723</v>
      </c>
      <c r="H2037" s="418" t="n"/>
      <c r="I2037" s="455" t="n">
        <v>88723</v>
      </c>
      <c r="J2037" s="418">
        <f>IF(L2037&lt;&gt;"",L2037,K2037)</f>
        <v/>
      </c>
      <c r="K2037" s="418">
        <f>IF(AND(T2037=TRUE, U2037=TRUE, V2037=TRUE), IF(W2037&lt;-0.05, "អនុញ្ញាត (អ្នកផ្គត់ផ្គង់ប្រកាសខ្វះ)", "បានប្រកាស (អនុញ្ញាត)"), IF(AND(T2037=FALSE, U2037=FALSE, V2037=FALSE), "ព្យួរទុក (មិនមានទិន្នន័យ)", "ប្រកាសខុស (ព្យួរទុក)"))</f>
        <v/>
      </c>
      <c r="L2037" s="418" t="inlineStr"/>
      <c r="M2037" s="418" t="inlineStr"/>
      <c r="N2037" s="455" t="n"/>
      <c r="O2037" s="455">
        <f>IF(W2037&lt;0,AI2037,I2037)</f>
        <v/>
      </c>
      <c r="P2037" s="455">
        <f>I2037-O2037</f>
        <v/>
      </c>
      <c r="Q2037" s="418" t="n"/>
      <c r="R2037" s="418" t="inlineStr">
        <is>
          <t>CAM223274</t>
        </is>
      </c>
      <c r="S2037" s="418" t="inlineStr">
        <is>
          <t>CAM223274</t>
        </is>
      </c>
      <c r="T2037" s="418">
        <f>R2037=S2037</f>
        <v/>
      </c>
      <c r="U2037" s="418">
        <f>AND(MONTH(F2037)=MONTH(Y2037), YEAR(F2037)=YEAR(Y2037))</f>
        <v/>
      </c>
      <c r="V2037" s="418">
        <f>AND(AC2037&lt;&gt;"", 'Company information'!D$4&lt;&gt;"", RIGHT(SUBSTITUTE(AC2037,"-",""),9)=RIGHT(SUBSTITUTE('Company information'!D$4,"-",""),9))</f>
        <v/>
      </c>
      <c r="W2037" s="418">
        <f>AI2037-I2037</f>
        <v/>
      </c>
      <c r="X2037" s="455" t="n"/>
      <c r="Y2037" s="419" t="n">
        <v>44880</v>
      </c>
      <c r="Z2037" s="418" t="inlineStr">
        <is>
          <t>CAM223274</t>
        </is>
      </c>
      <c r="AA2037" s="418" t="inlineStr"/>
      <c r="AB2037" s="418" t="inlineStr">
        <is>
          <t>បុគ្គលជាប់អាករ</t>
        </is>
      </c>
      <c r="AC2037" s="418" t="inlineStr">
        <is>
          <t>L001-100067123</t>
        </is>
      </c>
      <c r="AD2037" s="418" t="inlineStr">
        <is>
          <t>រីឡាយអេប៊ល សូស អ៊ិនដាសស្រ្ទៀល (ខេមបូឌា)</t>
        </is>
      </c>
      <c r="AE2037" s="455" t="n">
        <v>975953</v>
      </c>
      <c r="AF2037" s="455" t="n">
        <v>887230</v>
      </c>
      <c r="AG2037" s="455" t="n">
        <v>0</v>
      </c>
      <c r="AH2037" s="455" t="n">
        <v>0</v>
      </c>
      <c r="AI2037" s="455" t="n">
        <v>88723</v>
      </c>
      <c r="AJ2037" s="455" t="n">
        <v>0</v>
      </c>
      <c r="AK2037" s="455" t="n">
        <v>0</v>
      </c>
      <c r="AL2037" s="455" t="n">
        <v>0</v>
      </c>
      <c r="AM2037" s="455" t="n">
        <v>0</v>
      </c>
      <c r="AN2037" s="455" t="n">
        <v>0</v>
      </c>
      <c r="AO2037" s="455" t="n">
        <v>0</v>
      </c>
      <c r="AP2037" s="455" t="n">
        <v>0</v>
      </c>
      <c r="AQ2037" s="455" t="n">
        <v>0</v>
      </c>
      <c r="AR2037" s="418" t="inlineStr"/>
      <c r="AS2037" s="418" t="inlineStr">
        <is>
          <t>THC,DOC</t>
        </is>
      </c>
      <c r="AT2037" s="418" t="inlineStr">
        <is>
          <t>បានប្រកាសពន្ធ</t>
        </is>
      </c>
    </row>
    <row r="2038">
      <c r="A2038" s="417" t="n">
        <v>2029</v>
      </c>
      <c r="B2038" s="418" t="inlineStr">
        <is>
          <t>Drinking water</t>
        </is>
      </c>
      <c r="C2038" s="418" t="inlineStr">
        <is>
          <t>កំពង់ផែស្វយ័តក្រុងព្រះសីហនុ</t>
        </is>
      </c>
      <c r="D2038" s="418" t="inlineStr">
        <is>
          <t>L001-100044638</t>
        </is>
      </c>
      <c r="E2038" s="418" t="inlineStr">
        <is>
          <t>199676</t>
        </is>
      </c>
      <c r="F2038" s="419" t="n">
        <v>44886</v>
      </c>
      <c r="G2038" s="420" t="n">
        <v>632</v>
      </c>
      <c r="H2038" s="418" t="n"/>
      <c r="I2038" s="455" t="n">
        <v>632</v>
      </c>
      <c r="J2038" s="418">
        <f>IF(L2038&lt;&gt;"",L2038,K2038)</f>
        <v/>
      </c>
      <c r="K2038" s="418">
        <f>IF(AND(T2038=TRUE, U2038=TRUE, V2038=TRUE), IF(W2038&lt;-0.05, "អនុញ្ញាត (អ្នកផ្គត់ផ្គង់ប្រកាសខ្វះ)", "បានប្រកាស (អនុញ្ញាត)"), IF(AND(T2038=FALSE, U2038=FALSE, V2038=FALSE), "ព្យួរទុក (មិនមានទិន្នន័យ)", "ប្រកាសខុស (ព្យួរទុក)"))</f>
        <v/>
      </c>
      <c r="L2038" s="418" t="inlineStr"/>
      <c r="M2038" s="418" t="inlineStr"/>
      <c r="N2038" s="455" t="n"/>
      <c r="O2038" s="455">
        <f>IF(W2038&lt;0,AI2038,I2038)</f>
        <v/>
      </c>
      <c r="P2038" s="455">
        <f>I2038-O2038</f>
        <v/>
      </c>
      <c r="Q2038" s="418" t="n"/>
      <c r="R2038" s="418" t="inlineStr">
        <is>
          <t>199676</t>
        </is>
      </c>
      <c r="S2038" s="418" t="inlineStr"/>
      <c r="T2038" s="418">
        <f>R2038=S2038</f>
        <v/>
      </c>
      <c r="U2038" s="418">
        <f>AND(MONTH(F2038)=MONTH(Y2038), YEAR(F2038)=YEAR(Y2038))</f>
        <v/>
      </c>
      <c r="V2038" s="418">
        <f>AND(AC2038&lt;&gt;"", 'Company information'!D$4&lt;&gt;"", RIGHT(SUBSTITUTE(AC2038,"-",""),9)=RIGHT(SUBSTITUTE('Company information'!D$4,"-",""),9))</f>
        <v/>
      </c>
      <c r="W2038" s="418">
        <f>AI2038-I2038</f>
        <v/>
      </c>
      <c r="X2038" s="455" t="n"/>
      <c r="Y2038" s="417" t="n"/>
      <c r="Z2038" s="418" t="n"/>
      <c r="AA2038" s="418" t="n"/>
      <c r="AB2038" s="418" t="n"/>
      <c r="AC2038" s="418" t="n"/>
      <c r="AD2038" s="418" t="n"/>
      <c r="AE2038" s="455" t="n"/>
      <c r="AF2038" s="455" t="n"/>
      <c r="AG2038" s="455" t="n"/>
      <c r="AH2038" s="455" t="n"/>
      <c r="AI2038" s="455" t="n"/>
      <c r="AJ2038" s="455" t="n"/>
      <c r="AK2038" s="455" t="n"/>
      <c r="AL2038" s="455" t="n"/>
      <c r="AM2038" s="455" t="n"/>
      <c r="AN2038" s="455" t="n"/>
      <c r="AO2038" s="455" t="n"/>
      <c r="AP2038" s="455" t="n"/>
      <c r="AQ2038" s="455" t="n"/>
      <c r="AR2038" s="418" t="n"/>
      <c r="AS2038" s="418" t="n"/>
      <c r="AT2038" s="418" t="n"/>
    </row>
    <row r="2039">
      <c r="A2039" s="417" t="n">
        <v>2030</v>
      </c>
      <c r="B2039" s="418" t="inlineStr">
        <is>
          <t>Drinking water</t>
        </is>
      </c>
      <c r="C2039" s="418" t="inlineStr">
        <is>
          <t>អាយធីអាយ អ៊ិនធើណេសិនណល ត្រេនស័្ពរថេសិន (ខេមបូឌា) ឯ.ក</t>
        </is>
      </c>
      <c r="D2039" s="418" t="inlineStr">
        <is>
          <t>K002-901800477</t>
        </is>
      </c>
      <c r="E2039" s="418" t="inlineStr">
        <is>
          <t>CAM223296</t>
        </is>
      </c>
      <c r="F2039" s="419" t="n">
        <v>44882</v>
      </c>
      <c r="G2039" s="420" t="n">
        <v>63342</v>
      </c>
      <c r="H2039" s="418" t="n"/>
      <c r="I2039" s="455" t="n">
        <v>63342</v>
      </c>
      <c r="J2039" s="418">
        <f>IF(L2039&lt;&gt;"",L2039,K2039)</f>
        <v/>
      </c>
      <c r="K2039" s="418">
        <f>IF(AND(T2039=TRUE, U2039=TRUE, V2039=TRUE), IF(W2039&lt;-0.05, "អនុញ្ញាត (អ្នកផ្គត់ផ្គង់ប្រកាសខ្វះ)", "បានប្រកាស (អនុញ្ញាត)"), IF(AND(T2039=FALSE, U2039=FALSE, V2039=FALSE), "ព្យួរទុក (មិនមានទិន្នន័យ)", "ប្រកាសខុស (ព្យួរទុក)"))</f>
        <v/>
      </c>
      <c r="L2039" s="418" t="inlineStr"/>
      <c r="M2039" s="418" t="inlineStr"/>
      <c r="N2039" s="455" t="n"/>
      <c r="O2039" s="455">
        <f>IF(W2039&lt;0,AI2039,I2039)</f>
        <v/>
      </c>
      <c r="P2039" s="455">
        <f>I2039-O2039</f>
        <v/>
      </c>
      <c r="Q2039" s="418" t="n"/>
      <c r="R2039" s="418" t="inlineStr">
        <is>
          <t>CAM223296</t>
        </is>
      </c>
      <c r="S2039" s="418" t="inlineStr">
        <is>
          <t>CAM223296</t>
        </is>
      </c>
      <c r="T2039" s="418">
        <f>R2039=S2039</f>
        <v/>
      </c>
      <c r="U2039" s="418">
        <f>AND(MONTH(F2039)=MONTH(Y2039), YEAR(F2039)=YEAR(Y2039))</f>
        <v/>
      </c>
      <c r="V2039" s="418">
        <f>AND(AC2039&lt;&gt;"", 'Company information'!D$4&lt;&gt;"", RIGHT(SUBSTITUTE(AC2039,"-",""),9)=RIGHT(SUBSTITUTE('Company information'!D$4,"-",""),9))</f>
        <v/>
      </c>
      <c r="W2039" s="418">
        <f>AI2039-I2039</f>
        <v/>
      </c>
      <c r="X2039" s="455" t="n"/>
      <c r="Y2039" s="419" t="n">
        <v>44882</v>
      </c>
      <c r="Z2039" s="418" t="inlineStr">
        <is>
          <t>CAM223296</t>
        </is>
      </c>
      <c r="AA2039" s="418" t="inlineStr"/>
      <c r="AB2039" s="418" t="inlineStr">
        <is>
          <t>បុគ្គលជាប់អាករ</t>
        </is>
      </c>
      <c r="AC2039" s="418" t="inlineStr">
        <is>
          <t>L001-100067123</t>
        </is>
      </c>
      <c r="AD2039" s="418" t="inlineStr">
        <is>
          <t>រីឡាយអេប៊ល សូស អ៊ិនដាសស្រ្ទៀល (ខេមបូឌា)</t>
        </is>
      </c>
      <c r="AE2039" s="455" t="n">
        <v>696762</v>
      </c>
      <c r="AF2039" s="455" t="n">
        <v>633420</v>
      </c>
      <c r="AG2039" s="455" t="n">
        <v>0</v>
      </c>
      <c r="AH2039" s="455" t="n">
        <v>0</v>
      </c>
      <c r="AI2039" s="455" t="n">
        <v>63342</v>
      </c>
      <c r="AJ2039" s="455" t="n">
        <v>0</v>
      </c>
      <c r="AK2039" s="455" t="n">
        <v>0</v>
      </c>
      <c r="AL2039" s="455" t="n">
        <v>0</v>
      </c>
      <c r="AM2039" s="455" t="n">
        <v>0</v>
      </c>
      <c r="AN2039" s="455" t="n">
        <v>0</v>
      </c>
      <c r="AO2039" s="455" t="n">
        <v>0</v>
      </c>
      <c r="AP2039" s="455" t="n">
        <v>0</v>
      </c>
      <c r="AQ2039" s="455" t="n">
        <v>0</v>
      </c>
      <c r="AR2039" s="418" t="inlineStr"/>
      <c r="AS2039" s="418" t="inlineStr">
        <is>
          <t>COLOADER,AGENCY</t>
        </is>
      </c>
      <c r="AT2039" s="418" t="inlineStr">
        <is>
          <t>បានប្រកាសពន្ធ</t>
        </is>
      </c>
    </row>
    <row r="2040">
      <c r="A2040" s="417" t="n">
        <v>2031</v>
      </c>
      <c r="B2040" s="418" t="inlineStr">
        <is>
          <t>Drinking water</t>
        </is>
      </c>
      <c r="C2040" s="418" t="inlineStr">
        <is>
          <t>កំពង់ផែស្វយ័តក្រុងព្រះសីហនុ</t>
        </is>
      </c>
      <c r="D2040" s="418" t="inlineStr">
        <is>
          <t>L001-100044638</t>
        </is>
      </c>
      <c r="E2040" s="418" t="inlineStr">
        <is>
          <t>196467</t>
        </is>
      </c>
      <c r="F2040" s="419" t="n">
        <v>44880</v>
      </c>
      <c r="G2040" s="420" t="n">
        <v>3172</v>
      </c>
      <c r="H2040" s="418" t="n"/>
      <c r="I2040" s="455" t="n">
        <v>3172</v>
      </c>
      <c r="J2040" s="418">
        <f>IF(L2040&lt;&gt;"",L2040,K2040)</f>
        <v/>
      </c>
      <c r="K2040" s="418">
        <f>IF(AND(T2040=TRUE, U2040=TRUE, V2040=TRUE), IF(W2040&lt;-0.05, "អនុញ្ញាត (អ្នកផ្គត់ផ្គង់ប្រកាសខ្វះ)", "បានប្រកាស (អនុញ្ញាត)"), IF(AND(T2040=FALSE, U2040=FALSE, V2040=FALSE), "ព្យួរទុក (មិនមានទិន្នន័យ)", "ប្រកាសខុស (ព្យួរទុក)"))</f>
        <v/>
      </c>
      <c r="L2040" s="418" t="inlineStr"/>
      <c r="M2040" s="418" t="inlineStr"/>
      <c r="N2040" s="455" t="n"/>
      <c r="O2040" s="455">
        <f>IF(W2040&lt;0,AI2040,I2040)</f>
        <v/>
      </c>
      <c r="P2040" s="455">
        <f>I2040-O2040</f>
        <v/>
      </c>
      <c r="Q2040" s="418" t="n"/>
      <c r="R2040" s="418" t="inlineStr">
        <is>
          <t>196467</t>
        </is>
      </c>
      <c r="S2040" s="418" t="inlineStr"/>
      <c r="T2040" s="418">
        <f>R2040=S2040</f>
        <v/>
      </c>
      <c r="U2040" s="418">
        <f>AND(MONTH(F2040)=MONTH(Y2040), YEAR(F2040)=YEAR(Y2040))</f>
        <v/>
      </c>
      <c r="V2040" s="418">
        <f>AND(AC2040&lt;&gt;"", 'Company information'!D$4&lt;&gt;"", RIGHT(SUBSTITUTE(AC2040,"-",""),9)=RIGHT(SUBSTITUTE('Company information'!D$4,"-",""),9))</f>
        <v/>
      </c>
      <c r="W2040" s="418">
        <f>AI2040-I2040</f>
        <v/>
      </c>
      <c r="X2040" s="455" t="n"/>
      <c r="Y2040" s="417" t="n"/>
      <c r="Z2040" s="418" t="n"/>
      <c r="AA2040" s="418" t="n"/>
      <c r="AB2040" s="418" t="n"/>
      <c r="AC2040" s="418" t="n"/>
      <c r="AD2040" s="418" t="n"/>
      <c r="AE2040" s="455" t="n"/>
      <c r="AF2040" s="455" t="n"/>
      <c r="AG2040" s="455" t="n"/>
      <c r="AH2040" s="455" t="n"/>
      <c r="AI2040" s="455" t="n"/>
      <c r="AJ2040" s="455" t="n"/>
      <c r="AK2040" s="455" t="n"/>
      <c r="AL2040" s="455" t="n"/>
      <c r="AM2040" s="455" t="n"/>
      <c r="AN2040" s="455" t="n"/>
      <c r="AO2040" s="455" t="n"/>
      <c r="AP2040" s="455" t="n"/>
      <c r="AQ2040" s="455" t="n"/>
      <c r="AR2040" s="418" t="n"/>
      <c r="AS2040" s="418" t="n"/>
      <c r="AT2040" s="418" t="n"/>
    </row>
    <row r="2041">
      <c r="A2041" s="417" t="n">
        <v>2032</v>
      </c>
      <c r="B2041" s="418" t="inlineStr">
        <is>
          <t>Drinking water</t>
        </is>
      </c>
      <c r="C2041" s="418" t="inlineStr">
        <is>
          <t>អាយធីអាយ អ៊ិនធើណេសិនណល ត្រេនស័្ពរថេសិន (ខេមបូឌា) ឯ.ក</t>
        </is>
      </c>
      <c r="D2041" s="418" t="inlineStr">
        <is>
          <t>K002-901800477</t>
        </is>
      </c>
      <c r="E2041" s="418" t="inlineStr">
        <is>
          <t>CAM223236</t>
        </is>
      </c>
      <c r="F2041" s="419" t="n">
        <v>44876</v>
      </c>
      <c r="G2041" s="420" t="n">
        <v>155600</v>
      </c>
      <c r="H2041" s="418" t="n"/>
      <c r="I2041" s="455" t="n">
        <v>155600</v>
      </c>
      <c r="J2041" s="418">
        <f>IF(L2041&lt;&gt;"",L2041,K2041)</f>
        <v/>
      </c>
      <c r="K2041" s="418">
        <f>IF(AND(T2041=TRUE, U2041=TRUE, V2041=TRUE), IF(W2041&lt;-0.05, "អនុញ្ញាត (អ្នកផ្គត់ផ្គង់ប្រកាសខ្វះ)", "បានប្រកាស (អនុញ្ញាត)"), IF(AND(T2041=FALSE, U2041=FALSE, V2041=FALSE), "ព្យួរទុក (មិនមានទិន្នន័យ)", "ប្រកាសខុស (ព្យួរទុក)"))</f>
        <v/>
      </c>
      <c r="L2041" s="418" t="inlineStr"/>
      <c r="M2041" s="418" t="inlineStr"/>
      <c r="N2041" s="455" t="n"/>
      <c r="O2041" s="455">
        <f>IF(W2041&lt;0,AI2041,I2041)</f>
        <v/>
      </c>
      <c r="P2041" s="455">
        <f>I2041-O2041</f>
        <v/>
      </c>
      <c r="Q2041" s="418" t="n"/>
      <c r="R2041" s="418" t="inlineStr">
        <is>
          <t>CAM223236</t>
        </is>
      </c>
      <c r="S2041" s="418" t="inlineStr">
        <is>
          <t>CAM223236</t>
        </is>
      </c>
      <c r="T2041" s="418">
        <f>R2041=S2041</f>
        <v/>
      </c>
      <c r="U2041" s="418">
        <f>AND(MONTH(F2041)=MONTH(Y2041), YEAR(F2041)=YEAR(Y2041))</f>
        <v/>
      </c>
      <c r="V2041" s="418">
        <f>AND(AC2041&lt;&gt;"", 'Company information'!D$4&lt;&gt;"", RIGHT(SUBSTITUTE(AC2041,"-",""),9)=RIGHT(SUBSTITUTE('Company information'!D$4,"-",""),9))</f>
        <v/>
      </c>
      <c r="W2041" s="418">
        <f>AI2041-I2041</f>
        <v/>
      </c>
      <c r="X2041" s="455" t="n"/>
      <c r="Y2041" s="419" t="n">
        <v>44876</v>
      </c>
      <c r="Z2041" s="418" t="inlineStr">
        <is>
          <t>CAM223236</t>
        </is>
      </c>
      <c r="AA2041" s="418" t="inlineStr"/>
      <c r="AB2041" s="418" t="inlineStr">
        <is>
          <t>បុគ្គលជាប់អាករ</t>
        </is>
      </c>
      <c r="AC2041" s="418" t="inlineStr">
        <is>
          <t>L001-100067123</t>
        </is>
      </c>
      <c r="AD2041" s="418" t="inlineStr">
        <is>
          <t>រីឡាយអេប៊ល សូស អ៊ិនដាសស្រ្ទៀល (ខេមបូឌា)</t>
        </is>
      </c>
      <c r="AE2041" s="455" t="n">
        <v>1711598</v>
      </c>
      <c r="AF2041" s="455" t="n">
        <v>1555998</v>
      </c>
      <c r="AG2041" s="455" t="n">
        <v>0</v>
      </c>
      <c r="AH2041" s="455" t="n">
        <v>0</v>
      </c>
      <c r="AI2041" s="455" t="n">
        <v>155600</v>
      </c>
      <c r="AJ2041" s="455" t="n">
        <v>0</v>
      </c>
      <c r="AK2041" s="455" t="n">
        <v>0</v>
      </c>
      <c r="AL2041" s="455" t="n">
        <v>0</v>
      </c>
      <c r="AM2041" s="455" t="n">
        <v>0</v>
      </c>
      <c r="AN2041" s="455" t="n">
        <v>0</v>
      </c>
      <c r="AO2041" s="455" t="n">
        <v>0</v>
      </c>
      <c r="AP2041" s="455" t="n">
        <v>0</v>
      </c>
      <c r="AQ2041" s="455" t="n">
        <v>0</v>
      </c>
      <c r="AR2041" s="418" t="inlineStr"/>
      <c r="AS2041" s="418" t="inlineStr">
        <is>
          <t>COLOADER,AGENCY</t>
        </is>
      </c>
      <c r="AT2041" s="418" t="inlineStr">
        <is>
          <t>បានប្រកាសពន្ធ</t>
        </is>
      </c>
    </row>
    <row r="2042">
      <c r="A2042" s="417" t="n">
        <v>2033</v>
      </c>
      <c r="B2042" s="418" t="inlineStr">
        <is>
          <t>Industrial waste collection service for April 2024</t>
        </is>
      </c>
      <c r="C2042" s="418" t="inlineStr">
        <is>
          <t>កំពង់ផែស្វយ័តក្រុងព្រះសីហនុ</t>
        </is>
      </c>
      <c r="D2042" s="418" t="inlineStr">
        <is>
          <t>L001-100044638</t>
        </is>
      </c>
      <c r="E2042" s="418" t="inlineStr">
        <is>
          <t>192221</t>
        </is>
      </c>
      <c r="F2042" s="419" t="n">
        <v>44662</v>
      </c>
      <c r="G2042" s="420" t="n">
        <v>4437</v>
      </c>
      <c r="H2042" s="418" t="n"/>
      <c r="I2042" s="455" t="n">
        <v>4437</v>
      </c>
      <c r="J2042" s="418">
        <f>IF(L2042&lt;&gt;"",L2042,K2042)</f>
        <v/>
      </c>
      <c r="K2042" s="418">
        <f>IF(AND(T2042=TRUE, U2042=TRUE, V2042=TRUE), IF(W2042&lt;-0.05, "អនុញ្ញាត (អ្នកផ្គត់ផ្គង់ប្រកាសខ្វះ)", "បានប្រកាស (អនុញ្ញាត)"), IF(AND(T2042=FALSE, U2042=FALSE, V2042=FALSE), "ព្យួរទុក (មិនមានទិន្នន័យ)", "ប្រកាសខុស (ព្យួរទុក)"))</f>
        <v/>
      </c>
      <c r="L2042" s="418" t="inlineStr"/>
      <c r="M2042" s="418" t="inlineStr"/>
      <c r="N2042" s="455" t="n"/>
      <c r="O2042" s="455">
        <f>IF(W2042&lt;0,AI2042,I2042)</f>
        <v/>
      </c>
      <c r="P2042" s="455">
        <f>I2042-O2042</f>
        <v/>
      </c>
      <c r="Q2042" s="418" t="n"/>
      <c r="R2042" s="418" t="inlineStr">
        <is>
          <t>192221</t>
        </is>
      </c>
      <c r="S2042" s="418" t="inlineStr"/>
      <c r="T2042" s="418">
        <f>R2042=S2042</f>
        <v/>
      </c>
      <c r="U2042" s="418">
        <f>AND(MONTH(F2042)=MONTH(Y2042), YEAR(F2042)=YEAR(Y2042))</f>
        <v/>
      </c>
      <c r="V2042" s="418">
        <f>AND(AC2042&lt;&gt;"", 'Company information'!D$4&lt;&gt;"", RIGHT(SUBSTITUTE(AC2042,"-",""),9)=RIGHT(SUBSTITUTE('Company information'!D$4,"-",""),9))</f>
        <v/>
      </c>
      <c r="W2042" s="418">
        <f>AI2042-I2042</f>
        <v/>
      </c>
      <c r="X2042" s="455" t="n"/>
      <c r="Y2042" s="417" t="n"/>
      <c r="Z2042" s="418" t="n"/>
      <c r="AA2042" s="418" t="n"/>
      <c r="AB2042" s="418" t="n"/>
      <c r="AC2042" s="418" t="n"/>
      <c r="AD2042" s="418" t="n"/>
      <c r="AE2042" s="455" t="n"/>
      <c r="AF2042" s="455" t="n"/>
      <c r="AG2042" s="455" t="n"/>
      <c r="AH2042" s="455" t="n"/>
      <c r="AI2042" s="455" t="n"/>
      <c r="AJ2042" s="455" t="n"/>
      <c r="AK2042" s="455" t="n"/>
      <c r="AL2042" s="455" t="n"/>
      <c r="AM2042" s="455" t="n"/>
      <c r="AN2042" s="455" t="n"/>
      <c r="AO2042" s="455" t="n"/>
      <c r="AP2042" s="455" t="n"/>
      <c r="AQ2042" s="455" t="n"/>
      <c r="AR2042" s="418" t="n"/>
      <c r="AS2042" s="418" t="n"/>
      <c r="AT2042" s="418" t="n"/>
    </row>
    <row r="2043">
      <c r="A2043" s="417" t="n">
        <v>2034</v>
      </c>
      <c r="B2043" s="418" t="inlineStr">
        <is>
          <t>Electric Expen From 27/03/2024-27/04/2024</t>
        </is>
      </c>
      <c r="C2043" s="418" t="inlineStr">
        <is>
          <t>ដលហ្វីន អ៊ិនធើណេសិនណល ត្រេនស្ព័រថេសិន ឯ.ក</t>
        </is>
      </c>
      <c r="D2043" s="418" t="inlineStr">
        <is>
          <t>K002-901701167</t>
        </is>
      </c>
      <c r="E2043" s="418" t="inlineStr">
        <is>
          <t>22-05403</t>
        </is>
      </c>
      <c r="F2043" s="419" t="n">
        <v>44572</v>
      </c>
      <c r="G2043" s="420" t="n">
        <v>160437</v>
      </c>
      <c r="H2043" s="418" t="n"/>
      <c r="I2043" s="455" t="n">
        <v>160437</v>
      </c>
      <c r="J2043" s="418">
        <f>IF(L2043&lt;&gt;"",L2043,K2043)</f>
        <v/>
      </c>
      <c r="K2043" s="418">
        <f>IF(AND(T2043=TRUE, U2043=TRUE, V2043=TRUE), IF(W2043&lt;-0.05, "អនុញ្ញាត (អ្នកផ្គត់ផ្គង់ប្រកាសខ្វះ)", "បានប្រកាស (អនុញ្ញាត)"), IF(AND(T2043=FALSE, U2043=FALSE, V2043=FALSE), "ព្យួរទុក (មិនមានទិន្នន័យ)", "ប្រកាសខុស (ព្យួរទុក)"))</f>
        <v/>
      </c>
      <c r="L2043" s="418" t="inlineStr"/>
      <c r="M2043" s="418" t="inlineStr"/>
      <c r="N2043" s="455" t="n"/>
      <c r="O2043" s="455">
        <f>IF(W2043&lt;0,AI2043,I2043)</f>
        <v/>
      </c>
      <c r="P2043" s="455">
        <f>I2043-O2043</f>
        <v/>
      </c>
      <c r="Q2043" s="418" t="n"/>
      <c r="R2043" s="418" t="inlineStr">
        <is>
          <t>22-05403</t>
        </is>
      </c>
      <c r="S2043" s="418" t="inlineStr">
        <is>
          <t>22-05403</t>
        </is>
      </c>
      <c r="T2043" s="418">
        <f>R2043=S2043</f>
        <v/>
      </c>
      <c r="U2043" s="418">
        <f>AND(MONTH(F2043)=MONTH(Y2043), YEAR(F2043)=YEAR(Y2043))</f>
        <v/>
      </c>
      <c r="V2043" s="418">
        <f>AND(AC2043&lt;&gt;"", 'Company information'!D$4&lt;&gt;"", RIGHT(SUBSTITUTE(AC2043,"-",""),9)=RIGHT(SUBSTITUTE('Company information'!D$4,"-",""),9))</f>
        <v/>
      </c>
      <c r="W2043" s="418">
        <f>AI2043-I2043</f>
        <v/>
      </c>
      <c r="X2043" s="455" t="n"/>
      <c r="Y2043" s="419" t="n">
        <v>44866</v>
      </c>
      <c r="Z2043" s="418" t="inlineStr">
        <is>
          <t>22-05403</t>
        </is>
      </c>
      <c r="AA2043" s="418" t="inlineStr"/>
      <c r="AB2043" s="418" t="inlineStr">
        <is>
          <t>បុគ្គលជាប់អាករ</t>
        </is>
      </c>
      <c r="AC2043" s="418" t="inlineStr">
        <is>
          <t>L001-100067123</t>
        </is>
      </c>
      <c r="AD2043" s="418" t="inlineStr">
        <is>
          <t>រីឡាយអេប៊ល សូស អ៊ិនដាសស្រ្ទៀល (ខេមបូឌា)</t>
        </is>
      </c>
      <c r="AE2043" s="455" t="n">
        <v>1764828</v>
      </c>
      <c r="AF2043" s="455" t="n">
        <v>1604389</v>
      </c>
      <c r="AG2043" s="455" t="n">
        <v>0</v>
      </c>
      <c r="AH2043" s="455" t="n">
        <v>0</v>
      </c>
      <c r="AI2043" s="455" t="n">
        <v>160439</v>
      </c>
      <c r="AJ2043" s="455" t="n">
        <v>0</v>
      </c>
      <c r="AK2043" s="455" t="n">
        <v>0</v>
      </c>
      <c r="AL2043" s="455" t="n">
        <v>0</v>
      </c>
      <c r="AM2043" s="455" t="n">
        <v>0</v>
      </c>
      <c r="AN2043" s="455" t="n">
        <v>0</v>
      </c>
      <c r="AO2043" s="455" t="n">
        <v>0</v>
      </c>
      <c r="AP2043" s="455" t="n">
        <v>0</v>
      </c>
      <c r="AQ2043" s="455" t="n">
        <v>0</v>
      </c>
      <c r="AR2043" s="418" t="inlineStr"/>
      <c r="AS2043" s="418" t="inlineStr">
        <is>
          <t>THC</t>
        </is>
      </c>
      <c r="AT2043" s="418" t="inlineStr">
        <is>
          <t>បានប្រកាសពន្ធ</t>
        </is>
      </c>
    </row>
    <row r="2044">
      <c r="A2044" s="417" t="n">
        <v>2035</v>
      </c>
      <c r="B2044" s="418" t="inlineStr">
        <is>
          <t>Transfer charge</t>
        </is>
      </c>
      <c r="C2044" s="418" t="inlineStr">
        <is>
          <t>កំពង់ផែស្វយ័តក្រុងព្រះសីហនុ</t>
        </is>
      </c>
      <c r="D2044" s="418" t="inlineStr">
        <is>
          <t>L001-100044638</t>
        </is>
      </c>
      <c r="E2044" s="418" t="inlineStr">
        <is>
          <t>192968</t>
        </is>
      </c>
      <c r="F2044" s="419" t="n">
        <v>44692</v>
      </c>
      <c r="G2044" s="420" t="n">
        <v>1269</v>
      </c>
      <c r="H2044" s="418" t="n"/>
      <c r="I2044" s="455" t="n">
        <v>1269</v>
      </c>
      <c r="J2044" s="418">
        <f>IF(L2044&lt;&gt;"",L2044,K2044)</f>
        <v/>
      </c>
      <c r="K2044" s="418">
        <f>IF(AND(T2044=TRUE, U2044=TRUE, V2044=TRUE), IF(W2044&lt;-0.05, "អនុញ្ញាត (អ្នកផ្គត់ផ្គង់ប្រកាសខ្វះ)", "បានប្រកាស (អនុញ្ញាត)"), IF(AND(T2044=FALSE, U2044=FALSE, V2044=FALSE), "ព្យួរទុក (មិនមានទិន្នន័យ)", "ប្រកាសខុស (ព្យួរទុក)"))</f>
        <v/>
      </c>
      <c r="L2044" s="418" t="inlineStr"/>
      <c r="M2044" s="418" t="inlineStr"/>
      <c r="N2044" s="455" t="n"/>
      <c r="O2044" s="455">
        <f>IF(W2044&lt;0,AI2044,I2044)</f>
        <v/>
      </c>
      <c r="P2044" s="455">
        <f>I2044-O2044</f>
        <v/>
      </c>
      <c r="Q2044" s="418" t="n"/>
      <c r="R2044" s="418" t="inlineStr">
        <is>
          <t>192968</t>
        </is>
      </c>
      <c r="S2044" s="418" t="inlineStr"/>
      <c r="T2044" s="418">
        <f>R2044=S2044</f>
        <v/>
      </c>
      <c r="U2044" s="418">
        <f>AND(MONTH(F2044)=MONTH(Y2044), YEAR(F2044)=YEAR(Y2044))</f>
        <v/>
      </c>
      <c r="V2044" s="418">
        <f>AND(AC2044&lt;&gt;"", 'Company information'!D$4&lt;&gt;"", RIGHT(SUBSTITUTE(AC2044,"-",""),9)=RIGHT(SUBSTITUTE('Company information'!D$4,"-",""),9))</f>
        <v/>
      </c>
      <c r="W2044" s="418">
        <f>AI2044-I2044</f>
        <v/>
      </c>
      <c r="X2044" s="455" t="n"/>
      <c r="Y2044" s="417" t="n"/>
      <c r="Z2044" s="418" t="n"/>
      <c r="AA2044" s="418" t="n"/>
      <c r="AB2044" s="418" t="n"/>
      <c r="AC2044" s="418" t="n"/>
      <c r="AD2044" s="418" t="n"/>
      <c r="AE2044" s="455" t="n"/>
      <c r="AF2044" s="455" t="n"/>
      <c r="AG2044" s="455" t="n"/>
      <c r="AH2044" s="455" t="n"/>
      <c r="AI2044" s="455" t="n"/>
      <c r="AJ2044" s="455" t="n"/>
      <c r="AK2044" s="455" t="n"/>
      <c r="AL2044" s="455" t="n"/>
      <c r="AM2044" s="455" t="n"/>
      <c r="AN2044" s="455" t="n"/>
      <c r="AO2044" s="455" t="n"/>
      <c r="AP2044" s="455" t="n"/>
      <c r="AQ2044" s="455" t="n"/>
      <c r="AR2044" s="418" t="n"/>
      <c r="AS2044" s="418" t="n"/>
      <c r="AT2044" s="418" t="n"/>
    </row>
    <row r="2045">
      <c r="A2045" s="417" t="n">
        <v>2036</v>
      </c>
      <c r="B2045" s="418" t="inlineStr">
        <is>
          <t>Drinking water</t>
        </is>
      </c>
      <c r="C2045" s="418" t="inlineStr">
        <is>
          <t>អាយធីអាយ អ៊ិនធើណេសិនណល ត្រេនស័្ពរថេសិន (ខេមបូឌា) ឯ.ក</t>
        </is>
      </c>
      <c r="D2045" s="418" t="inlineStr">
        <is>
          <t>K002-901800477</t>
        </is>
      </c>
      <c r="E2045" s="418" t="inlineStr">
        <is>
          <t>CAM223194</t>
        </is>
      </c>
      <c r="F2045" s="419" t="n">
        <v>44692</v>
      </c>
      <c r="G2045" s="420" t="n">
        <v>126109</v>
      </c>
      <c r="H2045" s="418" t="n"/>
      <c r="I2045" s="455" t="n">
        <v>126109</v>
      </c>
      <c r="J2045" s="418">
        <f>IF(L2045&lt;&gt;"",L2045,K2045)</f>
        <v/>
      </c>
      <c r="K2045" s="418">
        <f>IF(AND(T2045=TRUE, U2045=TRUE, V2045=TRUE), IF(W2045&lt;-0.05, "អនុញ្ញាត (អ្នកផ្គត់ផ្គង់ប្រកាសខ្វះ)", "បានប្រកាស (អនុញ្ញាត)"), IF(AND(T2045=FALSE, U2045=FALSE, V2045=FALSE), "ព្យួរទុក (មិនមានទិន្នន័យ)", "ប្រកាសខុស (ព្យួរទុក)"))</f>
        <v/>
      </c>
      <c r="L2045" s="418" t="inlineStr"/>
      <c r="M2045" s="418" t="inlineStr"/>
      <c r="N2045" s="455" t="n"/>
      <c r="O2045" s="455">
        <f>IF(W2045&lt;0,AI2045,I2045)</f>
        <v/>
      </c>
      <c r="P2045" s="455">
        <f>I2045-O2045</f>
        <v/>
      </c>
      <c r="Q2045" s="418" t="n"/>
      <c r="R2045" s="418" t="inlineStr">
        <is>
          <t>CAM223194</t>
        </is>
      </c>
      <c r="S2045" s="418" t="inlineStr">
        <is>
          <t>CAM223194</t>
        </is>
      </c>
      <c r="T2045" s="418">
        <f>R2045=S2045</f>
        <v/>
      </c>
      <c r="U2045" s="418">
        <f>AND(MONTH(F2045)=MONTH(Y2045), YEAR(F2045)=YEAR(Y2045))</f>
        <v/>
      </c>
      <c r="V2045" s="418">
        <f>AND(AC2045&lt;&gt;"", 'Company information'!D$4&lt;&gt;"", RIGHT(SUBSTITUTE(AC2045,"-",""),9)=RIGHT(SUBSTITUTE('Company information'!D$4,"-",""),9))</f>
        <v/>
      </c>
      <c r="W2045" s="418">
        <f>AI2045-I2045</f>
        <v/>
      </c>
      <c r="X2045" s="455" t="n"/>
      <c r="Y2045" s="419" t="n">
        <v>44870</v>
      </c>
      <c r="Z2045" s="418" t="inlineStr">
        <is>
          <t>CAM223194</t>
        </is>
      </c>
      <c r="AA2045" s="418" t="inlineStr"/>
      <c r="AB2045" s="418" t="inlineStr">
        <is>
          <t>បុគ្គលជាប់អាករ</t>
        </is>
      </c>
      <c r="AC2045" s="418" t="inlineStr">
        <is>
          <t>L001-100067123</t>
        </is>
      </c>
      <c r="AD2045" s="418" t="inlineStr">
        <is>
          <t>រីឡាយអេប៊ល សូស អ៊ិនដាសស្រ្ទៀល (ខេមបូឌា)</t>
        </is>
      </c>
      <c r="AE2045" s="455" t="n">
        <v>1387201</v>
      </c>
      <c r="AF2045" s="455" t="n">
        <v>1261092</v>
      </c>
      <c r="AG2045" s="455" t="n">
        <v>0</v>
      </c>
      <c r="AH2045" s="455" t="n">
        <v>0</v>
      </c>
      <c r="AI2045" s="455" t="n">
        <v>126109</v>
      </c>
      <c r="AJ2045" s="455" t="n">
        <v>0</v>
      </c>
      <c r="AK2045" s="455" t="n">
        <v>0</v>
      </c>
      <c r="AL2045" s="455" t="n">
        <v>0</v>
      </c>
      <c r="AM2045" s="455" t="n">
        <v>0</v>
      </c>
      <c r="AN2045" s="455" t="n">
        <v>0</v>
      </c>
      <c r="AO2045" s="455" t="n">
        <v>0</v>
      </c>
      <c r="AP2045" s="455" t="n">
        <v>0</v>
      </c>
      <c r="AQ2045" s="455" t="n">
        <v>0</v>
      </c>
      <c r="AR2045" s="418" t="inlineStr"/>
      <c r="AS2045" s="418" t="inlineStr">
        <is>
          <t>COLOADER,AGENCY</t>
        </is>
      </c>
      <c r="AT2045" s="418" t="inlineStr">
        <is>
          <t>បានប្រកាសពន្ធ</t>
        </is>
      </c>
    </row>
    <row r="2046">
      <c r="A2046" s="417" t="n">
        <v>2037</v>
      </c>
      <c r="B2046" s="418" t="inlineStr">
        <is>
          <t>Tires</t>
        </is>
      </c>
      <c r="C2046" s="418" t="inlineStr">
        <is>
          <t>កំពង់ផែស្វយ័តក្រុងព្រះសីហនុ</t>
        </is>
      </c>
      <c r="D2046" s="418" t="inlineStr">
        <is>
          <t>L001-100044638</t>
        </is>
      </c>
      <c r="E2046" s="418" t="inlineStr">
        <is>
          <t>194764</t>
        </is>
      </c>
      <c r="F2046" s="419" t="n">
        <v>44906</v>
      </c>
      <c r="G2046" s="420" t="n">
        <v>633</v>
      </c>
      <c r="H2046" s="418" t="n"/>
      <c r="I2046" s="455" t="n">
        <v>633</v>
      </c>
      <c r="J2046" s="418">
        <f>IF(L2046&lt;&gt;"",L2046,K2046)</f>
        <v/>
      </c>
      <c r="K2046" s="418">
        <f>IF(AND(T2046=TRUE, U2046=TRUE, V2046=TRUE), IF(W2046&lt;-0.05, "អនុញ្ញាត (អ្នកផ្គត់ផ្គង់ប្រកាសខ្វះ)", "បានប្រកាស (អនុញ្ញាត)"), IF(AND(T2046=FALSE, U2046=FALSE, V2046=FALSE), "ព្យួរទុក (មិនមានទិន្នន័យ)", "ប្រកាសខុស (ព្យួរទុក)"))</f>
        <v/>
      </c>
      <c r="L2046" s="418" t="inlineStr"/>
      <c r="M2046" s="418" t="inlineStr"/>
      <c r="N2046" s="455" t="n"/>
      <c r="O2046" s="455">
        <f>IF(W2046&lt;0,AI2046,I2046)</f>
        <v/>
      </c>
      <c r="P2046" s="455">
        <f>I2046-O2046</f>
        <v/>
      </c>
      <c r="Q2046" s="418" t="n"/>
      <c r="R2046" s="418" t="inlineStr">
        <is>
          <t>194764</t>
        </is>
      </c>
      <c r="S2046" s="418" t="inlineStr"/>
      <c r="T2046" s="418">
        <f>R2046=S2046</f>
        <v/>
      </c>
      <c r="U2046" s="418">
        <f>AND(MONTH(F2046)=MONTH(Y2046), YEAR(F2046)=YEAR(Y2046))</f>
        <v/>
      </c>
      <c r="V2046" s="418">
        <f>AND(AC2046&lt;&gt;"", 'Company information'!D$4&lt;&gt;"", RIGHT(SUBSTITUTE(AC2046,"-",""),9)=RIGHT(SUBSTITUTE('Company information'!D$4,"-",""),9))</f>
        <v/>
      </c>
      <c r="W2046" s="418">
        <f>AI2046-I2046</f>
        <v/>
      </c>
      <c r="X2046" s="455" t="n"/>
      <c r="Y2046" s="417" t="n"/>
      <c r="Z2046" s="418" t="n"/>
      <c r="AA2046" s="418" t="n"/>
      <c r="AB2046" s="418" t="n"/>
      <c r="AC2046" s="418" t="n"/>
      <c r="AD2046" s="418" t="n"/>
      <c r="AE2046" s="455" t="n"/>
      <c r="AF2046" s="455" t="n"/>
      <c r="AG2046" s="455" t="n"/>
      <c r="AH2046" s="455" t="n"/>
      <c r="AI2046" s="455" t="n"/>
      <c r="AJ2046" s="455" t="n"/>
      <c r="AK2046" s="455" t="n"/>
      <c r="AL2046" s="455" t="n"/>
      <c r="AM2046" s="455" t="n"/>
      <c r="AN2046" s="455" t="n"/>
      <c r="AO2046" s="455" t="n"/>
      <c r="AP2046" s="455" t="n"/>
      <c r="AQ2046" s="455" t="n"/>
      <c r="AR2046" s="418" t="n"/>
      <c r="AS2046" s="418" t="n"/>
      <c r="AT2046" s="418" t="n"/>
    </row>
    <row r="2047">
      <c r="A2047" s="417" t="n">
        <v>2038</v>
      </c>
      <c r="B2047" s="418" t="inlineStr">
        <is>
          <t>Lunch for Buyer LC</t>
        </is>
      </c>
      <c r="C2047" s="418" t="inlineStr">
        <is>
          <t>ហ៊ីបប៉ូ ឡូជីស្ទីក (ខេមបូឌា) ឯ.ក</t>
        </is>
      </c>
      <c r="D2047" s="418" t="inlineStr">
        <is>
          <t>K002-902103265</t>
        </is>
      </c>
      <c r="E2047" s="418" t="inlineStr">
        <is>
          <t>2200932</t>
        </is>
      </c>
      <c r="F2047" s="419" t="n">
        <v>44845</v>
      </c>
      <c r="G2047" s="420" t="n">
        <v>72573</v>
      </c>
      <c r="H2047" s="418" t="n"/>
      <c r="I2047" s="455" t="n">
        <v>72573</v>
      </c>
      <c r="J2047" s="418">
        <f>IF(L2047&lt;&gt;"",L2047,K2047)</f>
        <v/>
      </c>
      <c r="K2047" s="418">
        <f>IF(AND(T2047=TRUE, U2047=TRUE, V2047=TRUE), IF(W2047&lt;-0.05, "អនុញ្ញាត (អ្នកផ្គត់ផ្គង់ប្រកាសខ្វះ)", "បានប្រកាស (អនុញ្ញាត)"), IF(AND(T2047=FALSE, U2047=FALSE, V2047=FALSE), "ព្យួរទុក (មិនមានទិន្នន័យ)", "ប្រកាសខុស (ព្យួរទុក)"))</f>
        <v/>
      </c>
      <c r="L2047" s="418" t="inlineStr"/>
      <c r="M2047" s="418" t="inlineStr"/>
      <c r="N2047" s="455" t="n"/>
      <c r="O2047" s="455">
        <f>IF(W2047&lt;0,AI2047,I2047)</f>
        <v/>
      </c>
      <c r="P2047" s="455">
        <f>I2047-O2047</f>
        <v/>
      </c>
      <c r="Q2047" s="418" t="n"/>
      <c r="R2047" s="418" t="inlineStr">
        <is>
          <t>2200932</t>
        </is>
      </c>
      <c r="S2047" s="418" t="inlineStr">
        <is>
          <t>2200932</t>
        </is>
      </c>
      <c r="T2047" s="418">
        <f>R2047=S2047</f>
        <v/>
      </c>
      <c r="U2047" s="418">
        <f>AND(MONTH(F2047)=MONTH(Y2047), YEAR(F2047)=YEAR(Y2047))</f>
        <v/>
      </c>
      <c r="V2047" s="418">
        <f>AND(AC2047&lt;&gt;"", 'Company information'!D$4&lt;&gt;"", RIGHT(SUBSTITUTE(AC2047,"-",""),9)=RIGHT(SUBSTITUTE('Company information'!D$4,"-",""),9))</f>
        <v/>
      </c>
      <c r="W2047" s="418">
        <f>AI2047-I2047</f>
        <v/>
      </c>
      <c r="X2047" s="455" t="n"/>
      <c r="Y2047" s="419" t="n">
        <v>44875</v>
      </c>
      <c r="Z2047" s="418" t="inlineStr">
        <is>
          <t>2200932</t>
        </is>
      </c>
      <c r="AA2047" s="418" t="inlineStr"/>
      <c r="AB2047" s="418" t="inlineStr">
        <is>
          <t>បុគ្គលជាប់អាករ</t>
        </is>
      </c>
      <c r="AC2047" s="418" t="inlineStr">
        <is>
          <t>L001-100067123</t>
        </is>
      </c>
      <c r="AD2047" s="418" t="inlineStr">
        <is>
          <t>រីឡាយអេប៊ល សូស អ៊ិនដាសស្រ្ទៀល (ខេមបូឌា)</t>
        </is>
      </c>
      <c r="AE2047" s="455" t="n">
        <v>798313</v>
      </c>
      <c r="AF2047" s="455" t="n">
        <v>725739</v>
      </c>
      <c r="AG2047" s="455" t="n">
        <v>0</v>
      </c>
      <c r="AH2047" s="455" t="n">
        <v>0</v>
      </c>
      <c r="AI2047" s="455" t="n">
        <v>72574</v>
      </c>
      <c r="AJ2047" s="455" t="n">
        <v>0</v>
      </c>
      <c r="AK2047" s="455" t="n">
        <v>0</v>
      </c>
      <c r="AL2047" s="455" t="n">
        <v>0</v>
      </c>
      <c r="AM2047" s="455" t="n">
        <v>0</v>
      </c>
      <c r="AN2047" s="455" t="n">
        <v>0</v>
      </c>
      <c r="AO2047" s="455" t="n">
        <v>0</v>
      </c>
      <c r="AP2047" s="455" t="n">
        <v>0</v>
      </c>
      <c r="AQ2047" s="455" t="n">
        <v>0</v>
      </c>
      <c r="AR2047" s="418" t="inlineStr"/>
      <c r="AS2047" s="418" t="inlineStr">
        <is>
          <t>THC-DOC-Agency</t>
        </is>
      </c>
      <c r="AT2047" s="418" t="inlineStr">
        <is>
          <t>បានប្រកាសពន្ធ</t>
        </is>
      </c>
    </row>
    <row r="2048">
      <c r="A2048" s="417" t="n">
        <v>2039</v>
      </c>
      <c r="B2048" s="418" t="inlineStr">
        <is>
          <t>Spare Part</t>
        </is>
      </c>
      <c r="C2048" s="418" t="inlineStr">
        <is>
          <t>កំពង់ផែស្វយ័តក្រុងព្រះសីហនុ</t>
        </is>
      </c>
      <c r="D2048" s="418" t="inlineStr">
        <is>
          <t>L001-100044638</t>
        </is>
      </c>
      <c r="E2048" s="418" t="inlineStr">
        <is>
          <t>190854</t>
        </is>
      </c>
      <c r="F2048" s="419" t="n">
        <v>44603</v>
      </c>
      <c r="G2048" s="420" t="n">
        <v>633</v>
      </c>
      <c r="H2048" s="418" t="n"/>
      <c r="I2048" s="455" t="n">
        <v>633</v>
      </c>
      <c r="J2048" s="418">
        <f>IF(L2048&lt;&gt;"",L2048,K2048)</f>
        <v/>
      </c>
      <c r="K2048" s="418">
        <f>IF(AND(T2048=TRUE, U2048=TRUE, V2048=TRUE), IF(W2048&lt;-0.05, "អនុញ្ញាត (អ្នកផ្គត់ផ្គង់ប្រកាសខ្វះ)", "បានប្រកាស (អនុញ្ញាត)"), IF(AND(T2048=FALSE, U2048=FALSE, V2048=FALSE), "ព្យួរទុក (មិនមានទិន្នន័យ)", "ប្រកាសខុស (ព្យួរទុក)"))</f>
        <v/>
      </c>
      <c r="L2048" s="418" t="inlineStr"/>
      <c r="M2048" s="418" t="inlineStr"/>
      <c r="N2048" s="455" t="n"/>
      <c r="O2048" s="455">
        <f>IF(W2048&lt;0,AI2048,I2048)</f>
        <v/>
      </c>
      <c r="P2048" s="455">
        <f>I2048-O2048</f>
        <v/>
      </c>
      <c r="Q2048" s="418" t="n"/>
      <c r="R2048" s="418" t="inlineStr">
        <is>
          <t>190854</t>
        </is>
      </c>
      <c r="S2048" s="418" t="inlineStr"/>
      <c r="T2048" s="418">
        <f>R2048=S2048</f>
        <v/>
      </c>
      <c r="U2048" s="418">
        <f>AND(MONTH(F2048)=MONTH(Y2048), YEAR(F2048)=YEAR(Y2048))</f>
        <v/>
      </c>
      <c r="V2048" s="418">
        <f>AND(AC2048&lt;&gt;"", 'Company information'!D$4&lt;&gt;"", RIGHT(SUBSTITUTE(AC2048,"-",""),9)=RIGHT(SUBSTITUTE('Company information'!D$4,"-",""),9))</f>
        <v/>
      </c>
      <c r="W2048" s="418">
        <f>AI2048-I2048</f>
        <v/>
      </c>
      <c r="X2048" s="455" t="n"/>
      <c r="Y2048" s="417" t="n"/>
      <c r="Z2048" s="418" t="n"/>
      <c r="AA2048" s="418" t="n"/>
      <c r="AB2048" s="418" t="n"/>
      <c r="AC2048" s="418" t="n"/>
      <c r="AD2048" s="418" t="n"/>
      <c r="AE2048" s="455" t="n"/>
      <c r="AF2048" s="455" t="n"/>
      <c r="AG2048" s="455" t="n"/>
      <c r="AH2048" s="455" t="n"/>
      <c r="AI2048" s="455" t="n"/>
      <c r="AJ2048" s="455" t="n"/>
      <c r="AK2048" s="455" t="n"/>
      <c r="AL2048" s="455" t="n"/>
      <c r="AM2048" s="455" t="n"/>
      <c r="AN2048" s="455" t="n"/>
      <c r="AO2048" s="455" t="n"/>
      <c r="AP2048" s="455" t="n"/>
      <c r="AQ2048" s="455" t="n"/>
      <c r="AR2048" s="418" t="n"/>
      <c r="AS2048" s="418" t="n"/>
      <c r="AT2048" s="418" t="n"/>
    </row>
    <row r="2049">
      <c r="A2049" s="417" t="n">
        <v>2040</v>
      </c>
      <c r="B2049" s="418" t="inlineStr">
        <is>
          <t>Spare Part and Labor 15$</t>
        </is>
      </c>
      <c r="C2049" s="418" t="inlineStr">
        <is>
          <t>ម៉ីង លាំង ខូ អិលធីឌី</t>
        </is>
      </c>
      <c r="D2049" s="418" t="inlineStr">
        <is>
          <t>K009-100089860</t>
        </is>
      </c>
      <c r="E2049" s="418" t="inlineStr">
        <is>
          <t>002878</t>
        </is>
      </c>
      <c r="F2049" s="419" t="n">
        <v>44895</v>
      </c>
      <c r="G2049" s="420" t="n">
        <v>108409</v>
      </c>
      <c r="H2049" s="418" t="n"/>
      <c r="I2049" s="455" t="n">
        <v>108409</v>
      </c>
      <c r="J2049" s="418">
        <f>IF(L2049&lt;&gt;"",L2049,K2049)</f>
        <v/>
      </c>
      <c r="K2049" s="418">
        <f>IF(AND(T2049=TRUE, U2049=TRUE, V2049=TRUE), IF(W2049&lt;-0.05, "អនុញ្ញាត (អ្នកផ្គត់ផ្គង់ប្រកាសខ្វះ)", "បានប្រកាស (អនុញ្ញាត)"), IF(AND(T2049=FALSE, U2049=FALSE, V2049=FALSE), "ព្យួរទុក (មិនមានទិន្នន័យ)", "ប្រកាសខុស (ព្យួរទុក)"))</f>
        <v/>
      </c>
      <c r="L2049" s="418" t="inlineStr"/>
      <c r="M2049" s="418" t="inlineStr"/>
      <c r="N2049" s="455" t="n"/>
      <c r="O2049" s="455">
        <f>IF(W2049&lt;0,AI2049,I2049)</f>
        <v/>
      </c>
      <c r="P2049" s="455">
        <f>I2049-O2049</f>
        <v/>
      </c>
      <c r="Q2049" s="418" t="n"/>
      <c r="R2049" s="418" t="inlineStr">
        <is>
          <t>002878</t>
        </is>
      </c>
      <c r="S2049" s="418" t="inlineStr">
        <is>
          <t>002878</t>
        </is>
      </c>
      <c r="T2049" s="418">
        <f>R2049=S2049</f>
        <v/>
      </c>
      <c r="U2049" s="418">
        <f>AND(MONTH(F2049)=MONTH(Y2049), YEAR(F2049)=YEAR(Y2049))</f>
        <v/>
      </c>
      <c r="V2049" s="418">
        <f>AND(AC2049&lt;&gt;"", 'Company information'!D$4&lt;&gt;"", RIGHT(SUBSTITUTE(AC2049,"-",""),9)=RIGHT(SUBSTITUTE('Company information'!D$4,"-",""),9))</f>
        <v/>
      </c>
      <c r="W2049" s="418">
        <f>AI2049-I2049</f>
        <v/>
      </c>
      <c r="X2049" s="455" t="n"/>
      <c r="Y2049" s="419" t="n">
        <v>44895</v>
      </c>
      <c r="Z2049" s="418" t="inlineStr">
        <is>
          <t>002878</t>
        </is>
      </c>
      <c r="AA2049" s="418" t="inlineStr"/>
      <c r="AB2049" s="418" t="inlineStr">
        <is>
          <t>បុគ្គលជាប់អាករ</t>
        </is>
      </c>
      <c r="AC2049" s="418" t="inlineStr">
        <is>
          <t>L001-100067123</t>
        </is>
      </c>
      <c r="AD2049" s="418" t="inlineStr">
        <is>
          <t>រីឡាយអេប៊ល សូស អ៊ិនដាសស្រ្ទៀល (ខេមបូឌា)</t>
        </is>
      </c>
      <c r="AE2049" s="455" t="n">
        <v>1192495</v>
      </c>
      <c r="AF2049" s="455" t="n">
        <v>1084086</v>
      </c>
      <c r="AG2049" s="455" t="n">
        <v>0</v>
      </c>
      <c r="AH2049" s="455" t="n">
        <v>0</v>
      </c>
      <c r="AI2049" s="455" t="n">
        <v>108409</v>
      </c>
      <c r="AJ2049" s="455" t="n">
        <v>0</v>
      </c>
      <c r="AK2049" s="455" t="n">
        <v>0</v>
      </c>
      <c r="AL2049" s="455" t="n">
        <v>0</v>
      </c>
      <c r="AM2049" s="455" t="n">
        <v>0</v>
      </c>
      <c r="AN2049" s="455" t="n">
        <v>0</v>
      </c>
      <c r="AO2049" s="455" t="n">
        <v>0</v>
      </c>
      <c r="AP2049" s="455" t="n">
        <v>0</v>
      </c>
      <c r="AQ2049" s="455" t="n">
        <v>0</v>
      </c>
      <c r="AR2049" s="418" t="inlineStr"/>
      <c r="AS2049" s="418" t="inlineStr">
        <is>
          <t>Trucking</t>
        </is>
      </c>
      <c r="AT2049" s="418" t="inlineStr">
        <is>
          <t>បានប្រកាសពន្ធ</t>
        </is>
      </c>
    </row>
    <row r="2050">
      <c r="A2050" s="417" t="n">
        <v>2041</v>
      </c>
      <c r="B2050" s="418" t="inlineStr">
        <is>
          <t>Meeting Expense</t>
        </is>
      </c>
      <c r="C2050" s="418" t="inlineStr">
        <is>
          <t>ម៉ីង លាំង ខូ អិលធីឌី</t>
        </is>
      </c>
      <c r="D2050" s="418" t="inlineStr">
        <is>
          <t>K009-100089860</t>
        </is>
      </c>
      <c r="E2050" s="418" t="inlineStr">
        <is>
          <t>002860</t>
        </is>
      </c>
      <c r="F2050" s="419" t="n">
        <v>44895</v>
      </c>
      <c r="G2050" s="420" t="n">
        <v>108409</v>
      </c>
      <c r="H2050" s="418" t="n"/>
      <c r="I2050" s="455" t="n">
        <v>108409</v>
      </c>
      <c r="J2050" s="418">
        <f>IF(L2050&lt;&gt;"",L2050,K2050)</f>
        <v/>
      </c>
      <c r="K2050" s="418">
        <f>IF(AND(T2050=TRUE, U2050=TRUE, V2050=TRUE), IF(W2050&lt;-0.05, "អនុញ្ញាត (អ្នកផ្គត់ផ្គង់ប្រកាសខ្វះ)", "បានប្រកាស (អនុញ្ញាត)"), IF(AND(T2050=FALSE, U2050=FALSE, V2050=FALSE), "ព្យួរទុក (មិនមានទិន្នន័យ)", "ប្រកាសខុស (ព្យួរទុក)"))</f>
        <v/>
      </c>
      <c r="L2050" s="418" t="inlineStr"/>
      <c r="M2050" s="418" t="inlineStr"/>
      <c r="N2050" s="455" t="n"/>
      <c r="O2050" s="455">
        <f>IF(W2050&lt;0,AI2050,I2050)</f>
        <v/>
      </c>
      <c r="P2050" s="455">
        <f>I2050-O2050</f>
        <v/>
      </c>
      <c r="Q2050" s="418" t="n"/>
      <c r="R2050" s="418" t="inlineStr">
        <is>
          <t>002860</t>
        </is>
      </c>
      <c r="S2050" s="418" t="inlineStr">
        <is>
          <t>002860</t>
        </is>
      </c>
      <c r="T2050" s="418">
        <f>R2050=S2050</f>
        <v/>
      </c>
      <c r="U2050" s="418">
        <f>AND(MONTH(F2050)=MONTH(Y2050), YEAR(F2050)=YEAR(Y2050))</f>
        <v/>
      </c>
      <c r="V2050" s="418">
        <f>AND(AC2050&lt;&gt;"", 'Company information'!D$4&lt;&gt;"", RIGHT(SUBSTITUTE(AC2050,"-",""),9)=RIGHT(SUBSTITUTE('Company information'!D$4,"-",""),9))</f>
        <v/>
      </c>
      <c r="W2050" s="418">
        <f>AI2050-I2050</f>
        <v/>
      </c>
      <c r="X2050" s="455" t="n"/>
      <c r="Y2050" s="419" t="n">
        <v>44895</v>
      </c>
      <c r="Z2050" s="418" t="inlineStr">
        <is>
          <t>002860</t>
        </is>
      </c>
      <c r="AA2050" s="418" t="inlineStr"/>
      <c r="AB2050" s="418" t="inlineStr">
        <is>
          <t>បុគ្គលជាប់អាករ</t>
        </is>
      </c>
      <c r="AC2050" s="418" t="inlineStr">
        <is>
          <t>L001-100067123</t>
        </is>
      </c>
      <c r="AD2050" s="418" t="inlineStr">
        <is>
          <t>រីឡាយអេប៊ល សូស អ៊ិនដាសស្រ្ទៀល (ខេមបូឌា)</t>
        </is>
      </c>
      <c r="AE2050" s="455" t="n">
        <v>1192495</v>
      </c>
      <c r="AF2050" s="455" t="n">
        <v>1084086</v>
      </c>
      <c r="AG2050" s="455" t="n">
        <v>0</v>
      </c>
      <c r="AH2050" s="455" t="n">
        <v>0</v>
      </c>
      <c r="AI2050" s="455" t="n">
        <v>108409</v>
      </c>
      <c r="AJ2050" s="455" t="n">
        <v>0</v>
      </c>
      <c r="AK2050" s="455" t="n">
        <v>0</v>
      </c>
      <c r="AL2050" s="455" t="n">
        <v>0</v>
      </c>
      <c r="AM2050" s="455" t="n">
        <v>0</v>
      </c>
      <c r="AN2050" s="455" t="n">
        <v>0</v>
      </c>
      <c r="AO2050" s="455" t="n">
        <v>0</v>
      </c>
      <c r="AP2050" s="455" t="n">
        <v>0</v>
      </c>
      <c r="AQ2050" s="455" t="n">
        <v>0</v>
      </c>
      <c r="AR2050" s="418" t="inlineStr"/>
      <c r="AS2050" s="418" t="inlineStr">
        <is>
          <t>Trucking</t>
        </is>
      </c>
      <c r="AT2050" s="418" t="inlineStr">
        <is>
          <t>បានប្រកាសពន្ធ</t>
        </is>
      </c>
    </row>
    <row r="2051">
      <c r="A2051" s="417" t="n">
        <v>2042</v>
      </c>
      <c r="B2051" s="418" t="inlineStr">
        <is>
          <t>USB</t>
        </is>
      </c>
      <c r="C2051" s="418" t="inlineStr">
        <is>
          <t>ម៉ីង លាំង ខូ អិលធីឌី</t>
        </is>
      </c>
      <c r="D2051" s="418" t="inlineStr">
        <is>
          <t>K009-100089860</t>
        </is>
      </c>
      <c r="E2051" s="418" t="inlineStr">
        <is>
          <t>002869</t>
        </is>
      </c>
      <c r="F2051" s="419" t="n">
        <v>44895</v>
      </c>
      <c r="G2051" s="420" t="n">
        <v>228771</v>
      </c>
      <c r="H2051" s="418" t="n"/>
      <c r="I2051" s="455" t="n">
        <v>228771</v>
      </c>
      <c r="J2051" s="418">
        <f>IF(L2051&lt;&gt;"",L2051,K2051)</f>
        <v/>
      </c>
      <c r="K2051" s="418">
        <f>IF(AND(T2051=TRUE, U2051=TRUE, V2051=TRUE), IF(W2051&lt;-0.05, "អនុញ្ញាត (អ្នកផ្គត់ផ្គង់ប្រកាសខ្វះ)", "បានប្រកាស (អនុញ្ញាត)"), IF(AND(T2051=FALSE, U2051=FALSE, V2051=FALSE), "ព្យួរទុក (មិនមានទិន្នន័យ)", "ប្រកាសខុស (ព្យួរទុក)"))</f>
        <v/>
      </c>
      <c r="L2051" s="418" t="inlineStr"/>
      <c r="M2051" s="418" t="inlineStr"/>
      <c r="N2051" s="455" t="n"/>
      <c r="O2051" s="455">
        <f>IF(W2051&lt;0,AI2051,I2051)</f>
        <v/>
      </c>
      <c r="P2051" s="455">
        <f>I2051-O2051</f>
        <v/>
      </c>
      <c r="Q2051" s="418" t="n"/>
      <c r="R2051" s="418" t="inlineStr">
        <is>
          <t>002869</t>
        </is>
      </c>
      <c r="S2051" s="418" t="inlineStr">
        <is>
          <t>002869</t>
        </is>
      </c>
      <c r="T2051" s="418">
        <f>R2051=S2051</f>
        <v/>
      </c>
      <c r="U2051" s="418">
        <f>AND(MONTH(F2051)=MONTH(Y2051), YEAR(F2051)=YEAR(Y2051))</f>
        <v/>
      </c>
      <c r="V2051" s="418">
        <f>AND(AC2051&lt;&gt;"", 'Company information'!D$4&lt;&gt;"", RIGHT(SUBSTITUTE(AC2051,"-",""),9)=RIGHT(SUBSTITUTE('Company information'!D$4,"-",""),9))</f>
        <v/>
      </c>
      <c r="W2051" s="418">
        <f>AI2051-I2051</f>
        <v/>
      </c>
      <c r="X2051" s="455" t="n"/>
      <c r="Y2051" s="419" t="n">
        <v>44895</v>
      </c>
      <c r="Z2051" s="418" t="inlineStr">
        <is>
          <t>002869</t>
        </is>
      </c>
      <c r="AA2051" s="418" t="inlineStr"/>
      <c r="AB2051" s="418" t="inlineStr">
        <is>
          <t>បុគ្គលជាប់អាករ</t>
        </is>
      </c>
      <c r="AC2051" s="418" t="inlineStr">
        <is>
          <t>L001-100067123</t>
        </is>
      </c>
      <c r="AD2051" s="418" t="inlineStr">
        <is>
          <t>រីឡាយអេប៊ល សូស អ៊ិនដាសស្រ្ទៀល (ខេមបូឌា)</t>
        </is>
      </c>
      <c r="AE2051" s="455" t="n">
        <v>2516481</v>
      </c>
      <c r="AF2051" s="455" t="n">
        <v>2287710</v>
      </c>
      <c r="AG2051" s="455" t="n">
        <v>0</v>
      </c>
      <c r="AH2051" s="455" t="n">
        <v>0</v>
      </c>
      <c r="AI2051" s="455" t="n">
        <v>228771</v>
      </c>
      <c r="AJ2051" s="455" t="n">
        <v>0</v>
      </c>
      <c r="AK2051" s="455" t="n">
        <v>0</v>
      </c>
      <c r="AL2051" s="455" t="n">
        <v>0</v>
      </c>
      <c r="AM2051" s="455" t="n">
        <v>0</v>
      </c>
      <c r="AN2051" s="455" t="n">
        <v>0</v>
      </c>
      <c r="AO2051" s="455" t="n">
        <v>0</v>
      </c>
      <c r="AP2051" s="455" t="n">
        <v>0</v>
      </c>
      <c r="AQ2051" s="455" t="n">
        <v>0</v>
      </c>
      <c r="AR2051" s="418" t="inlineStr"/>
      <c r="AS2051" s="418" t="inlineStr">
        <is>
          <t>Trucking</t>
        </is>
      </c>
      <c r="AT2051" s="418" t="inlineStr">
        <is>
          <t>បានប្រកាសពន្ធ</t>
        </is>
      </c>
    </row>
    <row r="2052">
      <c r="A2052" s="417" t="n">
        <v>2043</v>
      </c>
      <c r="B2052" s="418" t="inlineStr">
        <is>
          <t>Lunch for Buyer LC</t>
        </is>
      </c>
      <c r="C2052" s="418" t="inlineStr">
        <is>
          <t>ម៉ីង លាំង ខូ អិលធីឌី</t>
        </is>
      </c>
      <c r="D2052" s="418" t="inlineStr">
        <is>
          <t>K009-100089860</t>
        </is>
      </c>
      <c r="E2052" s="418" t="inlineStr">
        <is>
          <t>002762</t>
        </is>
      </c>
      <c r="F2052" s="419" t="n">
        <v>44887</v>
      </c>
      <c r="G2052" s="420" t="n">
        <v>92233</v>
      </c>
      <c r="H2052" s="418" t="n"/>
      <c r="I2052" s="455" t="n">
        <v>92233</v>
      </c>
      <c r="J2052" s="418">
        <f>IF(L2052&lt;&gt;"",L2052,K2052)</f>
        <v/>
      </c>
      <c r="K2052" s="418">
        <f>IF(AND(T2052=TRUE, U2052=TRUE, V2052=TRUE), IF(W2052&lt;-0.05, "អនុញ្ញាត (អ្នកផ្គត់ផ្គង់ប្រកាសខ្វះ)", "បានប្រកាស (អនុញ្ញាត)"), IF(AND(T2052=FALSE, U2052=FALSE, V2052=FALSE), "ព្យួរទុក (មិនមានទិន្នន័យ)", "ប្រកាសខុស (ព្យួរទុក)"))</f>
        <v/>
      </c>
      <c r="L2052" s="418" t="inlineStr"/>
      <c r="M2052" s="418" t="inlineStr"/>
      <c r="N2052" s="455" t="n"/>
      <c r="O2052" s="455">
        <f>IF(W2052&lt;0,AI2052,I2052)</f>
        <v/>
      </c>
      <c r="P2052" s="455">
        <f>I2052-O2052</f>
        <v/>
      </c>
      <c r="Q2052" s="418" t="n"/>
      <c r="R2052" s="418" t="inlineStr">
        <is>
          <t>002762</t>
        </is>
      </c>
      <c r="S2052" s="418" t="inlineStr">
        <is>
          <t>002762</t>
        </is>
      </c>
      <c r="T2052" s="418">
        <f>R2052=S2052</f>
        <v/>
      </c>
      <c r="U2052" s="418">
        <f>AND(MONTH(F2052)=MONTH(Y2052), YEAR(F2052)=YEAR(Y2052))</f>
        <v/>
      </c>
      <c r="V2052" s="418">
        <f>AND(AC2052&lt;&gt;"", 'Company information'!D$4&lt;&gt;"", RIGHT(SUBSTITUTE(AC2052,"-",""),9)=RIGHT(SUBSTITUTE('Company information'!D$4,"-",""),9))</f>
        <v/>
      </c>
      <c r="W2052" s="418">
        <f>AI2052-I2052</f>
        <v/>
      </c>
      <c r="X2052" s="455" t="n"/>
      <c r="Y2052" s="419" t="n">
        <v>44887</v>
      </c>
      <c r="Z2052" s="418" t="inlineStr">
        <is>
          <t>002762</t>
        </is>
      </c>
      <c r="AA2052" s="418" t="inlineStr"/>
      <c r="AB2052" s="418" t="inlineStr">
        <is>
          <t>បុគ្គលជាប់អាករ</t>
        </is>
      </c>
      <c r="AC2052" s="418" t="inlineStr">
        <is>
          <t>L001-100067123</t>
        </is>
      </c>
      <c r="AD2052" s="418" t="inlineStr">
        <is>
          <t>រីឡាយអេប៊ល សូស អ៊ិនដាសស្រ្ទៀល (ខេមបូឌា)</t>
        </is>
      </c>
      <c r="AE2052" s="455" t="n">
        <v>1014561</v>
      </c>
      <c r="AF2052" s="455" t="n">
        <v>922328</v>
      </c>
      <c r="AG2052" s="455" t="n">
        <v>0</v>
      </c>
      <c r="AH2052" s="455" t="n">
        <v>0</v>
      </c>
      <c r="AI2052" s="455" t="n">
        <v>92233</v>
      </c>
      <c r="AJ2052" s="455" t="n">
        <v>0</v>
      </c>
      <c r="AK2052" s="455" t="n">
        <v>0</v>
      </c>
      <c r="AL2052" s="455" t="n">
        <v>0</v>
      </c>
      <c r="AM2052" s="455" t="n">
        <v>0</v>
      </c>
      <c r="AN2052" s="455" t="n">
        <v>0</v>
      </c>
      <c r="AO2052" s="455" t="n">
        <v>0</v>
      </c>
      <c r="AP2052" s="455" t="n">
        <v>0</v>
      </c>
      <c r="AQ2052" s="455" t="n">
        <v>0</v>
      </c>
      <c r="AR2052" s="418" t="inlineStr"/>
      <c r="AS2052" s="418" t="inlineStr">
        <is>
          <t>Trucking</t>
        </is>
      </c>
      <c r="AT2052" s="418" t="inlineStr">
        <is>
          <t>បានប្រកាសពន្ធ</t>
        </is>
      </c>
    </row>
    <row r="2053">
      <c r="A2053" s="417" t="n">
        <v>2044</v>
      </c>
      <c r="B2053" s="418" t="inlineStr">
        <is>
          <t>Transfer charge</t>
        </is>
      </c>
      <c r="C2053" s="418" t="inlineStr">
        <is>
          <t>ម៉ីង លាំង ខូ អិលធីឌី</t>
        </is>
      </c>
      <c r="D2053" s="418" t="inlineStr">
        <is>
          <t>K009-100089860</t>
        </is>
      </c>
      <c r="E2053" s="418" t="inlineStr">
        <is>
          <t>002818</t>
        </is>
      </c>
      <c r="F2053" s="419" t="n">
        <v>44890</v>
      </c>
      <c r="G2053" s="420" t="n">
        <v>79786</v>
      </c>
      <c r="H2053" s="418" t="n"/>
      <c r="I2053" s="455" t="n">
        <v>79786</v>
      </c>
      <c r="J2053" s="418">
        <f>IF(L2053&lt;&gt;"",L2053,K2053)</f>
        <v/>
      </c>
      <c r="K2053" s="418">
        <f>IF(AND(T2053=TRUE, U2053=TRUE, V2053=TRUE), IF(W2053&lt;-0.05, "អនុញ្ញាត (អ្នកផ្គត់ផ្គង់ប្រកាសខ្វះ)", "បានប្រកាស (អនុញ្ញាត)"), IF(AND(T2053=FALSE, U2053=FALSE, V2053=FALSE), "ព្យួរទុក (មិនមានទិន្នន័យ)", "ប្រកាសខុស (ព្យួរទុក)"))</f>
        <v/>
      </c>
      <c r="L2053" s="418" t="inlineStr"/>
      <c r="M2053" s="418" t="inlineStr"/>
      <c r="N2053" s="455" t="n"/>
      <c r="O2053" s="455">
        <f>IF(W2053&lt;0,AI2053,I2053)</f>
        <v/>
      </c>
      <c r="P2053" s="455">
        <f>I2053-O2053</f>
        <v/>
      </c>
      <c r="Q2053" s="418" t="n"/>
      <c r="R2053" s="418" t="inlineStr">
        <is>
          <t>002818</t>
        </is>
      </c>
      <c r="S2053" s="418" t="inlineStr">
        <is>
          <t>002818</t>
        </is>
      </c>
      <c r="T2053" s="418">
        <f>R2053=S2053</f>
        <v/>
      </c>
      <c r="U2053" s="418">
        <f>AND(MONTH(F2053)=MONTH(Y2053), YEAR(F2053)=YEAR(Y2053))</f>
        <v/>
      </c>
      <c r="V2053" s="418">
        <f>AND(AC2053&lt;&gt;"", 'Company information'!D$4&lt;&gt;"", RIGHT(SUBSTITUTE(AC2053,"-",""),9)=RIGHT(SUBSTITUTE('Company information'!D$4,"-",""),9))</f>
        <v/>
      </c>
      <c r="W2053" s="418">
        <f>AI2053-I2053</f>
        <v/>
      </c>
      <c r="X2053" s="455" t="n"/>
      <c r="Y2053" s="419" t="n">
        <v>44890</v>
      </c>
      <c r="Z2053" s="418" t="inlineStr">
        <is>
          <t>002818</t>
        </is>
      </c>
      <c r="AA2053" s="418" t="inlineStr"/>
      <c r="AB2053" s="418" t="inlineStr">
        <is>
          <t>បុគ្គលជាប់អាករ</t>
        </is>
      </c>
      <c r="AC2053" s="418" t="inlineStr">
        <is>
          <t>L001-100067123</t>
        </is>
      </c>
      <c r="AD2053" s="418" t="inlineStr">
        <is>
          <t>រីឡាយអេប៊ល សូស អ៊ិនដាសស្រ្ទៀល (ខេមបូឌា)</t>
        </is>
      </c>
      <c r="AE2053" s="455" t="n">
        <v>877648</v>
      </c>
      <c r="AF2053" s="455" t="n">
        <v>797862</v>
      </c>
      <c r="AG2053" s="455" t="n">
        <v>0</v>
      </c>
      <c r="AH2053" s="455" t="n">
        <v>0</v>
      </c>
      <c r="AI2053" s="455" t="n">
        <v>79786</v>
      </c>
      <c r="AJ2053" s="455" t="n">
        <v>0</v>
      </c>
      <c r="AK2053" s="455" t="n">
        <v>0</v>
      </c>
      <c r="AL2053" s="455" t="n">
        <v>0</v>
      </c>
      <c r="AM2053" s="455" t="n">
        <v>0</v>
      </c>
      <c r="AN2053" s="455" t="n">
        <v>0</v>
      </c>
      <c r="AO2053" s="455" t="n">
        <v>0</v>
      </c>
      <c r="AP2053" s="455" t="n">
        <v>0</v>
      </c>
      <c r="AQ2053" s="455" t="n">
        <v>0</v>
      </c>
      <c r="AR2053" s="418" t="inlineStr"/>
      <c r="AS2053" s="418" t="inlineStr">
        <is>
          <t>Trucking</t>
        </is>
      </c>
      <c r="AT2053" s="418" t="inlineStr">
        <is>
          <t>បានប្រកាសពន្ធ</t>
        </is>
      </c>
    </row>
    <row r="2054">
      <c r="A2054" s="417" t="n">
        <v>2045</v>
      </c>
      <c r="B2054" s="418" t="inlineStr">
        <is>
          <t>Drinking Water</t>
        </is>
      </c>
      <c r="C2054" s="418" t="inlineStr">
        <is>
          <t>ម៉ីង លាំង ខូ អិលធីឌី</t>
        </is>
      </c>
      <c r="D2054" s="418" t="inlineStr">
        <is>
          <t>K009-100089860</t>
        </is>
      </c>
      <c r="E2054" s="418" t="inlineStr">
        <is>
          <t>002737</t>
        </is>
      </c>
      <c r="F2054" s="419" t="n">
        <v>44882</v>
      </c>
      <c r="G2054" s="420" t="n">
        <v>129582</v>
      </c>
      <c r="H2054" s="418" t="n"/>
      <c r="I2054" s="455" t="n">
        <v>129582</v>
      </c>
      <c r="J2054" s="418">
        <f>IF(L2054&lt;&gt;"",L2054,K2054)</f>
        <v/>
      </c>
      <c r="K2054" s="418">
        <f>IF(AND(T2054=TRUE, U2054=TRUE, V2054=TRUE), IF(W2054&lt;-0.05, "អនុញ្ញាត (អ្នកផ្គត់ផ្គង់ប្រកាសខ្វះ)", "បានប្រកាស (អនុញ្ញាត)"), IF(AND(T2054=FALSE, U2054=FALSE, V2054=FALSE), "ព្យួរទុក (មិនមានទិន្នន័យ)", "ប្រកាសខុស (ព្យួរទុក)"))</f>
        <v/>
      </c>
      <c r="L2054" s="418" t="inlineStr"/>
      <c r="M2054" s="418" t="inlineStr"/>
      <c r="N2054" s="455" t="n"/>
      <c r="O2054" s="455">
        <f>IF(W2054&lt;0,AI2054,I2054)</f>
        <v/>
      </c>
      <c r="P2054" s="455">
        <f>I2054-O2054</f>
        <v/>
      </c>
      <c r="Q2054" s="418" t="n"/>
      <c r="R2054" s="418" t="inlineStr">
        <is>
          <t>002737</t>
        </is>
      </c>
      <c r="S2054" s="418" t="inlineStr">
        <is>
          <t>002737</t>
        </is>
      </c>
      <c r="T2054" s="418">
        <f>R2054=S2054</f>
        <v/>
      </c>
      <c r="U2054" s="418">
        <f>AND(MONTH(F2054)=MONTH(Y2054), YEAR(F2054)=YEAR(Y2054))</f>
        <v/>
      </c>
      <c r="V2054" s="418">
        <f>AND(AC2054&lt;&gt;"", 'Company information'!D$4&lt;&gt;"", RIGHT(SUBSTITUTE(AC2054,"-",""),9)=RIGHT(SUBSTITUTE('Company information'!D$4,"-",""),9))</f>
        <v/>
      </c>
      <c r="W2054" s="418">
        <f>AI2054-I2054</f>
        <v/>
      </c>
      <c r="X2054" s="455" t="n"/>
      <c r="Y2054" s="419" t="n">
        <v>44882</v>
      </c>
      <c r="Z2054" s="418" t="inlineStr">
        <is>
          <t>002737</t>
        </is>
      </c>
      <c r="AA2054" s="418" t="inlineStr"/>
      <c r="AB2054" s="418" t="inlineStr">
        <is>
          <t>បុគ្គលជាប់អាករ</t>
        </is>
      </c>
      <c r="AC2054" s="418" t="inlineStr">
        <is>
          <t>L001-100067123</t>
        </is>
      </c>
      <c r="AD2054" s="418" t="inlineStr">
        <is>
          <t>រីឡាយអេប៊ល សូស អ៊ិនដាសស្រ្ទៀល (ខេមបូឌា)</t>
        </is>
      </c>
      <c r="AE2054" s="455" t="n">
        <v>1425402</v>
      </c>
      <c r="AF2054" s="455" t="n">
        <v>1295820</v>
      </c>
      <c r="AG2054" s="455" t="n">
        <v>0</v>
      </c>
      <c r="AH2054" s="455" t="n">
        <v>0</v>
      </c>
      <c r="AI2054" s="455" t="n">
        <v>129582</v>
      </c>
      <c r="AJ2054" s="455" t="n">
        <v>0</v>
      </c>
      <c r="AK2054" s="455" t="n">
        <v>0</v>
      </c>
      <c r="AL2054" s="455" t="n">
        <v>0</v>
      </c>
      <c r="AM2054" s="455" t="n">
        <v>0</v>
      </c>
      <c r="AN2054" s="455" t="n">
        <v>0</v>
      </c>
      <c r="AO2054" s="455" t="n">
        <v>0</v>
      </c>
      <c r="AP2054" s="455" t="n">
        <v>0</v>
      </c>
      <c r="AQ2054" s="455" t="n">
        <v>0</v>
      </c>
      <c r="AR2054" s="418" t="inlineStr"/>
      <c r="AS2054" s="418" t="inlineStr">
        <is>
          <t>Trucking</t>
        </is>
      </c>
      <c r="AT2054" s="418" t="inlineStr">
        <is>
          <t>បានប្រកាសពន្ធ</t>
        </is>
      </c>
    </row>
    <row r="2055">
      <c r="A2055" s="417" t="n">
        <v>2046</v>
      </c>
      <c r="B2055" s="418" t="inlineStr">
        <is>
          <t>Drinking Water</t>
        </is>
      </c>
      <c r="C2055" s="418" t="inlineStr">
        <is>
          <t>ម៉ីង លាំង ខូ អិលធីឌី</t>
        </is>
      </c>
      <c r="D2055" s="418" t="inlineStr">
        <is>
          <t>K009-100089860</t>
        </is>
      </c>
      <c r="E2055" s="418" t="inlineStr">
        <is>
          <t>002648</t>
        </is>
      </c>
      <c r="F2055" s="419" t="n">
        <v>44845</v>
      </c>
      <c r="G2055" s="420" t="n">
        <v>129707</v>
      </c>
      <c r="H2055" s="418" t="n"/>
      <c r="I2055" s="455" t="n">
        <v>129707</v>
      </c>
      <c r="J2055" s="418">
        <f>IF(L2055&lt;&gt;"",L2055,K2055)</f>
        <v/>
      </c>
      <c r="K2055" s="418">
        <f>IF(AND(T2055=TRUE, U2055=TRUE, V2055=TRUE), IF(W2055&lt;-0.05, "អនុញ្ញាត (អ្នកផ្គត់ផ្គង់ប្រកាសខ្វះ)", "បានប្រកាស (អនុញ្ញាត)"), IF(AND(T2055=FALSE, U2055=FALSE, V2055=FALSE), "ព្យួរទុក (មិនមានទិន្នន័យ)", "ប្រកាសខុស (ព្យួរទុក)"))</f>
        <v/>
      </c>
      <c r="L2055" s="418" t="inlineStr"/>
      <c r="M2055" s="418" t="inlineStr"/>
      <c r="N2055" s="455" t="n"/>
      <c r="O2055" s="455">
        <f>IF(W2055&lt;0,AI2055,I2055)</f>
        <v/>
      </c>
      <c r="P2055" s="455">
        <f>I2055-O2055</f>
        <v/>
      </c>
      <c r="Q2055" s="418" t="n"/>
      <c r="R2055" s="418" t="inlineStr">
        <is>
          <t>002648</t>
        </is>
      </c>
      <c r="S2055" s="418" t="inlineStr">
        <is>
          <t>002648</t>
        </is>
      </c>
      <c r="T2055" s="418">
        <f>R2055=S2055</f>
        <v/>
      </c>
      <c r="U2055" s="418">
        <f>AND(MONTH(F2055)=MONTH(Y2055), YEAR(F2055)=YEAR(Y2055))</f>
        <v/>
      </c>
      <c r="V2055" s="418">
        <f>AND(AC2055&lt;&gt;"", 'Company information'!D$4&lt;&gt;"", RIGHT(SUBSTITUTE(AC2055,"-",""),9)=RIGHT(SUBSTITUTE('Company information'!D$4,"-",""),9))</f>
        <v/>
      </c>
      <c r="W2055" s="418">
        <f>AI2055-I2055</f>
        <v/>
      </c>
      <c r="X2055" s="455" t="n"/>
      <c r="Y2055" s="419" t="n">
        <v>44875</v>
      </c>
      <c r="Z2055" s="418" t="inlineStr">
        <is>
          <t>002648</t>
        </is>
      </c>
      <c r="AA2055" s="418" t="inlineStr"/>
      <c r="AB2055" s="418" t="inlineStr">
        <is>
          <t>បុគ្គលជាប់អាករ</t>
        </is>
      </c>
      <c r="AC2055" s="418" t="inlineStr">
        <is>
          <t>L001-100067123</t>
        </is>
      </c>
      <c r="AD2055" s="418" t="inlineStr">
        <is>
          <t>រីឡាយអេប៊ល សូស អ៊ិនដាសស្រ្ទៀល (ខេមបូឌា)</t>
        </is>
      </c>
      <c r="AE2055" s="455" t="n">
        <v>1426779</v>
      </c>
      <c r="AF2055" s="455" t="n">
        <v>1297072</v>
      </c>
      <c r="AG2055" s="455" t="n">
        <v>0</v>
      </c>
      <c r="AH2055" s="455" t="n">
        <v>0</v>
      </c>
      <c r="AI2055" s="455" t="n">
        <v>129707</v>
      </c>
      <c r="AJ2055" s="455" t="n">
        <v>0</v>
      </c>
      <c r="AK2055" s="455" t="n">
        <v>0</v>
      </c>
      <c r="AL2055" s="455" t="n">
        <v>0</v>
      </c>
      <c r="AM2055" s="455" t="n">
        <v>0</v>
      </c>
      <c r="AN2055" s="455" t="n">
        <v>0</v>
      </c>
      <c r="AO2055" s="455" t="n">
        <v>0</v>
      </c>
      <c r="AP2055" s="455" t="n">
        <v>0</v>
      </c>
      <c r="AQ2055" s="455" t="n">
        <v>0</v>
      </c>
      <c r="AR2055" s="418" t="inlineStr"/>
      <c r="AS2055" s="418" t="inlineStr">
        <is>
          <t>Trucking</t>
        </is>
      </c>
      <c r="AT2055" s="418" t="inlineStr">
        <is>
          <t>បានប្រកាសពន្ធ</t>
        </is>
      </c>
    </row>
    <row r="2056">
      <c r="A2056" s="417" t="n">
        <v>2047</v>
      </c>
      <c r="B2056" s="418" t="inlineStr">
        <is>
          <t>Drinking Water</t>
        </is>
      </c>
      <c r="C2056" s="418" t="inlineStr">
        <is>
          <t>ម៉ីង លាំង ខូ អិលធីឌី</t>
        </is>
      </c>
      <c r="D2056" s="418" t="inlineStr">
        <is>
          <t>K009-100089860</t>
        </is>
      </c>
      <c r="E2056" s="418" t="inlineStr">
        <is>
          <t>002681</t>
        </is>
      </c>
      <c r="F2056" s="419" t="n">
        <v>44879</v>
      </c>
      <c r="G2056" s="420" t="n">
        <v>109014</v>
      </c>
      <c r="H2056" s="418" t="n"/>
      <c r="I2056" s="455" t="n">
        <v>109014</v>
      </c>
      <c r="J2056" s="418">
        <f>IF(L2056&lt;&gt;"",L2056,K2056)</f>
        <v/>
      </c>
      <c r="K2056" s="418">
        <f>IF(AND(T2056=TRUE, U2056=TRUE, V2056=TRUE), IF(W2056&lt;-0.05, "អនុញ្ញាត (អ្នកផ្គត់ផ្គង់ប្រកាសខ្វះ)", "បានប្រកាស (អនុញ្ញាត)"), IF(AND(T2056=FALSE, U2056=FALSE, V2056=FALSE), "ព្យួរទុក (មិនមានទិន្នន័យ)", "ប្រកាសខុស (ព្យួរទុក)"))</f>
        <v/>
      </c>
      <c r="L2056" s="418" t="inlineStr"/>
      <c r="M2056" s="418" t="inlineStr"/>
      <c r="N2056" s="455" t="n"/>
      <c r="O2056" s="455">
        <f>IF(W2056&lt;0,AI2056,I2056)</f>
        <v/>
      </c>
      <c r="P2056" s="455">
        <f>I2056-O2056</f>
        <v/>
      </c>
      <c r="Q2056" s="418" t="n"/>
      <c r="R2056" s="418" t="inlineStr">
        <is>
          <t>002681</t>
        </is>
      </c>
      <c r="S2056" s="418" t="inlineStr">
        <is>
          <t>002681</t>
        </is>
      </c>
      <c r="T2056" s="418">
        <f>R2056=S2056</f>
        <v/>
      </c>
      <c r="U2056" s="418">
        <f>AND(MONTH(F2056)=MONTH(Y2056), YEAR(F2056)=YEAR(Y2056))</f>
        <v/>
      </c>
      <c r="V2056" s="418">
        <f>AND(AC2056&lt;&gt;"", 'Company information'!D$4&lt;&gt;"", RIGHT(SUBSTITUTE(AC2056,"-",""),9)=RIGHT(SUBSTITUTE('Company information'!D$4,"-",""),9))</f>
        <v/>
      </c>
      <c r="W2056" s="418">
        <f>AI2056-I2056</f>
        <v/>
      </c>
      <c r="X2056" s="455" t="n"/>
      <c r="Y2056" s="419" t="n">
        <v>44879</v>
      </c>
      <c r="Z2056" s="418" t="inlineStr">
        <is>
          <t>002681</t>
        </is>
      </c>
      <c r="AA2056" s="418" t="inlineStr"/>
      <c r="AB2056" s="418" t="inlineStr">
        <is>
          <t>បុគ្គលជាប់អាករ</t>
        </is>
      </c>
      <c r="AC2056" s="418" t="inlineStr">
        <is>
          <t>L001-100067123</t>
        </is>
      </c>
      <c r="AD2056" s="418" t="inlineStr">
        <is>
          <t>រីឡាយអេប៊ល សូស អ៊ិនដាសស្រ្ទៀល (ខេមបូឌា)</t>
        </is>
      </c>
      <c r="AE2056" s="455" t="n">
        <v>1199149</v>
      </c>
      <c r="AF2056" s="455" t="n">
        <v>1090135</v>
      </c>
      <c r="AG2056" s="455" t="n">
        <v>0</v>
      </c>
      <c r="AH2056" s="455" t="n">
        <v>0</v>
      </c>
      <c r="AI2056" s="455" t="n">
        <v>109014</v>
      </c>
      <c r="AJ2056" s="455" t="n">
        <v>0</v>
      </c>
      <c r="AK2056" s="455" t="n">
        <v>0</v>
      </c>
      <c r="AL2056" s="455" t="n">
        <v>0</v>
      </c>
      <c r="AM2056" s="455" t="n">
        <v>0</v>
      </c>
      <c r="AN2056" s="455" t="n">
        <v>0</v>
      </c>
      <c r="AO2056" s="455" t="n">
        <v>0</v>
      </c>
      <c r="AP2056" s="455" t="n">
        <v>0</v>
      </c>
      <c r="AQ2056" s="455" t="n">
        <v>0</v>
      </c>
      <c r="AR2056" s="418" t="inlineStr"/>
      <c r="AS2056" s="418" t="inlineStr">
        <is>
          <t>Trucking</t>
        </is>
      </c>
      <c r="AT2056" s="418" t="inlineStr">
        <is>
          <t>បានប្រកាសពន្ធ</t>
        </is>
      </c>
    </row>
    <row r="2057">
      <c r="A2057" s="417" t="n">
        <v>2048</v>
      </c>
      <c r="B2057" s="418" t="inlineStr">
        <is>
          <t>Drinking Water</t>
        </is>
      </c>
      <c r="C2057" s="418" t="inlineStr">
        <is>
          <t>ម៉ីង លាំង ខូ អិលធីឌី</t>
        </is>
      </c>
      <c r="D2057" s="418" t="inlineStr">
        <is>
          <t>K009-100089860</t>
        </is>
      </c>
      <c r="E2057" s="418" t="inlineStr">
        <is>
          <t>002719</t>
        </is>
      </c>
      <c r="F2057" s="419" t="n">
        <v>44881</v>
      </c>
      <c r="G2057" s="420" t="n">
        <v>92322</v>
      </c>
      <c r="H2057" s="418" t="n"/>
      <c r="I2057" s="455" t="n">
        <v>92322</v>
      </c>
      <c r="J2057" s="418">
        <f>IF(L2057&lt;&gt;"",L2057,K2057)</f>
        <v/>
      </c>
      <c r="K2057" s="418">
        <f>IF(AND(T2057=TRUE, U2057=TRUE, V2057=TRUE), IF(W2057&lt;-0.05, "អនុញ្ញាត (អ្នកផ្គត់ផ្គង់ប្រកាសខ្វះ)", "បានប្រកាស (អនុញ្ញាត)"), IF(AND(T2057=FALSE, U2057=FALSE, V2057=FALSE), "ព្យួរទុក (មិនមានទិន្នន័យ)", "ប្រកាសខុស (ព្យួរទុក)"))</f>
        <v/>
      </c>
      <c r="L2057" s="418" t="inlineStr"/>
      <c r="M2057" s="418" t="inlineStr"/>
      <c r="N2057" s="455" t="n"/>
      <c r="O2057" s="455">
        <f>IF(W2057&lt;0,AI2057,I2057)</f>
        <v/>
      </c>
      <c r="P2057" s="455">
        <f>I2057-O2057</f>
        <v/>
      </c>
      <c r="Q2057" s="418" t="n"/>
      <c r="R2057" s="418" t="inlineStr">
        <is>
          <t>002719</t>
        </is>
      </c>
      <c r="S2057" s="418" t="inlineStr">
        <is>
          <t>002719</t>
        </is>
      </c>
      <c r="T2057" s="418">
        <f>R2057=S2057</f>
        <v/>
      </c>
      <c r="U2057" s="418">
        <f>AND(MONTH(F2057)=MONTH(Y2057), YEAR(F2057)=YEAR(Y2057))</f>
        <v/>
      </c>
      <c r="V2057" s="418">
        <f>AND(AC2057&lt;&gt;"", 'Company information'!D$4&lt;&gt;"", RIGHT(SUBSTITUTE(AC2057,"-",""),9)=RIGHT(SUBSTITUTE('Company information'!D$4,"-",""),9))</f>
        <v/>
      </c>
      <c r="W2057" s="418">
        <f>AI2057-I2057</f>
        <v/>
      </c>
      <c r="X2057" s="455" t="n"/>
      <c r="Y2057" s="419" t="n">
        <v>44881</v>
      </c>
      <c r="Z2057" s="418" t="inlineStr">
        <is>
          <t>002719</t>
        </is>
      </c>
      <c r="AA2057" s="418" t="inlineStr"/>
      <c r="AB2057" s="418" t="inlineStr">
        <is>
          <t>បុគ្គលជាប់អាករ</t>
        </is>
      </c>
      <c r="AC2057" s="418" t="inlineStr">
        <is>
          <t>L001-100067123</t>
        </is>
      </c>
      <c r="AD2057" s="418" t="inlineStr">
        <is>
          <t>រីឡាយអេប៊ល សូស អ៊ិនដាសស្រ្ទៀល (ខេមបូឌា)</t>
        </is>
      </c>
      <c r="AE2057" s="455" t="n">
        <v>1015542</v>
      </c>
      <c r="AF2057" s="455" t="n">
        <v>923220</v>
      </c>
      <c r="AG2057" s="455" t="n">
        <v>0</v>
      </c>
      <c r="AH2057" s="455" t="n">
        <v>0</v>
      </c>
      <c r="AI2057" s="455" t="n">
        <v>92322</v>
      </c>
      <c r="AJ2057" s="455" t="n">
        <v>0</v>
      </c>
      <c r="AK2057" s="455" t="n">
        <v>0</v>
      </c>
      <c r="AL2057" s="455" t="n">
        <v>0</v>
      </c>
      <c r="AM2057" s="455" t="n">
        <v>0</v>
      </c>
      <c r="AN2057" s="455" t="n">
        <v>0</v>
      </c>
      <c r="AO2057" s="455" t="n">
        <v>0</v>
      </c>
      <c r="AP2057" s="455" t="n">
        <v>0</v>
      </c>
      <c r="AQ2057" s="455" t="n">
        <v>0</v>
      </c>
      <c r="AR2057" s="418" t="inlineStr"/>
      <c r="AS2057" s="418" t="inlineStr">
        <is>
          <t>Trucking</t>
        </is>
      </c>
      <c r="AT2057" s="418" t="inlineStr">
        <is>
          <t>បានប្រកាសពន្ធ</t>
        </is>
      </c>
    </row>
    <row r="2058">
      <c r="A2058" s="417" t="n">
        <v>2049</v>
      </c>
      <c r="B2058" s="418" t="inlineStr">
        <is>
          <t>Electric expense from 27/03/2024-27/04/2024</t>
        </is>
      </c>
      <c r="C2058" s="418" t="inlineStr">
        <is>
          <t>ម៉ីង លាំង ខូ អិលធីឌី</t>
        </is>
      </c>
      <c r="D2058" s="418" t="inlineStr">
        <is>
          <t>K009-100089860</t>
        </is>
      </c>
      <c r="E2058" s="418" t="inlineStr">
        <is>
          <t>002624</t>
        </is>
      </c>
      <c r="F2058" s="419" t="n">
        <v>44662</v>
      </c>
      <c r="G2058" s="420" t="n">
        <v>93632</v>
      </c>
      <c r="H2058" s="418" t="n"/>
      <c r="I2058" s="455" t="n">
        <v>93632</v>
      </c>
      <c r="J2058" s="418">
        <f>IF(L2058&lt;&gt;"",L2058,K2058)</f>
        <v/>
      </c>
      <c r="K2058" s="418">
        <f>IF(AND(T2058=TRUE, U2058=TRUE, V2058=TRUE), IF(W2058&lt;-0.05, "អនុញ្ញាត (អ្នកផ្គត់ផ្គង់ប្រកាសខ្វះ)", "បានប្រកាស (អនុញ្ញាត)"), IF(AND(T2058=FALSE, U2058=FALSE, V2058=FALSE), "ព្យួរទុក (មិនមានទិន្នន័យ)", "ប្រកាសខុស (ព្យួរទុក)"))</f>
        <v/>
      </c>
      <c r="L2058" s="418" t="inlineStr"/>
      <c r="M2058" s="418" t="inlineStr"/>
      <c r="N2058" s="455" t="n"/>
      <c r="O2058" s="455">
        <f>IF(W2058&lt;0,AI2058,I2058)</f>
        <v/>
      </c>
      <c r="P2058" s="455">
        <f>I2058-O2058</f>
        <v/>
      </c>
      <c r="Q2058" s="418" t="n"/>
      <c r="R2058" s="418" t="inlineStr">
        <is>
          <t>002624</t>
        </is>
      </c>
      <c r="S2058" s="418" t="inlineStr">
        <is>
          <t>002624</t>
        </is>
      </c>
      <c r="T2058" s="418">
        <f>R2058=S2058</f>
        <v/>
      </c>
      <c r="U2058" s="418">
        <f>AND(MONTH(F2058)=MONTH(Y2058), YEAR(F2058)=YEAR(Y2058))</f>
        <v/>
      </c>
      <c r="V2058" s="418">
        <f>AND(AC2058&lt;&gt;"", 'Company information'!D$4&lt;&gt;"", RIGHT(SUBSTITUTE(AC2058,"-",""),9)=RIGHT(SUBSTITUTE('Company information'!D$4,"-",""),9))</f>
        <v/>
      </c>
      <c r="W2058" s="418">
        <f>AI2058-I2058</f>
        <v/>
      </c>
      <c r="X2058" s="455" t="n"/>
      <c r="Y2058" s="419" t="n">
        <v>44869</v>
      </c>
      <c r="Z2058" s="418" t="inlineStr">
        <is>
          <t>002624</t>
        </is>
      </c>
      <c r="AA2058" s="418" t="inlineStr"/>
      <c r="AB2058" s="418" t="inlineStr">
        <is>
          <t>បុគ្គលជាប់អាករ</t>
        </is>
      </c>
      <c r="AC2058" s="418" t="inlineStr">
        <is>
          <t>L001-100067123</t>
        </is>
      </c>
      <c r="AD2058" s="418" t="inlineStr">
        <is>
          <t>រីឡាយអេប៊ល សូស អ៊ិនដាសស្រ្ទៀល (ខេមបូឌា)</t>
        </is>
      </c>
      <c r="AE2058" s="455" t="n">
        <v>1029950</v>
      </c>
      <c r="AF2058" s="455" t="n">
        <v>936318</v>
      </c>
      <c r="AG2058" s="455" t="n">
        <v>0</v>
      </c>
      <c r="AH2058" s="455" t="n">
        <v>0</v>
      </c>
      <c r="AI2058" s="455" t="n">
        <v>93632</v>
      </c>
      <c r="AJ2058" s="455" t="n">
        <v>0</v>
      </c>
      <c r="AK2058" s="455" t="n">
        <v>0</v>
      </c>
      <c r="AL2058" s="455" t="n">
        <v>0</v>
      </c>
      <c r="AM2058" s="455" t="n">
        <v>0</v>
      </c>
      <c r="AN2058" s="455" t="n">
        <v>0</v>
      </c>
      <c r="AO2058" s="455" t="n">
        <v>0</v>
      </c>
      <c r="AP2058" s="455" t="n">
        <v>0</v>
      </c>
      <c r="AQ2058" s="455" t="n">
        <v>0</v>
      </c>
      <c r="AR2058" s="418" t="inlineStr"/>
      <c r="AS2058" s="418" t="inlineStr">
        <is>
          <t>Trucking</t>
        </is>
      </c>
      <c r="AT2058" s="418" t="inlineStr">
        <is>
          <t>បានប្រកាសពន្ធ</t>
        </is>
      </c>
    </row>
    <row r="2059">
      <c r="A2059" s="417" t="n">
        <v>2050</v>
      </c>
      <c r="B2059" s="418" t="inlineStr">
        <is>
          <t>Dinner with Buyer LC</t>
        </is>
      </c>
      <c r="C2059" s="418" t="inlineStr">
        <is>
          <t>អាយធីអាយ អ៊ិនធើណេសិនណល ត្រេនស័្ពរថេសិន (ខេមបូឌា) ឯ.ក</t>
        </is>
      </c>
      <c r="D2059" s="418" t="inlineStr">
        <is>
          <t>K002-901800477</t>
        </is>
      </c>
      <c r="E2059" s="418" t="inlineStr">
        <is>
          <t>CAM223453</t>
        </is>
      </c>
      <c r="F2059" s="419" t="n">
        <v>44894</v>
      </c>
      <c r="G2059" s="420" t="n">
        <v>4126</v>
      </c>
      <c r="H2059" s="418" t="n"/>
      <c r="I2059" s="455" t="n">
        <v>4126</v>
      </c>
      <c r="J2059" s="418">
        <f>IF(L2059&lt;&gt;"",L2059,K2059)</f>
        <v/>
      </c>
      <c r="K2059" s="418">
        <f>IF(AND(T2059=TRUE, U2059=TRUE, V2059=TRUE), IF(W2059&lt;-0.05, "អនុញ្ញាត (អ្នកផ្គត់ផ្គង់ប្រកាសខ្វះ)", "បានប្រកាស (អនុញ្ញាត)"), IF(AND(T2059=FALSE, U2059=FALSE, V2059=FALSE), "ព្យួរទុក (មិនមានទិន្នន័យ)", "ប្រកាសខុស (ព្យួរទុក)"))</f>
        <v/>
      </c>
      <c r="L2059" s="418" t="inlineStr"/>
      <c r="M2059" s="418" t="inlineStr"/>
      <c r="N2059" s="455" t="n"/>
      <c r="O2059" s="455">
        <f>IF(W2059&lt;0,AI2059,I2059)</f>
        <v/>
      </c>
      <c r="P2059" s="455">
        <f>I2059-O2059</f>
        <v/>
      </c>
      <c r="Q2059" s="418" t="n"/>
      <c r="R2059" s="418" t="inlineStr">
        <is>
          <t>CAM223453</t>
        </is>
      </c>
      <c r="S2059" s="418" t="inlineStr">
        <is>
          <t>CAM223453</t>
        </is>
      </c>
      <c r="T2059" s="418">
        <f>R2059=S2059</f>
        <v/>
      </c>
      <c r="U2059" s="418">
        <f>AND(MONTH(F2059)=MONTH(Y2059), YEAR(F2059)=YEAR(Y2059))</f>
        <v/>
      </c>
      <c r="V2059" s="418">
        <f>AND(AC2059&lt;&gt;"", 'Company information'!D$4&lt;&gt;"", RIGHT(SUBSTITUTE(AC2059,"-",""),9)=RIGHT(SUBSTITUTE('Company information'!D$4,"-",""),9))</f>
        <v/>
      </c>
      <c r="W2059" s="418">
        <f>AI2059-I2059</f>
        <v/>
      </c>
      <c r="X2059" s="455" t="n"/>
      <c r="Y2059" s="419" t="n">
        <v>44894</v>
      </c>
      <c r="Z2059" s="418" t="inlineStr">
        <is>
          <t>CAM223453</t>
        </is>
      </c>
      <c r="AA2059" s="418" t="inlineStr"/>
      <c r="AB2059" s="418" t="inlineStr">
        <is>
          <t>បុគ្គលជាប់អាករ</t>
        </is>
      </c>
      <c r="AC2059" s="418" t="inlineStr">
        <is>
          <t>L001-100067123</t>
        </is>
      </c>
      <c r="AD2059" s="418" t="inlineStr">
        <is>
          <t>រីឡាយអេប៊ល សូស អ៊ិនដាសស្រ្ទៀល (ខេមបូឌា)</t>
        </is>
      </c>
      <c r="AE2059" s="455" t="n">
        <v>45386</v>
      </c>
      <c r="AF2059" s="455" t="n">
        <v>41260</v>
      </c>
      <c r="AG2059" s="455" t="n">
        <v>0</v>
      </c>
      <c r="AH2059" s="455" t="n">
        <v>0</v>
      </c>
      <c r="AI2059" s="455" t="n">
        <v>4126</v>
      </c>
      <c r="AJ2059" s="455" t="n">
        <v>0</v>
      </c>
      <c r="AK2059" s="455" t="n">
        <v>0</v>
      </c>
      <c r="AL2059" s="455" t="n">
        <v>0</v>
      </c>
      <c r="AM2059" s="455" t="n">
        <v>0</v>
      </c>
      <c r="AN2059" s="455" t="n">
        <v>0</v>
      </c>
      <c r="AO2059" s="455" t="n">
        <v>0</v>
      </c>
      <c r="AP2059" s="455" t="n">
        <v>0</v>
      </c>
      <c r="AQ2059" s="455" t="n">
        <v>0</v>
      </c>
      <c r="AR2059" s="418" t="inlineStr"/>
      <c r="AS2059" s="418" t="inlineStr">
        <is>
          <t>WARE</t>
        </is>
      </c>
      <c r="AT2059" s="418" t="inlineStr">
        <is>
          <t>បានប្រកាសពន្ធ</t>
        </is>
      </c>
    </row>
    <row r="2060">
      <c r="A2060" s="417" t="n">
        <v>2051</v>
      </c>
      <c r="B2060" s="418" t="inlineStr">
        <is>
          <t>Lunch for Buyer LC</t>
        </is>
      </c>
      <c r="C2060" s="418" t="inlineStr">
        <is>
          <t>អាយធីអាយ អ៊ិនធើណេសិនណល ត្រេនស័្ពរថេសិន (ខេមបូឌា) ឯ.ក</t>
        </is>
      </c>
      <c r="D2060" s="418" t="inlineStr">
        <is>
          <t>K002-901800477</t>
        </is>
      </c>
      <c r="E2060" s="418" t="inlineStr">
        <is>
          <t>CAM223441</t>
        </is>
      </c>
      <c r="F2060" s="419" t="n">
        <v>44893</v>
      </c>
      <c r="G2060" s="420" t="n">
        <v>52502</v>
      </c>
      <c r="H2060" s="418" t="n"/>
      <c r="I2060" s="455" t="n">
        <v>52502</v>
      </c>
      <c r="J2060" s="418">
        <f>IF(L2060&lt;&gt;"",L2060,K2060)</f>
        <v/>
      </c>
      <c r="K2060" s="418">
        <f>IF(AND(T2060=TRUE, U2060=TRUE, V2060=TRUE), IF(W2060&lt;-0.05, "អនុញ្ញាត (អ្នកផ្គត់ផ្គង់ប្រកាសខ្វះ)", "បានប្រកាស (អនុញ្ញាត)"), IF(AND(T2060=FALSE, U2060=FALSE, V2060=FALSE), "ព្យួរទុក (មិនមានទិន្នន័យ)", "ប្រកាសខុស (ព្យួរទុក)"))</f>
        <v/>
      </c>
      <c r="L2060" s="418" t="inlineStr"/>
      <c r="M2060" s="418" t="inlineStr"/>
      <c r="N2060" s="455" t="n"/>
      <c r="O2060" s="455">
        <f>IF(W2060&lt;0,AI2060,I2060)</f>
        <v/>
      </c>
      <c r="P2060" s="455">
        <f>I2060-O2060</f>
        <v/>
      </c>
      <c r="Q2060" s="418" t="n"/>
      <c r="R2060" s="418" t="inlineStr">
        <is>
          <t>CAM223441</t>
        </is>
      </c>
      <c r="S2060" s="418" t="inlineStr">
        <is>
          <t>CAM223441</t>
        </is>
      </c>
      <c r="T2060" s="418">
        <f>R2060=S2060</f>
        <v/>
      </c>
      <c r="U2060" s="418">
        <f>AND(MONTH(F2060)=MONTH(Y2060), YEAR(F2060)=YEAR(Y2060))</f>
        <v/>
      </c>
      <c r="V2060" s="418">
        <f>AND(AC2060&lt;&gt;"", 'Company information'!D$4&lt;&gt;"", RIGHT(SUBSTITUTE(AC2060,"-",""),9)=RIGHT(SUBSTITUTE('Company information'!D$4,"-",""),9))</f>
        <v/>
      </c>
      <c r="W2060" s="418">
        <f>AI2060-I2060</f>
        <v/>
      </c>
      <c r="X2060" s="455" t="n"/>
      <c r="Y2060" s="419" t="n">
        <v>44893</v>
      </c>
      <c r="Z2060" s="418" t="inlineStr">
        <is>
          <t>CAM223441</t>
        </is>
      </c>
      <c r="AA2060" s="418" t="inlineStr"/>
      <c r="AB2060" s="418" t="inlineStr">
        <is>
          <t>បុគ្គលជាប់អាករ</t>
        </is>
      </c>
      <c r="AC2060" s="418" t="inlineStr">
        <is>
          <t>L001-100067123</t>
        </is>
      </c>
      <c r="AD2060" s="418" t="inlineStr">
        <is>
          <t>រីឡាយអេប៊ល សូស អ៊ិនដាសស្រ្ទៀល (ខេមបូឌា)</t>
        </is>
      </c>
      <c r="AE2060" s="455" t="n">
        <v>577520</v>
      </c>
      <c r="AF2060" s="455" t="n">
        <v>525018</v>
      </c>
      <c r="AG2060" s="455" t="n">
        <v>0</v>
      </c>
      <c r="AH2060" s="455" t="n">
        <v>0</v>
      </c>
      <c r="AI2060" s="455" t="n">
        <v>52502</v>
      </c>
      <c r="AJ2060" s="455" t="n">
        <v>0</v>
      </c>
      <c r="AK2060" s="455" t="n">
        <v>0</v>
      </c>
      <c r="AL2060" s="455" t="n">
        <v>0</v>
      </c>
      <c r="AM2060" s="455" t="n">
        <v>0</v>
      </c>
      <c r="AN2060" s="455" t="n">
        <v>0</v>
      </c>
      <c r="AO2060" s="455" t="n">
        <v>0</v>
      </c>
      <c r="AP2060" s="455" t="n">
        <v>0</v>
      </c>
      <c r="AQ2060" s="455" t="n">
        <v>0</v>
      </c>
      <c r="AR2060" s="418" t="inlineStr"/>
      <c r="AS2060" s="418" t="inlineStr">
        <is>
          <t>THC,DOC</t>
        </is>
      </c>
      <c r="AT2060" s="418" t="inlineStr">
        <is>
          <t>បានប្រកាសពន្ធ</t>
        </is>
      </c>
    </row>
    <row r="2061">
      <c r="A2061" s="417" t="n">
        <v>2052</v>
      </c>
      <c r="B2061" s="418" t="inlineStr">
        <is>
          <t>Construction Meterial</t>
        </is>
      </c>
      <c r="C2061" s="418" t="inlineStr">
        <is>
          <t>កំពង់ផែស្វយ័តក្រុងព្រះសីហនុ</t>
        </is>
      </c>
      <c r="D2061" s="418" t="inlineStr">
        <is>
          <t>L001-100044638</t>
        </is>
      </c>
      <c r="E2061" s="418" t="inlineStr">
        <is>
          <t>202434</t>
        </is>
      </c>
      <c r="F2061" s="419" t="n">
        <v>44889</v>
      </c>
      <c r="G2061" s="420" t="n">
        <v>35975</v>
      </c>
      <c r="H2061" s="418" t="n"/>
      <c r="I2061" s="455" t="n">
        <v>35975</v>
      </c>
      <c r="J2061" s="418">
        <f>IF(L2061&lt;&gt;"",L2061,K2061)</f>
        <v/>
      </c>
      <c r="K2061" s="418">
        <f>IF(AND(T2061=TRUE, U2061=TRUE, V2061=TRUE), IF(W2061&lt;-0.05, "អនុញ្ញាត (អ្នកផ្គត់ផ្គង់ប្រកាសខ្វះ)", "បានប្រកាស (អនុញ្ញាត)"), IF(AND(T2061=FALSE, U2061=FALSE, V2061=FALSE), "ព្យួរទុក (មិនមានទិន្នន័យ)", "ប្រកាសខុស (ព្យួរទុក)"))</f>
        <v/>
      </c>
      <c r="L2061" s="418" t="inlineStr"/>
      <c r="M2061" s="418" t="inlineStr"/>
      <c r="N2061" s="455" t="n"/>
      <c r="O2061" s="455">
        <f>IF(W2061&lt;0,AI2061,I2061)</f>
        <v/>
      </c>
      <c r="P2061" s="455">
        <f>I2061-O2061</f>
        <v/>
      </c>
      <c r="Q2061" s="418" t="n"/>
      <c r="R2061" s="418" t="inlineStr">
        <is>
          <t>202434</t>
        </is>
      </c>
      <c r="S2061" s="418" t="inlineStr"/>
      <c r="T2061" s="418">
        <f>R2061=S2061</f>
        <v/>
      </c>
      <c r="U2061" s="418">
        <f>AND(MONTH(F2061)=MONTH(Y2061), YEAR(F2061)=YEAR(Y2061))</f>
        <v/>
      </c>
      <c r="V2061" s="418">
        <f>AND(AC2061&lt;&gt;"", 'Company information'!D$4&lt;&gt;"", RIGHT(SUBSTITUTE(AC2061,"-",""),9)=RIGHT(SUBSTITUTE('Company information'!D$4,"-",""),9))</f>
        <v/>
      </c>
      <c r="W2061" s="418">
        <f>AI2061-I2061</f>
        <v/>
      </c>
      <c r="X2061" s="455" t="n"/>
      <c r="Y2061" s="417" t="n"/>
      <c r="Z2061" s="418" t="n"/>
      <c r="AA2061" s="418" t="n"/>
      <c r="AB2061" s="418" t="n"/>
      <c r="AC2061" s="418" t="n"/>
      <c r="AD2061" s="418" t="n"/>
      <c r="AE2061" s="455" t="n"/>
      <c r="AF2061" s="455" t="n"/>
      <c r="AG2061" s="455" t="n"/>
      <c r="AH2061" s="455" t="n"/>
      <c r="AI2061" s="455" t="n"/>
      <c r="AJ2061" s="455" t="n"/>
      <c r="AK2061" s="455" t="n"/>
      <c r="AL2061" s="455" t="n"/>
      <c r="AM2061" s="455" t="n"/>
      <c r="AN2061" s="455" t="n"/>
      <c r="AO2061" s="455" t="n"/>
      <c r="AP2061" s="455" t="n"/>
      <c r="AQ2061" s="455" t="n"/>
      <c r="AR2061" s="418" t="n"/>
      <c r="AS2061" s="418" t="n"/>
      <c r="AT2061" s="418" t="n"/>
    </row>
    <row r="2062">
      <c r="A2062" s="417" t="n">
        <v>2053</v>
      </c>
      <c r="B2062" s="418" t="inlineStr">
        <is>
          <t>Air ticket Fee</t>
        </is>
      </c>
      <c r="C2062" s="418" t="inlineStr">
        <is>
          <t>អាយធីអាយ អ៊ិនធើណេសិនណល ត្រេនស័្ពរថេសិន (ខេមបូឌា) ឯ.ក</t>
        </is>
      </c>
      <c r="D2062" s="418" t="inlineStr">
        <is>
          <t>K002-901800477</t>
        </is>
      </c>
      <c r="E2062" s="418" t="inlineStr">
        <is>
          <t>CAM223396</t>
        </is>
      </c>
      <c r="F2062" s="419" t="n">
        <v>44889</v>
      </c>
      <c r="G2062" s="420" t="n">
        <v>81008</v>
      </c>
      <c r="H2062" s="418" t="n"/>
      <c r="I2062" s="455" t="n">
        <v>81008</v>
      </c>
      <c r="J2062" s="418">
        <f>IF(L2062&lt;&gt;"",L2062,K2062)</f>
        <v/>
      </c>
      <c r="K2062" s="418">
        <f>IF(AND(T2062=TRUE, U2062=TRUE, V2062=TRUE), IF(W2062&lt;-0.05, "អនុញ្ញាត (អ្នកផ្គត់ផ្គង់ប្រកាសខ្វះ)", "បានប្រកាស (អនុញ្ញាត)"), IF(AND(T2062=FALSE, U2062=FALSE, V2062=FALSE), "ព្យួរទុក (មិនមានទិន្នន័យ)", "ប្រកាសខុស (ព្យួរទុក)"))</f>
        <v/>
      </c>
      <c r="L2062" s="418" t="inlineStr"/>
      <c r="M2062" s="418" t="inlineStr"/>
      <c r="N2062" s="455" t="n"/>
      <c r="O2062" s="455">
        <f>IF(W2062&lt;0,AI2062,I2062)</f>
        <v/>
      </c>
      <c r="P2062" s="455">
        <f>I2062-O2062</f>
        <v/>
      </c>
      <c r="Q2062" s="418" t="n"/>
      <c r="R2062" s="418" t="inlineStr">
        <is>
          <t>CAM223396</t>
        </is>
      </c>
      <c r="S2062" s="418" t="inlineStr">
        <is>
          <t>CAM223396</t>
        </is>
      </c>
      <c r="T2062" s="418">
        <f>R2062=S2062</f>
        <v/>
      </c>
      <c r="U2062" s="418">
        <f>AND(MONTH(F2062)=MONTH(Y2062), YEAR(F2062)=YEAR(Y2062))</f>
        <v/>
      </c>
      <c r="V2062" s="418">
        <f>AND(AC2062&lt;&gt;"", 'Company information'!D$4&lt;&gt;"", RIGHT(SUBSTITUTE(AC2062,"-",""),9)=RIGHT(SUBSTITUTE('Company information'!D$4,"-",""),9))</f>
        <v/>
      </c>
      <c r="W2062" s="418">
        <f>AI2062-I2062</f>
        <v/>
      </c>
      <c r="X2062" s="455" t="n"/>
      <c r="Y2062" s="419" t="n">
        <v>44889</v>
      </c>
      <c r="Z2062" s="418" t="inlineStr">
        <is>
          <t>CAM223396</t>
        </is>
      </c>
      <c r="AA2062" s="418" t="inlineStr"/>
      <c r="AB2062" s="418" t="inlineStr">
        <is>
          <t>បុគ្គលជាប់អាករ</t>
        </is>
      </c>
      <c r="AC2062" s="418" t="inlineStr">
        <is>
          <t>L001-100067123</t>
        </is>
      </c>
      <c r="AD2062" s="418" t="inlineStr">
        <is>
          <t>រីឡាយអេប៊ល សូស អ៊ិនដាសស្រ្ទៀល (ខេមបូឌា)</t>
        </is>
      </c>
      <c r="AE2062" s="455" t="n">
        <v>891094</v>
      </c>
      <c r="AF2062" s="455" t="n">
        <v>810085</v>
      </c>
      <c r="AG2062" s="455" t="n">
        <v>0</v>
      </c>
      <c r="AH2062" s="455" t="n">
        <v>0</v>
      </c>
      <c r="AI2062" s="455" t="n">
        <v>81009</v>
      </c>
      <c r="AJ2062" s="455" t="n">
        <v>0</v>
      </c>
      <c r="AK2062" s="455" t="n">
        <v>0</v>
      </c>
      <c r="AL2062" s="455" t="n">
        <v>0</v>
      </c>
      <c r="AM2062" s="455" t="n">
        <v>0</v>
      </c>
      <c r="AN2062" s="455" t="n">
        <v>0</v>
      </c>
      <c r="AO2062" s="455" t="n">
        <v>0</v>
      </c>
      <c r="AP2062" s="455" t="n">
        <v>0</v>
      </c>
      <c r="AQ2062" s="455" t="n">
        <v>0</v>
      </c>
      <c r="AR2062" s="418" t="inlineStr"/>
      <c r="AS2062" s="418" t="inlineStr">
        <is>
          <t>THC,DOC</t>
        </is>
      </c>
      <c r="AT2062" s="418" t="inlineStr">
        <is>
          <t>បានប្រកាសពន្ធ</t>
        </is>
      </c>
    </row>
    <row r="2063">
      <c r="A2063" s="417" t="n">
        <v>2054</v>
      </c>
      <c r="B2063" s="418" t="inlineStr">
        <is>
          <t>Air ticket Fee</t>
        </is>
      </c>
      <c r="C2063" s="418" t="inlineStr">
        <is>
          <t>អាយធីអាយ អ៊ិនធើណេសិនណល ត្រេនស័្ពរថេសិន (ខេមបូឌា) ឯ.ក</t>
        </is>
      </c>
      <c r="D2063" s="418" t="inlineStr">
        <is>
          <t>K002-901800477</t>
        </is>
      </c>
      <c r="E2063" s="418" t="inlineStr">
        <is>
          <t>CAM223395</t>
        </is>
      </c>
      <c r="F2063" s="419" t="n">
        <v>44889</v>
      </c>
      <c r="G2063" s="420" t="n">
        <v>191996</v>
      </c>
      <c r="H2063" s="418" t="n"/>
      <c r="I2063" s="455" t="n">
        <v>191996</v>
      </c>
      <c r="J2063" s="418">
        <f>IF(L2063&lt;&gt;"",L2063,K2063)</f>
        <v/>
      </c>
      <c r="K2063" s="418">
        <f>IF(AND(T2063=TRUE, U2063=TRUE, V2063=TRUE), IF(W2063&lt;-0.05, "អនុញ្ញាត (អ្នកផ្គត់ផ្គង់ប្រកាសខ្វះ)", "បានប្រកាស (អនុញ្ញាត)"), IF(AND(T2063=FALSE, U2063=FALSE, V2063=FALSE), "ព្យួរទុក (មិនមានទិន្នន័យ)", "ប្រកាសខុស (ព្យួរទុក)"))</f>
        <v/>
      </c>
      <c r="L2063" s="418" t="inlineStr"/>
      <c r="M2063" s="418" t="inlineStr"/>
      <c r="N2063" s="455" t="n"/>
      <c r="O2063" s="455">
        <f>IF(W2063&lt;0,AI2063,I2063)</f>
        <v/>
      </c>
      <c r="P2063" s="455">
        <f>I2063-O2063</f>
        <v/>
      </c>
      <c r="Q2063" s="418" t="n"/>
      <c r="R2063" s="418" t="inlineStr">
        <is>
          <t>CAM223395</t>
        </is>
      </c>
      <c r="S2063" s="418" t="inlineStr">
        <is>
          <t>CAM223395</t>
        </is>
      </c>
      <c r="T2063" s="418">
        <f>R2063=S2063</f>
        <v/>
      </c>
      <c r="U2063" s="418">
        <f>AND(MONTH(F2063)=MONTH(Y2063), YEAR(F2063)=YEAR(Y2063))</f>
        <v/>
      </c>
      <c r="V2063" s="418">
        <f>AND(AC2063&lt;&gt;"", 'Company information'!D$4&lt;&gt;"", RIGHT(SUBSTITUTE(AC2063,"-",""),9)=RIGHT(SUBSTITUTE('Company information'!D$4,"-",""),9))</f>
        <v/>
      </c>
      <c r="W2063" s="418">
        <f>AI2063-I2063</f>
        <v/>
      </c>
      <c r="X2063" s="455" t="n"/>
      <c r="Y2063" s="419" t="n">
        <v>44889</v>
      </c>
      <c r="Z2063" s="418" t="inlineStr">
        <is>
          <t>CAM223395</t>
        </is>
      </c>
      <c r="AA2063" s="418" t="inlineStr"/>
      <c r="AB2063" s="418" t="inlineStr">
        <is>
          <t>បុគ្គលជាប់អាករ</t>
        </is>
      </c>
      <c r="AC2063" s="418" t="inlineStr">
        <is>
          <t>L001-100067123</t>
        </is>
      </c>
      <c r="AD2063" s="418" t="inlineStr">
        <is>
          <t>រីឡាយអេប៊ល សូស អ៊ិនដាសស្រ្ទៀល (ខេមបូឌា)</t>
        </is>
      </c>
      <c r="AE2063" s="455" t="n">
        <v>2111951</v>
      </c>
      <c r="AF2063" s="455" t="n">
        <v>1919955</v>
      </c>
      <c r="AG2063" s="455" t="n">
        <v>0</v>
      </c>
      <c r="AH2063" s="455" t="n">
        <v>0</v>
      </c>
      <c r="AI2063" s="455" t="n">
        <v>191996</v>
      </c>
      <c r="AJ2063" s="455" t="n">
        <v>0</v>
      </c>
      <c r="AK2063" s="455" t="n">
        <v>0</v>
      </c>
      <c r="AL2063" s="455" t="n">
        <v>0</v>
      </c>
      <c r="AM2063" s="455" t="n">
        <v>0</v>
      </c>
      <c r="AN2063" s="455" t="n">
        <v>0</v>
      </c>
      <c r="AO2063" s="455" t="n">
        <v>0</v>
      </c>
      <c r="AP2063" s="455" t="n">
        <v>0</v>
      </c>
      <c r="AQ2063" s="455" t="n">
        <v>0</v>
      </c>
      <c r="AR2063" s="418" t="inlineStr"/>
      <c r="AS2063" s="418" t="inlineStr">
        <is>
          <t>THC,DOC</t>
        </is>
      </c>
      <c r="AT2063" s="418" t="inlineStr">
        <is>
          <t>បានប្រកាសពន្ធ</t>
        </is>
      </c>
    </row>
    <row r="2064">
      <c r="A2064" s="417" t="n">
        <v>2055</v>
      </c>
      <c r="B2064" s="418" t="inlineStr">
        <is>
          <t>Diesel</t>
        </is>
      </c>
      <c r="C2064" s="418" t="inlineStr">
        <is>
          <t>កំពង់ផែស្វយ័តក្រុងព្រះសីហនុ</t>
        </is>
      </c>
      <c r="D2064" s="418" t="inlineStr">
        <is>
          <t>L001-100044638</t>
        </is>
      </c>
      <c r="E2064" s="418" t="inlineStr">
        <is>
          <t>202428</t>
        </is>
      </c>
      <c r="F2064" s="419" t="n">
        <v>44889</v>
      </c>
      <c r="G2064" s="420" t="n">
        <v>35975</v>
      </c>
      <c r="H2064" s="418" t="n"/>
      <c r="I2064" s="455" t="n">
        <v>35975</v>
      </c>
      <c r="J2064" s="418">
        <f>IF(L2064&lt;&gt;"",L2064,K2064)</f>
        <v/>
      </c>
      <c r="K2064" s="418">
        <f>IF(AND(T2064=TRUE, U2064=TRUE, V2064=TRUE), IF(W2064&lt;-0.05, "អនុញ្ញាត (អ្នកផ្គត់ផ្គង់ប្រកាសខ្វះ)", "បានប្រកាស (អនុញ្ញាត)"), IF(AND(T2064=FALSE, U2064=FALSE, V2064=FALSE), "ព្យួរទុក (មិនមានទិន្នន័យ)", "ប្រកាសខុស (ព្យួរទុក)"))</f>
        <v/>
      </c>
      <c r="L2064" s="418" t="inlineStr"/>
      <c r="M2064" s="418" t="inlineStr"/>
      <c r="N2064" s="455" t="n"/>
      <c r="O2064" s="455">
        <f>IF(W2064&lt;0,AI2064,I2064)</f>
        <v/>
      </c>
      <c r="P2064" s="455">
        <f>I2064-O2064</f>
        <v/>
      </c>
      <c r="Q2064" s="418" t="n"/>
      <c r="R2064" s="418" t="inlineStr">
        <is>
          <t>202428</t>
        </is>
      </c>
      <c r="S2064" s="418" t="inlineStr"/>
      <c r="T2064" s="418">
        <f>R2064=S2064</f>
        <v/>
      </c>
      <c r="U2064" s="418">
        <f>AND(MONTH(F2064)=MONTH(Y2064), YEAR(F2064)=YEAR(Y2064))</f>
        <v/>
      </c>
      <c r="V2064" s="418">
        <f>AND(AC2064&lt;&gt;"", 'Company information'!D$4&lt;&gt;"", RIGHT(SUBSTITUTE(AC2064,"-",""),9)=RIGHT(SUBSTITUTE('Company information'!D$4,"-",""),9))</f>
        <v/>
      </c>
      <c r="W2064" s="418">
        <f>AI2064-I2064</f>
        <v/>
      </c>
      <c r="X2064" s="455" t="n"/>
      <c r="Y2064" s="417" t="n"/>
      <c r="Z2064" s="418" t="n"/>
      <c r="AA2064" s="418" t="n"/>
      <c r="AB2064" s="418" t="n"/>
      <c r="AC2064" s="418" t="n"/>
      <c r="AD2064" s="418" t="n"/>
      <c r="AE2064" s="455" t="n"/>
      <c r="AF2064" s="455" t="n"/>
      <c r="AG2064" s="455" t="n"/>
      <c r="AH2064" s="455" t="n"/>
      <c r="AI2064" s="455" t="n"/>
      <c r="AJ2064" s="455" t="n"/>
      <c r="AK2064" s="455" t="n"/>
      <c r="AL2064" s="455" t="n"/>
      <c r="AM2064" s="455" t="n"/>
      <c r="AN2064" s="455" t="n"/>
      <c r="AO2064" s="455" t="n"/>
      <c r="AP2064" s="455" t="n"/>
      <c r="AQ2064" s="455" t="n"/>
      <c r="AR2064" s="418" t="n"/>
      <c r="AS2064" s="418" t="n"/>
      <c r="AT2064" s="418" t="n"/>
    </row>
    <row r="2065">
      <c r="A2065" s="417" t="n">
        <v>2056</v>
      </c>
      <c r="B2065" s="418" t="inlineStr">
        <is>
          <t>Lunch for Buyer LC</t>
        </is>
      </c>
      <c r="C2065" s="418" t="inlineStr">
        <is>
          <t>អាយធីអាយ អ៊ិនធើណេសិនណល ត្រេនស័្ពរថេសិន (ខេមបូឌា) ឯ.ក</t>
        </is>
      </c>
      <c r="D2065" s="418" t="inlineStr">
        <is>
          <t>K002-901800477</t>
        </is>
      </c>
      <c r="E2065" s="418" t="inlineStr">
        <is>
          <t>CAM223394</t>
        </is>
      </c>
      <c r="F2065" s="419" t="n">
        <v>44889</v>
      </c>
      <c r="G2065" s="420" t="n">
        <v>243781</v>
      </c>
      <c r="H2065" s="418" t="n"/>
      <c r="I2065" s="455" t="n">
        <v>243781</v>
      </c>
      <c r="J2065" s="418">
        <f>IF(L2065&lt;&gt;"",L2065,K2065)</f>
        <v/>
      </c>
      <c r="K2065" s="418">
        <f>IF(AND(T2065=TRUE, U2065=TRUE, V2065=TRUE), IF(W2065&lt;-0.05, "អនុញ្ញាត (អ្នកផ្គត់ផ្គង់ប្រកាសខ្វះ)", "បានប្រកាស (អនុញ្ញាត)"), IF(AND(T2065=FALSE, U2065=FALSE, V2065=FALSE), "ព្យួរទុក (មិនមានទិន្នន័យ)", "ប្រកាសខុស (ព្យួរទុក)"))</f>
        <v/>
      </c>
      <c r="L2065" s="418" t="inlineStr"/>
      <c r="M2065" s="418" t="inlineStr"/>
      <c r="N2065" s="455" t="n"/>
      <c r="O2065" s="455">
        <f>IF(W2065&lt;0,AI2065,I2065)</f>
        <v/>
      </c>
      <c r="P2065" s="455">
        <f>I2065-O2065</f>
        <v/>
      </c>
      <c r="Q2065" s="418" t="n"/>
      <c r="R2065" s="418" t="inlineStr">
        <is>
          <t>CAM223394</t>
        </is>
      </c>
      <c r="S2065" s="418" t="inlineStr">
        <is>
          <t>CAM223394</t>
        </is>
      </c>
      <c r="T2065" s="418">
        <f>R2065=S2065</f>
        <v/>
      </c>
      <c r="U2065" s="418">
        <f>AND(MONTH(F2065)=MONTH(Y2065), YEAR(F2065)=YEAR(Y2065))</f>
        <v/>
      </c>
      <c r="V2065" s="418">
        <f>AND(AC2065&lt;&gt;"", 'Company information'!D$4&lt;&gt;"", RIGHT(SUBSTITUTE(AC2065,"-",""),9)=RIGHT(SUBSTITUTE('Company information'!D$4,"-",""),9))</f>
        <v/>
      </c>
      <c r="W2065" s="418">
        <f>AI2065-I2065</f>
        <v/>
      </c>
      <c r="X2065" s="455" t="n"/>
      <c r="Y2065" s="419" t="n">
        <v>44889</v>
      </c>
      <c r="Z2065" s="418" t="inlineStr">
        <is>
          <t>CAM223394</t>
        </is>
      </c>
      <c r="AA2065" s="418" t="inlineStr"/>
      <c r="AB2065" s="418" t="inlineStr">
        <is>
          <t>បុគ្គលជាប់អាករ</t>
        </is>
      </c>
      <c r="AC2065" s="418" t="inlineStr">
        <is>
          <t>L001-100067123</t>
        </is>
      </c>
      <c r="AD2065" s="418" t="inlineStr">
        <is>
          <t>រីឡាយអេប៊ល សូស អ៊ិនដាសស្រ្ទៀល (ខេមបូឌា)</t>
        </is>
      </c>
      <c r="AE2065" s="455" t="n">
        <v>2681589</v>
      </c>
      <c r="AF2065" s="455" t="n">
        <v>2437808</v>
      </c>
      <c r="AG2065" s="455" t="n">
        <v>0</v>
      </c>
      <c r="AH2065" s="455" t="n">
        <v>0</v>
      </c>
      <c r="AI2065" s="455" t="n">
        <v>243781</v>
      </c>
      <c r="AJ2065" s="455" t="n">
        <v>0</v>
      </c>
      <c r="AK2065" s="455" t="n">
        <v>0</v>
      </c>
      <c r="AL2065" s="455" t="n">
        <v>0</v>
      </c>
      <c r="AM2065" s="455" t="n">
        <v>0</v>
      </c>
      <c r="AN2065" s="455" t="n">
        <v>0</v>
      </c>
      <c r="AO2065" s="455" t="n">
        <v>0</v>
      </c>
      <c r="AP2065" s="455" t="n">
        <v>0</v>
      </c>
      <c r="AQ2065" s="455" t="n">
        <v>0</v>
      </c>
      <c r="AR2065" s="418" t="inlineStr"/>
      <c r="AS2065" s="418" t="inlineStr">
        <is>
          <t>THC,DOC</t>
        </is>
      </c>
      <c r="AT2065" s="418" t="inlineStr">
        <is>
          <t>បានប្រកាសពន្ធ</t>
        </is>
      </c>
    </row>
    <row r="2066">
      <c r="A2066" s="417" t="n">
        <v>2057</v>
      </c>
      <c r="B2066" s="418" t="inlineStr">
        <is>
          <t>Lunch for Buyer LC</t>
        </is>
      </c>
      <c r="C2066" s="418" t="inlineStr">
        <is>
          <t>អាយធីអាយ អ៊ិនធើណេសិនណល ត្រេនស័្ពរថេសិន (ខេមបូឌា) ឯ.ក</t>
        </is>
      </c>
      <c r="D2066" s="418" t="inlineStr">
        <is>
          <t>K002-901800477</t>
        </is>
      </c>
      <c r="E2066" s="418" t="inlineStr">
        <is>
          <t>CAM223360</t>
        </is>
      </c>
      <c r="F2066" s="419" t="n">
        <v>44887</v>
      </c>
      <c r="G2066" s="420" t="n">
        <v>21440</v>
      </c>
      <c r="H2066" s="418" t="n"/>
      <c r="I2066" s="455" t="n">
        <v>21440</v>
      </c>
      <c r="J2066" s="418">
        <f>IF(L2066&lt;&gt;"",L2066,K2066)</f>
        <v/>
      </c>
      <c r="K2066" s="418">
        <f>IF(AND(T2066=TRUE, U2066=TRUE, V2066=TRUE), IF(W2066&lt;-0.05, "អនុញ្ញាត (អ្នកផ្គត់ផ្គង់ប្រកាសខ្វះ)", "បានប្រកាស (អនុញ្ញាត)"), IF(AND(T2066=FALSE, U2066=FALSE, V2066=FALSE), "ព្យួរទុក (មិនមានទិន្នន័យ)", "ប្រកាសខុស (ព្យួរទុក)"))</f>
        <v/>
      </c>
      <c r="L2066" s="418" t="inlineStr"/>
      <c r="M2066" s="418" t="inlineStr"/>
      <c r="N2066" s="455" t="n"/>
      <c r="O2066" s="455">
        <f>IF(W2066&lt;0,AI2066,I2066)</f>
        <v/>
      </c>
      <c r="P2066" s="455">
        <f>I2066-O2066</f>
        <v/>
      </c>
      <c r="Q2066" s="418" t="n"/>
      <c r="R2066" s="418" t="inlineStr">
        <is>
          <t>CAM223360</t>
        </is>
      </c>
      <c r="S2066" s="418" t="inlineStr">
        <is>
          <t>CAM223360</t>
        </is>
      </c>
      <c r="T2066" s="418">
        <f>R2066=S2066</f>
        <v/>
      </c>
      <c r="U2066" s="418">
        <f>AND(MONTH(F2066)=MONTH(Y2066), YEAR(F2066)=YEAR(Y2066))</f>
        <v/>
      </c>
      <c r="V2066" s="418">
        <f>AND(AC2066&lt;&gt;"", 'Company information'!D$4&lt;&gt;"", RIGHT(SUBSTITUTE(AC2066,"-",""),9)=RIGHT(SUBSTITUTE('Company information'!D$4,"-",""),9))</f>
        <v/>
      </c>
      <c r="W2066" s="418">
        <f>AI2066-I2066</f>
        <v/>
      </c>
      <c r="X2066" s="455" t="n"/>
      <c r="Y2066" s="419" t="n">
        <v>44887</v>
      </c>
      <c r="Z2066" s="418" t="inlineStr">
        <is>
          <t>CAM223360</t>
        </is>
      </c>
      <c r="AA2066" s="418" t="inlineStr"/>
      <c r="AB2066" s="418" t="inlineStr">
        <is>
          <t>បុគ្គលជាប់អាករ</t>
        </is>
      </c>
      <c r="AC2066" s="418" t="inlineStr">
        <is>
          <t>L001-100067123</t>
        </is>
      </c>
      <c r="AD2066" s="418" t="inlineStr">
        <is>
          <t>រីឡាយអេប៊ល សូស អ៊ិនដាសស្រ្ទៀល (ខេមបូឌា)</t>
        </is>
      </c>
      <c r="AE2066" s="455" t="n">
        <v>235835</v>
      </c>
      <c r="AF2066" s="455" t="n">
        <v>214395</v>
      </c>
      <c r="AG2066" s="455" t="n">
        <v>0</v>
      </c>
      <c r="AH2066" s="455" t="n">
        <v>0</v>
      </c>
      <c r="AI2066" s="455" t="n">
        <v>21440</v>
      </c>
      <c r="AJ2066" s="455" t="n">
        <v>0</v>
      </c>
      <c r="AK2066" s="455" t="n">
        <v>0</v>
      </c>
      <c r="AL2066" s="455" t="n">
        <v>0</v>
      </c>
      <c r="AM2066" s="455" t="n">
        <v>0</v>
      </c>
      <c r="AN2066" s="455" t="n">
        <v>0</v>
      </c>
      <c r="AO2066" s="455" t="n">
        <v>0</v>
      </c>
      <c r="AP2066" s="455" t="n">
        <v>0</v>
      </c>
      <c r="AQ2066" s="455" t="n">
        <v>0</v>
      </c>
      <c r="AR2066" s="418" t="inlineStr"/>
      <c r="AS2066" s="418" t="inlineStr">
        <is>
          <t>WARE</t>
        </is>
      </c>
      <c r="AT2066" s="418" t="inlineStr">
        <is>
          <t>បានប្រកាសពន្ធ</t>
        </is>
      </c>
    </row>
    <row r="2067">
      <c r="A2067" s="417" t="n">
        <v>2058</v>
      </c>
      <c r="B2067" s="418" t="inlineStr">
        <is>
          <t>Lunch for Buyer LC</t>
        </is>
      </c>
      <c r="C2067" s="418" t="inlineStr">
        <is>
          <t>អាយធីអាយ អ៊ិនធើណេសិនណល ត្រេនស័្ពរថេសិន (ខេមបូឌា) ឯ.ក</t>
        </is>
      </c>
      <c r="D2067" s="418" t="inlineStr">
        <is>
          <t>K002-901800477</t>
        </is>
      </c>
      <c r="E2067" s="418" t="inlineStr">
        <is>
          <t>CAM223353</t>
        </is>
      </c>
      <c r="F2067" s="419" t="n">
        <v>44886</v>
      </c>
      <c r="G2067" s="420" t="n">
        <v>186131</v>
      </c>
      <c r="H2067" s="418" t="n"/>
      <c r="I2067" s="455" t="n">
        <v>186131</v>
      </c>
      <c r="J2067" s="418">
        <f>IF(L2067&lt;&gt;"",L2067,K2067)</f>
        <v/>
      </c>
      <c r="K2067" s="418">
        <f>IF(AND(T2067=TRUE, U2067=TRUE, V2067=TRUE), IF(W2067&lt;-0.05, "អនុញ្ញាត (អ្នកផ្គត់ផ្គង់ប្រកាសខ្វះ)", "បានប្រកាស (អនុញ្ញាត)"), IF(AND(T2067=FALSE, U2067=FALSE, V2067=FALSE), "ព្យួរទុក (មិនមានទិន្នន័យ)", "ប្រកាសខុស (ព្យួរទុក)"))</f>
        <v/>
      </c>
      <c r="L2067" s="418" t="inlineStr"/>
      <c r="M2067" s="418" t="inlineStr"/>
      <c r="N2067" s="455" t="n"/>
      <c r="O2067" s="455">
        <f>IF(W2067&lt;0,AI2067,I2067)</f>
        <v/>
      </c>
      <c r="P2067" s="455">
        <f>I2067-O2067</f>
        <v/>
      </c>
      <c r="Q2067" s="418" t="n"/>
      <c r="R2067" s="418" t="inlineStr">
        <is>
          <t>CAM223353</t>
        </is>
      </c>
      <c r="S2067" s="418" t="inlineStr">
        <is>
          <t>CAM223353</t>
        </is>
      </c>
      <c r="T2067" s="418">
        <f>R2067=S2067</f>
        <v/>
      </c>
      <c r="U2067" s="418">
        <f>AND(MONTH(F2067)=MONTH(Y2067), YEAR(F2067)=YEAR(Y2067))</f>
        <v/>
      </c>
      <c r="V2067" s="418">
        <f>AND(AC2067&lt;&gt;"", 'Company information'!D$4&lt;&gt;"", RIGHT(SUBSTITUTE(AC2067,"-",""),9)=RIGHT(SUBSTITUTE('Company information'!D$4,"-",""),9))</f>
        <v/>
      </c>
      <c r="W2067" s="418">
        <f>AI2067-I2067</f>
        <v/>
      </c>
      <c r="X2067" s="455" t="n"/>
      <c r="Y2067" s="419" t="n">
        <v>44886</v>
      </c>
      <c r="Z2067" s="418" t="inlineStr">
        <is>
          <t>CAM223353</t>
        </is>
      </c>
      <c r="AA2067" s="418" t="inlineStr"/>
      <c r="AB2067" s="418" t="inlineStr">
        <is>
          <t>បុគ្គលជាប់អាករ</t>
        </is>
      </c>
      <c r="AC2067" s="418" t="inlineStr">
        <is>
          <t>L001-100067123</t>
        </is>
      </c>
      <c r="AD2067" s="418" t="inlineStr">
        <is>
          <t>រីឡាយអេប៊ល សូស អ៊ិនដាសស្រ្ទៀល (ខេមបូឌា)</t>
        </is>
      </c>
      <c r="AE2067" s="455" t="n">
        <v>2047443</v>
      </c>
      <c r="AF2067" s="455" t="n">
        <v>1861312</v>
      </c>
      <c r="AG2067" s="455" t="n">
        <v>0</v>
      </c>
      <c r="AH2067" s="455" t="n">
        <v>0</v>
      </c>
      <c r="AI2067" s="455" t="n">
        <v>186131</v>
      </c>
      <c r="AJ2067" s="455" t="n">
        <v>0</v>
      </c>
      <c r="AK2067" s="455" t="n">
        <v>0</v>
      </c>
      <c r="AL2067" s="455" t="n">
        <v>0</v>
      </c>
      <c r="AM2067" s="455" t="n">
        <v>0</v>
      </c>
      <c r="AN2067" s="455" t="n">
        <v>0</v>
      </c>
      <c r="AO2067" s="455" t="n">
        <v>0</v>
      </c>
      <c r="AP2067" s="455" t="n">
        <v>0</v>
      </c>
      <c r="AQ2067" s="455" t="n">
        <v>0</v>
      </c>
      <c r="AR2067" s="418" t="inlineStr"/>
      <c r="AS2067" s="418" t="inlineStr">
        <is>
          <t>THC,DOC</t>
        </is>
      </c>
      <c r="AT2067" s="418" t="inlineStr">
        <is>
          <t>បានប្រកាសពន្ធ</t>
        </is>
      </c>
    </row>
    <row r="2068">
      <c r="A2068" s="417" t="n">
        <v>2059</v>
      </c>
      <c r="B2068" s="418" t="inlineStr">
        <is>
          <t>Lunch for Buyer LC</t>
        </is>
      </c>
      <c r="C2068" s="418" t="inlineStr">
        <is>
          <t>កំពង់ផែស្វយ័តក្រុងព្រះសីហនុ</t>
        </is>
      </c>
      <c r="D2068" s="418" t="inlineStr">
        <is>
          <t>L001-100044638</t>
        </is>
      </c>
      <c r="E2068" s="418" t="inlineStr">
        <is>
          <t>199691</t>
        </is>
      </c>
      <c r="F2068" s="419" t="n">
        <v>44886</v>
      </c>
      <c r="G2068" s="420" t="n">
        <v>35992</v>
      </c>
      <c r="H2068" s="418" t="n"/>
      <c r="I2068" s="455" t="n">
        <v>35992</v>
      </c>
      <c r="J2068" s="418">
        <f>IF(L2068&lt;&gt;"",L2068,K2068)</f>
        <v/>
      </c>
      <c r="K2068" s="418">
        <f>IF(AND(T2068=TRUE, U2068=TRUE, V2068=TRUE), IF(W2068&lt;-0.05, "អនុញ្ញាត (អ្នកផ្គត់ផ្គង់ប្រកាសខ្វះ)", "បានប្រកាស (អនុញ្ញាត)"), IF(AND(T2068=FALSE, U2068=FALSE, V2068=FALSE), "ព្យួរទុក (មិនមានទិន្នន័យ)", "ប្រកាសខុស (ព្យួរទុក)"))</f>
        <v/>
      </c>
      <c r="L2068" s="418" t="inlineStr"/>
      <c r="M2068" s="418" t="inlineStr"/>
      <c r="N2068" s="455" t="n"/>
      <c r="O2068" s="455">
        <f>IF(W2068&lt;0,AI2068,I2068)</f>
        <v/>
      </c>
      <c r="P2068" s="455">
        <f>I2068-O2068</f>
        <v/>
      </c>
      <c r="Q2068" s="418" t="n"/>
      <c r="R2068" s="418" t="inlineStr">
        <is>
          <t>199691</t>
        </is>
      </c>
      <c r="S2068" s="418" t="inlineStr"/>
      <c r="T2068" s="418">
        <f>R2068=S2068</f>
        <v/>
      </c>
      <c r="U2068" s="418">
        <f>AND(MONTH(F2068)=MONTH(Y2068), YEAR(F2068)=YEAR(Y2068))</f>
        <v/>
      </c>
      <c r="V2068" s="418">
        <f>AND(AC2068&lt;&gt;"", 'Company information'!D$4&lt;&gt;"", RIGHT(SUBSTITUTE(AC2068,"-",""),9)=RIGHT(SUBSTITUTE('Company information'!D$4,"-",""),9))</f>
        <v/>
      </c>
      <c r="W2068" s="418">
        <f>AI2068-I2068</f>
        <v/>
      </c>
      <c r="X2068" s="455" t="n"/>
      <c r="Y2068" s="417" t="n"/>
      <c r="Z2068" s="418" t="n"/>
      <c r="AA2068" s="418" t="n"/>
      <c r="AB2068" s="418" t="n"/>
      <c r="AC2068" s="418" t="n"/>
      <c r="AD2068" s="418" t="n"/>
      <c r="AE2068" s="455" t="n"/>
      <c r="AF2068" s="455" t="n"/>
      <c r="AG2068" s="455" t="n"/>
      <c r="AH2068" s="455" t="n"/>
      <c r="AI2068" s="455" t="n"/>
      <c r="AJ2068" s="455" t="n"/>
      <c r="AK2068" s="455" t="n"/>
      <c r="AL2068" s="455" t="n"/>
      <c r="AM2068" s="455" t="n"/>
      <c r="AN2068" s="455" t="n"/>
      <c r="AO2068" s="455" t="n"/>
      <c r="AP2068" s="455" t="n"/>
      <c r="AQ2068" s="455" t="n"/>
      <c r="AR2068" s="418" t="n"/>
      <c r="AS2068" s="418" t="n"/>
      <c r="AT2068" s="418" t="n"/>
    </row>
    <row r="2069">
      <c r="A2069" s="417" t="n">
        <v>2060</v>
      </c>
      <c r="B2069" s="418" t="inlineStr">
        <is>
          <t>Lunch for Buyer LC</t>
        </is>
      </c>
      <c r="C2069" s="418" t="inlineStr">
        <is>
          <t>កំពង់ផែស្វយ័តក្រុងព្រះសីហនុ</t>
        </is>
      </c>
      <c r="D2069" s="418" t="inlineStr">
        <is>
          <t>L001-100044638</t>
        </is>
      </c>
      <c r="E2069" s="418" t="inlineStr">
        <is>
          <t>199695</t>
        </is>
      </c>
      <c r="F2069" s="419" t="n">
        <v>44886</v>
      </c>
      <c r="G2069" s="420" t="n">
        <v>23581</v>
      </c>
      <c r="H2069" s="418" t="n"/>
      <c r="I2069" s="455" t="n">
        <v>23581</v>
      </c>
      <c r="J2069" s="418">
        <f>IF(L2069&lt;&gt;"",L2069,K2069)</f>
        <v/>
      </c>
      <c r="K2069" s="418">
        <f>IF(AND(T2069=TRUE, U2069=TRUE, V2069=TRUE), IF(W2069&lt;-0.05, "អនុញ្ញាត (អ្នកផ្គត់ផ្គង់ប្រកាសខ្វះ)", "បានប្រកាស (អនុញ្ញាត)"), IF(AND(T2069=FALSE, U2069=FALSE, V2069=FALSE), "ព្យួរទុក (មិនមានទិន្នន័យ)", "ប្រកាសខុស (ព្យួរទុក)"))</f>
        <v/>
      </c>
      <c r="L2069" s="418" t="inlineStr"/>
      <c r="M2069" s="418" t="inlineStr"/>
      <c r="N2069" s="455" t="n"/>
      <c r="O2069" s="455">
        <f>IF(W2069&lt;0,AI2069,I2069)</f>
        <v/>
      </c>
      <c r="P2069" s="455">
        <f>I2069-O2069</f>
        <v/>
      </c>
      <c r="Q2069" s="418" t="n"/>
      <c r="R2069" s="418" t="inlineStr">
        <is>
          <t>199695</t>
        </is>
      </c>
      <c r="S2069" s="418" t="inlineStr"/>
      <c r="T2069" s="418">
        <f>R2069=S2069</f>
        <v/>
      </c>
      <c r="U2069" s="418">
        <f>AND(MONTH(F2069)=MONTH(Y2069), YEAR(F2069)=YEAR(Y2069))</f>
        <v/>
      </c>
      <c r="V2069" s="418">
        <f>AND(AC2069&lt;&gt;"", 'Company information'!D$4&lt;&gt;"", RIGHT(SUBSTITUTE(AC2069,"-",""),9)=RIGHT(SUBSTITUTE('Company information'!D$4,"-",""),9))</f>
        <v/>
      </c>
      <c r="W2069" s="418">
        <f>AI2069-I2069</f>
        <v/>
      </c>
      <c r="X2069" s="455" t="n"/>
      <c r="Y2069" s="417" t="n"/>
      <c r="Z2069" s="418" t="n"/>
      <c r="AA2069" s="418" t="n"/>
      <c r="AB2069" s="418" t="n"/>
      <c r="AC2069" s="418" t="n"/>
      <c r="AD2069" s="418" t="n"/>
      <c r="AE2069" s="455" t="n"/>
      <c r="AF2069" s="455" t="n"/>
      <c r="AG2069" s="455" t="n"/>
      <c r="AH2069" s="455" t="n"/>
      <c r="AI2069" s="455" t="n"/>
      <c r="AJ2069" s="455" t="n"/>
      <c r="AK2069" s="455" t="n"/>
      <c r="AL2069" s="455" t="n"/>
      <c r="AM2069" s="455" t="n"/>
      <c r="AN2069" s="455" t="n"/>
      <c r="AO2069" s="455" t="n"/>
      <c r="AP2069" s="455" t="n"/>
      <c r="AQ2069" s="455" t="n"/>
      <c r="AR2069" s="418" t="n"/>
      <c r="AS2069" s="418" t="n"/>
      <c r="AT2069" s="418" t="n"/>
    </row>
    <row r="2070">
      <c r="A2070" s="417" t="n">
        <v>2061</v>
      </c>
      <c r="B2070" s="418" t="inlineStr">
        <is>
          <t>Lunch for Buyer LC</t>
        </is>
      </c>
      <c r="C2070" s="418" t="inlineStr">
        <is>
          <t>អាយធីអាយ អ៊ិនធើណេសិនណល ត្រេនស័្ពរថេសិន (ខេមបូឌា) ឯ.ក</t>
        </is>
      </c>
      <c r="D2070" s="418" t="inlineStr">
        <is>
          <t>K002-901800477</t>
        </is>
      </c>
      <c r="E2070" s="418" t="inlineStr">
        <is>
          <t>CAM223322</t>
        </is>
      </c>
      <c r="F2070" s="419" t="n">
        <v>44883</v>
      </c>
      <c r="G2070" s="420" t="n">
        <v>214386</v>
      </c>
      <c r="H2070" s="418" t="n"/>
      <c r="I2070" s="455" t="n">
        <v>214386</v>
      </c>
      <c r="J2070" s="418">
        <f>IF(L2070&lt;&gt;"",L2070,K2070)</f>
        <v/>
      </c>
      <c r="K2070" s="418">
        <f>IF(AND(T2070=TRUE, U2070=TRUE, V2070=TRUE), IF(W2070&lt;-0.05, "អនុញ្ញាត (អ្នកផ្គត់ផ្គង់ប្រកាសខ្វះ)", "បានប្រកាស (អនុញ្ញាត)"), IF(AND(T2070=FALSE, U2070=FALSE, V2070=FALSE), "ព្យួរទុក (មិនមានទិន្នន័យ)", "ប្រកាសខុស (ព្យួរទុក)"))</f>
        <v/>
      </c>
      <c r="L2070" s="418" t="inlineStr"/>
      <c r="M2070" s="418" t="inlineStr"/>
      <c r="N2070" s="455" t="n"/>
      <c r="O2070" s="455">
        <f>IF(W2070&lt;0,AI2070,I2070)</f>
        <v/>
      </c>
      <c r="P2070" s="455">
        <f>I2070-O2070</f>
        <v/>
      </c>
      <c r="Q2070" s="418" t="n"/>
      <c r="R2070" s="418" t="inlineStr">
        <is>
          <t>CAM223322</t>
        </is>
      </c>
      <c r="S2070" s="418" t="inlineStr">
        <is>
          <t>CAM223322</t>
        </is>
      </c>
      <c r="T2070" s="418">
        <f>R2070=S2070</f>
        <v/>
      </c>
      <c r="U2070" s="418">
        <f>AND(MONTH(F2070)=MONTH(Y2070), YEAR(F2070)=YEAR(Y2070))</f>
        <v/>
      </c>
      <c r="V2070" s="418">
        <f>AND(AC2070&lt;&gt;"", 'Company information'!D$4&lt;&gt;"", RIGHT(SUBSTITUTE(AC2070,"-",""),9)=RIGHT(SUBSTITUTE('Company information'!D$4,"-",""),9))</f>
        <v/>
      </c>
      <c r="W2070" s="418">
        <f>AI2070-I2070</f>
        <v/>
      </c>
      <c r="X2070" s="455" t="n"/>
      <c r="Y2070" s="419" t="n">
        <v>44883</v>
      </c>
      <c r="Z2070" s="418" t="inlineStr">
        <is>
          <t>CAM223322</t>
        </is>
      </c>
      <c r="AA2070" s="418" t="inlineStr"/>
      <c r="AB2070" s="418" t="inlineStr">
        <is>
          <t>បុគ្គលជាប់អាករ</t>
        </is>
      </c>
      <c r="AC2070" s="418" t="inlineStr">
        <is>
          <t>L001-100067123</t>
        </is>
      </c>
      <c r="AD2070" s="418" t="inlineStr">
        <is>
          <t>រីឡាយអេប៊ល សូស អ៊ិនដាសស្រ្ទៀល (ខេមបូឌា)</t>
        </is>
      </c>
      <c r="AE2070" s="455" t="n">
        <v>2358246</v>
      </c>
      <c r="AF2070" s="455" t="n">
        <v>2143860</v>
      </c>
      <c r="AG2070" s="455" t="n">
        <v>0</v>
      </c>
      <c r="AH2070" s="455" t="n">
        <v>0</v>
      </c>
      <c r="AI2070" s="455" t="n">
        <v>214386</v>
      </c>
      <c r="AJ2070" s="455" t="n">
        <v>0</v>
      </c>
      <c r="AK2070" s="455" t="n">
        <v>0</v>
      </c>
      <c r="AL2070" s="455" t="n">
        <v>0</v>
      </c>
      <c r="AM2070" s="455" t="n">
        <v>0</v>
      </c>
      <c r="AN2070" s="455" t="n">
        <v>0</v>
      </c>
      <c r="AO2070" s="455" t="n">
        <v>0</v>
      </c>
      <c r="AP2070" s="455" t="n">
        <v>0</v>
      </c>
      <c r="AQ2070" s="455" t="n">
        <v>0</v>
      </c>
      <c r="AR2070" s="418" t="inlineStr"/>
      <c r="AS2070" s="418" t="inlineStr">
        <is>
          <t>THC,DOC</t>
        </is>
      </c>
      <c r="AT2070" s="418" t="inlineStr">
        <is>
          <t>បានប្រកាសពន្ធ</t>
        </is>
      </c>
    </row>
    <row r="2071">
      <c r="A2071" s="417" t="n">
        <v>2062</v>
      </c>
      <c r="B2071" s="418" t="inlineStr">
        <is>
          <t>Customs Clearance Fee and Trucking Fee</t>
        </is>
      </c>
      <c r="C2071" s="418" t="inlineStr">
        <is>
          <t>អាយធីអាយ អ៊ិនធើណេសិនណល ត្រេនស័្ពរថេសិន (ខេមបូឌា) ឯ.ក</t>
        </is>
      </c>
      <c r="D2071" s="418" t="inlineStr">
        <is>
          <t>K002-901800477</t>
        </is>
      </c>
      <c r="E2071" s="418" t="inlineStr">
        <is>
          <t>CAM223323</t>
        </is>
      </c>
      <c r="F2071" s="419" t="n">
        <v>44883</v>
      </c>
      <c r="G2071" s="420" t="n">
        <v>49942</v>
      </c>
      <c r="H2071" s="418" t="n"/>
      <c r="I2071" s="455" t="n">
        <v>49942</v>
      </c>
      <c r="J2071" s="418">
        <f>IF(L2071&lt;&gt;"",L2071,K2071)</f>
        <v/>
      </c>
      <c r="K2071" s="418">
        <f>IF(AND(T2071=TRUE, U2071=TRUE, V2071=TRUE), IF(W2071&lt;-0.05, "អនុញ្ញាត (អ្នកផ្គត់ផ្គង់ប្រកាសខ្វះ)", "បានប្រកាស (អនុញ្ញាត)"), IF(AND(T2071=FALSE, U2071=FALSE, V2071=FALSE), "ព្យួរទុក (មិនមានទិន្នន័យ)", "ប្រកាសខុស (ព្យួរទុក)"))</f>
        <v/>
      </c>
      <c r="L2071" s="418" t="inlineStr"/>
      <c r="M2071" s="418" t="inlineStr"/>
      <c r="N2071" s="455" t="n"/>
      <c r="O2071" s="455">
        <f>IF(W2071&lt;0,AI2071,I2071)</f>
        <v/>
      </c>
      <c r="P2071" s="455">
        <f>I2071-O2071</f>
        <v/>
      </c>
      <c r="Q2071" s="418" t="n"/>
      <c r="R2071" s="418" t="inlineStr">
        <is>
          <t>CAM223323</t>
        </is>
      </c>
      <c r="S2071" s="418" t="inlineStr">
        <is>
          <t>CAM223323</t>
        </is>
      </c>
      <c r="T2071" s="418">
        <f>R2071=S2071</f>
        <v/>
      </c>
      <c r="U2071" s="418">
        <f>AND(MONTH(F2071)=MONTH(Y2071), YEAR(F2071)=YEAR(Y2071))</f>
        <v/>
      </c>
      <c r="V2071" s="418">
        <f>AND(AC2071&lt;&gt;"", 'Company information'!D$4&lt;&gt;"", RIGHT(SUBSTITUTE(AC2071,"-",""),9)=RIGHT(SUBSTITUTE('Company information'!D$4,"-",""),9))</f>
        <v/>
      </c>
      <c r="W2071" s="418">
        <f>AI2071-I2071</f>
        <v/>
      </c>
      <c r="X2071" s="455" t="n"/>
      <c r="Y2071" s="419" t="n">
        <v>44883</v>
      </c>
      <c r="Z2071" s="418" t="inlineStr">
        <is>
          <t>CAM223323</t>
        </is>
      </c>
      <c r="AA2071" s="418" t="inlineStr"/>
      <c r="AB2071" s="418" t="inlineStr">
        <is>
          <t>បុគ្គលជាប់អាករ</t>
        </is>
      </c>
      <c r="AC2071" s="418" t="inlineStr">
        <is>
          <t>L001-100067123</t>
        </is>
      </c>
      <c r="AD2071" s="418" t="inlineStr">
        <is>
          <t>រីឡាយអេប៊ល សូស អ៊ិនដាសស្រ្ទៀល (ខេមបូឌា)</t>
        </is>
      </c>
      <c r="AE2071" s="455" t="n">
        <v>549361</v>
      </c>
      <c r="AF2071" s="455" t="n">
        <v>499419</v>
      </c>
      <c r="AG2071" s="455" t="n">
        <v>0</v>
      </c>
      <c r="AH2071" s="455" t="n">
        <v>0</v>
      </c>
      <c r="AI2071" s="455" t="n">
        <v>49942</v>
      </c>
      <c r="AJ2071" s="455" t="n">
        <v>0</v>
      </c>
      <c r="AK2071" s="455" t="n">
        <v>0</v>
      </c>
      <c r="AL2071" s="455" t="n">
        <v>0</v>
      </c>
      <c r="AM2071" s="455" t="n">
        <v>0</v>
      </c>
      <c r="AN2071" s="455" t="n">
        <v>0</v>
      </c>
      <c r="AO2071" s="455" t="n">
        <v>0</v>
      </c>
      <c r="AP2071" s="455" t="n">
        <v>0</v>
      </c>
      <c r="AQ2071" s="455" t="n">
        <v>0</v>
      </c>
      <c r="AR2071" s="418" t="inlineStr"/>
      <c r="AS2071" s="418" t="inlineStr">
        <is>
          <t>THC,DOC</t>
        </is>
      </c>
      <c r="AT2071" s="418" t="inlineStr">
        <is>
          <t>បានប្រកាសពន្ធ</t>
        </is>
      </c>
    </row>
    <row r="2072">
      <c r="A2072" s="417" t="n">
        <v>2063</v>
      </c>
      <c r="B2072" s="418" t="inlineStr">
        <is>
          <t>Doc Fee and Agency Fee</t>
        </is>
      </c>
      <c r="C2072" s="418" t="inlineStr">
        <is>
          <t>អាយធីអាយ អ៊ិនធើណេសិនណល ត្រេនស័្ពរថេសិន (ខេមបូឌា) ឯ.ក</t>
        </is>
      </c>
      <c r="D2072" s="418" t="inlineStr">
        <is>
          <t>K002-901800477</t>
        </is>
      </c>
      <c r="E2072" s="418" t="inlineStr">
        <is>
          <t>CAM223324</t>
        </is>
      </c>
      <c r="F2072" s="419" t="n">
        <v>44883</v>
      </c>
      <c r="G2072" s="420" t="n">
        <v>87737</v>
      </c>
      <c r="H2072" s="418" t="n"/>
      <c r="I2072" s="455" t="n">
        <v>87737</v>
      </c>
      <c r="J2072" s="418">
        <f>IF(L2072&lt;&gt;"",L2072,K2072)</f>
        <v/>
      </c>
      <c r="K2072" s="418">
        <f>IF(AND(T2072=TRUE, U2072=TRUE, V2072=TRUE), IF(W2072&lt;-0.05, "អនុញ្ញាត (អ្នកផ្គត់ផ្គង់ប្រកាសខ្វះ)", "បានប្រកាស (អនុញ្ញាត)"), IF(AND(T2072=FALSE, U2072=FALSE, V2072=FALSE), "ព្យួរទុក (មិនមានទិន្នន័យ)", "ប្រកាសខុស (ព្យួរទុក)"))</f>
        <v/>
      </c>
      <c r="L2072" s="418" t="inlineStr"/>
      <c r="M2072" s="418" t="inlineStr"/>
      <c r="N2072" s="455" t="n"/>
      <c r="O2072" s="455">
        <f>IF(W2072&lt;0,AI2072,I2072)</f>
        <v/>
      </c>
      <c r="P2072" s="455">
        <f>I2072-O2072</f>
        <v/>
      </c>
      <c r="Q2072" s="418" t="n"/>
      <c r="R2072" s="418" t="inlineStr">
        <is>
          <t>CAM223324</t>
        </is>
      </c>
      <c r="S2072" s="418" t="inlineStr">
        <is>
          <t>CAM223324</t>
        </is>
      </c>
      <c r="T2072" s="418">
        <f>R2072=S2072</f>
        <v/>
      </c>
      <c r="U2072" s="418">
        <f>AND(MONTH(F2072)=MONTH(Y2072), YEAR(F2072)=YEAR(Y2072))</f>
        <v/>
      </c>
      <c r="V2072" s="418">
        <f>AND(AC2072&lt;&gt;"", 'Company information'!D$4&lt;&gt;"", RIGHT(SUBSTITUTE(AC2072,"-",""),9)=RIGHT(SUBSTITUTE('Company information'!D$4,"-",""),9))</f>
        <v/>
      </c>
      <c r="W2072" s="418">
        <f>AI2072-I2072</f>
        <v/>
      </c>
      <c r="X2072" s="455" t="n"/>
      <c r="Y2072" s="419" t="n">
        <v>44883</v>
      </c>
      <c r="Z2072" s="418" t="inlineStr">
        <is>
          <t>CAM223324</t>
        </is>
      </c>
      <c r="AA2072" s="418" t="inlineStr"/>
      <c r="AB2072" s="418" t="inlineStr">
        <is>
          <t>បុគ្គលជាប់អាករ</t>
        </is>
      </c>
      <c r="AC2072" s="418" t="inlineStr">
        <is>
          <t>L001-100067123</t>
        </is>
      </c>
      <c r="AD2072" s="418" t="inlineStr">
        <is>
          <t>រីឡាយអេប៊ល សូស អ៊ិនដាសស្រ្ទៀល (ខេមបូឌា)</t>
        </is>
      </c>
      <c r="AE2072" s="455" t="n">
        <v>965106</v>
      </c>
      <c r="AF2072" s="455" t="n">
        <v>877369</v>
      </c>
      <c r="AG2072" s="455" t="n">
        <v>0</v>
      </c>
      <c r="AH2072" s="455" t="n">
        <v>0</v>
      </c>
      <c r="AI2072" s="455" t="n">
        <v>87737</v>
      </c>
      <c r="AJ2072" s="455" t="n">
        <v>0</v>
      </c>
      <c r="AK2072" s="455" t="n">
        <v>0</v>
      </c>
      <c r="AL2072" s="455" t="n">
        <v>0</v>
      </c>
      <c r="AM2072" s="455" t="n">
        <v>0</v>
      </c>
      <c r="AN2072" s="455" t="n">
        <v>0</v>
      </c>
      <c r="AO2072" s="455" t="n">
        <v>0</v>
      </c>
      <c r="AP2072" s="455" t="n">
        <v>0</v>
      </c>
      <c r="AQ2072" s="455" t="n">
        <v>0</v>
      </c>
      <c r="AR2072" s="418" t="inlineStr"/>
      <c r="AS2072" s="418" t="inlineStr">
        <is>
          <t>THC,DOC</t>
        </is>
      </c>
      <c r="AT2072" s="418" t="inlineStr">
        <is>
          <t>បានប្រកាសពន្ធ</t>
        </is>
      </c>
    </row>
    <row r="2073">
      <c r="A2073" s="417" t="n">
        <v>2064</v>
      </c>
      <c r="B2073" s="418" t="inlineStr">
        <is>
          <t>Import(Material)</t>
        </is>
      </c>
      <c r="C2073" s="418" t="inlineStr">
        <is>
          <t>អាយធីអាយ អ៊ិនធើណេសិនណល ត្រេនស័្ពរថេសិន (ខេមបូឌា) ឯ.ក</t>
        </is>
      </c>
      <c r="D2073" s="418" t="inlineStr">
        <is>
          <t>K002-901800477</t>
        </is>
      </c>
      <c r="E2073" s="418" t="inlineStr">
        <is>
          <t>CAM223219</t>
        </is>
      </c>
      <c r="F2073" s="419" t="n">
        <v>44845</v>
      </c>
      <c r="G2073" s="420" t="n">
        <v>90784</v>
      </c>
      <c r="H2073" s="418" t="n"/>
      <c r="I2073" s="455" t="n">
        <v>90784</v>
      </c>
      <c r="J2073" s="418">
        <f>IF(L2073&lt;&gt;"",L2073,K2073)</f>
        <v/>
      </c>
      <c r="K2073" s="418">
        <f>IF(AND(T2073=TRUE, U2073=TRUE, V2073=TRUE), IF(W2073&lt;-0.05, "អនុញ្ញាត (អ្នកផ្គត់ផ្គង់ប្រកាសខ្វះ)", "បានប្រកាស (អនុញ្ញាត)"), IF(AND(T2073=FALSE, U2073=FALSE, V2073=FALSE), "ព្យួរទុក (មិនមានទិន្នន័យ)", "ប្រកាសខុស (ព្យួរទុក)"))</f>
        <v/>
      </c>
      <c r="L2073" s="418" t="inlineStr"/>
      <c r="M2073" s="418" t="inlineStr"/>
      <c r="N2073" s="455" t="n"/>
      <c r="O2073" s="455">
        <f>IF(W2073&lt;0,AI2073,I2073)</f>
        <v/>
      </c>
      <c r="P2073" s="455">
        <f>I2073-O2073</f>
        <v/>
      </c>
      <c r="Q2073" s="418" t="n"/>
      <c r="R2073" s="418" t="inlineStr">
        <is>
          <t>CAM223219</t>
        </is>
      </c>
      <c r="S2073" s="418" t="inlineStr">
        <is>
          <t>CAM223219</t>
        </is>
      </c>
      <c r="T2073" s="418">
        <f>R2073=S2073</f>
        <v/>
      </c>
      <c r="U2073" s="418">
        <f>AND(MONTH(F2073)=MONTH(Y2073), YEAR(F2073)=YEAR(Y2073))</f>
        <v/>
      </c>
      <c r="V2073" s="418">
        <f>AND(AC2073&lt;&gt;"", 'Company information'!D$4&lt;&gt;"", RIGHT(SUBSTITUTE(AC2073,"-",""),9)=RIGHT(SUBSTITUTE('Company information'!D$4,"-",""),9))</f>
        <v/>
      </c>
      <c r="W2073" s="418">
        <f>AI2073-I2073</f>
        <v/>
      </c>
      <c r="X2073" s="455" t="n"/>
      <c r="Y2073" s="419" t="n">
        <v>44875</v>
      </c>
      <c r="Z2073" s="418" t="inlineStr">
        <is>
          <t>CAM223219</t>
        </is>
      </c>
      <c r="AA2073" s="418" t="inlineStr"/>
      <c r="AB2073" s="418" t="inlineStr">
        <is>
          <t>បុគ្គលជាប់អាករ</t>
        </is>
      </c>
      <c r="AC2073" s="418" t="inlineStr">
        <is>
          <t>L001-100067123</t>
        </is>
      </c>
      <c r="AD2073" s="418" t="inlineStr">
        <is>
          <t>រីឡាយអេប៊ល សូស អ៊ិនដាសស្រ្ទៀល (ខេមបូឌា)</t>
        </is>
      </c>
      <c r="AE2073" s="455" t="n">
        <v>998621</v>
      </c>
      <c r="AF2073" s="455" t="n">
        <v>907837</v>
      </c>
      <c r="AG2073" s="455" t="n">
        <v>0</v>
      </c>
      <c r="AH2073" s="455" t="n">
        <v>0</v>
      </c>
      <c r="AI2073" s="455" t="n">
        <v>90784</v>
      </c>
      <c r="AJ2073" s="455" t="n">
        <v>0</v>
      </c>
      <c r="AK2073" s="455" t="n">
        <v>0</v>
      </c>
      <c r="AL2073" s="455" t="n">
        <v>0</v>
      </c>
      <c r="AM2073" s="455" t="n">
        <v>0</v>
      </c>
      <c r="AN2073" s="455" t="n">
        <v>0</v>
      </c>
      <c r="AO2073" s="455" t="n">
        <v>0</v>
      </c>
      <c r="AP2073" s="455" t="n">
        <v>0</v>
      </c>
      <c r="AQ2073" s="455" t="n">
        <v>0</v>
      </c>
      <c r="AR2073" s="418" t="inlineStr"/>
      <c r="AS2073" s="418" t="inlineStr">
        <is>
          <t>THC,DOC</t>
        </is>
      </c>
      <c r="AT2073" s="418" t="inlineStr">
        <is>
          <t>បានប្រកាសពន្ធ</t>
        </is>
      </c>
    </row>
    <row r="2074">
      <c r="A2074" s="417" t="n">
        <v>2065</v>
      </c>
      <c r="B2074" s="418" t="inlineStr">
        <is>
          <t>Customs Clearance Fee, Extra Trucking Fee, Non-Original Insurance, Permit Fee, Service Charge, Retop Gate in Fee and Handling Fee</t>
        </is>
      </c>
      <c r="C2074" s="418" t="inlineStr">
        <is>
          <t>កំពង់ផែស្វយ័តក្រុងព្រះសីហនុ</t>
        </is>
      </c>
      <c r="D2074" s="418" t="inlineStr">
        <is>
          <t>L001-100044638</t>
        </is>
      </c>
      <c r="E2074" s="418" t="inlineStr">
        <is>
          <t>195540</t>
        </is>
      </c>
      <c r="F2074" s="419" t="n">
        <v>44879</v>
      </c>
      <c r="G2074" s="420" t="n">
        <v>23627</v>
      </c>
      <c r="H2074" s="418" t="n"/>
      <c r="I2074" s="455" t="n">
        <v>23627</v>
      </c>
      <c r="J2074" s="418">
        <f>IF(L2074&lt;&gt;"",L2074,K2074)</f>
        <v/>
      </c>
      <c r="K2074" s="418">
        <f>IF(AND(T2074=TRUE, U2074=TRUE, V2074=TRUE), IF(W2074&lt;-0.05, "អនុញ្ញាត (អ្នកផ្គត់ផ្គង់ប្រកាសខ្វះ)", "បានប្រកាស (អនុញ្ញាត)"), IF(AND(T2074=FALSE, U2074=FALSE, V2074=FALSE), "ព្យួរទុក (មិនមានទិន្នន័យ)", "ប្រកាសខុស (ព្យួរទុក)"))</f>
        <v/>
      </c>
      <c r="L2074" s="418" t="inlineStr"/>
      <c r="M2074" s="418" t="inlineStr"/>
      <c r="N2074" s="455" t="n"/>
      <c r="O2074" s="455">
        <f>IF(W2074&lt;0,AI2074,I2074)</f>
        <v/>
      </c>
      <c r="P2074" s="455">
        <f>I2074-O2074</f>
        <v/>
      </c>
      <c r="Q2074" s="418" t="n"/>
      <c r="R2074" s="418" t="inlineStr">
        <is>
          <t>195540</t>
        </is>
      </c>
      <c r="S2074" s="418" t="inlineStr"/>
      <c r="T2074" s="418">
        <f>R2074=S2074</f>
        <v/>
      </c>
      <c r="U2074" s="418">
        <f>AND(MONTH(F2074)=MONTH(Y2074), YEAR(F2074)=YEAR(Y2074))</f>
        <v/>
      </c>
      <c r="V2074" s="418">
        <f>AND(AC2074&lt;&gt;"", 'Company information'!D$4&lt;&gt;"", RIGHT(SUBSTITUTE(AC2074,"-",""),9)=RIGHT(SUBSTITUTE('Company information'!D$4,"-",""),9))</f>
        <v/>
      </c>
      <c r="W2074" s="418">
        <f>AI2074-I2074</f>
        <v/>
      </c>
      <c r="X2074" s="455" t="n"/>
      <c r="Y2074" s="417" t="n"/>
      <c r="Z2074" s="418" t="n"/>
      <c r="AA2074" s="418" t="n"/>
      <c r="AB2074" s="418" t="n"/>
      <c r="AC2074" s="418" t="n"/>
      <c r="AD2074" s="418" t="n"/>
      <c r="AE2074" s="455" t="n"/>
      <c r="AF2074" s="455" t="n"/>
      <c r="AG2074" s="455" t="n"/>
      <c r="AH2074" s="455" t="n"/>
      <c r="AI2074" s="455" t="n"/>
      <c r="AJ2074" s="455" t="n"/>
      <c r="AK2074" s="455" t="n"/>
      <c r="AL2074" s="455" t="n"/>
      <c r="AM2074" s="455" t="n"/>
      <c r="AN2074" s="455" t="n"/>
      <c r="AO2074" s="455" t="n"/>
      <c r="AP2074" s="455" t="n"/>
      <c r="AQ2074" s="455" t="n"/>
      <c r="AR2074" s="418" t="n"/>
      <c r="AS2074" s="418" t="n"/>
      <c r="AT2074" s="418" t="n"/>
    </row>
    <row r="2075">
      <c r="A2075" s="417" t="n">
        <v>2066</v>
      </c>
      <c r="B2075" s="418" t="inlineStr">
        <is>
          <t>Permit Fee, Import Deposit and Handling Fee</t>
        </is>
      </c>
      <c r="C2075" s="418" t="inlineStr">
        <is>
          <t>អាយធីអាយ អ៊ិនធើណេសិនណល ត្រេនស័្ពរថេសិន (ខេមបូឌា) ឯ.ក</t>
        </is>
      </c>
      <c r="D2075" s="418" t="inlineStr">
        <is>
          <t>K002-901800477</t>
        </is>
      </c>
      <c r="E2075" s="418" t="inlineStr">
        <is>
          <t>CAM223218</t>
        </is>
      </c>
      <c r="F2075" s="419" t="n">
        <v>44845</v>
      </c>
      <c r="G2075" s="420" t="n">
        <v>107944</v>
      </c>
      <c r="H2075" s="418" t="n"/>
      <c r="I2075" s="455" t="n">
        <v>107944</v>
      </c>
      <c r="J2075" s="418">
        <f>IF(L2075&lt;&gt;"",L2075,K2075)</f>
        <v/>
      </c>
      <c r="K2075" s="418">
        <f>IF(AND(T2075=TRUE, U2075=TRUE, V2075=TRUE), IF(W2075&lt;-0.05, "អនុញ្ញាត (អ្នកផ្គត់ផ្គង់ប្រកាសខ្វះ)", "បានប្រកាស (អនុញ្ញាត)"), IF(AND(T2075=FALSE, U2075=FALSE, V2075=FALSE), "ព្យួរទុក (មិនមានទិន្នន័យ)", "ប្រកាសខុស (ព្យួរទុក)"))</f>
        <v/>
      </c>
      <c r="L2075" s="418" t="inlineStr"/>
      <c r="M2075" s="418" t="inlineStr"/>
      <c r="N2075" s="455" t="n"/>
      <c r="O2075" s="455">
        <f>IF(W2075&lt;0,AI2075,I2075)</f>
        <v/>
      </c>
      <c r="P2075" s="455">
        <f>I2075-O2075</f>
        <v/>
      </c>
      <c r="Q2075" s="418" t="n"/>
      <c r="R2075" s="418" t="inlineStr">
        <is>
          <t>CAM223218</t>
        </is>
      </c>
      <c r="S2075" s="418" t="inlineStr">
        <is>
          <t>CAM223218</t>
        </is>
      </c>
      <c r="T2075" s="418">
        <f>R2075=S2075</f>
        <v/>
      </c>
      <c r="U2075" s="418">
        <f>AND(MONTH(F2075)=MONTH(Y2075), YEAR(F2075)=YEAR(Y2075))</f>
        <v/>
      </c>
      <c r="V2075" s="418">
        <f>AND(AC2075&lt;&gt;"", 'Company information'!D$4&lt;&gt;"", RIGHT(SUBSTITUTE(AC2075,"-",""),9)=RIGHT(SUBSTITUTE('Company information'!D$4,"-",""),9))</f>
        <v/>
      </c>
      <c r="W2075" s="418">
        <f>AI2075-I2075</f>
        <v/>
      </c>
      <c r="X2075" s="455" t="n"/>
      <c r="Y2075" s="419" t="n">
        <v>44875</v>
      </c>
      <c r="Z2075" s="418" t="inlineStr">
        <is>
          <t>CAM223218</t>
        </is>
      </c>
      <c r="AA2075" s="418" t="inlineStr"/>
      <c r="AB2075" s="418" t="inlineStr">
        <is>
          <t>បុគ្គលជាប់អាករ</t>
        </is>
      </c>
      <c r="AC2075" s="418" t="inlineStr">
        <is>
          <t>L001-100067123</t>
        </is>
      </c>
      <c r="AD2075" s="418" t="inlineStr">
        <is>
          <t>រីឡាយអេប៊ល សូស អ៊ិនដាសស្រ្ទៀល (ខេមបូឌា)</t>
        </is>
      </c>
      <c r="AE2075" s="455" t="n">
        <v>1187380</v>
      </c>
      <c r="AF2075" s="455" t="n">
        <v>1079436</v>
      </c>
      <c r="AG2075" s="455" t="n">
        <v>0</v>
      </c>
      <c r="AH2075" s="455" t="n">
        <v>0</v>
      </c>
      <c r="AI2075" s="455" t="n">
        <v>107944</v>
      </c>
      <c r="AJ2075" s="455" t="n">
        <v>0</v>
      </c>
      <c r="AK2075" s="455" t="n">
        <v>0</v>
      </c>
      <c r="AL2075" s="455" t="n">
        <v>0</v>
      </c>
      <c r="AM2075" s="455" t="n">
        <v>0</v>
      </c>
      <c r="AN2075" s="455" t="n">
        <v>0</v>
      </c>
      <c r="AO2075" s="455" t="n">
        <v>0</v>
      </c>
      <c r="AP2075" s="455" t="n">
        <v>0</v>
      </c>
      <c r="AQ2075" s="455" t="n">
        <v>0</v>
      </c>
      <c r="AR2075" s="418" t="inlineStr"/>
      <c r="AS2075" s="418" t="inlineStr">
        <is>
          <t>THC,DOC</t>
        </is>
      </c>
      <c r="AT2075" s="418" t="inlineStr">
        <is>
          <t>បានប្រកាសពន្ធ</t>
        </is>
      </c>
    </row>
    <row r="2076">
      <c r="A2076" s="417" t="n">
        <v>2067</v>
      </c>
      <c r="B2076" s="418" t="inlineStr">
        <is>
          <t>Customs Clearance Fee, Extra Trucking Fee, Non-Original Insurance, Permit Fee, Service Charge and Handling Fee</t>
        </is>
      </c>
      <c r="C2076" s="418" t="inlineStr">
        <is>
          <t>កំពង់ផែស្វយ័តក្រុងព្រះសីហនុ</t>
        </is>
      </c>
      <c r="D2076" s="418" t="inlineStr">
        <is>
          <t>L001-100044638</t>
        </is>
      </c>
      <c r="E2076" s="418" t="inlineStr">
        <is>
          <t>195149</t>
        </is>
      </c>
      <c r="F2076" s="419" t="n">
        <v>44906</v>
      </c>
      <c r="G2076" s="420" t="n">
        <v>36044</v>
      </c>
      <c r="H2076" s="418" t="n"/>
      <c r="I2076" s="455" t="n">
        <v>36044</v>
      </c>
      <c r="J2076" s="418">
        <f>IF(L2076&lt;&gt;"",L2076,K2076)</f>
        <v/>
      </c>
      <c r="K2076" s="418">
        <f>IF(AND(T2076=TRUE, U2076=TRUE, V2076=TRUE), IF(W2076&lt;-0.05, "អនុញ្ញាត (អ្នកផ្គត់ផ្គង់ប្រកាសខ្វះ)", "បានប្រកាស (អនុញ្ញាត)"), IF(AND(T2076=FALSE, U2076=FALSE, V2076=FALSE), "ព្យួរទុក (មិនមានទិន្នន័យ)", "ប្រកាសខុស (ព្យួរទុក)"))</f>
        <v/>
      </c>
      <c r="L2076" s="418" t="inlineStr"/>
      <c r="M2076" s="418" t="inlineStr"/>
      <c r="N2076" s="455" t="n"/>
      <c r="O2076" s="455">
        <f>IF(W2076&lt;0,AI2076,I2076)</f>
        <v/>
      </c>
      <c r="P2076" s="455">
        <f>I2076-O2076</f>
        <v/>
      </c>
      <c r="Q2076" s="418" t="n"/>
      <c r="R2076" s="418" t="inlineStr">
        <is>
          <t>195149</t>
        </is>
      </c>
      <c r="S2076" s="418" t="inlineStr"/>
      <c r="T2076" s="418">
        <f>R2076=S2076</f>
        <v/>
      </c>
      <c r="U2076" s="418">
        <f>AND(MONTH(F2076)=MONTH(Y2076), YEAR(F2076)=YEAR(Y2076))</f>
        <v/>
      </c>
      <c r="V2076" s="418">
        <f>AND(AC2076&lt;&gt;"", 'Company information'!D$4&lt;&gt;"", RIGHT(SUBSTITUTE(AC2076,"-",""),9)=RIGHT(SUBSTITUTE('Company information'!D$4,"-",""),9))</f>
        <v/>
      </c>
      <c r="W2076" s="418">
        <f>AI2076-I2076</f>
        <v/>
      </c>
      <c r="X2076" s="455" t="n"/>
      <c r="Y2076" s="417" t="n"/>
      <c r="Z2076" s="418" t="n"/>
      <c r="AA2076" s="418" t="n"/>
      <c r="AB2076" s="418" t="n"/>
      <c r="AC2076" s="418" t="n"/>
      <c r="AD2076" s="418" t="n"/>
      <c r="AE2076" s="455" t="n"/>
      <c r="AF2076" s="455" t="n"/>
      <c r="AG2076" s="455" t="n"/>
      <c r="AH2076" s="455" t="n"/>
      <c r="AI2076" s="455" t="n"/>
      <c r="AJ2076" s="455" t="n"/>
      <c r="AK2076" s="455" t="n"/>
      <c r="AL2076" s="455" t="n"/>
      <c r="AM2076" s="455" t="n"/>
      <c r="AN2076" s="455" t="n"/>
      <c r="AO2076" s="455" t="n"/>
      <c r="AP2076" s="455" t="n"/>
      <c r="AQ2076" s="455" t="n"/>
      <c r="AR2076" s="418" t="n"/>
      <c r="AS2076" s="418" t="n"/>
      <c r="AT2076" s="418" t="n"/>
    </row>
    <row r="2077">
      <c r="A2077" s="417" t="n">
        <v>2068</v>
      </c>
      <c r="B2077" s="418" t="inlineStr">
        <is>
          <t>Customs Clearance Fee, Extra Trucking Fee, Non-Original Insurance, Permit Fee, Service Charge and Handling Fee</t>
        </is>
      </c>
      <c r="C2077" s="418" t="inlineStr">
        <is>
          <t>អាយធីអាយ អ៊ិនធើណេសិនណល ត្រេនស័្ពរថេសិន (ខេមបូឌា) ឯ.ក</t>
        </is>
      </c>
      <c r="D2077" s="418" t="inlineStr">
        <is>
          <t>K002-901800477</t>
        </is>
      </c>
      <c r="E2077" s="418" t="inlineStr">
        <is>
          <t>CAM223216</t>
        </is>
      </c>
      <c r="F2077" s="419" t="n">
        <v>44845</v>
      </c>
      <c r="G2077" s="420" t="n">
        <v>147952</v>
      </c>
      <c r="H2077" s="418" t="n"/>
      <c r="I2077" s="455" t="n">
        <v>147952</v>
      </c>
      <c r="J2077" s="418">
        <f>IF(L2077&lt;&gt;"",L2077,K2077)</f>
        <v/>
      </c>
      <c r="K2077" s="418">
        <f>IF(AND(T2077=TRUE, U2077=TRUE, V2077=TRUE), IF(W2077&lt;-0.05, "អនុញ្ញាត (អ្នកផ្គត់ផ្គង់ប្រកាសខ្វះ)", "បានប្រកាស (អនុញ្ញាត)"), IF(AND(T2077=FALSE, U2077=FALSE, V2077=FALSE), "ព្យួរទុក (មិនមានទិន្នន័យ)", "ប្រកាសខុស (ព្យួរទុក)"))</f>
        <v/>
      </c>
      <c r="L2077" s="418" t="inlineStr"/>
      <c r="M2077" s="418" t="inlineStr"/>
      <c r="N2077" s="455" t="n"/>
      <c r="O2077" s="455">
        <f>IF(W2077&lt;0,AI2077,I2077)</f>
        <v/>
      </c>
      <c r="P2077" s="455">
        <f>I2077-O2077</f>
        <v/>
      </c>
      <c r="Q2077" s="418" t="n"/>
      <c r="R2077" s="418" t="inlineStr">
        <is>
          <t>CAM223216</t>
        </is>
      </c>
      <c r="S2077" s="418" t="inlineStr">
        <is>
          <t>CAM223216</t>
        </is>
      </c>
      <c r="T2077" s="418">
        <f>R2077=S2077</f>
        <v/>
      </c>
      <c r="U2077" s="418">
        <f>AND(MONTH(F2077)=MONTH(Y2077), YEAR(F2077)=YEAR(Y2077))</f>
        <v/>
      </c>
      <c r="V2077" s="418">
        <f>AND(AC2077&lt;&gt;"", 'Company information'!D$4&lt;&gt;"", RIGHT(SUBSTITUTE(AC2077,"-",""),9)=RIGHT(SUBSTITUTE('Company information'!D$4,"-",""),9))</f>
        <v/>
      </c>
      <c r="W2077" s="418">
        <f>AI2077-I2077</f>
        <v/>
      </c>
      <c r="X2077" s="455" t="n"/>
      <c r="Y2077" s="419" t="n">
        <v>44875</v>
      </c>
      <c r="Z2077" s="418" t="inlineStr">
        <is>
          <t>CAM223216</t>
        </is>
      </c>
      <c r="AA2077" s="418" t="inlineStr"/>
      <c r="AB2077" s="418" t="inlineStr">
        <is>
          <t>បុគ្គលជាប់អាករ</t>
        </is>
      </c>
      <c r="AC2077" s="418" t="inlineStr">
        <is>
          <t>L001-100067123</t>
        </is>
      </c>
      <c r="AD2077" s="418" t="inlineStr">
        <is>
          <t>រីឡាយអេប៊ល សូស អ៊ិនដាសស្រ្ទៀល (ខេមបូឌា)</t>
        </is>
      </c>
      <c r="AE2077" s="455" t="n">
        <v>1627473</v>
      </c>
      <c r="AF2077" s="455" t="n">
        <v>1479521</v>
      </c>
      <c r="AG2077" s="455" t="n">
        <v>0</v>
      </c>
      <c r="AH2077" s="455" t="n">
        <v>0</v>
      </c>
      <c r="AI2077" s="455" t="n">
        <v>147952</v>
      </c>
      <c r="AJ2077" s="455" t="n">
        <v>0</v>
      </c>
      <c r="AK2077" s="455" t="n">
        <v>0</v>
      </c>
      <c r="AL2077" s="455" t="n">
        <v>0</v>
      </c>
      <c r="AM2077" s="455" t="n">
        <v>0</v>
      </c>
      <c r="AN2077" s="455" t="n">
        <v>0</v>
      </c>
      <c r="AO2077" s="455" t="n">
        <v>0</v>
      </c>
      <c r="AP2077" s="455" t="n">
        <v>0</v>
      </c>
      <c r="AQ2077" s="455" t="n">
        <v>0</v>
      </c>
      <c r="AR2077" s="418" t="inlineStr"/>
      <c r="AS2077" s="418" t="inlineStr">
        <is>
          <t>THC,DOC</t>
        </is>
      </c>
      <c r="AT2077" s="418" t="inlineStr">
        <is>
          <t>បានប្រកាសពន្ធ</t>
        </is>
      </c>
    </row>
    <row r="2078">
      <c r="A2078" s="417" t="n">
        <v>2069</v>
      </c>
      <c r="B2078" s="418" t="inlineStr">
        <is>
          <t>Permit Fee, Import Deposit and Handling Fee</t>
        </is>
      </c>
      <c r="C2078" s="418" t="inlineStr">
        <is>
          <t>អាយធីអាយ អ៊ិនធើណេសិនណល ត្រេនស័្ពរថេសិន (ខេមបូឌា) ឯ.ក</t>
        </is>
      </c>
      <c r="D2078" s="418" t="inlineStr">
        <is>
          <t>K002-901800477</t>
        </is>
      </c>
      <c r="E2078" s="418" t="inlineStr">
        <is>
          <t>CAM223217</t>
        </is>
      </c>
      <c r="F2078" s="419" t="n">
        <v>44845</v>
      </c>
      <c r="G2078" s="420" t="n">
        <v>117671</v>
      </c>
      <c r="H2078" s="418" t="n"/>
      <c r="I2078" s="455" t="n">
        <v>117671</v>
      </c>
      <c r="J2078" s="418">
        <f>IF(L2078&lt;&gt;"",L2078,K2078)</f>
        <v/>
      </c>
      <c r="K2078" s="418">
        <f>IF(AND(T2078=TRUE, U2078=TRUE, V2078=TRUE), IF(W2078&lt;-0.05, "អនុញ្ញាត (អ្នកផ្គត់ផ្គង់ប្រកាសខ្វះ)", "បានប្រកាស (អនុញ្ញាត)"), IF(AND(T2078=FALSE, U2078=FALSE, V2078=FALSE), "ព្យួរទុក (មិនមានទិន្នន័យ)", "ប្រកាសខុស (ព្យួរទុក)"))</f>
        <v/>
      </c>
      <c r="L2078" s="418" t="inlineStr"/>
      <c r="M2078" s="418" t="inlineStr"/>
      <c r="N2078" s="455" t="n"/>
      <c r="O2078" s="455">
        <f>IF(W2078&lt;0,AI2078,I2078)</f>
        <v/>
      </c>
      <c r="P2078" s="455">
        <f>I2078-O2078</f>
        <v/>
      </c>
      <c r="Q2078" s="418" t="n"/>
      <c r="R2078" s="418" t="inlineStr">
        <is>
          <t>CAM223217</t>
        </is>
      </c>
      <c r="S2078" s="418" t="inlineStr">
        <is>
          <t>CAM223217</t>
        </is>
      </c>
      <c r="T2078" s="418">
        <f>R2078=S2078</f>
        <v/>
      </c>
      <c r="U2078" s="418">
        <f>AND(MONTH(F2078)=MONTH(Y2078), YEAR(F2078)=YEAR(Y2078))</f>
        <v/>
      </c>
      <c r="V2078" s="418">
        <f>AND(AC2078&lt;&gt;"", 'Company information'!D$4&lt;&gt;"", RIGHT(SUBSTITUTE(AC2078,"-",""),9)=RIGHT(SUBSTITUTE('Company information'!D$4,"-",""),9))</f>
        <v/>
      </c>
      <c r="W2078" s="418">
        <f>AI2078-I2078</f>
        <v/>
      </c>
      <c r="X2078" s="455" t="n"/>
      <c r="Y2078" s="419" t="n">
        <v>44875</v>
      </c>
      <c r="Z2078" s="418" t="inlineStr">
        <is>
          <t>CAM223217</t>
        </is>
      </c>
      <c r="AA2078" s="418" t="inlineStr"/>
      <c r="AB2078" s="418" t="inlineStr">
        <is>
          <t>បុគ្គលជាប់អាករ</t>
        </is>
      </c>
      <c r="AC2078" s="418" t="inlineStr">
        <is>
          <t>L001-100067123</t>
        </is>
      </c>
      <c r="AD2078" s="418" t="inlineStr">
        <is>
          <t>រីឡាយអេប៊ល សូស អ៊ិនដាសស្រ្ទៀល (ខេមបូឌា)</t>
        </is>
      </c>
      <c r="AE2078" s="455" t="n">
        <v>1294378</v>
      </c>
      <c r="AF2078" s="455" t="n">
        <v>1176707</v>
      </c>
      <c r="AG2078" s="455" t="n">
        <v>0</v>
      </c>
      <c r="AH2078" s="455" t="n">
        <v>0</v>
      </c>
      <c r="AI2078" s="455" t="n">
        <v>117671</v>
      </c>
      <c r="AJ2078" s="455" t="n">
        <v>0</v>
      </c>
      <c r="AK2078" s="455" t="n">
        <v>0</v>
      </c>
      <c r="AL2078" s="455" t="n">
        <v>0</v>
      </c>
      <c r="AM2078" s="455" t="n">
        <v>0</v>
      </c>
      <c r="AN2078" s="455" t="n">
        <v>0</v>
      </c>
      <c r="AO2078" s="455" t="n">
        <v>0</v>
      </c>
      <c r="AP2078" s="455" t="n">
        <v>0</v>
      </c>
      <c r="AQ2078" s="455" t="n">
        <v>0</v>
      </c>
      <c r="AR2078" s="418" t="inlineStr"/>
      <c r="AS2078" s="418" t="inlineStr">
        <is>
          <t>THC,DOC</t>
        </is>
      </c>
      <c r="AT2078" s="418" t="inlineStr">
        <is>
          <t>បានប្រកាសពន្ធ</t>
        </is>
      </c>
    </row>
    <row r="2079">
      <c r="A2079" s="417" t="n">
        <v>2070</v>
      </c>
      <c r="B2079" s="418" t="inlineStr">
        <is>
          <t>Customs Clearance Fee, Non-Original Insurance, Permit Fee, Express Permit, Service Charge and Handling Fee</t>
        </is>
      </c>
      <c r="C2079" s="418" t="inlineStr">
        <is>
          <t>អាយធីអាយ អ៊ិនធើណេសិនណល ត្រេនស័្ពរថេសិន (ខេមបូឌា) ឯ.ក</t>
        </is>
      </c>
      <c r="D2079" s="418" t="inlineStr">
        <is>
          <t>K002-901800477</t>
        </is>
      </c>
      <c r="E2079" s="418" t="inlineStr">
        <is>
          <t>CAM223174</t>
        </is>
      </c>
      <c r="F2079" s="419" t="n">
        <v>44631</v>
      </c>
      <c r="G2079" s="420" t="n">
        <v>91177</v>
      </c>
      <c r="H2079" s="418" t="n"/>
      <c r="I2079" s="455" t="n">
        <v>91177</v>
      </c>
      <c r="J2079" s="418">
        <f>IF(L2079&lt;&gt;"",L2079,K2079)</f>
        <v/>
      </c>
      <c r="K2079" s="418">
        <f>IF(AND(T2079=TRUE, U2079=TRUE, V2079=TRUE), IF(W2079&lt;-0.05, "អនុញ្ញាត (អ្នកផ្គត់ផ្គង់ប្រកាសខ្វះ)", "បានប្រកាស (អនុញ្ញាត)"), IF(AND(T2079=FALSE, U2079=FALSE, V2079=FALSE), "ព្យួរទុក (មិនមានទិន្នន័យ)", "ប្រកាសខុស (ព្យួរទុក)"))</f>
        <v/>
      </c>
      <c r="L2079" s="418" t="inlineStr"/>
      <c r="M2079" s="418" t="inlineStr"/>
      <c r="N2079" s="455" t="n"/>
      <c r="O2079" s="455">
        <f>IF(W2079&lt;0,AI2079,I2079)</f>
        <v/>
      </c>
      <c r="P2079" s="455">
        <f>I2079-O2079</f>
        <v/>
      </c>
      <c r="Q2079" s="418" t="n"/>
      <c r="R2079" s="418" t="inlineStr">
        <is>
          <t>CAM223174</t>
        </is>
      </c>
      <c r="S2079" s="418" t="inlineStr">
        <is>
          <t>CAM223174</t>
        </is>
      </c>
      <c r="T2079" s="418">
        <f>R2079=S2079</f>
        <v/>
      </c>
      <c r="U2079" s="418">
        <f>AND(MONTH(F2079)=MONTH(Y2079), YEAR(F2079)=YEAR(Y2079))</f>
        <v/>
      </c>
      <c r="V2079" s="418">
        <f>AND(AC2079&lt;&gt;"", 'Company information'!D$4&lt;&gt;"", RIGHT(SUBSTITUTE(AC2079,"-",""),9)=RIGHT(SUBSTITUTE('Company information'!D$4,"-",""),9))</f>
        <v/>
      </c>
      <c r="W2079" s="418">
        <f>AI2079-I2079</f>
        <v/>
      </c>
      <c r="X2079" s="455" t="n"/>
      <c r="Y2079" s="419" t="n">
        <v>44868</v>
      </c>
      <c r="Z2079" s="418" t="inlineStr">
        <is>
          <t>CAM223174</t>
        </is>
      </c>
      <c r="AA2079" s="418" t="inlineStr"/>
      <c r="AB2079" s="418" t="inlineStr">
        <is>
          <t>បុគ្គលជាប់អាករ</t>
        </is>
      </c>
      <c r="AC2079" s="418" t="inlineStr">
        <is>
          <t>L001-100067123</t>
        </is>
      </c>
      <c r="AD2079" s="418" t="inlineStr">
        <is>
          <t>រីឡាយអេប៊ល សូស អ៊ិនដាសស្រ្ទៀល (ខេមបូឌា)</t>
        </is>
      </c>
      <c r="AE2079" s="455" t="n">
        <v>1002944</v>
      </c>
      <c r="AF2079" s="455" t="n">
        <v>911767</v>
      </c>
      <c r="AG2079" s="455" t="n">
        <v>0</v>
      </c>
      <c r="AH2079" s="455" t="n">
        <v>0</v>
      </c>
      <c r="AI2079" s="455" t="n">
        <v>91177</v>
      </c>
      <c r="AJ2079" s="455" t="n">
        <v>0</v>
      </c>
      <c r="AK2079" s="455" t="n">
        <v>0</v>
      </c>
      <c r="AL2079" s="455" t="n">
        <v>0</v>
      </c>
      <c r="AM2079" s="455" t="n">
        <v>0</v>
      </c>
      <c r="AN2079" s="455" t="n">
        <v>0</v>
      </c>
      <c r="AO2079" s="455" t="n">
        <v>0</v>
      </c>
      <c r="AP2079" s="455" t="n">
        <v>0</v>
      </c>
      <c r="AQ2079" s="455" t="n">
        <v>0</v>
      </c>
      <c r="AR2079" s="418" t="inlineStr"/>
      <c r="AS2079" s="418" t="inlineStr">
        <is>
          <t>THC,DOC</t>
        </is>
      </c>
      <c r="AT2079" s="418" t="inlineStr">
        <is>
          <t>បានប្រកាសពន្ធ</t>
        </is>
      </c>
    </row>
    <row r="2080">
      <c r="A2080" s="417" t="n">
        <v>2071</v>
      </c>
      <c r="B2080" s="418" t="inlineStr">
        <is>
          <t>Customs Clearance Fee, Non-Original Insurance, Permit Fee, Service Charge and Handling Fee</t>
        </is>
      </c>
      <c r="C2080" s="418" t="inlineStr">
        <is>
          <t>អាយធីអាយ អ៊ិនធើណេសិនណល ត្រេនស័្ពរថេសិន (ខេមបូឌា) ឯ.ក</t>
        </is>
      </c>
      <c r="D2080" s="418" t="inlineStr">
        <is>
          <t>K002-901800477</t>
        </is>
      </c>
      <c r="E2080" s="418" t="inlineStr">
        <is>
          <t>CAM223175</t>
        </is>
      </c>
      <c r="F2080" s="419" t="n">
        <v>44631</v>
      </c>
      <c r="G2080" s="420" t="n">
        <v>71141</v>
      </c>
      <c r="H2080" s="418" t="n"/>
      <c r="I2080" s="455" t="n">
        <v>71141</v>
      </c>
      <c r="J2080" s="418">
        <f>IF(L2080&lt;&gt;"",L2080,K2080)</f>
        <v/>
      </c>
      <c r="K2080" s="418">
        <f>IF(AND(T2080=TRUE, U2080=TRUE, V2080=TRUE), IF(W2080&lt;-0.05, "អនុញ្ញាត (អ្នកផ្គត់ផ្គង់ប្រកាសខ្វះ)", "បានប្រកាស (អនុញ្ញាត)"), IF(AND(T2080=FALSE, U2080=FALSE, V2080=FALSE), "ព្យួរទុក (មិនមានទិន្នន័យ)", "ប្រកាសខុស (ព្យួរទុក)"))</f>
        <v/>
      </c>
      <c r="L2080" s="418" t="inlineStr"/>
      <c r="M2080" s="418" t="inlineStr"/>
      <c r="N2080" s="455" t="n"/>
      <c r="O2080" s="455">
        <f>IF(W2080&lt;0,AI2080,I2080)</f>
        <v/>
      </c>
      <c r="P2080" s="455">
        <f>I2080-O2080</f>
        <v/>
      </c>
      <c r="Q2080" s="418" t="n"/>
      <c r="R2080" s="418" t="inlineStr">
        <is>
          <t>CAM223175</t>
        </is>
      </c>
      <c r="S2080" s="418" t="inlineStr">
        <is>
          <t>CAM223175</t>
        </is>
      </c>
      <c r="T2080" s="418">
        <f>R2080=S2080</f>
        <v/>
      </c>
      <c r="U2080" s="418">
        <f>AND(MONTH(F2080)=MONTH(Y2080), YEAR(F2080)=YEAR(Y2080))</f>
        <v/>
      </c>
      <c r="V2080" s="418">
        <f>AND(AC2080&lt;&gt;"", 'Company information'!D$4&lt;&gt;"", RIGHT(SUBSTITUTE(AC2080,"-",""),9)=RIGHT(SUBSTITUTE('Company information'!D$4,"-",""),9))</f>
        <v/>
      </c>
      <c r="W2080" s="418">
        <f>AI2080-I2080</f>
        <v/>
      </c>
      <c r="X2080" s="455" t="n"/>
      <c r="Y2080" s="419" t="n">
        <v>44868</v>
      </c>
      <c r="Z2080" s="418" t="inlineStr">
        <is>
          <t>CAM223175</t>
        </is>
      </c>
      <c r="AA2080" s="418" t="inlineStr"/>
      <c r="AB2080" s="418" t="inlineStr">
        <is>
          <t>បុគ្គលជាប់អាករ</t>
        </is>
      </c>
      <c r="AC2080" s="418" t="inlineStr">
        <is>
          <t>L001-100067123</t>
        </is>
      </c>
      <c r="AD2080" s="418" t="inlineStr">
        <is>
          <t>រីឡាយអេប៊ល សូស អ៊ិនដាសស្រ្ទៀល (ខេមបូឌា)</t>
        </is>
      </c>
      <c r="AE2080" s="455" t="n">
        <v>782548</v>
      </c>
      <c r="AF2080" s="455" t="n">
        <v>711407</v>
      </c>
      <c r="AG2080" s="455" t="n">
        <v>0</v>
      </c>
      <c r="AH2080" s="455" t="n">
        <v>0</v>
      </c>
      <c r="AI2080" s="455" t="n">
        <v>71141</v>
      </c>
      <c r="AJ2080" s="455" t="n">
        <v>0</v>
      </c>
      <c r="AK2080" s="455" t="n">
        <v>0</v>
      </c>
      <c r="AL2080" s="455" t="n">
        <v>0</v>
      </c>
      <c r="AM2080" s="455" t="n">
        <v>0</v>
      </c>
      <c r="AN2080" s="455" t="n">
        <v>0</v>
      </c>
      <c r="AO2080" s="455" t="n">
        <v>0</v>
      </c>
      <c r="AP2080" s="455" t="n">
        <v>0</v>
      </c>
      <c r="AQ2080" s="455" t="n">
        <v>0</v>
      </c>
      <c r="AR2080" s="418" t="inlineStr"/>
      <c r="AS2080" s="418" t="inlineStr">
        <is>
          <t>THC,DOC</t>
        </is>
      </c>
      <c r="AT2080" s="418" t="inlineStr">
        <is>
          <t>បានប្រកាសពន្ធ</t>
        </is>
      </c>
    </row>
    <row r="2081">
      <c r="A2081" s="417" t="n">
        <v>2072</v>
      </c>
      <c r="B2081" s="418" t="inlineStr">
        <is>
          <t>Customs Clearance Fee, Extra Trucking Fee, Empty Return, Non-Original Insurance, Permit Fee,, Service Charge and Handling Fee</t>
        </is>
      </c>
      <c r="C2081" s="418" t="inlineStr">
        <is>
          <t>កំពង់ផែស្វយ័តក្រុងព្រះសីហនុ</t>
        </is>
      </c>
      <c r="D2081" s="418" t="inlineStr">
        <is>
          <t>L001-100044638</t>
        </is>
      </c>
      <c r="E2081" s="418" t="inlineStr">
        <is>
          <t>192330</t>
        </is>
      </c>
      <c r="F2081" s="419" t="n">
        <v>44662</v>
      </c>
      <c r="G2081" s="420" t="n">
        <v>23615</v>
      </c>
      <c r="H2081" s="418" t="n"/>
      <c r="I2081" s="455" t="n">
        <v>23615</v>
      </c>
      <c r="J2081" s="418">
        <f>IF(L2081&lt;&gt;"",L2081,K2081)</f>
        <v/>
      </c>
      <c r="K2081" s="418">
        <f>IF(AND(T2081=TRUE, U2081=TRUE, V2081=TRUE), IF(W2081&lt;-0.05, "អនុញ្ញាត (អ្នកផ្គត់ផ្គង់ប្រកាសខ្វះ)", "បានប្រកាស (អនុញ្ញាត)"), IF(AND(T2081=FALSE, U2081=FALSE, V2081=FALSE), "ព្យួរទុក (មិនមានទិន្នន័យ)", "ប្រកាសខុស (ព្យួរទុក)"))</f>
        <v/>
      </c>
      <c r="L2081" s="418" t="inlineStr"/>
      <c r="M2081" s="418" t="inlineStr"/>
      <c r="N2081" s="455" t="n"/>
      <c r="O2081" s="455">
        <f>IF(W2081&lt;0,AI2081,I2081)</f>
        <v/>
      </c>
      <c r="P2081" s="455">
        <f>I2081-O2081</f>
        <v/>
      </c>
      <c r="Q2081" s="418" t="n"/>
      <c r="R2081" s="418" t="inlineStr">
        <is>
          <t>192330</t>
        </is>
      </c>
      <c r="S2081" s="418" t="inlineStr"/>
      <c r="T2081" s="418">
        <f>R2081=S2081</f>
        <v/>
      </c>
      <c r="U2081" s="418">
        <f>AND(MONTH(F2081)=MONTH(Y2081), YEAR(F2081)=YEAR(Y2081))</f>
        <v/>
      </c>
      <c r="V2081" s="418">
        <f>AND(AC2081&lt;&gt;"", 'Company information'!D$4&lt;&gt;"", RIGHT(SUBSTITUTE(AC2081,"-",""),9)=RIGHT(SUBSTITUTE('Company information'!D$4,"-",""),9))</f>
        <v/>
      </c>
      <c r="W2081" s="418">
        <f>AI2081-I2081</f>
        <v/>
      </c>
      <c r="X2081" s="455" t="n"/>
      <c r="Y2081" s="417" t="n"/>
      <c r="Z2081" s="418" t="n"/>
      <c r="AA2081" s="418" t="n"/>
      <c r="AB2081" s="418" t="n"/>
      <c r="AC2081" s="418" t="n"/>
      <c r="AD2081" s="418" t="n"/>
      <c r="AE2081" s="455" t="n"/>
      <c r="AF2081" s="455" t="n"/>
      <c r="AG2081" s="455" t="n"/>
      <c r="AH2081" s="455" t="n"/>
      <c r="AI2081" s="455" t="n"/>
      <c r="AJ2081" s="455" t="n"/>
      <c r="AK2081" s="455" t="n"/>
      <c r="AL2081" s="455" t="n"/>
      <c r="AM2081" s="455" t="n"/>
      <c r="AN2081" s="455" t="n"/>
      <c r="AO2081" s="455" t="n"/>
      <c r="AP2081" s="455" t="n"/>
      <c r="AQ2081" s="455" t="n"/>
      <c r="AR2081" s="418" t="n"/>
      <c r="AS2081" s="418" t="n"/>
      <c r="AT2081" s="418" t="n"/>
    </row>
    <row r="2082">
      <c r="A2082" s="417" t="n">
        <v>2073</v>
      </c>
      <c r="B2082" s="418" t="inlineStr">
        <is>
          <t>Customs Clearance Fee, Permit Fee, Import Deposit and Handling Fee</t>
        </is>
      </c>
      <c r="C2082" s="418" t="inlineStr">
        <is>
          <t>អាយធីអាយ អ៊ិនធើណេសិនណល ត្រេនស័្ពរថេសិន (ខេមបូឌា) ឯ.ក</t>
        </is>
      </c>
      <c r="D2082" s="418" t="inlineStr">
        <is>
          <t>K002-901800477</t>
        </is>
      </c>
      <c r="E2082" s="418" t="inlineStr">
        <is>
          <t>CAM223177</t>
        </is>
      </c>
      <c r="F2082" s="419" t="n">
        <v>44631</v>
      </c>
      <c r="G2082" s="420" t="n">
        <v>153883</v>
      </c>
      <c r="H2082" s="418" t="n"/>
      <c r="I2082" s="455" t="n">
        <v>153883</v>
      </c>
      <c r="J2082" s="418">
        <f>IF(L2082&lt;&gt;"",L2082,K2082)</f>
        <v/>
      </c>
      <c r="K2082" s="418">
        <f>IF(AND(T2082=TRUE, U2082=TRUE, V2082=TRUE), IF(W2082&lt;-0.05, "អនុញ្ញាត (អ្នកផ្គត់ផ្គង់ប្រកាសខ្វះ)", "បានប្រកាស (អនុញ្ញាត)"), IF(AND(T2082=FALSE, U2082=FALSE, V2082=FALSE), "ព្យួរទុក (មិនមានទិន្នន័យ)", "ប្រកាសខុស (ព្យួរទុក)"))</f>
        <v/>
      </c>
      <c r="L2082" s="418" t="inlineStr"/>
      <c r="M2082" s="418" t="inlineStr"/>
      <c r="N2082" s="455" t="n"/>
      <c r="O2082" s="455">
        <f>IF(W2082&lt;0,AI2082,I2082)</f>
        <v/>
      </c>
      <c r="P2082" s="455">
        <f>I2082-O2082</f>
        <v/>
      </c>
      <c r="Q2082" s="418" t="n"/>
      <c r="R2082" s="418" t="inlineStr">
        <is>
          <t>CAM223177</t>
        </is>
      </c>
      <c r="S2082" s="418" t="inlineStr">
        <is>
          <t>CAM223177</t>
        </is>
      </c>
      <c r="T2082" s="418">
        <f>R2082=S2082</f>
        <v/>
      </c>
      <c r="U2082" s="418">
        <f>AND(MONTH(F2082)=MONTH(Y2082), YEAR(F2082)=YEAR(Y2082))</f>
        <v/>
      </c>
      <c r="V2082" s="418">
        <f>AND(AC2082&lt;&gt;"", 'Company information'!D$4&lt;&gt;"", RIGHT(SUBSTITUTE(AC2082,"-",""),9)=RIGHT(SUBSTITUTE('Company information'!D$4,"-",""),9))</f>
        <v/>
      </c>
      <c r="W2082" s="418">
        <f>AI2082-I2082</f>
        <v/>
      </c>
      <c r="X2082" s="455" t="n"/>
      <c r="Y2082" s="419" t="n">
        <v>44868</v>
      </c>
      <c r="Z2082" s="418" t="inlineStr">
        <is>
          <t>CAM223177</t>
        </is>
      </c>
      <c r="AA2082" s="418" t="inlineStr"/>
      <c r="AB2082" s="418" t="inlineStr">
        <is>
          <t>បុគ្គលជាប់អាករ</t>
        </is>
      </c>
      <c r="AC2082" s="418" t="inlineStr">
        <is>
          <t>L001-100067123</t>
        </is>
      </c>
      <c r="AD2082" s="418" t="inlineStr">
        <is>
          <t>រីឡាយអេប៊ល សូស អ៊ិនដាសស្រ្ទៀល (ខេមបូឌា)</t>
        </is>
      </c>
      <c r="AE2082" s="455" t="n">
        <v>1692711</v>
      </c>
      <c r="AF2082" s="455" t="n">
        <v>1538828</v>
      </c>
      <c r="AG2082" s="455" t="n">
        <v>0</v>
      </c>
      <c r="AH2082" s="455" t="n">
        <v>0</v>
      </c>
      <c r="AI2082" s="455" t="n">
        <v>153883</v>
      </c>
      <c r="AJ2082" s="455" t="n">
        <v>0</v>
      </c>
      <c r="AK2082" s="455" t="n">
        <v>0</v>
      </c>
      <c r="AL2082" s="455" t="n">
        <v>0</v>
      </c>
      <c r="AM2082" s="455" t="n">
        <v>0</v>
      </c>
      <c r="AN2082" s="455" t="n">
        <v>0</v>
      </c>
      <c r="AO2082" s="455" t="n">
        <v>0</v>
      </c>
      <c r="AP2082" s="455" t="n">
        <v>0</v>
      </c>
      <c r="AQ2082" s="455" t="n">
        <v>0</v>
      </c>
      <c r="AR2082" s="418" t="inlineStr"/>
      <c r="AS2082" s="418" t="inlineStr">
        <is>
          <t>THC,DOC</t>
        </is>
      </c>
      <c r="AT2082" s="418" t="inlineStr">
        <is>
          <t>បានប្រកាសពន្ធ</t>
        </is>
      </c>
    </row>
    <row r="2083">
      <c r="A2083" s="417" t="n">
        <v>2074</v>
      </c>
      <c r="B2083" s="418" t="inlineStr">
        <is>
          <t>Customs Clearance Fee, Permit Fee, Import Deposit and Handling Fee</t>
        </is>
      </c>
      <c r="C2083" s="418" t="inlineStr">
        <is>
          <t>អាយធីអាយ អ៊ិនធើណេសិនណល ត្រេនស័្ពរថេសិន (ខេមបូឌា) ឯ.ក</t>
        </is>
      </c>
      <c r="D2083" s="418" t="inlineStr">
        <is>
          <t>K002-901800477</t>
        </is>
      </c>
      <c r="E2083" s="418" t="inlineStr">
        <is>
          <t>CAM223176</t>
        </is>
      </c>
      <c r="F2083" s="419" t="n">
        <v>44631</v>
      </c>
      <c r="G2083" s="420" t="n">
        <v>44749</v>
      </c>
      <c r="H2083" s="418" t="n"/>
      <c r="I2083" s="455" t="n">
        <v>44749</v>
      </c>
      <c r="J2083" s="418">
        <f>IF(L2083&lt;&gt;"",L2083,K2083)</f>
        <v/>
      </c>
      <c r="K2083" s="418">
        <f>IF(AND(T2083=TRUE, U2083=TRUE, V2083=TRUE), IF(W2083&lt;-0.05, "អនុញ្ញាត (អ្នកផ្គត់ផ្គង់ប្រកាសខ្វះ)", "បានប្រកាស (អនុញ្ញាត)"), IF(AND(T2083=FALSE, U2083=FALSE, V2083=FALSE), "ព្យួរទុក (មិនមានទិន្នន័យ)", "ប្រកាសខុស (ព្យួរទុក)"))</f>
        <v/>
      </c>
      <c r="L2083" s="418" t="inlineStr"/>
      <c r="M2083" s="418" t="inlineStr"/>
      <c r="N2083" s="455" t="n"/>
      <c r="O2083" s="455">
        <f>IF(W2083&lt;0,AI2083,I2083)</f>
        <v/>
      </c>
      <c r="P2083" s="455">
        <f>I2083-O2083</f>
        <v/>
      </c>
      <c r="Q2083" s="418" t="n"/>
      <c r="R2083" s="418" t="inlineStr">
        <is>
          <t>CAM223176</t>
        </is>
      </c>
      <c r="S2083" s="418" t="inlineStr">
        <is>
          <t>CAM223176</t>
        </is>
      </c>
      <c r="T2083" s="418">
        <f>R2083=S2083</f>
        <v/>
      </c>
      <c r="U2083" s="418">
        <f>AND(MONTH(F2083)=MONTH(Y2083), YEAR(F2083)=YEAR(Y2083))</f>
        <v/>
      </c>
      <c r="V2083" s="418">
        <f>AND(AC2083&lt;&gt;"", 'Company information'!D$4&lt;&gt;"", RIGHT(SUBSTITUTE(AC2083,"-",""),9)=RIGHT(SUBSTITUTE('Company information'!D$4,"-",""),9))</f>
        <v/>
      </c>
      <c r="W2083" s="418">
        <f>AI2083-I2083</f>
        <v/>
      </c>
      <c r="X2083" s="455" t="n"/>
      <c r="Y2083" s="419" t="n">
        <v>44868</v>
      </c>
      <c r="Z2083" s="418" t="inlineStr">
        <is>
          <t>CAM223176</t>
        </is>
      </c>
      <c r="AA2083" s="418" t="inlineStr"/>
      <c r="AB2083" s="418" t="inlineStr">
        <is>
          <t>បុគ្គលជាប់អាករ</t>
        </is>
      </c>
      <c r="AC2083" s="418" t="inlineStr">
        <is>
          <t>L001-100067123</t>
        </is>
      </c>
      <c r="AD2083" s="418" t="inlineStr">
        <is>
          <t>រីឡាយអេប៊ល សូស អ៊ិនដាសស្រ្ទៀល (ខេមបូឌា)</t>
        </is>
      </c>
      <c r="AE2083" s="455" t="n">
        <v>492235</v>
      </c>
      <c r="AF2083" s="455" t="n">
        <v>447486</v>
      </c>
      <c r="AG2083" s="455" t="n">
        <v>0</v>
      </c>
      <c r="AH2083" s="455" t="n">
        <v>0</v>
      </c>
      <c r="AI2083" s="455" t="n">
        <v>44749</v>
      </c>
      <c r="AJ2083" s="455" t="n">
        <v>0</v>
      </c>
      <c r="AK2083" s="455" t="n">
        <v>0</v>
      </c>
      <c r="AL2083" s="455" t="n">
        <v>0</v>
      </c>
      <c r="AM2083" s="455" t="n">
        <v>0</v>
      </c>
      <c r="AN2083" s="455" t="n">
        <v>0</v>
      </c>
      <c r="AO2083" s="455" t="n">
        <v>0</v>
      </c>
      <c r="AP2083" s="455" t="n">
        <v>0</v>
      </c>
      <c r="AQ2083" s="455" t="n">
        <v>0</v>
      </c>
      <c r="AR2083" s="418" t="inlineStr"/>
      <c r="AS2083" s="418" t="inlineStr">
        <is>
          <t>THC,DOC</t>
        </is>
      </c>
      <c r="AT2083" s="418" t="inlineStr">
        <is>
          <t>បានប្រកាសពន្ធ</t>
        </is>
      </c>
    </row>
    <row r="2084">
      <c r="A2084" s="417" t="n">
        <v>2075</v>
      </c>
      <c r="B2084" s="418" t="inlineStr">
        <is>
          <t>Customs Clearance Fee, Permit Fee, Import Deposit and Handling Fee</t>
        </is>
      </c>
      <c r="C2084" s="418" t="inlineStr">
        <is>
          <t>អាយធីអាយ អ៊ិនធើណេសិនណល ត្រេនស័្ពរថេសិន (ខេមបូឌា) ឯ.ក</t>
        </is>
      </c>
      <c r="D2084" s="418" t="inlineStr">
        <is>
          <t>K002-901800477</t>
        </is>
      </c>
      <c r="E2084" s="418" t="inlineStr">
        <is>
          <t>CAM223154</t>
        </is>
      </c>
      <c r="F2084" s="419" t="n">
        <v>44603</v>
      </c>
      <c r="G2084" s="420" t="n">
        <v>70290</v>
      </c>
      <c r="H2084" s="418" t="n"/>
      <c r="I2084" s="455" t="n">
        <v>70290</v>
      </c>
      <c r="J2084" s="418">
        <f>IF(L2084&lt;&gt;"",L2084,K2084)</f>
        <v/>
      </c>
      <c r="K2084" s="418">
        <f>IF(AND(T2084=TRUE, U2084=TRUE, V2084=TRUE), IF(W2084&lt;-0.05, "អនុញ្ញាត (អ្នកផ្គត់ផ្គង់ប្រកាសខ្វះ)", "បានប្រកាស (អនុញ្ញាត)"), IF(AND(T2084=FALSE, U2084=FALSE, V2084=FALSE), "ព្យួរទុក (មិនមានទិន្នន័យ)", "ប្រកាសខុស (ព្យួរទុក)"))</f>
        <v/>
      </c>
      <c r="L2084" s="418" t="inlineStr"/>
      <c r="M2084" s="418" t="inlineStr"/>
      <c r="N2084" s="455" t="n"/>
      <c r="O2084" s="455">
        <f>IF(W2084&lt;0,AI2084,I2084)</f>
        <v/>
      </c>
      <c r="P2084" s="455">
        <f>I2084-O2084</f>
        <v/>
      </c>
      <c r="Q2084" s="418" t="n"/>
      <c r="R2084" s="418" t="inlineStr">
        <is>
          <t>CAM223154</t>
        </is>
      </c>
      <c r="S2084" s="418" t="inlineStr">
        <is>
          <t>CAM223154</t>
        </is>
      </c>
      <c r="T2084" s="418">
        <f>R2084=S2084</f>
        <v/>
      </c>
      <c r="U2084" s="418">
        <f>AND(MONTH(F2084)=MONTH(Y2084), YEAR(F2084)=YEAR(Y2084))</f>
        <v/>
      </c>
      <c r="V2084" s="418">
        <f>AND(AC2084&lt;&gt;"", 'Company information'!D$4&lt;&gt;"", RIGHT(SUBSTITUTE(AC2084,"-",""),9)=RIGHT(SUBSTITUTE('Company information'!D$4,"-",""),9))</f>
        <v/>
      </c>
      <c r="W2084" s="418">
        <f>AI2084-I2084</f>
        <v/>
      </c>
      <c r="X2084" s="455" t="n"/>
      <c r="Y2084" s="419" t="n">
        <v>44867</v>
      </c>
      <c r="Z2084" s="418" t="inlineStr">
        <is>
          <t>CAM223154</t>
        </is>
      </c>
      <c r="AA2084" s="418" t="inlineStr"/>
      <c r="AB2084" s="418" t="inlineStr">
        <is>
          <t>បុគ្គលជាប់អាករ</t>
        </is>
      </c>
      <c r="AC2084" s="418" t="inlineStr">
        <is>
          <t>L001-100067123</t>
        </is>
      </c>
      <c r="AD2084" s="418" t="inlineStr">
        <is>
          <t>រីឡាយអេប៊ល សូស អ៊ិនដាសស្រ្ទៀល (ខេមបូឌា)</t>
        </is>
      </c>
      <c r="AE2084" s="455" t="n">
        <v>773187</v>
      </c>
      <c r="AF2084" s="455" t="n">
        <v>702897</v>
      </c>
      <c r="AG2084" s="455" t="n">
        <v>0</v>
      </c>
      <c r="AH2084" s="455" t="n">
        <v>0</v>
      </c>
      <c r="AI2084" s="455" t="n">
        <v>70290</v>
      </c>
      <c r="AJ2084" s="455" t="n">
        <v>0</v>
      </c>
      <c r="AK2084" s="455" t="n">
        <v>0</v>
      </c>
      <c r="AL2084" s="455" t="n">
        <v>0</v>
      </c>
      <c r="AM2084" s="455" t="n">
        <v>0</v>
      </c>
      <c r="AN2084" s="455" t="n">
        <v>0</v>
      </c>
      <c r="AO2084" s="455" t="n">
        <v>0</v>
      </c>
      <c r="AP2084" s="455" t="n">
        <v>0</v>
      </c>
      <c r="AQ2084" s="455" t="n">
        <v>0</v>
      </c>
      <c r="AR2084" s="418" t="inlineStr"/>
      <c r="AS2084" s="418" t="inlineStr">
        <is>
          <t>THC,DOC</t>
        </is>
      </c>
      <c r="AT2084" s="418" t="inlineStr">
        <is>
          <t>បានប្រកាសពន្ធ</t>
        </is>
      </c>
    </row>
    <row r="2085">
      <c r="A2085" s="417" t="n">
        <v>2076</v>
      </c>
      <c r="B2085" s="418" t="inlineStr">
        <is>
          <t>Customs Clearance Fee, Permit Fee, Import Deposit and Handling Fee</t>
        </is>
      </c>
      <c r="C2085" s="418" t="inlineStr">
        <is>
          <t>អាយធីអាយ អ៊ិនធើណេសិនណល ត្រេនស័្ពរថេសិន (ខេមបូឌា) ឯ.ក</t>
        </is>
      </c>
      <c r="D2085" s="418" t="inlineStr">
        <is>
          <t>K002-901800477</t>
        </is>
      </c>
      <c r="E2085" s="418" t="inlineStr">
        <is>
          <t>CAM223151</t>
        </is>
      </c>
      <c r="F2085" s="419" t="n">
        <v>44572</v>
      </c>
      <c r="G2085" s="420" t="n">
        <v>4141</v>
      </c>
      <c r="H2085" s="418" t="n"/>
      <c r="I2085" s="455" t="n">
        <v>4141</v>
      </c>
      <c r="J2085" s="418">
        <f>IF(L2085&lt;&gt;"",L2085,K2085)</f>
        <v/>
      </c>
      <c r="K2085" s="418">
        <f>IF(AND(T2085=TRUE, U2085=TRUE, V2085=TRUE), IF(W2085&lt;-0.05, "អនុញ្ញាត (អ្នកផ្គត់ផ្គង់ប្រកាសខ្វះ)", "បានប្រកាស (អនុញ្ញាត)"), IF(AND(T2085=FALSE, U2085=FALSE, V2085=FALSE), "ព្យួរទុក (មិនមានទិន្នន័យ)", "ប្រកាសខុស (ព្យួរទុក)"))</f>
        <v/>
      </c>
      <c r="L2085" s="418" t="inlineStr"/>
      <c r="M2085" s="418" t="inlineStr"/>
      <c r="N2085" s="455" t="n"/>
      <c r="O2085" s="455">
        <f>IF(W2085&lt;0,AI2085,I2085)</f>
        <v/>
      </c>
      <c r="P2085" s="455">
        <f>I2085-O2085</f>
        <v/>
      </c>
      <c r="Q2085" s="418" t="n"/>
      <c r="R2085" s="418" t="inlineStr">
        <is>
          <t>CAM223151</t>
        </is>
      </c>
      <c r="S2085" s="418" t="inlineStr">
        <is>
          <t>CAM223151</t>
        </is>
      </c>
      <c r="T2085" s="418">
        <f>R2085=S2085</f>
        <v/>
      </c>
      <c r="U2085" s="418">
        <f>AND(MONTH(F2085)=MONTH(Y2085), YEAR(F2085)=YEAR(Y2085))</f>
        <v/>
      </c>
      <c r="V2085" s="418">
        <f>AND(AC2085&lt;&gt;"", 'Company information'!D$4&lt;&gt;"", RIGHT(SUBSTITUTE(AC2085,"-",""),9)=RIGHT(SUBSTITUTE('Company information'!D$4,"-",""),9))</f>
        <v/>
      </c>
      <c r="W2085" s="418">
        <f>AI2085-I2085</f>
        <v/>
      </c>
      <c r="X2085" s="455" t="n"/>
      <c r="Y2085" s="419" t="n">
        <v>44866</v>
      </c>
      <c r="Z2085" s="418" t="inlineStr">
        <is>
          <t>CAM223151</t>
        </is>
      </c>
      <c r="AA2085" s="418" t="inlineStr"/>
      <c r="AB2085" s="418" t="inlineStr">
        <is>
          <t>បុគ្គលជាប់អាករ</t>
        </is>
      </c>
      <c r="AC2085" s="418" t="inlineStr">
        <is>
          <t>L001-100067123</t>
        </is>
      </c>
      <c r="AD2085" s="418" t="inlineStr">
        <is>
          <t>រីឡាយអេប៊ល សូស អ៊ិនដាសស្រ្ទៀល (ខេមបូឌា)</t>
        </is>
      </c>
      <c r="AE2085" s="455" t="n">
        <v>45551</v>
      </c>
      <c r="AF2085" s="455" t="n">
        <v>41410</v>
      </c>
      <c r="AG2085" s="455" t="n">
        <v>0</v>
      </c>
      <c r="AH2085" s="455" t="n">
        <v>0</v>
      </c>
      <c r="AI2085" s="455" t="n">
        <v>4141</v>
      </c>
      <c r="AJ2085" s="455" t="n">
        <v>0</v>
      </c>
      <c r="AK2085" s="455" t="n">
        <v>0</v>
      </c>
      <c r="AL2085" s="455" t="n">
        <v>0</v>
      </c>
      <c r="AM2085" s="455" t="n">
        <v>0</v>
      </c>
      <c r="AN2085" s="455" t="n">
        <v>0</v>
      </c>
      <c r="AO2085" s="455" t="n">
        <v>0</v>
      </c>
      <c r="AP2085" s="455" t="n">
        <v>0</v>
      </c>
      <c r="AQ2085" s="455" t="n">
        <v>0</v>
      </c>
      <c r="AR2085" s="418" t="inlineStr"/>
      <c r="AS2085" s="418" t="inlineStr">
        <is>
          <t>WAREHOUSE</t>
        </is>
      </c>
      <c r="AT2085" s="418" t="inlineStr">
        <is>
          <t>បានប្រកាសពន្ធ</t>
        </is>
      </c>
    </row>
    <row r="2086">
      <c r="A2086" s="417" t="n">
        <v>2077</v>
      </c>
      <c r="B2086" s="418" t="inlineStr">
        <is>
          <t>Customs Clearance Fee, Permit Fee, Import Deposit and Handling Fee</t>
        </is>
      </c>
      <c r="C2086" s="418" t="inlineStr">
        <is>
          <t>អាយធីអាយ អ៊ិនធើណេសិនណល ត្រេនស័្ពរថេសិន (ខេមបូឌា) ឯ.ក</t>
        </is>
      </c>
      <c r="D2086" s="418" t="inlineStr">
        <is>
          <t>K002-901800477</t>
        </is>
      </c>
      <c r="E2086" s="418" t="inlineStr">
        <is>
          <t>CAM223152</t>
        </is>
      </c>
      <c r="F2086" s="419" t="n">
        <v>44572</v>
      </c>
      <c r="G2086" s="420" t="n">
        <v>60417</v>
      </c>
      <c r="H2086" s="418" t="n"/>
      <c r="I2086" s="455" t="n">
        <v>60417</v>
      </c>
      <c r="J2086" s="418">
        <f>IF(L2086&lt;&gt;"",L2086,K2086)</f>
        <v/>
      </c>
      <c r="K2086" s="418">
        <f>IF(AND(T2086=TRUE, U2086=TRUE, V2086=TRUE), IF(W2086&lt;-0.05, "អនុញ្ញាត (អ្នកផ្គត់ផ្គង់ប្រកាសខ្វះ)", "បានប្រកាស (អនុញ្ញាត)"), IF(AND(T2086=FALSE, U2086=FALSE, V2086=FALSE), "ព្យួរទុក (មិនមានទិន្នន័យ)", "ប្រកាសខុស (ព្យួរទុក)"))</f>
        <v/>
      </c>
      <c r="L2086" s="418" t="inlineStr"/>
      <c r="M2086" s="418" t="inlineStr"/>
      <c r="N2086" s="455" t="n"/>
      <c r="O2086" s="455">
        <f>IF(W2086&lt;0,AI2086,I2086)</f>
        <v/>
      </c>
      <c r="P2086" s="455">
        <f>I2086-O2086</f>
        <v/>
      </c>
      <c r="Q2086" s="418" t="n"/>
      <c r="R2086" s="418" t="inlineStr">
        <is>
          <t>CAM223152</t>
        </is>
      </c>
      <c r="S2086" s="418" t="inlineStr">
        <is>
          <t>CAM223152</t>
        </is>
      </c>
      <c r="T2086" s="418">
        <f>R2086=S2086</f>
        <v/>
      </c>
      <c r="U2086" s="418">
        <f>AND(MONTH(F2086)=MONTH(Y2086), YEAR(F2086)=YEAR(Y2086))</f>
        <v/>
      </c>
      <c r="V2086" s="418">
        <f>AND(AC2086&lt;&gt;"", 'Company information'!D$4&lt;&gt;"", RIGHT(SUBSTITUTE(AC2086,"-",""),9)=RIGHT(SUBSTITUTE('Company information'!D$4,"-",""),9))</f>
        <v/>
      </c>
      <c r="W2086" s="418">
        <f>AI2086-I2086</f>
        <v/>
      </c>
      <c r="X2086" s="455" t="n"/>
      <c r="Y2086" s="419" t="n">
        <v>44866</v>
      </c>
      <c r="Z2086" s="418" t="inlineStr">
        <is>
          <t>CAM223152</t>
        </is>
      </c>
      <c r="AA2086" s="418" t="inlineStr"/>
      <c r="AB2086" s="418" t="inlineStr">
        <is>
          <t>បុគ្គលជាប់អាករ</t>
        </is>
      </c>
      <c r="AC2086" s="418" t="inlineStr">
        <is>
          <t>L001-100067123</t>
        </is>
      </c>
      <c r="AD2086" s="418" t="inlineStr">
        <is>
          <t>រីឡាយអេប៊ល សូស អ៊ិនដាសស្រ្ទៀល (ខេមបូឌា)</t>
        </is>
      </c>
      <c r="AE2086" s="455" t="n">
        <v>664589</v>
      </c>
      <c r="AF2086" s="455" t="n">
        <v>604172</v>
      </c>
      <c r="AG2086" s="455" t="n">
        <v>0</v>
      </c>
      <c r="AH2086" s="455" t="n">
        <v>0</v>
      </c>
      <c r="AI2086" s="455" t="n">
        <v>60417</v>
      </c>
      <c r="AJ2086" s="455" t="n">
        <v>0</v>
      </c>
      <c r="AK2086" s="455" t="n">
        <v>0</v>
      </c>
      <c r="AL2086" s="455" t="n">
        <v>0</v>
      </c>
      <c r="AM2086" s="455" t="n">
        <v>0</v>
      </c>
      <c r="AN2086" s="455" t="n">
        <v>0</v>
      </c>
      <c r="AO2086" s="455" t="n">
        <v>0</v>
      </c>
      <c r="AP2086" s="455" t="n">
        <v>0</v>
      </c>
      <c r="AQ2086" s="455" t="n">
        <v>0</v>
      </c>
      <c r="AR2086" s="418" t="inlineStr"/>
      <c r="AS2086" s="418" t="inlineStr">
        <is>
          <t>THC,DOC</t>
        </is>
      </c>
      <c r="AT2086" s="418" t="inlineStr">
        <is>
          <t>បានប្រកាសពន្ធ</t>
        </is>
      </c>
    </row>
    <row r="2087">
      <c r="A2087" s="417" t="n">
        <v>2078</v>
      </c>
      <c r="B2087" s="418" t="inlineStr">
        <is>
          <t>Customs Clearance Fee, Extra Trucking Fee, Non-Original Insurance, Permit Fee, Service Charge and Handling Fee</t>
        </is>
      </c>
      <c r="C2087" s="418" t="inlineStr">
        <is>
          <t>កំពង់ផែស្វយ័តក្រុងព្រះសីហនុ</t>
        </is>
      </c>
      <c r="D2087" s="418" t="inlineStr">
        <is>
          <t>L001-100044638</t>
        </is>
      </c>
      <c r="E2087" s="418" t="inlineStr">
        <is>
          <t>191731</t>
        </is>
      </c>
      <c r="F2087" s="419" t="n">
        <v>44631</v>
      </c>
      <c r="G2087" s="420" t="n">
        <v>72071</v>
      </c>
      <c r="H2087" s="418" t="n"/>
      <c r="I2087" s="455" t="n">
        <v>72071</v>
      </c>
      <c r="J2087" s="418">
        <f>IF(L2087&lt;&gt;"",L2087,K2087)</f>
        <v/>
      </c>
      <c r="K2087" s="418">
        <f>IF(AND(T2087=TRUE, U2087=TRUE, V2087=TRUE), IF(W2087&lt;-0.05, "អនុញ្ញាត (អ្នកផ្គត់ផ្គង់ប្រកាសខ្វះ)", "បានប្រកាស (អនុញ្ញាត)"), IF(AND(T2087=FALSE, U2087=FALSE, V2087=FALSE), "ព្យួរទុក (មិនមានទិន្នន័យ)", "ប្រកាសខុស (ព្យួរទុក)"))</f>
        <v/>
      </c>
      <c r="L2087" s="418" t="inlineStr"/>
      <c r="M2087" s="418" t="inlineStr"/>
      <c r="N2087" s="455" t="n"/>
      <c r="O2087" s="455">
        <f>IF(W2087&lt;0,AI2087,I2087)</f>
        <v/>
      </c>
      <c r="P2087" s="455">
        <f>I2087-O2087</f>
        <v/>
      </c>
      <c r="Q2087" s="418" t="n"/>
      <c r="R2087" s="418" t="inlineStr">
        <is>
          <t>191731</t>
        </is>
      </c>
      <c r="S2087" s="418" t="inlineStr"/>
      <c r="T2087" s="418">
        <f>R2087=S2087</f>
        <v/>
      </c>
      <c r="U2087" s="418">
        <f>AND(MONTH(F2087)=MONTH(Y2087), YEAR(F2087)=YEAR(Y2087))</f>
        <v/>
      </c>
      <c r="V2087" s="418">
        <f>AND(AC2087&lt;&gt;"", 'Company information'!D$4&lt;&gt;"", RIGHT(SUBSTITUTE(AC2087,"-",""),9)=RIGHT(SUBSTITUTE('Company information'!D$4,"-",""),9))</f>
        <v/>
      </c>
      <c r="W2087" s="418">
        <f>AI2087-I2087</f>
        <v/>
      </c>
      <c r="X2087" s="455" t="n"/>
      <c r="Y2087" s="417" t="n"/>
      <c r="Z2087" s="418" t="n"/>
      <c r="AA2087" s="418" t="n"/>
      <c r="AB2087" s="418" t="n"/>
      <c r="AC2087" s="418" t="n"/>
      <c r="AD2087" s="418" t="n"/>
      <c r="AE2087" s="455" t="n"/>
      <c r="AF2087" s="455" t="n"/>
      <c r="AG2087" s="455" t="n"/>
      <c r="AH2087" s="455" t="n"/>
      <c r="AI2087" s="455" t="n"/>
      <c r="AJ2087" s="455" t="n"/>
      <c r="AK2087" s="455" t="n"/>
      <c r="AL2087" s="455" t="n"/>
      <c r="AM2087" s="455" t="n"/>
      <c r="AN2087" s="455" t="n"/>
      <c r="AO2087" s="455" t="n"/>
      <c r="AP2087" s="455" t="n"/>
      <c r="AQ2087" s="455" t="n"/>
      <c r="AR2087" s="418" t="n"/>
      <c r="AS2087" s="418" t="n"/>
      <c r="AT2087" s="418" t="n"/>
    </row>
    <row r="2088">
      <c r="A2088" s="417" t="n">
        <v>2079</v>
      </c>
      <c r="B2088" s="418" t="inlineStr">
        <is>
          <t>Customs Clearance Fee, Non-Original Insurance, Permit Fee, Service Charge and Handling Fee</t>
        </is>
      </c>
      <c r="C2088" s="418" t="inlineStr">
        <is>
          <t>កំពង់ផែស្វយ័តក្រុងព្រះសីហនុ</t>
        </is>
      </c>
      <c r="D2088" s="418" t="inlineStr">
        <is>
          <t>L001-100044638</t>
        </is>
      </c>
      <c r="E2088" s="418" t="inlineStr">
        <is>
          <t>189783</t>
        </is>
      </c>
      <c r="F2088" s="419" t="n">
        <v>44572</v>
      </c>
      <c r="G2088" s="420" t="n">
        <v>36027</v>
      </c>
      <c r="H2088" s="418" t="n"/>
      <c r="I2088" s="455" t="n">
        <v>36027</v>
      </c>
      <c r="J2088" s="418">
        <f>IF(L2088&lt;&gt;"",L2088,K2088)</f>
        <v/>
      </c>
      <c r="K2088" s="418">
        <f>IF(AND(T2088=TRUE, U2088=TRUE, V2088=TRUE), IF(W2088&lt;-0.05, "អនុញ្ញាត (អ្នកផ្គត់ផ្គង់ប្រកាសខ្វះ)", "បានប្រកាស (អនុញ្ញាត)"), IF(AND(T2088=FALSE, U2088=FALSE, V2088=FALSE), "ព្យួរទុក (មិនមានទិន្នន័យ)", "ប្រកាសខុស (ព្យួរទុក)"))</f>
        <v/>
      </c>
      <c r="L2088" s="418" t="inlineStr"/>
      <c r="M2088" s="418" t="inlineStr"/>
      <c r="N2088" s="455" t="n"/>
      <c r="O2088" s="455">
        <f>IF(W2088&lt;0,AI2088,I2088)</f>
        <v/>
      </c>
      <c r="P2088" s="455">
        <f>I2088-O2088</f>
        <v/>
      </c>
      <c r="Q2088" s="418" t="n"/>
      <c r="R2088" s="418" t="inlineStr">
        <is>
          <t>189783</t>
        </is>
      </c>
      <c r="S2088" s="418" t="inlineStr"/>
      <c r="T2088" s="418">
        <f>R2088=S2088</f>
        <v/>
      </c>
      <c r="U2088" s="418">
        <f>AND(MONTH(F2088)=MONTH(Y2088), YEAR(F2088)=YEAR(Y2088))</f>
        <v/>
      </c>
      <c r="V2088" s="418">
        <f>AND(AC2088&lt;&gt;"", 'Company information'!D$4&lt;&gt;"", RIGHT(SUBSTITUTE(AC2088,"-",""),9)=RIGHT(SUBSTITUTE('Company information'!D$4,"-",""),9))</f>
        <v/>
      </c>
      <c r="W2088" s="418">
        <f>AI2088-I2088</f>
        <v/>
      </c>
      <c r="X2088" s="455" t="n"/>
      <c r="Y2088" s="417" t="n"/>
      <c r="Z2088" s="418" t="n"/>
      <c r="AA2088" s="418" t="n"/>
      <c r="AB2088" s="418" t="n"/>
      <c r="AC2088" s="418" t="n"/>
      <c r="AD2088" s="418" t="n"/>
      <c r="AE2088" s="455" t="n"/>
      <c r="AF2088" s="455" t="n"/>
      <c r="AG2088" s="455" t="n"/>
      <c r="AH2088" s="455" t="n"/>
      <c r="AI2088" s="455" t="n"/>
      <c r="AJ2088" s="455" t="n"/>
      <c r="AK2088" s="455" t="n"/>
      <c r="AL2088" s="455" t="n"/>
      <c r="AM2088" s="455" t="n"/>
      <c r="AN2088" s="455" t="n"/>
      <c r="AO2088" s="455" t="n"/>
      <c r="AP2088" s="455" t="n"/>
      <c r="AQ2088" s="455" t="n"/>
      <c r="AR2088" s="418" t="n"/>
      <c r="AS2088" s="418" t="n"/>
      <c r="AT2088" s="418" t="n"/>
    </row>
    <row r="2089">
      <c r="A2089" s="417" t="n">
        <v>2080</v>
      </c>
      <c r="B2089" s="418" t="inlineStr">
        <is>
          <t>Customs Clearance Fee, Permit Fee, Import Deposit and Handling Fee</t>
        </is>
      </c>
      <c r="C2089" s="418" t="inlineStr">
        <is>
          <t>ជេអេចអិល (ខេមបូឌា) ឡូជីស្ទីក ឯ.ក</t>
        </is>
      </c>
      <c r="D2089" s="418" t="inlineStr">
        <is>
          <t>K006-901803075</t>
        </is>
      </c>
      <c r="E2089" s="418" t="inlineStr">
        <is>
          <t>JHL-22-02795</t>
        </is>
      </c>
      <c r="F2089" s="419" t="n">
        <v>44895</v>
      </c>
      <c r="G2089" s="420" t="n">
        <v>94394</v>
      </c>
      <c r="H2089" s="418" t="n"/>
      <c r="I2089" s="455" t="n">
        <v>94394</v>
      </c>
      <c r="J2089" s="418">
        <f>IF(L2089&lt;&gt;"",L2089,K2089)</f>
        <v/>
      </c>
      <c r="K2089" s="418">
        <f>IF(AND(T2089=TRUE, U2089=TRUE, V2089=TRUE), IF(W2089&lt;-0.05, "អនុញ្ញាត (អ្នកផ្គត់ផ្គង់ប្រកាសខ្វះ)", "បានប្រកាស (អនុញ្ញាត)"), IF(AND(T2089=FALSE, U2089=FALSE, V2089=FALSE), "ព្យួរទុក (មិនមានទិន្នន័យ)", "ប្រកាសខុស (ព្យួរទុក)"))</f>
        <v/>
      </c>
      <c r="L2089" s="418" t="inlineStr"/>
      <c r="M2089" s="418" t="inlineStr"/>
      <c r="N2089" s="455" t="n"/>
      <c r="O2089" s="455">
        <f>IF(W2089&lt;0,AI2089,I2089)</f>
        <v/>
      </c>
      <c r="P2089" s="455">
        <f>I2089-O2089</f>
        <v/>
      </c>
      <c r="Q2089" s="418" t="n"/>
      <c r="R2089" s="418" t="inlineStr">
        <is>
          <t>JHL-22-02795</t>
        </is>
      </c>
      <c r="S2089" s="418" t="inlineStr">
        <is>
          <t>JHL-22-02795</t>
        </is>
      </c>
      <c r="T2089" s="418">
        <f>R2089=S2089</f>
        <v/>
      </c>
      <c r="U2089" s="418">
        <f>AND(MONTH(F2089)=MONTH(Y2089), YEAR(F2089)=YEAR(Y2089))</f>
        <v/>
      </c>
      <c r="V2089" s="418">
        <f>AND(AC2089&lt;&gt;"", 'Company information'!D$4&lt;&gt;"", RIGHT(SUBSTITUTE(AC2089,"-",""),9)=RIGHT(SUBSTITUTE('Company information'!D$4,"-",""),9))</f>
        <v/>
      </c>
      <c r="W2089" s="418">
        <f>AI2089-I2089</f>
        <v/>
      </c>
      <c r="X2089" s="455" t="n"/>
      <c r="Y2089" s="419" t="n">
        <v>44895</v>
      </c>
      <c r="Z2089" s="418" t="inlineStr">
        <is>
          <t>JHL-22-02795</t>
        </is>
      </c>
      <c r="AA2089" s="418" t="inlineStr"/>
      <c r="AB2089" s="418" t="inlineStr">
        <is>
          <t>បុគ្គលជាប់អាករ</t>
        </is>
      </c>
      <c r="AC2089" s="418" t="inlineStr">
        <is>
          <t>L001-100067123</t>
        </is>
      </c>
      <c r="AD2089" s="418" t="inlineStr">
        <is>
          <t>រីឡាយអេប៊ល សូស អ៊ិនដាសស្រ្ទៀល (ខេមបូឌា)</t>
        </is>
      </c>
      <c r="AE2089" s="455" t="n">
        <v>1038332</v>
      </c>
      <c r="AF2089" s="455" t="n">
        <v>943938</v>
      </c>
      <c r="AG2089" s="455" t="n">
        <v>0</v>
      </c>
      <c r="AH2089" s="455" t="n">
        <v>0</v>
      </c>
      <c r="AI2089" s="455" t="n">
        <v>94394</v>
      </c>
      <c r="AJ2089" s="455" t="n">
        <v>0</v>
      </c>
      <c r="AK2089" s="455" t="n">
        <v>0</v>
      </c>
      <c r="AL2089" s="455" t="n">
        <v>0</v>
      </c>
      <c r="AM2089" s="455" t="n">
        <v>0</v>
      </c>
      <c r="AN2089" s="455" t="n">
        <v>0</v>
      </c>
      <c r="AO2089" s="455" t="n">
        <v>0</v>
      </c>
      <c r="AP2089" s="455" t="n">
        <v>0</v>
      </c>
      <c r="AQ2089" s="455" t="n">
        <v>0</v>
      </c>
      <c r="AR2089" s="418" t="inlineStr"/>
      <c r="AS2089" s="418" t="inlineStr">
        <is>
          <t>Import Export clearance services</t>
        </is>
      </c>
      <c r="AT2089" s="418" t="inlineStr">
        <is>
          <t>បានប្រកាសពន្ធ</t>
        </is>
      </c>
    </row>
    <row r="2090">
      <c r="A2090" s="417" t="n">
        <v>2081</v>
      </c>
      <c r="B2090" s="418" t="inlineStr">
        <is>
          <t>Customs Clearance Fee, Extra Trucking Fee, Non-Original Insurance, Permit Fee,, Service Charge and Handling Fee</t>
        </is>
      </c>
      <c r="C2090" s="418" t="inlineStr">
        <is>
          <t>ជេអេចអិល (ខេមបូឌា) ឡូជីស្ទីក ឯ.ក</t>
        </is>
      </c>
      <c r="D2090" s="418" t="inlineStr">
        <is>
          <t>K006-901803075</t>
        </is>
      </c>
      <c r="E2090" s="418" t="inlineStr">
        <is>
          <t>JHL-22-02752</t>
        </is>
      </c>
      <c r="F2090" s="419" t="n">
        <v>44894</v>
      </c>
      <c r="G2090" s="420" t="n">
        <v>237245</v>
      </c>
      <c r="H2090" s="418" t="n"/>
      <c r="I2090" s="455" t="n">
        <v>237245</v>
      </c>
      <c r="J2090" s="418">
        <f>IF(L2090&lt;&gt;"",L2090,K2090)</f>
        <v/>
      </c>
      <c r="K2090" s="418">
        <f>IF(AND(T2090=TRUE, U2090=TRUE, V2090=TRUE), IF(W2090&lt;-0.05, "អនុញ្ញាត (អ្នកផ្គត់ផ្គង់ប្រកាសខ្វះ)", "បានប្រកាស (អនុញ្ញាត)"), IF(AND(T2090=FALSE, U2090=FALSE, V2090=FALSE), "ព្យួរទុក (មិនមានទិន្នន័យ)", "ប្រកាសខុស (ព្យួរទុក)"))</f>
        <v/>
      </c>
      <c r="L2090" s="418" t="inlineStr"/>
      <c r="M2090" s="418" t="inlineStr"/>
      <c r="N2090" s="455" t="n"/>
      <c r="O2090" s="455">
        <f>IF(W2090&lt;0,AI2090,I2090)</f>
        <v/>
      </c>
      <c r="P2090" s="455">
        <f>I2090-O2090</f>
        <v/>
      </c>
      <c r="Q2090" s="418" t="n"/>
      <c r="R2090" s="418" t="inlineStr">
        <is>
          <t>JHL-22-02752</t>
        </is>
      </c>
      <c r="S2090" s="418" t="inlineStr">
        <is>
          <t>JHL-22-02752</t>
        </is>
      </c>
      <c r="T2090" s="418">
        <f>R2090=S2090</f>
        <v/>
      </c>
      <c r="U2090" s="418">
        <f>AND(MONTH(F2090)=MONTH(Y2090), YEAR(F2090)=YEAR(Y2090))</f>
        <v/>
      </c>
      <c r="V2090" s="418">
        <f>AND(AC2090&lt;&gt;"", 'Company information'!D$4&lt;&gt;"", RIGHT(SUBSTITUTE(AC2090,"-",""),9)=RIGHT(SUBSTITUTE('Company information'!D$4,"-",""),9))</f>
        <v/>
      </c>
      <c r="W2090" s="418">
        <f>AI2090-I2090</f>
        <v/>
      </c>
      <c r="X2090" s="455" t="n"/>
      <c r="Y2090" s="419" t="n">
        <v>44894</v>
      </c>
      <c r="Z2090" s="418" t="inlineStr">
        <is>
          <t>JHL-22-02752</t>
        </is>
      </c>
      <c r="AA2090" s="418" t="inlineStr"/>
      <c r="AB2090" s="418" t="inlineStr">
        <is>
          <t>បុគ្គលជាប់អាករ</t>
        </is>
      </c>
      <c r="AC2090" s="418" t="inlineStr">
        <is>
          <t>L001-100067123</t>
        </is>
      </c>
      <c r="AD2090" s="418" t="inlineStr">
        <is>
          <t>រីឡាយអេប៊ល សូស អ៊ិនដាសស្រ្ទៀល (ខេមបូឌា)</t>
        </is>
      </c>
      <c r="AE2090" s="455" t="n">
        <v>2609695</v>
      </c>
      <c r="AF2090" s="455" t="n">
        <v>2372450</v>
      </c>
      <c r="AG2090" s="455" t="n">
        <v>0</v>
      </c>
      <c r="AH2090" s="455" t="n">
        <v>0</v>
      </c>
      <c r="AI2090" s="455" t="n">
        <v>237245</v>
      </c>
      <c r="AJ2090" s="455" t="n">
        <v>0</v>
      </c>
      <c r="AK2090" s="455" t="n">
        <v>0</v>
      </c>
      <c r="AL2090" s="455" t="n">
        <v>0</v>
      </c>
      <c r="AM2090" s="455" t="n">
        <v>0</v>
      </c>
      <c r="AN2090" s="455" t="n">
        <v>0</v>
      </c>
      <c r="AO2090" s="455" t="n">
        <v>0</v>
      </c>
      <c r="AP2090" s="455" t="n">
        <v>0</v>
      </c>
      <c r="AQ2090" s="455" t="n">
        <v>0</v>
      </c>
      <c r="AR2090" s="418" t="inlineStr"/>
      <c r="AS2090" s="418" t="inlineStr">
        <is>
          <t>Import Export clearance services</t>
        </is>
      </c>
      <c r="AT2090" s="418" t="inlineStr">
        <is>
          <t>បានប្រកាសពន្ធ</t>
        </is>
      </c>
    </row>
    <row r="2091">
      <c r="A2091" s="417" t="n">
        <v>2082</v>
      </c>
      <c r="B2091" s="418" t="inlineStr">
        <is>
          <t>Customs Clearance Fee, Extra Trucking Fee, Non-Original Insurance, Permit Fee, Service Charge and Handling Fee</t>
        </is>
      </c>
      <c r="C2091" s="418" t="inlineStr">
        <is>
          <t>ជេអេចអិល (ខេមបូឌា) ឡូជីស្ទីក ឯ.ក</t>
        </is>
      </c>
      <c r="D2091" s="418" t="inlineStr">
        <is>
          <t>K006-901803075</t>
        </is>
      </c>
      <c r="E2091" s="418" t="inlineStr">
        <is>
          <t>JHL-22-02753</t>
        </is>
      </c>
      <c r="F2091" s="419" t="n">
        <v>44894</v>
      </c>
      <c r="G2091" s="420" t="n">
        <v>67254</v>
      </c>
      <c r="H2091" s="418" t="n"/>
      <c r="I2091" s="455" t="n">
        <v>67254</v>
      </c>
      <c r="J2091" s="418">
        <f>IF(L2091&lt;&gt;"",L2091,K2091)</f>
        <v/>
      </c>
      <c r="K2091" s="418">
        <f>IF(AND(T2091=TRUE, U2091=TRUE, V2091=TRUE), IF(W2091&lt;-0.05, "អនុញ្ញាត (អ្នកផ្គត់ផ្គង់ប្រកាសខ្វះ)", "បានប្រកាស (អនុញ្ញាត)"), IF(AND(T2091=FALSE, U2091=FALSE, V2091=FALSE), "ព្យួរទុក (មិនមានទិន្នន័យ)", "ប្រកាសខុស (ព្យួរទុក)"))</f>
        <v/>
      </c>
      <c r="L2091" s="418" t="inlineStr"/>
      <c r="M2091" s="418" t="inlineStr"/>
      <c r="N2091" s="455" t="n"/>
      <c r="O2091" s="455">
        <f>IF(W2091&lt;0,AI2091,I2091)</f>
        <v/>
      </c>
      <c r="P2091" s="455">
        <f>I2091-O2091</f>
        <v/>
      </c>
      <c r="Q2091" s="418" t="n"/>
      <c r="R2091" s="418" t="inlineStr">
        <is>
          <t>JHL-22-02753</t>
        </is>
      </c>
      <c r="S2091" s="418" t="inlineStr">
        <is>
          <t>JHL-22-02753</t>
        </is>
      </c>
      <c r="T2091" s="418">
        <f>R2091=S2091</f>
        <v/>
      </c>
      <c r="U2091" s="418">
        <f>AND(MONTH(F2091)=MONTH(Y2091), YEAR(F2091)=YEAR(Y2091))</f>
        <v/>
      </c>
      <c r="V2091" s="418">
        <f>AND(AC2091&lt;&gt;"", 'Company information'!D$4&lt;&gt;"", RIGHT(SUBSTITUTE(AC2091,"-",""),9)=RIGHT(SUBSTITUTE('Company information'!D$4,"-",""),9))</f>
        <v/>
      </c>
      <c r="W2091" s="418">
        <f>AI2091-I2091</f>
        <v/>
      </c>
      <c r="X2091" s="455" t="n"/>
      <c r="Y2091" s="419" t="n">
        <v>44894</v>
      </c>
      <c r="Z2091" s="418" t="inlineStr">
        <is>
          <t>JHL-22-02753</t>
        </is>
      </c>
      <c r="AA2091" s="418" t="inlineStr"/>
      <c r="AB2091" s="418" t="inlineStr">
        <is>
          <t>បុគ្គលជាប់អាករ</t>
        </is>
      </c>
      <c r="AC2091" s="418" t="inlineStr">
        <is>
          <t>L001-100067123</t>
        </is>
      </c>
      <c r="AD2091" s="418" t="inlineStr">
        <is>
          <t>រីឡាយអេប៊ល សូស អ៊ិនដាសស្រ្ទៀល (ខេមបូឌា)</t>
        </is>
      </c>
      <c r="AE2091" s="455" t="n">
        <v>739792</v>
      </c>
      <c r="AF2091" s="455" t="n">
        <v>672538</v>
      </c>
      <c r="AG2091" s="455" t="n">
        <v>0</v>
      </c>
      <c r="AH2091" s="455" t="n">
        <v>0</v>
      </c>
      <c r="AI2091" s="455" t="n">
        <v>67254</v>
      </c>
      <c r="AJ2091" s="455" t="n">
        <v>0</v>
      </c>
      <c r="AK2091" s="455" t="n">
        <v>0</v>
      </c>
      <c r="AL2091" s="455" t="n">
        <v>0</v>
      </c>
      <c r="AM2091" s="455" t="n">
        <v>0</v>
      </c>
      <c r="AN2091" s="455" t="n">
        <v>0</v>
      </c>
      <c r="AO2091" s="455" t="n">
        <v>0</v>
      </c>
      <c r="AP2091" s="455" t="n">
        <v>0</v>
      </c>
      <c r="AQ2091" s="455" t="n">
        <v>0</v>
      </c>
      <c r="AR2091" s="418" t="inlineStr"/>
      <c r="AS2091" s="418" t="inlineStr">
        <is>
          <t>Import Export clearance services</t>
        </is>
      </c>
      <c r="AT2091" s="418" t="inlineStr">
        <is>
          <t>បានប្រកាសពន្ធ</t>
        </is>
      </c>
    </row>
    <row r="2092">
      <c r="A2092" s="417" t="n">
        <v>2083</v>
      </c>
      <c r="B2092" s="418" t="inlineStr">
        <is>
          <t>Customs Clearance Fee, Extra Trucking Fee, Non-Original Insurance, Permit Fee, Service Charge and Handling Fee</t>
        </is>
      </c>
      <c r="C2092" s="418" t="inlineStr">
        <is>
          <t>ជេអេចអិល (ខេមបូឌា) ឡូជីស្ទីក ឯ.ក</t>
        </is>
      </c>
      <c r="D2092" s="418" t="inlineStr">
        <is>
          <t>K006-901803075</t>
        </is>
      </c>
      <c r="E2092" s="418" t="inlineStr">
        <is>
          <t>JHL-22-02751</t>
        </is>
      </c>
      <c r="F2092" s="419" t="n">
        <v>44894</v>
      </c>
      <c r="G2092" s="420" t="n">
        <v>237245</v>
      </c>
      <c r="H2092" s="418" t="n"/>
      <c r="I2092" s="455" t="n">
        <v>237245</v>
      </c>
      <c r="J2092" s="418">
        <f>IF(L2092&lt;&gt;"",L2092,K2092)</f>
        <v/>
      </c>
      <c r="K2092" s="418">
        <f>IF(AND(T2092=TRUE, U2092=TRUE, V2092=TRUE), IF(W2092&lt;-0.05, "អនុញ្ញាត (អ្នកផ្គត់ផ្គង់ប្រកាសខ្វះ)", "បានប្រកាស (អនុញ្ញាត)"), IF(AND(T2092=FALSE, U2092=FALSE, V2092=FALSE), "ព្យួរទុក (មិនមានទិន្នន័យ)", "ប្រកាសខុស (ព្យួរទុក)"))</f>
        <v/>
      </c>
      <c r="L2092" s="418" t="inlineStr"/>
      <c r="M2092" s="418" t="inlineStr"/>
      <c r="N2092" s="455" t="n"/>
      <c r="O2092" s="455">
        <f>IF(W2092&lt;0,AI2092,I2092)</f>
        <v/>
      </c>
      <c r="P2092" s="455">
        <f>I2092-O2092</f>
        <v/>
      </c>
      <c r="Q2092" s="418" t="n"/>
      <c r="R2092" s="418" t="inlineStr">
        <is>
          <t>JHL-22-02751</t>
        </is>
      </c>
      <c r="S2092" s="418" t="inlineStr">
        <is>
          <t>JHL-22-02751</t>
        </is>
      </c>
      <c r="T2092" s="418">
        <f>R2092=S2092</f>
        <v/>
      </c>
      <c r="U2092" s="418">
        <f>AND(MONTH(F2092)=MONTH(Y2092), YEAR(F2092)=YEAR(Y2092))</f>
        <v/>
      </c>
      <c r="V2092" s="418">
        <f>AND(AC2092&lt;&gt;"", 'Company information'!D$4&lt;&gt;"", RIGHT(SUBSTITUTE(AC2092,"-",""),9)=RIGHT(SUBSTITUTE('Company information'!D$4,"-",""),9))</f>
        <v/>
      </c>
      <c r="W2092" s="418">
        <f>AI2092-I2092</f>
        <v/>
      </c>
      <c r="X2092" s="455" t="n"/>
      <c r="Y2092" s="419" t="n">
        <v>44894</v>
      </c>
      <c r="Z2092" s="418" t="inlineStr">
        <is>
          <t>JHL-22-02751</t>
        </is>
      </c>
      <c r="AA2092" s="418" t="inlineStr"/>
      <c r="AB2092" s="418" t="inlineStr">
        <is>
          <t>បុគ្គលជាប់អាករ</t>
        </is>
      </c>
      <c r="AC2092" s="418" t="inlineStr">
        <is>
          <t>L001-100067123</t>
        </is>
      </c>
      <c r="AD2092" s="418" t="inlineStr">
        <is>
          <t>រីឡាយអេប៊ល សូស អ៊ិនដាសស្រ្ទៀល (ខេមបូឌា)</t>
        </is>
      </c>
      <c r="AE2092" s="455" t="n">
        <v>2609695</v>
      </c>
      <c r="AF2092" s="455" t="n">
        <v>2372450</v>
      </c>
      <c r="AG2092" s="455" t="n">
        <v>0</v>
      </c>
      <c r="AH2092" s="455" t="n">
        <v>0</v>
      </c>
      <c r="AI2092" s="455" t="n">
        <v>237245</v>
      </c>
      <c r="AJ2092" s="455" t="n">
        <v>0</v>
      </c>
      <c r="AK2092" s="455" t="n">
        <v>0</v>
      </c>
      <c r="AL2092" s="455" t="n">
        <v>0</v>
      </c>
      <c r="AM2092" s="455" t="n">
        <v>0</v>
      </c>
      <c r="AN2092" s="455" t="n">
        <v>0</v>
      </c>
      <c r="AO2092" s="455" t="n">
        <v>0</v>
      </c>
      <c r="AP2092" s="455" t="n">
        <v>0</v>
      </c>
      <c r="AQ2092" s="455" t="n">
        <v>0</v>
      </c>
      <c r="AR2092" s="418" t="inlineStr"/>
      <c r="AS2092" s="418" t="inlineStr">
        <is>
          <t>Import Export clearance services</t>
        </is>
      </c>
      <c r="AT2092" s="418" t="inlineStr">
        <is>
          <t>បានប្រកាសពន្ធ</t>
        </is>
      </c>
    </row>
    <row r="2093">
      <c r="A2093" s="417" t="n">
        <v>2084</v>
      </c>
      <c r="B2093" s="418" t="inlineStr">
        <is>
          <t>Customs Clearance Fee, Extra Trucking Fee, Non-Original Insurance, Permit Fee, Service Charge and Handling Fee</t>
        </is>
      </c>
      <c r="C2093" s="418" t="inlineStr">
        <is>
          <t>ជេអេចអិល (ខេមបូឌា) ឡូជីស្ទីក ឯ.ក</t>
        </is>
      </c>
      <c r="D2093" s="418" t="inlineStr">
        <is>
          <t>K006-901803075</t>
        </is>
      </c>
      <c r="E2093" s="418" t="inlineStr">
        <is>
          <t>JHL-22-02750</t>
        </is>
      </c>
      <c r="F2093" s="419" t="n">
        <v>44894</v>
      </c>
      <c r="G2093" s="420" t="n">
        <v>148949</v>
      </c>
      <c r="H2093" s="418" t="n"/>
      <c r="I2093" s="455" t="n">
        <v>148949</v>
      </c>
      <c r="J2093" s="418">
        <f>IF(L2093&lt;&gt;"",L2093,K2093)</f>
        <v/>
      </c>
      <c r="K2093" s="418">
        <f>IF(AND(T2093=TRUE, U2093=TRUE, V2093=TRUE), IF(W2093&lt;-0.05, "អនុញ្ញាត (អ្នកផ្គត់ផ្គង់ប្រកាសខ្វះ)", "បានប្រកាស (អនុញ្ញាត)"), IF(AND(T2093=FALSE, U2093=FALSE, V2093=FALSE), "ព្យួរទុក (មិនមានទិន្នន័យ)", "ប្រកាសខុស (ព្យួរទុក)"))</f>
        <v/>
      </c>
      <c r="L2093" s="418" t="inlineStr"/>
      <c r="M2093" s="418" t="inlineStr"/>
      <c r="N2093" s="455" t="n"/>
      <c r="O2093" s="455">
        <f>IF(W2093&lt;0,AI2093,I2093)</f>
        <v/>
      </c>
      <c r="P2093" s="455">
        <f>I2093-O2093</f>
        <v/>
      </c>
      <c r="Q2093" s="418" t="n"/>
      <c r="R2093" s="418" t="inlineStr">
        <is>
          <t>JHL-22-02750</t>
        </is>
      </c>
      <c r="S2093" s="418" t="inlineStr">
        <is>
          <t>JHL-22-02750</t>
        </is>
      </c>
      <c r="T2093" s="418">
        <f>R2093=S2093</f>
        <v/>
      </c>
      <c r="U2093" s="418">
        <f>AND(MONTH(F2093)=MONTH(Y2093), YEAR(F2093)=YEAR(Y2093))</f>
        <v/>
      </c>
      <c r="V2093" s="418">
        <f>AND(AC2093&lt;&gt;"", 'Company information'!D$4&lt;&gt;"", RIGHT(SUBSTITUTE(AC2093,"-",""),9)=RIGHT(SUBSTITUTE('Company information'!D$4,"-",""),9))</f>
        <v/>
      </c>
      <c r="W2093" s="418">
        <f>AI2093-I2093</f>
        <v/>
      </c>
      <c r="X2093" s="455" t="n"/>
      <c r="Y2093" s="419" t="n">
        <v>44894</v>
      </c>
      <c r="Z2093" s="418" t="inlineStr">
        <is>
          <t>JHL-22-02750</t>
        </is>
      </c>
      <c r="AA2093" s="418" t="inlineStr"/>
      <c r="AB2093" s="418" t="inlineStr">
        <is>
          <t>បុគ្គលជាប់អាករ</t>
        </is>
      </c>
      <c r="AC2093" s="418" t="inlineStr">
        <is>
          <t>L001-100067123</t>
        </is>
      </c>
      <c r="AD2093" s="418" t="inlineStr">
        <is>
          <t>រីឡាយអេប៊ល សូស អ៊ិនដាសស្រ្ទៀល (ខេមបូឌា)</t>
        </is>
      </c>
      <c r="AE2093" s="455" t="n">
        <v>1638435</v>
      </c>
      <c r="AF2093" s="455" t="n">
        <v>1489486</v>
      </c>
      <c r="AG2093" s="455" t="n">
        <v>0</v>
      </c>
      <c r="AH2093" s="455" t="n">
        <v>0</v>
      </c>
      <c r="AI2093" s="455" t="n">
        <v>148949</v>
      </c>
      <c r="AJ2093" s="455" t="n">
        <v>0</v>
      </c>
      <c r="AK2093" s="455" t="n">
        <v>0</v>
      </c>
      <c r="AL2093" s="455" t="n">
        <v>0</v>
      </c>
      <c r="AM2093" s="455" t="n">
        <v>0</v>
      </c>
      <c r="AN2093" s="455" t="n">
        <v>0</v>
      </c>
      <c r="AO2093" s="455" t="n">
        <v>0</v>
      </c>
      <c r="AP2093" s="455" t="n">
        <v>0</v>
      </c>
      <c r="AQ2093" s="455" t="n">
        <v>0</v>
      </c>
      <c r="AR2093" s="418" t="inlineStr"/>
      <c r="AS2093" s="418" t="inlineStr">
        <is>
          <t>Import Export clearance services</t>
        </is>
      </c>
      <c r="AT2093" s="418" t="inlineStr">
        <is>
          <t>បានប្រកាសពន្ធ</t>
        </is>
      </c>
    </row>
    <row r="2094">
      <c r="A2094" s="417" t="n">
        <v>2085</v>
      </c>
      <c r="B2094" s="418" t="inlineStr">
        <is>
          <t>Customs Clearance Fee, Non-Original Insurance, Permit Fee, Service Charge and Handling Fee</t>
        </is>
      </c>
      <c r="C2094" s="418" t="inlineStr">
        <is>
          <t>ជេអេចអិល (ខេមបូឌា) ឡូជីស្ទីក ឯ.ក</t>
        </is>
      </c>
      <c r="D2094" s="418" t="inlineStr">
        <is>
          <t>K006-901803075</t>
        </is>
      </c>
      <c r="E2094" s="418" t="inlineStr">
        <is>
          <t>JHL-22-02749</t>
        </is>
      </c>
      <c r="F2094" s="419" t="n">
        <v>44894</v>
      </c>
      <c r="G2094" s="420" t="n">
        <v>417551</v>
      </c>
      <c r="H2094" s="418" t="n"/>
      <c r="I2094" s="455" t="n">
        <v>417551</v>
      </c>
      <c r="J2094" s="418">
        <f>IF(L2094&lt;&gt;"",L2094,K2094)</f>
        <v/>
      </c>
      <c r="K2094" s="418">
        <f>IF(AND(T2094=TRUE, U2094=TRUE, V2094=TRUE), IF(W2094&lt;-0.05, "អនុញ្ញាត (អ្នកផ្គត់ផ្គង់ប្រកាសខ្វះ)", "បានប្រកាស (អនុញ្ញាត)"), IF(AND(T2094=FALSE, U2094=FALSE, V2094=FALSE), "ព្យួរទុក (មិនមានទិន្នន័យ)", "ប្រកាសខុស (ព្យួរទុក)"))</f>
        <v/>
      </c>
      <c r="L2094" s="418" t="inlineStr"/>
      <c r="M2094" s="418" t="inlineStr"/>
      <c r="N2094" s="455" t="n"/>
      <c r="O2094" s="455">
        <f>IF(W2094&lt;0,AI2094,I2094)</f>
        <v/>
      </c>
      <c r="P2094" s="455">
        <f>I2094-O2094</f>
        <v/>
      </c>
      <c r="Q2094" s="418" t="n"/>
      <c r="R2094" s="418" t="inlineStr">
        <is>
          <t>JHL-22-02749</t>
        </is>
      </c>
      <c r="S2094" s="418" t="inlineStr">
        <is>
          <t>JHL-22-02749</t>
        </is>
      </c>
      <c r="T2094" s="418">
        <f>R2094=S2094</f>
        <v/>
      </c>
      <c r="U2094" s="418">
        <f>AND(MONTH(F2094)=MONTH(Y2094), YEAR(F2094)=YEAR(Y2094))</f>
        <v/>
      </c>
      <c r="V2094" s="418">
        <f>AND(AC2094&lt;&gt;"", 'Company information'!D$4&lt;&gt;"", RIGHT(SUBSTITUTE(AC2094,"-",""),9)=RIGHT(SUBSTITUTE('Company information'!D$4,"-",""),9))</f>
        <v/>
      </c>
      <c r="W2094" s="418">
        <f>AI2094-I2094</f>
        <v/>
      </c>
      <c r="X2094" s="455" t="n"/>
      <c r="Y2094" s="419" t="n">
        <v>44894</v>
      </c>
      <c r="Z2094" s="418" t="inlineStr">
        <is>
          <t>JHL-22-02749</t>
        </is>
      </c>
      <c r="AA2094" s="418" t="inlineStr"/>
      <c r="AB2094" s="418" t="inlineStr">
        <is>
          <t>បុគ្គលជាប់អាករ</t>
        </is>
      </c>
      <c r="AC2094" s="418" t="inlineStr">
        <is>
          <t>L001-100067123</t>
        </is>
      </c>
      <c r="AD2094" s="418" t="inlineStr">
        <is>
          <t>រីឡាយអេប៊ល សូស អ៊ិនដាសស្រ្ទៀល (ខេមបូឌា)</t>
        </is>
      </c>
      <c r="AE2094" s="455" t="n">
        <v>4593063</v>
      </c>
      <c r="AF2094" s="455" t="n">
        <v>4175512</v>
      </c>
      <c r="AG2094" s="455" t="n">
        <v>0</v>
      </c>
      <c r="AH2094" s="455" t="n">
        <v>0</v>
      </c>
      <c r="AI2094" s="455" t="n">
        <v>417551</v>
      </c>
      <c r="AJ2094" s="455" t="n">
        <v>0</v>
      </c>
      <c r="AK2094" s="455" t="n">
        <v>0</v>
      </c>
      <c r="AL2094" s="455" t="n">
        <v>0</v>
      </c>
      <c r="AM2094" s="455" t="n">
        <v>0</v>
      </c>
      <c r="AN2094" s="455" t="n">
        <v>0</v>
      </c>
      <c r="AO2094" s="455" t="n">
        <v>0</v>
      </c>
      <c r="AP2094" s="455" t="n">
        <v>0</v>
      </c>
      <c r="AQ2094" s="455" t="n">
        <v>0</v>
      </c>
      <c r="AR2094" s="418" t="inlineStr"/>
      <c r="AS2094" s="418" t="inlineStr">
        <is>
          <t>Import Export clearance services</t>
        </is>
      </c>
      <c r="AT2094" s="418" t="inlineStr">
        <is>
          <t>បានប្រកាសពន្ធ</t>
        </is>
      </c>
    </row>
    <row r="2095">
      <c r="A2095" s="417" t="n">
        <v>2086</v>
      </c>
      <c r="B2095" s="418" t="inlineStr">
        <is>
          <t>Customs Clearance Fee, Non-Original Insurance, Permit Fee, Service Charge and Handling Fee</t>
        </is>
      </c>
      <c r="C2095" s="418" t="inlineStr">
        <is>
          <t>ជេអេចអិល (ខេមបូឌា) ឡូជីស្ទីក ឯ.ក</t>
        </is>
      </c>
      <c r="D2095" s="418" t="inlineStr">
        <is>
          <t>K006-901803075</t>
        </is>
      </c>
      <c r="E2095" s="418" t="inlineStr">
        <is>
          <t>JHL-22-02748</t>
        </is>
      </c>
      <c r="F2095" s="419" t="n">
        <v>44894</v>
      </c>
      <c r="G2095" s="420" t="n">
        <v>67254</v>
      </c>
      <c r="H2095" s="418" t="n"/>
      <c r="I2095" s="455" t="n">
        <v>67254</v>
      </c>
      <c r="J2095" s="418">
        <f>IF(L2095&lt;&gt;"",L2095,K2095)</f>
        <v/>
      </c>
      <c r="K2095" s="418">
        <f>IF(AND(T2095=TRUE, U2095=TRUE, V2095=TRUE), IF(W2095&lt;-0.05, "អនុញ្ញាត (អ្នកផ្គត់ផ្គង់ប្រកាសខ្វះ)", "បានប្រកាស (អនុញ្ញាត)"), IF(AND(T2095=FALSE, U2095=FALSE, V2095=FALSE), "ព្យួរទុក (មិនមានទិន្នន័យ)", "ប្រកាសខុស (ព្យួរទុក)"))</f>
        <v/>
      </c>
      <c r="L2095" s="418" t="inlineStr"/>
      <c r="M2095" s="418" t="inlineStr"/>
      <c r="N2095" s="455" t="n"/>
      <c r="O2095" s="455">
        <f>IF(W2095&lt;0,AI2095,I2095)</f>
        <v/>
      </c>
      <c r="P2095" s="455">
        <f>I2095-O2095</f>
        <v/>
      </c>
      <c r="Q2095" s="418" t="n"/>
      <c r="R2095" s="418" t="inlineStr">
        <is>
          <t>JHL-22-02748</t>
        </is>
      </c>
      <c r="S2095" s="418" t="inlineStr">
        <is>
          <t>JHL-22-02748</t>
        </is>
      </c>
      <c r="T2095" s="418">
        <f>R2095=S2095</f>
        <v/>
      </c>
      <c r="U2095" s="418">
        <f>AND(MONTH(F2095)=MONTH(Y2095), YEAR(F2095)=YEAR(Y2095))</f>
        <v/>
      </c>
      <c r="V2095" s="418">
        <f>AND(AC2095&lt;&gt;"", 'Company information'!D$4&lt;&gt;"", RIGHT(SUBSTITUTE(AC2095,"-",""),9)=RIGHT(SUBSTITUTE('Company information'!D$4,"-",""),9))</f>
        <v/>
      </c>
      <c r="W2095" s="418">
        <f>AI2095-I2095</f>
        <v/>
      </c>
      <c r="X2095" s="455" t="n"/>
      <c r="Y2095" s="419" t="n">
        <v>44894</v>
      </c>
      <c r="Z2095" s="418" t="inlineStr">
        <is>
          <t>JHL-22-02748</t>
        </is>
      </c>
      <c r="AA2095" s="418" t="inlineStr"/>
      <c r="AB2095" s="418" t="inlineStr">
        <is>
          <t>បុគ្គលជាប់អាករ</t>
        </is>
      </c>
      <c r="AC2095" s="418" t="inlineStr">
        <is>
          <t>L001-100067123</t>
        </is>
      </c>
      <c r="AD2095" s="418" t="inlineStr">
        <is>
          <t>រីឡាយអេប៊ល សូស អ៊ិនដាសស្រ្ទៀល (ខេមបូឌា)</t>
        </is>
      </c>
      <c r="AE2095" s="455" t="n">
        <v>739792</v>
      </c>
      <c r="AF2095" s="455" t="n">
        <v>672538</v>
      </c>
      <c r="AG2095" s="455" t="n">
        <v>0</v>
      </c>
      <c r="AH2095" s="455" t="n">
        <v>0</v>
      </c>
      <c r="AI2095" s="455" t="n">
        <v>67254</v>
      </c>
      <c r="AJ2095" s="455" t="n">
        <v>0</v>
      </c>
      <c r="AK2095" s="455" t="n">
        <v>0</v>
      </c>
      <c r="AL2095" s="455" t="n">
        <v>0</v>
      </c>
      <c r="AM2095" s="455" t="n">
        <v>0</v>
      </c>
      <c r="AN2095" s="455" t="n">
        <v>0</v>
      </c>
      <c r="AO2095" s="455" t="n">
        <v>0</v>
      </c>
      <c r="AP2095" s="455" t="n">
        <v>0</v>
      </c>
      <c r="AQ2095" s="455" t="n">
        <v>0</v>
      </c>
      <c r="AR2095" s="418" t="inlineStr"/>
      <c r="AS2095" s="418" t="inlineStr">
        <is>
          <t>Import Export clearance services</t>
        </is>
      </c>
      <c r="AT2095" s="418" t="inlineStr">
        <is>
          <t>បានប្រកាសពន្ធ</t>
        </is>
      </c>
    </row>
    <row r="2096">
      <c r="A2096" s="417" t="n">
        <v>2087</v>
      </c>
      <c r="B2096" s="418" t="inlineStr">
        <is>
          <t>Customs Clearance Fee, Extra Trucking Fee, Non-Original Insurance, Permit Fee, Service Charge and Handling Fee</t>
        </is>
      </c>
      <c r="C2096" s="418" t="inlineStr">
        <is>
          <t>ជេអេចអិល (ខេមបូឌា) ឡូជីស្ទីក ឯ.ក</t>
        </is>
      </c>
      <c r="D2096" s="418" t="inlineStr">
        <is>
          <t>K006-901803075</t>
        </is>
      </c>
      <c r="E2096" s="418" t="inlineStr">
        <is>
          <t>JHL-22-02747</t>
        </is>
      </c>
      <c r="F2096" s="419" t="n">
        <v>44894</v>
      </c>
      <c r="G2096" s="420" t="n">
        <v>188558</v>
      </c>
      <c r="H2096" s="418" t="n"/>
      <c r="I2096" s="455" t="n">
        <v>188558</v>
      </c>
      <c r="J2096" s="418">
        <f>IF(L2096&lt;&gt;"",L2096,K2096)</f>
        <v/>
      </c>
      <c r="K2096" s="418">
        <f>IF(AND(T2096=TRUE, U2096=TRUE, V2096=TRUE), IF(W2096&lt;-0.05, "អនុញ្ញាត (អ្នកផ្គត់ផ្គង់ប្រកាសខ្វះ)", "បានប្រកាស (អនុញ្ញាត)"), IF(AND(T2096=FALSE, U2096=FALSE, V2096=FALSE), "ព្យួរទុក (មិនមានទិន្នន័យ)", "ប្រកាសខុស (ព្យួរទុក)"))</f>
        <v/>
      </c>
      <c r="L2096" s="418" t="inlineStr"/>
      <c r="M2096" s="418" t="inlineStr"/>
      <c r="N2096" s="455" t="n"/>
      <c r="O2096" s="455">
        <f>IF(W2096&lt;0,AI2096,I2096)</f>
        <v/>
      </c>
      <c r="P2096" s="455">
        <f>I2096-O2096</f>
        <v/>
      </c>
      <c r="Q2096" s="418" t="n"/>
      <c r="R2096" s="418" t="inlineStr">
        <is>
          <t>JHL-22-02747</t>
        </is>
      </c>
      <c r="S2096" s="418" t="inlineStr">
        <is>
          <t>JHL-22-02747</t>
        </is>
      </c>
      <c r="T2096" s="418">
        <f>R2096=S2096</f>
        <v/>
      </c>
      <c r="U2096" s="418">
        <f>AND(MONTH(F2096)=MONTH(Y2096), YEAR(F2096)=YEAR(Y2096))</f>
        <v/>
      </c>
      <c r="V2096" s="418">
        <f>AND(AC2096&lt;&gt;"", 'Company information'!D$4&lt;&gt;"", RIGHT(SUBSTITUTE(AC2096,"-",""),9)=RIGHT(SUBSTITUTE('Company information'!D$4,"-",""),9))</f>
        <v/>
      </c>
      <c r="W2096" s="418">
        <f>AI2096-I2096</f>
        <v/>
      </c>
      <c r="X2096" s="455" t="n"/>
      <c r="Y2096" s="419" t="n">
        <v>44894</v>
      </c>
      <c r="Z2096" s="418" t="inlineStr">
        <is>
          <t>JHL-22-02747</t>
        </is>
      </c>
      <c r="AA2096" s="418" t="inlineStr"/>
      <c r="AB2096" s="418" t="inlineStr">
        <is>
          <t>បុគ្គលជាប់អាករ</t>
        </is>
      </c>
      <c r="AC2096" s="418" t="inlineStr">
        <is>
          <t>L001-100067123</t>
        </is>
      </c>
      <c r="AD2096" s="418" t="inlineStr">
        <is>
          <t>រីឡាយអេប៊ល សូស អ៊ិនដាសស្រ្ទៀល (ខេមបូឌា)</t>
        </is>
      </c>
      <c r="AE2096" s="455" t="n">
        <v>2074140</v>
      </c>
      <c r="AF2096" s="455" t="n">
        <v>1885582</v>
      </c>
      <c r="AG2096" s="455" t="n">
        <v>0</v>
      </c>
      <c r="AH2096" s="455" t="n">
        <v>0</v>
      </c>
      <c r="AI2096" s="455" t="n">
        <v>188558</v>
      </c>
      <c r="AJ2096" s="455" t="n">
        <v>0</v>
      </c>
      <c r="AK2096" s="455" t="n">
        <v>0</v>
      </c>
      <c r="AL2096" s="455" t="n">
        <v>0</v>
      </c>
      <c r="AM2096" s="455" t="n">
        <v>0</v>
      </c>
      <c r="AN2096" s="455" t="n">
        <v>0</v>
      </c>
      <c r="AO2096" s="455" t="n">
        <v>0</v>
      </c>
      <c r="AP2096" s="455" t="n">
        <v>0</v>
      </c>
      <c r="AQ2096" s="455" t="n">
        <v>0</v>
      </c>
      <c r="AR2096" s="418" t="inlineStr"/>
      <c r="AS2096" s="418" t="inlineStr">
        <is>
          <t>Import Export clearance services</t>
        </is>
      </c>
      <c r="AT2096" s="418" t="inlineStr">
        <is>
          <t>បានប្រកាសពន្ធ</t>
        </is>
      </c>
    </row>
    <row r="2097">
      <c r="A2097" s="417" t="n">
        <v>2088</v>
      </c>
      <c r="B2097" s="418" t="inlineStr">
        <is>
          <t>Customs Clearance Fee, Extra Trucking Fee, Non-Original Insurance, Permit Fee, Service Charge and Handling Fee</t>
        </is>
      </c>
      <c r="C2097" s="418" t="inlineStr">
        <is>
          <t>ជេអេចអិល (ខេមបូឌា) ឡូជីស្ទីក ឯ.ក</t>
        </is>
      </c>
      <c r="D2097" s="418" t="inlineStr">
        <is>
          <t>K006-901803075</t>
        </is>
      </c>
      <c r="E2097" s="418" t="inlineStr">
        <is>
          <t>JHL-22-02680</t>
        </is>
      </c>
      <c r="F2097" s="419" t="n">
        <v>44882</v>
      </c>
      <c r="G2097" s="420" t="n">
        <v>67482</v>
      </c>
      <c r="H2097" s="418" t="n"/>
      <c r="I2097" s="455" t="n">
        <v>67482</v>
      </c>
      <c r="J2097" s="418">
        <f>IF(L2097&lt;&gt;"",L2097,K2097)</f>
        <v/>
      </c>
      <c r="K2097" s="418">
        <f>IF(AND(T2097=TRUE, U2097=TRUE, V2097=TRUE), IF(W2097&lt;-0.05, "អនុញ្ញាត (អ្នកផ្គត់ផ្គង់ប្រកាសខ្វះ)", "បានប្រកាស (អនុញ្ញាត)"), IF(AND(T2097=FALSE, U2097=FALSE, V2097=FALSE), "ព្យួរទុក (មិនមានទិន្នន័យ)", "ប្រកាសខុស (ព្យួរទុក)"))</f>
        <v/>
      </c>
      <c r="L2097" s="418" t="inlineStr"/>
      <c r="M2097" s="418" t="inlineStr"/>
      <c r="N2097" s="455" t="n"/>
      <c r="O2097" s="455">
        <f>IF(W2097&lt;0,AI2097,I2097)</f>
        <v/>
      </c>
      <c r="P2097" s="455">
        <f>I2097-O2097</f>
        <v/>
      </c>
      <c r="Q2097" s="418" t="n"/>
      <c r="R2097" s="418" t="inlineStr">
        <is>
          <t>JHL-22-02680</t>
        </is>
      </c>
      <c r="S2097" s="418" t="inlineStr">
        <is>
          <t>JHL-22-02680</t>
        </is>
      </c>
      <c r="T2097" s="418">
        <f>R2097=S2097</f>
        <v/>
      </c>
      <c r="U2097" s="418">
        <f>AND(MONTH(F2097)=MONTH(Y2097), YEAR(F2097)=YEAR(Y2097))</f>
        <v/>
      </c>
      <c r="V2097" s="418">
        <f>AND(AC2097&lt;&gt;"", 'Company information'!D$4&lt;&gt;"", RIGHT(SUBSTITUTE(AC2097,"-",""),9)=RIGHT(SUBSTITUTE('Company information'!D$4,"-",""),9))</f>
        <v/>
      </c>
      <c r="W2097" s="418">
        <f>AI2097-I2097</f>
        <v/>
      </c>
      <c r="X2097" s="455" t="n"/>
      <c r="Y2097" s="419" t="n">
        <v>44882</v>
      </c>
      <c r="Z2097" s="418" t="inlineStr">
        <is>
          <t>JHL-22-02680</t>
        </is>
      </c>
      <c r="AA2097" s="418" t="inlineStr"/>
      <c r="AB2097" s="418" t="inlineStr">
        <is>
          <t>បុគ្គលជាប់អាករ</t>
        </is>
      </c>
      <c r="AC2097" s="418" t="inlineStr">
        <is>
          <t>L001-100067123</t>
        </is>
      </c>
      <c r="AD2097" s="418" t="inlineStr">
        <is>
          <t>រីឡាយអេប៊ល សូស អ៊ិនដាសស្រ្ទៀល (ខេមបូឌា)</t>
        </is>
      </c>
      <c r="AE2097" s="455" t="n">
        <v>742302</v>
      </c>
      <c r="AF2097" s="455" t="n">
        <v>674820</v>
      </c>
      <c r="AG2097" s="455" t="n">
        <v>0</v>
      </c>
      <c r="AH2097" s="455" t="n">
        <v>0</v>
      </c>
      <c r="AI2097" s="455" t="n">
        <v>67482</v>
      </c>
      <c r="AJ2097" s="455" t="n">
        <v>0</v>
      </c>
      <c r="AK2097" s="455" t="n">
        <v>0</v>
      </c>
      <c r="AL2097" s="455" t="n">
        <v>0</v>
      </c>
      <c r="AM2097" s="455" t="n">
        <v>0</v>
      </c>
      <c r="AN2097" s="455" t="n">
        <v>0</v>
      </c>
      <c r="AO2097" s="455" t="n">
        <v>0</v>
      </c>
      <c r="AP2097" s="455" t="n">
        <v>0</v>
      </c>
      <c r="AQ2097" s="455" t="n">
        <v>0</v>
      </c>
      <c r="AR2097" s="418" t="inlineStr"/>
      <c r="AS2097" s="418" t="inlineStr">
        <is>
          <t>Import Export clearance services</t>
        </is>
      </c>
      <c r="AT2097" s="418" t="inlineStr">
        <is>
          <t>បានប្រកាសពន្ធ</t>
        </is>
      </c>
    </row>
    <row r="2098">
      <c r="A2098" s="417" t="n">
        <v>2089</v>
      </c>
      <c r="B2098" s="418" t="inlineStr">
        <is>
          <t>Customs Clearance Fee, Non-Original Insurance, Permit Fee, Service Charge and Handling Fee</t>
        </is>
      </c>
      <c r="C2098" s="418" t="inlineStr">
        <is>
          <t>ជេអេចអិល (ខេមបូឌា) ឡូជីស្ទីក ឯ.ក</t>
        </is>
      </c>
      <c r="D2098" s="418" t="inlineStr">
        <is>
          <t>K006-901803075</t>
        </is>
      </c>
      <c r="E2098" s="418" t="inlineStr">
        <is>
          <t>JHL-22-02679</t>
        </is>
      </c>
      <c r="F2098" s="419" t="n">
        <v>44882</v>
      </c>
      <c r="G2098" s="420" t="n">
        <v>189198</v>
      </c>
      <c r="H2098" s="418" t="n"/>
      <c r="I2098" s="455" t="n">
        <v>189198</v>
      </c>
      <c r="J2098" s="418">
        <f>IF(L2098&lt;&gt;"",L2098,K2098)</f>
        <v/>
      </c>
      <c r="K2098" s="418">
        <f>IF(AND(T2098=TRUE, U2098=TRUE, V2098=TRUE), IF(W2098&lt;-0.05, "អនុញ្ញាត (អ្នកផ្គត់ផ្គង់ប្រកាសខ្វះ)", "បានប្រកាស (អនុញ្ញាត)"), IF(AND(T2098=FALSE, U2098=FALSE, V2098=FALSE), "ព្យួរទុក (មិនមានទិន្នន័យ)", "ប្រកាសខុស (ព្យួរទុក)"))</f>
        <v/>
      </c>
      <c r="L2098" s="418" t="inlineStr"/>
      <c r="M2098" s="418" t="inlineStr"/>
      <c r="N2098" s="455" t="n"/>
      <c r="O2098" s="455">
        <f>IF(W2098&lt;0,AI2098,I2098)</f>
        <v/>
      </c>
      <c r="P2098" s="455">
        <f>I2098-O2098</f>
        <v/>
      </c>
      <c r="Q2098" s="418" t="n"/>
      <c r="R2098" s="418" t="inlineStr">
        <is>
          <t>JHL-22-02679</t>
        </is>
      </c>
      <c r="S2098" s="418" t="inlineStr">
        <is>
          <t>JHL-22-02679</t>
        </is>
      </c>
      <c r="T2098" s="418">
        <f>R2098=S2098</f>
        <v/>
      </c>
      <c r="U2098" s="418">
        <f>AND(MONTH(F2098)=MONTH(Y2098), YEAR(F2098)=YEAR(Y2098))</f>
        <v/>
      </c>
      <c r="V2098" s="418">
        <f>AND(AC2098&lt;&gt;"", 'Company information'!D$4&lt;&gt;"", RIGHT(SUBSTITUTE(AC2098,"-",""),9)=RIGHT(SUBSTITUTE('Company information'!D$4,"-",""),9))</f>
        <v/>
      </c>
      <c r="W2098" s="418">
        <f>AI2098-I2098</f>
        <v/>
      </c>
      <c r="X2098" s="455" t="n"/>
      <c r="Y2098" s="419" t="n">
        <v>44882</v>
      </c>
      <c r="Z2098" s="418" t="inlineStr">
        <is>
          <t>JHL-22-02679</t>
        </is>
      </c>
      <c r="AA2098" s="418" t="inlineStr"/>
      <c r="AB2098" s="418" t="inlineStr">
        <is>
          <t>បុគ្គលជាប់អាករ</t>
        </is>
      </c>
      <c r="AC2098" s="418" t="inlineStr">
        <is>
          <t>L001-100067123</t>
        </is>
      </c>
      <c r="AD2098" s="418" t="inlineStr">
        <is>
          <t>រីឡាយអេប៊ល សូស អ៊ិនដាសស្រ្ទៀល (ខេមបូឌា)</t>
        </is>
      </c>
      <c r="AE2098" s="455" t="n">
        <v>2081178</v>
      </c>
      <c r="AF2098" s="455" t="n">
        <v>1891980</v>
      </c>
      <c r="AG2098" s="455" t="n">
        <v>0</v>
      </c>
      <c r="AH2098" s="455" t="n">
        <v>0</v>
      </c>
      <c r="AI2098" s="455" t="n">
        <v>189198</v>
      </c>
      <c r="AJ2098" s="455" t="n">
        <v>0</v>
      </c>
      <c r="AK2098" s="455" t="n">
        <v>0</v>
      </c>
      <c r="AL2098" s="455" t="n">
        <v>0</v>
      </c>
      <c r="AM2098" s="455" t="n">
        <v>0</v>
      </c>
      <c r="AN2098" s="455" t="n">
        <v>0</v>
      </c>
      <c r="AO2098" s="455" t="n">
        <v>0</v>
      </c>
      <c r="AP2098" s="455" t="n">
        <v>0</v>
      </c>
      <c r="AQ2098" s="455" t="n">
        <v>0</v>
      </c>
      <c r="AR2098" s="418" t="inlineStr"/>
      <c r="AS2098" s="418" t="inlineStr">
        <is>
          <t>Import Export clearance services</t>
        </is>
      </c>
      <c r="AT2098" s="418" t="inlineStr">
        <is>
          <t>បានប្រកាសពន្ធ</t>
        </is>
      </c>
    </row>
    <row r="2099">
      <c r="A2099" s="417" t="n">
        <v>2090</v>
      </c>
      <c r="B2099" s="418" t="inlineStr">
        <is>
          <t>Customs Clearance Fee, Non-Original Insurance, Permit Fee, Service Charge and Handling Fee</t>
        </is>
      </c>
      <c r="C2099" s="418" t="inlineStr">
        <is>
          <t>ជេអេចអិល (ខេមបូឌា) ឡូជីស្ទីក ឯ.ក</t>
        </is>
      </c>
      <c r="D2099" s="418" t="inlineStr">
        <is>
          <t>K006-901803075</t>
        </is>
      </c>
      <c r="E2099" s="418" t="inlineStr">
        <is>
          <t>JHL-22-02677</t>
        </is>
      </c>
      <c r="F2099" s="419" t="n">
        <v>44882</v>
      </c>
      <c r="G2099" s="420" t="n">
        <v>238050</v>
      </c>
      <c r="H2099" s="418" t="n"/>
      <c r="I2099" s="455" t="n">
        <v>238050</v>
      </c>
      <c r="J2099" s="418">
        <f>IF(L2099&lt;&gt;"",L2099,K2099)</f>
        <v/>
      </c>
      <c r="K2099" s="418">
        <f>IF(AND(T2099=TRUE, U2099=TRUE, V2099=TRUE), IF(W2099&lt;-0.05, "អនុញ្ញាត (អ្នកផ្គត់ផ្គង់ប្រកាសខ្វះ)", "បានប្រកាស (អនុញ្ញាត)"), IF(AND(T2099=FALSE, U2099=FALSE, V2099=FALSE), "ព្យួរទុក (មិនមានទិន្នន័យ)", "ប្រកាសខុស (ព្យួរទុក)"))</f>
        <v/>
      </c>
      <c r="L2099" s="418" t="inlineStr"/>
      <c r="M2099" s="418" t="inlineStr"/>
      <c r="N2099" s="455" t="n"/>
      <c r="O2099" s="455">
        <f>IF(W2099&lt;0,AI2099,I2099)</f>
        <v/>
      </c>
      <c r="P2099" s="455">
        <f>I2099-O2099</f>
        <v/>
      </c>
      <c r="Q2099" s="418" t="n"/>
      <c r="R2099" s="418" t="inlineStr">
        <is>
          <t>JHL-22-02677</t>
        </is>
      </c>
      <c r="S2099" s="418" t="inlineStr">
        <is>
          <t>JHL-22-02677</t>
        </is>
      </c>
      <c r="T2099" s="418">
        <f>R2099=S2099</f>
        <v/>
      </c>
      <c r="U2099" s="418">
        <f>AND(MONTH(F2099)=MONTH(Y2099), YEAR(F2099)=YEAR(Y2099))</f>
        <v/>
      </c>
      <c r="V2099" s="418">
        <f>AND(AC2099&lt;&gt;"", 'Company information'!D$4&lt;&gt;"", RIGHT(SUBSTITUTE(AC2099,"-",""),9)=RIGHT(SUBSTITUTE('Company information'!D$4,"-",""),9))</f>
        <v/>
      </c>
      <c r="W2099" s="418">
        <f>AI2099-I2099</f>
        <v/>
      </c>
      <c r="X2099" s="455" t="n"/>
      <c r="Y2099" s="419" t="n">
        <v>44882</v>
      </c>
      <c r="Z2099" s="418" t="inlineStr">
        <is>
          <t>JHL-22-02677</t>
        </is>
      </c>
      <c r="AA2099" s="418" t="inlineStr"/>
      <c r="AB2099" s="418" t="inlineStr">
        <is>
          <t>បុគ្គលជាប់អាករ</t>
        </is>
      </c>
      <c r="AC2099" s="418" t="inlineStr">
        <is>
          <t>L001-100067123</t>
        </is>
      </c>
      <c r="AD2099" s="418" t="inlineStr">
        <is>
          <t>រីឡាយអេប៊ល សូស អ៊ិនដាសស្រ្ទៀល (ខេមបូឌា)</t>
        </is>
      </c>
      <c r="AE2099" s="455" t="n">
        <v>2618550</v>
      </c>
      <c r="AF2099" s="455" t="n">
        <v>2380500</v>
      </c>
      <c r="AG2099" s="455" t="n">
        <v>0</v>
      </c>
      <c r="AH2099" s="455" t="n">
        <v>0</v>
      </c>
      <c r="AI2099" s="455" t="n">
        <v>238050</v>
      </c>
      <c r="AJ2099" s="455" t="n">
        <v>0</v>
      </c>
      <c r="AK2099" s="455" t="n">
        <v>0</v>
      </c>
      <c r="AL2099" s="455" t="n">
        <v>0</v>
      </c>
      <c r="AM2099" s="455" t="n">
        <v>0</v>
      </c>
      <c r="AN2099" s="455" t="n">
        <v>0</v>
      </c>
      <c r="AO2099" s="455" t="n">
        <v>0</v>
      </c>
      <c r="AP2099" s="455" t="n">
        <v>0</v>
      </c>
      <c r="AQ2099" s="455" t="n">
        <v>0</v>
      </c>
      <c r="AR2099" s="418" t="inlineStr"/>
      <c r="AS2099" s="418" t="inlineStr">
        <is>
          <t>Import Export clearance services</t>
        </is>
      </c>
      <c r="AT2099" s="418" t="inlineStr">
        <is>
          <t>បានប្រកាសពន្ធ</t>
        </is>
      </c>
    </row>
    <row r="2100">
      <c r="A2100" s="417" t="n">
        <v>2091</v>
      </c>
      <c r="B2100" s="418" t="inlineStr">
        <is>
          <t>Customs Clearance Fee, Extra Truckig Fee, Non-Original Insurance, Permit Fee, Service Charge and Handling Fee</t>
        </is>
      </c>
      <c r="C2100" s="418" t="inlineStr">
        <is>
          <t>ជេអេចអិល (ខេមបូឌា) ឡូជីស្ទីក ឯ.ក</t>
        </is>
      </c>
      <c r="D2100" s="418" t="inlineStr">
        <is>
          <t>K006-901803075</t>
        </is>
      </c>
      <c r="E2100" s="418" t="inlineStr">
        <is>
          <t>JHL-22-02678</t>
        </is>
      </c>
      <c r="F2100" s="419" t="n">
        <v>44882</v>
      </c>
      <c r="G2100" s="420" t="n">
        <v>75762</v>
      </c>
      <c r="H2100" s="418" t="n"/>
      <c r="I2100" s="455" t="n">
        <v>75762</v>
      </c>
      <c r="J2100" s="418">
        <f>IF(L2100&lt;&gt;"",L2100,K2100)</f>
        <v/>
      </c>
      <c r="K2100" s="418">
        <f>IF(AND(T2100=TRUE, U2100=TRUE, V2100=TRUE), IF(W2100&lt;-0.05, "អនុញ្ញាត (អ្នកផ្គត់ផ្គង់ប្រកាសខ្វះ)", "បានប្រកាស (អនុញ្ញាត)"), IF(AND(T2100=FALSE, U2100=FALSE, V2100=FALSE), "ព្យួរទុក (មិនមានទិន្នន័យ)", "ប្រកាសខុស (ព្យួរទុក)"))</f>
        <v/>
      </c>
      <c r="L2100" s="418" t="inlineStr"/>
      <c r="M2100" s="418" t="inlineStr"/>
      <c r="N2100" s="455" t="n"/>
      <c r="O2100" s="455">
        <f>IF(W2100&lt;0,AI2100,I2100)</f>
        <v/>
      </c>
      <c r="P2100" s="455">
        <f>I2100-O2100</f>
        <v/>
      </c>
      <c r="Q2100" s="418" t="n"/>
      <c r="R2100" s="418" t="inlineStr">
        <is>
          <t>JHL-22-02678</t>
        </is>
      </c>
      <c r="S2100" s="418" t="inlineStr">
        <is>
          <t>JHL-22-02678</t>
        </is>
      </c>
      <c r="T2100" s="418">
        <f>R2100=S2100</f>
        <v/>
      </c>
      <c r="U2100" s="418">
        <f>AND(MONTH(F2100)=MONTH(Y2100), YEAR(F2100)=YEAR(Y2100))</f>
        <v/>
      </c>
      <c r="V2100" s="418">
        <f>AND(AC2100&lt;&gt;"", 'Company information'!D$4&lt;&gt;"", RIGHT(SUBSTITUTE(AC2100,"-",""),9)=RIGHT(SUBSTITUTE('Company information'!D$4,"-",""),9))</f>
        <v/>
      </c>
      <c r="W2100" s="418">
        <f>AI2100-I2100</f>
        <v/>
      </c>
      <c r="X2100" s="455" t="n"/>
      <c r="Y2100" s="419" t="n">
        <v>44882</v>
      </c>
      <c r="Z2100" s="418" t="inlineStr">
        <is>
          <t>JHL-22-02678</t>
        </is>
      </c>
      <c r="AA2100" s="418" t="inlineStr"/>
      <c r="AB2100" s="418" t="inlineStr">
        <is>
          <t>បុគ្គលជាប់អាករ</t>
        </is>
      </c>
      <c r="AC2100" s="418" t="inlineStr">
        <is>
          <t>L001-100067123</t>
        </is>
      </c>
      <c r="AD2100" s="418" t="inlineStr">
        <is>
          <t>រីឡាយអេប៊ល សូស អ៊ិនដាសស្រ្ទៀល (ខេមបូឌា)</t>
        </is>
      </c>
      <c r="AE2100" s="455" t="n">
        <v>833382</v>
      </c>
      <c r="AF2100" s="455" t="n">
        <v>757620</v>
      </c>
      <c r="AG2100" s="455" t="n">
        <v>0</v>
      </c>
      <c r="AH2100" s="455" t="n">
        <v>0</v>
      </c>
      <c r="AI2100" s="455" t="n">
        <v>75762</v>
      </c>
      <c r="AJ2100" s="455" t="n">
        <v>0</v>
      </c>
      <c r="AK2100" s="455" t="n">
        <v>0</v>
      </c>
      <c r="AL2100" s="455" t="n">
        <v>0</v>
      </c>
      <c r="AM2100" s="455" t="n">
        <v>0</v>
      </c>
      <c r="AN2100" s="455" t="n">
        <v>0</v>
      </c>
      <c r="AO2100" s="455" t="n">
        <v>0</v>
      </c>
      <c r="AP2100" s="455" t="n">
        <v>0</v>
      </c>
      <c r="AQ2100" s="455" t="n">
        <v>0</v>
      </c>
      <c r="AR2100" s="418" t="inlineStr"/>
      <c r="AS2100" s="418" t="inlineStr">
        <is>
          <t>Import Export clearance services</t>
        </is>
      </c>
      <c r="AT2100" s="418" t="inlineStr">
        <is>
          <t>បានប្រកាសពន្ធ</t>
        </is>
      </c>
    </row>
    <row r="2101">
      <c r="A2101" s="417" t="n">
        <v>2092</v>
      </c>
      <c r="B2101" s="418" t="inlineStr">
        <is>
          <t>Shipment Expense</t>
        </is>
      </c>
      <c r="C2101" s="418" t="inlineStr">
        <is>
          <t>ជេអេចអិល (ខេមបូឌា) ឡូជីស្ទីក ឯ.ក</t>
        </is>
      </c>
      <c r="D2101" s="418" t="inlineStr">
        <is>
          <t>K006-901803075</t>
        </is>
      </c>
      <c r="E2101" s="418" t="inlineStr">
        <is>
          <t>JHL-22-02640</t>
        </is>
      </c>
      <c r="F2101" s="419" t="n">
        <v>44876</v>
      </c>
      <c r="G2101" s="420" t="n">
        <v>189335</v>
      </c>
      <c r="H2101" s="418" t="n"/>
      <c r="I2101" s="455" t="n">
        <v>189335</v>
      </c>
      <c r="J2101" s="418">
        <f>IF(L2101&lt;&gt;"",L2101,K2101)</f>
        <v/>
      </c>
      <c r="K2101" s="418">
        <f>IF(AND(T2101=TRUE, U2101=TRUE, V2101=TRUE), IF(W2101&lt;-0.05, "អនុញ្ញាត (អ្នកផ្គត់ផ្គង់ប្រកាសខ្វះ)", "បានប្រកាស (អនុញ្ញាត)"), IF(AND(T2101=FALSE, U2101=FALSE, V2101=FALSE), "ព្យួរទុក (មិនមានទិន្នន័យ)", "ប្រកាសខុស (ព្យួរទុក)"))</f>
        <v/>
      </c>
      <c r="L2101" s="418" t="inlineStr"/>
      <c r="M2101" s="418" t="inlineStr"/>
      <c r="N2101" s="455" t="n"/>
      <c r="O2101" s="455">
        <f>IF(W2101&lt;0,AI2101,I2101)</f>
        <v/>
      </c>
      <c r="P2101" s="455">
        <f>I2101-O2101</f>
        <v/>
      </c>
      <c r="Q2101" s="418" t="n"/>
      <c r="R2101" s="418" t="inlineStr">
        <is>
          <t>JHL-22-02640</t>
        </is>
      </c>
      <c r="S2101" s="418" t="inlineStr">
        <is>
          <t>JHL-22-02640</t>
        </is>
      </c>
      <c r="T2101" s="418">
        <f>R2101=S2101</f>
        <v/>
      </c>
      <c r="U2101" s="418">
        <f>AND(MONTH(F2101)=MONTH(Y2101), YEAR(F2101)=YEAR(Y2101))</f>
        <v/>
      </c>
      <c r="V2101" s="418">
        <f>AND(AC2101&lt;&gt;"", 'Company information'!D$4&lt;&gt;"", RIGHT(SUBSTITUTE(AC2101,"-",""),9)=RIGHT(SUBSTITUTE('Company information'!D$4,"-",""),9))</f>
        <v/>
      </c>
      <c r="W2101" s="418">
        <f>AI2101-I2101</f>
        <v/>
      </c>
      <c r="X2101" s="455" t="n"/>
      <c r="Y2101" s="419" t="n">
        <v>44882</v>
      </c>
      <c r="Z2101" s="418" t="inlineStr">
        <is>
          <t>JHL-22-02640</t>
        </is>
      </c>
      <c r="AA2101" s="418" t="inlineStr"/>
      <c r="AB2101" s="418" t="inlineStr">
        <is>
          <t>បុគ្គលជាប់អាករ</t>
        </is>
      </c>
      <c r="AC2101" s="418" t="inlineStr">
        <is>
          <t>L001-100067123</t>
        </is>
      </c>
      <c r="AD2101" s="418" t="inlineStr">
        <is>
          <t>រីឡាយអេប៊ល សូស អ៊ិនដាសស្រ្ទៀល (ខេមបូឌា)</t>
        </is>
      </c>
      <c r="AE2101" s="455" t="n">
        <v>2082686</v>
      </c>
      <c r="AF2101" s="455" t="n">
        <v>1893351</v>
      </c>
      <c r="AG2101" s="455" t="n">
        <v>0</v>
      </c>
      <c r="AH2101" s="455" t="n">
        <v>0</v>
      </c>
      <c r="AI2101" s="455" t="n">
        <v>189335</v>
      </c>
      <c r="AJ2101" s="455" t="n">
        <v>0</v>
      </c>
      <c r="AK2101" s="455" t="n">
        <v>0</v>
      </c>
      <c r="AL2101" s="455" t="n">
        <v>0</v>
      </c>
      <c r="AM2101" s="455" t="n">
        <v>0</v>
      </c>
      <c r="AN2101" s="455" t="n">
        <v>0</v>
      </c>
      <c r="AO2101" s="455" t="n">
        <v>0</v>
      </c>
      <c r="AP2101" s="455" t="n">
        <v>0</v>
      </c>
      <c r="AQ2101" s="455" t="n">
        <v>0</v>
      </c>
      <c r="AR2101" s="418" t="inlineStr"/>
      <c r="AS2101" s="418" t="inlineStr">
        <is>
          <t>Import Export clearance services</t>
        </is>
      </c>
      <c r="AT2101" s="418" t="inlineStr">
        <is>
          <t>បានប្រកាសពន្ធ</t>
        </is>
      </c>
    </row>
    <row r="2102">
      <c r="A2102" s="417" t="n">
        <v>2093</v>
      </c>
      <c r="B2102" s="418" t="inlineStr">
        <is>
          <t>Monthly Charge of Photo Copies Rental from 06/04/2024-06/05/2024</t>
        </is>
      </c>
      <c r="C2102" s="418" t="inlineStr">
        <is>
          <t>ជេអេចអិល (ខេមបូឌា) ឡូជីស្ទីក ឯ.ក</t>
        </is>
      </c>
      <c r="D2102" s="418" t="inlineStr">
        <is>
          <t>K006-901803075</t>
        </is>
      </c>
      <c r="E2102" s="418" t="inlineStr">
        <is>
          <t>JHL-22-02639</t>
        </is>
      </c>
      <c r="F2102" s="419" t="n">
        <v>44876</v>
      </c>
      <c r="G2102" s="420" t="n">
        <v>67531</v>
      </c>
      <c r="H2102" s="418" t="n"/>
      <c r="I2102" s="455" t="n">
        <v>67531</v>
      </c>
      <c r="J2102" s="418">
        <f>IF(L2102&lt;&gt;"",L2102,K2102)</f>
        <v/>
      </c>
      <c r="K2102" s="418">
        <f>IF(AND(T2102=TRUE, U2102=TRUE, V2102=TRUE), IF(W2102&lt;-0.05, "អនុញ្ញាត (អ្នកផ្គត់ផ្គង់ប្រកាសខ្វះ)", "បានប្រកាស (អនុញ្ញាត)"), IF(AND(T2102=FALSE, U2102=FALSE, V2102=FALSE), "ព្យួរទុក (មិនមានទិន្នន័យ)", "ប្រកាសខុស (ព្យួរទុក)"))</f>
        <v/>
      </c>
      <c r="L2102" s="418" t="inlineStr"/>
      <c r="M2102" s="418" t="inlineStr"/>
      <c r="N2102" s="455" t="n"/>
      <c r="O2102" s="455">
        <f>IF(W2102&lt;0,AI2102,I2102)</f>
        <v/>
      </c>
      <c r="P2102" s="455">
        <f>I2102-O2102</f>
        <v/>
      </c>
      <c r="Q2102" s="418" t="n"/>
      <c r="R2102" s="418" t="inlineStr">
        <is>
          <t>JHL-22-02639</t>
        </is>
      </c>
      <c r="S2102" s="418" t="inlineStr">
        <is>
          <t>JHL-22-02639</t>
        </is>
      </c>
      <c r="T2102" s="418">
        <f>R2102=S2102</f>
        <v/>
      </c>
      <c r="U2102" s="418">
        <f>AND(MONTH(F2102)=MONTH(Y2102), YEAR(F2102)=YEAR(Y2102))</f>
        <v/>
      </c>
      <c r="V2102" s="418">
        <f>AND(AC2102&lt;&gt;"", 'Company information'!D$4&lt;&gt;"", RIGHT(SUBSTITUTE(AC2102,"-",""),9)=RIGHT(SUBSTITUTE('Company information'!D$4,"-",""),9))</f>
        <v/>
      </c>
      <c r="W2102" s="418">
        <f>AI2102-I2102</f>
        <v/>
      </c>
      <c r="X2102" s="455" t="n"/>
      <c r="Y2102" s="419" t="n">
        <v>44876</v>
      </c>
      <c r="Z2102" s="418" t="inlineStr">
        <is>
          <t>JHL-22-02639</t>
        </is>
      </c>
      <c r="AA2102" s="418" t="inlineStr"/>
      <c r="AB2102" s="418" t="inlineStr">
        <is>
          <t>បុគ្គលជាប់អាករ</t>
        </is>
      </c>
      <c r="AC2102" s="418" t="inlineStr">
        <is>
          <t>L001-100067123</t>
        </is>
      </c>
      <c r="AD2102" s="418" t="inlineStr">
        <is>
          <t>រីឡាយអេប៊ល សូស អ៊ិនដាសស្រ្ទៀល (ខេមបូឌា)</t>
        </is>
      </c>
      <c r="AE2102" s="455" t="n">
        <v>742840</v>
      </c>
      <c r="AF2102" s="455" t="n">
        <v>675309</v>
      </c>
      <c r="AG2102" s="455" t="n">
        <v>0</v>
      </c>
      <c r="AH2102" s="455" t="n">
        <v>0</v>
      </c>
      <c r="AI2102" s="455" t="n">
        <v>67531</v>
      </c>
      <c r="AJ2102" s="455" t="n">
        <v>0</v>
      </c>
      <c r="AK2102" s="455" t="n">
        <v>0</v>
      </c>
      <c r="AL2102" s="455" t="n">
        <v>0</v>
      </c>
      <c r="AM2102" s="455" t="n">
        <v>0</v>
      </c>
      <c r="AN2102" s="455" t="n">
        <v>0</v>
      </c>
      <c r="AO2102" s="455" t="n">
        <v>0</v>
      </c>
      <c r="AP2102" s="455" t="n">
        <v>0</v>
      </c>
      <c r="AQ2102" s="455" t="n">
        <v>0</v>
      </c>
      <c r="AR2102" s="418" t="inlineStr"/>
      <c r="AS2102" s="418" t="inlineStr">
        <is>
          <t>Import Export clearance services</t>
        </is>
      </c>
      <c r="AT2102" s="418" t="inlineStr">
        <is>
          <t>បានប្រកាសពន្ធ</t>
        </is>
      </c>
    </row>
    <row r="2103">
      <c r="A2103" s="417" t="n">
        <v>2094</v>
      </c>
      <c r="B2103" s="418" t="inlineStr">
        <is>
          <t>Thread</t>
        </is>
      </c>
      <c r="C2103" s="418" t="inlineStr">
        <is>
          <t>ជេអេចអិល (ខេមបូឌា) ឡូជីស្ទីក ឯ.ក</t>
        </is>
      </c>
      <c r="D2103" s="418" t="inlineStr">
        <is>
          <t>K006-901803075</t>
        </is>
      </c>
      <c r="E2103" s="418" t="inlineStr">
        <is>
          <t>JHL-22-02641</t>
        </is>
      </c>
      <c r="F2103" s="419" t="n">
        <v>44876</v>
      </c>
      <c r="G2103" s="420" t="n">
        <v>189335</v>
      </c>
      <c r="H2103" s="418" t="n"/>
      <c r="I2103" s="455" t="n">
        <v>189335</v>
      </c>
      <c r="J2103" s="418">
        <f>IF(L2103&lt;&gt;"",L2103,K2103)</f>
        <v/>
      </c>
      <c r="K2103" s="418">
        <f>IF(AND(T2103=TRUE, U2103=TRUE, V2103=TRUE), IF(W2103&lt;-0.05, "អនុញ្ញាត (អ្នកផ្គត់ផ្គង់ប្រកាសខ្វះ)", "បានប្រកាស (អនុញ្ញាត)"), IF(AND(T2103=FALSE, U2103=FALSE, V2103=FALSE), "ព្យួរទុក (មិនមានទិន្នន័យ)", "ប្រកាសខុស (ព្យួរទុក)"))</f>
        <v/>
      </c>
      <c r="L2103" s="418" t="inlineStr"/>
      <c r="M2103" s="418" t="inlineStr"/>
      <c r="N2103" s="455" t="n"/>
      <c r="O2103" s="455">
        <f>IF(W2103&lt;0,AI2103,I2103)</f>
        <v/>
      </c>
      <c r="P2103" s="455">
        <f>I2103-O2103</f>
        <v/>
      </c>
      <c r="Q2103" s="418" t="n"/>
      <c r="R2103" s="418" t="inlineStr">
        <is>
          <t>JHL-22-02641</t>
        </is>
      </c>
      <c r="S2103" s="418" t="inlineStr">
        <is>
          <t>JHL-22-02641</t>
        </is>
      </c>
      <c r="T2103" s="418">
        <f>R2103=S2103</f>
        <v/>
      </c>
      <c r="U2103" s="418">
        <f>AND(MONTH(F2103)=MONTH(Y2103), YEAR(F2103)=YEAR(Y2103))</f>
        <v/>
      </c>
      <c r="V2103" s="418">
        <f>AND(AC2103&lt;&gt;"", 'Company information'!D$4&lt;&gt;"", RIGHT(SUBSTITUTE(AC2103,"-",""),9)=RIGHT(SUBSTITUTE('Company information'!D$4,"-",""),9))</f>
        <v/>
      </c>
      <c r="W2103" s="418">
        <f>AI2103-I2103</f>
        <v/>
      </c>
      <c r="X2103" s="455" t="n"/>
      <c r="Y2103" s="419" t="n">
        <v>44876</v>
      </c>
      <c r="Z2103" s="418" t="inlineStr">
        <is>
          <t>JHL-22-02641</t>
        </is>
      </c>
      <c r="AA2103" s="418" t="inlineStr"/>
      <c r="AB2103" s="418" t="inlineStr">
        <is>
          <t>បុគ្គលជាប់អាករ</t>
        </is>
      </c>
      <c r="AC2103" s="418" t="inlineStr">
        <is>
          <t>L001-100067123</t>
        </is>
      </c>
      <c r="AD2103" s="418" t="inlineStr">
        <is>
          <t>រីឡាយអេប៊ល សូស អ៊ិនដាសស្រ្ទៀល (ខេមបូឌា)</t>
        </is>
      </c>
      <c r="AE2103" s="455" t="n">
        <v>2082686</v>
      </c>
      <c r="AF2103" s="455" t="n">
        <v>1893351</v>
      </c>
      <c r="AG2103" s="455" t="n">
        <v>0</v>
      </c>
      <c r="AH2103" s="455" t="n">
        <v>0</v>
      </c>
      <c r="AI2103" s="455" t="n">
        <v>189335</v>
      </c>
      <c r="AJ2103" s="455" t="n">
        <v>0</v>
      </c>
      <c r="AK2103" s="455" t="n">
        <v>0</v>
      </c>
      <c r="AL2103" s="455" t="n">
        <v>0</v>
      </c>
      <c r="AM2103" s="455" t="n">
        <v>0</v>
      </c>
      <c r="AN2103" s="455" t="n">
        <v>0</v>
      </c>
      <c r="AO2103" s="455" t="n">
        <v>0</v>
      </c>
      <c r="AP2103" s="455" t="n">
        <v>0</v>
      </c>
      <c r="AQ2103" s="455" t="n">
        <v>0</v>
      </c>
      <c r="AR2103" s="418" t="inlineStr"/>
      <c r="AS2103" s="418" t="inlineStr">
        <is>
          <t>Import Export clearance services</t>
        </is>
      </c>
      <c r="AT2103" s="418" t="inlineStr">
        <is>
          <t>បានប្រកាសពន្ធ</t>
        </is>
      </c>
    </row>
    <row r="2104">
      <c r="A2104" s="417" t="n">
        <v>2095</v>
      </c>
      <c r="B2104" s="418" t="inlineStr">
        <is>
          <t>Printing Fee</t>
        </is>
      </c>
      <c r="C2104" s="418" t="inlineStr">
        <is>
          <t>ជេអេចអិល (ខេមបូឌា) ឡូជីស្ទីក ឯ.ក</t>
        </is>
      </c>
      <c r="D2104" s="418" t="inlineStr">
        <is>
          <t>K006-901803075</t>
        </is>
      </c>
      <c r="E2104" s="418" t="inlineStr">
        <is>
          <t>JHL-22-02642</t>
        </is>
      </c>
      <c r="F2104" s="419" t="n">
        <v>44876</v>
      </c>
      <c r="G2104" s="420" t="n">
        <v>67531</v>
      </c>
      <c r="H2104" s="418" t="n"/>
      <c r="I2104" s="455" t="n">
        <v>67531</v>
      </c>
      <c r="J2104" s="418">
        <f>IF(L2104&lt;&gt;"",L2104,K2104)</f>
        <v/>
      </c>
      <c r="K2104" s="418">
        <f>IF(AND(T2104=TRUE, U2104=TRUE, V2104=TRUE), IF(W2104&lt;-0.05, "អនុញ្ញាត (អ្នកផ្គត់ផ្គង់ប្រកាសខ្វះ)", "បានប្រកាស (អនុញ្ញាត)"), IF(AND(T2104=FALSE, U2104=FALSE, V2104=FALSE), "ព្យួរទុក (មិនមានទិន្នន័យ)", "ប្រកាសខុស (ព្យួរទុក)"))</f>
        <v/>
      </c>
      <c r="L2104" s="418" t="inlineStr"/>
      <c r="M2104" s="418" t="inlineStr"/>
      <c r="N2104" s="455" t="n"/>
      <c r="O2104" s="455">
        <f>IF(W2104&lt;0,AI2104,I2104)</f>
        <v/>
      </c>
      <c r="P2104" s="455">
        <f>I2104-O2104</f>
        <v/>
      </c>
      <c r="Q2104" s="418" t="n"/>
      <c r="R2104" s="418" t="inlineStr">
        <is>
          <t>JHL-22-02642</t>
        </is>
      </c>
      <c r="S2104" s="418" t="inlineStr">
        <is>
          <t>JHL-22-02642</t>
        </is>
      </c>
      <c r="T2104" s="418">
        <f>R2104=S2104</f>
        <v/>
      </c>
      <c r="U2104" s="418">
        <f>AND(MONTH(F2104)=MONTH(Y2104), YEAR(F2104)=YEAR(Y2104))</f>
        <v/>
      </c>
      <c r="V2104" s="418">
        <f>AND(AC2104&lt;&gt;"", 'Company information'!D$4&lt;&gt;"", RIGHT(SUBSTITUTE(AC2104,"-",""),9)=RIGHT(SUBSTITUTE('Company information'!D$4,"-",""),9))</f>
        <v/>
      </c>
      <c r="W2104" s="418">
        <f>AI2104-I2104</f>
        <v/>
      </c>
      <c r="X2104" s="455" t="n"/>
      <c r="Y2104" s="419" t="n">
        <v>44876</v>
      </c>
      <c r="Z2104" s="418" t="inlineStr">
        <is>
          <t>JHL-22-02642</t>
        </is>
      </c>
      <c r="AA2104" s="418" t="inlineStr"/>
      <c r="AB2104" s="418" t="inlineStr">
        <is>
          <t>បុគ្គលជាប់អាករ</t>
        </is>
      </c>
      <c r="AC2104" s="418" t="inlineStr">
        <is>
          <t>L001-100067123</t>
        </is>
      </c>
      <c r="AD2104" s="418" t="inlineStr">
        <is>
          <t>រីឡាយអេប៊ល សូស អ៊ិនដាសស្រ្ទៀល (ខេមបូឌា)</t>
        </is>
      </c>
      <c r="AE2104" s="455" t="n">
        <v>742840</v>
      </c>
      <c r="AF2104" s="455" t="n">
        <v>675309</v>
      </c>
      <c r="AG2104" s="455" t="n">
        <v>0</v>
      </c>
      <c r="AH2104" s="455" t="n">
        <v>0</v>
      </c>
      <c r="AI2104" s="455" t="n">
        <v>67531</v>
      </c>
      <c r="AJ2104" s="455" t="n">
        <v>0</v>
      </c>
      <c r="AK2104" s="455" t="n">
        <v>0</v>
      </c>
      <c r="AL2104" s="455" t="n">
        <v>0</v>
      </c>
      <c r="AM2104" s="455" t="n">
        <v>0</v>
      </c>
      <c r="AN2104" s="455" t="n">
        <v>0</v>
      </c>
      <c r="AO2104" s="455" t="n">
        <v>0</v>
      </c>
      <c r="AP2104" s="455" t="n">
        <v>0</v>
      </c>
      <c r="AQ2104" s="455" t="n">
        <v>0</v>
      </c>
      <c r="AR2104" s="418" t="inlineStr"/>
      <c r="AS2104" s="418" t="inlineStr">
        <is>
          <t>Import Export clearance services</t>
        </is>
      </c>
      <c r="AT2104" s="418" t="inlineStr">
        <is>
          <t>បានប្រកាសពន្ធ</t>
        </is>
      </c>
    </row>
    <row r="2105">
      <c r="A2105" s="417" t="n">
        <v>2096</v>
      </c>
      <c r="B2105" s="418" t="inlineStr">
        <is>
          <t>Printing Fee</t>
        </is>
      </c>
      <c r="C2105" s="418" t="inlineStr">
        <is>
          <t>ជេអេចអិល (ខេមបូឌា) ឡូជីស្ទីក ឯ.ក</t>
        </is>
      </c>
      <c r="D2105" s="418" t="inlineStr">
        <is>
          <t>K006-901803075</t>
        </is>
      </c>
      <c r="E2105" s="418" t="inlineStr">
        <is>
          <t>JHL-22-02643</t>
        </is>
      </c>
      <c r="F2105" s="419" t="n">
        <v>44876</v>
      </c>
      <c r="G2105" s="420" t="n">
        <v>67531</v>
      </c>
      <c r="H2105" s="418" t="n"/>
      <c r="I2105" s="455" t="n">
        <v>67531</v>
      </c>
      <c r="J2105" s="418">
        <f>IF(L2105&lt;&gt;"",L2105,K2105)</f>
        <v/>
      </c>
      <c r="K2105" s="418">
        <f>IF(AND(T2105=TRUE, U2105=TRUE, V2105=TRUE), IF(W2105&lt;-0.05, "អនុញ្ញាត (អ្នកផ្គត់ផ្គង់ប្រកាសខ្វះ)", "បានប្រកាស (អនុញ្ញាត)"), IF(AND(T2105=FALSE, U2105=FALSE, V2105=FALSE), "ព្យួរទុក (មិនមានទិន្នន័យ)", "ប្រកាសខុស (ព្យួរទុក)"))</f>
        <v/>
      </c>
      <c r="L2105" s="418" t="inlineStr"/>
      <c r="M2105" s="418" t="inlineStr"/>
      <c r="N2105" s="455" t="n"/>
      <c r="O2105" s="455">
        <f>IF(W2105&lt;0,AI2105,I2105)</f>
        <v/>
      </c>
      <c r="P2105" s="455">
        <f>I2105-O2105</f>
        <v/>
      </c>
      <c r="Q2105" s="418" t="n"/>
      <c r="R2105" s="418" t="inlineStr">
        <is>
          <t>JHL-22-02643</t>
        </is>
      </c>
      <c r="S2105" s="418" t="inlineStr">
        <is>
          <t>JHL-22-02643</t>
        </is>
      </c>
      <c r="T2105" s="418">
        <f>R2105=S2105</f>
        <v/>
      </c>
      <c r="U2105" s="418">
        <f>AND(MONTH(F2105)=MONTH(Y2105), YEAR(F2105)=YEAR(Y2105))</f>
        <v/>
      </c>
      <c r="V2105" s="418">
        <f>AND(AC2105&lt;&gt;"", 'Company information'!D$4&lt;&gt;"", RIGHT(SUBSTITUTE(AC2105,"-",""),9)=RIGHT(SUBSTITUTE('Company information'!D$4,"-",""),9))</f>
        <v/>
      </c>
      <c r="W2105" s="418">
        <f>AI2105-I2105</f>
        <v/>
      </c>
      <c r="X2105" s="455" t="n"/>
      <c r="Y2105" s="419" t="n">
        <v>44876</v>
      </c>
      <c r="Z2105" s="418" t="inlineStr">
        <is>
          <t>JHL-22-02643</t>
        </is>
      </c>
      <c r="AA2105" s="418" t="inlineStr"/>
      <c r="AB2105" s="418" t="inlineStr">
        <is>
          <t>បុគ្គលជាប់អាករ</t>
        </is>
      </c>
      <c r="AC2105" s="418" t="inlineStr">
        <is>
          <t>L001-100067123</t>
        </is>
      </c>
      <c r="AD2105" s="418" t="inlineStr">
        <is>
          <t>រីឡាយអេប៊ល សូស អ៊ិនដាសស្រ្ទៀល (ខេមបូឌា)</t>
        </is>
      </c>
      <c r="AE2105" s="455" t="n">
        <v>742840</v>
      </c>
      <c r="AF2105" s="455" t="n">
        <v>675309</v>
      </c>
      <c r="AG2105" s="455" t="n">
        <v>0</v>
      </c>
      <c r="AH2105" s="455" t="n">
        <v>0</v>
      </c>
      <c r="AI2105" s="455" t="n">
        <v>67531</v>
      </c>
      <c r="AJ2105" s="455" t="n">
        <v>0</v>
      </c>
      <c r="AK2105" s="455" t="n">
        <v>0</v>
      </c>
      <c r="AL2105" s="455" t="n">
        <v>0</v>
      </c>
      <c r="AM2105" s="455" t="n">
        <v>0</v>
      </c>
      <c r="AN2105" s="455" t="n">
        <v>0</v>
      </c>
      <c r="AO2105" s="455" t="n">
        <v>0</v>
      </c>
      <c r="AP2105" s="455" t="n">
        <v>0</v>
      </c>
      <c r="AQ2105" s="455" t="n">
        <v>0</v>
      </c>
      <c r="AR2105" s="418" t="inlineStr"/>
      <c r="AS2105" s="418" t="inlineStr">
        <is>
          <t>Import Export clearance services</t>
        </is>
      </c>
      <c r="AT2105" s="418" t="inlineStr">
        <is>
          <t>បានប្រកាសពន្ធ</t>
        </is>
      </c>
    </row>
    <row r="2106">
      <c r="A2106" s="417" t="n">
        <v>2097</v>
      </c>
      <c r="B2106" s="418" t="inlineStr">
        <is>
          <t>Printing Fee</t>
        </is>
      </c>
      <c r="C2106" s="418" t="inlineStr">
        <is>
          <t>ជេអេចអិល (ខេមបូឌា) ឡូជីស្ទីក ឯ.ក</t>
        </is>
      </c>
      <c r="D2106" s="418" t="inlineStr">
        <is>
          <t>K006-901803075</t>
        </is>
      </c>
      <c r="E2106" s="418" t="inlineStr">
        <is>
          <t>JHL-22-02625</t>
        </is>
      </c>
      <c r="F2106" s="419" t="n">
        <v>44876</v>
      </c>
      <c r="G2106" s="420" t="n">
        <v>94875</v>
      </c>
      <c r="H2106" s="418" t="n"/>
      <c r="I2106" s="455" t="n">
        <v>94875</v>
      </c>
      <c r="J2106" s="418">
        <f>IF(L2106&lt;&gt;"",L2106,K2106)</f>
        <v/>
      </c>
      <c r="K2106" s="418">
        <f>IF(AND(T2106=TRUE, U2106=TRUE, V2106=TRUE), IF(W2106&lt;-0.05, "អនុញ្ញាត (អ្នកផ្គត់ផ្គង់ប្រកាសខ្វះ)", "បានប្រកាស (អនុញ្ញាត)"), IF(AND(T2106=FALSE, U2106=FALSE, V2106=FALSE), "ព្យួរទុក (មិនមានទិន្នន័យ)", "ប្រកាសខុស (ព្យួរទុក)"))</f>
        <v/>
      </c>
      <c r="L2106" s="418" t="inlineStr"/>
      <c r="M2106" s="418" t="inlineStr"/>
      <c r="N2106" s="455" t="n"/>
      <c r="O2106" s="455">
        <f>IF(W2106&lt;0,AI2106,I2106)</f>
        <v/>
      </c>
      <c r="P2106" s="455">
        <f>I2106-O2106</f>
        <v/>
      </c>
      <c r="Q2106" s="418" t="n"/>
      <c r="R2106" s="418" t="inlineStr">
        <is>
          <t>JHL-22-02625</t>
        </is>
      </c>
      <c r="S2106" s="418" t="inlineStr">
        <is>
          <t>JHL-22-02625</t>
        </is>
      </c>
      <c r="T2106" s="418">
        <f>R2106=S2106</f>
        <v/>
      </c>
      <c r="U2106" s="418">
        <f>AND(MONTH(F2106)=MONTH(Y2106), YEAR(F2106)=YEAR(Y2106))</f>
        <v/>
      </c>
      <c r="V2106" s="418">
        <f>AND(AC2106&lt;&gt;"", 'Company information'!D$4&lt;&gt;"", RIGHT(SUBSTITUTE(AC2106,"-",""),9)=RIGHT(SUBSTITUTE('Company information'!D$4,"-",""),9))</f>
        <v/>
      </c>
      <c r="W2106" s="418">
        <f>AI2106-I2106</f>
        <v/>
      </c>
      <c r="X2106" s="455" t="n"/>
      <c r="Y2106" s="419" t="n">
        <v>44876</v>
      </c>
      <c r="Z2106" s="418" t="inlineStr">
        <is>
          <t>JHL-22-02625</t>
        </is>
      </c>
      <c r="AA2106" s="418" t="inlineStr"/>
      <c r="AB2106" s="418" t="inlineStr">
        <is>
          <t>បុគ្គលជាប់អាករ</t>
        </is>
      </c>
      <c r="AC2106" s="418" t="inlineStr">
        <is>
          <t>L001-100067123</t>
        </is>
      </c>
      <c r="AD2106" s="418" t="inlineStr">
        <is>
          <t>រីឡាយអេប៊ល សូស អ៊ិនដាសស្រ្ទៀល (ខេមបូឌា)</t>
        </is>
      </c>
      <c r="AE2106" s="455" t="n">
        <v>1043622</v>
      </c>
      <c r="AF2106" s="455" t="n">
        <v>948747</v>
      </c>
      <c r="AG2106" s="455" t="n">
        <v>0</v>
      </c>
      <c r="AH2106" s="455" t="n">
        <v>0</v>
      </c>
      <c r="AI2106" s="455" t="n">
        <v>94875</v>
      </c>
      <c r="AJ2106" s="455" t="n">
        <v>0</v>
      </c>
      <c r="AK2106" s="455" t="n">
        <v>0</v>
      </c>
      <c r="AL2106" s="455" t="n">
        <v>0</v>
      </c>
      <c r="AM2106" s="455" t="n">
        <v>0</v>
      </c>
      <c r="AN2106" s="455" t="n">
        <v>0</v>
      </c>
      <c r="AO2106" s="455" t="n">
        <v>0</v>
      </c>
      <c r="AP2106" s="455" t="n">
        <v>0</v>
      </c>
      <c r="AQ2106" s="455" t="n">
        <v>0</v>
      </c>
      <c r="AR2106" s="418" t="inlineStr"/>
      <c r="AS2106" s="418" t="inlineStr">
        <is>
          <t>Import Export clearance services</t>
        </is>
      </c>
      <c r="AT2106" s="418" t="inlineStr">
        <is>
          <t>បានប្រកាសពន្ធ</t>
        </is>
      </c>
    </row>
    <row r="2107">
      <c r="A2107" s="417" t="n">
        <v>2098</v>
      </c>
      <c r="B2107" s="418" t="inlineStr">
        <is>
          <t>Printing Fee</t>
        </is>
      </c>
      <c r="C2107" s="418" t="inlineStr">
        <is>
          <t>ជេអេចអិល (ខេមបូឌា) ឡូជីស្ទីក ឯ.ក</t>
        </is>
      </c>
      <c r="D2107" s="418" t="inlineStr">
        <is>
          <t>K006-901803075</t>
        </is>
      </c>
      <c r="E2107" s="418" t="inlineStr">
        <is>
          <t>JHL-22-02592</t>
        </is>
      </c>
      <c r="F2107" s="419" t="n">
        <v>44662</v>
      </c>
      <c r="G2107" s="420" t="n">
        <v>67531</v>
      </c>
      <c r="H2107" s="418" t="n"/>
      <c r="I2107" s="455" t="n">
        <v>67531</v>
      </c>
      <c r="J2107" s="418">
        <f>IF(L2107&lt;&gt;"",L2107,K2107)</f>
        <v/>
      </c>
      <c r="K2107" s="418">
        <f>IF(AND(T2107=TRUE, U2107=TRUE, V2107=TRUE), IF(W2107&lt;-0.05, "អនុញ្ញាត (អ្នកផ្គត់ផ្គង់ប្រកាសខ្វះ)", "បានប្រកាស (អនុញ្ញាត)"), IF(AND(T2107=FALSE, U2107=FALSE, V2107=FALSE), "ព្យួរទុក (មិនមានទិន្នន័យ)", "ប្រកាសខុស (ព្យួរទុក)"))</f>
        <v/>
      </c>
      <c r="L2107" s="418" t="inlineStr"/>
      <c r="M2107" s="418" t="inlineStr"/>
      <c r="N2107" s="455" t="n"/>
      <c r="O2107" s="455">
        <f>IF(W2107&lt;0,AI2107,I2107)</f>
        <v/>
      </c>
      <c r="P2107" s="455">
        <f>I2107-O2107</f>
        <v/>
      </c>
      <c r="Q2107" s="418" t="n"/>
      <c r="R2107" s="418" t="inlineStr">
        <is>
          <t>JHL-22-02592</t>
        </is>
      </c>
      <c r="S2107" s="418" t="inlineStr">
        <is>
          <t>JHL-22-02592</t>
        </is>
      </c>
      <c r="T2107" s="418">
        <f>R2107=S2107</f>
        <v/>
      </c>
      <c r="U2107" s="418">
        <f>AND(MONTH(F2107)=MONTH(Y2107), YEAR(F2107)=YEAR(Y2107))</f>
        <v/>
      </c>
      <c r="V2107" s="418">
        <f>AND(AC2107&lt;&gt;"", 'Company information'!D$4&lt;&gt;"", RIGHT(SUBSTITUTE(AC2107,"-",""),9)=RIGHT(SUBSTITUTE('Company information'!D$4,"-",""),9))</f>
        <v/>
      </c>
      <c r="W2107" s="418">
        <f>AI2107-I2107</f>
        <v/>
      </c>
      <c r="X2107" s="455" t="n"/>
      <c r="Y2107" s="419" t="n">
        <v>44869</v>
      </c>
      <c r="Z2107" s="418" t="inlineStr">
        <is>
          <t>JHL-22-02592</t>
        </is>
      </c>
      <c r="AA2107" s="418" t="inlineStr"/>
      <c r="AB2107" s="418" t="inlineStr">
        <is>
          <t>បុគ្គលជាប់អាករ</t>
        </is>
      </c>
      <c r="AC2107" s="418" t="inlineStr">
        <is>
          <t>L001-100067123</t>
        </is>
      </c>
      <c r="AD2107" s="418" t="inlineStr">
        <is>
          <t>រីឡាយអេប៊ល សូស អ៊ិនដាសស្រ្ទៀល (ខេមបូឌា)</t>
        </is>
      </c>
      <c r="AE2107" s="455" t="n">
        <v>742840</v>
      </c>
      <c r="AF2107" s="455" t="n">
        <v>675309</v>
      </c>
      <c r="AG2107" s="455" t="n">
        <v>0</v>
      </c>
      <c r="AH2107" s="455" t="n">
        <v>0</v>
      </c>
      <c r="AI2107" s="455" t="n">
        <v>67531</v>
      </c>
      <c r="AJ2107" s="455" t="n">
        <v>0</v>
      </c>
      <c r="AK2107" s="455" t="n">
        <v>0</v>
      </c>
      <c r="AL2107" s="455" t="n">
        <v>0</v>
      </c>
      <c r="AM2107" s="455" t="n">
        <v>0</v>
      </c>
      <c r="AN2107" s="455" t="n">
        <v>0</v>
      </c>
      <c r="AO2107" s="455" t="n">
        <v>0</v>
      </c>
      <c r="AP2107" s="455" t="n">
        <v>0</v>
      </c>
      <c r="AQ2107" s="455" t="n">
        <v>0</v>
      </c>
      <c r="AR2107" s="418" t="inlineStr"/>
      <c r="AS2107" s="418" t="inlineStr">
        <is>
          <t>Import Export clearance services</t>
        </is>
      </c>
      <c r="AT2107" s="418" t="inlineStr">
        <is>
          <t>បានប្រកាសពន្ធ</t>
        </is>
      </c>
    </row>
    <row r="2108">
      <c r="A2108" s="417" t="n">
        <v>2099</v>
      </c>
      <c r="B2108" s="418" t="inlineStr">
        <is>
          <t>Shipment Expense</t>
        </is>
      </c>
      <c r="C2108" s="418" t="inlineStr">
        <is>
          <t>ជេអេចអិល (ខេមបូឌា) ឡូជីស្ទីក ឯ.ក</t>
        </is>
      </c>
      <c r="D2108" s="418" t="inlineStr">
        <is>
          <t>K006-901803075</t>
        </is>
      </c>
      <c r="E2108" s="418" t="inlineStr">
        <is>
          <t>JHL-22-02591</t>
        </is>
      </c>
      <c r="F2108" s="419" t="n">
        <v>44662</v>
      </c>
      <c r="G2108" s="420" t="n">
        <v>238223</v>
      </c>
      <c r="H2108" s="418" t="n"/>
      <c r="I2108" s="455" t="n">
        <v>238223</v>
      </c>
      <c r="J2108" s="418">
        <f>IF(L2108&lt;&gt;"",L2108,K2108)</f>
        <v/>
      </c>
      <c r="K2108" s="418">
        <f>IF(AND(T2108=TRUE, U2108=TRUE, V2108=TRUE), IF(W2108&lt;-0.05, "អនុញ្ញាត (អ្នកផ្គត់ផ្គង់ប្រកាសខ្វះ)", "បានប្រកាស (អនុញ្ញាត)"), IF(AND(T2108=FALSE, U2108=FALSE, V2108=FALSE), "ព្យួរទុក (មិនមានទិន្នន័យ)", "ប្រកាសខុស (ព្យួរទុក)"))</f>
        <v/>
      </c>
      <c r="L2108" s="418" t="inlineStr"/>
      <c r="M2108" s="418" t="inlineStr"/>
      <c r="N2108" s="455" t="n"/>
      <c r="O2108" s="455">
        <f>IF(W2108&lt;0,AI2108,I2108)</f>
        <v/>
      </c>
      <c r="P2108" s="455">
        <f>I2108-O2108</f>
        <v/>
      </c>
      <c r="Q2108" s="418" t="n"/>
      <c r="R2108" s="418" t="inlineStr">
        <is>
          <t>JHL-22-02591</t>
        </is>
      </c>
      <c r="S2108" s="418" t="inlineStr">
        <is>
          <t>JHL-22-02591</t>
        </is>
      </c>
      <c r="T2108" s="418">
        <f>R2108=S2108</f>
        <v/>
      </c>
      <c r="U2108" s="418">
        <f>AND(MONTH(F2108)=MONTH(Y2108), YEAR(F2108)=YEAR(Y2108))</f>
        <v/>
      </c>
      <c r="V2108" s="418">
        <f>AND(AC2108&lt;&gt;"", 'Company information'!D$4&lt;&gt;"", RIGHT(SUBSTITUTE(AC2108,"-",""),9)=RIGHT(SUBSTITUTE('Company information'!D$4,"-",""),9))</f>
        <v/>
      </c>
      <c r="W2108" s="418">
        <f>AI2108-I2108</f>
        <v/>
      </c>
      <c r="X2108" s="455" t="n"/>
      <c r="Y2108" s="419" t="n">
        <v>44869</v>
      </c>
      <c r="Z2108" s="418" t="inlineStr">
        <is>
          <t>JHL-22-02591</t>
        </is>
      </c>
      <c r="AA2108" s="418" t="inlineStr"/>
      <c r="AB2108" s="418" t="inlineStr">
        <is>
          <t>បុគ្គលជាប់អាករ</t>
        </is>
      </c>
      <c r="AC2108" s="418" t="inlineStr">
        <is>
          <t>L001-100067123</t>
        </is>
      </c>
      <c r="AD2108" s="418" t="inlineStr">
        <is>
          <t>រីឡាយអេប៊ល សូស អ៊ិនដាសស្រ្ទៀល (ខេមបូឌា)</t>
        </is>
      </c>
      <c r="AE2108" s="455" t="n">
        <v>2620448</v>
      </c>
      <c r="AF2108" s="455" t="n">
        <v>2382225</v>
      </c>
      <c r="AG2108" s="455" t="n">
        <v>0</v>
      </c>
      <c r="AH2108" s="455" t="n">
        <v>0</v>
      </c>
      <c r="AI2108" s="455" t="n">
        <v>238223</v>
      </c>
      <c r="AJ2108" s="455" t="n">
        <v>0</v>
      </c>
      <c r="AK2108" s="455" t="n">
        <v>0</v>
      </c>
      <c r="AL2108" s="455" t="n">
        <v>0</v>
      </c>
      <c r="AM2108" s="455" t="n">
        <v>0</v>
      </c>
      <c r="AN2108" s="455" t="n">
        <v>0</v>
      </c>
      <c r="AO2108" s="455" t="n">
        <v>0</v>
      </c>
      <c r="AP2108" s="455" t="n">
        <v>0</v>
      </c>
      <c r="AQ2108" s="455" t="n">
        <v>0</v>
      </c>
      <c r="AR2108" s="418" t="inlineStr"/>
      <c r="AS2108" s="418" t="inlineStr">
        <is>
          <t>Import Export clearance services</t>
        </is>
      </c>
      <c r="AT2108" s="418" t="inlineStr">
        <is>
          <t>បានប្រកាសពន្ធ</t>
        </is>
      </c>
    </row>
    <row r="2109">
      <c r="A2109" s="417" t="n">
        <v>2100</v>
      </c>
      <c r="B2109" s="418" t="inlineStr">
        <is>
          <t>Customs Processing Fee</t>
        </is>
      </c>
      <c r="C2109" s="418" t="inlineStr">
        <is>
          <t>ជេអេចអិល (ខេមបូឌា) ឡូជីស្ទីក ឯ.ក</t>
        </is>
      </c>
      <c r="D2109" s="418" t="inlineStr">
        <is>
          <t>K006-901803075</t>
        </is>
      </c>
      <c r="E2109" s="418" t="inlineStr">
        <is>
          <t>JHL-22-02638</t>
        </is>
      </c>
      <c r="F2109" s="419" t="n">
        <v>44876</v>
      </c>
      <c r="G2109" s="420" t="n">
        <v>468159</v>
      </c>
      <c r="H2109" s="418" t="n"/>
      <c r="I2109" s="455" t="n">
        <v>468159</v>
      </c>
      <c r="J2109" s="418">
        <f>IF(L2109&lt;&gt;"",L2109,K2109)</f>
        <v/>
      </c>
      <c r="K2109" s="418">
        <f>IF(AND(T2109=TRUE, U2109=TRUE, V2109=TRUE), IF(W2109&lt;-0.05, "អនុញ្ញាត (អ្នកផ្គត់ផ្គង់ប្រកាសខ្វះ)", "បានប្រកាស (អនុញ្ញាត)"), IF(AND(T2109=FALSE, U2109=FALSE, V2109=FALSE), "ព្យួរទុក (មិនមានទិន្នន័យ)", "ប្រកាសខុស (ព្យួរទុក)"))</f>
        <v/>
      </c>
      <c r="L2109" s="418" t="inlineStr"/>
      <c r="M2109" s="418" t="inlineStr"/>
      <c r="N2109" s="455" t="n"/>
      <c r="O2109" s="455">
        <f>IF(W2109&lt;0,AI2109,I2109)</f>
        <v/>
      </c>
      <c r="P2109" s="455">
        <f>I2109-O2109</f>
        <v/>
      </c>
      <c r="Q2109" s="418" t="n"/>
      <c r="R2109" s="418" t="inlineStr">
        <is>
          <t>JHL-22-02638</t>
        </is>
      </c>
      <c r="S2109" s="418" t="inlineStr">
        <is>
          <t>JHL-22-02638</t>
        </is>
      </c>
      <c r="T2109" s="418">
        <f>R2109=S2109</f>
        <v/>
      </c>
      <c r="U2109" s="418">
        <f>AND(MONTH(F2109)=MONTH(Y2109), YEAR(F2109)=YEAR(Y2109))</f>
        <v/>
      </c>
      <c r="V2109" s="418">
        <f>AND(AC2109&lt;&gt;"", 'Company information'!D$4&lt;&gt;"", RIGHT(SUBSTITUTE(AC2109,"-",""),9)=RIGHT(SUBSTITUTE('Company information'!D$4,"-",""),9))</f>
        <v/>
      </c>
      <c r="W2109" s="418">
        <f>AI2109-I2109</f>
        <v/>
      </c>
      <c r="X2109" s="455" t="n"/>
      <c r="Y2109" s="419" t="n">
        <v>44876</v>
      </c>
      <c r="Z2109" s="418" t="inlineStr">
        <is>
          <t>JHL-22-02638</t>
        </is>
      </c>
      <c r="AA2109" s="418" t="inlineStr"/>
      <c r="AB2109" s="418" t="inlineStr">
        <is>
          <t>បុគ្គលជាប់អាករ</t>
        </is>
      </c>
      <c r="AC2109" s="418" t="inlineStr">
        <is>
          <t>L001-100067123</t>
        </is>
      </c>
      <c r="AD2109" s="418" t="inlineStr">
        <is>
          <t>រីឡាយអេប៊ល សូស អ៊ិនដាសស្រ្ទៀល (ខេមបូឌា)</t>
        </is>
      </c>
      <c r="AE2109" s="455" t="n">
        <v>5149749</v>
      </c>
      <c r="AF2109" s="455" t="n">
        <v>4681590</v>
      </c>
      <c r="AG2109" s="455" t="n">
        <v>0</v>
      </c>
      <c r="AH2109" s="455" t="n">
        <v>0</v>
      </c>
      <c r="AI2109" s="455" t="n">
        <v>468159</v>
      </c>
      <c r="AJ2109" s="455" t="n">
        <v>0</v>
      </c>
      <c r="AK2109" s="455" t="n">
        <v>0</v>
      </c>
      <c r="AL2109" s="455" t="n">
        <v>0</v>
      </c>
      <c r="AM2109" s="455" t="n">
        <v>0</v>
      </c>
      <c r="AN2109" s="455" t="n">
        <v>0</v>
      </c>
      <c r="AO2109" s="455" t="n">
        <v>0</v>
      </c>
      <c r="AP2109" s="455" t="n">
        <v>0</v>
      </c>
      <c r="AQ2109" s="455" t="n">
        <v>0</v>
      </c>
      <c r="AR2109" s="418" t="inlineStr"/>
      <c r="AS2109" s="418" t="inlineStr">
        <is>
          <t>Import Export clearance services</t>
        </is>
      </c>
      <c r="AT2109" s="418" t="inlineStr">
        <is>
          <t>បានប្រកាសពន្ធ</t>
        </is>
      </c>
    </row>
    <row r="2110">
      <c r="A2110" s="417" t="n">
        <v>2101</v>
      </c>
      <c r="B2110" s="418" t="inlineStr">
        <is>
          <t>Documentation Origin, Handling Charges Origin, PLACI Fee and HAWB Transmission Fee</t>
        </is>
      </c>
      <c r="C2110" s="418" t="inlineStr">
        <is>
          <t>ជេអេចអិល (ខេមបូឌា) ឡូជីស្ទីក ឯ.ក</t>
        </is>
      </c>
      <c r="D2110" s="418" t="inlineStr">
        <is>
          <t>K006-901803075</t>
        </is>
      </c>
      <c r="E2110" s="418" t="inlineStr">
        <is>
          <t>JHL-22-02593</t>
        </is>
      </c>
      <c r="F2110" s="419" t="n">
        <v>44662</v>
      </c>
      <c r="G2110" s="420" t="n">
        <v>238223</v>
      </c>
      <c r="H2110" s="418" t="n"/>
      <c r="I2110" s="455" t="n">
        <v>238223</v>
      </c>
      <c r="J2110" s="418">
        <f>IF(L2110&lt;&gt;"",L2110,K2110)</f>
        <v/>
      </c>
      <c r="K2110" s="418">
        <f>IF(AND(T2110=TRUE, U2110=TRUE, V2110=TRUE), IF(W2110&lt;-0.05, "អនុញ្ញាត (អ្នកផ្គត់ផ្គង់ប្រកាសខ្វះ)", "បានប្រកាស (អនុញ្ញាត)"), IF(AND(T2110=FALSE, U2110=FALSE, V2110=FALSE), "ព្យួរទុក (មិនមានទិន្នន័យ)", "ប្រកាសខុស (ព្យួរទុក)"))</f>
        <v/>
      </c>
      <c r="L2110" s="418" t="inlineStr"/>
      <c r="M2110" s="418" t="inlineStr"/>
      <c r="N2110" s="455" t="n"/>
      <c r="O2110" s="455">
        <f>IF(W2110&lt;0,AI2110,I2110)</f>
        <v/>
      </c>
      <c r="P2110" s="455">
        <f>I2110-O2110</f>
        <v/>
      </c>
      <c r="Q2110" s="418" t="n"/>
      <c r="R2110" s="418" t="inlineStr">
        <is>
          <t>JHL-22-02593</t>
        </is>
      </c>
      <c r="S2110" s="418" t="inlineStr">
        <is>
          <t>JHL-22-02593</t>
        </is>
      </c>
      <c r="T2110" s="418">
        <f>R2110=S2110</f>
        <v/>
      </c>
      <c r="U2110" s="418">
        <f>AND(MONTH(F2110)=MONTH(Y2110), YEAR(F2110)=YEAR(Y2110))</f>
        <v/>
      </c>
      <c r="V2110" s="418">
        <f>AND(AC2110&lt;&gt;"", 'Company information'!D$4&lt;&gt;"", RIGHT(SUBSTITUTE(AC2110,"-",""),9)=RIGHT(SUBSTITUTE('Company information'!D$4,"-",""),9))</f>
        <v/>
      </c>
      <c r="W2110" s="418">
        <f>AI2110-I2110</f>
        <v/>
      </c>
      <c r="X2110" s="455" t="n"/>
      <c r="Y2110" s="419" t="n">
        <v>44869</v>
      </c>
      <c r="Z2110" s="418" t="inlineStr">
        <is>
          <t>JHL-22-02593</t>
        </is>
      </c>
      <c r="AA2110" s="418" t="inlineStr"/>
      <c r="AB2110" s="418" t="inlineStr">
        <is>
          <t>បុគ្គលជាប់អាករ</t>
        </is>
      </c>
      <c r="AC2110" s="418" t="inlineStr">
        <is>
          <t>L001-100067123</t>
        </is>
      </c>
      <c r="AD2110" s="418" t="inlineStr">
        <is>
          <t>រីឡាយអេប៊ល សូស អ៊ិនដាសស្រ្ទៀល (ខេមបូឌា)</t>
        </is>
      </c>
      <c r="AE2110" s="455" t="n">
        <v>2620448</v>
      </c>
      <c r="AF2110" s="455" t="n">
        <v>2382225</v>
      </c>
      <c r="AG2110" s="455" t="n">
        <v>0</v>
      </c>
      <c r="AH2110" s="455" t="n">
        <v>0</v>
      </c>
      <c r="AI2110" s="455" t="n">
        <v>238223</v>
      </c>
      <c r="AJ2110" s="455" t="n">
        <v>0</v>
      </c>
      <c r="AK2110" s="455" t="n">
        <v>0</v>
      </c>
      <c r="AL2110" s="455" t="n">
        <v>0</v>
      </c>
      <c r="AM2110" s="455" t="n">
        <v>0</v>
      </c>
      <c r="AN2110" s="455" t="n">
        <v>0</v>
      </c>
      <c r="AO2110" s="455" t="n">
        <v>0</v>
      </c>
      <c r="AP2110" s="455" t="n">
        <v>0</v>
      </c>
      <c r="AQ2110" s="455" t="n">
        <v>0</v>
      </c>
      <c r="AR2110" s="418" t="inlineStr"/>
      <c r="AS2110" s="418" t="inlineStr">
        <is>
          <t>Import Export clearance services</t>
        </is>
      </c>
      <c r="AT2110" s="418" t="inlineStr">
        <is>
          <t>បានប្រកាសពន្ធ</t>
        </is>
      </c>
    </row>
    <row r="2111">
      <c r="A2111" s="417" t="n">
        <v>2102</v>
      </c>
      <c r="B2111" s="418" t="inlineStr">
        <is>
          <t>Shipment Expense</t>
        </is>
      </c>
      <c r="C2111" s="418" t="inlineStr">
        <is>
          <t>សូស៊ីយេតេ កុងសេស្យូនែរ ដឺ ឡាអេរ៉ូព័រ</t>
        </is>
      </c>
      <c r="D2111" s="418" t="inlineStr">
        <is>
          <t>L001-100047300</t>
        </is>
      </c>
      <c r="E2111" s="418" t="inlineStr">
        <is>
          <t>2200-067163</t>
        </is>
      </c>
      <c r="F2111" s="419" t="n">
        <v>44895</v>
      </c>
      <c r="G2111" s="420" t="n">
        <v>824</v>
      </c>
      <c r="H2111" s="418" t="n"/>
      <c r="I2111" s="455" t="n">
        <v>824</v>
      </c>
      <c r="J2111" s="418">
        <f>IF(L2111&lt;&gt;"",L2111,K2111)</f>
        <v/>
      </c>
      <c r="K2111" s="418">
        <f>IF(AND(T2111=TRUE, U2111=TRUE, V2111=TRUE), IF(W2111&lt;-0.05, "អនុញ្ញាត (អ្នកផ្គត់ផ្គង់ប្រកាសខ្វះ)", "បានប្រកាស (អនុញ្ញាត)"), IF(AND(T2111=FALSE, U2111=FALSE, V2111=FALSE), "ព្យួរទុក (មិនមានទិន្នន័យ)", "ប្រកាសខុស (ព្យួរទុក)"))</f>
        <v/>
      </c>
      <c r="L2111" s="418" t="inlineStr"/>
      <c r="M2111" s="418" t="inlineStr"/>
      <c r="N2111" s="455" t="n"/>
      <c r="O2111" s="455">
        <f>IF(W2111&lt;0,AI2111,I2111)</f>
        <v/>
      </c>
      <c r="P2111" s="455">
        <f>I2111-O2111</f>
        <v/>
      </c>
      <c r="Q2111" s="418" t="n"/>
      <c r="R2111" s="418" t="inlineStr">
        <is>
          <t>2200-067163</t>
        </is>
      </c>
      <c r="S2111" s="418" t="inlineStr"/>
      <c r="T2111" s="418">
        <f>R2111=S2111</f>
        <v/>
      </c>
      <c r="U2111" s="418">
        <f>AND(MONTH(F2111)=MONTH(Y2111), YEAR(F2111)=YEAR(Y2111))</f>
        <v/>
      </c>
      <c r="V2111" s="418">
        <f>AND(AC2111&lt;&gt;"", 'Company information'!D$4&lt;&gt;"", RIGHT(SUBSTITUTE(AC2111,"-",""),9)=RIGHT(SUBSTITUTE('Company information'!D$4,"-",""),9))</f>
        <v/>
      </c>
      <c r="W2111" s="418">
        <f>AI2111-I2111</f>
        <v/>
      </c>
      <c r="X2111" s="455" t="n"/>
      <c r="Y2111" s="417" t="n"/>
      <c r="Z2111" s="418" t="n"/>
      <c r="AA2111" s="418" t="n"/>
      <c r="AB2111" s="418" t="n"/>
      <c r="AC2111" s="418" t="n"/>
      <c r="AD2111" s="418" t="n"/>
      <c r="AE2111" s="455" t="n"/>
      <c r="AF2111" s="455" t="n"/>
      <c r="AG2111" s="455" t="n"/>
      <c r="AH2111" s="455" t="n"/>
      <c r="AI2111" s="455" t="n"/>
      <c r="AJ2111" s="455" t="n"/>
      <c r="AK2111" s="455" t="n"/>
      <c r="AL2111" s="455" t="n"/>
      <c r="AM2111" s="455" t="n"/>
      <c r="AN2111" s="455" t="n"/>
      <c r="AO2111" s="455" t="n"/>
      <c r="AP2111" s="455" t="n"/>
      <c r="AQ2111" s="455" t="n"/>
      <c r="AR2111" s="418" t="n"/>
      <c r="AS2111" s="418" t="n"/>
      <c r="AT2111" s="418" t="n"/>
    </row>
    <row r="2112">
      <c r="A2112" s="417" t="n">
        <v>2103</v>
      </c>
      <c r="B2112" s="418" t="inlineStr">
        <is>
          <t>Customs Processing</t>
        </is>
      </c>
      <c r="C2112" s="418" t="inlineStr">
        <is>
          <t>សូស៊ីយេតេ កុងសេស្យូនែរ ដឺ ឡាអេរ៉ូព័រ</t>
        </is>
      </c>
      <c r="D2112" s="418" t="inlineStr">
        <is>
          <t>L001-100047300</t>
        </is>
      </c>
      <c r="E2112" s="418" t="inlineStr">
        <is>
          <t>2200-066218</t>
        </is>
      </c>
      <c r="F2112" s="419" t="n">
        <v>44889</v>
      </c>
      <c r="G2112" s="420" t="n">
        <v>24479</v>
      </c>
      <c r="H2112" s="418" t="n"/>
      <c r="I2112" s="455" t="n">
        <v>24479</v>
      </c>
      <c r="J2112" s="418">
        <f>IF(L2112&lt;&gt;"",L2112,K2112)</f>
        <v/>
      </c>
      <c r="K2112" s="418">
        <f>IF(AND(T2112=TRUE, U2112=TRUE, V2112=TRUE), IF(W2112&lt;-0.05, "អនុញ្ញាត (អ្នកផ្គត់ផ្គង់ប្រកាសខ្វះ)", "បានប្រកាស (អនុញ្ញាត)"), IF(AND(T2112=FALSE, U2112=FALSE, V2112=FALSE), "ព្យួរទុក (មិនមានទិន្នន័យ)", "ប្រកាសខុស (ព្យួរទុក)"))</f>
        <v/>
      </c>
      <c r="L2112" s="418" t="inlineStr"/>
      <c r="M2112" s="418" t="inlineStr"/>
      <c r="N2112" s="455" t="n"/>
      <c r="O2112" s="455">
        <f>IF(W2112&lt;0,AI2112,I2112)</f>
        <v/>
      </c>
      <c r="P2112" s="455">
        <f>I2112-O2112</f>
        <v/>
      </c>
      <c r="Q2112" s="418" t="n"/>
      <c r="R2112" s="418" t="inlineStr">
        <is>
          <t>2200-066218</t>
        </is>
      </c>
      <c r="S2112" s="418" t="inlineStr"/>
      <c r="T2112" s="418">
        <f>R2112=S2112</f>
        <v/>
      </c>
      <c r="U2112" s="418">
        <f>AND(MONTH(F2112)=MONTH(Y2112), YEAR(F2112)=YEAR(Y2112))</f>
        <v/>
      </c>
      <c r="V2112" s="418">
        <f>AND(AC2112&lt;&gt;"", 'Company information'!D$4&lt;&gt;"", RIGHT(SUBSTITUTE(AC2112,"-",""),9)=RIGHT(SUBSTITUTE('Company information'!D$4,"-",""),9))</f>
        <v/>
      </c>
      <c r="W2112" s="418">
        <f>AI2112-I2112</f>
        <v/>
      </c>
      <c r="X2112" s="455" t="n"/>
      <c r="Y2112" s="417" t="n"/>
      <c r="Z2112" s="418" t="n"/>
      <c r="AA2112" s="418" t="n"/>
      <c r="AB2112" s="418" t="n"/>
      <c r="AC2112" s="418" t="n"/>
      <c r="AD2112" s="418" t="n"/>
      <c r="AE2112" s="455" t="n"/>
      <c r="AF2112" s="455" t="n"/>
      <c r="AG2112" s="455" t="n"/>
      <c r="AH2112" s="455" t="n"/>
      <c r="AI2112" s="455" t="n"/>
      <c r="AJ2112" s="455" t="n"/>
      <c r="AK2112" s="455" t="n"/>
      <c r="AL2112" s="455" t="n"/>
      <c r="AM2112" s="455" t="n"/>
      <c r="AN2112" s="455" t="n"/>
      <c r="AO2112" s="455" t="n"/>
      <c r="AP2112" s="455" t="n"/>
      <c r="AQ2112" s="455" t="n"/>
      <c r="AR2112" s="418" t="n"/>
      <c r="AS2112" s="418" t="n"/>
      <c r="AT2112" s="418" t="n"/>
    </row>
    <row r="2113">
      <c r="A2113" s="417" t="n">
        <v>2104</v>
      </c>
      <c r="B2113" s="418" t="inlineStr">
        <is>
          <t>Customs Clearance Fee, Non-Original Insurance, Permit Fee, Service Charge and Handling Fee</t>
        </is>
      </c>
      <c r="C2113" s="418" t="inlineStr">
        <is>
          <t>សូស៊ីយេតេ កុងសេស្យូនែរ ដឺ ឡាអេរ៉ូព័រ</t>
        </is>
      </c>
      <c r="D2113" s="418" t="inlineStr">
        <is>
          <t>L001-100047300</t>
        </is>
      </c>
      <c r="E2113" s="418" t="inlineStr">
        <is>
          <t>2200-066217</t>
        </is>
      </c>
      <c r="F2113" s="419" t="n">
        <v>44889</v>
      </c>
      <c r="G2113" s="420" t="n">
        <v>10552</v>
      </c>
      <c r="H2113" s="418" t="n"/>
      <c r="I2113" s="455" t="n">
        <v>10552</v>
      </c>
      <c r="J2113" s="418">
        <f>IF(L2113&lt;&gt;"",L2113,K2113)</f>
        <v/>
      </c>
      <c r="K2113" s="418">
        <f>IF(AND(T2113=TRUE, U2113=TRUE, V2113=TRUE), IF(W2113&lt;-0.05, "អនុញ្ញាត (អ្នកផ្គត់ផ្គង់ប្រកាសខ្វះ)", "បានប្រកាស (អនុញ្ញាត)"), IF(AND(T2113=FALSE, U2113=FALSE, V2113=FALSE), "ព្យួរទុក (មិនមានទិន្នន័យ)", "ប្រកាសខុស (ព្យួរទុក)"))</f>
        <v/>
      </c>
      <c r="L2113" s="418" t="inlineStr"/>
      <c r="M2113" s="418" t="inlineStr"/>
      <c r="N2113" s="455" t="n"/>
      <c r="O2113" s="455">
        <f>IF(W2113&lt;0,AI2113,I2113)</f>
        <v/>
      </c>
      <c r="P2113" s="455">
        <f>I2113-O2113</f>
        <v/>
      </c>
      <c r="Q2113" s="418" t="n"/>
      <c r="R2113" s="418" t="inlineStr">
        <is>
          <t>2200-066217</t>
        </is>
      </c>
      <c r="S2113" s="418" t="inlineStr"/>
      <c r="T2113" s="418">
        <f>R2113=S2113</f>
        <v/>
      </c>
      <c r="U2113" s="418">
        <f>AND(MONTH(F2113)=MONTH(Y2113), YEAR(F2113)=YEAR(Y2113))</f>
        <v/>
      </c>
      <c r="V2113" s="418">
        <f>AND(AC2113&lt;&gt;"", 'Company information'!D$4&lt;&gt;"", RIGHT(SUBSTITUTE(AC2113,"-",""),9)=RIGHT(SUBSTITUTE('Company information'!D$4,"-",""),9))</f>
        <v/>
      </c>
      <c r="W2113" s="418">
        <f>AI2113-I2113</f>
        <v/>
      </c>
      <c r="X2113" s="455" t="n"/>
      <c r="Y2113" s="417" t="n"/>
      <c r="Z2113" s="418" t="n"/>
      <c r="AA2113" s="418" t="n"/>
      <c r="AB2113" s="418" t="n"/>
      <c r="AC2113" s="418" t="n"/>
      <c r="AD2113" s="418" t="n"/>
      <c r="AE2113" s="455" t="n"/>
      <c r="AF2113" s="455" t="n"/>
      <c r="AG2113" s="455" t="n"/>
      <c r="AH2113" s="455" t="n"/>
      <c r="AI2113" s="455" t="n"/>
      <c r="AJ2113" s="455" t="n"/>
      <c r="AK2113" s="455" t="n"/>
      <c r="AL2113" s="455" t="n"/>
      <c r="AM2113" s="455" t="n"/>
      <c r="AN2113" s="455" t="n"/>
      <c r="AO2113" s="455" t="n"/>
      <c r="AP2113" s="455" t="n"/>
      <c r="AQ2113" s="455" t="n"/>
      <c r="AR2113" s="418" t="n"/>
      <c r="AS2113" s="418" t="n"/>
      <c r="AT2113" s="418" t="n"/>
    </row>
    <row r="2114">
      <c r="A2114" s="417" t="n">
        <v>2105</v>
      </c>
      <c r="B2114" s="418" t="inlineStr">
        <is>
          <t>Documentation Origin, Handling Charges Origin, PLACI Fee and HAWB Transmission Fee</t>
        </is>
      </c>
      <c r="C2114" s="418" t="inlineStr">
        <is>
          <t>សូស៊ីយេតេ កុងសេស្យូនែរ ដឺ ឡាអេរ៉ូព័រ</t>
        </is>
      </c>
      <c r="D2114" s="418" t="inlineStr">
        <is>
          <t>L001-100047300</t>
        </is>
      </c>
      <c r="E2114" s="418" t="inlineStr">
        <is>
          <t>2200-064939</t>
        </is>
      </c>
      <c r="F2114" s="419" t="n">
        <v>44883</v>
      </c>
      <c r="G2114" s="420" t="n">
        <v>34959</v>
      </c>
      <c r="H2114" s="418" t="n"/>
      <c r="I2114" s="455" t="n">
        <v>34959</v>
      </c>
      <c r="J2114" s="418">
        <f>IF(L2114&lt;&gt;"",L2114,K2114)</f>
        <v/>
      </c>
      <c r="K2114" s="418">
        <f>IF(AND(T2114=TRUE, U2114=TRUE, V2114=TRUE), IF(W2114&lt;-0.05, "អនុញ្ញាត (អ្នកផ្គត់ផ្គង់ប្រកាសខ្វះ)", "បានប្រកាស (អនុញ្ញាត)"), IF(AND(T2114=FALSE, U2114=FALSE, V2114=FALSE), "ព្យួរទុក (មិនមានទិន្នន័យ)", "ប្រកាសខុស (ព្យួរទុក)"))</f>
        <v/>
      </c>
      <c r="L2114" s="418" t="inlineStr"/>
      <c r="M2114" s="418" t="inlineStr"/>
      <c r="N2114" s="455" t="n"/>
      <c r="O2114" s="455">
        <f>IF(W2114&lt;0,AI2114,I2114)</f>
        <v/>
      </c>
      <c r="P2114" s="455">
        <f>I2114-O2114</f>
        <v/>
      </c>
      <c r="Q2114" s="418" t="n"/>
      <c r="R2114" s="418" t="inlineStr">
        <is>
          <t>2200-064939</t>
        </is>
      </c>
      <c r="S2114" s="418" t="inlineStr"/>
      <c r="T2114" s="418">
        <f>R2114=S2114</f>
        <v/>
      </c>
      <c r="U2114" s="418">
        <f>AND(MONTH(F2114)=MONTH(Y2114), YEAR(F2114)=YEAR(Y2114))</f>
        <v/>
      </c>
      <c r="V2114" s="418">
        <f>AND(AC2114&lt;&gt;"", 'Company information'!D$4&lt;&gt;"", RIGHT(SUBSTITUTE(AC2114,"-",""),9)=RIGHT(SUBSTITUTE('Company information'!D$4,"-",""),9))</f>
        <v/>
      </c>
      <c r="W2114" s="418">
        <f>AI2114-I2114</f>
        <v/>
      </c>
      <c r="X2114" s="455" t="n"/>
      <c r="Y2114" s="417" t="n"/>
      <c r="Z2114" s="418" t="n"/>
      <c r="AA2114" s="418" t="n"/>
      <c r="AB2114" s="418" t="n"/>
      <c r="AC2114" s="418" t="n"/>
      <c r="AD2114" s="418" t="n"/>
      <c r="AE2114" s="455" t="n"/>
      <c r="AF2114" s="455" t="n"/>
      <c r="AG2114" s="455" t="n"/>
      <c r="AH2114" s="455" t="n"/>
      <c r="AI2114" s="455" t="n"/>
      <c r="AJ2114" s="455" t="n"/>
      <c r="AK2114" s="455" t="n"/>
      <c r="AL2114" s="455" t="n"/>
      <c r="AM2114" s="455" t="n"/>
      <c r="AN2114" s="455" t="n"/>
      <c r="AO2114" s="455" t="n"/>
      <c r="AP2114" s="455" t="n"/>
      <c r="AQ2114" s="455" t="n"/>
      <c r="AR2114" s="418" t="n"/>
      <c r="AS2114" s="418" t="n"/>
      <c r="AT2114" s="418" t="n"/>
    </row>
    <row r="2115">
      <c r="A2115" s="417" t="n">
        <v>2106</v>
      </c>
      <c r="B2115" s="418" t="inlineStr">
        <is>
          <t>Export Custom Clearance</t>
        </is>
      </c>
      <c r="C2115" s="418" t="inlineStr">
        <is>
          <t>សូស៊ីយេតេ កុងសេស្យូនែរ ដឺ ឡាអេរ៉ូព័រ</t>
        </is>
      </c>
      <c r="D2115" s="418" t="inlineStr">
        <is>
          <t>L001-100047300</t>
        </is>
      </c>
      <c r="E2115" s="418" t="inlineStr">
        <is>
          <t>2200-064635</t>
        </is>
      </c>
      <c r="F2115" s="419" t="n">
        <v>44882</v>
      </c>
      <c r="G2115" s="420" t="n">
        <v>16462</v>
      </c>
      <c r="H2115" s="418" t="n"/>
      <c r="I2115" s="455" t="n">
        <v>16462</v>
      </c>
      <c r="J2115" s="418">
        <f>IF(L2115&lt;&gt;"",L2115,K2115)</f>
        <v/>
      </c>
      <c r="K2115" s="418">
        <f>IF(AND(T2115=TRUE, U2115=TRUE, V2115=TRUE), IF(W2115&lt;-0.05, "អនុញ្ញាត (អ្នកផ្គត់ផ្គង់ប្រកាសខ្វះ)", "បានប្រកាស (អនុញ្ញាត)"), IF(AND(T2115=FALSE, U2115=FALSE, V2115=FALSE), "ព្យួរទុក (មិនមានទិន្នន័យ)", "ប្រកាសខុស (ព្យួរទុក)"))</f>
        <v/>
      </c>
      <c r="L2115" s="418" t="inlineStr"/>
      <c r="M2115" s="418" t="inlineStr"/>
      <c r="N2115" s="455" t="n"/>
      <c r="O2115" s="455">
        <f>IF(W2115&lt;0,AI2115,I2115)</f>
        <v/>
      </c>
      <c r="P2115" s="455">
        <f>I2115-O2115</f>
        <v/>
      </c>
      <c r="Q2115" s="418" t="n"/>
      <c r="R2115" s="418" t="inlineStr">
        <is>
          <t>2200-064635</t>
        </is>
      </c>
      <c r="S2115" s="418" t="inlineStr"/>
      <c r="T2115" s="418">
        <f>R2115=S2115</f>
        <v/>
      </c>
      <c r="U2115" s="418">
        <f>AND(MONTH(F2115)=MONTH(Y2115), YEAR(F2115)=YEAR(Y2115))</f>
        <v/>
      </c>
      <c r="V2115" s="418">
        <f>AND(AC2115&lt;&gt;"", 'Company information'!D$4&lt;&gt;"", RIGHT(SUBSTITUTE(AC2115,"-",""),9)=RIGHT(SUBSTITUTE('Company information'!D$4,"-",""),9))</f>
        <v/>
      </c>
      <c r="W2115" s="418">
        <f>AI2115-I2115</f>
        <v/>
      </c>
      <c r="X2115" s="455" t="n"/>
      <c r="Y2115" s="417" t="n"/>
      <c r="Z2115" s="418" t="n"/>
      <c r="AA2115" s="418" t="n"/>
      <c r="AB2115" s="418" t="n"/>
      <c r="AC2115" s="418" t="n"/>
      <c r="AD2115" s="418" t="n"/>
      <c r="AE2115" s="455" t="n"/>
      <c r="AF2115" s="455" t="n"/>
      <c r="AG2115" s="455" t="n"/>
      <c r="AH2115" s="455" t="n"/>
      <c r="AI2115" s="455" t="n"/>
      <c r="AJ2115" s="455" t="n"/>
      <c r="AK2115" s="455" t="n"/>
      <c r="AL2115" s="455" t="n"/>
      <c r="AM2115" s="455" t="n"/>
      <c r="AN2115" s="455" t="n"/>
      <c r="AO2115" s="455" t="n"/>
      <c r="AP2115" s="455" t="n"/>
      <c r="AQ2115" s="455" t="n"/>
      <c r="AR2115" s="418" t="n"/>
      <c r="AS2115" s="418" t="n"/>
      <c r="AT2115" s="418" t="n"/>
    </row>
    <row r="2116">
      <c r="A2116" s="417" t="n">
        <v>2107</v>
      </c>
      <c r="B2116" s="418" t="inlineStr">
        <is>
          <t>Custom Processing</t>
        </is>
      </c>
      <c r="C2116" s="418" t="inlineStr">
        <is>
          <t>សូស៊ីយេតេ កុងសេស្យូនែរ ដឺ ឡាអេរ៉ូព័រ</t>
        </is>
      </c>
      <c r="D2116" s="418" t="inlineStr">
        <is>
          <t>L001-100047300</t>
        </is>
      </c>
      <c r="E2116" s="418" t="inlineStr">
        <is>
          <t>2200-064636</t>
        </is>
      </c>
      <c r="F2116" s="419" t="n">
        <v>44882</v>
      </c>
      <c r="G2116" s="420" t="n">
        <v>4008</v>
      </c>
      <c r="H2116" s="418" t="n"/>
      <c r="I2116" s="455" t="n">
        <v>4008</v>
      </c>
      <c r="J2116" s="418">
        <f>IF(L2116&lt;&gt;"",L2116,K2116)</f>
        <v/>
      </c>
      <c r="K2116" s="418">
        <f>IF(AND(T2116=TRUE, U2116=TRUE, V2116=TRUE), IF(W2116&lt;-0.05, "អនុញ្ញាត (អ្នកផ្គត់ផ្គង់ប្រកាសខ្វះ)", "បានប្រកាស (អនុញ្ញាត)"), IF(AND(T2116=FALSE, U2116=FALSE, V2116=FALSE), "ព្យួរទុក (មិនមានទិន្នន័យ)", "ប្រកាសខុស (ព្យួរទុក)"))</f>
        <v/>
      </c>
      <c r="L2116" s="418" t="inlineStr"/>
      <c r="M2116" s="418" t="inlineStr"/>
      <c r="N2116" s="455" t="n"/>
      <c r="O2116" s="455">
        <f>IF(W2116&lt;0,AI2116,I2116)</f>
        <v/>
      </c>
      <c r="P2116" s="455">
        <f>I2116-O2116</f>
        <v/>
      </c>
      <c r="Q2116" s="418" t="n"/>
      <c r="R2116" s="418" t="inlineStr">
        <is>
          <t>2200-064636</t>
        </is>
      </c>
      <c r="S2116" s="418" t="inlineStr"/>
      <c r="T2116" s="418">
        <f>R2116=S2116</f>
        <v/>
      </c>
      <c r="U2116" s="418">
        <f>AND(MONTH(F2116)=MONTH(Y2116), YEAR(F2116)=YEAR(Y2116))</f>
        <v/>
      </c>
      <c r="V2116" s="418">
        <f>AND(AC2116&lt;&gt;"", 'Company information'!D$4&lt;&gt;"", RIGHT(SUBSTITUTE(AC2116,"-",""),9)=RIGHT(SUBSTITUTE('Company information'!D$4,"-",""),9))</f>
        <v/>
      </c>
      <c r="W2116" s="418">
        <f>AI2116-I2116</f>
        <v/>
      </c>
      <c r="X2116" s="455" t="n"/>
      <c r="Y2116" s="417" t="n"/>
      <c r="Z2116" s="418" t="n"/>
      <c r="AA2116" s="418" t="n"/>
      <c r="AB2116" s="418" t="n"/>
      <c r="AC2116" s="418" t="n"/>
      <c r="AD2116" s="418" t="n"/>
      <c r="AE2116" s="455" t="n"/>
      <c r="AF2116" s="455" t="n"/>
      <c r="AG2116" s="455" t="n"/>
      <c r="AH2116" s="455" t="n"/>
      <c r="AI2116" s="455" t="n"/>
      <c r="AJ2116" s="455" t="n"/>
      <c r="AK2116" s="455" t="n"/>
      <c r="AL2116" s="455" t="n"/>
      <c r="AM2116" s="455" t="n"/>
      <c r="AN2116" s="455" t="n"/>
      <c r="AO2116" s="455" t="n"/>
      <c r="AP2116" s="455" t="n"/>
      <c r="AQ2116" s="455" t="n"/>
      <c r="AR2116" s="418" t="n"/>
      <c r="AS2116" s="418" t="n"/>
      <c r="AT2116" s="418" t="n"/>
    </row>
    <row r="2117">
      <c r="A2117" s="417" t="n">
        <v>2108</v>
      </c>
      <c r="B2117" s="418" t="inlineStr">
        <is>
          <t>Non Woven Interlining</t>
        </is>
      </c>
      <c r="C2117" s="418" t="inlineStr">
        <is>
          <t>សូស៊ីយេតេ កុងសេស្យូនែរ ដឺ ឡាអេរ៉ូព័រ</t>
        </is>
      </c>
      <c r="D2117" s="418" t="inlineStr">
        <is>
          <t>L001-100047300</t>
        </is>
      </c>
      <c r="E2117" s="418" t="inlineStr">
        <is>
          <t>2200-062353</t>
        </is>
      </c>
      <c r="F2117" s="419" t="n">
        <v>44631</v>
      </c>
      <c r="G2117" s="420" t="n">
        <v>78103</v>
      </c>
      <c r="H2117" s="418" t="n"/>
      <c r="I2117" s="455" t="n">
        <v>78103</v>
      </c>
      <c r="J2117" s="418">
        <f>IF(L2117&lt;&gt;"",L2117,K2117)</f>
        <v/>
      </c>
      <c r="K2117" s="418">
        <f>IF(AND(T2117=TRUE, U2117=TRUE, V2117=TRUE), IF(W2117&lt;-0.05, "អនុញ្ញាត (អ្នកផ្គត់ផ្គង់ប្រកាសខ្វះ)", "បានប្រកាស (អនុញ្ញាត)"), IF(AND(T2117=FALSE, U2117=FALSE, V2117=FALSE), "ព្យួរទុក (មិនមានទិន្នន័យ)", "ប្រកាសខុស (ព្យួរទុក)"))</f>
        <v/>
      </c>
      <c r="L2117" s="418" t="inlineStr"/>
      <c r="M2117" s="418" t="inlineStr"/>
      <c r="N2117" s="455" t="n"/>
      <c r="O2117" s="455">
        <f>IF(W2117&lt;0,AI2117,I2117)</f>
        <v/>
      </c>
      <c r="P2117" s="455">
        <f>I2117-O2117</f>
        <v/>
      </c>
      <c r="Q2117" s="418" t="n"/>
      <c r="R2117" s="418" t="inlineStr">
        <is>
          <t>2200-062353</t>
        </is>
      </c>
      <c r="S2117" s="418" t="inlineStr"/>
      <c r="T2117" s="418">
        <f>R2117=S2117</f>
        <v/>
      </c>
      <c r="U2117" s="418">
        <f>AND(MONTH(F2117)=MONTH(Y2117), YEAR(F2117)=YEAR(Y2117))</f>
        <v/>
      </c>
      <c r="V2117" s="418">
        <f>AND(AC2117&lt;&gt;"", 'Company information'!D$4&lt;&gt;"", RIGHT(SUBSTITUTE(AC2117,"-",""),9)=RIGHT(SUBSTITUTE('Company information'!D$4,"-",""),9))</f>
        <v/>
      </c>
      <c r="W2117" s="418">
        <f>AI2117-I2117</f>
        <v/>
      </c>
      <c r="X2117" s="455" t="n"/>
      <c r="Y2117" s="417" t="n"/>
      <c r="Z2117" s="418" t="n"/>
      <c r="AA2117" s="418" t="n"/>
      <c r="AB2117" s="418" t="n"/>
      <c r="AC2117" s="418" t="n"/>
      <c r="AD2117" s="418" t="n"/>
      <c r="AE2117" s="455" t="n"/>
      <c r="AF2117" s="455" t="n"/>
      <c r="AG2117" s="455" t="n"/>
      <c r="AH2117" s="455" t="n"/>
      <c r="AI2117" s="455" t="n"/>
      <c r="AJ2117" s="455" t="n"/>
      <c r="AK2117" s="455" t="n"/>
      <c r="AL2117" s="455" t="n"/>
      <c r="AM2117" s="455" t="n"/>
      <c r="AN2117" s="455" t="n"/>
      <c r="AO2117" s="455" t="n"/>
      <c r="AP2117" s="455" t="n"/>
      <c r="AQ2117" s="455" t="n"/>
      <c r="AR2117" s="418" t="n"/>
      <c r="AS2117" s="418" t="n"/>
      <c r="AT2117" s="418" t="n"/>
    </row>
    <row r="2118">
      <c r="A2118" s="417" t="n">
        <v>2109</v>
      </c>
      <c r="B2118" s="418" t="inlineStr">
        <is>
          <t>Drawcord, Tape and Elastic Band</t>
        </is>
      </c>
      <c r="C2118" s="418" t="inlineStr">
        <is>
          <t>សូស៊ីយេតេ កុងសេស្យូនែរ ដឺ ឡាអេរ៉ូព័រ</t>
        </is>
      </c>
      <c r="D2118" s="418" t="inlineStr">
        <is>
          <t>L001-100047300</t>
        </is>
      </c>
      <c r="E2118" s="418" t="inlineStr">
        <is>
          <t>2200-062356</t>
        </is>
      </c>
      <c r="F2118" s="419" t="n">
        <v>44631</v>
      </c>
      <c r="G2118" s="420" t="n">
        <v>57423</v>
      </c>
      <c r="H2118" s="418" t="n"/>
      <c r="I2118" s="455" t="n">
        <v>57423</v>
      </c>
      <c r="J2118" s="418">
        <f>IF(L2118&lt;&gt;"",L2118,K2118)</f>
        <v/>
      </c>
      <c r="K2118" s="418">
        <f>IF(AND(T2118=TRUE, U2118=TRUE, V2118=TRUE), IF(W2118&lt;-0.05, "អនុញ្ញាត (អ្នកផ្គត់ផ្គង់ប្រកាសខ្វះ)", "បានប្រកាស (អនុញ្ញាត)"), IF(AND(T2118=FALSE, U2118=FALSE, V2118=FALSE), "ព្យួរទុក (មិនមានទិន្នន័យ)", "ប្រកាសខុស (ព្យួរទុក)"))</f>
        <v/>
      </c>
      <c r="L2118" s="418" t="inlineStr"/>
      <c r="M2118" s="418" t="inlineStr"/>
      <c r="N2118" s="455" t="n"/>
      <c r="O2118" s="455">
        <f>IF(W2118&lt;0,AI2118,I2118)</f>
        <v/>
      </c>
      <c r="P2118" s="455">
        <f>I2118-O2118</f>
        <v/>
      </c>
      <c r="Q2118" s="418" t="n"/>
      <c r="R2118" s="418" t="inlineStr">
        <is>
          <t>2200-062356</t>
        </is>
      </c>
      <c r="S2118" s="418" t="inlineStr"/>
      <c r="T2118" s="418">
        <f>R2118=S2118</f>
        <v/>
      </c>
      <c r="U2118" s="418">
        <f>AND(MONTH(F2118)=MONTH(Y2118), YEAR(F2118)=YEAR(Y2118))</f>
        <v/>
      </c>
      <c r="V2118" s="418">
        <f>AND(AC2118&lt;&gt;"", 'Company information'!D$4&lt;&gt;"", RIGHT(SUBSTITUTE(AC2118,"-",""),9)=RIGHT(SUBSTITUTE('Company information'!D$4,"-",""),9))</f>
        <v/>
      </c>
      <c r="W2118" s="418">
        <f>AI2118-I2118</f>
        <v/>
      </c>
      <c r="X2118" s="455" t="n"/>
      <c r="Y2118" s="417" t="n"/>
      <c r="Z2118" s="418" t="n"/>
      <c r="AA2118" s="418" t="n"/>
      <c r="AB2118" s="418" t="n"/>
      <c r="AC2118" s="418" t="n"/>
      <c r="AD2118" s="418" t="n"/>
      <c r="AE2118" s="455" t="n"/>
      <c r="AF2118" s="455" t="n"/>
      <c r="AG2118" s="455" t="n"/>
      <c r="AH2118" s="455" t="n"/>
      <c r="AI2118" s="455" t="n"/>
      <c r="AJ2118" s="455" t="n"/>
      <c r="AK2118" s="455" t="n"/>
      <c r="AL2118" s="455" t="n"/>
      <c r="AM2118" s="455" t="n"/>
      <c r="AN2118" s="455" t="n"/>
      <c r="AO2118" s="455" t="n"/>
      <c r="AP2118" s="455" t="n"/>
      <c r="AQ2118" s="455" t="n"/>
      <c r="AR2118" s="418" t="n"/>
      <c r="AS2118" s="418" t="n"/>
      <c r="AT2118" s="418" t="n"/>
    </row>
    <row r="2119">
      <c r="A2119" s="417" t="n">
        <v>2110</v>
      </c>
      <c r="B2119" s="418" t="inlineStr">
        <is>
          <t>Spun Polyester Yarn</t>
        </is>
      </c>
      <c r="C2119" s="418" t="inlineStr">
        <is>
          <t>សូស៊ីយេតេ កុងសេស្យូនែរ ដឺ ឡាអេរ៉ូព័រ</t>
        </is>
      </c>
      <c r="D2119" s="418" t="inlineStr">
        <is>
          <t>L001-100047300</t>
        </is>
      </c>
      <c r="E2119" s="418" t="inlineStr">
        <is>
          <t>2200-062358</t>
        </is>
      </c>
      <c r="F2119" s="419" t="n">
        <v>44631</v>
      </c>
      <c r="G2119" s="420" t="n">
        <v>5336</v>
      </c>
      <c r="H2119" s="418" t="n"/>
      <c r="I2119" s="455" t="n">
        <v>5336</v>
      </c>
      <c r="J2119" s="418">
        <f>IF(L2119&lt;&gt;"",L2119,K2119)</f>
        <v/>
      </c>
      <c r="K2119" s="418">
        <f>IF(AND(T2119=TRUE, U2119=TRUE, V2119=TRUE), IF(W2119&lt;-0.05, "អនុញ្ញាត (អ្នកផ្គត់ផ្គង់ប្រកាសខ្វះ)", "បានប្រកាស (អនុញ្ញាត)"), IF(AND(T2119=FALSE, U2119=FALSE, V2119=FALSE), "ព្យួរទុក (មិនមានទិន្នន័យ)", "ប្រកាសខុស (ព្យួរទុក)"))</f>
        <v/>
      </c>
      <c r="L2119" s="418" t="inlineStr"/>
      <c r="M2119" s="418" t="inlineStr"/>
      <c r="N2119" s="455" t="n"/>
      <c r="O2119" s="455">
        <f>IF(W2119&lt;0,AI2119,I2119)</f>
        <v/>
      </c>
      <c r="P2119" s="455">
        <f>I2119-O2119</f>
        <v/>
      </c>
      <c r="Q2119" s="418" t="n"/>
      <c r="R2119" s="418" t="inlineStr">
        <is>
          <t>2200-062358</t>
        </is>
      </c>
      <c r="S2119" s="418" t="inlineStr"/>
      <c r="T2119" s="418">
        <f>R2119=S2119</f>
        <v/>
      </c>
      <c r="U2119" s="418">
        <f>AND(MONTH(F2119)=MONTH(Y2119), YEAR(F2119)=YEAR(Y2119))</f>
        <v/>
      </c>
      <c r="V2119" s="418">
        <f>AND(AC2119&lt;&gt;"", 'Company information'!D$4&lt;&gt;"", RIGHT(SUBSTITUTE(AC2119,"-",""),9)=RIGHT(SUBSTITUTE('Company information'!D$4,"-",""),9))</f>
        <v/>
      </c>
      <c r="W2119" s="418">
        <f>AI2119-I2119</f>
        <v/>
      </c>
      <c r="X2119" s="455" t="n"/>
      <c r="Y2119" s="417" t="n"/>
      <c r="Z2119" s="418" t="n"/>
      <c r="AA2119" s="418" t="n"/>
      <c r="AB2119" s="418" t="n"/>
      <c r="AC2119" s="418" t="n"/>
      <c r="AD2119" s="418" t="n"/>
      <c r="AE2119" s="455" t="n"/>
      <c r="AF2119" s="455" t="n"/>
      <c r="AG2119" s="455" t="n"/>
      <c r="AH2119" s="455" t="n"/>
      <c r="AI2119" s="455" t="n"/>
      <c r="AJ2119" s="455" t="n"/>
      <c r="AK2119" s="455" t="n"/>
      <c r="AL2119" s="455" t="n"/>
      <c r="AM2119" s="455" t="n"/>
      <c r="AN2119" s="455" t="n"/>
      <c r="AO2119" s="455" t="n"/>
      <c r="AP2119" s="455" t="n"/>
      <c r="AQ2119" s="455" t="n"/>
      <c r="AR2119" s="418" t="n"/>
      <c r="AS2119" s="418" t="n"/>
      <c r="AT2119" s="418" t="n"/>
    </row>
    <row r="2120">
      <c r="A2120" s="417" t="n">
        <v>2111</v>
      </c>
      <c r="B2120" s="418" t="inlineStr">
        <is>
          <t>Monthly Tax Service for April 2024</t>
        </is>
      </c>
      <c r="C2120" s="418" t="inlineStr">
        <is>
          <t>សូស៊ីយេតេ កុងសេស្យូនែរ ដឺ ឡាអេរ៉ូព័រ</t>
        </is>
      </c>
      <c r="D2120" s="418" t="inlineStr">
        <is>
          <t>L001-100047300</t>
        </is>
      </c>
      <c r="E2120" s="418" t="inlineStr">
        <is>
          <t>2200-066219</t>
        </is>
      </c>
      <c r="F2120" s="419" t="n">
        <v>44889</v>
      </c>
      <c r="G2120" s="420" t="n">
        <v>41482</v>
      </c>
      <c r="H2120" s="418" t="n"/>
      <c r="I2120" s="455" t="n">
        <v>41482</v>
      </c>
      <c r="J2120" s="418">
        <f>IF(L2120&lt;&gt;"",L2120,K2120)</f>
        <v/>
      </c>
      <c r="K2120" s="418">
        <f>IF(AND(T2120=TRUE, U2120=TRUE, V2120=TRUE), IF(W2120&lt;-0.05, "អនុញ្ញាត (អ្នកផ្គត់ផ្គង់ប្រកាសខ្វះ)", "បានប្រកាស (អនុញ្ញាត)"), IF(AND(T2120=FALSE, U2120=FALSE, V2120=FALSE), "ព្យួរទុក (មិនមានទិន្នន័យ)", "ប្រកាសខុស (ព្យួរទុក)"))</f>
        <v/>
      </c>
      <c r="L2120" s="418" t="inlineStr"/>
      <c r="M2120" s="418" t="inlineStr"/>
      <c r="N2120" s="455" t="n"/>
      <c r="O2120" s="455">
        <f>IF(W2120&lt;0,AI2120,I2120)</f>
        <v/>
      </c>
      <c r="P2120" s="455">
        <f>I2120-O2120</f>
        <v/>
      </c>
      <c r="Q2120" s="418" t="n"/>
      <c r="R2120" s="418" t="inlineStr">
        <is>
          <t>2200-066219</t>
        </is>
      </c>
      <c r="S2120" s="418" t="inlineStr"/>
      <c r="T2120" s="418">
        <f>R2120=S2120</f>
        <v/>
      </c>
      <c r="U2120" s="418">
        <f>AND(MONTH(F2120)=MONTH(Y2120), YEAR(F2120)=YEAR(Y2120))</f>
        <v/>
      </c>
      <c r="V2120" s="418">
        <f>AND(AC2120&lt;&gt;"", 'Company information'!D$4&lt;&gt;"", RIGHT(SUBSTITUTE(AC2120,"-",""),9)=RIGHT(SUBSTITUTE('Company information'!D$4,"-",""),9))</f>
        <v/>
      </c>
      <c r="W2120" s="418">
        <f>AI2120-I2120</f>
        <v/>
      </c>
      <c r="X2120" s="455" t="n"/>
      <c r="Y2120" s="417" t="n"/>
      <c r="Z2120" s="418" t="n"/>
      <c r="AA2120" s="418" t="n"/>
      <c r="AB2120" s="418" t="n"/>
      <c r="AC2120" s="418" t="n"/>
      <c r="AD2120" s="418" t="n"/>
      <c r="AE2120" s="455" t="n"/>
      <c r="AF2120" s="455" t="n"/>
      <c r="AG2120" s="455" t="n"/>
      <c r="AH2120" s="455" t="n"/>
      <c r="AI2120" s="455" t="n"/>
      <c r="AJ2120" s="455" t="n"/>
      <c r="AK2120" s="455" t="n"/>
      <c r="AL2120" s="455" t="n"/>
      <c r="AM2120" s="455" t="n"/>
      <c r="AN2120" s="455" t="n"/>
      <c r="AO2120" s="455" t="n"/>
      <c r="AP2120" s="455" t="n"/>
      <c r="AQ2120" s="455" t="n"/>
      <c r="AR2120" s="418" t="n"/>
      <c r="AS2120" s="418" t="n"/>
      <c r="AT2120" s="418" t="n"/>
    </row>
    <row r="2121">
      <c r="A2121" s="417" t="n">
        <v>2112</v>
      </c>
      <c r="B2121" s="418" t="inlineStr">
        <is>
          <t>Service Fee</t>
        </is>
      </c>
      <c r="C2121" s="418" t="inlineStr">
        <is>
          <t>សូស៊ីយេតេ កុងសេស្យូនែរ ដឺ ឡាអេរ៉ូព័រ</t>
        </is>
      </c>
      <c r="D2121" s="418" t="inlineStr">
        <is>
          <t>L001-100047300</t>
        </is>
      </c>
      <c r="E2121" s="418" t="inlineStr">
        <is>
          <t>2200-063447</t>
        </is>
      </c>
      <c r="F2121" s="419" t="n">
        <v>44876</v>
      </c>
      <c r="G2121" s="420" t="n">
        <v>50014</v>
      </c>
      <c r="H2121" s="418" t="n"/>
      <c r="I2121" s="455" t="n">
        <v>50014</v>
      </c>
      <c r="J2121" s="418">
        <f>IF(L2121&lt;&gt;"",L2121,K2121)</f>
        <v/>
      </c>
      <c r="K2121" s="418">
        <f>IF(AND(T2121=TRUE, U2121=TRUE, V2121=TRUE), IF(W2121&lt;-0.05, "អនុញ្ញាត (អ្នកផ្គត់ផ្គង់ប្រកាសខ្វះ)", "បានប្រកាស (អនុញ្ញាត)"), IF(AND(T2121=FALSE, U2121=FALSE, V2121=FALSE), "ព្យួរទុក (មិនមានទិន្នន័យ)", "ប្រកាសខុស (ព្យួរទុក)"))</f>
        <v/>
      </c>
      <c r="L2121" s="418" t="inlineStr"/>
      <c r="M2121" s="418" t="inlineStr"/>
      <c r="N2121" s="455" t="n"/>
      <c r="O2121" s="455">
        <f>IF(W2121&lt;0,AI2121,I2121)</f>
        <v/>
      </c>
      <c r="P2121" s="455">
        <f>I2121-O2121</f>
        <v/>
      </c>
      <c r="Q2121" s="418" t="n"/>
      <c r="R2121" s="418" t="inlineStr">
        <is>
          <t>2200-063447</t>
        </is>
      </c>
      <c r="S2121" s="418" t="inlineStr"/>
      <c r="T2121" s="418">
        <f>R2121=S2121</f>
        <v/>
      </c>
      <c r="U2121" s="418">
        <f>AND(MONTH(F2121)=MONTH(Y2121), YEAR(F2121)=YEAR(Y2121))</f>
        <v/>
      </c>
      <c r="V2121" s="418">
        <f>AND(AC2121&lt;&gt;"", 'Company information'!D$4&lt;&gt;"", RIGHT(SUBSTITUTE(AC2121,"-",""),9)=RIGHT(SUBSTITUTE('Company information'!D$4,"-",""),9))</f>
        <v/>
      </c>
      <c r="W2121" s="418">
        <f>AI2121-I2121</f>
        <v/>
      </c>
      <c r="X2121" s="455" t="n"/>
      <c r="Y2121" s="417" t="n"/>
      <c r="Z2121" s="418" t="n"/>
      <c r="AA2121" s="418" t="n"/>
      <c r="AB2121" s="418" t="n"/>
      <c r="AC2121" s="418" t="n"/>
      <c r="AD2121" s="418" t="n"/>
      <c r="AE2121" s="455" t="n"/>
      <c r="AF2121" s="455" t="n"/>
      <c r="AG2121" s="455" t="n"/>
      <c r="AH2121" s="455" t="n"/>
      <c r="AI2121" s="455" t="n"/>
      <c r="AJ2121" s="455" t="n"/>
      <c r="AK2121" s="455" t="n"/>
      <c r="AL2121" s="455" t="n"/>
      <c r="AM2121" s="455" t="n"/>
      <c r="AN2121" s="455" t="n"/>
      <c r="AO2121" s="455" t="n"/>
      <c r="AP2121" s="455" t="n"/>
      <c r="AQ2121" s="455" t="n"/>
      <c r="AR2121" s="418" t="n"/>
      <c r="AS2121" s="418" t="n"/>
      <c r="AT2121" s="418" t="n"/>
    </row>
    <row r="2122">
      <c r="A2122" s="417" t="n">
        <v>2113</v>
      </c>
      <c r="B2122" s="418" t="inlineStr">
        <is>
          <t>Customs Clearance Fee, Non-Original Insurance, Permit Fee, Service Charge and Handling Fee</t>
        </is>
      </c>
      <c r="C2122" s="418" t="inlineStr">
        <is>
          <t>សូស៊ីយេតេ កុងសេស្យូនែរ ដឺ ឡាអេរ៉ូព័រ</t>
        </is>
      </c>
      <c r="D2122" s="418" t="inlineStr">
        <is>
          <t>L001-100047300</t>
        </is>
      </c>
      <c r="E2122" s="418" t="inlineStr">
        <is>
          <t>2200-063448</t>
        </is>
      </c>
      <c r="F2122" s="419" t="n">
        <v>44876</v>
      </c>
      <c r="G2122" s="420" t="n">
        <v>64168</v>
      </c>
      <c r="H2122" s="418" t="n"/>
      <c r="I2122" s="455" t="n">
        <v>64168</v>
      </c>
      <c r="J2122" s="418">
        <f>IF(L2122&lt;&gt;"",L2122,K2122)</f>
        <v/>
      </c>
      <c r="K2122" s="418">
        <f>IF(AND(T2122=TRUE, U2122=TRUE, V2122=TRUE), IF(W2122&lt;-0.05, "អនុញ្ញាត (អ្នកផ្គត់ផ្គង់ប្រកាសខ្វះ)", "បានប្រកាស (អនុញ្ញាត)"), IF(AND(T2122=FALSE, U2122=FALSE, V2122=FALSE), "ព្យួរទុក (មិនមានទិន្នន័យ)", "ប្រកាសខុស (ព្យួរទុក)"))</f>
        <v/>
      </c>
      <c r="L2122" s="418" t="inlineStr"/>
      <c r="M2122" s="418" t="inlineStr"/>
      <c r="N2122" s="455" t="n"/>
      <c r="O2122" s="455">
        <f>IF(W2122&lt;0,AI2122,I2122)</f>
        <v/>
      </c>
      <c r="P2122" s="455">
        <f>I2122-O2122</f>
        <v/>
      </c>
      <c r="Q2122" s="418" t="n"/>
      <c r="R2122" s="418" t="inlineStr">
        <is>
          <t>2200-063448</t>
        </is>
      </c>
      <c r="S2122" s="418" t="inlineStr"/>
      <c r="T2122" s="418">
        <f>R2122=S2122</f>
        <v/>
      </c>
      <c r="U2122" s="418">
        <f>AND(MONTH(F2122)=MONTH(Y2122), YEAR(F2122)=YEAR(Y2122))</f>
        <v/>
      </c>
      <c r="V2122" s="418">
        <f>AND(AC2122&lt;&gt;"", 'Company information'!D$4&lt;&gt;"", RIGHT(SUBSTITUTE(AC2122,"-",""),9)=RIGHT(SUBSTITUTE('Company information'!D$4,"-",""),9))</f>
        <v/>
      </c>
      <c r="W2122" s="418">
        <f>AI2122-I2122</f>
        <v/>
      </c>
      <c r="X2122" s="455" t="n"/>
      <c r="Y2122" s="417" t="n"/>
      <c r="Z2122" s="418" t="n"/>
      <c r="AA2122" s="418" t="n"/>
      <c r="AB2122" s="418" t="n"/>
      <c r="AC2122" s="418" t="n"/>
      <c r="AD2122" s="418" t="n"/>
      <c r="AE2122" s="455" t="n"/>
      <c r="AF2122" s="455" t="n"/>
      <c r="AG2122" s="455" t="n"/>
      <c r="AH2122" s="455" t="n"/>
      <c r="AI2122" s="455" t="n"/>
      <c r="AJ2122" s="455" t="n"/>
      <c r="AK2122" s="455" t="n"/>
      <c r="AL2122" s="455" t="n"/>
      <c r="AM2122" s="455" t="n"/>
      <c r="AN2122" s="455" t="n"/>
      <c r="AO2122" s="455" t="n"/>
      <c r="AP2122" s="455" t="n"/>
      <c r="AQ2122" s="455" t="n"/>
      <c r="AR2122" s="418" t="n"/>
      <c r="AS2122" s="418" t="n"/>
      <c r="AT2122" s="418" t="n"/>
    </row>
    <row r="2123">
      <c r="A2123" s="417" t="n">
        <v>2114</v>
      </c>
      <c r="B2123" s="418" t="inlineStr">
        <is>
          <t>Customs Clearance Fee, Non-Original Insurance, Permit Fee, Service Charge and Handling Fee</t>
        </is>
      </c>
      <c r="C2123" s="418" t="inlineStr">
        <is>
          <t>សូស៊ីយេតេ កុងសេស្យូនែរ ដឺ ឡាអេរ៉ូព័រ</t>
        </is>
      </c>
      <c r="D2123" s="418" t="inlineStr">
        <is>
          <t>L001-100047300</t>
        </is>
      </c>
      <c r="E2123" s="418" t="inlineStr">
        <is>
          <t>2200-063322</t>
        </is>
      </c>
      <c r="F2123" s="419" t="n">
        <v>44845</v>
      </c>
      <c r="G2123" s="420" t="n">
        <v>16610</v>
      </c>
      <c r="H2123" s="418" t="n"/>
      <c r="I2123" s="455" t="n">
        <v>16610</v>
      </c>
      <c r="J2123" s="418">
        <f>IF(L2123&lt;&gt;"",L2123,K2123)</f>
        <v/>
      </c>
      <c r="K2123" s="418">
        <f>IF(AND(T2123=TRUE, U2123=TRUE, V2123=TRUE), IF(W2123&lt;-0.05, "អនុញ្ញាត (អ្នកផ្គត់ផ្គង់ប្រកាសខ្វះ)", "បានប្រកាស (អនុញ្ញាត)"), IF(AND(T2123=FALSE, U2123=FALSE, V2123=FALSE), "ព្យួរទុក (មិនមានទិន្នន័យ)", "ប្រកាសខុស (ព្យួរទុក)"))</f>
        <v/>
      </c>
      <c r="L2123" s="418" t="inlineStr"/>
      <c r="M2123" s="418" t="inlineStr"/>
      <c r="N2123" s="455" t="n"/>
      <c r="O2123" s="455">
        <f>IF(W2123&lt;0,AI2123,I2123)</f>
        <v/>
      </c>
      <c r="P2123" s="455">
        <f>I2123-O2123</f>
        <v/>
      </c>
      <c r="Q2123" s="418" t="n"/>
      <c r="R2123" s="418" t="inlineStr">
        <is>
          <t>2200-063322</t>
        </is>
      </c>
      <c r="S2123" s="418" t="inlineStr"/>
      <c r="T2123" s="418">
        <f>R2123=S2123</f>
        <v/>
      </c>
      <c r="U2123" s="418">
        <f>AND(MONTH(F2123)=MONTH(Y2123), YEAR(F2123)=YEAR(Y2123))</f>
        <v/>
      </c>
      <c r="V2123" s="418">
        <f>AND(AC2123&lt;&gt;"", 'Company information'!D$4&lt;&gt;"", RIGHT(SUBSTITUTE(AC2123,"-",""),9)=RIGHT(SUBSTITUTE('Company information'!D$4,"-",""),9))</f>
        <v/>
      </c>
      <c r="W2123" s="418">
        <f>AI2123-I2123</f>
        <v/>
      </c>
      <c r="X2123" s="455" t="n"/>
      <c r="Y2123" s="417" t="n"/>
      <c r="Z2123" s="418" t="n"/>
      <c r="AA2123" s="418" t="n"/>
      <c r="AB2123" s="418" t="n"/>
      <c r="AC2123" s="418" t="n"/>
      <c r="AD2123" s="418" t="n"/>
      <c r="AE2123" s="455" t="n"/>
      <c r="AF2123" s="455" t="n"/>
      <c r="AG2123" s="455" t="n"/>
      <c r="AH2123" s="455" t="n"/>
      <c r="AI2123" s="455" t="n"/>
      <c r="AJ2123" s="455" t="n"/>
      <c r="AK2123" s="455" t="n"/>
      <c r="AL2123" s="455" t="n"/>
      <c r="AM2123" s="455" t="n"/>
      <c r="AN2123" s="455" t="n"/>
      <c r="AO2123" s="455" t="n"/>
      <c r="AP2123" s="455" t="n"/>
      <c r="AQ2123" s="455" t="n"/>
      <c r="AR2123" s="418" t="n"/>
      <c r="AS2123" s="418" t="n"/>
      <c r="AT2123" s="418" t="n"/>
    </row>
    <row r="2124">
      <c r="A2124" s="417" t="n">
        <v>2115</v>
      </c>
      <c r="B2124" s="418" t="inlineStr">
        <is>
          <t>Customs Clearance Fee, Permit Fee, Import Deposit and Handling Fee</t>
        </is>
      </c>
      <c r="C2124" s="418" t="inlineStr">
        <is>
          <t>សូស៊ីយេតេ កុងសេស្យូនែរ ដឺ ឡាអេរ៉ូព័រ</t>
        </is>
      </c>
      <c r="D2124" s="418" t="inlineStr">
        <is>
          <t>L001-100047300</t>
        </is>
      </c>
      <c r="E2124" s="418" t="inlineStr">
        <is>
          <t>2200-063325</t>
        </is>
      </c>
      <c r="F2124" s="419" t="n">
        <v>44845</v>
      </c>
      <c r="G2124" s="420" t="n">
        <v>51917</v>
      </c>
      <c r="H2124" s="418" t="n"/>
      <c r="I2124" s="455" t="n">
        <v>51917</v>
      </c>
      <c r="J2124" s="418">
        <f>IF(L2124&lt;&gt;"",L2124,K2124)</f>
        <v/>
      </c>
      <c r="K2124" s="418">
        <f>IF(AND(T2124=TRUE, U2124=TRUE, V2124=TRUE), IF(W2124&lt;-0.05, "អនុញ្ញាត (អ្នកផ្គត់ផ្គង់ប្រកាសខ្វះ)", "បានប្រកាស (អនុញ្ញាត)"), IF(AND(T2124=FALSE, U2124=FALSE, V2124=FALSE), "ព្យួរទុក (មិនមានទិន្នន័យ)", "ប្រកាសខុស (ព្យួរទុក)"))</f>
        <v/>
      </c>
      <c r="L2124" s="418" t="inlineStr"/>
      <c r="M2124" s="418" t="inlineStr"/>
      <c r="N2124" s="455" t="n"/>
      <c r="O2124" s="455">
        <f>IF(W2124&lt;0,AI2124,I2124)</f>
        <v/>
      </c>
      <c r="P2124" s="455">
        <f>I2124-O2124</f>
        <v/>
      </c>
      <c r="Q2124" s="418" t="n"/>
      <c r="R2124" s="418" t="inlineStr">
        <is>
          <t>2200-063325</t>
        </is>
      </c>
      <c r="S2124" s="418" t="inlineStr"/>
      <c r="T2124" s="418">
        <f>R2124=S2124</f>
        <v/>
      </c>
      <c r="U2124" s="418">
        <f>AND(MONTH(F2124)=MONTH(Y2124), YEAR(F2124)=YEAR(Y2124))</f>
        <v/>
      </c>
      <c r="V2124" s="418">
        <f>AND(AC2124&lt;&gt;"", 'Company information'!D$4&lt;&gt;"", RIGHT(SUBSTITUTE(AC2124,"-",""),9)=RIGHT(SUBSTITUTE('Company information'!D$4,"-",""),9))</f>
        <v/>
      </c>
      <c r="W2124" s="418">
        <f>AI2124-I2124</f>
        <v/>
      </c>
      <c r="X2124" s="455" t="n"/>
      <c r="Y2124" s="417" t="n"/>
      <c r="Z2124" s="418" t="n"/>
      <c r="AA2124" s="418" t="n"/>
      <c r="AB2124" s="418" t="n"/>
      <c r="AC2124" s="418" t="n"/>
      <c r="AD2124" s="418" t="n"/>
      <c r="AE2124" s="455" t="n"/>
      <c r="AF2124" s="455" t="n"/>
      <c r="AG2124" s="455" t="n"/>
      <c r="AH2124" s="455" t="n"/>
      <c r="AI2124" s="455" t="n"/>
      <c r="AJ2124" s="455" t="n"/>
      <c r="AK2124" s="455" t="n"/>
      <c r="AL2124" s="455" t="n"/>
      <c r="AM2124" s="455" t="n"/>
      <c r="AN2124" s="455" t="n"/>
      <c r="AO2124" s="455" t="n"/>
      <c r="AP2124" s="455" t="n"/>
      <c r="AQ2124" s="455" t="n"/>
      <c r="AR2124" s="418" t="n"/>
      <c r="AS2124" s="418" t="n"/>
      <c r="AT2124" s="418" t="n"/>
    </row>
    <row r="2125">
      <c r="A2125" s="417" t="n">
        <v>2116</v>
      </c>
      <c r="B2125" s="418" t="inlineStr">
        <is>
          <t>Customs Clearance Fee, Non-Original Insurance, Permit Fee, Express Permit, Service Charge and Handling Fee</t>
        </is>
      </c>
      <c r="C2125" s="418" t="inlineStr">
        <is>
          <t>សូស៊ីយេតេ កុងសេស្យូនែរ ដឺ ឡាអេរ៉ូព័រ</t>
        </is>
      </c>
      <c r="D2125" s="418" t="inlineStr">
        <is>
          <t>L001-100047300</t>
        </is>
      </c>
      <c r="E2125" s="418" t="inlineStr">
        <is>
          <t>2200-063321</t>
        </is>
      </c>
      <c r="F2125" s="419" t="n">
        <v>44845</v>
      </c>
      <c r="G2125" s="420" t="n">
        <v>18301</v>
      </c>
      <c r="H2125" s="418" t="n"/>
      <c r="I2125" s="455" t="n">
        <v>18301</v>
      </c>
      <c r="J2125" s="418">
        <f>IF(L2125&lt;&gt;"",L2125,K2125)</f>
        <v/>
      </c>
      <c r="K2125" s="418">
        <f>IF(AND(T2125=TRUE, U2125=TRUE, V2125=TRUE), IF(W2125&lt;-0.05, "អនុញ្ញាត (អ្នកផ្គត់ផ្គង់ប្រកាសខ្វះ)", "បានប្រកាស (អនុញ្ញាត)"), IF(AND(T2125=FALSE, U2125=FALSE, V2125=FALSE), "ព្យួរទុក (មិនមានទិន្នន័យ)", "ប្រកាសខុស (ព្យួរទុក)"))</f>
        <v/>
      </c>
      <c r="L2125" s="418" t="inlineStr"/>
      <c r="M2125" s="418" t="inlineStr"/>
      <c r="N2125" s="455" t="n"/>
      <c r="O2125" s="455">
        <f>IF(W2125&lt;0,AI2125,I2125)</f>
        <v/>
      </c>
      <c r="P2125" s="455">
        <f>I2125-O2125</f>
        <v/>
      </c>
      <c r="Q2125" s="418" t="n"/>
      <c r="R2125" s="418" t="inlineStr">
        <is>
          <t>2200-063321</t>
        </is>
      </c>
      <c r="S2125" s="418" t="inlineStr"/>
      <c r="T2125" s="418">
        <f>R2125=S2125</f>
        <v/>
      </c>
      <c r="U2125" s="418">
        <f>AND(MONTH(F2125)=MONTH(Y2125), YEAR(F2125)=YEAR(Y2125))</f>
        <v/>
      </c>
      <c r="V2125" s="418">
        <f>AND(AC2125&lt;&gt;"", 'Company information'!D$4&lt;&gt;"", RIGHT(SUBSTITUTE(AC2125,"-",""),9)=RIGHT(SUBSTITUTE('Company information'!D$4,"-",""),9))</f>
        <v/>
      </c>
      <c r="W2125" s="418">
        <f>AI2125-I2125</f>
        <v/>
      </c>
      <c r="X2125" s="455" t="n"/>
      <c r="Y2125" s="417" t="n"/>
      <c r="Z2125" s="418" t="n"/>
      <c r="AA2125" s="418" t="n"/>
      <c r="AB2125" s="418" t="n"/>
      <c r="AC2125" s="418" t="n"/>
      <c r="AD2125" s="418" t="n"/>
      <c r="AE2125" s="455" t="n"/>
      <c r="AF2125" s="455" t="n"/>
      <c r="AG2125" s="455" t="n"/>
      <c r="AH2125" s="455" t="n"/>
      <c r="AI2125" s="455" t="n"/>
      <c r="AJ2125" s="455" t="n"/>
      <c r="AK2125" s="455" t="n"/>
      <c r="AL2125" s="455" t="n"/>
      <c r="AM2125" s="455" t="n"/>
      <c r="AN2125" s="455" t="n"/>
      <c r="AO2125" s="455" t="n"/>
      <c r="AP2125" s="455" t="n"/>
      <c r="AQ2125" s="455" t="n"/>
      <c r="AR2125" s="418" t="n"/>
      <c r="AS2125" s="418" t="n"/>
      <c r="AT2125" s="418" t="n"/>
    </row>
    <row r="2126">
      <c r="A2126" s="417" t="n">
        <v>2117</v>
      </c>
      <c r="B2126" s="418" t="inlineStr">
        <is>
          <t>Monthly Charge of Photo Copies Rental from 06/04/2024-06/05/2024</t>
        </is>
      </c>
      <c r="C2126" s="418" t="inlineStr">
        <is>
          <t>សូស៊ីយេតេ កុងសេស្យូនែរ ដឺ ឡាអេរ៉ូព័រ</t>
        </is>
      </c>
      <c r="D2126" s="418" t="inlineStr">
        <is>
          <t>L001-100047300</t>
        </is>
      </c>
      <c r="E2126" s="418" t="inlineStr">
        <is>
          <t>2200-062425</t>
        </is>
      </c>
      <c r="F2126" s="419" t="n">
        <v>44662</v>
      </c>
      <c r="G2126" s="420" t="n">
        <v>57373</v>
      </c>
      <c r="H2126" s="418" t="n"/>
      <c r="I2126" s="455" t="n">
        <v>57373</v>
      </c>
      <c r="J2126" s="418">
        <f>IF(L2126&lt;&gt;"",L2126,K2126)</f>
        <v/>
      </c>
      <c r="K2126" s="418">
        <f>IF(AND(T2126=TRUE, U2126=TRUE, V2126=TRUE), IF(W2126&lt;-0.05, "អនុញ្ញាត (អ្នកផ្គត់ផ្គង់ប្រកាសខ្វះ)", "បានប្រកាស (អនុញ្ញាត)"), IF(AND(T2126=FALSE, U2126=FALSE, V2126=FALSE), "ព្យួរទុក (មិនមានទិន្នន័យ)", "ប្រកាសខុស (ព្យួរទុក)"))</f>
        <v/>
      </c>
      <c r="L2126" s="418" t="inlineStr"/>
      <c r="M2126" s="418" t="inlineStr"/>
      <c r="N2126" s="455" t="n"/>
      <c r="O2126" s="455">
        <f>IF(W2126&lt;0,AI2126,I2126)</f>
        <v/>
      </c>
      <c r="P2126" s="455">
        <f>I2126-O2126</f>
        <v/>
      </c>
      <c r="Q2126" s="418" t="n"/>
      <c r="R2126" s="418" t="inlineStr">
        <is>
          <t>2200-062425</t>
        </is>
      </c>
      <c r="S2126" s="418" t="inlineStr"/>
      <c r="T2126" s="418">
        <f>R2126=S2126</f>
        <v/>
      </c>
      <c r="U2126" s="418">
        <f>AND(MONTH(F2126)=MONTH(Y2126), YEAR(F2126)=YEAR(Y2126))</f>
        <v/>
      </c>
      <c r="V2126" s="418">
        <f>AND(AC2126&lt;&gt;"", 'Company information'!D$4&lt;&gt;"", RIGHT(SUBSTITUTE(AC2126,"-",""),9)=RIGHT(SUBSTITUTE('Company information'!D$4,"-",""),9))</f>
        <v/>
      </c>
      <c r="W2126" s="418">
        <f>AI2126-I2126</f>
        <v/>
      </c>
      <c r="X2126" s="455" t="n"/>
      <c r="Y2126" s="417" t="n"/>
      <c r="Z2126" s="418" t="n"/>
      <c r="AA2126" s="418" t="n"/>
      <c r="AB2126" s="418" t="n"/>
      <c r="AC2126" s="418" t="n"/>
      <c r="AD2126" s="418" t="n"/>
      <c r="AE2126" s="455" t="n"/>
      <c r="AF2126" s="455" t="n"/>
      <c r="AG2126" s="455" t="n"/>
      <c r="AH2126" s="455" t="n"/>
      <c r="AI2126" s="455" t="n"/>
      <c r="AJ2126" s="455" t="n"/>
      <c r="AK2126" s="455" t="n"/>
      <c r="AL2126" s="455" t="n"/>
      <c r="AM2126" s="455" t="n"/>
      <c r="AN2126" s="455" t="n"/>
      <c r="AO2126" s="455" t="n"/>
      <c r="AP2126" s="455" t="n"/>
      <c r="AQ2126" s="455" t="n"/>
      <c r="AR2126" s="418" t="n"/>
      <c r="AS2126" s="418" t="n"/>
      <c r="AT2126" s="418" t="n"/>
    </row>
    <row r="2127">
      <c r="A2127" s="417" t="n">
        <v>2118</v>
      </c>
      <c r="B2127" s="418" t="inlineStr">
        <is>
          <t>Customs Clearance Fee, Extra Trucking Fee, Non-Original Insurance, Permit Fee, Service Charge and Handling Fee</t>
        </is>
      </c>
      <c r="C2127" s="418" t="inlineStr">
        <is>
          <t>សូស៊ីយេតេ កុងសេស្យូនែរ ដឺ ឡាអេរ៉ូព័រ</t>
        </is>
      </c>
      <c r="D2127" s="418" t="inlineStr">
        <is>
          <t>L001-100047300</t>
        </is>
      </c>
      <c r="E2127" s="418" t="inlineStr">
        <is>
          <t>2200-062354</t>
        </is>
      </c>
      <c r="F2127" s="419" t="n">
        <v>44631</v>
      </c>
      <c r="G2127" s="420" t="n">
        <v>71905</v>
      </c>
      <c r="H2127" s="418" t="n"/>
      <c r="I2127" s="455" t="n">
        <v>71905</v>
      </c>
      <c r="J2127" s="418">
        <f>IF(L2127&lt;&gt;"",L2127,K2127)</f>
        <v/>
      </c>
      <c r="K2127" s="418">
        <f>IF(AND(T2127=TRUE, U2127=TRUE, V2127=TRUE), IF(W2127&lt;-0.05, "អនុញ្ញាត (អ្នកផ្គត់ផ្គង់ប្រកាសខ្វះ)", "បានប្រកាស (អនុញ្ញាត)"), IF(AND(T2127=FALSE, U2127=FALSE, V2127=FALSE), "ព្យួរទុក (មិនមានទិន្នន័យ)", "ប្រកាសខុស (ព្យួរទុក)"))</f>
        <v/>
      </c>
      <c r="L2127" s="418" t="inlineStr"/>
      <c r="M2127" s="418" t="inlineStr"/>
      <c r="N2127" s="455" t="n"/>
      <c r="O2127" s="455">
        <f>IF(W2127&lt;0,AI2127,I2127)</f>
        <v/>
      </c>
      <c r="P2127" s="455">
        <f>I2127-O2127</f>
        <v/>
      </c>
      <c r="Q2127" s="418" t="n"/>
      <c r="R2127" s="418" t="inlineStr">
        <is>
          <t>2200-062354</t>
        </is>
      </c>
      <c r="S2127" s="418" t="inlineStr"/>
      <c r="T2127" s="418">
        <f>R2127=S2127</f>
        <v/>
      </c>
      <c r="U2127" s="418">
        <f>AND(MONTH(F2127)=MONTH(Y2127), YEAR(F2127)=YEAR(Y2127))</f>
        <v/>
      </c>
      <c r="V2127" s="418">
        <f>AND(AC2127&lt;&gt;"", 'Company information'!D$4&lt;&gt;"", RIGHT(SUBSTITUTE(AC2127,"-",""),9)=RIGHT(SUBSTITUTE('Company information'!D$4,"-",""),9))</f>
        <v/>
      </c>
      <c r="W2127" s="418">
        <f>AI2127-I2127</f>
        <v/>
      </c>
      <c r="X2127" s="455" t="n"/>
      <c r="Y2127" s="417" t="n"/>
      <c r="Z2127" s="418" t="n"/>
      <c r="AA2127" s="418" t="n"/>
      <c r="AB2127" s="418" t="n"/>
      <c r="AC2127" s="418" t="n"/>
      <c r="AD2127" s="418" t="n"/>
      <c r="AE2127" s="455" t="n"/>
      <c r="AF2127" s="455" t="n"/>
      <c r="AG2127" s="455" t="n"/>
      <c r="AH2127" s="455" t="n"/>
      <c r="AI2127" s="455" t="n"/>
      <c r="AJ2127" s="455" t="n"/>
      <c r="AK2127" s="455" t="n"/>
      <c r="AL2127" s="455" t="n"/>
      <c r="AM2127" s="455" t="n"/>
      <c r="AN2127" s="455" t="n"/>
      <c r="AO2127" s="455" t="n"/>
      <c r="AP2127" s="455" t="n"/>
      <c r="AQ2127" s="455" t="n"/>
      <c r="AR2127" s="418" t="n"/>
      <c r="AS2127" s="418" t="n"/>
      <c r="AT2127" s="418" t="n"/>
    </row>
    <row r="2128">
      <c r="A2128" s="417" t="n">
        <v>2119</v>
      </c>
      <c r="B2128" s="418" t="inlineStr">
        <is>
          <t>Import(Material)</t>
        </is>
      </c>
      <c r="C2128" s="418" t="inlineStr">
        <is>
          <t>សូស៊ីយេតេ កុងសេស្យូនែរ ដឺ ឡាអេរ៉ូព័រ</t>
        </is>
      </c>
      <c r="D2128" s="418" t="inlineStr">
        <is>
          <t>L001-100047300</t>
        </is>
      </c>
      <c r="E2128" s="418" t="inlineStr">
        <is>
          <t>2200-062355</t>
        </is>
      </c>
      <c r="F2128" s="419" t="n">
        <v>44631</v>
      </c>
      <c r="G2128" s="420" t="n">
        <v>42678</v>
      </c>
      <c r="H2128" s="418" t="n"/>
      <c r="I2128" s="455" t="n">
        <v>42678</v>
      </c>
      <c r="J2128" s="418">
        <f>IF(L2128&lt;&gt;"",L2128,K2128)</f>
        <v/>
      </c>
      <c r="K2128" s="418">
        <f>IF(AND(T2128=TRUE, U2128=TRUE, V2128=TRUE), IF(W2128&lt;-0.05, "អនុញ្ញាត (អ្នកផ្គត់ផ្គង់ប្រកាសខ្វះ)", "បានប្រកាស (អនុញ្ញាត)"), IF(AND(T2128=FALSE, U2128=FALSE, V2128=FALSE), "ព្យួរទុក (មិនមានទិន្នន័យ)", "ប្រកាសខុស (ព្យួរទុក)"))</f>
        <v/>
      </c>
      <c r="L2128" s="418" t="inlineStr"/>
      <c r="M2128" s="418" t="inlineStr"/>
      <c r="N2128" s="455" t="n"/>
      <c r="O2128" s="455">
        <f>IF(W2128&lt;0,AI2128,I2128)</f>
        <v/>
      </c>
      <c r="P2128" s="455">
        <f>I2128-O2128</f>
        <v/>
      </c>
      <c r="Q2128" s="418" t="n"/>
      <c r="R2128" s="418" t="inlineStr">
        <is>
          <t>2200-062355</t>
        </is>
      </c>
      <c r="S2128" s="418" t="inlineStr"/>
      <c r="T2128" s="418">
        <f>R2128=S2128</f>
        <v/>
      </c>
      <c r="U2128" s="418">
        <f>AND(MONTH(F2128)=MONTH(Y2128), YEAR(F2128)=YEAR(Y2128))</f>
        <v/>
      </c>
      <c r="V2128" s="418">
        <f>AND(AC2128&lt;&gt;"", 'Company information'!D$4&lt;&gt;"", RIGHT(SUBSTITUTE(AC2128,"-",""),9)=RIGHT(SUBSTITUTE('Company information'!D$4,"-",""),9))</f>
        <v/>
      </c>
      <c r="W2128" s="418">
        <f>AI2128-I2128</f>
        <v/>
      </c>
      <c r="X2128" s="455" t="n"/>
      <c r="Y2128" s="417" t="n"/>
      <c r="Z2128" s="418" t="n"/>
      <c r="AA2128" s="418" t="n"/>
      <c r="AB2128" s="418" t="n"/>
      <c r="AC2128" s="418" t="n"/>
      <c r="AD2128" s="418" t="n"/>
      <c r="AE2128" s="455" t="n"/>
      <c r="AF2128" s="455" t="n"/>
      <c r="AG2128" s="455" t="n"/>
      <c r="AH2128" s="455" t="n"/>
      <c r="AI2128" s="455" t="n"/>
      <c r="AJ2128" s="455" t="n"/>
      <c r="AK2128" s="455" t="n"/>
      <c r="AL2128" s="455" t="n"/>
      <c r="AM2128" s="455" t="n"/>
      <c r="AN2128" s="455" t="n"/>
      <c r="AO2128" s="455" t="n"/>
      <c r="AP2128" s="455" t="n"/>
      <c r="AQ2128" s="455" t="n"/>
      <c r="AR2128" s="418" t="n"/>
      <c r="AS2128" s="418" t="n"/>
      <c r="AT2128" s="418" t="n"/>
    </row>
    <row r="2129">
      <c r="A2129" s="417" t="n">
        <v>2120</v>
      </c>
      <c r="B2129" s="418" t="inlineStr">
        <is>
          <t>Import(Material)</t>
        </is>
      </c>
      <c r="C2129" s="418" t="inlineStr">
        <is>
          <t>សូស៊ីយេតេ កុងសេស្យូនែរ ដឺ ឡាអេរ៉ូព័រ</t>
        </is>
      </c>
      <c r="D2129" s="418" t="inlineStr">
        <is>
          <t>L001-100047300</t>
        </is>
      </c>
      <c r="E2129" s="418" t="inlineStr">
        <is>
          <t>2200-062357</t>
        </is>
      </c>
      <c r="F2129" s="419" t="n">
        <v>44631</v>
      </c>
      <c r="G2129" s="420" t="n">
        <v>14316</v>
      </c>
      <c r="H2129" s="418" t="n"/>
      <c r="I2129" s="455" t="n">
        <v>14316</v>
      </c>
      <c r="J2129" s="418">
        <f>IF(L2129&lt;&gt;"",L2129,K2129)</f>
        <v/>
      </c>
      <c r="K2129" s="418">
        <f>IF(AND(T2129=TRUE, U2129=TRUE, V2129=TRUE), IF(W2129&lt;-0.05, "អនុញ្ញាត (អ្នកផ្គត់ផ្គង់ប្រកាសខ្វះ)", "បានប្រកាស (អនុញ្ញាត)"), IF(AND(T2129=FALSE, U2129=FALSE, V2129=FALSE), "ព្យួរទុក (មិនមានទិន្នន័យ)", "ប្រកាសខុស (ព្យួរទុក)"))</f>
        <v/>
      </c>
      <c r="L2129" s="418" t="inlineStr"/>
      <c r="M2129" s="418" t="inlineStr"/>
      <c r="N2129" s="455" t="n"/>
      <c r="O2129" s="455">
        <f>IF(W2129&lt;0,AI2129,I2129)</f>
        <v/>
      </c>
      <c r="P2129" s="455">
        <f>I2129-O2129</f>
        <v/>
      </c>
      <c r="Q2129" s="418" t="n"/>
      <c r="R2129" s="418" t="inlineStr">
        <is>
          <t>2200-062357</t>
        </is>
      </c>
      <c r="S2129" s="418" t="inlineStr"/>
      <c r="T2129" s="418">
        <f>R2129=S2129</f>
        <v/>
      </c>
      <c r="U2129" s="418">
        <f>AND(MONTH(F2129)=MONTH(Y2129), YEAR(F2129)=YEAR(Y2129))</f>
        <v/>
      </c>
      <c r="V2129" s="418">
        <f>AND(AC2129&lt;&gt;"", 'Company information'!D$4&lt;&gt;"", RIGHT(SUBSTITUTE(AC2129,"-",""),9)=RIGHT(SUBSTITUTE('Company information'!D$4,"-",""),9))</f>
        <v/>
      </c>
      <c r="W2129" s="418">
        <f>AI2129-I2129</f>
        <v/>
      </c>
      <c r="X2129" s="455" t="n"/>
      <c r="Y2129" s="417" t="n"/>
      <c r="Z2129" s="418" t="n"/>
      <c r="AA2129" s="418" t="n"/>
      <c r="AB2129" s="418" t="n"/>
      <c r="AC2129" s="418" t="n"/>
      <c r="AD2129" s="418" t="n"/>
      <c r="AE2129" s="455" t="n"/>
      <c r="AF2129" s="455" t="n"/>
      <c r="AG2129" s="455" t="n"/>
      <c r="AH2129" s="455" t="n"/>
      <c r="AI2129" s="455" t="n"/>
      <c r="AJ2129" s="455" t="n"/>
      <c r="AK2129" s="455" t="n"/>
      <c r="AL2129" s="455" t="n"/>
      <c r="AM2129" s="455" t="n"/>
      <c r="AN2129" s="455" t="n"/>
      <c r="AO2129" s="455" t="n"/>
      <c r="AP2129" s="455" t="n"/>
      <c r="AQ2129" s="455" t="n"/>
      <c r="AR2129" s="418" t="n"/>
      <c r="AS2129" s="418" t="n"/>
      <c r="AT2129" s="418" t="n"/>
    </row>
    <row r="2130">
      <c r="A2130" s="417" t="n">
        <v>2121</v>
      </c>
      <c r="B2130" s="418" t="inlineStr">
        <is>
          <t>Import(Material)</t>
        </is>
      </c>
      <c r="C2130" s="418" t="inlineStr">
        <is>
          <t>ជេអេចអិល (ខេមបូឌា) ឡូជីស្ទីក ឯ.ក</t>
        </is>
      </c>
      <c r="D2130" s="418" t="inlineStr">
        <is>
          <t>K006-901803075</t>
        </is>
      </c>
      <c r="E2130" s="418" t="inlineStr">
        <is>
          <t>JHL-22-02763</t>
        </is>
      </c>
      <c r="F2130" s="419" t="n">
        <v>44895</v>
      </c>
      <c r="G2130" s="420" t="n">
        <v>51649</v>
      </c>
      <c r="H2130" s="418" t="n"/>
      <c r="I2130" s="455" t="n">
        <v>51649</v>
      </c>
      <c r="J2130" s="418">
        <f>IF(L2130&lt;&gt;"",L2130,K2130)</f>
        <v/>
      </c>
      <c r="K2130" s="418">
        <f>IF(AND(T2130=TRUE, U2130=TRUE, V2130=TRUE), IF(W2130&lt;-0.05, "អនុញ្ញាត (អ្នកផ្គត់ផ្គង់ប្រកាសខ្វះ)", "បានប្រកាស (អនុញ្ញាត)"), IF(AND(T2130=FALSE, U2130=FALSE, V2130=FALSE), "ព្យួរទុក (មិនមានទិន្នន័យ)", "ប្រកាសខុស (ព្យួរទុក)"))</f>
        <v/>
      </c>
      <c r="L2130" s="418" t="inlineStr"/>
      <c r="M2130" s="418" t="inlineStr"/>
      <c r="N2130" s="455" t="n"/>
      <c r="O2130" s="455">
        <f>IF(W2130&lt;0,AI2130,I2130)</f>
        <v/>
      </c>
      <c r="P2130" s="455">
        <f>I2130-O2130</f>
        <v/>
      </c>
      <c r="Q2130" s="418" t="n"/>
      <c r="R2130" s="418" t="inlineStr">
        <is>
          <t>JHL-22-02763</t>
        </is>
      </c>
      <c r="S2130" s="418" t="inlineStr">
        <is>
          <t>JHL-22-02763</t>
        </is>
      </c>
      <c r="T2130" s="418">
        <f>R2130=S2130</f>
        <v/>
      </c>
      <c r="U2130" s="418">
        <f>AND(MONTH(F2130)=MONTH(Y2130), YEAR(F2130)=YEAR(Y2130))</f>
        <v/>
      </c>
      <c r="V2130" s="418">
        <f>AND(AC2130&lt;&gt;"", 'Company information'!D$4&lt;&gt;"", RIGHT(SUBSTITUTE(AC2130,"-",""),9)=RIGHT(SUBSTITUTE('Company information'!D$4,"-",""),9))</f>
        <v/>
      </c>
      <c r="W2130" s="418">
        <f>AI2130-I2130</f>
        <v/>
      </c>
      <c r="X2130" s="455" t="n"/>
      <c r="Y2130" s="419" t="n">
        <v>44895</v>
      </c>
      <c r="Z2130" s="418" t="inlineStr">
        <is>
          <t>JHL-22-02763</t>
        </is>
      </c>
      <c r="AA2130" s="418" t="inlineStr"/>
      <c r="AB2130" s="418" t="inlineStr">
        <is>
          <t>បុគ្គលជាប់អាករ</t>
        </is>
      </c>
      <c r="AC2130" s="418" t="inlineStr">
        <is>
          <t>L001-100067123</t>
        </is>
      </c>
      <c r="AD2130" s="418" t="inlineStr">
        <is>
          <t>រីឡាយអេប៊ល សូស អ៊ិនដាសស្រ្ទៀល (ខេមបូឌា)</t>
        </is>
      </c>
      <c r="AE2130" s="455" t="n">
        <v>568135</v>
      </c>
      <c r="AF2130" s="455" t="n">
        <v>516486</v>
      </c>
      <c r="AG2130" s="455" t="n">
        <v>0</v>
      </c>
      <c r="AH2130" s="455" t="n">
        <v>0</v>
      </c>
      <c r="AI2130" s="455" t="n">
        <v>51649</v>
      </c>
      <c r="AJ2130" s="455" t="n">
        <v>0</v>
      </c>
      <c r="AK2130" s="455" t="n">
        <v>0</v>
      </c>
      <c r="AL2130" s="455" t="n">
        <v>0</v>
      </c>
      <c r="AM2130" s="455" t="n">
        <v>0</v>
      </c>
      <c r="AN2130" s="455" t="n">
        <v>0</v>
      </c>
      <c r="AO2130" s="455" t="n">
        <v>0</v>
      </c>
      <c r="AP2130" s="455" t="n">
        <v>0</v>
      </c>
      <c r="AQ2130" s="455" t="n">
        <v>0</v>
      </c>
      <c r="AR2130" s="418" t="inlineStr"/>
      <c r="AS2130" s="418" t="inlineStr">
        <is>
          <t>Import Export clearance services</t>
        </is>
      </c>
      <c r="AT2130" s="418" t="inlineStr">
        <is>
          <t>បានប្រកាសពន្ធ</t>
        </is>
      </c>
    </row>
    <row r="2131">
      <c r="A2131" s="417" t="n">
        <v>2122</v>
      </c>
      <c r="B2131" s="418" t="inlineStr">
        <is>
          <t>Import(Material)</t>
        </is>
      </c>
      <c r="C2131" s="418" t="inlineStr">
        <is>
          <t>ជេអេចអិល (ខេមបូឌា) ឡូជីស្ទីក ឯ.ក</t>
        </is>
      </c>
      <c r="D2131" s="418" t="inlineStr">
        <is>
          <t>K006-901803075</t>
        </is>
      </c>
      <c r="E2131" s="418" t="inlineStr">
        <is>
          <t>JHL-22-02730</t>
        </is>
      </c>
      <c r="F2131" s="419" t="n">
        <v>44890</v>
      </c>
      <c r="G2131" s="420" t="n">
        <v>70402</v>
      </c>
      <c r="H2131" s="418" t="n"/>
      <c r="I2131" s="455" t="n">
        <v>70402</v>
      </c>
      <c r="J2131" s="418">
        <f>IF(L2131&lt;&gt;"",L2131,K2131)</f>
        <v/>
      </c>
      <c r="K2131" s="418">
        <f>IF(AND(T2131=TRUE, U2131=TRUE, V2131=TRUE), IF(W2131&lt;-0.05, "អនុញ្ញាត (អ្នកផ្គត់ផ្គង់ប្រកាសខ្វះ)", "បានប្រកាស (អនុញ្ញាត)"), IF(AND(T2131=FALSE, U2131=FALSE, V2131=FALSE), "ព្យួរទុក (មិនមានទិន្នន័យ)", "ប្រកាសខុស (ព្យួរទុក)"))</f>
        <v/>
      </c>
      <c r="L2131" s="418" t="inlineStr"/>
      <c r="M2131" s="418" t="inlineStr"/>
      <c r="N2131" s="455" t="n"/>
      <c r="O2131" s="455">
        <f>IF(W2131&lt;0,AI2131,I2131)</f>
        <v/>
      </c>
      <c r="P2131" s="455">
        <f>I2131-O2131</f>
        <v/>
      </c>
      <c r="Q2131" s="418" t="n"/>
      <c r="R2131" s="418" t="inlineStr">
        <is>
          <t>JHL-22-02730</t>
        </is>
      </c>
      <c r="S2131" s="418" t="inlineStr">
        <is>
          <t>JHL-22-02730</t>
        </is>
      </c>
      <c r="T2131" s="418">
        <f>R2131=S2131</f>
        <v/>
      </c>
      <c r="U2131" s="418">
        <f>AND(MONTH(F2131)=MONTH(Y2131), YEAR(F2131)=YEAR(Y2131))</f>
        <v/>
      </c>
      <c r="V2131" s="418">
        <f>AND(AC2131&lt;&gt;"", 'Company information'!D$4&lt;&gt;"", RIGHT(SUBSTITUTE(AC2131,"-",""),9)=RIGHT(SUBSTITUTE('Company information'!D$4,"-",""),9))</f>
        <v/>
      </c>
      <c r="W2131" s="418">
        <f>AI2131-I2131</f>
        <v/>
      </c>
      <c r="X2131" s="455" t="n"/>
      <c r="Y2131" s="419" t="n">
        <v>44890</v>
      </c>
      <c r="Z2131" s="418" t="inlineStr">
        <is>
          <t>JHL-22-02730</t>
        </is>
      </c>
      <c r="AA2131" s="418" t="inlineStr"/>
      <c r="AB2131" s="418" t="inlineStr">
        <is>
          <t>បុគ្គលជាប់អាករ</t>
        </is>
      </c>
      <c r="AC2131" s="418" t="inlineStr">
        <is>
          <t>L001-100067123</t>
        </is>
      </c>
      <c r="AD2131" s="418" t="inlineStr">
        <is>
          <t>រីឡាយអេប៊ល សូស អ៊ិនដាសស្រ្ទៀល (ខេមបូឌា)</t>
        </is>
      </c>
      <c r="AE2131" s="455" t="n">
        <v>774422</v>
      </c>
      <c r="AF2131" s="455" t="n">
        <v>704020</v>
      </c>
      <c r="AG2131" s="455" t="n">
        <v>0</v>
      </c>
      <c r="AH2131" s="455" t="n">
        <v>0</v>
      </c>
      <c r="AI2131" s="455" t="n">
        <v>70402</v>
      </c>
      <c r="AJ2131" s="455" t="n">
        <v>0</v>
      </c>
      <c r="AK2131" s="455" t="n">
        <v>0</v>
      </c>
      <c r="AL2131" s="455" t="n">
        <v>0</v>
      </c>
      <c r="AM2131" s="455" t="n">
        <v>0</v>
      </c>
      <c r="AN2131" s="455" t="n">
        <v>0</v>
      </c>
      <c r="AO2131" s="455" t="n">
        <v>0</v>
      </c>
      <c r="AP2131" s="455" t="n">
        <v>0</v>
      </c>
      <c r="AQ2131" s="455" t="n">
        <v>0</v>
      </c>
      <c r="AR2131" s="418" t="inlineStr"/>
      <c r="AS2131" s="418" t="inlineStr">
        <is>
          <t>Import Export clearance services</t>
        </is>
      </c>
      <c r="AT2131" s="418" t="inlineStr">
        <is>
          <t>បានប្រកាសពន្ធ</t>
        </is>
      </c>
    </row>
    <row r="2132">
      <c r="A2132" s="417" t="n">
        <v>2123</v>
      </c>
      <c r="B2132" s="418" t="inlineStr">
        <is>
          <t>Import(Material)</t>
        </is>
      </c>
      <c r="C2132" s="418" t="inlineStr">
        <is>
          <t>ជេអេចអិល (ខេមបូឌា) ឡូជីស្ទីក ឯ.ក</t>
        </is>
      </c>
      <c r="D2132" s="418" t="inlineStr">
        <is>
          <t>K006-901803075</t>
        </is>
      </c>
      <c r="E2132" s="418" t="inlineStr">
        <is>
          <t>JHL-22-02731</t>
        </is>
      </c>
      <c r="F2132" s="419" t="n">
        <v>44890</v>
      </c>
      <c r="G2132" s="420" t="n">
        <v>64201</v>
      </c>
      <c r="H2132" s="418" t="n"/>
      <c r="I2132" s="455" t="n">
        <v>64201</v>
      </c>
      <c r="J2132" s="418">
        <f>IF(L2132&lt;&gt;"",L2132,K2132)</f>
        <v/>
      </c>
      <c r="K2132" s="418">
        <f>IF(AND(T2132=TRUE, U2132=TRUE, V2132=TRUE), IF(W2132&lt;-0.05, "អនុញ្ញាត (អ្នកផ្គត់ផ្គង់ប្រកាសខ្វះ)", "បានប្រកាស (អនុញ្ញាត)"), IF(AND(T2132=FALSE, U2132=FALSE, V2132=FALSE), "ព្យួរទុក (មិនមានទិន្នន័យ)", "ប្រកាសខុស (ព្យួរទុក)"))</f>
        <v/>
      </c>
      <c r="L2132" s="418" t="inlineStr"/>
      <c r="M2132" s="418" t="inlineStr"/>
      <c r="N2132" s="455" t="n"/>
      <c r="O2132" s="455">
        <f>IF(W2132&lt;0,AI2132,I2132)</f>
        <v/>
      </c>
      <c r="P2132" s="455">
        <f>I2132-O2132</f>
        <v/>
      </c>
      <c r="Q2132" s="418" t="n"/>
      <c r="R2132" s="418" t="inlineStr">
        <is>
          <t>JHL-22-02731</t>
        </is>
      </c>
      <c r="S2132" s="418" t="inlineStr">
        <is>
          <t>JHL-22-02731</t>
        </is>
      </c>
      <c r="T2132" s="418">
        <f>R2132=S2132</f>
        <v/>
      </c>
      <c r="U2132" s="418">
        <f>AND(MONTH(F2132)=MONTH(Y2132), YEAR(F2132)=YEAR(Y2132))</f>
        <v/>
      </c>
      <c r="V2132" s="418">
        <f>AND(AC2132&lt;&gt;"", 'Company information'!D$4&lt;&gt;"", RIGHT(SUBSTITUTE(AC2132,"-",""),9)=RIGHT(SUBSTITUTE('Company information'!D$4,"-",""),9))</f>
        <v/>
      </c>
      <c r="W2132" s="418">
        <f>AI2132-I2132</f>
        <v/>
      </c>
      <c r="X2132" s="455" t="n"/>
      <c r="Y2132" s="419" t="n">
        <v>44890</v>
      </c>
      <c r="Z2132" s="418" t="inlineStr">
        <is>
          <t>JHL-22-02731</t>
        </is>
      </c>
      <c r="AA2132" s="418" t="inlineStr"/>
      <c r="AB2132" s="418" t="inlineStr">
        <is>
          <t>បុគ្គលជាប់អាករ</t>
        </is>
      </c>
      <c r="AC2132" s="418" t="inlineStr">
        <is>
          <t>L001-100067123</t>
        </is>
      </c>
      <c r="AD2132" s="418" t="inlineStr">
        <is>
          <t>រីឡាយអេប៊ល សូស អ៊ិនដាសស្រ្ទៀល (ខេមបូឌា)</t>
        </is>
      </c>
      <c r="AE2132" s="455" t="n">
        <v>706211</v>
      </c>
      <c r="AF2132" s="455" t="n">
        <v>642010</v>
      </c>
      <c r="AG2132" s="455" t="n">
        <v>0</v>
      </c>
      <c r="AH2132" s="455" t="n">
        <v>0</v>
      </c>
      <c r="AI2132" s="455" t="n">
        <v>64201</v>
      </c>
      <c r="AJ2132" s="455" t="n">
        <v>0</v>
      </c>
      <c r="AK2132" s="455" t="n">
        <v>0</v>
      </c>
      <c r="AL2132" s="455" t="n">
        <v>0</v>
      </c>
      <c r="AM2132" s="455" t="n">
        <v>0</v>
      </c>
      <c r="AN2132" s="455" t="n">
        <v>0</v>
      </c>
      <c r="AO2132" s="455" t="n">
        <v>0</v>
      </c>
      <c r="AP2132" s="455" t="n">
        <v>0</v>
      </c>
      <c r="AQ2132" s="455" t="n">
        <v>0</v>
      </c>
      <c r="AR2132" s="418" t="inlineStr"/>
      <c r="AS2132" s="418" t="inlineStr">
        <is>
          <t>Import Export clearance services</t>
        </is>
      </c>
      <c r="AT2132" s="418" t="inlineStr">
        <is>
          <t>បានប្រកាសពន្ធ</t>
        </is>
      </c>
    </row>
    <row r="2133">
      <c r="A2133" s="417" t="n">
        <v>2124</v>
      </c>
      <c r="B2133" s="418" t="inlineStr">
        <is>
          <t>Import(Material)</t>
        </is>
      </c>
      <c r="C2133" s="418" t="inlineStr">
        <is>
          <t>ជេអេចអិល (ខេមបូឌា) ឡូជីស្ទីក ឯ.ក</t>
        </is>
      </c>
      <c r="D2133" s="418" t="inlineStr">
        <is>
          <t>K006-901803075</t>
        </is>
      </c>
      <c r="E2133" s="418" t="inlineStr">
        <is>
          <t>JHL-22-02698</t>
        </is>
      </c>
      <c r="F2133" s="419" t="n">
        <v>44883</v>
      </c>
      <c r="G2133" s="420" t="n">
        <v>99560</v>
      </c>
      <c r="H2133" s="418" t="n"/>
      <c r="I2133" s="455" t="n">
        <v>99560</v>
      </c>
      <c r="J2133" s="418">
        <f>IF(L2133&lt;&gt;"",L2133,K2133)</f>
        <v/>
      </c>
      <c r="K2133" s="418">
        <f>IF(AND(T2133=TRUE, U2133=TRUE, V2133=TRUE), IF(W2133&lt;-0.05, "អនុញ្ញាត (អ្នកផ្គត់ផ្គង់ប្រកាសខ្វះ)", "បានប្រកាស (អនុញ្ញាត)"), IF(AND(T2133=FALSE, U2133=FALSE, V2133=FALSE), "ព្យួរទុក (មិនមានទិន្នន័យ)", "ប្រកាសខុស (ព្យួរទុក)"))</f>
        <v/>
      </c>
      <c r="L2133" s="418" t="inlineStr"/>
      <c r="M2133" s="418" t="inlineStr"/>
      <c r="N2133" s="455" t="n"/>
      <c r="O2133" s="455">
        <f>IF(W2133&lt;0,AI2133,I2133)</f>
        <v/>
      </c>
      <c r="P2133" s="455">
        <f>I2133-O2133</f>
        <v/>
      </c>
      <c r="Q2133" s="418" t="n"/>
      <c r="R2133" s="418" t="inlineStr">
        <is>
          <t>JHL-22-02698</t>
        </is>
      </c>
      <c r="S2133" s="418" t="inlineStr">
        <is>
          <t>JHL-22-02698</t>
        </is>
      </c>
      <c r="T2133" s="418">
        <f>R2133=S2133</f>
        <v/>
      </c>
      <c r="U2133" s="418">
        <f>AND(MONTH(F2133)=MONTH(Y2133), YEAR(F2133)=YEAR(Y2133))</f>
        <v/>
      </c>
      <c r="V2133" s="418">
        <f>AND(AC2133&lt;&gt;"", 'Company information'!D$4&lt;&gt;"", RIGHT(SUBSTITUTE(AC2133,"-",""),9)=RIGHT(SUBSTITUTE('Company information'!D$4,"-",""),9))</f>
        <v/>
      </c>
      <c r="W2133" s="418">
        <f>AI2133-I2133</f>
        <v/>
      </c>
      <c r="X2133" s="455" t="n"/>
      <c r="Y2133" s="419" t="n">
        <v>44883</v>
      </c>
      <c r="Z2133" s="418" t="inlineStr">
        <is>
          <t>JHL-22-02698</t>
        </is>
      </c>
      <c r="AA2133" s="418" t="inlineStr"/>
      <c r="AB2133" s="418" t="inlineStr">
        <is>
          <t>បុគ្គលជាប់អាករ</t>
        </is>
      </c>
      <c r="AC2133" s="418" t="inlineStr">
        <is>
          <t>L001-100067123</t>
        </is>
      </c>
      <c r="AD2133" s="418" t="inlineStr">
        <is>
          <t>រីឡាយអេប៊ល សូស អ៊ិនដាសស្រ្ទៀល (ខេមបូឌា)</t>
        </is>
      </c>
      <c r="AE2133" s="455" t="n">
        <v>1095163</v>
      </c>
      <c r="AF2133" s="455" t="n">
        <v>995603</v>
      </c>
      <c r="AG2133" s="455" t="n">
        <v>0</v>
      </c>
      <c r="AH2133" s="455" t="n">
        <v>0</v>
      </c>
      <c r="AI2133" s="455" t="n">
        <v>99560</v>
      </c>
      <c r="AJ2133" s="455" t="n">
        <v>0</v>
      </c>
      <c r="AK2133" s="455" t="n">
        <v>0</v>
      </c>
      <c r="AL2133" s="455" t="n">
        <v>0</v>
      </c>
      <c r="AM2133" s="455" t="n">
        <v>0</v>
      </c>
      <c r="AN2133" s="455" t="n">
        <v>0</v>
      </c>
      <c r="AO2133" s="455" t="n">
        <v>0</v>
      </c>
      <c r="AP2133" s="455" t="n">
        <v>0</v>
      </c>
      <c r="AQ2133" s="455" t="n">
        <v>0</v>
      </c>
      <c r="AR2133" s="418" t="inlineStr"/>
      <c r="AS2133" s="418" t="inlineStr">
        <is>
          <t>Import Export clearance services</t>
        </is>
      </c>
      <c r="AT2133" s="418" t="inlineStr">
        <is>
          <t>បានប្រកាសពន្ធ</t>
        </is>
      </c>
    </row>
    <row r="2134">
      <c r="A2134" s="417" t="n">
        <v>2125</v>
      </c>
      <c r="B2134" s="418" t="inlineStr">
        <is>
          <t>Import(Material)</t>
        </is>
      </c>
      <c r="C2134" s="418" t="inlineStr">
        <is>
          <t>ជេអេចអិល (ខេមបូឌា) ឡូជីស្ទីក ឯ.ក</t>
        </is>
      </c>
      <c r="D2134" s="418" t="inlineStr">
        <is>
          <t>K006-901803075</t>
        </is>
      </c>
      <c r="E2134" s="418" t="inlineStr">
        <is>
          <t>JHL-22-02676</t>
        </is>
      </c>
      <c r="F2134" s="419" t="n">
        <v>44882</v>
      </c>
      <c r="G2134" s="420" t="n">
        <v>64294</v>
      </c>
      <c r="H2134" s="418" t="n"/>
      <c r="I2134" s="455" t="n">
        <v>64294</v>
      </c>
      <c r="J2134" s="418">
        <f>IF(L2134&lt;&gt;"",L2134,K2134)</f>
        <v/>
      </c>
      <c r="K2134" s="418">
        <f>IF(AND(T2134=TRUE, U2134=TRUE, V2134=TRUE), IF(W2134&lt;-0.05, "អនុញ្ញាត (អ្នកផ្គត់ផ្គង់ប្រកាសខ្វះ)", "បានប្រកាស (អនុញ្ញាត)"), IF(AND(T2134=FALSE, U2134=FALSE, V2134=FALSE), "ព្យួរទុក (មិនមានទិន្នន័យ)", "ប្រកាសខុស (ព្យួរទុក)"))</f>
        <v/>
      </c>
      <c r="L2134" s="418" t="inlineStr"/>
      <c r="M2134" s="418" t="inlineStr"/>
      <c r="N2134" s="455" t="n"/>
      <c r="O2134" s="455">
        <f>IF(W2134&lt;0,AI2134,I2134)</f>
        <v/>
      </c>
      <c r="P2134" s="455">
        <f>I2134-O2134</f>
        <v/>
      </c>
      <c r="Q2134" s="418" t="n"/>
      <c r="R2134" s="418" t="inlineStr">
        <is>
          <t>JHL-22-02676</t>
        </is>
      </c>
      <c r="S2134" s="418" t="inlineStr">
        <is>
          <t>JHL-22-02676</t>
        </is>
      </c>
      <c r="T2134" s="418">
        <f>R2134=S2134</f>
        <v/>
      </c>
      <c r="U2134" s="418">
        <f>AND(MONTH(F2134)=MONTH(Y2134), YEAR(F2134)=YEAR(Y2134))</f>
        <v/>
      </c>
      <c r="V2134" s="418">
        <f>AND(AC2134&lt;&gt;"", 'Company information'!D$4&lt;&gt;"", RIGHT(SUBSTITUTE(AC2134,"-",""),9)=RIGHT(SUBSTITUTE('Company information'!D$4,"-",""),9))</f>
        <v/>
      </c>
      <c r="W2134" s="418">
        <f>AI2134-I2134</f>
        <v/>
      </c>
      <c r="X2134" s="455" t="n"/>
      <c r="Y2134" s="419" t="n">
        <v>44882</v>
      </c>
      <c r="Z2134" s="418" t="inlineStr">
        <is>
          <t>JHL-22-02676</t>
        </is>
      </c>
      <c r="AA2134" s="418" t="inlineStr"/>
      <c r="AB2134" s="418" t="inlineStr">
        <is>
          <t>បុគ្គលជាប់អាករ</t>
        </is>
      </c>
      <c r="AC2134" s="418" t="inlineStr">
        <is>
          <t>L001-100067123</t>
        </is>
      </c>
      <c r="AD2134" s="418" t="inlineStr">
        <is>
          <t>រីឡាយអេប៊ល សូស អ៊ិនដាសស្រ្ទៀល (ខេមបូឌា)</t>
        </is>
      </c>
      <c r="AE2134" s="455" t="n">
        <v>707236</v>
      </c>
      <c r="AF2134" s="455" t="n">
        <v>642942</v>
      </c>
      <c r="AG2134" s="455" t="n">
        <v>0</v>
      </c>
      <c r="AH2134" s="455" t="n">
        <v>0</v>
      </c>
      <c r="AI2134" s="455" t="n">
        <v>64294</v>
      </c>
      <c r="AJ2134" s="455" t="n">
        <v>0</v>
      </c>
      <c r="AK2134" s="455" t="n">
        <v>0</v>
      </c>
      <c r="AL2134" s="455" t="n">
        <v>0</v>
      </c>
      <c r="AM2134" s="455" t="n">
        <v>0</v>
      </c>
      <c r="AN2134" s="455" t="n">
        <v>0</v>
      </c>
      <c r="AO2134" s="455" t="n">
        <v>0</v>
      </c>
      <c r="AP2134" s="455" t="n">
        <v>0</v>
      </c>
      <c r="AQ2134" s="455" t="n">
        <v>0</v>
      </c>
      <c r="AR2134" s="418" t="inlineStr"/>
      <c r="AS2134" s="418" t="inlineStr">
        <is>
          <t>Import Export clearance services</t>
        </is>
      </c>
      <c r="AT2134" s="418" t="inlineStr">
        <is>
          <t>បានប្រកាសពន្ធ</t>
        </is>
      </c>
    </row>
    <row r="2135">
      <c r="A2135" s="417" t="n">
        <v>2126</v>
      </c>
      <c r="B2135" s="418" t="inlineStr">
        <is>
          <t>Import(Material)</t>
        </is>
      </c>
      <c r="C2135" s="418" t="inlineStr">
        <is>
          <t>ជេអេចអិល (ខេមបូឌា) ឡូជីស្ទីក ឯ.ក</t>
        </is>
      </c>
      <c r="D2135" s="418" t="inlineStr">
        <is>
          <t>K006-901803075</t>
        </is>
      </c>
      <c r="E2135" s="418" t="inlineStr">
        <is>
          <t>JHL-22-02675</t>
        </is>
      </c>
      <c r="F2135" s="419" t="n">
        <v>44882</v>
      </c>
      <c r="G2135" s="420" t="n">
        <v>64294</v>
      </c>
      <c r="H2135" s="418" t="n"/>
      <c r="I2135" s="455" t="n">
        <v>64294</v>
      </c>
      <c r="J2135" s="418">
        <f>IF(L2135&lt;&gt;"",L2135,K2135)</f>
        <v/>
      </c>
      <c r="K2135" s="418">
        <f>IF(AND(T2135=TRUE, U2135=TRUE, V2135=TRUE), IF(W2135&lt;-0.05, "អនុញ្ញាត (អ្នកផ្គត់ផ្គង់ប្រកាសខ្វះ)", "បានប្រកាស (អនុញ្ញាត)"), IF(AND(T2135=FALSE, U2135=FALSE, V2135=FALSE), "ព្យួរទុក (មិនមានទិន្នន័យ)", "ប្រកាសខុស (ព្យួរទុក)"))</f>
        <v/>
      </c>
      <c r="L2135" s="418" t="inlineStr"/>
      <c r="M2135" s="418" t="inlineStr"/>
      <c r="N2135" s="455" t="n"/>
      <c r="O2135" s="455">
        <f>IF(W2135&lt;0,AI2135,I2135)</f>
        <v/>
      </c>
      <c r="P2135" s="455">
        <f>I2135-O2135</f>
        <v/>
      </c>
      <c r="Q2135" s="418" t="n"/>
      <c r="R2135" s="418" t="inlineStr">
        <is>
          <t>JHL-22-02675</t>
        </is>
      </c>
      <c r="S2135" s="418" t="inlineStr">
        <is>
          <t>JHL-22-02675</t>
        </is>
      </c>
      <c r="T2135" s="418">
        <f>R2135=S2135</f>
        <v/>
      </c>
      <c r="U2135" s="418">
        <f>AND(MONTH(F2135)=MONTH(Y2135), YEAR(F2135)=YEAR(Y2135))</f>
        <v/>
      </c>
      <c r="V2135" s="418">
        <f>AND(AC2135&lt;&gt;"", 'Company information'!D$4&lt;&gt;"", RIGHT(SUBSTITUTE(AC2135,"-",""),9)=RIGHT(SUBSTITUTE('Company information'!D$4,"-",""),9))</f>
        <v/>
      </c>
      <c r="W2135" s="418">
        <f>AI2135-I2135</f>
        <v/>
      </c>
      <c r="X2135" s="455" t="n"/>
      <c r="Y2135" s="419" t="n">
        <v>44882</v>
      </c>
      <c r="Z2135" s="418" t="inlineStr">
        <is>
          <t>JHL-22-02675</t>
        </is>
      </c>
      <c r="AA2135" s="418" t="inlineStr"/>
      <c r="AB2135" s="418" t="inlineStr">
        <is>
          <t>បុគ្គលជាប់អាករ</t>
        </is>
      </c>
      <c r="AC2135" s="418" t="inlineStr">
        <is>
          <t>L001-100067123</t>
        </is>
      </c>
      <c r="AD2135" s="418" t="inlineStr">
        <is>
          <t>រីឡាយអេប៊ល សូស អ៊ិនដាសស្រ្ទៀល (ខេមបូឌា)</t>
        </is>
      </c>
      <c r="AE2135" s="455" t="n">
        <v>707236</v>
      </c>
      <c r="AF2135" s="455" t="n">
        <v>642942</v>
      </c>
      <c r="AG2135" s="455" t="n">
        <v>0</v>
      </c>
      <c r="AH2135" s="455" t="n">
        <v>0</v>
      </c>
      <c r="AI2135" s="455" t="n">
        <v>64294</v>
      </c>
      <c r="AJ2135" s="455" t="n">
        <v>0</v>
      </c>
      <c r="AK2135" s="455" t="n">
        <v>0</v>
      </c>
      <c r="AL2135" s="455" t="n">
        <v>0</v>
      </c>
      <c r="AM2135" s="455" t="n">
        <v>0</v>
      </c>
      <c r="AN2135" s="455" t="n">
        <v>0</v>
      </c>
      <c r="AO2135" s="455" t="n">
        <v>0</v>
      </c>
      <c r="AP2135" s="455" t="n">
        <v>0</v>
      </c>
      <c r="AQ2135" s="455" t="n">
        <v>0</v>
      </c>
      <c r="AR2135" s="418" t="inlineStr"/>
      <c r="AS2135" s="418" t="inlineStr">
        <is>
          <t>Import Export clearance services</t>
        </is>
      </c>
      <c r="AT2135" s="418" t="inlineStr">
        <is>
          <t>បានប្រកាសពន្ធ</t>
        </is>
      </c>
    </row>
    <row r="2136">
      <c r="A2136" s="417" t="n">
        <v>2127</v>
      </c>
      <c r="B2136" s="418" t="inlineStr">
        <is>
          <t>Import(Material)</t>
        </is>
      </c>
      <c r="C2136" s="418" t="inlineStr">
        <is>
          <t>ជេអេចអិល (ខេមបូឌា) ឡូជីស្ទីក ឯ.ក</t>
        </is>
      </c>
      <c r="D2136" s="418" t="inlineStr">
        <is>
          <t>K006-901803075</t>
        </is>
      </c>
      <c r="E2136" s="418" t="inlineStr">
        <is>
          <t>JHL-22-02589</t>
        </is>
      </c>
      <c r="F2136" s="419" t="n">
        <v>44662</v>
      </c>
      <c r="G2136" s="420" t="n">
        <v>137092</v>
      </c>
      <c r="H2136" s="418" t="n"/>
      <c r="I2136" s="455" t="n">
        <v>137092</v>
      </c>
      <c r="J2136" s="418">
        <f>IF(L2136&lt;&gt;"",L2136,K2136)</f>
        <v/>
      </c>
      <c r="K2136" s="418">
        <f>IF(AND(T2136=TRUE, U2136=TRUE, V2136=TRUE), IF(W2136&lt;-0.05, "អនុញ្ញាត (អ្នកផ្គត់ផ្គង់ប្រកាសខ្វះ)", "បានប្រកាស (អនុញ្ញាត)"), IF(AND(T2136=FALSE, U2136=FALSE, V2136=FALSE), "ព្យួរទុក (មិនមានទិន្នន័យ)", "ប្រកាសខុស (ព្យួរទុក)"))</f>
        <v/>
      </c>
      <c r="L2136" s="418" t="inlineStr"/>
      <c r="M2136" s="418" t="inlineStr"/>
      <c r="N2136" s="455" t="n"/>
      <c r="O2136" s="455">
        <f>IF(W2136&lt;0,AI2136,I2136)</f>
        <v/>
      </c>
      <c r="P2136" s="455">
        <f>I2136-O2136</f>
        <v/>
      </c>
      <c r="Q2136" s="418" t="n"/>
      <c r="R2136" s="418" t="inlineStr">
        <is>
          <t>JHL-22-02589</t>
        </is>
      </c>
      <c r="S2136" s="418" t="inlineStr">
        <is>
          <t>JHL-22-02589</t>
        </is>
      </c>
      <c r="T2136" s="418">
        <f>R2136=S2136</f>
        <v/>
      </c>
      <c r="U2136" s="418">
        <f>AND(MONTH(F2136)=MONTH(Y2136), YEAR(F2136)=YEAR(Y2136))</f>
        <v/>
      </c>
      <c r="V2136" s="418">
        <f>AND(AC2136&lt;&gt;"", 'Company information'!D$4&lt;&gt;"", RIGHT(SUBSTITUTE(AC2136,"-",""),9)=RIGHT(SUBSTITUTE('Company information'!D$4,"-",""),9))</f>
        <v/>
      </c>
      <c r="W2136" s="418">
        <f>AI2136-I2136</f>
        <v/>
      </c>
      <c r="X2136" s="455" t="n"/>
      <c r="Y2136" s="419" t="n">
        <v>44869</v>
      </c>
      <c r="Z2136" s="418" t="inlineStr">
        <is>
          <t>JHL-22-02589</t>
        </is>
      </c>
      <c r="AA2136" s="418" t="inlineStr"/>
      <c r="AB2136" s="418" t="inlineStr">
        <is>
          <t>បុគ្គលជាប់អាករ</t>
        </is>
      </c>
      <c r="AC2136" s="418" t="inlineStr">
        <is>
          <t>L001-100067123</t>
        </is>
      </c>
      <c r="AD2136" s="418" t="inlineStr">
        <is>
          <t>រីឡាយអេប៊ល សូស អ៊ិនដាសស្រ្ទៀល (ខេមបូឌា)</t>
        </is>
      </c>
      <c r="AE2136" s="455" t="n">
        <v>1508011</v>
      </c>
      <c r="AF2136" s="455" t="n">
        <v>1370919</v>
      </c>
      <c r="AG2136" s="455" t="n">
        <v>0</v>
      </c>
      <c r="AH2136" s="455" t="n">
        <v>0</v>
      </c>
      <c r="AI2136" s="455" t="n">
        <v>137092</v>
      </c>
      <c r="AJ2136" s="455" t="n">
        <v>0</v>
      </c>
      <c r="AK2136" s="455" t="n">
        <v>0</v>
      </c>
      <c r="AL2136" s="455" t="n">
        <v>0</v>
      </c>
      <c r="AM2136" s="455" t="n">
        <v>0</v>
      </c>
      <c r="AN2136" s="455" t="n">
        <v>0</v>
      </c>
      <c r="AO2136" s="455" t="n">
        <v>0</v>
      </c>
      <c r="AP2136" s="455" t="n">
        <v>0</v>
      </c>
      <c r="AQ2136" s="455" t="n">
        <v>0</v>
      </c>
      <c r="AR2136" s="418" t="inlineStr"/>
      <c r="AS2136" s="418" t="inlineStr">
        <is>
          <t>Import Export clearance services</t>
        </is>
      </c>
      <c r="AT2136" s="418" t="inlineStr">
        <is>
          <t>បានប្រកាសពន្ធ</t>
        </is>
      </c>
    </row>
    <row r="2137">
      <c r="A2137" s="417" t="n">
        <v>2128</v>
      </c>
      <c r="B2137" s="418" t="inlineStr">
        <is>
          <t>Import(Material)</t>
        </is>
      </c>
      <c r="C2137" s="418" t="inlineStr">
        <is>
          <t>ជេអេចអិល (ខេមបូឌា) ឡូជីស្ទីក ឯ.ក</t>
        </is>
      </c>
      <c r="D2137" s="418" t="inlineStr">
        <is>
          <t>K006-901803075</t>
        </is>
      </c>
      <c r="E2137" s="418" t="inlineStr">
        <is>
          <t>JHL-22-02586</t>
        </is>
      </c>
      <c r="F2137" s="419" t="n">
        <v>44662</v>
      </c>
      <c r="G2137" s="420" t="n">
        <v>124539</v>
      </c>
      <c r="H2137" s="418" t="n"/>
      <c r="I2137" s="455" t="n">
        <v>124539</v>
      </c>
      <c r="J2137" s="418">
        <f>IF(L2137&lt;&gt;"",L2137,K2137)</f>
        <v/>
      </c>
      <c r="K2137" s="418">
        <f>IF(AND(T2137=TRUE, U2137=TRUE, V2137=TRUE), IF(W2137&lt;-0.05, "អនុញ្ញាត (អ្នកផ្គត់ផ្គង់ប្រកាសខ្វះ)", "បានប្រកាស (អនុញ្ញាត)"), IF(AND(T2137=FALSE, U2137=FALSE, V2137=FALSE), "ព្យួរទុក (មិនមានទិន្នន័យ)", "ប្រកាសខុស (ព្យួរទុក)"))</f>
        <v/>
      </c>
      <c r="L2137" s="418" t="inlineStr"/>
      <c r="M2137" s="418" t="inlineStr"/>
      <c r="N2137" s="455" t="n"/>
      <c r="O2137" s="455">
        <f>IF(W2137&lt;0,AI2137,I2137)</f>
        <v/>
      </c>
      <c r="P2137" s="455">
        <f>I2137-O2137</f>
        <v/>
      </c>
      <c r="Q2137" s="418" t="n"/>
      <c r="R2137" s="418" t="inlineStr">
        <is>
          <t>JHL-22-02586</t>
        </is>
      </c>
      <c r="S2137" s="418" t="inlineStr">
        <is>
          <t>JHL-22-02586</t>
        </is>
      </c>
      <c r="T2137" s="418">
        <f>R2137=S2137</f>
        <v/>
      </c>
      <c r="U2137" s="418">
        <f>AND(MONTH(F2137)=MONTH(Y2137), YEAR(F2137)=YEAR(Y2137))</f>
        <v/>
      </c>
      <c r="V2137" s="418">
        <f>AND(AC2137&lt;&gt;"", 'Company information'!D$4&lt;&gt;"", RIGHT(SUBSTITUTE(AC2137,"-",""),9)=RIGHT(SUBSTITUTE('Company information'!D$4,"-",""),9))</f>
        <v/>
      </c>
      <c r="W2137" s="418">
        <f>AI2137-I2137</f>
        <v/>
      </c>
      <c r="X2137" s="455" t="n"/>
      <c r="Y2137" s="419" t="n">
        <v>44869</v>
      </c>
      <c r="Z2137" s="418" t="inlineStr">
        <is>
          <t>JHL-22-02586</t>
        </is>
      </c>
      <c r="AA2137" s="418" t="inlineStr"/>
      <c r="AB2137" s="418" t="inlineStr">
        <is>
          <t>បុគ្គលជាប់អាករ</t>
        </is>
      </c>
      <c r="AC2137" s="418" t="inlineStr">
        <is>
          <t>L001-100067123</t>
        </is>
      </c>
      <c r="AD2137" s="418" t="inlineStr">
        <is>
          <t>រីឡាយអេប៊ល សូស អ៊ិនដាសស្រ្ទៀល (ខេមបូឌា)</t>
        </is>
      </c>
      <c r="AE2137" s="455" t="n">
        <v>1369924</v>
      </c>
      <c r="AF2137" s="455" t="n">
        <v>1245385</v>
      </c>
      <c r="AG2137" s="455" t="n">
        <v>0</v>
      </c>
      <c r="AH2137" s="455" t="n">
        <v>0</v>
      </c>
      <c r="AI2137" s="455" t="n">
        <v>124539</v>
      </c>
      <c r="AJ2137" s="455" t="n">
        <v>0</v>
      </c>
      <c r="AK2137" s="455" t="n">
        <v>0</v>
      </c>
      <c r="AL2137" s="455" t="n">
        <v>0</v>
      </c>
      <c r="AM2137" s="455" t="n">
        <v>0</v>
      </c>
      <c r="AN2137" s="455" t="n">
        <v>0</v>
      </c>
      <c r="AO2137" s="455" t="n">
        <v>0</v>
      </c>
      <c r="AP2137" s="455" t="n">
        <v>0</v>
      </c>
      <c r="AQ2137" s="455" t="n">
        <v>0</v>
      </c>
      <c r="AR2137" s="418" t="inlineStr"/>
      <c r="AS2137" s="418" t="inlineStr">
        <is>
          <t>Import Export clearance services</t>
        </is>
      </c>
      <c r="AT2137" s="418" t="inlineStr">
        <is>
          <t>បានប្រកាសពន្ធ</t>
        </is>
      </c>
    </row>
    <row r="2138">
      <c r="A2138" s="417" t="n">
        <v>2129</v>
      </c>
      <c r="B2138" s="418" t="inlineStr">
        <is>
          <t>Import(Material)</t>
        </is>
      </c>
      <c r="C2138" s="418" t="inlineStr">
        <is>
          <t>ជេអេចអិល (ខេមបូឌា) ឡូជីស្ទីក ឯ.ក</t>
        </is>
      </c>
      <c r="D2138" s="418" t="inlineStr">
        <is>
          <t>K006-901803075</t>
        </is>
      </c>
      <c r="E2138" s="418" t="inlineStr">
        <is>
          <t>JHL-22-02584</t>
        </is>
      </c>
      <c r="F2138" s="419" t="n">
        <v>44662</v>
      </c>
      <c r="G2138" s="420" t="n">
        <v>64341</v>
      </c>
      <c r="H2138" s="418" t="n"/>
      <c r="I2138" s="455" t="n">
        <v>64341</v>
      </c>
      <c r="J2138" s="418">
        <f>IF(L2138&lt;&gt;"",L2138,K2138)</f>
        <v/>
      </c>
      <c r="K2138" s="418">
        <f>IF(AND(T2138=TRUE, U2138=TRUE, V2138=TRUE), IF(W2138&lt;-0.05, "អនុញ្ញាត (អ្នកផ្គត់ផ្គង់ប្រកាសខ្វះ)", "បានប្រកាស (អនុញ្ញាត)"), IF(AND(T2138=FALSE, U2138=FALSE, V2138=FALSE), "ព្យួរទុក (មិនមានទិន្នន័យ)", "ប្រកាសខុស (ព្យួរទុក)"))</f>
        <v/>
      </c>
      <c r="L2138" s="418" t="inlineStr"/>
      <c r="M2138" s="418" t="inlineStr"/>
      <c r="N2138" s="455" t="n"/>
      <c r="O2138" s="455">
        <f>IF(W2138&lt;0,AI2138,I2138)</f>
        <v/>
      </c>
      <c r="P2138" s="455">
        <f>I2138-O2138</f>
        <v/>
      </c>
      <c r="Q2138" s="418" t="n"/>
      <c r="R2138" s="418" t="inlineStr">
        <is>
          <t>JHL-22-02584</t>
        </is>
      </c>
      <c r="S2138" s="418" t="inlineStr">
        <is>
          <t>JHL-22-02584</t>
        </is>
      </c>
      <c r="T2138" s="418">
        <f>R2138=S2138</f>
        <v/>
      </c>
      <c r="U2138" s="418">
        <f>AND(MONTH(F2138)=MONTH(Y2138), YEAR(F2138)=YEAR(Y2138))</f>
        <v/>
      </c>
      <c r="V2138" s="418">
        <f>AND(AC2138&lt;&gt;"", 'Company information'!D$4&lt;&gt;"", RIGHT(SUBSTITUTE(AC2138,"-",""),9)=RIGHT(SUBSTITUTE('Company information'!D$4,"-",""),9))</f>
        <v/>
      </c>
      <c r="W2138" s="418">
        <f>AI2138-I2138</f>
        <v/>
      </c>
      <c r="X2138" s="455" t="n"/>
      <c r="Y2138" s="419" t="n">
        <v>44869</v>
      </c>
      <c r="Z2138" s="418" t="inlineStr">
        <is>
          <t>JHL-22-02584</t>
        </is>
      </c>
      <c r="AA2138" s="418" t="inlineStr"/>
      <c r="AB2138" s="418" t="inlineStr">
        <is>
          <t>បុគ្គលជាប់អាករ</t>
        </is>
      </c>
      <c r="AC2138" s="418" t="inlineStr">
        <is>
          <t>L001-100067123</t>
        </is>
      </c>
      <c r="AD2138" s="418" t="inlineStr">
        <is>
          <t>រីឡាយអេប៊ល សូស អ៊ិនដាសស្រ្ទៀល (ខេមបូឌា)</t>
        </is>
      </c>
      <c r="AE2138" s="455" t="n">
        <v>707749</v>
      </c>
      <c r="AF2138" s="455" t="n">
        <v>643408</v>
      </c>
      <c r="AG2138" s="455" t="n">
        <v>0</v>
      </c>
      <c r="AH2138" s="455" t="n">
        <v>0</v>
      </c>
      <c r="AI2138" s="455" t="n">
        <v>64341</v>
      </c>
      <c r="AJ2138" s="455" t="n">
        <v>0</v>
      </c>
      <c r="AK2138" s="455" t="n">
        <v>0</v>
      </c>
      <c r="AL2138" s="455" t="n">
        <v>0</v>
      </c>
      <c r="AM2138" s="455" t="n">
        <v>0</v>
      </c>
      <c r="AN2138" s="455" t="n">
        <v>0</v>
      </c>
      <c r="AO2138" s="455" t="n">
        <v>0</v>
      </c>
      <c r="AP2138" s="455" t="n">
        <v>0</v>
      </c>
      <c r="AQ2138" s="455" t="n">
        <v>0</v>
      </c>
      <c r="AR2138" s="418" t="inlineStr"/>
      <c r="AS2138" s="418" t="inlineStr">
        <is>
          <t>Import Export clearance services</t>
        </is>
      </c>
      <c r="AT2138" s="418" t="inlineStr">
        <is>
          <t>បានប្រកាសពន្ធ</t>
        </is>
      </c>
    </row>
    <row r="2139">
      <c r="A2139" s="417" t="n">
        <v>2130</v>
      </c>
      <c r="B2139" s="418" t="inlineStr">
        <is>
          <t>Import(Material)</t>
        </is>
      </c>
      <c r="C2139" s="418" t="inlineStr">
        <is>
          <t>ជេអេចអិល (ខេមបូឌា) ឡូជីស្ទីក ឯ.ក</t>
        </is>
      </c>
      <c r="D2139" s="418" t="inlineStr">
        <is>
          <t>K006-901803075</t>
        </is>
      </c>
      <c r="E2139" s="418" t="inlineStr">
        <is>
          <t>JHL-22-02729</t>
        </is>
      </c>
      <c r="F2139" s="419" t="n">
        <v>44890</v>
      </c>
      <c r="G2139" s="420" t="n">
        <v>99464</v>
      </c>
      <c r="H2139" s="418" t="n"/>
      <c r="I2139" s="455" t="n">
        <v>99464</v>
      </c>
      <c r="J2139" s="418">
        <f>IF(L2139&lt;&gt;"",L2139,K2139)</f>
        <v/>
      </c>
      <c r="K2139" s="418">
        <f>IF(AND(T2139=TRUE, U2139=TRUE, V2139=TRUE), IF(W2139&lt;-0.05, "អនុញ្ញាត (អ្នកផ្គត់ផ្គង់ប្រកាសខ្វះ)", "បានប្រកាស (អនុញ្ញាត)"), IF(AND(T2139=FALSE, U2139=FALSE, V2139=FALSE), "ព្យួរទុក (មិនមានទិន្នន័យ)", "ប្រកាសខុស (ព្យួរទុក)"))</f>
        <v/>
      </c>
      <c r="L2139" s="418" t="inlineStr"/>
      <c r="M2139" s="418" t="inlineStr"/>
      <c r="N2139" s="455" t="n"/>
      <c r="O2139" s="455">
        <f>IF(W2139&lt;0,AI2139,I2139)</f>
        <v/>
      </c>
      <c r="P2139" s="455">
        <f>I2139-O2139</f>
        <v/>
      </c>
      <c r="Q2139" s="418" t="n"/>
      <c r="R2139" s="418" t="inlineStr">
        <is>
          <t>JHL-22-02729</t>
        </is>
      </c>
      <c r="S2139" s="418" t="inlineStr">
        <is>
          <t>JHL-22-02729</t>
        </is>
      </c>
      <c r="T2139" s="418">
        <f>R2139=S2139</f>
        <v/>
      </c>
      <c r="U2139" s="418">
        <f>AND(MONTH(F2139)=MONTH(Y2139), YEAR(F2139)=YEAR(Y2139))</f>
        <v/>
      </c>
      <c r="V2139" s="418">
        <f>AND(AC2139&lt;&gt;"", 'Company information'!D$4&lt;&gt;"", RIGHT(SUBSTITUTE(AC2139,"-",""),9)=RIGHT(SUBSTITUTE('Company information'!D$4,"-",""),9))</f>
        <v/>
      </c>
      <c r="W2139" s="418">
        <f>AI2139-I2139</f>
        <v/>
      </c>
      <c r="X2139" s="455" t="n"/>
      <c r="Y2139" s="419" t="n">
        <v>44890</v>
      </c>
      <c r="Z2139" s="418" t="inlineStr">
        <is>
          <t>JHL-22-02729</t>
        </is>
      </c>
      <c r="AA2139" s="418" t="inlineStr"/>
      <c r="AB2139" s="418" t="inlineStr">
        <is>
          <t>បុគ្គលជាប់អាករ</t>
        </is>
      </c>
      <c r="AC2139" s="418" t="inlineStr">
        <is>
          <t>L001-100067123</t>
        </is>
      </c>
      <c r="AD2139" s="418" t="inlineStr">
        <is>
          <t>រីឡាយអេប៊ល សូស អ៊ិនដាសស្រ្ទៀល (ខេមបូឌា)</t>
        </is>
      </c>
      <c r="AE2139" s="455" t="n">
        <v>1094104</v>
      </c>
      <c r="AF2139" s="455" t="n">
        <v>994640</v>
      </c>
      <c r="AG2139" s="455" t="n">
        <v>0</v>
      </c>
      <c r="AH2139" s="455" t="n">
        <v>0</v>
      </c>
      <c r="AI2139" s="455" t="n">
        <v>99464</v>
      </c>
      <c r="AJ2139" s="455" t="n">
        <v>0</v>
      </c>
      <c r="AK2139" s="455" t="n">
        <v>0</v>
      </c>
      <c r="AL2139" s="455" t="n">
        <v>0</v>
      </c>
      <c r="AM2139" s="455" t="n">
        <v>0</v>
      </c>
      <c r="AN2139" s="455" t="n">
        <v>0</v>
      </c>
      <c r="AO2139" s="455" t="n">
        <v>0</v>
      </c>
      <c r="AP2139" s="455" t="n">
        <v>0</v>
      </c>
      <c r="AQ2139" s="455" t="n">
        <v>0</v>
      </c>
      <c r="AR2139" s="418" t="inlineStr"/>
      <c r="AS2139" s="418" t="inlineStr">
        <is>
          <t>Import Export clearance services</t>
        </is>
      </c>
      <c r="AT2139" s="418" t="inlineStr">
        <is>
          <t>បានប្រកាសពន្ធ</t>
        </is>
      </c>
    </row>
    <row r="2140">
      <c r="A2140" s="417" t="n">
        <v>2131</v>
      </c>
      <c r="B2140" s="418" t="inlineStr">
        <is>
          <t>Import(Material)</t>
        </is>
      </c>
      <c r="C2140" s="418" t="inlineStr">
        <is>
          <t>ជេអេចអិល (ខេមបូឌា) ឡូជីស្ទីក ឯ.ក</t>
        </is>
      </c>
      <c r="D2140" s="418" t="inlineStr">
        <is>
          <t>K006-901803075</t>
        </is>
      </c>
      <c r="E2140" s="418" t="inlineStr">
        <is>
          <t>JHL-22-02630</t>
        </is>
      </c>
      <c r="F2140" s="419" t="n">
        <v>44876</v>
      </c>
      <c r="G2140" s="420" t="n">
        <v>126734</v>
      </c>
      <c r="H2140" s="418" t="n"/>
      <c r="I2140" s="455" t="n">
        <v>126734</v>
      </c>
      <c r="J2140" s="418">
        <f>IF(L2140&lt;&gt;"",L2140,K2140)</f>
        <v/>
      </c>
      <c r="K2140" s="418">
        <f>IF(AND(T2140=TRUE, U2140=TRUE, V2140=TRUE), IF(W2140&lt;-0.05, "អនុញ្ញាត (អ្នកផ្គត់ផ្គង់ប្រកាសខ្វះ)", "បានប្រកាស (អនុញ្ញាត)"), IF(AND(T2140=FALSE, U2140=FALSE, V2140=FALSE), "ព្យួរទុក (មិនមានទិន្នន័យ)", "ប្រកាសខុស (ព្យួរទុក)"))</f>
        <v/>
      </c>
      <c r="L2140" s="418" t="inlineStr"/>
      <c r="M2140" s="418" t="inlineStr"/>
      <c r="N2140" s="455" t="n"/>
      <c r="O2140" s="455">
        <f>IF(W2140&lt;0,AI2140,I2140)</f>
        <v/>
      </c>
      <c r="P2140" s="455">
        <f>I2140-O2140</f>
        <v/>
      </c>
      <c r="Q2140" s="418" t="n"/>
      <c r="R2140" s="418" t="inlineStr">
        <is>
          <t>JHL-22-02630</t>
        </is>
      </c>
      <c r="S2140" s="418" t="inlineStr">
        <is>
          <t>JHL-22-02630</t>
        </is>
      </c>
      <c r="T2140" s="418">
        <f>R2140=S2140</f>
        <v/>
      </c>
      <c r="U2140" s="418">
        <f>AND(MONTH(F2140)=MONTH(Y2140), YEAR(F2140)=YEAR(Y2140))</f>
        <v/>
      </c>
      <c r="V2140" s="418">
        <f>AND(AC2140&lt;&gt;"", 'Company information'!D$4&lt;&gt;"", RIGHT(SUBSTITUTE(AC2140,"-",""),9)=RIGHT(SUBSTITUTE('Company information'!D$4,"-",""),9))</f>
        <v/>
      </c>
      <c r="W2140" s="418">
        <f>AI2140-I2140</f>
        <v/>
      </c>
      <c r="X2140" s="455" t="n"/>
      <c r="Y2140" s="419" t="n">
        <v>44876</v>
      </c>
      <c r="Z2140" s="418" t="inlineStr">
        <is>
          <t>JHL-22-02630</t>
        </is>
      </c>
      <c r="AA2140" s="418" t="inlineStr"/>
      <c r="AB2140" s="418" t="inlineStr">
        <is>
          <t>បុគ្គលជាប់អាករ</t>
        </is>
      </c>
      <c r="AC2140" s="418" t="inlineStr">
        <is>
          <t>L001-100067123</t>
        </is>
      </c>
      <c r="AD2140" s="418" t="inlineStr">
        <is>
          <t>រីឡាយអេប៊ល សូស អ៊ិនដាសស្រ្ទៀល (ខេមបូឌា)</t>
        </is>
      </c>
      <c r="AE2140" s="455" t="n">
        <v>1394078</v>
      </c>
      <c r="AF2140" s="455" t="n">
        <v>1267344</v>
      </c>
      <c r="AG2140" s="455" t="n">
        <v>0</v>
      </c>
      <c r="AH2140" s="455" t="n">
        <v>0</v>
      </c>
      <c r="AI2140" s="455" t="n">
        <v>126734</v>
      </c>
      <c r="AJ2140" s="455" t="n">
        <v>0</v>
      </c>
      <c r="AK2140" s="455" t="n">
        <v>0</v>
      </c>
      <c r="AL2140" s="455" t="n">
        <v>0</v>
      </c>
      <c r="AM2140" s="455" t="n">
        <v>0</v>
      </c>
      <c r="AN2140" s="455" t="n">
        <v>0</v>
      </c>
      <c r="AO2140" s="455" t="n">
        <v>0</v>
      </c>
      <c r="AP2140" s="455" t="n">
        <v>0</v>
      </c>
      <c r="AQ2140" s="455" t="n">
        <v>0</v>
      </c>
      <c r="AR2140" s="418" t="inlineStr"/>
      <c r="AS2140" s="418" t="inlineStr">
        <is>
          <t>Import Export clearance services</t>
        </is>
      </c>
      <c r="AT2140" s="418" t="inlineStr">
        <is>
          <t>បានប្រកាសពន្ធ</t>
        </is>
      </c>
    </row>
    <row r="2141">
      <c r="A2141" s="417" t="n">
        <v>2132</v>
      </c>
      <c r="B2141" s="418" t="inlineStr">
        <is>
          <t>Import(Material)</t>
        </is>
      </c>
      <c r="C2141" s="418" t="inlineStr">
        <is>
          <t>ជេអេចអិល (ខេមបូឌា) ឡូជីស្ទីក ឯ.ក</t>
        </is>
      </c>
      <c r="D2141" s="418" t="inlineStr">
        <is>
          <t>K006-901803075</t>
        </is>
      </c>
      <c r="E2141" s="418" t="inlineStr">
        <is>
          <t>JHL-22-02629</t>
        </is>
      </c>
      <c r="F2141" s="419" t="n">
        <v>44876</v>
      </c>
      <c r="G2141" s="420" t="n">
        <v>124539</v>
      </c>
      <c r="H2141" s="418" t="n"/>
      <c r="I2141" s="455" t="n">
        <v>124539</v>
      </c>
      <c r="J2141" s="418">
        <f>IF(L2141&lt;&gt;"",L2141,K2141)</f>
        <v/>
      </c>
      <c r="K2141" s="418">
        <f>IF(AND(T2141=TRUE, U2141=TRUE, V2141=TRUE), IF(W2141&lt;-0.05, "អនុញ្ញាត (អ្នកផ្គត់ផ្គង់ប្រកាសខ្វះ)", "បានប្រកាស (អនុញ្ញាត)"), IF(AND(T2141=FALSE, U2141=FALSE, V2141=FALSE), "ព្យួរទុក (មិនមានទិន្នន័យ)", "ប្រកាសខុស (ព្យួរទុក)"))</f>
        <v/>
      </c>
      <c r="L2141" s="418" t="inlineStr"/>
      <c r="M2141" s="418" t="inlineStr"/>
      <c r="N2141" s="455" t="n"/>
      <c r="O2141" s="455">
        <f>IF(W2141&lt;0,AI2141,I2141)</f>
        <v/>
      </c>
      <c r="P2141" s="455">
        <f>I2141-O2141</f>
        <v/>
      </c>
      <c r="Q2141" s="418" t="n"/>
      <c r="R2141" s="418" t="inlineStr">
        <is>
          <t>JHL-22-02629</t>
        </is>
      </c>
      <c r="S2141" s="418" t="inlineStr">
        <is>
          <t>JHL-22-02629</t>
        </is>
      </c>
      <c r="T2141" s="418">
        <f>R2141=S2141</f>
        <v/>
      </c>
      <c r="U2141" s="418">
        <f>AND(MONTH(F2141)=MONTH(Y2141), YEAR(F2141)=YEAR(Y2141))</f>
        <v/>
      </c>
      <c r="V2141" s="418">
        <f>AND(AC2141&lt;&gt;"", 'Company information'!D$4&lt;&gt;"", RIGHT(SUBSTITUTE(AC2141,"-",""),9)=RIGHT(SUBSTITUTE('Company information'!D$4,"-",""),9))</f>
        <v/>
      </c>
      <c r="W2141" s="418">
        <f>AI2141-I2141</f>
        <v/>
      </c>
      <c r="X2141" s="455" t="n"/>
      <c r="Y2141" s="419" t="n">
        <v>44876</v>
      </c>
      <c r="Z2141" s="418" t="inlineStr">
        <is>
          <t>JHL-22-02629</t>
        </is>
      </c>
      <c r="AA2141" s="418" t="inlineStr"/>
      <c r="AB2141" s="418" t="inlineStr">
        <is>
          <t>បុគ្គលជាប់អាករ</t>
        </is>
      </c>
      <c r="AC2141" s="418" t="inlineStr">
        <is>
          <t>L001-100067123</t>
        </is>
      </c>
      <c r="AD2141" s="418" t="inlineStr">
        <is>
          <t>រីឡាយអេប៊ល សូស អ៊ិនដាសស្រ្ទៀល (ខេមបូឌា)</t>
        </is>
      </c>
      <c r="AE2141" s="455" t="n">
        <v>1369924</v>
      </c>
      <c r="AF2141" s="455" t="n">
        <v>1245385</v>
      </c>
      <c r="AG2141" s="455" t="n">
        <v>0</v>
      </c>
      <c r="AH2141" s="455" t="n">
        <v>0</v>
      </c>
      <c r="AI2141" s="455" t="n">
        <v>124539</v>
      </c>
      <c r="AJ2141" s="455" t="n">
        <v>0</v>
      </c>
      <c r="AK2141" s="455" t="n">
        <v>0</v>
      </c>
      <c r="AL2141" s="455" t="n">
        <v>0</v>
      </c>
      <c r="AM2141" s="455" t="n">
        <v>0</v>
      </c>
      <c r="AN2141" s="455" t="n">
        <v>0</v>
      </c>
      <c r="AO2141" s="455" t="n">
        <v>0</v>
      </c>
      <c r="AP2141" s="455" t="n">
        <v>0</v>
      </c>
      <c r="AQ2141" s="455" t="n">
        <v>0</v>
      </c>
      <c r="AR2141" s="418" t="inlineStr"/>
      <c r="AS2141" s="418" t="inlineStr">
        <is>
          <t>Import Export clearance services</t>
        </is>
      </c>
      <c r="AT2141" s="418" t="inlineStr">
        <is>
          <t>បានប្រកាសពន្ធ</t>
        </is>
      </c>
    </row>
    <row r="2142">
      <c r="A2142" s="417" t="n">
        <v>2133</v>
      </c>
      <c r="B2142" s="418" t="inlineStr">
        <is>
          <t>Import(Material)</t>
        </is>
      </c>
      <c r="C2142" s="418" t="inlineStr">
        <is>
          <t>ជេអេចអិល (ខេមបូឌា) ឡូជីស្ទីក ឯ.ក</t>
        </is>
      </c>
      <c r="D2142" s="418" t="inlineStr">
        <is>
          <t>K006-901803075</t>
        </is>
      </c>
      <c r="E2142" s="418" t="inlineStr">
        <is>
          <t>JHL-22-02628</t>
        </is>
      </c>
      <c r="F2142" s="419" t="n">
        <v>44876</v>
      </c>
      <c r="G2142" s="420" t="n">
        <v>72627</v>
      </c>
      <c r="H2142" s="418" t="n"/>
      <c r="I2142" s="455" t="n">
        <v>72627</v>
      </c>
      <c r="J2142" s="418">
        <f>IF(L2142&lt;&gt;"",L2142,K2142)</f>
        <v/>
      </c>
      <c r="K2142" s="418">
        <f>IF(AND(T2142=TRUE, U2142=TRUE, V2142=TRUE), IF(W2142&lt;-0.05, "អនុញ្ញាត (អ្នកផ្គត់ផ្គង់ប្រកាសខ្វះ)", "បានប្រកាស (អនុញ្ញាត)"), IF(AND(T2142=FALSE, U2142=FALSE, V2142=FALSE), "ព្យួរទុក (មិនមានទិន្នន័យ)", "ប្រកាសខុស (ព្យួរទុក)"))</f>
        <v/>
      </c>
      <c r="L2142" s="418" t="inlineStr"/>
      <c r="M2142" s="418" t="inlineStr"/>
      <c r="N2142" s="455" t="n"/>
      <c r="O2142" s="455">
        <f>IF(W2142&lt;0,AI2142,I2142)</f>
        <v/>
      </c>
      <c r="P2142" s="455">
        <f>I2142-O2142</f>
        <v/>
      </c>
      <c r="Q2142" s="418" t="n"/>
      <c r="R2142" s="418" t="inlineStr">
        <is>
          <t>JHL-22-02628</t>
        </is>
      </c>
      <c r="S2142" s="418" t="inlineStr">
        <is>
          <t>JHL-22-02628</t>
        </is>
      </c>
      <c r="T2142" s="418">
        <f>R2142=S2142</f>
        <v/>
      </c>
      <c r="U2142" s="418">
        <f>AND(MONTH(F2142)=MONTH(Y2142), YEAR(F2142)=YEAR(Y2142))</f>
        <v/>
      </c>
      <c r="V2142" s="418">
        <f>AND(AC2142&lt;&gt;"", 'Company information'!D$4&lt;&gt;"", RIGHT(SUBSTITUTE(AC2142,"-",""),9)=RIGHT(SUBSTITUTE('Company information'!D$4,"-",""),9))</f>
        <v/>
      </c>
      <c r="W2142" s="418">
        <f>AI2142-I2142</f>
        <v/>
      </c>
      <c r="X2142" s="455" t="n"/>
      <c r="Y2142" s="419" t="n">
        <v>44876</v>
      </c>
      <c r="Z2142" s="418" t="inlineStr">
        <is>
          <t>JHL-22-02628</t>
        </is>
      </c>
      <c r="AA2142" s="418" t="inlineStr"/>
      <c r="AB2142" s="418" t="inlineStr">
        <is>
          <t>បុគ្គលជាប់អាករ</t>
        </is>
      </c>
      <c r="AC2142" s="418" t="inlineStr">
        <is>
          <t>L001-100067123</t>
        </is>
      </c>
      <c r="AD2142" s="418" t="inlineStr">
        <is>
          <t>រីឡាយអេប៊ល សូស អ៊ិនដាសស្រ្ទៀល (ខេមបូឌា)</t>
        </is>
      </c>
      <c r="AE2142" s="455" t="n">
        <v>798895</v>
      </c>
      <c r="AF2142" s="455" t="n">
        <v>726268</v>
      </c>
      <c r="AG2142" s="455" t="n">
        <v>0</v>
      </c>
      <c r="AH2142" s="455" t="n">
        <v>0</v>
      </c>
      <c r="AI2142" s="455" t="n">
        <v>72627</v>
      </c>
      <c r="AJ2142" s="455" t="n">
        <v>0</v>
      </c>
      <c r="AK2142" s="455" t="n">
        <v>0</v>
      </c>
      <c r="AL2142" s="455" t="n">
        <v>0</v>
      </c>
      <c r="AM2142" s="455" t="n">
        <v>0</v>
      </c>
      <c r="AN2142" s="455" t="n">
        <v>0</v>
      </c>
      <c r="AO2142" s="455" t="n">
        <v>0</v>
      </c>
      <c r="AP2142" s="455" t="n">
        <v>0</v>
      </c>
      <c r="AQ2142" s="455" t="n">
        <v>0</v>
      </c>
      <c r="AR2142" s="418" t="inlineStr"/>
      <c r="AS2142" s="418" t="inlineStr">
        <is>
          <t>Import Export clearance services</t>
        </is>
      </c>
      <c r="AT2142" s="418" t="inlineStr">
        <is>
          <t>បានប្រកាសពន្ធ</t>
        </is>
      </c>
    </row>
    <row r="2143">
      <c r="A2143" s="417" t="n">
        <v>2134</v>
      </c>
      <c r="B2143" s="418" t="inlineStr">
        <is>
          <t>Import(Material)</t>
        </is>
      </c>
      <c r="C2143" s="418" t="inlineStr">
        <is>
          <t>ជេអេចអិល (ខេមបូឌា) ឡូជីស្ទីក ឯ.ក</t>
        </is>
      </c>
      <c r="D2143" s="418" t="inlineStr">
        <is>
          <t>K006-901803075</t>
        </is>
      </c>
      <c r="E2143" s="418" t="inlineStr">
        <is>
          <t>JHL-22-02627</t>
        </is>
      </c>
      <c r="F2143" s="419" t="n">
        <v>44876</v>
      </c>
      <c r="G2143" s="420" t="n">
        <v>132825</v>
      </c>
      <c r="H2143" s="418" t="n"/>
      <c r="I2143" s="455" t="n">
        <v>132825</v>
      </c>
      <c r="J2143" s="418">
        <f>IF(L2143&lt;&gt;"",L2143,K2143)</f>
        <v/>
      </c>
      <c r="K2143" s="418">
        <f>IF(AND(T2143=TRUE, U2143=TRUE, V2143=TRUE), IF(W2143&lt;-0.05, "អនុញ្ញាត (អ្នកផ្គត់ផ្គង់ប្រកាសខ្វះ)", "បានប្រកាស (អនុញ្ញាត)"), IF(AND(T2143=FALSE, U2143=FALSE, V2143=FALSE), "ព្យួរទុក (មិនមានទិន្នន័យ)", "ប្រកាសខុស (ព្យួរទុក)"))</f>
        <v/>
      </c>
      <c r="L2143" s="418" t="inlineStr"/>
      <c r="M2143" s="418" t="inlineStr"/>
      <c r="N2143" s="455" t="n"/>
      <c r="O2143" s="455">
        <f>IF(W2143&lt;0,AI2143,I2143)</f>
        <v/>
      </c>
      <c r="P2143" s="455">
        <f>I2143-O2143</f>
        <v/>
      </c>
      <c r="Q2143" s="418" t="n"/>
      <c r="R2143" s="418" t="inlineStr">
        <is>
          <t>JHL-22-02627</t>
        </is>
      </c>
      <c r="S2143" s="418" t="inlineStr">
        <is>
          <t>JHL-22-02627</t>
        </is>
      </c>
      <c r="T2143" s="418">
        <f>R2143=S2143</f>
        <v/>
      </c>
      <c r="U2143" s="418">
        <f>AND(MONTH(F2143)=MONTH(Y2143), YEAR(F2143)=YEAR(Y2143))</f>
        <v/>
      </c>
      <c r="V2143" s="418">
        <f>AND(AC2143&lt;&gt;"", 'Company information'!D$4&lt;&gt;"", RIGHT(SUBSTITUTE(AC2143,"-",""),9)=RIGHT(SUBSTITUTE('Company information'!D$4,"-",""),9))</f>
        <v/>
      </c>
      <c r="W2143" s="418">
        <f>AI2143-I2143</f>
        <v/>
      </c>
      <c r="X2143" s="455" t="n"/>
      <c r="Y2143" s="419" t="n">
        <v>44876</v>
      </c>
      <c r="Z2143" s="418" t="inlineStr">
        <is>
          <t>JHL-22-02627</t>
        </is>
      </c>
      <c r="AA2143" s="418" t="inlineStr"/>
      <c r="AB2143" s="418" t="inlineStr">
        <is>
          <t>បុគ្គលជាប់អាករ</t>
        </is>
      </c>
      <c r="AC2143" s="418" t="inlineStr">
        <is>
          <t>L001-100067123</t>
        </is>
      </c>
      <c r="AD2143" s="418" t="inlineStr">
        <is>
          <t>រីឡាយអេប៊ល សូស អ៊ិនដាសស្រ្ទៀល (ខេមបូឌា)</t>
        </is>
      </c>
      <c r="AE2143" s="455" t="n">
        <v>1461070</v>
      </c>
      <c r="AF2143" s="455" t="n">
        <v>1328245</v>
      </c>
      <c r="AG2143" s="455" t="n">
        <v>0</v>
      </c>
      <c r="AH2143" s="455" t="n">
        <v>0</v>
      </c>
      <c r="AI2143" s="455" t="n">
        <v>132825</v>
      </c>
      <c r="AJ2143" s="455" t="n">
        <v>0</v>
      </c>
      <c r="AK2143" s="455" t="n">
        <v>0</v>
      </c>
      <c r="AL2143" s="455" t="n">
        <v>0</v>
      </c>
      <c r="AM2143" s="455" t="n">
        <v>0</v>
      </c>
      <c r="AN2143" s="455" t="n">
        <v>0</v>
      </c>
      <c r="AO2143" s="455" t="n">
        <v>0</v>
      </c>
      <c r="AP2143" s="455" t="n">
        <v>0</v>
      </c>
      <c r="AQ2143" s="455" t="n">
        <v>0</v>
      </c>
      <c r="AR2143" s="418" t="inlineStr"/>
      <c r="AS2143" s="418" t="inlineStr">
        <is>
          <t>Import Export clearance services</t>
        </is>
      </c>
      <c r="AT2143" s="418" t="inlineStr">
        <is>
          <t>បានប្រកាសពន្ធ</t>
        </is>
      </c>
    </row>
    <row r="2144">
      <c r="A2144" s="417" t="n">
        <v>2135</v>
      </c>
      <c r="B2144" s="418" t="inlineStr">
        <is>
          <t>Import(Material)</t>
        </is>
      </c>
      <c r="C2144" s="418" t="inlineStr">
        <is>
          <t>ជេអេចអិល (ខេមបូឌា) ឡូជីស្ទីក ឯ.ក</t>
        </is>
      </c>
      <c r="D2144" s="418" t="inlineStr">
        <is>
          <t>K006-901803075</t>
        </is>
      </c>
      <c r="E2144" s="418" t="inlineStr">
        <is>
          <t>JHL-22-02626</t>
        </is>
      </c>
      <c r="F2144" s="419" t="n">
        <v>44876</v>
      </c>
      <c r="G2144" s="420" t="n">
        <v>105895</v>
      </c>
      <c r="H2144" s="418" t="n"/>
      <c r="I2144" s="455" t="n">
        <v>105895</v>
      </c>
      <c r="J2144" s="418">
        <f>IF(L2144&lt;&gt;"",L2144,K2144)</f>
        <v/>
      </c>
      <c r="K2144" s="418">
        <f>IF(AND(T2144=TRUE, U2144=TRUE, V2144=TRUE), IF(W2144&lt;-0.05, "អនុញ្ញាត (អ្នកផ្គត់ផ្គង់ប្រកាសខ្វះ)", "បានប្រកាស (អនុញ្ញាត)"), IF(AND(T2144=FALSE, U2144=FALSE, V2144=FALSE), "ព្យួរទុក (មិនមានទិន្នន័យ)", "ប្រកាសខុស (ព្យួរទុក)"))</f>
        <v/>
      </c>
      <c r="L2144" s="418" t="inlineStr"/>
      <c r="M2144" s="418" t="inlineStr"/>
      <c r="N2144" s="455" t="n"/>
      <c r="O2144" s="455">
        <f>IF(W2144&lt;0,AI2144,I2144)</f>
        <v/>
      </c>
      <c r="P2144" s="455">
        <f>I2144-O2144</f>
        <v/>
      </c>
      <c r="Q2144" s="418" t="n"/>
      <c r="R2144" s="418" t="inlineStr">
        <is>
          <t>JHL-22-02626</t>
        </is>
      </c>
      <c r="S2144" s="418" t="inlineStr">
        <is>
          <t>JHL-22-02626</t>
        </is>
      </c>
      <c r="T2144" s="418">
        <f>R2144=S2144</f>
        <v/>
      </c>
      <c r="U2144" s="418">
        <f>AND(MONTH(F2144)=MONTH(Y2144), YEAR(F2144)=YEAR(Y2144))</f>
        <v/>
      </c>
      <c r="V2144" s="418">
        <f>AND(AC2144&lt;&gt;"", 'Company information'!D$4&lt;&gt;"", RIGHT(SUBSTITUTE(AC2144,"-",""),9)=RIGHT(SUBSTITUTE('Company information'!D$4,"-",""),9))</f>
        <v/>
      </c>
      <c r="W2144" s="418">
        <f>AI2144-I2144</f>
        <v/>
      </c>
      <c r="X2144" s="455" t="n"/>
      <c r="Y2144" s="419" t="n">
        <v>44876</v>
      </c>
      <c r="Z2144" s="418" t="inlineStr">
        <is>
          <t>JHL-22-02626</t>
        </is>
      </c>
      <c r="AA2144" s="418" t="inlineStr"/>
      <c r="AB2144" s="418" t="inlineStr">
        <is>
          <t>បុគ្គលជាប់អាករ</t>
        </is>
      </c>
      <c r="AC2144" s="418" t="inlineStr">
        <is>
          <t>L001-100067123</t>
        </is>
      </c>
      <c r="AD2144" s="418" t="inlineStr">
        <is>
          <t>រីឡាយអេប៊ល សូស អ៊ិនដាសស្រ្ទៀល (ខេមបូឌា)</t>
        </is>
      </c>
      <c r="AE2144" s="455" t="n">
        <v>1164846</v>
      </c>
      <c r="AF2144" s="455" t="n">
        <v>1058951</v>
      </c>
      <c r="AG2144" s="455" t="n">
        <v>0</v>
      </c>
      <c r="AH2144" s="455" t="n">
        <v>0</v>
      </c>
      <c r="AI2144" s="455" t="n">
        <v>105895</v>
      </c>
      <c r="AJ2144" s="455" t="n">
        <v>0</v>
      </c>
      <c r="AK2144" s="455" t="n">
        <v>0</v>
      </c>
      <c r="AL2144" s="455" t="n">
        <v>0</v>
      </c>
      <c r="AM2144" s="455" t="n">
        <v>0</v>
      </c>
      <c r="AN2144" s="455" t="n">
        <v>0</v>
      </c>
      <c r="AO2144" s="455" t="n">
        <v>0</v>
      </c>
      <c r="AP2144" s="455" t="n">
        <v>0</v>
      </c>
      <c r="AQ2144" s="455" t="n">
        <v>0</v>
      </c>
      <c r="AR2144" s="418" t="inlineStr"/>
      <c r="AS2144" s="418" t="inlineStr">
        <is>
          <t>Import Export clearance services</t>
        </is>
      </c>
      <c r="AT2144" s="418" t="inlineStr">
        <is>
          <t>បានប្រកាសពន្ធ</t>
        </is>
      </c>
    </row>
    <row r="2145">
      <c r="A2145" s="417" t="n">
        <v>2136</v>
      </c>
      <c r="B2145" s="418" t="inlineStr">
        <is>
          <t>Import(Material)</t>
        </is>
      </c>
      <c r="C2145" s="418" t="inlineStr">
        <is>
          <t>ជេអេចអិល (ខេមបូឌា) ឡូជីស្ទីក ឯ.ក</t>
        </is>
      </c>
      <c r="D2145" s="418" t="inlineStr">
        <is>
          <t>K006-901803075</t>
        </is>
      </c>
      <c r="E2145" s="418" t="inlineStr">
        <is>
          <t>JHL-22-02590</t>
        </is>
      </c>
      <c r="F2145" s="419" t="n">
        <v>44662</v>
      </c>
      <c r="G2145" s="420" t="n">
        <v>118448</v>
      </c>
      <c r="H2145" s="418" t="n"/>
      <c r="I2145" s="455" t="n">
        <v>118448</v>
      </c>
      <c r="J2145" s="418">
        <f>IF(L2145&lt;&gt;"",L2145,K2145)</f>
        <v/>
      </c>
      <c r="K2145" s="418">
        <f>IF(AND(T2145=TRUE, U2145=TRUE, V2145=TRUE), IF(W2145&lt;-0.05, "អនុញ្ញាត (អ្នកផ្គត់ផ្គង់ប្រកាសខ្វះ)", "បានប្រកាស (អនុញ្ញាត)"), IF(AND(T2145=FALSE, U2145=FALSE, V2145=FALSE), "ព្យួរទុក (មិនមានទិន្នន័យ)", "ប្រកាសខុស (ព្យួរទុក)"))</f>
        <v/>
      </c>
      <c r="L2145" s="418" t="inlineStr"/>
      <c r="M2145" s="418" t="inlineStr"/>
      <c r="N2145" s="455" t="n"/>
      <c r="O2145" s="455">
        <f>IF(W2145&lt;0,AI2145,I2145)</f>
        <v/>
      </c>
      <c r="P2145" s="455">
        <f>I2145-O2145</f>
        <v/>
      </c>
      <c r="Q2145" s="418" t="n"/>
      <c r="R2145" s="418" t="inlineStr">
        <is>
          <t>JHL-22-02590</t>
        </is>
      </c>
      <c r="S2145" s="418" t="inlineStr">
        <is>
          <t>JHL-22-02590</t>
        </is>
      </c>
      <c r="T2145" s="418">
        <f>R2145=S2145</f>
        <v/>
      </c>
      <c r="U2145" s="418">
        <f>AND(MONTH(F2145)=MONTH(Y2145), YEAR(F2145)=YEAR(Y2145))</f>
        <v/>
      </c>
      <c r="V2145" s="418">
        <f>AND(AC2145&lt;&gt;"", 'Company information'!D$4&lt;&gt;"", RIGHT(SUBSTITUTE(AC2145,"-",""),9)=RIGHT(SUBSTITUTE('Company information'!D$4,"-",""),9))</f>
        <v/>
      </c>
      <c r="W2145" s="418">
        <f>AI2145-I2145</f>
        <v/>
      </c>
      <c r="X2145" s="455" t="n"/>
      <c r="Y2145" s="419" t="n">
        <v>44869</v>
      </c>
      <c r="Z2145" s="418" t="inlineStr">
        <is>
          <t>JHL-22-02590</t>
        </is>
      </c>
      <c r="AA2145" s="418" t="inlineStr"/>
      <c r="AB2145" s="418" t="inlineStr">
        <is>
          <t>បុគ្គលជាប់អាករ</t>
        </is>
      </c>
      <c r="AC2145" s="418" t="inlineStr">
        <is>
          <t>L001-100067123</t>
        </is>
      </c>
      <c r="AD2145" s="418" t="inlineStr">
        <is>
          <t>រីឡាយអេប៊ល សូស អ៊ិនដាសស្រ្ទៀល (ខេមបូឌា)</t>
        </is>
      </c>
      <c r="AE2145" s="455" t="n">
        <v>1302932</v>
      </c>
      <c r="AF2145" s="455" t="n">
        <v>1184484</v>
      </c>
      <c r="AG2145" s="455" t="n">
        <v>0</v>
      </c>
      <c r="AH2145" s="455" t="n">
        <v>0</v>
      </c>
      <c r="AI2145" s="455" t="n">
        <v>118448</v>
      </c>
      <c r="AJ2145" s="455" t="n">
        <v>0</v>
      </c>
      <c r="AK2145" s="455" t="n">
        <v>0</v>
      </c>
      <c r="AL2145" s="455" t="n">
        <v>0</v>
      </c>
      <c r="AM2145" s="455" t="n">
        <v>0</v>
      </c>
      <c r="AN2145" s="455" t="n">
        <v>0</v>
      </c>
      <c r="AO2145" s="455" t="n">
        <v>0</v>
      </c>
      <c r="AP2145" s="455" t="n">
        <v>0</v>
      </c>
      <c r="AQ2145" s="455" t="n">
        <v>0</v>
      </c>
      <c r="AR2145" s="418" t="inlineStr"/>
      <c r="AS2145" s="418" t="inlineStr">
        <is>
          <t>Import Export clearance services</t>
        </is>
      </c>
      <c r="AT2145" s="418" t="inlineStr">
        <is>
          <t>បានប្រកាសពន្ធ</t>
        </is>
      </c>
    </row>
    <row r="2146">
      <c r="A2146" s="417" t="n">
        <v>2137</v>
      </c>
      <c r="B2146" s="418" t="inlineStr">
        <is>
          <t>Import(Material)</t>
        </is>
      </c>
      <c r="C2146" s="418" t="inlineStr">
        <is>
          <t>ជេអេចអិល (ខេមបូឌា) ឡូជីស្ទីក ឯ.ក</t>
        </is>
      </c>
      <c r="D2146" s="418" t="inlineStr">
        <is>
          <t>K006-901803075</t>
        </is>
      </c>
      <c r="E2146" s="418" t="inlineStr">
        <is>
          <t>JHL-22-02588</t>
        </is>
      </c>
      <c r="F2146" s="419" t="n">
        <v>44662</v>
      </c>
      <c r="G2146" s="420" t="n">
        <v>145378</v>
      </c>
      <c r="H2146" s="418" t="n"/>
      <c r="I2146" s="455" t="n">
        <v>145378</v>
      </c>
      <c r="J2146" s="418">
        <f>IF(L2146&lt;&gt;"",L2146,K2146)</f>
        <v/>
      </c>
      <c r="K2146" s="418">
        <f>IF(AND(T2146=TRUE, U2146=TRUE, V2146=TRUE), IF(W2146&lt;-0.05, "អនុញ្ញាត (អ្នកផ្គត់ផ្គង់ប្រកាសខ្វះ)", "បានប្រកាស (អនុញ្ញាត)"), IF(AND(T2146=FALSE, U2146=FALSE, V2146=FALSE), "ព្យួរទុក (មិនមានទិន្នន័យ)", "ប្រកាសខុស (ព្យួរទុក)"))</f>
        <v/>
      </c>
      <c r="L2146" s="418" t="inlineStr"/>
      <c r="M2146" s="418" t="inlineStr"/>
      <c r="N2146" s="455" t="n"/>
      <c r="O2146" s="455">
        <f>IF(W2146&lt;0,AI2146,I2146)</f>
        <v/>
      </c>
      <c r="P2146" s="455">
        <f>I2146-O2146</f>
        <v/>
      </c>
      <c r="Q2146" s="418" t="n"/>
      <c r="R2146" s="418" t="inlineStr">
        <is>
          <t>JHL-22-02588</t>
        </is>
      </c>
      <c r="S2146" s="418" t="inlineStr">
        <is>
          <t>JHL-22-02588</t>
        </is>
      </c>
      <c r="T2146" s="418">
        <f>R2146=S2146</f>
        <v/>
      </c>
      <c r="U2146" s="418">
        <f>AND(MONTH(F2146)=MONTH(Y2146), YEAR(F2146)=YEAR(Y2146))</f>
        <v/>
      </c>
      <c r="V2146" s="418">
        <f>AND(AC2146&lt;&gt;"", 'Company information'!D$4&lt;&gt;"", RIGHT(SUBSTITUTE(AC2146,"-",""),9)=RIGHT(SUBSTITUTE('Company information'!D$4,"-",""),9))</f>
        <v/>
      </c>
      <c r="W2146" s="418">
        <f>AI2146-I2146</f>
        <v/>
      </c>
      <c r="X2146" s="455" t="n"/>
      <c r="Y2146" s="419" t="n">
        <v>44869</v>
      </c>
      <c r="Z2146" s="418" t="inlineStr">
        <is>
          <t>JHL-22-02588</t>
        </is>
      </c>
      <c r="AA2146" s="418" t="inlineStr"/>
      <c r="AB2146" s="418" t="inlineStr">
        <is>
          <t>បុគ្គលជាប់អាករ</t>
        </is>
      </c>
      <c r="AC2146" s="418" t="inlineStr">
        <is>
          <t>L001-100067123</t>
        </is>
      </c>
      <c r="AD2146" s="418" t="inlineStr">
        <is>
          <t>រីឡាយអេប៊ល សូស អ៊ិនដាសស្រ្ទៀល (ខេមបូឌា)</t>
        </is>
      </c>
      <c r="AE2146" s="455" t="n">
        <v>1599157</v>
      </c>
      <c r="AF2146" s="455" t="n">
        <v>1453779</v>
      </c>
      <c r="AG2146" s="455" t="n">
        <v>0</v>
      </c>
      <c r="AH2146" s="455" t="n">
        <v>0</v>
      </c>
      <c r="AI2146" s="455" t="n">
        <v>145378</v>
      </c>
      <c r="AJ2146" s="455" t="n">
        <v>0</v>
      </c>
      <c r="AK2146" s="455" t="n">
        <v>0</v>
      </c>
      <c r="AL2146" s="455" t="n">
        <v>0</v>
      </c>
      <c r="AM2146" s="455" t="n">
        <v>0</v>
      </c>
      <c r="AN2146" s="455" t="n">
        <v>0</v>
      </c>
      <c r="AO2146" s="455" t="n">
        <v>0</v>
      </c>
      <c r="AP2146" s="455" t="n">
        <v>0</v>
      </c>
      <c r="AQ2146" s="455" t="n">
        <v>0</v>
      </c>
      <c r="AR2146" s="418" t="inlineStr"/>
      <c r="AS2146" s="418" t="inlineStr">
        <is>
          <t>Import Export clearance services</t>
        </is>
      </c>
      <c r="AT2146" s="418" t="inlineStr">
        <is>
          <t>បានប្រកាសពន្ធ</t>
        </is>
      </c>
    </row>
    <row r="2147">
      <c r="A2147" s="417" t="n">
        <v>2138</v>
      </c>
      <c r="B2147" s="418" t="inlineStr">
        <is>
          <t>Import(Material)</t>
        </is>
      </c>
      <c r="C2147" s="418" t="inlineStr">
        <is>
          <t>ជេអេចអិល (ខេមបូឌា) ឡូជីស្ទីក ឯ.ក</t>
        </is>
      </c>
      <c r="D2147" s="418" t="inlineStr">
        <is>
          <t>K006-901803075</t>
        </is>
      </c>
      <c r="E2147" s="418" t="inlineStr">
        <is>
          <t>JHL-22-02587</t>
        </is>
      </c>
      <c r="F2147" s="419" t="n">
        <v>44662</v>
      </c>
      <c r="G2147" s="420" t="n">
        <v>107967</v>
      </c>
      <c r="H2147" s="418" t="n"/>
      <c r="I2147" s="455" t="n">
        <v>107967</v>
      </c>
      <c r="J2147" s="418">
        <f>IF(L2147&lt;&gt;"",L2147,K2147)</f>
        <v/>
      </c>
      <c r="K2147" s="418">
        <f>IF(AND(T2147=TRUE, U2147=TRUE, V2147=TRUE), IF(W2147&lt;-0.05, "អនុញ្ញាត (អ្នកផ្គត់ផ្គង់ប្រកាសខ្វះ)", "បានប្រកាស (អនុញ្ញាត)"), IF(AND(T2147=FALSE, U2147=FALSE, V2147=FALSE), "ព្យួរទុក (មិនមានទិន្នន័យ)", "ប្រកាសខុស (ព្យួរទុក)"))</f>
        <v/>
      </c>
      <c r="L2147" s="418" t="inlineStr"/>
      <c r="M2147" s="418" t="inlineStr"/>
      <c r="N2147" s="455" t="n"/>
      <c r="O2147" s="455">
        <f>IF(W2147&lt;0,AI2147,I2147)</f>
        <v/>
      </c>
      <c r="P2147" s="455">
        <f>I2147-O2147</f>
        <v/>
      </c>
      <c r="Q2147" s="418" t="n"/>
      <c r="R2147" s="418" t="inlineStr">
        <is>
          <t>JHL-22-02587</t>
        </is>
      </c>
      <c r="S2147" s="418" t="inlineStr">
        <is>
          <t>JHL-22-02587</t>
        </is>
      </c>
      <c r="T2147" s="418">
        <f>R2147=S2147</f>
        <v/>
      </c>
      <c r="U2147" s="418">
        <f>AND(MONTH(F2147)=MONTH(Y2147), YEAR(F2147)=YEAR(Y2147))</f>
        <v/>
      </c>
      <c r="V2147" s="418">
        <f>AND(AC2147&lt;&gt;"", 'Company information'!D$4&lt;&gt;"", RIGHT(SUBSTITUTE(AC2147,"-",""),9)=RIGHT(SUBSTITUTE('Company information'!D$4,"-",""),9))</f>
        <v/>
      </c>
      <c r="W2147" s="418">
        <f>AI2147-I2147</f>
        <v/>
      </c>
      <c r="X2147" s="455" t="n"/>
      <c r="Y2147" s="419" t="n">
        <v>44869</v>
      </c>
      <c r="Z2147" s="418" t="inlineStr">
        <is>
          <t>JHL-22-02587</t>
        </is>
      </c>
      <c r="AA2147" s="418" t="inlineStr"/>
      <c r="AB2147" s="418" t="inlineStr">
        <is>
          <t>បុគ្គលជាប់អាករ</t>
        </is>
      </c>
      <c r="AC2147" s="418" t="inlineStr">
        <is>
          <t>L001-100067123</t>
        </is>
      </c>
      <c r="AD2147" s="418" t="inlineStr">
        <is>
          <t>រីឡាយអេប៊ល សូស អ៊ិនដាសស្រ្ទៀល (ខេមបូឌា)</t>
        </is>
      </c>
      <c r="AE2147" s="455" t="n">
        <v>1187632</v>
      </c>
      <c r="AF2147" s="455" t="n">
        <v>1079665</v>
      </c>
      <c r="AG2147" s="455" t="n">
        <v>0</v>
      </c>
      <c r="AH2147" s="455" t="n">
        <v>0</v>
      </c>
      <c r="AI2147" s="455" t="n">
        <v>107967</v>
      </c>
      <c r="AJ2147" s="455" t="n">
        <v>0</v>
      </c>
      <c r="AK2147" s="455" t="n">
        <v>0</v>
      </c>
      <c r="AL2147" s="455" t="n">
        <v>0</v>
      </c>
      <c r="AM2147" s="455" t="n">
        <v>0</v>
      </c>
      <c r="AN2147" s="455" t="n">
        <v>0</v>
      </c>
      <c r="AO2147" s="455" t="n">
        <v>0</v>
      </c>
      <c r="AP2147" s="455" t="n">
        <v>0</v>
      </c>
      <c r="AQ2147" s="455" t="n">
        <v>0</v>
      </c>
      <c r="AR2147" s="418" t="inlineStr"/>
      <c r="AS2147" s="418" t="inlineStr">
        <is>
          <t>Import Export clearance services</t>
        </is>
      </c>
      <c r="AT2147" s="418" t="inlineStr">
        <is>
          <t>បានប្រកាសពន្ធ</t>
        </is>
      </c>
    </row>
    <row r="2148">
      <c r="A2148" s="417" t="n">
        <v>2139</v>
      </c>
      <c r="B2148" s="418" t="inlineStr">
        <is>
          <t>Import(Material)</t>
        </is>
      </c>
      <c r="C2148" s="418" t="inlineStr">
        <is>
          <t>ជេអេចអិល (ខេមបូឌា) ឡូជីស្ទីក ឯ.ក</t>
        </is>
      </c>
      <c r="D2148" s="418" t="inlineStr">
        <is>
          <t>K006-901803075</t>
        </is>
      </c>
      <c r="E2148" s="418" t="inlineStr">
        <is>
          <t>JHL-22-02585</t>
        </is>
      </c>
      <c r="F2148" s="419" t="n">
        <v>44662</v>
      </c>
      <c r="G2148" s="420" t="n">
        <v>89199</v>
      </c>
      <c r="H2148" s="418" t="n"/>
      <c r="I2148" s="455" t="n">
        <v>89199</v>
      </c>
      <c r="J2148" s="418">
        <f>IF(L2148&lt;&gt;"",L2148,K2148)</f>
        <v/>
      </c>
      <c r="K2148" s="418">
        <f>IF(AND(T2148=TRUE, U2148=TRUE, V2148=TRUE), IF(W2148&lt;-0.05, "អនុញ្ញាត (អ្នកផ្គត់ផ្គង់ប្រកាសខ្វះ)", "បានប្រកាស (អនុញ្ញាត)"), IF(AND(T2148=FALSE, U2148=FALSE, V2148=FALSE), "ព្យួរទុក (មិនមានទិន្នន័យ)", "ប្រកាសខុស (ព្យួរទុក)"))</f>
        <v/>
      </c>
      <c r="L2148" s="418" t="inlineStr"/>
      <c r="M2148" s="418" t="inlineStr"/>
      <c r="N2148" s="455" t="n"/>
      <c r="O2148" s="455">
        <f>IF(W2148&lt;0,AI2148,I2148)</f>
        <v/>
      </c>
      <c r="P2148" s="455">
        <f>I2148-O2148</f>
        <v/>
      </c>
      <c r="Q2148" s="418" t="n"/>
      <c r="R2148" s="418" t="inlineStr">
        <is>
          <t>JHL-22-02585</t>
        </is>
      </c>
      <c r="S2148" s="418" t="inlineStr">
        <is>
          <t>JHL-22-02585</t>
        </is>
      </c>
      <c r="T2148" s="418">
        <f>R2148=S2148</f>
        <v/>
      </c>
      <c r="U2148" s="418">
        <f>AND(MONTH(F2148)=MONTH(Y2148), YEAR(F2148)=YEAR(Y2148))</f>
        <v/>
      </c>
      <c r="V2148" s="418">
        <f>AND(AC2148&lt;&gt;"", 'Company information'!D$4&lt;&gt;"", RIGHT(SUBSTITUTE(AC2148,"-",""),9)=RIGHT(SUBSTITUTE('Company information'!D$4,"-",""),9))</f>
        <v/>
      </c>
      <c r="W2148" s="418">
        <f>AI2148-I2148</f>
        <v/>
      </c>
      <c r="X2148" s="455" t="n"/>
      <c r="Y2148" s="419" t="n">
        <v>44869</v>
      </c>
      <c r="Z2148" s="418" t="inlineStr">
        <is>
          <t>JHL-22-02585</t>
        </is>
      </c>
      <c r="AA2148" s="418" t="inlineStr"/>
      <c r="AB2148" s="418" t="inlineStr">
        <is>
          <t>បុគ្គលជាប់អាករ</t>
        </is>
      </c>
      <c r="AC2148" s="418" t="inlineStr">
        <is>
          <t>L001-100067123</t>
        </is>
      </c>
      <c r="AD2148" s="418" t="inlineStr">
        <is>
          <t>រីឡាយអេប៊ល សូស អ៊ិនដាសស្រ្ទៀល (ខេមបូឌា)</t>
        </is>
      </c>
      <c r="AE2148" s="455" t="n">
        <v>981187</v>
      </c>
      <c r="AF2148" s="455" t="n">
        <v>891988</v>
      </c>
      <c r="AG2148" s="455" t="n">
        <v>0</v>
      </c>
      <c r="AH2148" s="455" t="n">
        <v>0</v>
      </c>
      <c r="AI2148" s="455" t="n">
        <v>89199</v>
      </c>
      <c r="AJ2148" s="455" t="n">
        <v>0</v>
      </c>
      <c r="AK2148" s="455" t="n">
        <v>0</v>
      </c>
      <c r="AL2148" s="455" t="n">
        <v>0</v>
      </c>
      <c r="AM2148" s="455" t="n">
        <v>0</v>
      </c>
      <c r="AN2148" s="455" t="n">
        <v>0</v>
      </c>
      <c r="AO2148" s="455" t="n">
        <v>0</v>
      </c>
      <c r="AP2148" s="455" t="n">
        <v>0</v>
      </c>
      <c r="AQ2148" s="455" t="n">
        <v>0</v>
      </c>
      <c r="AR2148" s="418" t="inlineStr"/>
      <c r="AS2148" s="418" t="inlineStr">
        <is>
          <t>Import Export clearance services</t>
        </is>
      </c>
      <c r="AT2148" s="418" t="inlineStr">
        <is>
          <t>បានប្រកាសពន្ធ</t>
        </is>
      </c>
    </row>
    <row r="2149">
      <c r="A2149" s="417" t="n">
        <v>2140</v>
      </c>
      <c r="B2149" s="418" t="inlineStr">
        <is>
          <t>Import(Material)</t>
        </is>
      </c>
      <c r="C2149" s="418" t="inlineStr">
        <is>
          <t>កំពង់ផែស្វយ័តក្រុងព្រះសីហនុ</t>
        </is>
      </c>
      <c r="D2149" s="418" t="inlineStr">
        <is>
          <t>L001-100044638</t>
        </is>
      </c>
      <c r="E2149" s="418" t="inlineStr">
        <is>
          <t>INV20221182297</t>
        </is>
      </c>
      <c r="F2149" s="419" t="n">
        <v>44879</v>
      </c>
      <c r="G2149" s="420" t="n">
        <v>29844</v>
      </c>
      <c r="H2149" s="418" t="n"/>
      <c r="I2149" s="455" t="n">
        <v>29844</v>
      </c>
      <c r="J2149" s="418">
        <f>IF(L2149&lt;&gt;"",L2149,K2149)</f>
        <v/>
      </c>
      <c r="K2149" s="418">
        <f>IF(AND(T2149=TRUE, U2149=TRUE, V2149=TRUE), IF(W2149&lt;-0.05, "អនុញ្ញាត (អ្នកផ្គត់ផ្គង់ប្រកាសខ្វះ)", "បានប្រកាស (អនុញ្ញាត)"), IF(AND(T2149=FALSE, U2149=FALSE, V2149=FALSE), "ព្យួរទុក (មិនមានទិន្នន័យ)", "ប្រកាសខុស (ព្យួរទុក)"))</f>
        <v/>
      </c>
      <c r="L2149" s="418" t="inlineStr"/>
      <c r="M2149" s="418" t="inlineStr"/>
      <c r="N2149" s="455" t="n"/>
      <c r="O2149" s="455">
        <f>IF(W2149&lt;0,AI2149,I2149)</f>
        <v/>
      </c>
      <c r="P2149" s="455">
        <f>I2149-O2149</f>
        <v/>
      </c>
      <c r="Q2149" s="418" t="n"/>
      <c r="R2149" s="418" t="inlineStr">
        <is>
          <t>INV20221182297</t>
        </is>
      </c>
      <c r="S2149" s="418" t="inlineStr"/>
      <c r="T2149" s="418">
        <f>R2149=S2149</f>
        <v/>
      </c>
      <c r="U2149" s="418">
        <f>AND(MONTH(F2149)=MONTH(Y2149), YEAR(F2149)=YEAR(Y2149))</f>
        <v/>
      </c>
      <c r="V2149" s="418">
        <f>AND(AC2149&lt;&gt;"", 'Company information'!D$4&lt;&gt;"", RIGHT(SUBSTITUTE(AC2149,"-",""),9)=RIGHT(SUBSTITUTE('Company information'!D$4,"-",""),9))</f>
        <v/>
      </c>
      <c r="W2149" s="418">
        <f>AI2149-I2149</f>
        <v/>
      </c>
      <c r="X2149" s="455" t="n"/>
      <c r="Y2149" s="417" t="n"/>
      <c r="Z2149" s="418" t="n"/>
      <c r="AA2149" s="418" t="n"/>
      <c r="AB2149" s="418" t="n"/>
      <c r="AC2149" s="418" t="n"/>
      <c r="AD2149" s="418" t="n"/>
      <c r="AE2149" s="455" t="n"/>
      <c r="AF2149" s="455" t="n"/>
      <c r="AG2149" s="455" t="n"/>
      <c r="AH2149" s="455" t="n"/>
      <c r="AI2149" s="455" t="n"/>
      <c r="AJ2149" s="455" t="n"/>
      <c r="AK2149" s="455" t="n"/>
      <c r="AL2149" s="455" t="n"/>
      <c r="AM2149" s="455" t="n"/>
      <c r="AN2149" s="455" t="n"/>
      <c r="AO2149" s="455" t="n"/>
      <c r="AP2149" s="455" t="n"/>
      <c r="AQ2149" s="455" t="n"/>
      <c r="AR2149" s="418" t="n"/>
      <c r="AS2149" s="418" t="n"/>
      <c r="AT2149" s="418" t="n"/>
    </row>
    <row r="2150">
      <c r="A2150" s="417" t="n">
        <v>2141</v>
      </c>
      <c r="B2150" s="418" t="inlineStr">
        <is>
          <t>Import(Material)</t>
        </is>
      </c>
      <c r="C2150" s="418" t="inlineStr">
        <is>
          <t>កំពង់ផែស្វយ័តក្រុងព្រះសីហនុ</t>
        </is>
      </c>
      <c r="D2150" s="418" t="inlineStr">
        <is>
          <t>L001-100044638</t>
        </is>
      </c>
      <c r="E2150" s="418" t="inlineStr">
        <is>
          <t>INV20221180905</t>
        </is>
      </c>
      <c r="F2150" s="419" t="n">
        <v>44692</v>
      </c>
      <c r="G2150" s="420" t="n">
        <v>29830</v>
      </c>
      <c r="H2150" s="418" t="n"/>
      <c r="I2150" s="455" t="n">
        <v>29830</v>
      </c>
      <c r="J2150" s="418">
        <f>IF(L2150&lt;&gt;"",L2150,K2150)</f>
        <v/>
      </c>
      <c r="K2150" s="418">
        <f>IF(AND(T2150=TRUE, U2150=TRUE, V2150=TRUE), IF(W2150&lt;-0.05, "អនុញ្ញាត (អ្នកផ្គត់ផ្គង់ប្រកាសខ្វះ)", "បានប្រកាស (អនុញ្ញាត)"), IF(AND(T2150=FALSE, U2150=FALSE, V2150=FALSE), "ព្យួរទុក (មិនមានទិន្នន័យ)", "ប្រកាសខុស (ព្យួរទុក)"))</f>
        <v/>
      </c>
      <c r="L2150" s="418" t="inlineStr"/>
      <c r="M2150" s="418" t="inlineStr"/>
      <c r="N2150" s="455" t="n"/>
      <c r="O2150" s="455">
        <f>IF(W2150&lt;0,AI2150,I2150)</f>
        <v/>
      </c>
      <c r="P2150" s="455">
        <f>I2150-O2150</f>
        <v/>
      </c>
      <c r="Q2150" s="418" t="n"/>
      <c r="R2150" s="418" t="inlineStr">
        <is>
          <t>INV20221180905</t>
        </is>
      </c>
      <c r="S2150" s="418" t="inlineStr"/>
      <c r="T2150" s="418">
        <f>R2150=S2150</f>
        <v/>
      </c>
      <c r="U2150" s="418">
        <f>AND(MONTH(F2150)=MONTH(Y2150), YEAR(F2150)=YEAR(Y2150))</f>
        <v/>
      </c>
      <c r="V2150" s="418">
        <f>AND(AC2150&lt;&gt;"", 'Company information'!D$4&lt;&gt;"", RIGHT(SUBSTITUTE(AC2150,"-",""),9)=RIGHT(SUBSTITUTE('Company information'!D$4,"-",""),9))</f>
        <v/>
      </c>
      <c r="W2150" s="418">
        <f>AI2150-I2150</f>
        <v/>
      </c>
      <c r="X2150" s="455" t="n"/>
      <c r="Y2150" s="417" t="n"/>
      <c r="Z2150" s="418" t="n"/>
      <c r="AA2150" s="418" t="n"/>
      <c r="AB2150" s="418" t="n"/>
      <c r="AC2150" s="418" t="n"/>
      <c r="AD2150" s="418" t="n"/>
      <c r="AE2150" s="455" t="n"/>
      <c r="AF2150" s="455" t="n"/>
      <c r="AG2150" s="455" t="n"/>
      <c r="AH2150" s="455" t="n"/>
      <c r="AI2150" s="455" t="n"/>
      <c r="AJ2150" s="455" t="n"/>
      <c r="AK2150" s="455" t="n"/>
      <c r="AL2150" s="455" t="n"/>
      <c r="AM2150" s="455" t="n"/>
      <c r="AN2150" s="455" t="n"/>
      <c r="AO2150" s="455" t="n"/>
      <c r="AP2150" s="455" t="n"/>
      <c r="AQ2150" s="455" t="n"/>
      <c r="AR2150" s="418" t="n"/>
      <c r="AS2150" s="418" t="n"/>
      <c r="AT2150" s="418" t="n"/>
    </row>
    <row r="2151">
      <c r="A2151" s="417" t="n">
        <v>2142</v>
      </c>
      <c r="B2151" s="418" t="inlineStr">
        <is>
          <t>Import(Material)</t>
        </is>
      </c>
      <c r="C2151" s="418" t="inlineStr">
        <is>
          <t>ម៉ីង លាំង ខូ អិលធីឌី</t>
        </is>
      </c>
      <c r="D2151" s="418" t="inlineStr">
        <is>
          <t>K009-100089860</t>
        </is>
      </c>
      <c r="E2151" s="418" t="inlineStr">
        <is>
          <t>002694</t>
        </is>
      </c>
      <c r="F2151" s="419" t="n">
        <v>44880</v>
      </c>
      <c r="G2151" s="420" t="n">
        <v>231235</v>
      </c>
      <c r="H2151" s="418" t="n"/>
      <c r="I2151" s="455" t="n">
        <v>231235</v>
      </c>
      <c r="J2151" s="418">
        <f>IF(L2151&lt;&gt;"",L2151,K2151)</f>
        <v/>
      </c>
      <c r="K2151" s="418">
        <f>IF(AND(T2151=TRUE, U2151=TRUE, V2151=TRUE), IF(W2151&lt;-0.05, "អនុញ្ញាត (អ្នកផ្គត់ផ្គង់ប្រកាសខ្វះ)", "បានប្រកាស (អនុញ្ញាត)"), IF(AND(T2151=FALSE, U2151=FALSE, V2151=FALSE), "ព្យួរទុក (មិនមានទិន្នន័យ)", "ប្រកាសខុស (ព្យួរទុក)"))</f>
        <v/>
      </c>
      <c r="L2151" s="418" t="inlineStr"/>
      <c r="M2151" s="418" t="inlineStr"/>
      <c r="N2151" s="455" t="n"/>
      <c r="O2151" s="455">
        <f>IF(W2151&lt;0,AI2151,I2151)</f>
        <v/>
      </c>
      <c r="P2151" s="455">
        <f>I2151-O2151</f>
        <v/>
      </c>
      <c r="Q2151" s="418" t="n"/>
      <c r="R2151" s="418" t="inlineStr">
        <is>
          <t>002694</t>
        </is>
      </c>
      <c r="S2151" s="418" t="inlineStr">
        <is>
          <t>002694</t>
        </is>
      </c>
      <c r="T2151" s="418">
        <f>R2151=S2151</f>
        <v/>
      </c>
      <c r="U2151" s="418">
        <f>AND(MONTH(F2151)=MONTH(Y2151), YEAR(F2151)=YEAR(Y2151))</f>
        <v/>
      </c>
      <c r="V2151" s="418">
        <f>AND(AC2151&lt;&gt;"", 'Company information'!D$4&lt;&gt;"", RIGHT(SUBSTITUTE(AC2151,"-",""),9)=RIGHT(SUBSTITUTE('Company information'!D$4,"-",""),9))</f>
        <v/>
      </c>
      <c r="W2151" s="418">
        <f>AI2151-I2151</f>
        <v/>
      </c>
      <c r="X2151" s="455" t="n"/>
      <c r="Y2151" s="419" t="n">
        <v>44880</v>
      </c>
      <c r="Z2151" s="418" t="inlineStr">
        <is>
          <t>002694</t>
        </is>
      </c>
      <c r="AA2151" s="418" t="inlineStr"/>
      <c r="AB2151" s="418" t="inlineStr">
        <is>
          <t>បុគ្គលជាប់អាករ</t>
        </is>
      </c>
      <c r="AC2151" s="418" t="inlineStr">
        <is>
          <t>L001-100067123</t>
        </is>
      </c>
      <c r="AD2151" s="418" t="inlineStr">
        <is>
          <t>រីឡាយអេប៊ល សូស អ៊ិនដាសស្រ្ទៀល (ខេមបូឌា)</t>
        </is>
      </c>
      <c r="AE2151" s="455" t="n">
        <v>2543587</v>
      </c>
      <c r="AF2151" s="455" t="n">
        <v>2312352</v>
      </c>
      <c r="AG2151" s="455" t="n">
        <v>0</v>
      </c>
      <c r="AH2151" s="455" t="n">
        <v>0</v>
      </c>
      <c r="AI2151" s="455" t="n">
        <v>231235</v>
      </c>
      <c r="AJ2151" s="455" t="n">
        <v>0</v>
      </c>
      <c r="AK2151" s="455" t="n">
        <v>0</v>
      </c>
      <c r="AL2151" s="455" t="n">
        <v>0</v>
      </c>
      <c r="AM2151" s="455" t="n">
        <v>0</v>
      </c>
      <c r="AN2151" s="455" t="n">
        <v>0</v>
      </c>
      <c r="AO2151" s="455" t="n">
        <v>0</v>
      </c>
      <c r="AP2151" s="455" t="n">
        <v>0</v>
      </c>
      <c r="AQ2151" s="455" t="n">
        <v>0</v>
      </c>
      <c r="AR2151" s="418" t="inlineStr"/>
      <c r="AS2151" s="418" t="inlineStr">
        <is>
          <t>Trucking</t>
        </is>
      </c>
      <c r="AT2151" s="418" t="inlineStr">
        <is>
          <t>បានប្រកាសពន្ធ</t>
        </is>
      </c>
    </row>
    <row r="2152">
      <c r="A2152" s="417" t="n">
        <v>2143</v>
      </c>
      <c r="B2152" s="418" t="inlineStr">
        <is>
          <t>Import(Material)</t>
        </is>
      </c>
      <c r="C2152" s="418" t="inlineStr">
        <is>
          <t>ម៉ីង លាំង ខូ អិលធីឌី</t>
        </is>
      </c>
      <c r="D2152" s="418" t="inlineStr">
        <is>
          <t>K009-100089860</t>
        </is>
      </c>
      <c r="E2152" s="418" t="inlineStr">
        <is>
          <t>002663</t>
        </is>
      </c>
      <c r="F2152" s="419" t="n">
        <v>44876</v>
      </c>
      <c r="G2152" s="420" t="n">
        <v>193892</v>
      </c>
      <c r="H2152" s="418" t="n"/>
      <c r="I2152" s="455" t="n">
        <v>193892</v>
      </c>
      <c r="J2152" s="418">
        <f>IF(L2152&lt;&gt;"",L2152,K2152)</f>
        <v/>
      </c>
      <c r="K2152" s="418">
        <f>IF(AND(T2152=TRUE, U2152=TRUE, V2152=TRUE), IF(W2152&lt;-0.05, "អនុញ្ញាត (អ្នកផ្គត់ផ្គង់ប្រកាសខ្វះ)", "បានប្រកាស (អនុញ្ញាត)"), IF(AND(T2152=FALSE, U2152=FALSE, V2152=FALSE), "ព្យួរទុក (មិនមានទិន្នន័យ)", "ប្រកាសខុស (ព្យួរទុក)"))</f>
        <v/>
      </c>
      <c r="L2152" s="418" t="inlineStr"/>
      <c r="M2152" s="418" t="inlineStr"/>
      <c r="N2152" s="455" t="n"/>
      <c r="O2152" s="455">
        <f>IF(W2152&lt;0,AI2152,I2152)</f>
        <v/>
      </c>
      <c r="P2152" s="455">
        <f>I2152-O2152</f>
        <v/>
      </c>
      <c r="Q2152" s="418" t="n"/>
      <c r="R2152" s="418" t="inlineStr">
        <is>
          <t>002663</t>
        </is>
      </c>
      <c r="S2152" s="418" t="inlineStr">
        <is>
          <t>002663</t>
        </is>
      </c>
      <c r="T2152" s="418">
        <f>R2152=S2152</f>
        <v/>
      </c>
      <c r="U2152" s="418">
        <f>AND(MONTH(F2152)=MONTH(Y2152), YEAR(F2152)=YEAR(Y2152))</f>
        <v/>
      </c>
      <c r="V2152" s="418">
        <f>AND(AC2152&lt;&gt;"", 'Company information'!D$4&lt;&gt;"", RIGHT(SUBSTITUTE(AC2152,"-",""),9)=RIGHT(SUBSTITUTE('Company information'!D$4,"-",""),9))</f>
        <v/>
      </c>
      <c r="W2152" s="418">
        <f>AI2152-I2152</f>
        <v/>
      </c>
      <c r="X2152" s="455" t="n"/>
      <c r="Y2152" s="419" t="n">
        <v>44876</v>
      </c>
      <c r="Z2152" s="418" t="inlineStr">
        <is>
          <t>002663</t>
        </is>
      </c>
      <c r="AA2152" s="418" t="inlineStr"/>
      <c r="AB2152" s="418" t="inlineStr">
        <is>
          <t>បុគ្គលជាប់អាករ</t>
        </is>
      </c>
      <c r="AC2152" s="418" t="inlineStr">
        <is>
          <t>L001-100067123</t>
        </is>
      </c>
      <c r="AD2152" s="418" t="inlineStr">
        <is>
          <t>រីឡាយអេប៊ល សូស អ៊ិនដាសស្រ្ទៀល (ខេមបូឌា)</t>
        </is>
      </c>
      <c r="AE2152" s="455" t="n">
        <v>2132816</v>
      </c>
      <c r="AF2152" s="455" t="n">
        <v>1938924</v>
      </c>
      <c r="AG2152" s="455" t="n">
        <v>0</v>
      </c>
      <c r="AH2152" s="455" t="n">
        <v>0</v>
      </c>
      <c r="AI2152" s="455" t="n">
        <v>193892</v>
      </c>
      <c r="AJ2152" s="455" t="n">
        <v>0</v>
      </c>
      <c r="AK2152" s="455" t="n">
        <v>0</v>
      </c>
      <c r="AL2152" s="455" t="n">
        <v>0</v>
      </c>
      <c r="AM2152" s="455" t="n">
        <v>0</v>
      </c>
      <c r="AN2152" s="455" t="n">
        <v>0</v>
      </c>
      <c r="AO2152" s="455" t="n">
        <v>0</v>
      </c>
      <c r="AP2152" s="455" t="n">
        <v>0</v>
      </c>
      <c r="AQ2152" s="455" t="n">
        <v>0</v>
      </c>
      <c r="AR2152" s="418" t="inlineStr"/>
      <c r="AS2152" s="418" t="inlineStr">
        <is>
          <t>Trucking</t>
        </is>
      </c>
      <c r="AT2152" s="418" t="inlineStr">
        <is>
          <t>បានប្រកាសពន្ធ</t>
        </is>
      </c>
    </row>
    <row r="2153">
      <c r="A2153" s="417" t="n">
        <v>2144</v>
      </c>
      <c r="B2153" s="418" t="inlineStr">
        <is>
          <t>Import(Material)</t>
        </is>
      </c>
      <c r="C2153" s="418" t="inlineStr">
        <is>
          <t>សូស៊ីយេតេ កុងសេស្យូនែរ ដឺ ឡាអេរ៉ូព័រ</t>
        </is>
      </c>
      <c r="D2153" s="418" t="inlineStr">
        <is>
          <t>L001-100047300</t>
        </is>
      </c>
      <c r="E2153" s="418" t="inlineStr">
        <is>
          <t>2200-066276</t>
        </is>
      </c>
      <c r="F2153" s="419" t="n">
        <v>44889</v>
      </c>
      <c r="G2153" s="420" t="n">
        <v>23585</v>
      </c>
      <c r="H2153" s="418" t="n"/>
      <c r="I2153" s="455" t="n">
        <v>23585</v>
      </c>
      <c r="J2153" s="418">
        <f>IF(L2153&lt;&gt;"",L2153,K2153)</f>
        <v/>
      </c>
      <c r="K2153" s="418">
        <f>IF(AND(T2153=TRUE, U2153=TRUE, V2153=TRUE), IF(W2153&lt;-0.05, "អនុញ្ញាត (អ្នកផ្គត់ផ្គង់ប្រកាសខ្វះ)", "បានប្រកាស (អនុញ្ញាត)"), IF(AND(T2153=FALSE, U2153=FALSE, V2153=FALSE), "ព្យួរទុក (មិនមានទិន្នន័យ)", "ប្រកាសខុស (ព្យួរទុក)"))</f>
        <v/>
      </c>
      <c r="L2153" s="418" t="inlineStr"/>
      <c r="M2153" s="418" t="inlineStr"/>
      <c r="N2153" s="455" t="n"/>
      <c r="O2153" s="455">
        <f>IF(W2153&lt;0,AI2153,I2153)</f>
        <v/>
      </c>
      <c r="P2153" s="455">
        <f>I2153-O2153</f>
        <v/>
      </c>
      <c r="Q2153" s="418" t="n"/>
      <c r="R2153" s="418" t="inlineStr">
        <is>
          <t>2200-066276</t>
        </is>
      </c>
      <c r="S2153" s="418" t="inlineStr"/>
      <c r="T2153" s="418">
        <f>R2153=S2153</f>
        <v/>
      </c>
      <c r="U2153" s="418">
        <f>AND(MONTH(F2153)=MONTH(Y2153), YEAR(F2153)=YEAR(Y2153))</f>
        <v/>
      </c>
      <c r="V2153" s="418">
        <f>AND(AC2153&lt;&gt;"", 'Company information'!D$4&lt;&gt;"", RIGHT(SUBSTITUTE(AC2153,"-",""),9)=RIGHT(SUBSTITUTE('Company information'!D$4,"-",""),9))</f>
        <v/>
      </c>
      <c r="W2153" s="418">
        <f>AI2153-I2153</f>
        <v/>
      </c>
      <c r="X2153" s="455" t="n"/>
      <c r="Y2153" s="417" t="n"/>
      <c r="Z2153" s="418" t="n"/>
      <c r="AA2153" s="418" t="n"/>
      <c r="AB2153" s="418" t="n"/>
      <c r="AC2153" s="418" t="n"/>
      <c r="AD2153" s="418" t="n"/>
      <c r="AE2153" s="455" t="n"/>
      <c r="AF2153" s="455" t="n"/>
      <c r="AG2153" s="455" t="n"/>
      <c r="AH2153" s="455" t="n"/>
      <c r="AI2153" s="455" t="n"/>
      <c r="AJ2153" s="455" t="n"/>
      <c r="AK2153" s="455" t="n"/>
      <c r="AL2153" s="455" t="n"/>
      <c r="AM2153" s="455" t="n"/>
      <c r="AN2153" s="455" t="n"/>
      <c r="AO2153" s="455" t="n"/>
      <c r="AP2153" s="455" t="n"/>
      <c r="AQ2153" s="455" t="n"/>
      <c r="AR2153" s="418" t="n"/>
      <c r="AS2153" s="418" t="n"/>
      <c r="AT2153" s="418" t="n"/>
    </row>
    <row r="2154">
      <c r="A2154" s="417" t="n">
        <v>2145</v>
      </c>
      <c r="B2154" s="418" t="inlineStr">
        <is>
          <t>Transfer charge</t>
        </is>
      </c>
      <c r="C2154" s="418" t="inlineStr">
        <is>
          <t>សូស៊ីយេតេ កុងសេស្យូនែរ ដឺ ឡាអេរ៉ូព័រ</t>
        </is>
      </c>
      <c r="D2154" s="418" t="inlineStr">
        <is>
          <t>L001-100047300</t>
        </is>
      </c>
      <c r="E2154" s="418" t="inlineStr">
        <is>
          <t>2200-066274</t>
        </is>
      </c>
      <c r="F2154" s="419" t="n">
        <v>44889</v>
      </c>
      <c r="G2154" s="420" t="n">
        <v>26430</v>
      </c>
      <c r="H2154" s="418" t="n"/>
      <c r="I2154" s="455" t="n">
        <v>26430</v>
      </c>
      <c r="J2154" s="418">
        <f>IF(L2154&lt;&gt;"",L2154,K2154)</f>
        <v/>
      </c>
      <c r="K2154" s="418">
        <f>IF(AND(T2154=TRUE, U2154=TRUE, V2154=TRUE), IF(W2154&lt;-0.05, "អនុញ្ញាត (អ្នកផ្គត់ផ្គង់ប្រកាសខ្វះ)", "បានប្រកាស (អនុញ្ញាត)"), IF(AND(T2154=FALSE, U2154=FALSE, V2154=FALSE), "ព្យួរទុក (មិនមានទិន្នន័យ)", "ប្រកាសខុស (ព្យួរទុក)"))</f>
        <v/>
      </c>
      <c r="L2154" s="418" t="inlineStr"/>
      <c r="M2154" s="418" t="inlineStr"/>
      <c r="N2154" s="455" t="n"/>
      <c r="O2154" s="455">
        <f>IF(W2154&lt;0,AI2154,I2154)</f>
        <v/>
      </c>
      <c r="P2154" s="455">
        <f>I2154-O2154</f>
        <v/>
      </c>
      <c r="Q2154" s="418" t="n"/>
      <c r="R2154" s="418" t="inlineStr">
        <is>
          <t>2200-066274</t>
        </is>
      </c>
      <c r="S2154" s="418" t="inlineStr"/>
      <c r="T2154" s="418">
        <f>R2154=S2154</f>
        <v/>
      </c>
      <c r="U2154" s="418">
        <f>AND(MONTH(F2154)=MONTH(Y2154), YEAR(F2154)=YEAR(Y2154))</f>
        <v/>
      </c>
      <c r="V2154" s="418">
        <f>AND(AC2154&lt;&gt;"", 'Company information'!D$4&lt;&gt;"", RIGHT(SUBSTITUTE(AC2154,"-",""),9)=RIGHT(SUBSTITUTE('Company information'!D$4,"-",""),9))</f>
        <v/>
      </c>
      <c r="W2154" s="418">
        <f>AI2154-I2154</f>
        <v/>
      </c>
      <c r="X2154" s="455" t="n"/>
      <c r="Y2154" s="417" t="n"/>
      <c r="Z2154" s="418" t="n"/>
      <c r="AA2154" s="418" t="n"/>
      <c r="AB2154" s="418" t="n"/>
      <c r="AC2154" s="418" t="n"/>
      <c r="AD2154" s="418" t="n"/>
      <c r="AE2154" s="455" t="n"/>
      <c r="AF2154" s="455" t="n"/>
      <c r="AG2154" s="455" t="n"/>
      <c r="AH2154" s="455" t="n"/>
      <c r="AI2154" s="455" t="n"/>
      <c r="AJ2154" s="455" t="n"/>
      <c r="AK2154" s="455" t="n"/>
      <c r="AL2154" s="455" t="n"/>
      <c r="AM2154" s="455" t="n"/>
      <c r="AN2154" s="455" t="n"/>
      <c r="AO2154" s="455" t="n"/>
      <c r="AP2154" s="455" t="n"/>
      <c r="AQ2154" s="455" t="n"/>
      <c r="AR2154" s="418" t="n"/>
      <c r="AS2154" s="418" t="n"/>
      <c r="AT2154" s="418" t="n"/>
    </row>
    <row r="2155">
      <c r="A2155" s="417" t="n">
        <v>2146</v>
      </c>
      <c r="B2155" s="418" t="inlineStr">
        <is>
          <t>Gate Fee and Lift Off Empty Container</t>
        </is>
      </c>
      <c r="C2155" s="418" t="inlineStr">
        <is>
          <t>សូស៊ីយេតេ កុងសេស្យូនែរ ដឺ ឡាអេរ៉ូព័រ</t>
        </is>
      </c>
      <c r="D2155" s="418" t="inlineStr">
        <is>
          <t>L001-100047300</t>
        </is>
      </c>
      <c r="E2155" s="418" t="inlineStr">
        <is>
          <t>2200-066275</t>
        </is>
      </c>
      <c r="F2155" s="419" t="n">
        <v>44889</v>
      </c>
      <c r="G2155" s="420" t="n">
        <v>11413</v>
      </c>
      <c r="H2155" s="418" t="n"/>
      <c r="I2155" s="455" t="n">
        <v>11413</v>
      </c>
      <c r="J2155" s="418">
        <f>IF(L2155&lt;&gt;"",L2155,K2155)</f>
        <v/>
      </c>
      <c r="K2155" s="418">
        <f>IF(AND(T2155=TRUE, U2155=TRUE, V2155=TRUE), IF(W2155&lt;-0.05, "អនុញ្ញាត (អ្នកផ្គត់ផ្គង់ប្រកាសខ្វះ)", "បានប្រកាស (អនុញ្ញាត)"), IF(AND(T2155=FALSE, U2155=FALSE, V2155=FALSE), "ព្យួរទុក (មិនមានទិន្នន័យ)", "ប្រកាសខុស (ព្យួរទុក)"))</f>
        <v/>
      </c>
      <c r="L2155" s="418" t="inlineStr"/>
      <c r="M2155" s="418" t="inlineStr"/>
      <c r="N2155" s="455" t="n"/>
      <c r="O2155" s="455">
        <f>IF(W2155&lt;0,AI2155,I2155)</f>
        <v/>
      </c>
      <c r="P2155" s="455">
        <f>I2155-O2155</f>
        <v/>
      </c>
      <c r="Q2155" s="418" t="n"/>
      <c r="R2155" s="418" t="inlineStr">
        <is>
          <t>2200-066275</t>
        </is>
      </c>
      <c r="S2155" s="418" t="inlineStr"/>
      <c r="T2155" s="418">
        <f>R2155=S2155</f>
        <v/>
      </c>
      <c r="U2155" s="418">
        <f>AND(MONTH(F2155)=MONTH(Y2155), YEAR(F2155)=YEAR(Y2155))</f>
        <v/>
      </c>
      <c r="V2155" s="418">
        <f>AND(AC2155&lt;&gt;"", 'Company information'!D$4&lt;&gt;"", RIGHT(SUBSTITUTE(AC2155,"-",""),9)=RIGHT(SUBSTITUTE('Company information'!D$4,"-",""),9))</f>
        <v/>
      </c>
      <c r="W2155" s="418">
        <f>AI2155-I2155</f>
        <v/>
      </c>
      <c r="X2155" s="455" t="n"/>
      <c r="Y2155" s="417" t="n"/>
      <c r="Z2155" s="418" t="n"/>
      <c r="AA2155" s="418" t="n"/>
      <c r="AB2155" s="418" t="n"/>
      <c r="AC2155" s="418" t="n"/>
      <c r="AD2155" s="418" t="n"/>
      <c r="AE2155" s="455" t="n"/>
      <c r="AF2155" s="455" t="n"/>
      <c r="AG2155" s="455" t="n"/>
      <c r="AH2155" s="455" t="n"/>
      <c r="AI2155" s="455" t="n"/>
      <c r="AJ2155" s="455" t="n"/>
      <c r="AK2155" s="455" t="n"/>
      <c r="AL2155" s="455" t="n"/>
      <c r="AM2155" s="455" t="n"/>
      <c r="AN2155" s="455" t="n"/>
      <c r="AO2155" s="455" t="n"/>
      <c r="AP2155" s="455" t="n"/>
      <c r="AQ2155" s="455" t="n"/>
      <c r="AR2155" s="418" t="n"/>
      <c r="AS2155" s="418" t="n"/>
      <c r="AT2155" s="418" t="n"/>
    </row>
    <row r="2156">
      <c r="A2156" s="417" t="n">
        <v>2147</v>
      </c>
      <c r="B2156" s="418" t="inlineStr">
        <is>
          <t>Customs Clearance Fee, Extra Trucking Fee, Non-Original Insurance, Permit Fee, Service Charge and Handling Fee</t>
        </is>
      </c>
      <c r="C2156" s="418" t="inlineStr">
        <is>
          <t>សូស៊ីយេតេ កុងសេស្យូនែរ ដឺ ឡាអេរ៉ូព័រ</t>
        </is>
      </c>
      <c r="D2156" s="418" t="inlineStr">
        <is>
          <t>L001-100047300</t>
        </is>
      </c>
      <c r="E2156" s="418" t="inlineStr">
        <is>
          <t>2200-064749</t>
        </is>
      </c>
      <c r="F2156" s="419" t="n">
        <v>44882</v>
      </c>
      <c r="G2156" s="420" t="n">
        <v>30900</v>
      </c>
      <c r="H2156" s="418" t="n"/>
      <c r="I2156" s="455" t="n">
        <v>30900</v>
      </c>
      <c r="J2156" s="418">
        <f>IF(L2156&lt;&gt;"",L2156,K2156)</f>
        <v/>
      </c>
      <c r="K2156" s="418">
        <f>IF(AND(T2156=TRUE, U2156=TRUE, V2156=TRUE), IF(W2156&lt;-0.05, "អនុញ្ញាត (អ្នកផ្គត់ផ្គង់ប្រកាសខ្វះ)", "បានប្រកាស (អនុញ្ញាត)"), IF(AND(T2156=FALSE, U2156=FALSE, V2156=FALSE), "ព្យួរទុក (មិនមានទិន្នន័យ)", "ប្រកាសខុស (ព្យួរទុក)"))</f>
        <v/>
      </c>
      <c r="L2156" s="418" t="inlineStr"/>
      <c r="M2156" s="418" t="inlineStr"/>
      <c r="N2156" s="455" t="n"/>
      <c r="O2156" s="455">
        <f>IF(W2156&lt;0,AI2156,I2156)</f>
        <v/>
      </c>
      <c r="P2156" s="455">
        <f>I2156-O2156</f>
        <v/>
      </c>
      <c r="Q2156" s="418" t="n"/>
      <c r="R2156" s="418" t="inlineStr">
        <is>
          <t>2200-064749</t>
        </is>
      </c>
      <c r="S2156" s="418" t="inlineStr"/>
      <c r="T2156" s="418">
        <f>R2156=S2156</f>
        <v/>
      </c>
      <c r="U2156" s="418">
        <f>AND(MONTH(F2156)=MONTH(Y2156), YEAR(F2156)=YEAR(Y2156))</f>
        <v/>
      </c>
      <c r="V2156" s="418">
        <f>AND(AC2156&lt;&gt;"", 'Company information'!D$4&lt;&gt;"", RIGHT(SUBSTITUTE(AC2156,"-",""),9)=RIGHT(SUBSTITUTE('Company information'!D$4,"-",""),9))</f>
        <v/>
      </c>
      <c r="W2156" s="418">
        <f>AI2156-I2156</f>
        <v/>
      </c>
      <c r="X2156" s="455" t="n"/>
      <c r="Y2156" s="417" t="n"/>
      <c r="Z2156" s="418" t="n"/>
      <c r="AA2156" s="418" t="n"/>
      <c r="AB2156" s="418" t="n"/>
      <c r="AC2156" s="418" t="n"/>
      <c r="AD2156" s="418" t="n"/>
      <c r="AE2156" s="455" t="n"/>
      <c r="AF2156" s="455" t="n"/>
      <c r="AG2156" s="455" t="n"/>
      <c r="AH2156" s="455" t="n"/>
      <c r="AI2156" s="455" t="n"/>
      <c r="AJ2156" s="455" t="n"/>
      <c r="AK2156" s="455" t="n"/>
      <c r="AL2156" s="455" t="n"/>
      <c r="AM2156" s="455" t="n"/>
      <c r="AN2156" s="455" t="n"/>
      <c r="AO2156" s="455" t="n"/>
      <c r="AP2156" s="455" t="n"/>
      <c r="AQ2156" s="455" t="n"/>
      <c r="AR2156" s="418" t="n"/>
      <c r="AS2156" s="418" t="n"/>
      <c r="AT2156" s="418" t="n"/>
    </row>
    <row r="2157">
      <c r="A2157" s="417" t="n">
        <v>2148</v>
      </c>
      <c r="B2157" s="418" t="inlineStr">
        <is>
          <t>Gate Fee and Lift Off Empty Container</t>
        </is>
      </c>
      <c r="C2157" s="418" t="inlineStr">
        <is>
          <t>សូស៊ីយេតេ កុងសេស្យូនែរ ដឺ ឡាអេរ៉ូព័រ</t>
        </is>
      </c>
      <c r="D2157" s="418" t="inlineStr">
        <is>
          <t>L001-100047300</t>
        </is>
      </c>
      <c r="E2157" s="418" t="inlineStr">
        <is>
          <t>2200-064752</t>
        </is>
      </c>
      <c r="F2157" s="419" t="n">
        <v>44882</v>
      </c>
      <c r="G2157" s="420" t="n">
        <v>62198</v>
      </c>
      <c r="H2157" s="418" t="n"/>
      <c r="I2157" s="455" t="n">
        <v>62198</v>
      </c>
      <c r="J2157" s="418">
        <f>IF(L2157&lt;&gt;"",L2157,K2157)</f>
        <v/>
      </c>
      <c r="K2157" s="418">
        <f>IF(AND(T2157=TRUE, U2157=TRUE, V2157=TRUE), IF(W2157&lt;-0.05, "អនុញ្ញាត (អ្នកផ្គត់ផ្គង់ប្រកាសខ្វះ)", "បានប្រកាស (អនុញ្ញាត)"), IF(AND(T2157=FALSE, U2157=FALSE, V2157=FALSE), "ព្យួរទុក (មិនមានទិន្នន័យ)", "ប្រកាសខុស (ព្យួរទុក)"))</f>
        <v/>
      </c>
      <c r="L2157" s="418" t="inlineStr"/>
      <c r="M2157" s="418" t="inlineStr"/>
      <c r="N2157" s="455" t="n"/>
      <c r="O2157" s="455">
        <f>IF(W2157&lt;0,AI2157,I2157)</f>
        <v/>
      </c>
      <c r="P2157" s="455">
        <f>I2157-O2157</f>
        <v/>
      </c>
      <c r="Q2157" s="418" t="n"/>
      <c r="R2157" s="418" t="inlineStr">
        <is>
          <t>2200-064752</t>
        </is>
      </c>
      <c r="S2157" s="418" t="inlineStr"/>
      <c r="T2157" s="418">
        <f>R2157=S2157</f>
        <v/>
      </c>
      <c r="U2157" s="418">
        <f>AND(MONTH(F2157)=MONTH(Y2157), YEAR(F2157)=YEAR(Y2157))</f>
        <v/>
      </c>
      <c r="V2157" s="418">
        <f>AND(AC2157&lt;&gt;"", 'Company information'!D$4&lt;&gt;"", RIGHT(SUBSTITUTE(AC2157,"-",""),9)=RIGHT(SUBSTITUTE('Company information'!D$4,"-",""),9))</f>
        <v/>
      </c>
      <c r="W2157" s="418">
        <f>AI2157-I2157</f>
        <v/>
      </c>
      <c r="X2157" s="455" t="n"/>
      <c r="Y2157" s="417" t="n"/>
      <c r="Z2157" s="418" t="n"/>
      <c r="AA2157" s="418" t="n"/>
      <c r="AB2157" s="418" t="n"/>
      <c r="AC2157" s="418" t="n"/>
      <c r="AD2157" s="418" t="n"/>
      <c r="AE2157" s="455" t="n"/>
      <c r="AF2157" s="455" t="n"/>
      <c r="AG2157" s="455" t="n"/>
      <c r="AH2157" s="455" t="n"/>
      <c r="AI2157" s="455" t="n"/>
      <c r="AJ2157" s="455" t="n"/>
      <c r="AK2157" s="455" t="n"/>
      <c r="AL2157" s="455" t="n"/>
      <c r="AM2157" s="455" t="n"/>
      <c r="AN2157" s="455" t="n"/>
      <c r="AO2157" s="455" t="n"/>
      <c r="AP2157" s="455" t="n"/>
      <c r="AQ2157" s="455" t="n"/>
      <c r="AR2157" s="418" t="n"/>
      <c r="AS2157" s="418" t="n"/>
      <c r="AT2157" s="418" t="n"/>
    </row>
    <row r="2158">
      <c r="A2158" s="417" t="n">
        <v>2149</v>
      </c>
      <c r="B2158" s="418" t="inlineStr">
        <is>
          <t>Customs Clearance Fee, Permit Fee, Import Deposit and Handling Fee</t>
        </is>
      </c>
      <c r="C2158" s="418" t="inlineStr">
        <is>
          <t>សូស៊ីយេតេ កុងសេស្យូនែរ ដឺ ឡាអេរ៉ូព័រ</t>
        </is>
      </c>
      <c r="D2158" s="418" t="inlineStr">
        <is>
          <t>L001-100047300</t>
        </is>
      </c>
      <c r="E2158" s="418" t="inlineStr">
        <is>
          <t>2200-064751</t>
        </is>
      </c>
      <c r="F2158" s="419" t="n">
        <v>44882</v>
      </c>
      <c r="G2158" s="420" t="n">
        <v>5168</v>
      </c>
      <c r="H2158" s="418" t="n"/>
      <c r="I2158" s="455" t="n">
        <v>5168</v>
      </c>
      <c r="J2158" s="418">
        <f>IF(L2158&lt;&gt;"",L2158,K2158)</f>
        <v/>
      </c>
      <c r="K2158" s="418">
        <f>IF(AND(T2158=TRUE, U2158=TRUE, V2158=TRUE), IF(W2158&lt;-0.05, "អនុញ្ញាត (អ្នកផ្គត់ផ្គង់ប្រកាសខ្វះ)", "បានប្រកាស (អនុញ្ញាត)"), IF(AND(T2158=FALSE, U2158=FALSE, V2158=FALSE), "ព្យួរទុក (មិនមានទិន្នន័យ)", "ប្រកាសខុស (ព្យួរទុក)"))</f>
        <v/>
      </c>
      <c r="L2158" s="418" t="inlineStr"/>
      <c r="M2158" s="418" t="inlineStr"/>
      <c r="N2158" s="455" t="n"/>
      <c r="O2158" s="455">
        <f>IF(W2158&lt;0,AI2158,I2158)</f>
        <v/>
      </c>
      <c r="P2158" s="455">
        <f>I2158-O2158</f>
        <v/>
      </c>
      <c r="Q2158" s="418" t="n"/>
      <c r="R2158" s="418" t="inlineStr">
        <is>
          <t>2200-064751</t>
        </is>
      </c>
      <c r="S2158" s="418" t="inlineStr"/>
      <c r="T2158" s="418">
        <f>R2158=S2158</f>
        <v/>
      </c>
      <c r="U2158" s="418">
        <f>AND(MONTH(F2158)=MONTH(Y2158), YEAR(F2158)=YEAR(Y2158))</f>
        <v/>
      </c>
      <c r="V2158" s="418">
        <f>AND(AC2158&lt;&gt;"", 'Company information'!D$4&lt;&gt;"", RIGHT(SUBSTITUTE(AC2158,"-",""),9)=RIGHT(SUBSTITUTE('Company information'!D$4,"-",""),9))</f>
        <v/>
      </c>
      <c r="W2158" s="418">
        <f>AI2158-I2158</f>
        <v/>
      </c>
      <c r="X2158" s="455" t="n"/>
      <c r="Y2158" s="417" t="n"/>
      <c r="Z2158" s="418" t="n"/>
      <c r="AA2158" s="418" t="n"/>
      <c r="AB2158" s="418" t="n"/>
      <c r="AC2158" s="418" t="n"/>
      <c r="AD2158" s="418" t="n"/>
      <c r="AE2158" s="455" t="n"/>
      <c r="AF2158" s="455" t="n"/>
      <c r="AG2158" s="455" t="n"/>
      <c r="AH2158" s="455" t="n"/>
      <c r="AI2158" s="455" t="n"/>
      <c r="AJ2158" s="455" t="n"/>
      <c r="AK2158" s="455" t="n"/>
      <c r="AL2158" s="455" t="n"/>
      <c r="AM2158" s="455" t="n"/>
      <c r="AN2158" s="455" t="n"/>
      <c r="AO2158" s="455" t="n"/>
      <c r="AP2158" s="455" t="n"/>
      <c r="AQ2158" s="455" t="n"/>
      <c r="AR2158" s="418" t="n"/>
      <c r="AS2158" s="418" t="n"/>
      <c r="AT2158" s="418" t="n"/>
    </row>
    <row r="2159">
      <c r="A2159" s="417" t="n">
        <v>2150</v>
      </c>
      <c r="B2159" s="418" t="inlineStr">
        <is>
          <t>O/F Charge from Busan-SIH</t>
        </is>
      </c>
      <c r="C2159" s="418" t="inlineStr">
        <is>
          <t>សូស៊ីយេតេ កុងសេស្យូនែរ ដឺ ឡាអេរ៉ូព័រ</t>
        </is>
      </c>
      <c r="D2159" s="418" t="inlineStr">
        <is>
          <t>L001-100047300</t>
        </is>
      </c>
      <c r="E2159" s="418" t="inlineStr">
        <is>
          <t>2200-064750</t>
        </is>
      </c>
      <c r="F2159" s="419" t="n">
        <v>44882</v>
      </c>
      <c r="G2159" s="420" t="n">
        <v>4802</v>
      </c>
      <c r="H2159" s="418" t="n"/>
      <c r="I2159" s="455" t="n">
        <v>4802</v>
      </c>
      <c r="J2159" s="418">
        <f>IF(L2159&lt;&gt;"",L2159,K2159)</f>
        <v/>
      </c>
      <c r="K2159" s="418">
        <f>IF(AND(T2159=TRUE, U2159=TRUE, V2159=TRUE), IF(W2159&lt;-0.05, "អនុញ្ញាត (អ្នកផ្គត់ផ្គង់ប្រកាសខ្វះ)", "បានប្រកាស (អនុញ្ញាត)"), IF(AND(T2159=FALSE, U2159=FALSE, V2159=FALSE), "ព្យួរទុក (មិនមានទិន្នន័យ)", "ប្រកាសខុស (ព្យួរទុក)"))</f>
        <v/>
      </c>
      <c r="L2159" s="418" t="inlineStr"/>
      <c r="M2159" s="418" t="inlineStr"/>
      <c r="N2159" s="455" t="n"/>
      <c r="O2159" s="455">
        <f>IF(W2159&lt;0,AI2159,I2159)</f>
        <v/>
      </c>
      <c r="P2159" s="455">
        <f>I2159-O2159</f>
        <v/>
      </c>
      <c r="Q2159" s="418" t="n"/>
      <c r="R2159" s="418" t="inlineStr">
        <is>
          <t>2200-064750</t>
        </is>
      </c>
      <c r="S2159" s="418" t="inlineStr"/>
      <c r="T2159" s="418">
        <f>R2159=S2159</f>
        <v/>
      </c>
      <c r="U2159" s="418">
        <f>AND(MONTH(F2159)=MONTH(Y2159), YEAR(F2159)=YEAR(Y2159))</f>
        <v/>
      </c>
      <c r="V2159" s="418">
        <f>AND(AC2159&lt;&gt;"", 'Company information'!D$4&lt;&gt;"", RIGHT(SUBSTITUTE(AC2159,"-",""),9)=RIGHT(SUBSTITUTE('Company information'!D$4,"-",""),9))</f>
        <v/>
      </c>
      <c r="W2159" s="418">
        <f>AI2159-I2159</f>
        <v/>
      </c>
      <c r="X2159" s="455" t="n"/>
      <c r="Y2159" s="417" t="n"/>
      <c r="Z2159" s="418" t="n"/>
      <c r="AA2159" s="418" t="n"/>
      <c r="AB2159" s="418" t="n"/>
      <c r="AC2159" s="418" t="n"/>
      <c r="AD2159" s="418" t="n"/>
      <c r="AE2159" s="455" t="n"/>
      <c r="AF2159" s="455" t="n"/>
      <c r="AG2159" s="455" t="n"/>
      <c r="AH2159" s="455" t="n"/>
      <c r="AI2159" s="455" t="n"/>
      <c r="AJ2159" s="455" t="n"/>
      <c r="AK2159" s="455" t="n"/>
      <c r="AL2159" s="455" t="n"/>
      <c r="AM2159" s="455" t="n"/>
      <c r="AN2159" s="455" t="n"/>
      <c r="AO2159" s="455" t="n"/>
      <c r="AP2159" s="455" t="n"/>
      <c r="AQ2159" s="455" t="n"/>
      <c r="AR2159" s="418" t="n"/>
      <c r="AS2159" s="418" t="n"/>
      <c r="AT2159" s="418" t="n"/>
    </row>
    <row r="2160">
      <c r="A2160" s="417" t="n">
        <v>2151</v>
      </c>
      <c r="B2160" s="418" t="inlineStr">
        <is>
          <t>Ocean Freight Charge TW-SIH</t>
        </is>
      </c>
      <c r="C2160" s="418" t="inlineStr">
        <is>
          <t>សូស៊ីយេតេ កុងសេស្យូនែរ ដឺ ឡាអេរ៉ូព័រ</t>
        </is>
      </c>
      <c r="D2160" s="418" t="inlineStr">
        <is>
          <t>L001-100047300</t>
        </is>
      </c>
      <c r="E2160" s="418" t="inlineStr">
        <is>
          <t>2200-063331</t>
        </is>
      </c>
      <c r="F2160" s="419" t="n">
        <v>44876</v>
      </c>
      <c r="G2160" s="420" t="n">
        <v>14421</v>
      </c>
      <c r="H2160" s="418" t="n"/>
      <c r="I2160" s="455" t="n">
        <v>14421</v>
      </c>
      <c r="J2160" s="418">
        <f>IF(L2160&lt;&gt;"",L2160,K2160)</f>
        <v/>
      </c>
      <c r="K2160" s="418">
        <f>IF(AND(T2160=TRUE, U2160=TRUE, V2160=TRUE), IF(W2160&lt;-0.05, "អនុញ្ញាត (អ្នកផ្គត់ផ្គង់ប្រកាសខ្វះ)", "បានប្រកាស (អនុញ្ញាត)"), IF(AND(T2160=FALSE, U2160=FALSE, V2160=FALSE), "ព្យួរទុក (មិនមានទិន្នន័យ)", "ប្រកាសខុស (ព្យួរទុក)"))</f>
        <v/>
      </c>
      <c r="L2160" s="418" t="inlineStr"/>
      <c r="M2160" s="418" t="inlineStr"/>
      <c r="N2160" s="455" t="n"/>
      <c r="O2160" s="455">
        <f>IF(W2160&lt;0,AI2160,I2160)</f>
        <v/>
      </c>
      <c r="P2160" s="455">
        <f>I2160-O2160</f>
        <v/>
      </c>
      <c r="Q2160" s="418" t="n"/>
      <c r="R2160" s="418" t="inlineStr">
        <is>
          <t>2200-063331</t>
        </is>
      </c>
      <c r="S2160" s="418" t="inlineStr"/>
      <c r="T2160" s="418">
        <f>R2160=S2160</f>
        <v/>
      </c>
      <c r="U2160" s="418">
        <f>AND(MONTH(F2160)=MONTH(Y2160), YEAR(F2160)=YEAR(Y2160))</f>
        <v/>
      </c>
      <c r="V2160" s="418">
        <f>AND(AC2160&lt;&gt;"", 'Company information'!D$4&lt;&gt;"", RIGHT(SUBSTITUTE(AC2160,"-",""),9)=RIGHT(SUBSTITUTE('Company information'!D$4,"-",""),9))</f>
        <v/>
      </c>
      <c r="W2160" s="418">
        <f>AI2160-I2160</f>
        <v/>
      </c>
      <c r="X2160" s="455" t="n"/>
      <c r="Y2160" s="417" t="n"/>
      <c r="Z2160" s="418" t="n"/>
      <c r="AA2160" s="418" t="n"/>
      <c r="AB2160" s="418" t="n"/>
      <c r="AC2160" s="418" t="n"/>
      <c r="AD2160" s="418" t="n"/>
      <c r="AE2160" s="455" t="n"/>
      <c r="AF2160" s="455" t="n"/>
      <c r="AG2160" s="455" t="n"/>
      <c r="AH2160" s="455" t="n"/>
      <c r="AI2160" s="455" t="n"/>
      <c r="AJ2160" s="455" t="n"/>
      <c r="AK2160" s="455" t="n"/>
      <c r="AL2160" s="455" t="n"/>
      <c r="AM2160" s="455" t="n"/>
      <c r="AN2160" s="455" t="n"/>
      <c r="AO2160" s="455" t="n"/>
      <c r="AP2160" s="455" t="n"/>
      <c r="AQ2160" s="455" t="n"/>
      <c r="AR2160" s="418" t="n"/>
      <c r="AS2160" s="418" t="n"/>
      <c r="AT2160" s="418" t="n"/>
    </row>
    <row r="2161">
      <c r="A2161" s="417" t="n">
        <v>2152</v>
      </c>
      <c r="B2161" s="418" t="inlineStr">
        <is>
          <t>Ocean Freight Charge TW-SIH</t>
        </is>
      </c>
      <c r="C2161" s="418" t="inlineStr">
        <is>
          <t>សូស៊ីយេតេ កុងសេស្យូនែរ ដឺ ឡាអេរ៉ូព័រ</t>
        </is>
      </c>
      <c r="D2161" s="418" t="inlineStr">
        <is>
          <t>L001-100047300</t>
        </is>
      </c>
      <c r="E2161" s="418" t="inlineStr">
        <is>
          <t>2200-063330</t>
        </is>
      </c>
      <c r="F2161" s="419" t="n">
        <v>44876</v>
      </c>
      <c r="G2161" s="420" t="n">
        <v>47905</v>
      </c>
      <c r="H2161" s="418" t="n"/>
      <c r="I2161" s="455" t="n">
        <v>47905</v>
      </c>
      <c r="J2161" s="418">
        <f>IF(L2161&lt;&gt;"",L2161,K2161)</f>
        <v/>
      </c>
      <c r="K2161" s="418">
        <f>IF(AND(T2161=TRUE, U2161=TRUE, V2161=TRUE), IF(W2161&lt;-0.05, "អនុញ្ញាត (អ្នកផ្គត់ផ្គង់ប្រកាសខ្វះ)", "បានប្រកាស (អនុញ្ញាត)"), IF(AND(T2161=FALSE, U2161=FALSE, V2161=FALSE), "ព្យួរទុក (មិនមានទិន្នន័យ)", "ប្រកាសខុស (ព្យួរទុក)"))</f>
        <v/>
      </c>
      <c r="L2161" s="418" t="inlineStr"/>
      <c r="M2161" s="418" t="inlineStr"/>
      <c r="N2161" s="455" t="n"/>
      <c r="O2161" s="455">
        <f>IF(W2161&lt;0,AI2161,I2161)</f>
        <v/>
      </c>
      <c r="P2161" s="455">
        <f>I2161-O2161</f>
        <v/>
      </c>
      <c r="Q2161" s="418" t="n"/>
      <c r="R2161" s="418" t="inlineStr">
        <is>
          <t>2200-063330</t>
        </is>
      </c>
      <c r="S2161" s="418" t="inlineStr"/>
      <c r="T2161" s="418">
        <f>R2161=S2161</f>
        <v/>
      </c>
      <c r="U2161" s="418">
        <f>AND(MONTH(F2161)=MONTH(Y2161), YEAR(F2161)=YEAR(Y2161))</f>
        <v/>
      </c>
      <c r="V2161" s="418">
        <f>AND(AC2161&lt;&gt;"", 'Company information'!D$4&lt;&gt;"", RIGHT(SUBSTITUTE(AC2161,"-",""),9)=RIGHT(SUBSTITUTE('Company information'!D$4,"-",""),9))</f>
        <v/>
      </c>
      <c r="W2161" s="418">
        <f>AI2161-I2161</f>
        <v/>
      </c>
      <c r="X2161" s="455" t="n"/>
      <c r="Y2161" s="417" t="n"/>
      <c r="Z2161" s="418" t="n"/>
      <c r="AA2161" s="418" t="n"/>
      <c r="AB2161" s="418" t="n"/>
      <c r="AC2161" s="418" t="n"/>
      <c r="AD2161" s="418" t="n"/>
      <c r="AE2161" s="455" t="n"/>
      <c r="AF2161" s="455" t="n"/>
      <c r="AG2161" s="455" t="n"/>
      <c r="AH2161" s="455" t="n"/>
      <c r="AI2161" s="455" t="n"/>
      <c r="AJ2161" s="455" t="n"/>
      <c r="AK2161" s="455" t="n"/>
      <c r="AL2161" s="455" t="n"/>
      <c r="AM2161" s="455" t="n"/>
      <c r="AN2161" s="455" t="n"/>
      <c r="AO2161" s="455" t="n"/>
      <c r="AP2161" s="455" t="n"/>
      <c r="AQ2161" s="455" t="n"/>
      <c r="AR2161" s="418" t="n"/>
      <c r="AS2161" s="418" t="n"/>
      <c r="AT2161" s="418" t="n"/>
    </row>
    <row r="2162">
      <c r="A2162" s="417" t="n">
        <v>2153</v>
      </c>
      <c r="B2162" s="418" t="inlineStr">
        <is>
          <t>Ocean Freight Charge TW-SIH</t>
        </is>
      </c>
      <c r="C2162" s="418" t="inlineStr">
        <is>
          <t>សូស៊ីយេតេ កុងសេស្យូនែរ ដឺ ឡាអេរ៉ូព័រ</t>
        </is>
      </c>
      <c r="D2162" s="418" t="inlineStr">
        <is>
          <t>L001-100047300</t>
        </is>
      </c>
      <c r="E2162" s="418" t="inlineStr">
        <is>
          <t>2200-063329</t>
        </is>
      </c>
      <c r="F2162" s="419" t="n">
        <v>44876</v>
      </c>
      <c r="G2162" s="420" t="n">
        <v>57918</v>
      </c>
      <c r="H2162" s="418" t="n"/>
      <c r="I2162" s="455" t="n">
        <v>57918</v>
      </c>
      <c r="J2162" s="418">
        <f>IF(L2162&lt;&gt;"",L2162,K2162)</f>
        <v/>
      </c>
      <c r="K2162" s="418">
        <f>IF(AND(T2162=TRUE, U2162=TRUE, V2162=TRUE), IF(W2162&lt;-0.05, "អនុញ្ញាត (អ្នកផ្គត់ផ្គង់ប្រកាសខ្វះ)", "បានប្រកាស (អនុញ្ញាត)"), IF(AND(T2162=FALSE, U2162=FALSE, V2162=FALSE), "ព្យួរទុក (មិនមានទិន្នន័យ)", "ប្រកាសខុស (ព្យួរទុក)"))</f>
        <v/>
      </c>
      <c r="L2162" s="418" t="inlineStr"/>
      <c r="M2162" s="418" t="inlineStr"/>
      <c r="N2162" s="455" t="n"/>
      <c r="O2162" s="455">
        <f>IF(W2162&lt;0,AI2162,I2162)</f>
        <v/>
      </c>
      <c r="P2162" s="455">
        <f>I2162-O2162</f>
        <v/>
      </c>
      <c r="Q2162" s="418" t="n"/>
      <c r="R2162" s="418" t="inlineStr">
        <is>
          <t>2200-063329</t>
        </is>
      </c>
      <c r="S2162" s="418" t="inlineStr"/>
      <c r="T2162" s="418">
        <f>R2162=S2162</f>
        <v/>
      </c>
      <c r="U2162" s="418">
        <f>AND(MONTH(F2162)=MONTH(Y2162), YEAR(F2162)=YEAR(Y2162))</f>
        <v/>
      </c>
      <c r="V2162" s="418">
        <f>AND(AC2162&lt;&gt;"", 'Company information'!D$4&lt;&gt;"", RIGHT(SUBSTITUTE(AC2162,"-",""),9)=RIGHT(SUBSTITUTE('Company information'!D$4,"-",""),9))</f>
        <v/>
      </c>
      <c r="W2162" s="418">
        <f>AI2162-I2162</f>
        <v/>
      </c>
      <c r="X2162" s="455" t="n"/>
      <c r="Y2162" s="417" t="n"/>
      <c r="Z2162" s="418" t="n"/>
      <c r="AA2162" s="418" t="n"/>
      <c r="AB2162" s="418" t="n"/>
      <c r="AC2162" s="418" t="n"/>
      <c r="AD2162" s="418" t="n"/>
      <c r="AE2162" s="455" t="n"/>
      <c r="AF2162" s="455" t="n"/>
      <c r="AG2162" s="455" t="n"/>
      <c r="AH2162" s="455" t="n"/>
      <c r="AI2162" s="455" t="n"/>
      <c r="AJ2162" s="455" t="n"/>
      <c r="AK2162" s="455" t="n"/>
      <c r="AL2162" s="455" t="n"/>
      <c r="AM2162" s="455" t="n"/>
      <c r="AN2162" s="455" t="n"/>
      <c r="AO2162" s="455" t="n"/>
      <c r="AP2162" s="455" t="n"/>
      <c r="AQ2162" s="455" t="n"/>
      <c r="AR2162" s="418" t="n"/>
      <c r="AS2162" s="418" t="n"/>
      <c r="AT2162" s="418" t="n"/>
    </row>
    <row r="2163">
      <c r="A2163" s="417" t="n">
        <v>2154</v>
      </c>
      <c r="B2163" s="418" t="inlineStr">
        <is>
          <t>Rental Factory</t>
        </is>
      </c>
      <c r="C2163" s="418" t="inlineStr">
        <is>
          <t>សូស៊ីយេតេ កុងសេស្យូនែរ ដឺ ឡាអេរ៉ូព័រ</t>
        </is>
      </c>
      <c r="D2163" s="418" t="inlineStr">
        <is>
          <t>L001-100047300</t>
        </is>
      </c>
      <c r="E2163" s="418" t="inlineStr">
        <is>
          <t>2200-063328</t>
        </is>
      </c>
      <c r="F2163" s="419" t="n">
        <v>44876</v>
      </c>
      <c r="G2163" s="420" t="n">
        <v>52448</v>
      </c>
      <c r="H2163" s="418" t="n"/>
      <c r="I2163" s="455" t="n">
        <v>52448</v>
      </c>
      <c r="J2163" s="418">
        <f>IF(L2163&lt;&gt;"",L2163,K2163)</f>
        <v/>
      </c>
      <c r="K2163" s="418">
        <f>IF(AND(T2163=TRUE, U2163=TRUE, V2163=TRUE), IF(W2163&lt;-0.05, "អនុញ្ញាត (អ្នកផ្គត់ផ្គង់ប្រកាសខ្វះ)", "បានប្រកាស (អនុញ្ញាត)"), IF(AND(T2163=FALSE, U2163=FALSE, V2163=FALSE), "ព្យួរទុក (មិនមានទិន្នន័យ)", "ប្រកាសខុស (ព្យួរទុក)"))</f>
        <v/>
      </c>
      <c r="L2163" s="418" t="inlineStr"/>
      <c r="M2163" s="418" t="inlineStr"/>
      <c r="N2163" s="455" t="n"/>
      <c r="O2163" s="455">
        <f>IF(W2163&lt;0,AI2163,I2163)</f>
        <v/>
      </c>
      <c r="P2163" s="455">
        <f>I2163-O2163</f>
        <v/>
      </c>
      <c r="Q2163" s="418" t="n"/>
      <c r="R2163" s="418" t="inlineStr">
        <is>
          <t>2200-063328</t>
        </is>
      </c>
      <c r="S2163" s="418" t="inlineStr"/>
      <c r="T2163" s="418">
        <f>R2163=S2163</f>
        <v/>
      </c>
      <c r="U2163" s="418">
        <f>AND(MONTH(F2163)=MONTH(Y2163), YEAR(F2163)=YEAR(Y2163))</f>
        <v/>
      </c>
      <c r="V2163" s="418">
        <f>AND(AC2163&lt;&gt;"", 'Company information'!D$4&lt;&gt;"", RIGHT(SUBSTITUTE(AC2163,"-",""),9)=RIGHT(SUBSTITUTE('Company information'!D$4,"-",""),9))</f>
        <v/>
      </c>
      <c r="W2163" s="418">
        <f>AI2163-I2163</f>
        <v/>
      </c>
      <c r="X2163" s="455" t="n"/>
      <c r="Y2163" s="417" t="n"/>
      <c r="Z2163" s="418" t="n"/>
      <c r="AA2163" s="418" t="n"/>
      <c r="AB2163" s="418" t="n"/>
      <c r="AC2163" s="418" t="n"/>
      <c r="AD2163" s="418" t="n"/>
      <c r="AE2163" s="455" t="n"/>
      <c r="AF2163" s="455" t="n"/>
      <c r="AG2163" s="455" t="n"/>
      <c r="AH2163" s="455" t="n"/>
      <c r="AI2163" s="455" t="n"/>
      <c r="AJ2163" s="455" t="n"/>
      <c r="AK2163" s="455" t="n"/>
      <c r="AL2163" s="455" t="n"/>
      <c r="AM2163" s="455" t="n"/>
      <c r="AN2163" s="455" t="n"/>
      <c r="AO2163" s="455" t="n"/>
      <c r="AP2163" s="455" t="n"/>
      <c r="AQ2163" s="455" t="n"/>
      <c r="AR2163" s="418" t="n"/>
      <c r="AS2163" s="418" t="n"/>
      <c r="AT2163" s="418" t="n"/>
    </row>
    <row r="2164">
      <c r="A2164" s="417" t="n">
        <v>2155</v>
      </c>
      <c r="B2164" s="418" t="inlineStr">
        <is>
          <t>Transfer charge</t>
        </is>
      </c>
      <c r="C2164" s="418" t="inlineStr">
        <is>
          <t>សូស៊ីយេតេ កុងសេស្យូនែរ ដឺ ឡាអេរ៉ូព័រ</t>
        </is>
      </c>
      <c r="D2164" s="418" t="inlineStr">
        <is>
          <t>L001-100047300</t>
        </is>
      </c>
      <c r="E2164" s="418" t="inlineStr">
        <is>
          <t>2200-063337</t>
        </is>
      </c>
      <c r="F2164" s="419" t="n">
        <v>44876</v>
      </c>
      <c r="G2164" s="420" t="n">
        <v>53443</v>
      </c>
      <c r="H2164" s="418" t="n"/>
      <c r="I2164" s="455" t="n">
        <v>53443</v>
      </c>
      <c r="J2164" s="418">
        <f>IF(L2164&lt;&gt;"",L2164,K2164)</f>
        <v/>
      </c>
      <c r="K2164" s="418">
        <f>IF(AND(T2164=TRUE, U2164=TRUE, V2164=TRUE), IF(W2164&lt;-0.05, "អនុញ្ញាត (អ្នកផ្គត់ផ្គង់ប្រកាសខ្វះ)", "បានប្រកាស (អនុញ្ញាត)"), IF(AND(T2164=FALSE, U2164=FALSE, V2164=FALSE), "ព្យួរទុក (មិនមានទិន្នន័យ)", "ប្រកាសខុស (ព្យួរទុក)"))</f>
        <v/>
      </c>
      <c r="L2164" s="418" t="inlineStr"/>
      <c r="M2164" s="418" t="inlineStr"/>
      <c r="N2164" s="455" t="n"/>
      <c r="O2164" s="455">
        <f>IF(W2164&lt;0,AI2164,I2164)</f>
        <v/>
      </c>
      <c r="P2164" s="455">
        <f>I2164-O2164</f>
        <v/>
      </c>
      <c r="Q2164" s="418" t="n"/>
      <c r="R2164" s="418" t="inlineStr">
        <is>
          <t>2200-063337</t>
        </is>
      </c>
      <c r="S2164" s="418" t="inlineStr"/>
      <c r="T2164" s="418">
        <f>R2164=S2164</f>
        <v/>
      </c>
      <c r="U2164" s="418">
        <f>AND(MONTH(F2164)=MONTH(Y2164), YEAR(F2164)=YEAR(Y2164))</f>
        <v/>
      </c>
      <c r="V2164" s="418">
        <f>AND(AC2164&lt;&gt;"", 'Company information'!D$4&lt;&gt;"", RIGHT(SUBSTITUTE(AC2164,"-",""),9)=RIGHT(SUBSTITUTE('Company information'!D$4,"-",""),9))</f>
        <v/>
      </c>
      <c r="W2164" s="418">
        <f>AI2164-I2164</f>
        <v/>
      </c>
      <c r="X2164" s="455" t="n"/>
      <c r="Y2164" s="417" t="n"/>
      <c r="Z2164" s="418" t="n"/>
      <c r="AA2164" s="418" t="n"/>
      <c r="AB2164" s="418" t="n"/>
      <c r="AC2164" s="418" t="n"/>
      <c r="AD2164" s="418" t="n"/>
      <c r="AE2164" s="455" t="n"/>
      <c r="AF2164" s="455" t="n"/>
      <c r="AG2164" s="455" t="n"/>
      <c r="AH2164" s="455" t="n"/>
      <c r="AI2164" s="455" t="n"/>
      <c r="AJ2164" s="455" t="n"/>
      <c r="AK2164" s="455" t="n"/>
      <c r="AL2164" s="455" t="n"/>
      <c r="AM2164" s="455" t="n"/>
      <c r="AN2164" s="455" t="n"/>
      <c r="AO2164" s="455" t="n"/>
      <c r="AP2164" s="455" t="n"/>
      <c r="AQ2164" s="455" t="n"/>
      <c r="AR2164" s="418" t="n"/>
      <c r="AS2164" s="418" t="n"/>
      <c r="AT2164" s="418" t="n"/>
    </row>
    <row r="2165">
      <c r="A2165" s="417" t="n">
        <v>2156</v>
      </c>
      <c r="B2165" s="418" t="inlineStr">
        <is>
          <t>Express Fee</t>
        </is>
      </c>
      <c r="C2165" s="418" t="inlineStr">
        <is>
          <t>សូស៊ីយេតេ កុងសេស្យូនែរ ដឺ ឡាអេរ៉ូព័រ</t>
        </is>
      </c>
      <c r="D2165" s="418" t="inlineStr">
        <is>
          <t>L001-100047300</t>
        </is>
      </c>
      <c r="E2165" s="418" t="inlineStr">
        <is>
          <t>2200-063332</t>
        </is>
      </c>
      <c r="F2165" s="419" t="n">
        <v>44876</v>
      </c>
      <c r="G2165" s="420" t="n">
        <v>57187</v>
      </c>
      <c r="H2165" s="418" t="n"/>
      <c r="I2165" s="455" t="n">
        <v>57187</v>
      </c>
      <c r="J2165" s="418">
        <f>IF(L2165&lt;&gt;"",L2165,K2165)</f>
        <v/>
      </c>
      <c r="K2165" s="418">
        <f>IF(AND(T2165=TRUE, U2165=TRUE, V2165=TRUE), IF(W2165&lt;-0.05, "អនុញ្ញាត (អ្នកផ្គត់ផ្គង់ប្រកាសខ្វះ)", "បានប្រកាស (អនុញ្ញាត)"), IF(AND(T2165=FALSE, U2165=FALSE, V2165=FALSE), "ព្យួរទុក (មិនមានទិន្នន័យ)", "ប្រកាសខុស (ព្យួរទុក)"))</f>
        <v/>
      </c>
      <c r="L2165" s="418" t="inlineStr"/>
      <c r="M2165" s="418" t="inlineStr"/>
      <c r="N2165" s="455" t="n"/>
      <c r="O2165" s="455">
        <f>IF(W2165&lt;0,AI2165,I2165)</f>
        <v/>
      </c>
      <c r="P2165" s="455">
        <f>I2165-O2165</f>
        <v/>
      </c>
      <c r="Q2165" s="418" t="n"/>
      <c r="R2165" s="418" t="inlineStr">
        <is>
          <t>2200-063332</t>
        </is>
      </c>
      <c r="S2165" s="418" t="inlineStr"/>
      <c r="T2165" s="418">
        <f>R2165=S2165</f>
        <v/>
      </c>
      <c r="U2165" s="418">
        <f>AND(MONTH(F2165)=MONTH(Y2165), YEAR(F2165)=YEAR(Y2165))</f>
        <v/>
      </c>
      <c r="V2165" s="418">
        <f>AND(AC2165&lt;&gt;"", 'Company information'!D$4&lt;&gt;"", RIGHT(SUBSTITUTE(AC2165,"-",""),9)=RIGHT(SUBSTITUTE('Company information'!D$4,"-",""),9))</f>
        <v/>
      </c>
      <c r="W2165" s="418">
        <f>AI2165-I2165</f>
        <v/>
      </c>
      <c r="X2165" s="455" t="n"/>
      <c r="Y2165" s="417" t="n"/>
      <c r="Z2165" s="418" t="n"/>
      <c r="AA2165" s="418" t="n"/>
      <c r="AB2165" s="418" t="n"/>
      <c r="AC2165" s="418" t="n"/>
      <c r="AD2165" s="418" t="n"/>
      <c r="AE2165" s="455" t="n"/>
      <c r="AF2165" s="455" t="n"/>
      <c r="AG2165" s="455" t="n"/>
      <c r="AH2165" s="455" t="n"/>
      <c r="AI2165" s="455" t="n"/>
      <c r="AJ2165" s="455" t="n"/>
      <c r="AK2165" s="455" t="n"/>
      <c r="AL2165" s="455" t="n"/>
      <c r="AM2165" s="455" t="n"/>
      <c r="AN2165" s="455" t="n"/>
      <c r="AO2165" s="455" t="n"/>
      <c r="AP2165" s="455" t="n"/>
      <c r="AQ2165" s="455" t="n"/>
      <c r="AR2165" s="418" t="n"/>
      <c r="AS2165" s="418" t="n"/>
      <c r="AT2165" s="418" t="n"/>
    </row>
    <row r="2166">
      <c r="A2166" s="417" t="n">
        <v>2157</v>
      </c>
      <c r="B2166" s="418" t="inlineStr">
        <is>
          <t>Import(Material)</t>
        </is>
      </c>
      <c r="C2166" s="418" t="inlineStr">
        <is>
          <t>សូស៊ីយេតេ កុងសេស្យូនែរ ដឺ ឡាអេរ៉ូព័រ</t>
        </is>
      </c>
      <c r="D2166" s="418" t="inlineStr">
        <is>
          <t>L001-100047300</t>
        </is>
      </c>
      <c r="E2166" s="418" t="inlineStr">
        <is>
          <t>2200-063336</t>
        </is>
      </c>
      <c r="F2166" s="419" t="n">
        <v>44876</v>
      </c>
      <c r="G2166" s="420" t="n">
        <v>55432</v>
      </c>
      <c r="H2166" s="418" t="n"/>
      <c r="I2166" s="455" t="n">
        <v>55432</v>
      </c>
      <c r="J2166" s="418">
        <f>IF(L2166&lt;&gt;"",L2166,K2166)</f>
        <v/>
      </c>
      <c r="K2166" s="418">
        <f>IF(AND(T2166=TRUE, U2166=TRUE, V2166=TRUE), IF(W2166&lt;-0.05, "អនុញ្ញាត (អ្នកផ្គត់ផ្គង់ប្រកាសខ្វះ)", "បានប្រកាស (អនុញ្ញាត)"), IF(AND(T2166=FALSE, U2166=FALSE, V2166=FALSE), "ព្យួរទុក (មិនមានទិន្នន័យ)", "ប្រកាសខុស (ព្យួរទុក)"))</f>
        <v/>
      </c>
      <c r="L2166" s="418" t="inlineStr"/>
      <c r="M2166" s="418" t="inlineStr"/>
      <c r="N2166" s="455" t="n"/>
      <c r="O2166" s="455">
        <f>IF(W2166&lt;0,AI2166,I2166)</f>
        <v/>
      </c>
      <c r="P2166" s="455">
        <f>I2166-O2166</f>
        <v/>
      </c>
      <c r="Q2166" s="418" t="n"/>
      <c r="R2166" s="418" t="inlineStr">
        <is>
          <t>2200-063336</t>
        </is>
      </c>
      <c r="S2166" s="418" t="inlineStr"/>
      <c r="T2166" s="418">
        <f>R2166=S2166</f>
        <v/>
      </c>
      <c r="U2166" s="418">
        <f>AND(MONTH(F2166)=MONTH(Y2166), YEAR(F2166)=YEAR(Y2166))</f>
        <v/>
      </c>
      <c r="V2166" s="418">
        <f>AND(AC2166&lt;&gt;"", 'Company information'!D$4&lt;&gt;"", RIGHT(SUBSTITUTE(AC2166,"-",""),9)=RIGHT(SUBSTITUTE('Company information'!D$4,"-",""),9))</f>
        <v/>
      </c>
      <c r="W2166" s="418">
        <f>AI2166-I2166</f>
        <v/>
      </c>
      <c r="X2166" s="455" t="n"/>
      <c r="Y2166" s="417" t="n"/>
      <c r="Z2166" s="418" t="n"/>
      <c r="AA2166" s="418" t="n"/>
      <c r="AB2166" s="418" t="n"/>
      <c r="AC2166" s="418" t="n"/>
      <c r="AD2166" s="418" t="n"/>
      <c r="AE2166" s="455" t="n"/>
      <c r="AF2166" s="455" t="n"/>
      <c r="AG2166" s="455" t="n"/>
      <c r="AH2166" s="455" t="n"/>
      <c r="AI2166" s="455" t="n"/>
      <c r="AJ2166" s="455" t="n"/>
      <c r="AK2166" s="455" t="n"/>
      <c r="AL2166" s="455" t="n"/>
      <c r="AM2166" s="455" t="n"/>
      <c r="AN2166" s="455" t="n"/>
      <c r="AO2166" s="455" t="n"/>
      <c r="AP2166" s="455" t="n"/>
      <c r="AQ2166" s="455" t="n"/>
      <c r="AR2166" s="418" t="n"/>
      <c r="AS2166" s="418" t="n"/>
      <c r="AT2166" s="418" t="n"/>
    </row>
    <row r="2167">
      <c r="A2167" s="417" t="n">
        <v>2158</v>
      </c>
      <c r="B2167" s="418" t="inlineStr">
        <is>
          <t>Material and Labor 50$</t>
        </is>
      </c>
      <c r="C2167" s="418" t="inlineStr">
        <is>
          <t>សូស៊ីយេតេ កុងសេស្យូនែរ ដឺ ឡាអេរ៉ូព័រ</t>
        </is>
      </c>
      <c r="D2167" s="418" t="inlineStr">
        <is>
          <t>L001-100047300</t>
        </is>
      </c>
      <c r="E2167" s="418" t="inlineStr">
        <is>
          <t>2200-063333</t>
        </is>
      </c>
      <c r="F2167" s="419" t="n">
        <v>44876</v>
      </c>
      <c r="G2167" s="420" t="n">
        <v>31453</v>
      </c>
      <c r="H2167" s="418" t="n"/>
      <c r="I2167" s="455" t="n">
        <v>31453</v>
      </c>
      <c r="J2167" s="418">
        <f>IF(L2167&lt;&gt;"",L2167,K2167)</f>
        <v/>
      </c>
      <c r="K2167" s="418">
        <f>IF(AND(T2167=TRUE, U2167=TRUE, V2167=TRUE), IF(W2167&lt;-0.05, "អនុញ្ញាត (អ្នកផ្គត់ផ្គង់ប្រកាសខ្វះ)", "បានប្រកាស (អនុញ្ញាត)"), IF(AND(T2167=FALSE, U2167=FALSE, V2167=FALSE), "ព្យួរទុក (មិនមានទិន្នន័យ)", "ប្រកាសខុស (ព្យួរទុក)"))</f>
        <v/>
      </c>
      <c r="L2167" s="418" t="inlineStr"/>
      <c r="M2167" s="418" t="inlineStr"/>
      <c r="N2167" s="455" t="n"/>
      <c r="O2167" s="455">
        <f>IF(W2167&lt;0,AI2167,I2167)</f>
        <v/>
      </c>
      <c r="P2167" s="455">
        <f>I2167-O2167</f>
        <v/>
      </c>
      <c r="Q2167" s="418" t="n"/>
      <c r="R2167" s="418" t="inlineStr">
        <is>
          <t>2200-063333</t>
        </is>
      </c>
      <c r="S2167" s="418" t="inlineStr"/>
      <c r="T2167" s="418">
        <f>R2167=S2167</f>
        <v/>
      </c>
      <c r="U2167" s="418">
        <f>AND(MONTH(F2167)=MONTH(Y2167), YEAR(F2167)=YEAR(Y2167))</f>
        <v/>
      </c>
      <c r="V2167" s="418">
        <f>AND(AC2167&lt;&gt;"", 'Company information'!D$4&lt;&gt;"", RIGHT(SUBSTITUTE(AC2167,"-",""),9)=RIGHT(SUBSTITUTE('Company information'!D$4,"-",""),9))</f>
        <v/>
      </c>
      <c r="W2167" s="418">
        <f>AI2167-I2167</f>
        <v/>
      </c>
      <c r="X2167" s="455" t="n"/>
      <c r="Y2167" s="417" t="n"/>
      <c r="Z2167" s="418" t="n"/>
      <c r="AA2167" s="418" t="n"/>
      <c r="AB2167" s="418" t="n"/>
      <c r="AC2167" s="418" t="n"/>
      <c r="AD2167" s="418" t="n"/>
      <c r="AE2167" s="455" t="n"/>
      <c r="AF2167" s="455" t="n"/>
      <c r="AG2167" s="455" t="n"/>
      <c r="AH2167" s="455" t="n"/>
      <c r="AI2167" s="455" t="n"/>
      <c r="AJ2167" s="455" t="n"/>
      <c r="AK2167" s="455" t="n"/>
      <c r="AL2167" s="455" t="n"/>
      <c r="AM2167" s="455" t="n"/>
      <c r="AN2167" s="455" t="n"/>
      <c r="AO2167" s="455" t="n"/>
      <c r="AP2167" s="455" t="n"/>
      <c r="AQ2167" s="455" t="n"/>
      <c r="AR2167" s="418" t="n"/>
      <c r="AS2167" s="418" t="n"/>
      <c r="AT2167" s="418" t="n"/>
    </row>
    <row r="2168">
      <c r="A2168" s="417" t="n">
        <v>2159</v>
      </c>
      <c r="B2168" s="418" t="inlineStr">
        <is>
          <t>Transfer charge</t>
        </is>
      </c>
      <c r="C2168" s="418" t="inlineStr">
        <is>
          <t>សូស៊ីយេតេ កុងសេស្យូនែរ ដឺ ឡាអេរ៉ូព័រ</t>
        </is>
      </c>
      <c r="D2168" s="418" t="inlineStr">
        <is>
          <t>L001-100047300</t>
        </is>
      </c>
      <c r="E2168" s="418" t="inlineStr">
        <is>
          <t>2200-063339</t>
        </is>
      </c>
      <c r="F2168" s="419" t="n">
        <v>44876</v>
      </c>
      <c r="G2168" s="420" t="n">
        <v>829</v>
      </c>
      <c r="H2168" s="418" t="n"/>
      <c r="I2168" s="455" t="n">
        <v>829</v>
      </c>
      <c r="J2168" s="418">
        <f>IF(L2168&lt;&gt;"",L2168,K2168)</f>
        <v/>
      </c>
      <c r="K2168" s="418">
        <f>IF(AND(T2168=TRUE, U2168=TRUE, V2168=TRUE), IF(W2168&lt;-0.05, "អនុញ្ញាត (អ្នកផ្គត់ផ្គង់ប្រកាសខ្វះ)", "បានប្រកាស (អនុញ្ញាត)"), IF(AND(T2168=FALSE, U2168=FALSE, V2168=FALSE), "ព្យួរទុក (មិនមានទិន្នន័យ)", "ប្រកាសខុស (ព្យួរទុក)"))</f>
        <v/>
      </c>
      <c r="L2168" s="418" t="inlineStr"/>
      <c r="M2168" s="418" t="inlineStr"/>
      <c r="N2168" s="455" t="n"/>
      <c r="O2168" s="455">
        <f>IF(W2168&lt;0,AI2168,I2168)</f>
        <v/>
      </c>
      <c r="P2168" s="455">
        <f>I2168-O2168</f>
        <v/>
      </c>
      <c r="Q2168" s="418" t="n"/>
      <c r="R2168" s="418" t="inlineStr">
        <is>
          <t>2200-063339</t>
        </is>
      </c>
      <c r="S2168" s="418" t="inlineStr"/>
      <c r="T2168" s="418">
        <f>R2168=S2168</f>
        <v/>
      </c>
      <c r="U2168" s="418">
        <f>AND(MONTH(F2168)=MONTH(Y2168), YEAR(F2168)=YEAR(Y2168))</f>
        <v/>
      </c>
      <c r="V2168" s="418">
        <f>AND(AC2168&lt;&gt;"", 'Company information'!D$4&lt;&gt;"", RIGHT(SUBSTITUTE(AC2168,"-",""),9)=RIGHT(SUBSTITUTE('Company information'!D$4,"-",""),9))</f>
        <v/>
      </c>
      <c r="W2168" s="418">
        <f>AI2168-I2168</f>
        <v/>
      </c>
      <c r="X2168" s="455" t="n"/>
      <c r="Y2168" s="417" t="n"/>
      <c r="Z2168" s="418" t="n"/>
      <c r="AA2168" s="418" t="n"/>
      <c r="AB2168" s="418" t="n"/>
      <c r="AC2168" s="418" t="n"/>
      <c r="AD2168" s="418" t="n"/>
      <c r="AE2168" s="455" t="n"/>
      <c r="AF2168" s="455" t="n"/>
      <c r="AG2168" s="455" t="n"/>
      <c r="AH2168" s="455" t="n"/>
      <c r="AI2168" s="455" t="n"/>
      <c r="AJ2168" s="455" t="n"/>
      <c r="AK2168" s="455" t="n"/>
      <c r="AL2168" s="455" t="n"/>
      <c r="AM2168" s="455" t="n"/>
      <c r="AN2168" s="455" t="n"/>
      <c r="AO2168" s="455" t="n"/>
      <c r="AP2168" s="455" t="n"/>
      <c r="AQ2168" s="455" t="n"/>
      <c r="AR2168" s="418" t="n"/>
      <c r="AS2168" s="418" t="n"/>
      <c r="AT2168" s="418" t="n"/>
    </row>
    <row r="2169">
      <c r="A2169" s="417" t="n">
        <v>2160</v>
      </c>
      <c r="B2169" s="418" t="inlineStr">
        <is>
          <t>Spare Part</t>
        </is>
      </c>
      <c r="C2169" s="418" t="inlineStr">
        <is>
          <t>សូស៊ីយេតេ កុងសេស្យូនែរ ដឺ ឡាអេរ៉ូព័រ</t>
        </is>
      </c>
      <c r="D2169" s="418" t="inlineStr">
        <is>
          <t>L001-100047300</t>
        </is>
      </c>
      <c r="E2169" s="418" t="inlineStr">
        <is>
          <t>2200-063335</t>
        </is>
      </c>
      <c r="F2169" s="419" t="n">
        <v>44876</v>
      </c>
      <c r="G2169" s="420" t="n">
        <v>2253</v>
      </c>
      <c r="H2169" s="418" t="n"/>
      <c r="I2169" s="455" t="n">
        <v>2253</v>
      </c>
      <c r="J2169" s="418">
        <f>IF(L2169&lt;&gt;"",L2169,K2169)</f>
        <v/>
      </c>
      <c r="K2169" s="418">
        <f>IF(AND(T2169=TRUE, U2169=TRUE, V2169=TRUE), IF(W2169&lt;-0.05, "អនុញ្ញាត (អ្នកផ្គត់ផ្គង់ប្រកាសខ្វះ)", "បានប្រកាស (អនុញ្ញាត)"), IF(AND(T2169=FALSE, U2169=FALSE, V2169=FALSE), "ព្យួរទុក (មិនមានទិន្នន័យ)", "ប្រកាសខុស (ព្យួរទុក)"))</f>
        <v/>
      </c>
      <c r="L2169" s="418" t="inlineStr"/>
      <c r="M2169" s="418" t="inlineStr"/>
      <c r="N2169" s="455" t="n"/>
      <c r="O2169" s="455">
        <f>IF(W2169&lt;0,AI2169,I2169)</f>
        <v/>
      </c>
      <c r="P2169" s="455">
        <f>I2169-O2169</f>
        <v/>
      </c>
      <c r="Q2169" s="418" t="n"/>
      <c r="R2169" s="418" t="inlineStr">
        <is>
          <t>2200-063335</t>
        </is>
      </c>
      <c r="S2169" s="418" t="inlineStr"/>
      <c r="T2169" s="418">
        <f>R2169=S2169</f>
        <v/>
      </c>
      <c r="U2169" s="418">
        <f>AND(MONTH(F2169)=MONTH(Y2169), YEAR(F2169)=YEAR(Y2169))</f>
        <v/>
      </c>
      <c r="V2169" s="418">
        <f>AND(AC2169&lt;&gt;"", 'Company information'!D$4&lt;&gt;"", RIGHT(SUBSTITUTE(AC2169,"-",""),9)=RIGHT(SUBSTITUTE('Company information'!D$4,"-",""),9))</f>
        <v/>
      </c>
      <c r="W2169" s="418">
        <f>AI2169-I2169</f>
        <v/>
      </c>
      <c r="X2169" s="455" t="n"/>
      <c r="Y2169" s="417" t="n"/>
      <c r="Z2169" s="418" t="n"/>
      <c r="AA2169" s="418" t="n"/>
      <c r="AB2169" s="418" t="n"/>
      <c r="AC2169" s="418" t="n"/>
      <c r="AD2169" s="418" t="n"/>
      <c r="AE2169" s="455" t="n"/>
      <c r="AF2169" s="455" t="n"/>
      <c r="AG2169" s="455" t="n"/>
      <c r="AH2169" s="455" t="n"/>
      <c r="AI2169" s="455" t="n"/>
      <c r="AJ2169" s="455" t="n"/>
      <c r="AK2169" s="455" t="n"/>
      <c r="AL2169" s="455" t="n"/>
      <c r="AM2169" s="455" t="n"/>
      <c r="AN2169" s="455" t="n"/>
      <c r="AO2169" s="455" t="n"/>
      <c r="AP2169" s="455" t="n"/>
      <c r="AQ2169" s="455" t="n"/>
      <c r="AR2169" s="418" t="n"/>
      <c r="AS2169" s="418" t="n"/>
      <c r="AT2169" s="418" t="n"/>
    </row>
    <row r="2170">
      <c r="A2170" s="417" t="n">
        <v>2161</v>
      </c>
      <c r="B2170" s="418" t="inlineStr">
        <is>
          <t>Courrier Charge</t>
        </is>
      </c>
      <c r="C2170" s="418" t="inlineStr">
        <is>
          <t>សូស៊ីយេតេ កុងសេស្យូនែរ ដឺ ឡាអេរ៉ូព័រ</t>
        </is>
      </c>
      <c r="D2170" s="418" t="inlineStr">
        <is>
          <t>L001-100047300</t>
        </is>
      </c>
      <c r="E2170" s="418" t="inlineStr">
        <is>
          <t>2200-063334</t>
        </is>
      </c>
      <c r="F2170" s="419" t="n">
        <v>44876</v>
      </c>
      <c r="G2170" s="420" t="n">
        <v>7591</v>
      </c>
      <c r="H2170" s="418" t="n"/>
      <c r="I2170" s="455" t="n">
        <v>7591</v>
      </c>
      <c r="J2170" s="418">
        <f>IF(L2170&lt;&gt;"",L2170,K2170)</f>
        <v/>
      </c>
      <c r="K2170" s="418">
        <f>IF(AND(T2170=TRUE, U2170=TRUE, V2170=TRUE), IF(W2170&lt;-0.05, "អនុញ្ញាត (អ្នកផ្គត់ផ្គង់ប្រកាសខ្វះ)", "បានប្រកាស (អនុញ្ញាត)"), IF(AND(T2170=FALSE, U2170=FALSE, V2170=FALSE), "ព្យួរទុក (មិនមានទិន្នន័យ)", "ប្រកាសខុស (ព្យួរទុក)"))</f>
        <v/>
      </c>
      <c r="L2170" s="418" t="inlineStr"/>
      <c r="M2170" s="418" t="inlineStr"/>
      <c r="N2170" s="455" t="n"/>
      <c r="O2170" s="455">
        <f>IF(W2170&lt;0,AI2170,I2170)</f>
        <v/>
      </c>
      <c r="P2170" s="455">
        <f>I2170-O2170</f>
        <v/>
      </c>
      <c r="Q2170" s="418" t="n"/>
      <c r="R2170" s="418" t="inlineStr">
        <is>
          <t>2200-063334</t>
        </is>
      </c>
      <c r="S2170" s="418" t="inlineStr"/>
      <c r="T2170" s="418">
        <f>R2170=S2170</f>
        <v/>
      </c>
      <c r="U2170" s="418">
        <f>AND(MONTH(F2170)=MONTH(Y2170), YEAR(F2170)=YEAR(Y2170))</f>
        <v/>
      </c>
      <c r="V2170" s="418">
        <f>AND(AC2170&lt;&gt;"", 'Company information'!D$4&lt;&gt;"", RIGHT(SUBSTITUTE(AC2170,"-",""),9)=RIGHT(SUBSTITUTE('Company information'!D$4,"-",""),9))</f>
        <v/>
      </c>
      <c r="W2170" s="418">
        <f>AI2170-I2170</f>
        <v/>
      </c>
      <c r="X2170" s="455" t="n"/>
      <c r="Y2170" s="417" t="n"/>
      <c r="Z2170" s="418" t="n"/>
      <c r="AA2170" s="418" t="n"/>
      <c r="AB2170" s="418" t="n"/>
      <c r="AC2170" s="418" t="n"/>
      <c r="AD2170" s="418" t="n"/>
      <c r="AE2170" s="455" t="n"/>
      <c r="AF2170" s="455" t="n"/>
      <c r="AG2170" s="455" t="n"/>
      <c r="AH2170" s="455" t="n"/>
      <c r="AI2170" s="455" t="n"/>
      <c r="AJ2170" s="455" t="n"/>
      <c r="AK2170" s="455" t="n"/>
      <c r="AL2170" s="455" t="n"/>
      <c r="AM2170" s="455" t="n"/>
      <c r="AN2170" s="455" t="n"/>
      <c r="AO2170" s="455" t="n"/>
      <c r="AP2170" s="455" t="n"/>
      <c r="AQ2170" s="455" t="n"/>
      <c r="AR2170" s="418" t="n"/>
      <c r="AS2170" s="418" t="n"/>
      <c r="AT2170" s="418" t="n"/>
    </row>
    <row r="2171">
      <c r="A2171" s="417" t="n">
        <v>2162</v>
      </c>
      <c r="B2171" s="418" t="inlineStr">
        <is>
          <t>Import(Material)</t>
        </is>
      </c>
      <c r="C2171" s="418" t="inlineStr">
        <is>
          <t>សូស៊ីយេតេ កុងសេស្យូនែរ ដឺ ឡាអេរ៉ូព័រ</t>
        </is>
      </c>
      <c r="D2171" s="418" t="inlineStr">
        <is>
          <t>L001-100047300</t>
        </is>
      </c>
      <c r="E2171" s="418" t="inlineStr">
        <is>
          <t>2200-063338</t>
        </is>
      </c>
      <c r="F2171" s="419" t="n">
        <v>44876</v>
      </c>
      <c r="G2171" s="420" t="n">
        <v>23035</v>
      </c>
      <c r="H2171" s="418" t="n"/>
      <c r="I2171" s="455" t="n">
        <v>23035</v>
      </c>
      <c r="J2171" s="418">
        <f>IF(L2171&lt;&gt;"",L2171,K2171)</f>
        <v/>
      </c>
      <c r="K2171" s="418">
        <f>IF(AND(T2171=TRUE, U2171=TRUE, V2171=TRUE), IF(W2171&lt;-0.05, "អនុញ្ញាត (អ្នកផ្គត់ផ្គង់ប្រកាសខ្វះ)", "បានប្រកាស (អនុញ្ញាត)"), IF(AND(T2171=FALSE, U2171=FALSE, V2171=FALSE), "ព្យួរទុក (មិនមានទិន្នន័យ)", "ប្រកាសខុស (ព្យួរទុក)"))</f>
        <v/>
      </c>
      <c r="L2171" s="418" t="inlineStr"/>
      <c r="M2171" s="418" t="inlineStr"/>
      <c r="N2171" s="455" t="n"/>
      <c r="O2171" s="455">
        <f>IF(W2171&lt;0,AI2171,I2171)</f>
        <v/>
      </c>
      <c r="P2171" s="455">
        <f>I2171-O2171</f>
        <v/>
      </c>
      <c r="Q2171" s="418" t="n"/>
      <c r="R2171" s="418" t="inlineStr">
        <is>
          <t>2200-063338</t>
        </is>
      </c>
      <c r="S2171" s="418" t="inlineStr"/>
      <c r="T2171" s="418">
        <f>R2171=S2171</f>
        <v/>
      </c>
      <c r="U2171" s="418">
        <f>AND(MONTH(F2171)=MONTH(Y2171), YEAR(F2171)=YEAR(Y2171))</f>
        <v/>
      </c>
      <c r="V2171" s="418">
        <f>AND(AC2171&lt;&gt;"", 'Company information'!D$4&lt;&gt;"", RIGHT(SUBSTITUTE(AC2171,"-",""),9)=RIGHT(SUBSTITUTE('Company information'!D$4,"-",""),9))</f>
        <v/>
      </c>
      <c r="W2171" s="418">
        <f>AI2171-I2171</f>
        <v/>
      </c>
      <c r="X2171" s="455" t="n"/>
      <c r="Y2171" s="417" t="n"/>
      <c r="Z2171" s="418" t="n"/>
      <c r="AA2171" s="418" t="n"/>
      <c r="AB2171" s="418" t="n"/>
      <c r="AC2171" s="418" t="n"/>
      <c r="AD2171" s="418" t="n"/>
      <c r="AE2171" s="455" t="n"/>
      <c r="AF2171" s="455" t="n"/>
      <c r="AG2171" s="455" t="n"/>
      <c r="AH2171" s="455" t="n"/>
      <c r="AI2171" s="455" t="n"/>
      <c r="AJ2171" s="455" t="n"/>
      <c r="AK2171" s="455" t="n"/>
      <c r="AL2171" s="455" t="n"/>
      <c r="AM2171" s="455" t="n"/>
      <c r="AN2171" s="455" t="n"/>
      <c r="AO2171" s="455" t="n"/>
      <c r="AP2171" s="455" t="n"/>
      <c r="AQ2171" s="455" t="n"/>
      <c r="AR2171" s="418" t="n"/>
      <c r="AS2171" s="418" t="n"/>
      <c r="AT2171" s="418" t="n"/>
    </row>
    <row r="2172">
      <c r="A2172" s="417" t="n">
        <v>2163</v>
      </c>
      <c r="B2172" s="418" t="inlineStr">
        <is>
          <t>Import(Material)</t>
        </is>
      </c>
      <c r="C2172" s="418" t="inlineStr">
        <is>
          <t>សូស៊ីយេតេ កុងសេស្យូនែរ ដឺ ឡាអេរ៉ូព័រ</t>
        </is>
      </c>
      <c r="D2172" s="418" t="inlineStr">
        <is>
          <t>L001-100047300</t>
        </is>
      </c>
      <c r="E2172" s="418" t="inlineStr">
        <is>
          <t>2200-062397</t>
        </is>
      </c>
      <c r="F2172" s="419" t="n">
        <v>44662</v>
      </c>
      <c r="G2172" s="420" t="n">
        <v>48820</v>
      </c>
      <c r="H2172" s="418" t="n"/>
      <c r="I2172" s="455" t="n">
        <v>48820</v>
      </c>
      <c r="J2172" s="418">
        <f>IF(L2172&lt;&gt;"",L2172,K2172)</f>
        <v/>
      </c>
      <c r="K2172" s="418">
        <f>IF(AND(T2172=TRUE, U2172=TRUE, V2172=TRUE), IF(W2172&lt;-0.05, "អនុញ្ញាត (អ្នកផ្គត់ផ្គង់ប្រកាសខ្វះ)", "បានប្រកាស (អនុញ្ញាត)"), IF(AND(T2172=FALSE, U2172=FALSE, V2172=FALSE), "ព្យួរទុក (មិនមានទិន្នន័យ)", "ប្រកាសខុស (ព្យួរទុក)"))</f>
        <v/>
      </c>
      <c r="L2172" s="418" t="inlineStr"/>
      <c r="M2172" s="418" t="inlineStr"/>
      <c r="N2172" s="455" t="n"/>
      <c r="O2172" s="455">
        <f>IF(W2172&lt;0,AI2172,I2172)</f>
        <v/>
      </c>
      <c r="P2172" s="455">
        <f>I2172-O2172</f>
        <v/>
      </c>
      <c r="Q2172" s="418" t="n"/>
      <c r="R2172" s="418" t="inlineStr">
        <is>
          <t>2200-062397</t>
        </is>
      </c>
      <c r="S2172" s="418" t="inlineStr"/>
      <c r="T2172" s="418">
        <f>R2172=S2172</f>
        <v/>
      </c>
      <c r="U2172" s="418">
        <f>AND(MONTH(F2172)=MONTH(Y2172), YEAR(F2172)=YEAR(Y2172))</f>
        <v/>
      </c>
      <c r="V2172" s="418">
        <f>AND(AC2172&lt;&gt;"", 'Company information'!D$4&lt;&gt;"", RIGHT(SUBSTITUTE(AC2172,"-",""),9)=RIGHT(SUBSTITUTE('Company information'!D$4,"-",""),9))</f>
        <v/>
      </c>
      <c r="W2172" s="418">
        <f>AI2172-I2172</f>
        <v/>
      </c>
      <c r="X2172" s="455" t="n"/>
      <c r="Y2172" s="417" t="n"/>
      <c r="Z2172" s="418" t="n"/>
      <c r="AA2172" s="418" t="n"/>
      <c r="AB2172" s="418" t="n"/>
      <c r="AC2172" s="418" t="n"/>
      <c r="AD2172" s="418" t="n"/>
      <c r="AE2172" s="455" t="n"/>
      <c r="AF2172" s="455" t="n"/>
      <c r="AG2172" s="455" t="n"/>
      <c r="AH2172" s="455" t="n"/>
      <c r="AI2172" s="455" t="n"/>
      <c r="AJ2172" s="455" t="n"/>
      <c r="AK2172" s="455" t="n"/>
      <c r="AL2172" s="455" t="n"/>
      <c r="AM2172" s="455" t="n"/>
      <c r="AN2172" s="455" t="n"/>
      <c r="AO2172" s="455" t="n"/>
      <c r="AP2172" s="455" t="n"/>
      <c r="AQ2172" s="455" t="n"/>
      <c r="AR2172" s="418" t="n"/>
      <c r="AS2172" s="418" t="n"/>
      <c r="AT2172" s="418" t="n"/>
    </row>
    <row r="2173">
      <c r="A2173" s="417" t="n">
        <v>2164</v>
      </c>
      <c r="B2173" s="418" t="inlineStr">
        <is>
          <t>Import(Material)</t>
        </is>
      </c>
      <c r="C2173" s="418" t="inlineStr">
        <is>
          <t>សូស៊ីយេតេ កុងសេស្យូនែរ ដឺ ឡាអេរ៉ូព័រ</t>
        </is>
      </c>
      <c r="D2173" s="418" t="inlineStr">
        <is>
          <t>L001-100047300</t>
        </is>
      </c>
      <c r="E2173" s="418" t="inlineStr">
        <is>
          <t>2200-062393</t>
        </is>
      </c>
      <c r="F2173" s="419" t="n">
        <v>44662</v>
      </c>
      <c r="G2173" s="420" t="n">
        <v>53825</v>
      </c>
      <c r="H2173" s="418" t="n"/>
      <c r="I2173" s="455" t="n">
        <v>53825</v>
      </c>
      <c r="J2173" s="418">
        <f>IF(L2173&lt;&gt;"",L2173,K2173)</f>
        <v/>
      </c>
      <c r="K2173" s="418">
        <f>IF(AND(T2173=TRUE, U2173=TRUE, V2173=TRUE), IF(W2173&lt;-0.05, "អនុញ្ញាត (អ្នកផ្គត់ផ្គង់ប្រកាសខ្វះ)", "បានប្រកាស (អនុញ្ញាត)"), IF(AND(T2173=FALSE, U2173=FALSE, V2173=FALSE), "ព្យួរទុក (មិនមានទិន្នន័យ)", "ប្រកាសខុស (ព្យួរទុក)"))</f>
        <v/>
      </c>
      <c r="L2173" s="418" t="inlineStr"/>
      <c r="M2173" s="418" t="inlineStr"/>
      <c r="N2173" s="455" t="n"/>
      <c r="O2173" s="455">
        <f>IF(W2173&lt;0,AI2173,I2173)</f>
        <v/>
      </c>
      <c r="P2173" s="455">
        <f>I2173-O2173</f>
        <v/>
      </c>
      <c r="Q2173" s="418" t="n"/>
      <c r="R2173" s="418" t="inlineStr">
        <is>
          <t>2200-062393</t>
        </is>
      </c>
      <c r="S2173" s="418" t="inlineStr"/>
      <c r="T2173" s="418">
        <f>R2173=S2173</f>
        <v/>
      </c>
      <c r="U2173" s="418">
        <f>AND(MONTH(F2173)=MONTH(Y2173), YEAR(F2173)=YEAR(Y2173))</f>
        <v/>
      </c>
      <c r="V2173" s="418">
        <f>AND(AC2173&lt;&gt;"", 'Company information'!D$4&lt;&gt;"", RIGHT(SUBSTITUTE(AC2173,"-",""),9)=RIGHT(SUBSTITUTE('Company information'!D$4,"-",""),9))</f>
        <v/>
      </c>
      <c r="W2173" s="418">
        <f>AI2173-I2173</f>
        <v/>
      </c>
      <c r="X2173" s="455" t="n"/>
      <c r="Y2173" s="417" t="n"/>
      <c r="Z2173" s="418" t="n"/>
      <c r="AA2173" s="418" t="n"/>
      <c r="AB2173" s="418" t="n"/>
      <c r="AC2173" s="418" t="n"/>
      <c r="AD2173" s="418" t="n"/>
      <c r="AE2173" s="455" t="n"/>
      <c r="AF2173" s="455" t="n"/>
      <c r="AG2173" s="455" t="n"/>
      <c r="AH2173" s="455" t="n"/>
      <c r="AI2173" s="455" t="n"/>
      <c r="AJ2173" s="455" t="n"/>
      <c r="AK2173" s="455" t="n"/>
      <c r="AL2173" s="455" t="n"/>
      <c r="AM2173" s="455" t="n"/>
      <c r="AN2173" s="455" t="n"/>
      <c r="AO2173" s="455" t="n"/>
      <c r="AP2173" s="455" t="n"/>
      <c r="AQ2173" s="455" t="n"/>
      <c r="AR2173" s="418" t="n"/>
      <c r="AS2173" s="418" t="n"/>
      <c r="AT2173" s="418" t="n"/>
    </row>
    <row r="2174">
      <c r="A2174" s="417" t="n">
        <v>2165</v>
      </c>
      <c r="B2174" s="418" t="inlineStr">
        <is>
          <t>Import(Material)</t>
        </is>
      </c>
      <c r="C2174" s="418" t="inlineStr">
        <is>
          <t>សូស៊ីយេតេ កុងសេស្យូនែរ ដឺ ឡាអេរ៉ូព័រ</t>
        </is>
      </c>
      <c r="D2174" s="418" t="inlineStr">
        <is>
          <t>L001-100047300</t>
        </is>
      </c>
      <c r="E2174" s="418" t="inlineStr">
        <is>
          <t>2200-062396</t>
        </is>
      </c>
      <c r="F2174" s="419" t="n">
        <v>44662</v>
      </c>
      <c r="G2174" s="420" t="n">
        <v>15246</v>
      </c>
      <c r="H2174" s="418" t="n"/>
      <c r="I2174" s="455" t="n">
        <v>15246</v>
      </c>
      <c r="J2174" s="418">
        <f>IF(L2174&lt;&gt;"",L2174,K2174)</f>
        <v/>
      </c>
      <c r="K2174" s="418">
        <f>IF(AND(T2174=TRUE, U2174=TRUE, V2174=TRUE), IF(W2174&lt;-0.05, "អនុញ្ញាត (អ្នកផ្គត់ផ្គង់ប្រកាសខ្វះ)", "បានប្រកាស (អនុញ្ញាត)"), IF(AND(T2174=FALSE, U2174=FALSE, V2174=FALSE), "ព្យួរទុក (មិនមានទិន្នន័យ)", "ប្រកាសខុស (ព្យួរទុក)"))</f>
        <v/>
      </c>
      <c r="L2174" s="418" t="inlineStr"/>
      <c r="M2174" s="418" t="inlineStr"/>
      <c r="N2174" s="455" t="n"/>
      <c r="O2174" s="455">
        <f>IF(W2174&lt;0,AI2174,I2174)</f>
        <v/>
      </c>
      <c r="P2174" s="455">
        <f>I2174-O2174</f>
        <v/>
      </c>
      <c r="Q2174" s="418" t="n"/>
      <c r="R2174" s="418" t="inlineStr">
        <is>
          <t>2200-062396</t>
        </is>
      </c>
      <c r="S2174" s="418" t="inlineStr"/>
      <c r="T2174" s="418">
        <f>R2174=S2174</f>
        <v/>
      </c>
      <c r="U2174" s="418">
        <f>AND(MONTH(F2174)=MONTH(Y2174), YEAR(F2174)=YEAR(Y2174))</f>
        <v/>
      </c>
      <c r="V2174" s="418">
        <f>AND(AC2174&lt;&gt;"", 'Company information'!D$4&lt;&gt;"", RIGHT(SUBSTITUTE(AC2174,"-",""),9)=RIGHT(SUBSTITUTE('Company information'!D$4,"-",""),9))</f>
        <v/>
      </c>
      <c r="W2174" s="418">
        <f>AI2174-I2174</f>
        <v/>
      </c>
      <c r="X2174" s="455" t="n"/>
      <c r="Y2174" s="417" t="n"/>
      <c r="Z2174" s="418" t="n"/>
      <c r="AA2174" s="418" t="n"/>
      <c r="AB2174" s="418" t="n"/>
      <c r="AC2174" s="418" t="n"/>
      <c r="AD2174" s="418" t="n"/>
      <c r="AE2174" s="455" t="n"/>
      <c r="AF2174" s="455" t="n"/>
      <c r="AG2174" s="455" t="n"/>
      <c r="AH2174" s="455" t="n"/>
      <c r="AI2174" s="455" t="n"/>
      <c r="AJ2174" s="455" t="n"/>
      <c r="AK2174" s="455" t="n"/>
      <c r="AL2174" s="455" t="n"/>
      <c r="AM2174" s="455" t="n"/>
      <c r="AN2174" s="455" t="n"/>
      <c r="AO2174" s="455" t="n"/>
      <c r="AP2174" s="455" t="n"/>
      <c r="AQ2174" s="455" t="n"/>
      <c r="AR2174" s="418" t="n"/>
      <c r="AS2174" s="418" t="n"/>
      <c r="AT2174" s="418" t="n"/>
    </row>
    <row r="2175">
      <c r="A2175" s="417" t="n">
        <v>2166</v>
      </c>
      <c r="B2175" s="418" t="inlineStr">
        <is>
          <t>Import(Material)</t>
        </is>
      </c>
      <c r="C2175" s="418" t="inlineStr">
        <is>
          <t>សូស៊ីយេតេ កុងសេស្យូនែរ ដឺ ឡាអេរ៉ូព័រ</t>
        </is>
      </c>
      <c r="D2175" s="418" t="inlineStr">
        <is>
          <t>L001-100047300</t>
        </is>
      </c>
      <c r="E2175" s="418" t="inlineStr">
        <is>
          <t>2200-062394</t>
        </is>
      </c>
      <c r="F2175" s="419" t="n">
        <v>44662</v>
      </c>
      <c r="G2175" s="420" t="n">
        <v>59825</v>
      </c>
      <c r="H2175" s="418" t="n"/>
      <c r="I2175" s="455" t="n">
        <v>59825</v>
      </c>
      <c r="J2175" s="418">
        <f>IF(L2175&lt;&gt;"",L2175,K2175)</f>
        <v/>
      </c>
      <c r="K2175" s="418">
        <f>IF(AND(T2175=TRUE, U2175=TRUE, V2175=TRUE), IF(W2175&lt;-0.05, "អនុញ្ញាត (អ្នកផ្គត់ផ្គង់ប្រកាសខ្វះ)", "បានប្រកាស (អនុញ្ញាត)"), IF(AND(T2175=FALSE, U2175=FALSE, V2175=FALSE), "ព្យួរទុក (មិនមានទិន្នន័យ)", "ប្រកាសខុស (ព្យួរទុក)"))</f>
        <v/>
      </c>
      <c r="L2175" s="418" t="inlineStr"/>
      <c r="M2175" s="418" t="inlineStr"/>
      <c r="N2175" s="455" t="n"/>
      <c r="O2175" s="455">
        <f>IF(W2175&lt;0,AI2175,I2175)</f>
        <v/>
      </c>
      <c r="P2175" s="455">
        <f>I2175-O2175</f>
        <v/>
      </c>
      <c r="Q2175" s="418" t="n"/>
      <c r="R2175" s="418" t="inlineStr">
        <is>
          <t>2200-062394</t>
        </is>
      </c>
      <c r="S2175" s="418" t="inlineStr"/>
      <c r="T2175" s="418">
        <f>R2175=S2175</f>
        <v/>
      </c>
      <c r="U2175" s="418">
        <f>AND(MONTH(F2175)=MONTH(Y2175), YEAR(F2175)=YEAR(Y2175))</f>
        <v/>
      </c>
      <c r="V2175" s="418">
        <f>AND(AC2175&lt;&gt;"", 'Company information'!D$4&lt;&gt;"", RIGHT(SUBSTITUTE(AC2175,"-",""),9)=RIGHT(SUBSTITUTE('Company information'!D$4,"-",""),9))</f>
        <v/>
      </c>
      <c r="W2175" s="418">
        <f>AI2175-I2175</f>
        <v/>
      </c>
      <c r="X2175" s="455" t="n"/>
      <c r="Y2175" s="417" t="n"/>
      <c r="Z2175" s="418" t="n"/>
      <c r="AA2175" s="418" t="n"/>
      <c r="AB2175" s="418" t="n"/>
      <c r="AC2175" s="418" t="n"/>
      <c r="AD2175" s="418" t="n"/>
      <c r="AE2175" s="455" t="n"/>
      <c r="AF2175" s="455" t="n"/>
      <c r="AG2175" s="455" t="n"/>
      <c r="AH2175" s="455" t="n"/>
      <c r="AI2175" s="455" t="n"/>
      <c r="AJ2175" s="455" t="n"/>
      <c r="AK2175" s="455" t="n"/>
      <c r="AL2175" s="455" t="n"/>
      <c r="AM2175" s="455" t="n"/>
      <c r="AN2175" s="455" t="n"/>
      <c r="AO2175" s="455" t="n"/>
      <c r="AP2175" s="455" t="n"/>
      <c r="AQ2175" s="455" t="n"/>
      <c r="AR2175" s="418" t="n"/>
      <c r="AS2175" s="418" t="n"/>
      <c r="AT2175" s="418" t="n"/>
    </row>
    <row r="2176">
      <c r="A2176" s="417" t="n">
        <v>2167</v>
      </c>
      <c r="B2176" s="418" t="inlineStr">
        <is>
          <t>Import(Material)</t>
        </is>
      </c>
      <c r="C2176" s="418" t="inlineStr">
        <is>
          <t>សូស៊ីយេតេ កុងសេស្យូនែរ ដឺ ឡាអេរ៉ូព័រ</t>
        </is>
      </c>
      <c r="D2176" s="418" t="inlineStr">
        <is>
          <t>L001-100047300</t>
        </is>
      </c>
      <c r="E2176" s="418" t="inlineStr">
        <is>
          <t>2200-062395</t>
        </is>
      </c>
      <c r="F2176" s="419" t="n">
        <v>44662</v>
      </c>
      <c r="G2176" s="420" t="n">
        <v>49716</v>
      </c>
      <c r="H2176" s="418" t="n"/>
      <c r="I2176" s="455" t="n">
        <v>49716</v>
      </c>
      <c r="J2176" s="418">
        <f>IF(L2176&lt;&gt;"",L2176,K2176)</f>
        <v/>
      </c>
      <c r="K2176" s="418">
        <f>IF(AND(T2176=TRUE, U2176=TRUE, V2176=TRUE), IF(W2176&lt;-0.05, "អនុញ្ញាត (អ្នកផ្គត់ផ្គង់ប្រកាសខ្វះ)", "បានប្រកាស (អនុញ្ញាត)"), IF(AND(T2176=FALSE, U2176=FALSE, V2176=FALSE), "ព្យួរទុក (មិនមានទិន្នន័យ)", "ប្រកាសខុស (ព្យួរទុក)"))</f>
        <v/>
      </c>
      <c r="L2176" s="418" t="inlineStr"/>
      <c r="M2176" s="418" t="inlineStr"/>
      <c r="N2176" s="455" t="n"/>
      <c r="O2176" s="455">
        <f>IF(W2176&lt;0,AI2176,I2176)</f>
        <v/>
      </c>
      <c r="P2176" s="455">
        <f>I2176-O2176</f>
        <v/>
      </c>
      <c r="Q2176" s="418" t="n"/>
      <c r="R2176" s="418" t="inlineStr">
        <is>
          <t>2200-062395</t>
        </is>
      </c>
      <c r="S2176" s="418" t="inlineStr"/>
      <c r="T2176" s="418">
        <f>R2176=S2176</f>
        <v/>
      </c>
      <c r="U2176" s="418">
        <f>AND(MONTH(F2176)=MONTH(Y2176), YEAR(F2176)=YEAR(Y2176))</f>
        <v/>
      </c>
      <c r="V2176" s="418">
        <f>AND(AC2176&lt;&gt;"", 'Company information'!D$4&lt;&gt;"", RIGHT(SUBSTITUTE(AC2176,"-",""),9)=RIGHT(SUBSTITUTE('Company information'!D$4,"-",""),9))</f>
        <v/>
      </c>
      <c r="W2176" s="418">
        <f>AI2176-I2176</f>
        <v/>
      </c>
      <c r="X2176" s="455" t="n"/>
      <c r="Y2176" s="417" t="n"/>
      <c r="Z2176" s="418" t="n"/>
      <c r="AA2176" s="418" t="n"/>
      <c r="AB2176" s="418" t="n"/>
      <c r="AC2176" s="418" t="n"/>
      <c r="AD2176" s="418" t="n"/>
      <c r="AE2176" s="455" t="n"/>
      <c r="AF2176" s="455" t="n"/>
      <c r="AG2176" s="455" t="n"/>
      <c r="AH2176" s="455" t="n"/>
      <c r="AI2176" s="455" t="n"/>
      <c r="AJ2176" s="455" t="n"/>
      <c r="AK2176" s="455" t="n"/>
      <c r="AL2176" s="455" t="n"/>
      <c r="AM2176" s="455" t="n"/>
      <c r="AN2176" s="455" t="n"/>
      <c r="AO2176" s="455" t="n"/>
      <c r="AP2176" s="455" t="n"/>
      <c r="AQ2176" s="455" t="n"/>
      <c r="AR2176" s="418" t="n"/>
      <c r="AS2176" s="418" t="n"/>
      <c r="AT2176" s="418" t="n"/>
    </row>
    <row r="2177">
      <c r="A2177" s="417" t="n">
        <v>2168</v>
      </c>
      <c r="B2177" s="418" t="inlineStr">
        <is>
          <t>Monthly Charge of Photo Copies Rental from 06/04/2024-06/05/2024</t>
        </is>
      </c>
      <c r="C2177" s="418" t="inlineStr">
        <is>
          <t>សូស៊ីយេតេ កុងសេស្យូនែរ ដឺ ឡាអេរ៉ូព័រ</t>
        </is>
      </c>
      <c r="D2177" s="418" t="inlineStr">
        <is>
          <t>L001-100047300</t>
        </is>
      </c>
      <c r="E2177" s="418" t="inlineStr">
        <is>
          <t>2200-062401</t>
        </is>
      </c>
      <c r="F2177" s="419" t="n">
        <v>44662</v>
      </c>
      <c r="G2177" s="420" t="n">
        <v>54123</v>
      </c>
      <c r="H2177" s="418" t="n"/>
      <c r="I2177" s="455" t="n">
        <v>54123</v>
      </c>
      <c r="J2177" s="418">
        <f>IF(L2177&lt;&gt;"",L2177,K2177)</f>
        <v/>
      </c>
      <c r="K2177" s="418">
        <f>IF(AND(T2177=TRUE, U2177=TRUE, V2177=TRUE), IF(W2177&lt;-0.05, "អនុញ្ញាត (អ្នកផ្គត់ផ្គង់ប្រកាសខ្វះ)", "បានប្រកាស (អនុញ្ញាត)"), IF(AND(T2177=FALSE, U2177=FALSE, V2177=FALSE), "ព្យួរទុក (មិនមានទិន្នន័យ)", "ប្រកាសខុស (ព្យួរទុក)"))</f>
        <v/>
      </c>
      <c r="L2177" s="418" t="inlineStr"/>
      <c r="M2177" s="418" t="inlineStr"/>
      <c r="N2177" s="455" t="n"/>
      <c r="O2177" s="455">
        <f>IF(W2177&lt;0,AI2177,I2177)</f>
        <v/>
      </c>
      <c r="P2177" s="455">
        <f>I2177-O2177</f>
        <v/>
      </c>
      <c r="Q2177" s="418" t="n"/>
      <c r="R2177" s="418" t="inlineStr">
        <is>
          <t>2200-062401</t>
        </is>
      </c>
      <c r="S2177" s="418" t="inlineStr"/>
      <c r="T2177" s="418">
        <f>R2177=S2177</f>
        <v/>
      </c>
      <c r="U2177" s="418">
        <f>AND(MONTH(F2177)=MONTH(Y2177), YEAR(F2177)=YEAR(Y2177))</f>
        <v/>
      </c>
      <c r="V2177" s="418">
        <f>AND(AC2177&lt;&gt;"", 'Company information'!D$4&lt;&gt;"", RIGHT(SUBSTITUTE(AC2177,"-",""),9)=RIGHT(SUBSTITUTE('Company information'!D$4,"-",""),9))</f>
        <v/>
      </c>
      <c r="W2177" s="418">
        <f>AI2177-I2177</f>
        <v/>
      </c>
      <c r="X2177" s="455" t="n"/>
      <c r="Y2177" s="417" t="n"/>
      <c r="Z2177" s="418" t="n"/>
      <c r="AA2177" s="418" t="n"/>
      <c r="AB2177" s="418" t="n"/>
      <c r="AC2177" s="418" t="n"/>
      <c r="AD2177" s="418" t="n"/>
      <c r="AE2177" s="455" t="n"/>
      <c r="AF2177" s="455" t="n"/>
      <c r="AG2177" s="455" t="n"/>
      <c r="AH2177" s="455" t="n"/>
      <c r="AI2177" s="455" t="n"/>
      <c r="AJ2177" s="455" t="n"/>
      <c r="AK2177" s="455" t="n"/>
      <c r="AL2177" s="455" t="n"/>
      <c r="AM2177" s="455" t="n"/>
      <c r="AN2177" s="455" t="n"/>
      <c r="AO2177" s="455" t="n"/>
      <c r="AP2177" s="455" t="n"/>
      <c r="AQ2177" s="455" t="n"/>
      <c r="AR2177" s="418" t="n"/>
      <c r="AS2177" s="418" t="n"/>
      <c r="AT2177" s="418" t="n"/>
    </row>
    <row r="2178">
      <c r="A2178" s="417" t="n">
        <v>2169</v>
      </c>
      <c r="B2178" s="418" t="inlineStr">
        <is>
          <t>Monthly Charge of Photo Copies Rental from 06/04/2024-06/05/2024</t>
        </is>
      </c>
      <c r="C2178" s="418" t="inlineStr">
        <is>
          <t>សូស៊ីយេតេ កុងសេស្យូនែរ ដឺ ឡាអេរ៉ូព័រ</t>
        </is>
      </c>
      <c r="D2178" s="418" t="inlineStr">
        <is>
          <t>L001-100047300</t>
        </is>
      </c>
      <c r="E2178" s="418" t="inlineStr">
        <is>
          <t>2200-062400</t>
        </is>
      </c>
      <c r="F2178" s="419" t="n">
        <v>44662</v>
      </c>
      <c r="G2178" s="420" t="n">
        <v>27412</v>
      </c>
      <c r="H2178" s="418" t="n"/>
      <c r="I2178" s="455" t="n">
        <v>27412</v>
      </c>
      <c r="J2178" s="418">
        <f>IF(L2178&lt;&gt;"",L2178,K2178)</f>
        <v/>
      </c>
      <c r="K2178" s="418">
        <f>IF(AND(T2178=TRUE, U2178=TRUE, V2178=TRUE), IF(W2178&lt;-0.05, "អនុញ្ញាត (អ្នកផ្គត់ផ្គង់ប្រកាសខ្វះ)", "បានប្រកាស (អនុញ្ញាត)"), IF(AND(T2178=FALSE, U2178=FALSE, V2178=FALSE), "ព្យួរទុក (មិនមានទិន្នន័យ)", "ប្រកាសខុស (ព្យួរទុក)"))</f>
        <v/>
      </c>
      <c r="L2178" s="418" t="inlineStr"/>
      <c r="M2178" s="418" t="inlineStr"/>
      <c r="N2178" s="455" t="n"/>
      <c r="O2178" s="455">
        <f>IF(W2178&lt;0,AI2178,I2178)</f>
        <v/>
      </c>
      <c r="P2178" s="455">
        <f>I2178-O2178</f>
        <v/>
      </c>
      <c r="Q2178" s="418" t="n"/>
      <c r="R2178" s="418" t="inlineStr">
        <is>
          <t>2200-062400</t>
        </is>
      </c>
      <c r="S2178" s="418" t="inlineStr"/>
      <c r="T2178" s="418">
        <f>R2178=S2178</f>
        <v/>
      </c>
      <c r="U2178" s="418">
        <f>AND(MONTH(F2178)=MONTH(Y2178), YEAR(F2178)=YEAR(Y2178))</f>
        <v/>
      </c>
      <c r="V2178" s="418">
        <f>AND(AC2178&lt;&gt;"", 'Company information'!D$4&lt;&gt;"", RIGHT(SUBSTITUTE(AC2178,"-",""),9)=RIGHT(SUBSTITUTE('Company information'!D$4,"-",""),9))</f>
        <v/>
      </c>
      <c r="W2178" s="418">
        <f>AI2178-I2178</f>
        <v/>
      </c>
      <c r="X2178" s="455" t="n"/>
      <c r="Y2178" s="417" t="n"/>
      <c r="Z2178" s="418" t="n"/>
      <c r="AA2178" s="418" t="n"/>
      <c r="AB2178" s="418" t="n"/>
      <c r="AC2178" s="418" t="n"/>
      <c r="AD2178" s="418" t="n"/>
      <c r="AE2178" s="455" t="n"/>
      <c r="AF2178" s="455" t="n"/>
      <c r="AG2178" s="455" t="n"/>
      <c r="AH2178" s="455" t="n"/>
      <c r="AI2178" s="455" t="n"/>
      <c r="AJ2178" s="455" t="n"/>
      <c r="AK2178" s="455" t="n"/>
      <c r="AL2178" s="455" t="n"/>
      <c r="AM2178" s="455" t="n"/>
      <c r="AN2178" s="455" t="n"/>
      <c r="AO2178" s="455" t="n"/>
      <c r="AP2178" s="455" t="n"/>
      <c r="AQ2178" s="455" t="n"/>
      <c r="AR2178" s="418" t="n"/>
      <c r="AS2178" s="418" t="n"/>
      <c r="AT2178" s="418" t="n"/>
    </row>
    <row r="2179">
      <c r="A2179" s="417" t="n">
        <v>2170</v>
      </c>
      <c r="B2179" s="418" t="inlineStr">
        <is>
          <t>Customs Clearance Fee and Trucking Fee</t>
        </is>
      </c>
      <c r="C2179" s="418" t="inlineStr">
        <is>
          <t>សូស៊ីយេតេ កុងសេស្យូនែរ ដឺ ឡាអេរ៉ូព័រ</t>
        </is>
      </c>
      <c r="D2179" s="418" t="inlineStr">
        <is>
          <t>L001-100047300</t>
        </is>
      </c>
      <c r="E2179" s="418" t="inlineStr">
        <is>
          <t>2200-062392</t>
        </is>
      </c>
      <c r="F2179" s="419" t="n">
        <v>44662</v>
      </c>
      <c r="G2179" s="420" t="n">
        <v>1424</v>
      </c>
      <c r="H2179" s="418" t="n"/>
      <c r="I2179" s="455" t="n">
        <v>1424</v>
      </c>
      <c r="J2179" s="418">
        <f>IF(L2179&lt;&gt;"",L2179,K2179)</f>
        <v/>
      </c>
      <c r="K2179" s="418">
        <f>IF(AND(T2179=TRUE, U2179=TRUE, V2179=TRUE), IF(W2179&lt;-0.05, "អនុញ្ញាត (អ្នកផ្គត់ផ្គង់ប្រកាសខ្វះ)", "បានប្រកាស (អនុញ្ញាត)"), IF(AND(T2179=FALSE, U2179=FALSE, V2179=FALSE), "ព្យួរទុក (មិនមានទិន្នន័យ)", "ប្រកាសខុស (ព្យួរទុក)"))</f>
        <v/>
      </c>
      <c r="L2179" s="418" t="inlineStr"/>
      <c r="M2179" s="418" t="inlineStr"/>
      <c r="N2179" s="455" t="n"/>
      <c r="O2179" s="455">
        <f>IF(W2179&lt;0,AI2179,I2179)</f>
        <v/>
      </c>
      <c r="P2179" s="455">
        <f>I2179-O2179</f>
        <v/>
      </c>
      <c r="Q2179" s="418" t="n"/>
      <c r="R2179" s="418" t="inlineStr">
        <is>
          <t>2200-062392</t>
        </is>
      </c>
      <c r="S2179" s="418" t="inlineStr"/>
      <c r="T2179" s="418">
        <f>R2179=S2179</f>
        <v/>
      </c>
      <c r="U2179" s="418">
        <f>AND(MONTH(F2179)=MONTH(Y2179), YEAR(F2179)=YEAR(Y2179))</f>
        <v/>
      </c>
      <c r="V2179" s="418">
        <f>AND(AC2179&lt;&gt;"", 'Company information'!D$4&lt;&gt;"", RIGHT(SUBSTITUTE(AC2179,"-",""),9)=RIGHT(SUBSTITUTE('Company information'!D$4,"-",""),9))</f>
        <v/>
      </c>
      <c r="W2179" s="418">
        <f>AI2179-I2179</f>
        <v/>
      </c>
      <c r="X2179" s="455" t="n"/>
      <c r="Y2179" s="417" t="n"/>
      <c r="Z2179" s="418" t="n"/>
      <c r="AA2179" s="418" t="n"/>
      <c r="AB2179" s="418" t="n"/>
      <c r="AC2179" s="418" t="n"/>
      <c r="AD2179" s="418" t="n"/>
      <c r="AE2179" s="455" t="n"/>
      <c r="AF2179" s="455" t="n"/>
      <c r="AG2179" s="455" t="n"/>
      <c r="AH2179" s="455" t="n"/>
      <c r="AI2179" s="455" t="n"/>
      <c r="AJ2179" s="455" t="n"/>
      <c r="AK2179" s="455" t="n"/>
      <c r="AL2179" s="455" t="n"/>
      <c r="AM2179" s="455" t="n"/>
      <c r="AN2179" s="455" t="n"/>
      <c r="AO2179" s="455" t="n"/>
      <c r="AP2179" s="455" t="n"/>
      <c r="AQ2179" s="455" t="n"/>
      <c r="AR2179" s="418" t="n"/>
      <c r="AS2179" s="418" t="n"/>
      <c r="AT2179" s="418" t="n"/>
    </row>
    <row r="2180">
      <c r="A2180" s="417" t="n">
        <v>2171</v>
      </c>
      <c r="B2180" s="418" t="inlineStr">
        <is>
          <t>Customs Clearance Fee and Trucking Fee</t>
        </is>
      </c>
      <c r="C2180" s="418" t="inlineStr">
        <is>
          <t>សូស៊ីយេតេ កុងសេស្យូនែរ ដឺ ឡាអេរ៉ូព័រ</t>
        </is>
      </c>
      <c r="D2180" s="418" t="inlineStr">
        <is>
          <t>L001-100047300</t>
        </is>
      </c>
      <c r="E2180" s="418" t="inlineStr">
        <is>
          <t>2200-062391</t>
        </is>
      </c>
      <c r="F2180" s="419" t="n">
        <v>44662</v>
      </c>
      <c r="G2180" s="420" t="n">
        <v>7326</v>
      </c>
      <c r="H2180" s="418" t="n"/>
      <c r="I2180" s="455" t="n">
        <v>7326</v>
      </c>
      <c r="J2180" s="418">
        <f>IF(L2180&lt;&gt;"",L2180,K2180)</f>
        <v/>
      </c>
      <c r="K2180" s="418">
        <f>IF(AND(T2180=TRUE, U2180=TRUE, V2180=TRUE), IF(W2180&lt;-0.05, "អនុញ្ញាត (អ្នកផ្គត់ផ្គង់ប្រកាសខ្វះ)", "បានប្រកាស (អនុញ្ញាត)"), IF(AND(T2180=FALSE, U2180=FALSE, V2180=FALSE), "ព្យួរទុក (មិនមានទិន្នន័យ)", "ប្រកាសខុស (ព្យួរទុក)"))</f>
        <v/>
      </c>
      <c r="L2180" s="418" t="inlineStr"/>
      <c r="M2180" s="418" t="inlineStr"/>
      <c r="N2180" s="455" t="n"/>
      <c r="O2180" s="455">
        <f>IF(W2180&lt;0,AI2180,I2180)</f>
        <v/>
      </c>
      <c r="P2180" s="455">
        <f>I2180-O2180</f>
        <v/>
      </c>
      <c r="Q2180" s="418" t="n"/>
      <c r="R2180" s="418" t="inlineStr">
        <is>
          <t>2200-062391</t>
        </is>
      </c>
      <c r="S2180" s="418" t="inlineStr"/>
      <c r="T2180" s="418">
        <f>R2180=S2180</f>
        <v/>
      </c>
      <c r="U2180" s="418">
        <f>AND(MONTH(F2180)=MONTH(Y2180), YEAR(F2180)=YEAR(Y2180))</f>
        <v/>
      </c>
      <c r="V2180" s="418">
        <f>AND(AC2180&lt;&gt;"", 'Company information'!D$4&lt;&gt;"", RIGHT(SUBSTITUTE(AC2180,"-",""),9)=RIGHT(SUBSTITUTE('Company information'!D$4,"-",""),9))</f>
        <v/>
      </c>
      <c r="W2180" s="418">
        <f>AI2180-I2180</f>
        <v/>
      </c>
      <c r="X2180" s="455" t="n"/>
      <c r="Y2180" s="417" t="n"/>
      <c r="Z2180" s="418" t="n"/>
      <c r="AA2180" s="418" t="n"/>
      <c r="AB2180" s="418" t="n"/>
      <c r="AC2180" s="418" t="n"/>
      <c r="AD2180" s="418" t="n"/>
      <c r="AE2180" s="455" t="n"/>
      <c r="AF2180" s="455" t="n"/>
      <c r="AG2180" s="455" t="n"/>
      <c r="AH2180" s="455" t="n"/>
      <c r="AI2180" s="455" t="n"/>
      <c r="AJ2180" s="455" t="n"/>
      <c r="AK2180" s="455" t="n"/>
      <c r="AL2180" s="455" t="n"/>
      <c r="AM2180" s="455" t="n"/>
      <c r="AN2180" s="455" t="n"/>
      <c r="AO2180" s="455" t="n"/>
      <c r="AP2180" s="455" t="n"/>
      <c r="AQ2180" s="455" t="n"/>
      <c r="AR2180" s="418" t="n"/>
      <c r="AS2180" s="418" t="n"/>
      <c r="AT2180" s="418" t="n"/>
    </row>
    <row r="2181">
      <c r="A2181" s="417" t="n">
        <v>2172</v>
      </c>
      <c r="B2181" s="418" t="inlineStr">
        <is>
          <t>Customs Clearance Fee and Trucking Fee</t>
        </is>
      </c>
      <c r="C2181" s="418" t="inlineStr">
        <is>
          <t>សូស៊ីយេតេ កុងសេស្យូនែរ ដឺ ឡាអេរ៉ូព័រ</t>
        </is>
      </c>
      <c r="D2181" s="418" t="inlineStr">
        <is>
          <t>L001-100047300</t>
        </is>
      </c>
      <c r="E2181" s="418" t="inlineStr">
        <is>
          <t>2200-062398</t>
        </is>
      </c>
      <c r="F2181" s="419" t="n">
        <v>44662</v>
      </c>
      <c r="G2181" s="420" t="n">
        <v>8120</v>
      </c>
      <c r="H2181" s="418" t="n"/>
      <c r="I2181" s="455" t="n">
        <v>8120</v>
      </c>
      <c r="J2181" s="418">
        <f>IF(L2181&lt;&gt;"",L2181,K2181)</f>
        <v/>
      </c>
      <c r="K2181" s="418">
        <f>IF(AND(T2181=TRUE, U2181=TRUE, V2181=TRUE), IF(W2181&lt;-0.05, "អនុញ្ញាត (អ្នកផ្គត់ផ្គង់ប្រកាសខ្វះ)", "បានប្រកាស (អនុញ្ញាត)"), IF(AND(T2181=FALSE, U2181=FALSE, V2181=FALSE), "ព្យួរទុក (មិនមានទិន្នន័យ)", "ប្រកាសខុស (ព្យួរទុក)"))</f>
        <v/>
      </c>
      <c r="L2181" s="418" t="inlineStr"/>
      <c r="M2181" s="418" t="inlineStr"/>
      <c r="N2181" s="455" t="n"/>
      <c r="O2181" s="455">
        <f>IF(W2181&lt;0,AI2181,I2181)</f>
        <v/>
      </c>
      <c r="P2181" s="455">
        <f>I2181-O2181</f>
        <v/>
      </c>
      <c r="Q2181" s="418" t="n"/>
      <c r="R2181" s="418" t="inlineStr">
        <is>
          <t>2200-062398</t>
        </is>
      </c>
      <c r="S2181" s="418" t="inlineStr"/>
      <c r="T2181" s="418">
        <f>R2181=S2181</f>
        <v/>
      </c>
      <c r="U2181" s="418">
        <f>AND(MONTH(F2181)=MONTH(Y2181), YEAR(F2181)=YEAR(Y2181))</f>
        <v/>
      </c>
      <c r="V2181" s="418">
        <f>AND(AC2181&lt;&gt;"", 'Company information'!D$4&lt;&gt;"", RIGHT(SUBSTITUTE(AC2181,"-",""),9)=RIGHT(SUBSTITUTE('Company information'!D$4,"-",""),9))</f>
        <v/>
      </c>
      <c r="W2181" s="418">
        <f>AI2181-I2181</f>
        <v/>
      </c>
      <c r="X2181" s="455" t="n"/>
      <c r="Y2181" s="417" t="n"/>
      <c r="Z2181" s="418" t="n"/>
      <c r="AA2181" s="418" t="n"/>
      <c r="AB2181" s="418" t="n"/>
      <c r="AC2181" s="418" t="n"/>
      <c r="AD2181" s="418" t="n"/>
      <c r="AE2181" s="455" t="n"/>
      <c r="AF2181" s="455" t="n"/>
      <c r="AG2181" s="455" t="n"/>
      <c r="AH2181" s="455" t="n"/>
      <c r="AI2181" s="455" t="n"/>
      <c r="AJ2181" s="455" t="n"/>
      <c r="AK2181" s="455" t="n"/>
      <c r="AL2181" s="455" t="n"/>
      <c r="AM2181" s="455" t="n"/>
      <c r="AN2181" s="455" t="n"/>
      <c r="AO2181" s="455" t="n"/>
      <c r="AP2181" s="455" t="n"/>
      <c r="AQ2181" s="455" t="n"/>
      <c r="AR2181" s="418" t="n"/>
      <c r="AS2181" s="418" t="n"/>
      <c r="AT2181" s="418" t="n"/>
    </row>
    <row r="2182">
      <c r="A2182" s="417" t="n">
        <v>2173</v>
      </c>
      <c r="B2182" s="418" t="inlineStr">
        <is>
          <t>Warehouse Fee</t>
        </is>
      </c>
      <c r="C2182" s="418" t="inlineStr">
        <is>
          <t>សូស៊ីយេតេ កុងសេស្យូនែរ ដឺ ឡាអេរ៉ូព័រ</t>
        </is>
      </c>
      <c r="D2182" s="418" t="inlineStr">
        <is>
          <t>L001-100047300</t>
        </is>
      </c>
      <c r="E2182" s="418" t="inlineStr">
        <is>
          <t>2200-062399</t>
        </is>
      </c>
      <c r="F2182" s="419" t="n">
        <v>44662</v>
      </c>
      <c r="G2182" s="420" t="n">
        <v>26813</v>
      </c>
      <c r="H2182" s="418" t="n"/>
      <c r="I2182" s="455" t="n">
        <v>26813</v>
      </c>
      <c r="J2182" s="418">
        <f>IF(L2182&lt;&gt;"",L2182,K2182)</f>
        <v/>
      </c>
      <c r="K2182" s="418">
        <f>IF(AND(T2182=TRUE, U2182=TRUE, V2182=TRUE), IF(W2182&lt;-0.05, "អនុញ្ញាត (អ្នកផ្គត់ផ្គង់ប្រកាសខ្វះ)", "បានប្រកាស (អនុញ្ញាត)"), IF(AND(T2182=FALSE, U2182=FALSE, V2182=FALSE), "ព្យួរទុក (មិនមានទិន្នន័យ)", "ប្រកាសខុស (ព្យួរទុក)"))</f>
        <v/>
      </c>
      <c r="L2182" s="418" t="inlineStr"/>
      <c r="M2182" s="418" t="inlineStr"/>
      <c r="N2182" s="455" t="n"/>
      <c r="O2182" s="455">
        <f>IF(W2182&lt;0,AI2182,I2182)</f>
        <v/>
      </c>
      <c r="P2182" s="455">
        <f>I2182-O2182</f>
        <v/>
      </c>
      <c r="Q2182" s="418" t="n"/>
      <c r="R2182" s="418" t="inlineStr">
        <is>
          <t>2200-062399</t>
        </is>
      </c>
      <c r="S2182" s="418" t="inlineStr"/>
      <c r="T2182" s="418">
        <f>R2182=S2182</f>
        <v/>
      </c>
      <c r="U2182" s="418">
        <f>AND(MONTH(F2182)=MONTH(Y2182), YEAR(F2182)=YEAR(Y2182))</f>
        <v/>
      </c>
      <c r="V2182" s="418">
        <f>AND(AC2182&lt;&gt;"", 'Company information'!D$4&lt;&gt;"", RIGHT(SUBSTITUTE(AC2182,"-",""),9)=RIGHT(SUBSTITUTE('Company information'!D$4,"-",""),9))</f>
        <v/>
      </c>
      <c r="W2182" s="418">
        <f>AI2182-I2182</f>
        <v/>
      </c>
      <c r="X2182" s="455" t="n"/>
      <c r="Y2182" s="417" t="n"/>
      <c r="Z2182" s="418" t="n"/>
      <c r="AA2182" s="418" t="n"/>
      <c r="AB2182" s="418" t="n"/>
      <c r="AC2182" s="418" t="n"/>
      <c r="AD2182" s="418" t="n"/>
      <c r="AE2182" s="455" t="n"/>
      <c r="AF2182" s="455" t="n"/>
      <c r="AG2182" s="455" t="n"/>
      <c r="AH2182" s="455" t="n"/>
      <c r="AI2182" s="455" t="n"/>
      <c r="AJ2182" s="455" t="n"/>
      <c r="AK2182" s="455" t="n"/>
      <c r="AL2182" s="455" t="n"/>
      <c r="AM2182" s="455" t="n"/>
      <c r="AN2182" s="455" t="n"/>
      <c r="AO2182" s="455" t="n"/>
      <c r="AP2182" s="455" t="n"/>
      <c r="AQ2182" s="455" t="n"/>
      <c r="AR2182" s="418" t="n"/>
      <c r="AS2182" s="418" t="n"/>
      <c r="AT2182" s="418" t="n"/>
    </row>
    <row r="2183">
      <c r="A2183" s="417" t="n">
        <v>2174</v>
      </c>
      <c r="B2183" s="418" t="inlineStr">
        <is>
          <t>Import Shipment Expense</t>
        </is>
      </c>
      <c r="C2183" s="418" t="inlineStr">
        <is>
          <t>សូស៊ីយេតេ កុងសេស្យូនែរ ដឺ ឡាអេរ៉ូព័រ</t>
        </is>
      </c>
      <c r="D2183" s="418" t="inlineStr">
        <is>
          <t>L001-100047300</t>
        </is>
      </c>
      <c r="E2183" s="418" t="inlineStr">
        <is>
          <t>2200-062390</t>
        </is>
      </c>
      <c r="F2183" s="419" t="n">
        <v>44662</v>
      </c>
      <c r="G2183" s="420" t="n">
        <v>6365</v>
      </c>
      <c r="H2183" s="418" t="n"/>
      <c r="I2183" s="455" t="n">
        <v>6365</v>
      </c>
      <c r="J2183" s="418">
        <f>IF(L2183&lt;&gt;"",L2183,K2183)</f>
        <v/>
      </c>
      <c r="K2183" s="418">
        <f>IF(AND(T2183=TRUE, U2183=TRUE, V2183=TRUE), IF(W2183&lt;-0.05, "អនុញ្ញាត (អ្នកផ្គត់ផ្គង់ប្រកាសខ្វះ)", "បានប្រកាស (អនុញ្ញាត)"), IF(AND(T2183=FALSE, U2183=FALSE, V2183=FALSE), "ព្យួរទុក (មិនមានទិន្នន័យ)", "ប្រកាសខុស (ព្យួរទុក)"))</f>
        <v/>
      </c>
      <c r="L2183" s="418" t="inlineStr"/>
      <c r="M2183" s="418" t="inlineStr"/>
      <c r="N2183" s="455" t="n"/>
      <c r="O2183" s="455">
        <f>IF(W2183&lt;0,AI2183,I2183)</f>
        <v/>
      </c>
      <c r="P2183" s="455">
        <f>I2183-O2183</f>
        <v/>
      </c>
      <c r="Q2183" s="418" t="n"/>
      <c r="R2183" s="418" t="inlineStr">
        <is>
          <t>2200-062390</t>
        </is>
      </c>
      <c r="S2183" s="418" t="inlineStr"/>
      <c r="T2183" s="418">
        <f>R2183=S2183</f>
        <v/>
      </c>
      <c r="U2183" s="418">
        <f>AND(MONTH(F2183)=MONTH(Y2183), YEAR(F2183)=YEAR(Y2183))</f>
        <v/>
      </c>
      <c r="V2183" s="418">
        <f>AND(AC2183&lt;&gt;"", 'Company information'!D$4&lt;&gt;"", RIGHT(SUBSTITUTE(AC2183,"-",""),9)=RIGHT(SUBSTITUTE('Company information'!D$4,"-",""),9))</f>
        <v/>
      </c>
      <c r="W2183" s="418">
        <f>AI2183-I2183</f>
        <v/>
      </c>
      <c r="X2183" s="455" t="n"/>
      <c r="Y2183" s="417" t="n"/>
      <c r="Z2183" s="418" t="n"/>
      <c r="AA2183" s="418" t="n"/>
      <c r="AB2183" s="418" t="n"/>
      <c r="AC2183" s="418" t="n"/>
      <c r="AD2183" s="418" t="n"/>
      <c r="AE2183" s="455" t="n"/>
      <c r="AF2183" s="455" t="n"/>
      <c r="AG2183" s="455" t="n"/>
      <c r="AH2183" s="455" t="n"/>
      <c r="AI2183" s="455" t="n"/>
      <c r="AJ2183" s="455" t="n"/>
      <c r="AK2183" s="455" t="n"/>
      <c r="AL2183" s="455" t="n"/>
      <c r="AM2183" s="455" t="n"/>
      <c r="AN2183" s="455" t="n"/>
      <c r="AO2183" s="455" t="n"/>
      <c r="AP2183" s="455" t="n"/>
      <c r="AQ2183" s="455" t="n"/>
      <c r="AR2183" s="418" t="n"/>
      <c r="AS2183" s="418" t="n"/>
      <c r="AT2183" s="418" t="n"/>
    </row>
    <row r="2184">
      <c r="A2184" s="417" t="n">
        <v>2175</v>
      </c>
      <c r="B2184" s="418" t="inlineStr">
        <is>
          <t>Customs Clearance Fee</t>
        </is>
      </c>
      <c r="C2184" s="418" t="inlineStr">
        <is>
          <t>អេហ្វ ដាប់បែលយូ អេហ្វ ហ៊្វុល វែល អេន នីស៊ីន ឡូជីស្ទីក</t>
        </is>
      </c>
      <c r="D2184" s="418" t="inlineStr">
        <is>
          <t>L001-100098630</t>
        </is>
      </c>
      <c r="E2184" s="418" t="inlineStr">
        <is>
          <t>TI22-4374</t>
        </is>
      </c>
      <c r="F2184" s="419" t="n">
        <v>44890</v>
      </c>
      <c r="G2184" s="420" t="n">
        <v>71518</v>
      </c>
      <c r="H2184" s="418" t="n"/>
      <c r="I2184" s="455" t="n">
        <v>71518</v>
      </c>
      <c r="J2184" s="418">
        <f>IF(L2184&lt;&gt;"",L2184,K2184)</f>
        <v/>
      </c>
      <c r="K2184" s="418">
        <f>IF(AND(T2184=TRUE, U2184=TRUE, V2184=TRUE), IF(W2184&lt;-0.05, "អនុញ្ញាត (អ្នកផ្គត់ផ្គង់ប្រកាសខ្វះ)", "បានប្រកាស (អនុញ្ញាត)"), IF(AND(T2184=FALSE, U2184=FALSE, V2184=FALSE), "ព្យួរទុក (មិនមានទិន្នន័យ)", "ប្រកាសខុស (ព្យួរទុក)"))</f>
        <v/>
      </c>
      <c r="L2184" s="418" t="inlineStr"/>
      <c r="M2184" s="418" t="inlineStr"/>
      <c r="N2184" s="455" t="n"/>
      <c r="O2184" s="455">
        <f>IF(W2184&lt;0,AI2184,I2184)</f>
        <v/>
      </c>
      <c r="P2184" s="455">
        <f>I2184-O2184</f>
        <v/>
      </c>
      <c r="Q2184" s="418" t="n"/>
      <c r="R2184" s="418" t="inlineStr">
        <is>
          <t>TI22-4374</t>
        </is>
      </c>
      <c r="S2184" s="418" t="inlineStr">
        <is>
          <t>TI22-4374</t>
        </is>
      </c>
      <c r="T2184" s="418">
        <f>R2184=S2184</f>
        <v/>
      </c>
      <c r="U2184" s="418">
        <f>AND(MONTH(F2184)=MONTH(Y2184), YEAR(F2184)=YEAR(Y2184))</f>
        <v/>
      </c>
      <c r="V2184" s="418">
        <f>AND(AC2184&lt;&gt;"", 'Company information'!D$4&lt;&gt;"", RIGHT(SUBSTITUTE(AC2184,"-",""),9)=RIGHT(SUBSTITUTE('Company information'!D$4,"-",""),9))</f>
        <v/>
      </c>
      <c r="W2184" s="418">
        <f>AI2184-I2184</f>
        <v/>
      </c>
      <c r="X2184" s="455" t="n"/>
      <c r="Y2184" s="419" t="n">
        <v>44890</v>
      </c>
      <c r="Z2184" s="418" t="inlineStr">
        <is>
          <t>TI22-4374</t>
        </is>
      </c>
      <c r="AA2184" s="418" t="inlineStr"/>
      <c r="AB2184" s="418" t="inlineStr">
        <is>
          <t>បុគ្គលជាប់អាករ</t>
        </is>
      </c>
      <c r="AC2184" s="418" t="inlineStr">
        <is>
          <t>L001-100067123</t>
        </is>
      </c>
      <c r="AD2184" s="418" t="inlineStr">
        <is>
          <t>រីឡាយអេប៊ល សូស អ៊ិនដាសស្រ្ទៀល (ខេមបូឌា)</t>
        </is>
      </c>
      <c r="AE2184" s="455" t="n">
        <v>786700</v>
      </c>
      <c r="AF2184" s="455" t="n">
        <v>715182</v>
      </c>
      <c r="AG2184" s="455" t="n">
        <v>0</v>
      </c>
      <c r="AH2184" s="455" t="n">
        <v>0</v>
      </c>
      <c r="AI2184" s="455" t="n">
        <v>71518</v>
      </c>
      <c r="AJ2184" s="455" t="n">
        <v>0</v>
      </c>
      <c r="AK2184" s="455" t="n">
        <v>0</v>
      </c>
      <c r="AL2184" s="455" t="n">
        <v>0</v>
      </c>
      <c r="AM2184" s="455" t="n">
        <v>0</v>
      </c>
      <c r="AN2184" s="455" t="n">
        <v>0</v>
      </c>
      <c r="AO2184" s="455" t="n">
        <v>0</v>
      </c>
      <c r="AP2184" s="455" t="n">
        <v>0</v>
      </c>
      <c r="AQ2184" s="455" t="n">
        <v>0</v>
      </c>
      <c r="AR2184" s="418" t="inlineStr"/>
      <c r="AS2184" s="418" t="inlineStr">
        <is>
          <t>សេវាកម្មឯកសារ</t>
        </is>
      </c>
      <c r="AT2184" s="418" t="inlineStr">
        <is>
          <t>បានប្រកាសពន្ធ</t>
        </is>
      </c>
    </row>
    <row r="2185">
      <c r="A2185" s="417" t="n">
        <v>2176</v>
      </c>
      <c r="B2185" s="418" t="inlineStr">
        <is>
          <t>Lift-On &amp; Lift-Off</t>
        </is>
      </c>
      <c r="C2185" s="418" t="inlineStr">
        <is>
          <t>អេហ្វ ដាប់បែលយូ អេហ្វ ហ៊្វុល វែល អេន នីស៊ីន ឡូជីស្ទីក</t>
        </is>
      </c>
      <c r="D2185" s="418" t="inlineStr">
        <is>
          <t>L001-100098630</t>
        </is>
      </c>
      <c r="E2185" s="418" t="inlineStr">
        <is>
          <t>TI22-4373</t>
        </is>
      </c>
      <c r="F2185" s="419" t="n">
        <v>44890</v>
      </c>
      <c r="G2185" s="420" t="n">
        <v>71518</v>
      </c>
      <c r="H2185" s="418" t="n"/>
      <c r="I2185" s="455" t="n">
        <v>71518</v>
      </c>
      <c r="J2185" s="418">
        <f>IF(L2185&lt;&gt;"",L2185,K2185)</f>
        <v/>
      </c>
      <c r="K2185" s="418">
        <f>IF(AND(T2185=TRUE, U2185=TRUE, V2185=TRUE), IF(W2185&lt;-0.05, "អនុញ្ញាត (អ្នកផ្គត់ផ្គង់ប្រកាសខ្វះ)", "បានប្រកាស (អនុញ្ញាត)"), IF(AND(T2185=FALSE, U2185=FALSE, V2185=FALSE), "ព្យួរទុក (មិនមានទិន្នន័យ)", "ប្រកាសខុស (ព្យួរទុក)"))</f>
        <v/>
      </c>
      <c r="L2185" s="418" t="inlineStr"/>
      <c r="M2185" s="418" t="inlineStr"/>
      <c r="N2185" s="455" t="n"/>
      <c r="O2185" s="455">
        <f>IF(W2185&lt;0,AI2185,I2185)</f>
        <v/>
      </c>
      <c r="P2185" s="455">
        <f>I2185-O2185</f>
        <v/>
      </c>
      <c r="Q2185" s="418" t="n"/>
      <c r="R2185" s="418" t="inlineStr">
        <is>
          <t>TI22-4373</t>
        </is>
      </c>
      <c r="S2185" s="418" t="inlineStr">
        <is>
          <t>TI22-4373</t>
        </is>
      </c>
      <c r="T2185" s="418">
        <f>R2185=S2185</f>
        <v/>
      </c>
      <c r="U2185" s="418">
        <f>AND(MONTH(F2185)=MONTH(Y2185), YEAR(F2185)=YEAR(Y2185))</f>
        <v/>
      </c>
      <c r="V2185" s="418">
        <f>AND(AC2185&lt;&gt;"", 'Company information'!D$4&lt;&gt;"", RIGHT(SUBSTITUTE(AC2185,"-",""),9)=RIGHT(SUBSTITUTE('Company information'!D$4,"-",""),9))</f>
        <v/>
      </c>
      <c r="W2185" s="418">
        <f>AI2185-I2185</f>
        <v/>
      </c>
      <c r="X2185" s="455" t="n"/>
      <c r="Y2185" s="419" t="n">
        <v>44890</v>
      </c>
      <c r="Z2185" s="418" t="inlineStr">
        <is>
          <t>TI22-4373</t>
        </is>
      </c>
      <c r="AA2185" s="418" t="inlineStr"/>
      <c r="AB2185" s="418" t="inlineStr">
        <is>
          <t>បុគ្គលជាប់អាករ</t>
        </is>
      </c>
      <c r="AC2185" s="418" t="inlineStr">
        <is>
          <t>L001-100067123</t>
        </is>
      </c>
      <c r="AD2185" s="418" t="inlineStr">
        <is>
          <t>រីឡាយអេប៊ល សូស អ៊ិនដាសស្រ្ទៀល (ខេមបូឌា)</t>
        </is>
      </c>
      <c r="AE2185" s="455" t="n">
        <v>786700</v>
      </c>
      <c r="AF2185" s="455" t="n">
        <v>715182</v>
      </c>
      <c r="AG2185" s="455" t="n">
        <v>0</v>
      </c>
      <c r="AH2185" s="455" t="n">
        <v>0</v>
      </c>
      <c r="AI2185" s="455" t="n">
        <v>71518</v>
      </c>
      <c r="AJ2185" s="455" t="n">
        <v>0</v>
      </c>
      <c r="AK2185" s="455" t="n">
        <v>0</v>
      </c>
      <c r="AL2185" s="455" t="n">
        <v>0</v>
      </c>
      <c r="AM2185" s="455" t="n">
        <v>0</v>
      </c>
      <c r="AN2185" s="455" t="n">
        <v>0</v>
      </c>
      <c r="AO2185" s="455" t="n">
        <v>0</v>
      </c>
      <c r="AP2185" s="455" t="n">
        <v>0</v>
      </c>
      <c r="AQ2185" s="455" t="n">
        <v>0</v>
      </c>
      <c r="AR2185" s="418" t="inlineStr"/>
      <c r="AS2185" s="418" t="inlineStr">
        <is>
          <t>សេវាកម្មឯកសារ</t>
        </is>
      </c>
      <c r="AT2185" s="418" t="inlineStr">
        <is>
          <t>បានប្រកាសពន្ធ</t>
        </is>
      </c>
    </row>
    <row r="2186">
      <c r="A2186" s="417" t="n">
        <v>2177</v>
      </c>
      <c r="B2186" s="418" t="inlineStr">
        <is>
          <t>Import Shipment Expense</t>
        </is>
      </c>
      <c r="C2186" s="418" t="inlineStr">
        <is>
          <t>អេហ្វ ដាប់បែលយូ អេហ្វ ហ៊្វុល វែល អេន នីស៊ីន ឡូជីស្ទីក</t>
        </is>
      </c>
      <c r="D2186" s="418" t="inlineStr">
        <is>
          <t>L001-100098630</t>
        </is>
      </c>
      <c r="E2186" s="418" t="inlineStr">
        <is>
          <t>TI22-4375</t>
        </is>
      </c>
      <c r="F2186" s="419" t="n">
        <v>44890</v>
      </c>
      <c r="G2186" s="420" t="n">
        <v>66268</v>
      </c>
      <c r="H2186" s="418" t="n"/>
      <c r="I2186" s="455" t="n">
        <v>66268</v>
      </c>
      <c r="J2186" s="418">
        <f>IF(L2186&lt;&gt;"",L2186,K2186)</f>
        <v/>
      </c>
      <c r="K2186" s="418">
        <f>IF(AND(T2186=TRUE, U2186=TRUE, V2186=TRUE), IF(W2186&lt;-0.05, "អនុញ្ញាត (អ្នកផ្គត់ផ្គង់ប្រកាសខ្វះ)", "បានប្រកាស (អនុញ្ញាត)"), IF(AND(T2186=FALSE, U2186=FALSE, V2186=FALSE), "ព្យួរទុក (មិនមានទិន្នន័យ)", "ប្រកាសខុស (ព្យួរទុក)"))</f>
        <v/>
      </c>
      <c r="L2186" s="418" t="inlineStr"/>
      <c r="M2186" s="418" t="inlineStr"/>
      <c r="N2186" s="455" t="n"/>
      <c r="O2186" s="455">
        <f>IF(W2186&lt;0,AI2186,I2186)</f>
        <v/>
      </c>
      <c r="P2186" s="455">
        <f>I2186-O2186</f>
        <v/>
      </c>
      <c r="Q2186" s="418" t="n"/>
      <c r="R2186" s="418" t="inlineStr">
        <is>
          <t>TI22-4375</t>
        </is>
      </c>
      <c r="S2186" s="418" t="inlineStr">
        <is>
          <t>TI22-4375</t>
        </is>
      </c>
      <c r="T2186" s="418">
        <f>R2186=S2186</f>
        <v/>
      </c>
      <c r="U2186" s="418">
        <f>AND(MONTH(F2186)=MONTH(Y2186), YEAR(F2186)=YEAR(Y2186))</f>
        <v/>
      </c>
      <c r="V2186" s="418">
        <f>AND(AC2186&lt;&gt;"", 'Company information'!D$4&lt;&gt;"", RIGHT(SUBSTITUTE(AC2186,"-",""),9)=RIGHT(SUBSTITUTE('Company information'!D$4,"-",""),9))</f>
        <v/>
      </c>
      <c r="W2186" s="418">
        <f>AI2186-I2186</f>
        <v/>
      </c>
      <c r="X2186" s="455" t="n"/>
      <c r="Y2186" s="419" t="n">
        <v>44890</v>
      </c>
      <c r="Z2186" s="418" t="inlineStr">
        <is>
          <t>TI22-4375</t>
        </is>
      </c>
      <c r="AA2186" s="418" t="inlineStr"/>
      <c r="AB2186" s="418" t="inlineStr">
        <is>
          <t>បុគ្គលជាប់អាករ</t>
        </is>
      </c>
      <c r="AC2186" s="418" t="inlineStr">
        <is>
          <t>L001-100067123</t>
        </is>
      </c>
      <c r="AD2186" s="418" t="inlineStr">
        <is>
          <t>រីឡាយអេប៊ល សូស អ៊ិនដាសស្រ្ទៀល (ខេមបូឌា)</t>
        </is>
      </c>
      <c r="AE2186" s="455" t="n">
        <v>728948</v>
      </c>
      <c r="AF2186" s="455" t="n">
        <v>662680</v>
      </c>
      <c r="AG2186" s="455" t="n">
        <v>0</v>
      </c>
      <c r="AH2186" s="455" t="n">
        <v>0</v>
      </c>
      <c r="AI2186" s="455" t="n">
        <v>66268</v>
      </c>
      <c r="AJ2186" s="455" t="n">
        <v>0</v>
      </c>
      <c r="AK2186" s="455" t="n">
        <v>0</v>
      </c>
      <c r="AL2186" s="455" t="n">
        <v>0</v>
      </c>
      <c r="AM2186" s="455" t="n">
        <v>0</v>
      </c>
      <c r="AN2186" s="455" t="n">
        <v>0</v>
      </c>
      <c r="AO2186" s="455" t="n">
        <v>0</v>
      </c>
      <c r="AP2186" s="455" t="n">
        <v>0</v>
      </c>
      <c r="AQ2186" s="455" t="n">
        <v>0</v>
      </c>
      <c r="AR2186" s="418" t="inlineStr"/>
      <c r="AS2186" s="418" t="inlineStr">
        <is>
          <t>សេវាកម្មឯកសារ</t>
        </is>
      </c>
      <c r="AT2186" s="418" t="inlineStr">
        <is>
          <t>បានប្រកាសពន្ធ</t>
        </is>
      </c>
    </row>
    <row r="2187">
      <c r="A2187" s="417" t="n">
        <v>2178</v>
      </c>
      <c r="B2187" s="418" t="inlineStr">
        <is>
          <t>Customs Clearance Fee and Trucking Fee</t>
        </is>
      </c>
      <c r="C2187" s="418" t="inlineStr">
        <is>
          <t>អេហ្វ ដាប់បែលយូ អេហ្វ ហ៊្វុល វែល អេន នីស៊ីន ឡូជីស្ទីក</t>
        </is>
      </c>
      <c r="D2187" s="418" t="inlineStr">
        <is>
          <t>L001-100098630</t>
        </is>
      </c>
      <c r="E2187" s="418" t="inlineStr">
        <is>
          <t>TI22-4291</t>
        </is>
      </c>
      <c r="F2187" s="419" t="n">
        <v>44883</v>
      </c>
      <c r="G2187" s="420" t="n">
        <v>80815</v>
      </c>
      <c r="H2187" s="418" t="n"/>
      <c r="I2187" s="455" t="n">
        <v>80815</v>
      </c>
      <c r="J2187" s="418">
        <f>IF(L2187&lt;&gt;"",L2187,K2187)</f>
        <v/>
      </c>
      <c r="K2187" s="418">
        <f>IF(AND(T2187=TRUE, U2187=TRUE, V2187=TRUE), IF(W2187&lt;-0.05, "អនុញ្ញាត (អ្នកផ្គត់ផ្គង់ប្រកាសខ្វះ)", "បានប្រកាស (អនុញ្ញាត)"), IF(AND(T2187=FALSE, U2187=FALSE, V2187=FALSE), "ព្យួរទុក (មិនមានទិន្នន័យ)", "ប្រកាសខុស (ព្យួរទុក)"))</f>
        <v/>
      </c>
      <c r="L2187" s="418" t="inlineStr"/>
      <c r="M2187" s="418" t="inlineStr"/>
      <c r="N2187" s="455" t="n"/>
      <c r="O2187" s="455">
        <f>IF(W2187&lt;0,AI2187,I2187)</f>
        <v/>
      </c>
      <c r="P2187" s="455">
        <f>I2187-O2187</f>
        <v/>
      </c>
      <c r="Q2187" s="418" t="n"/>
      <c r="R2187" s="418" t="inlineStr">
        <is>
          <t>TI22-4291</t>
        </is>
      </c>
      <c r="S2187" s="418" t="inlineStr">
        <is>
          <t>TI22-4291</t>
        </is>
      </c>
      <c r="T2187" s="418">
        <f>R2187=S2187</f>
        <v/>
      </c>
      <c r="U2187" s="418">
        <f>AND(MONTH(F2187)=MONTH(Y2187), YEAR(F2187)=YEAR(Y2187))</f>
        <v/>
      </c>
      <c r="V2187" s="418">
        <f>AND(AC2187&lt;&gt;"", 'Company information'!D$4&lt;&gt;"", RIGHT(SUBSTITUTE(AC2187,"-",""),9)=RIGHT(SUBSTITUTE('Company information'!D$4,"-",""),9))</f>
        <v/>
      </c>
      <c r="W2187" s="418">
        <f>AI2187-I2187</f>
        <v/>
      </c>
      <c r="X2187" s="455" t="n"/>
      <c r="Y2187" s="419" t="n">
        <v>44883</v>
      </c>
      <c r="Z2187" s="418" t="inlineStr">
        <is>
          <t>TI22-4291</t>
        </is>
      </c>
      <c r="AA2187" s="418" t="inlineStr"/>
      <c r="AB2187" s="418" t="inlineStr">
        <is>
          <t>បុគ្គលជាប់អាករ</t>
        </is>
      </c>
      <c r="AC2187" s="418" t="inlineStr">
        <is>
          <t>L001-100067123</t>
        </is>
      </c>
      <c r="AD2187" s="418" t="inlineStr">
        <is>
          <t>រីឡាយអេប៊ល សូស អ៊ិនដាសស្រ្ទៀល (ខេមបូឌា)</t>
        </is>
      </c>
      <c r="AE2187" s="455" t="n">
        <v>888967</v>
      </c>
      <c r="AF2187" s="455" t="n">
        <v>808152</v>
      </c>
      <c r="AG2187" s="455" t="n">
        <v>0</v>
      </c>
      <c r="AH2187" s="455" t="n">
        <v>0</v>
      </c>
      <c r="AI2187" s="455" t="n">
        <v>80815</v>
      </c>
      <c r="AJ2187" s="455" t="n">
        <v>0</v>
      </c>
      <c r="AK2187" s="455" t="n">
        <v>0</v>
      </c>
      <c r="AL2187" s="455" t="n">
        <v>0</v>
      </c>
      <c r="AM2187" s="455" t="n">
        <v>0</v>
      </c>
      <c r="AN2187" s="455" t="n">
        <v>0</v>
      </c>
      <c r="AO2187" s="455" t="n">
        <v>0</v>
      </c>
      <c r="AP2187" s="455" t="n">
        <v>0</v>
      </c>
      <c r="AQ2187" s="455" t="n">
        <v>0</v>
      </c>
      <c r="AR2187" s="418" t="inlineStr"/>
      <c r="AS2187" s="418" t="inlineStr">
        <is>
          <t>សេវាកម្មឯកសារ</t>
        </is>
      </c>
      <c r="AT2187" s="418" t="inlineStr">
        <is>
          <t>បានប្រកាសពន្ធ</t>
        </is>
      </c>
    </row>
    <row r="2188">
      <c r="A2188" s="417" t="n">
        <v>2179</v>
      </c>
      <c r="B2188" s="418" t="inlineStr">
        <is>
          <t>Lift-On &amp; Gate Fee Charge</t>
        </is>
      </c>
      <c r="C2188" s="418" t="inlineStr">
        <is>
          <t>អេហ្វ ដាប់បែលយូ អេហ្វ ហ៊្វុល វែល អេន នីស៊ីន ឡូជីស្ទីក</t>
        </is>
      </c>
      <c r="D2188" s="418" t="inlineStr">
        <is>
          <t>L001-100098630</t>
        </is>
      </c>
      <c r="E2188" s="418" t="inlineStr">
        <is>
          <t>TI22-4292</t>
        </is>
      </c>
      <c r="F2188" s="419" t="n">
        <v>44883</v>
      </c>
      <c r="G2188" s="420" t="n">
        <v>109905</v>
      </c>
      <c r="H2188" s="418" t="n"/>
      <c r="I2188" s="455" t="n">
        <v>109905</v>
      </c>
      <c r="J2188" s="418">
        <f>IF(L2188&lt;&gt;"",L2188,K2188)</f>
        <v/>
      </c>
      <c r="K2188" s="418">
        <f>IF(AND(T2188=TRUE, U2188=TRUE, V2188=TRUE), IF(W2188&lt;-0.05, "អនុញ្ញាត (អ្នកផ្គត់ផ្គង់ប្រកាសខ្វះ)", "បានប្រកាស (អនុញ្ញាត)"), IF(AND(T2188=FALSE, U2188=FALSE, V2188=FALSE), "ព្យួរទុក (មិនមានទិន្នន័យ)", "ប្រកាសខុស (ព្យួរទុក)"))</f>
        <v/>
      </c>
      <c r="L2188" s="418" t="inlineStr"/>
      <c r="M2188" s="418" t="inlineStr"/>
      <c r="N2188" s="455" t="n"/>
      <c r="O2188" s="455">
        <f>IF(W2188&lt;0,AI2188,I2188)</f>
        <v/>
      </c>
      <c r="P2188" s="455">
        <f>I2188-O2188</f>
        <v/>
      </c>
      <c r="Q2188" s="418" t="n"/>
      <c r="R2188" s="418" t="inlineStr">
        <is>
          <t>TI22-4292</t>
        </is>
      </c>
      <c r="S2188" s="418" t="inlineStr">
        <is>
          <t>TI22-4292</t>
        </is>
      </c>
      <c r="T2188" s="418">
        <f>R2188=S2188</f>
        <v/>
      </c>
      <c r="U2188" s="418">
        <f>AND(MONTH(F2188)=MONTH(Y2188), YEAR(F2188)=YEAR(Y2188))</f>
        <v/>
      </c>
      <c r="V2188" s="418">
        <f>AND(AC2188&lt;&gt;"", 'Company information'!D$4&lt;&gt;"", RIGHT(SUBSTITUTE(AC2188,"-",""),9)=RIGHT(SUBSTITUTE('Company information'!D$4,"-",""),9))</f>
        <v/>
      </c>
      <c r="W2188" s="418">
        <f>AI2188-I2188</f>
        <v/>
      </c>
      <c r="X2188" s="455" t="n"/>
      <c r="Y2188" s="419" t="n">
        <v>44883</v>
      </c>
      <c r="Z2188" s="418" t="inlineStr">
        <is>
          <t>TI22-4292</t>
        </is>
      </c>
      <c r="AA2188" s="418" t="inlineStr"/>
      <c r="AB2188" s="418" t="inlineStr">
        <is>
          <t>បុគ្គលជាប់អាករ</t>
        </is>
      </c>
      <c r="AC2188" s="418" t="inlineStr">
        <is>
          <t>L001-100067123</t>
        </is>
      </c>
      <c r="AD2188" s="418" t="inlineStr">
        <is>
          <t>រីឡាយអេប៊ល សូស អ៊ិនដាសស្រ្ទៀល (ខេមបូឌា)</t>
        </is>
      </c>
      <c r="AE2188" s="455" t="n">
        <v>1208958</v>
      </c>
      <c r="AF2188" s="455" t="n">
        <v>1099053</v>
      </c>
      <c r="AG2188" s="455" t="n">
        <v>0</v>
      </c>
      <c r="AH2188" s="455" t="n">
        <v>0</v>
      </c>
      <c r="AI2188" s="455" t="n">
        <v>109905</v>
      </c>
      <c r="AJ2188" s="455" t="n">
        <v>0</v>
      </c>
      <c r="AK2188" s="455" t="n">
        <v>0</v>
      </c>
      <c r="AL2188" s="455" t="n">
        <v>0</v>
      </c>
      <c r="AM2188" s="455" t="n">
        <v>0</v>
      </c>
      <c r="AN2188" s="455" t="n">
        <v>0</v>
      </c>
      <c r="AO2188" s="455" t="n">
        <v>0</v>
      </c>
      <c r="AP2188" s="455" t="n">
        <v>0</v>
      </c>
      <c r="AQ2188" s="455" t="n">
        <v>0</v>
      </c>
      <c r="AR2188" s="418" t="inlineStr"/>
      <c r="AS2188" s="418" t="inlineStr">
        <is>
          <t>សេវាកម្មឯកសារ</t>
        </is>
      </c>
      <c r="AT2188" s="418" t="inlineStr">
        <is>
          <t>បានប្រកាសពន្ធ</t>
        </is>
      </c>
    </row>
    <row r="2189">
      <c r="A2189" s="417" t="n">
        <v>2180</v>
      </c>
      <c r="B2189" s="418" t="inlineStr">
        <is>
          <t>THC, CIC, EMF and Document Charge</t>
        </is>
      </c>
      <c r="C2189" s="418" t="inlineStr">
        <is>
          <t>អេហ្វ ដាប់បែលយូ អេហ្វ ហ៊្វុល វែល អេន នីស៊ីន ឡូជីស្ទីក</t>
        </is>
      </c>
      <c r="D2189" s="418" t="inlineStr">
        <is>
          <t>L001-100098630</t>
        </is>
      </c>
      <c r="E2189" s="418" t="inlineStr">
        <is>
          <t>TI22-4289</t>
        </is>
      </c>
      <c r="F2189" s="419" t="n">
        <v>44883</v>
      </c>
      <c r="G2189" s="420" t="n">
        <v>65380</v>
      </c>
      <c r="H2189" s="418" t="n"/>
      <c r="I2189" s="455" t="n">
        <v>65380</v>
      </c>
      <c r="J2189" s="418">
        <f>IF(L2189&lt;&gt;"",L2189,K2189)</f>
        <v/>
      </c>
      <c r="K2189" s="418">
        <f>IF(AND(T2189=TRUE, U2189=TRUE, V2189=TRUE), IF(W2189&lt;-0.05, "អនុញ្ញាត (អ្នកផ្គត់ផ្គង់ប្រកាសខ្វះ)", "បានប្រកាស (អនុញ្ញាត)"), IF(AND(T2189=FALSE, U2189=FALSE, V2189=FALSE), "ព្យួរទុក (មិនមានទិន្នន័យ)", "ប្រកាសខុស (ព្យួរទុក)"))</f>
        <v/>
      </c>
      <c r="L2189" s="418" t="inlineStr"/>
      <c r="M2189" s="418" t="inlineStr"/>
      <c r="N2189" s="455" t="n"/>
      <c r="O2189" s="455">
        <f>IF(W2189&lt;0,AI2189,I2189)</f>
        <v/>
      </c>
      <c r="P2189" s="455">
        <f>I2189-O2189</f>
        <v/>
      </c>
      <c r="Q2189" s="418" t="n"/>
      <c r="R2189" s="418" t="inlineStr">
        <is>
          <t>TI22-4289</t>
        </is>
      </c>
      <c r="S2189" s="418" t="inlineStr">
        <is>
          <t>TI22-4289</t>
        </is>
      </c>
      <c r="T2189" s="418">
        <f>R2189=S2189</f>
        <v/>
      </c>
      <c r="U2189" s="418">
        <f>AND(MONTH(F2189)=MONTH(Y2189), YEAR(F2189)=YEAR(Y2189))</f>
        <v/>
      </c>
      <c r="V2189" s="418">
        <f>AND(AC2189&lt;&gt;"", 'Company information'!D$4&lt;&gt;"", RIGHT(SUBSTITUTE(AC2189,"-",""),9)=RIGHT(SUBSTITUTE('Company information'!D$4,"-",""),9))</f>
        <v/>
      </c>
      <c r="W2189" s="418">
        <f>AI2189-I2189</f>
        <v/>
      </c>
      <c r="X2189" s="455" t="n"/>
      <c r="Y2189" s="419" t="n">
        <v>44883</v>
      </c>
      <c r="Z2189" s="418" t="inlineStr">
        <is>
          <t>TI22-4289</t>
        </is>
      </c>
      <c r="AA2189" s="418" t="inlineStr"/>
      <c r="AB2189" s="418" t="inlineStr">
        <is>
          <t>បុគ្គលជាប់អាករ</t>
        </is>
      </c>
      <c r="AC2189" s="418" t="inlineStr">
        <is>
          <t>L001-100067123</t>
        </is>
      </c>
      <c r="AD2189" s="418" t="inlineStr">
        <is>
          <t>រីឡាយអេប៊ល សូស អ៊ិនដាសស្រ្ទៀល (ខេមបូឌា)</t>
        </is>
      </c>
      <c r="AE2189" s="455" t="n">
        <v>719184</v>
      </c>
      <c r="AF2189" s="455" t="n">
        <v>653804</v>
      </c>
      <c r="AG2189" s="455" t="n">
        <v>0</v>
      </c>
      <c r="AH2189" s="455" t="n">
        <v>0</v>
      </c>
      <c r="AI2189" s="455" t="n">
        <v>65380</v>
      </c>
      <c r="AJ2189" s="455" t="n">
        <v>0</v>
      </c>
      <c r="AK2189" s="455" t="n">
        <v>0</v>
      </c>
      <c r="AL2189" s="455" t="n">
        <v>0</v>
      </c>
      <c r="AM2189" s="455" t="n">
        <v>0</v>
      </c>
      <c r="AN2189" s="455" t="n">
        <v>0</v>
      </c>
      <c r="AO2189" s="455" t="n">
        <v>0</v>
      </c>
      <c r="AP2189" s="455" t="n">
        <v>0</v>
      </c>
      <c r="AQ2189" s="455" t="n">
        <v>0</v>
      </c>
      <c r="AR2189" s="418" t="inlineStr"/>
      <c r="AS2189" s="418" t="inlineStr">
        <is>
          <t>សេវាកម្មឯកសារ</t>
        </is>
      </c>
      <c r="AT2189" s="418" t="inlineStr">
        <is>
          <t>បានប្រកាសពន្ធ</t>
        </is>
      </c>
    </row>
    <row r="2190">
      <c r="A2190" s="417" t="n">
        <v>2181</v>
      </c>
      <c r="B2190" s="418" t="inlineStr">
        <is>
          <t>Customs Clearance Fee and Trucking Fee</t>
        </is>
      </c>
      <c r="C2190" s="418" t="inlineStr">
        <is>
          <t>អេហ្វ ដាប់បែលយូ អេហ្វ ហ៊្វុល វែល អេន នីស៊ីន ឡូជីស្ទីក</t>
        </is>
      </c>
      <c r="D2190" s="418" t="inlineStr">
        <is>
          <t>L001-100098630</t>
        </is>
      </c>
      <c r="E2190" s="418" t="inlineStr">
        <is>
          <t>TI22-4290</t>
        </is>
      </c>
      <c r="F2190" s="419" t="n">
        <v>44883</v>
      </c>
      <c r="G2190" s="420" t="n">
        <v>65380</v>
      </c>
      <c r="H2190" s="418" t="n"/>
      <c r="I2190" s="455" t="n">
        <v>65380</v>
      </c>
      <c r="J2190" s="418">
        <f>IF(L2190&lt;&gt;"",L2190,K2190)</f>
        <v/>
      </c>
      <c r="K2190" s="418">
        <f>IF(AND(T2190=TRUE, U2190=TRUE, V2190=TRUE), IF(W2190&lt;-0.05, "អនុញ្ញាត (អ្នកផ្គត់ផ្គង់ប្រកាសខ្វះ)", "បានប្រកាស (អនុញ្ញាត)"), IF(AND(T2190=FALSE, U2190=FALSE, V2190=FALSE), "ព្យួរទុក (មិនមានទិន្នន័យ)", "ប្រកាសខុស (ព្យួរទុក)"))</f>
        <v/>
      </c>
      <c r="L2190" s="418" t="inlineStr"/>
      <c r="M2190" s="418" t="inlineStr"/>
      <c r="N2190" s="455" t="n"/>
      <c r="O2190" s="455">
        <f>IF(W2190&lt;0,AI2190,I2190)</f>
        <v/>
      </c>
      <c r="P2190" s="455">
        <f>I2190-O2190</f>
        <v/>
      </c>
      <c r="Q2190" s="418" t="n"/>
      <c r="R2190" s="418" t="inlineStr">
        <is>
          <t>TI22-4290</t>
        </is>
      </c>
      <c r="S2190" s="418" t="inlineStr">
        <is>
          <t>TI22-4290</t>
        </is>
      </c>
      <c r="T2190" s="418">
        <f>R2190=S2190</f>
        <v/>
      </c>
      <c r="U2190" s="418">
        <f>AND(MONTH(F2190)=MONTH(Y2190), YEAR(F2190)=YEAR(Y2190))</f>
        <v/>
      </c>
      <c r="V2190" s="418">
        <f>AND(AC2190&lt;&gt;"", 'Company information'!D$4&lt;&gt;"", RIGHT(SUBSTITUTE(AC2190,"-",""),9)=RIGHT(SUBSTITUTE('Company information'!D$4,"-",""),9))</f>
        <v/>
      </c>
      <c r="W2190" s="418">
        <f>AI2190-I2190</f>
        <v/>
      </c>
      <c r="X2190" s="455" t="n"/>
      <c r="Y2190" s="419" t="n">
        <v>44883</v>
      </c>
      <c r="Z2190" s="418" t="inlineStr">
        <is>
          <t>TI22-4290</t>
        </is>
      </c>
      <c r="AA2190" s="418" t="inlineStr"/>
      <c r="AB2190" s="418" t="inlineStr">
        <is>
          <t>បុគ្គលជាប់អាករ</t>
        </is>
      </c>
      <c r="AC2190" s="418" t="inlineStr">
        <is>
          <t>L001-100067123</t>
        </is>
      </c>
      <c r="AD2190" s="418" t="inlineStr">
        <is>
          <t>រីឡាយអេប៊ល សូស អ៊ិនដាសស្រ្ទៀល (ខេមបូឌា)</t>
        </is>
      </c>
      <c r="AE2190" s="455" t="n">
        <v>719184</v>
      </c>
      <c r="AF2190" s="455" t="n">
        <v>653804</v>
      </c>
      <c r="AG2190" s="455" t="n">
        <v>0</v>
      </c>
      <c r="AH2190" s="455" t="n">
        <v>0</v>
      </c>
      <c r="AI2190" s="455" t="n">
        <v>65380</v>
      </c>
      <c r="AJ2190" s="455" t="n">
        <v>0</v>
      </c>
      <c r="AK2190" s="455" t="n">
        <v>0</v>
      </c>
      <c r="AL2190" s="455" t="n">
        <v>0</v>
      </c>
      <c r="AM2190" s="455" t="n">
        <v>0</v>
      </c>
      <c r="AN2190" s="455" t="n">
        <v>0</v>
      </c>
      <c r="AO2190" s="455" t="n">
        <v>0</v>
      </c>
      <c r="AP2190" s="455" t="n">
        <v>0</v>
      </c>
      <c r="AQ2190" s="455" t="n">
        <v>0</v>
      </c>
      <c r="AR2190" s="418" t="inlineStr"/>
      <c r="AS2190" s="418" t="inlineStr">
        <is>
          <t>សេវាកម្មឯកសារ</t>
        </is>
      </c>
      <c r="AT2190" s="418" t="inlineStr">
        <is>
          <t>បានប្រកាសពន្ធ</t>
        </is>
      </c>
    </row>
    <row r="2191">
      <c r="A2191" s="417" t="n">
        <v>2182</v>
      </c>
      <c r="B2191" s="418" t="inlineStr">
        <is>
          <t>Import Shipment Expense</t>
        </is>
      </c>
      <c r="C2191" s="418" t="inlineStr">
        <is>
          <t>អេហ្វ ដាប់បែលយូ អេហ្វ ហ៊្វុល វែល អេន នីស៊ីន ឡូជីស្ទីក</t>
        </is>
      </c>
      <c r="D2191" s="418" t="inlineStr">
        <is>
          <t>L001-100098630</t>
        </is>
      </c>
      <c r="E2191" s="418" t="inlineStr">
        <is>
          <t>TI22-4221</t>
        </is>
      </c>
      <c r="F2191" s="419" t="n">
        <v>44880</v>
      </c>
      <c r="G2191" s="420" t="n">
        <v>106915</v>
      </c>
      <c r="H2191" s="418" t="n"/>
      <c r="I2191" s="455" t="n">
        <v>106915</v>
      </c>
      <c r="J2191" s="418">
        <f>IF(L2191&lt;&gt;"",L2191,K2191)</f>
        <v/>
      </c>
      <c r="K2191" s="418">
        <f>IF(AND(T2191=TRUE, U2191=TRUE, V2191=TRUE), IF(W2191&lt;-0.05, "អនុញ្ញាត (អ្នកផ្គត់ផ្គង់ប្រកាសខ្វះ)", "បានប្រកាស (អនុញ្ញាត)"), IF(AND(T2191=FALSE, U2191=FALSE, V2191=FALSE), "ព្យួរទុក (មិនមានទិន្នន័យ)", "ប្រកាសខុស (ព្យួរទុក)"))</f>
        <v/>
      </c>
      <c r="L2191" s="418" t="inlineStr"/>
      <c r="M2191" s="418" t="inlineStr"/>
      <c r="N2191" s="455" t="n"/>
      <c r="O2191" s="455">
        <f>IF(W2191&lt;0,AI2191,I2191)</f>
        <v/>
      </c>
      <c r="P2191" s="455">
        <f>I2191-O2191</f>
        <v/>
      </c>
      <c r="Q2191" s="418" t="n"/>
      <c r="R2191" s="418" t="inlineStr">
        <is>
          <t>TI22-4221</t>
        </is>
      </c>
      <c r="S2191" s="418" t="inlineStr">
        <is>
          <t>TI22-4221</t>
        </is>
      </c>
      <c r="T2191" s="418">
        <f>R2191=S2191</f>
        <v/>
      </c>
      <c r="U2191" s="418">
        <f>AND(MONTH(F2191)=MONTH(Y2191), YEAR(F2191)=YEAR(Y2191))</f>
        <v/>
      </c>
      <c r="V2191" s="418">
        <f>AND(AC2191&lt;&gt;"", 'Company information'!D$4&lt;&gt;"", RIGHT(SUBSTITUTE(AC2191,"-",""),9)=RIGHT(SUBSTITUTE('Company information'!D$4,"-",""),9))</f>
        <v/>
      </c>
      <c r="W2191" s="418">
        <f>AI2191-I2191</f>
        <v/>
      </c>
      <c r="X2191" s="455" t="n"/>
      <c r="Y2191" s="419" t="n">
        <v>44880</v>
      </c>
      <c r="Z2191" s="418" t="inlineStr">
        <is>
          <t>TI22-4221</t>
        </is>
      </c>
      <c r="AA2191" s="418" t="inlineStr"/>
      <c r="AB2191" s="418" t="inlineStr">
        <is>
          <t>បុគ្គលជាប់អាករ</t>
        </is>
      </c>
      <c r="AC2191" s="418" t="inlineStr">
        <is>
          <t>L001-100067123</t>
        </is>
      </c>
      <c r="AD2191" s="418" t="inlineStr">
        <is>
          <t>រីឡាយអេប៊ល សូស អ៊ិនដាសស្រ្ទៀល (ខេមបូឌា)</t>
        </is>
      </c>
      <c r="AE2191" s="455" t="n">
        <v>1176067</v>
      </c>
      <c r="AF2191" s="455" t="n">
        <v>1069152</v>
      </c>
      <c r="AG2191" s="455" t="n">
        <v>0</v>
      </c>
      <c r="AH2191" s="455" t="n">
        <v>0</v>
      </c>
      <c r="AI2191" s="455" t="n">
        <v>106915</v>
      </c>
      <c r="AJ2191" s="455" t="n">
        <v>0</v>
      </c>
      <c r="AK2191" s="455" t="n">
        <v>0</v>
      </c>
      <c r="AL2191" s="455" t="n">
        <v>0</v>
      </c>
      <c r="AM2191" s="455" t="n">
        <v>0</v>
      </c>
      <c r="AN2191" s="455" t="n">
        <v>0</v>
      </c>
      <c r="AO2191" s="455" t="n">
        <v>0</v>
      </c>
      <c r="AP2191" s="455" t="n">
        <v>0</v>
      </c>
      <c r="AQ2191" s="455" t="n">
        <v>0</v>
      </c>
      <c r="AR2191" s="418" t="inlineStr"/>
      <c r="AS2191" s="418" t="inlineStr">
        <is>
          <t>សេវាកម្មឯកសារ</t>
        </is>
      </c>
      <c r="AT2191" s="418" t="inlineStr">
        <is>
          <t>បានប្រកាសពន្ធ</t>
        </is>
      </c>
    </row>
    <row r="2192">
      <c r="A2192" s="417" t="n">
        <v>2183</v>
      </c>
      <c r="B2192" s="418" t="inlineStr">
        <is>
          <t>Customs Clearance Fee and Trucking Fee</t>
        </is>
      </c>
      <c r="C2192" s="418" t="inlineStr">
        <is>
          <t>អេហ្វ ដាប់បែលយូ អេហ្វ ហ៊្វុល វែល អេន នីស៊ីន ឡូជីស្ទីក</t>
        </is>
      </c>
      <c r="D2192" s="418" t="inlineStr">
        <is>
          <t>L001-100098630</t>
        </is>
      </c>
      <c r="E2192" s="418" t="inlineStr">
        <is>
          <t>TI22-4220</t>
        </is>
      </c>
      <c r="F2192" s="419" t="n">
        <v>44880</v>
      </c>
      <c r="G2192" s="420" t="n">
        <v>172225</v>
      </c>
      <c r="H2192" s="418" t="n"/>
      <c r="I2192" s="455" t="n">
        <v>172225</v>
      </c>
      <c r="J2192" s="418">
        <f>IF(L2192&lt;&gt;"",L2192,K2192)</f>
        <v/>
      </c>
      <c r="K2192" s="418">
        <f>IF(AND(T2192=TRUE, U2192=TRUE, V2192=TRUE), IF(W2192&lt;-0.05, "អនុញ្ញាត (អ្នកផ្គត់ផ្គង់ប្រកាសខ្វះ)", "បានប្រកាស (អនុញ្ញាត)"), IF(AND(T2192=FALSE, U2192=FALSE, V2192=FALSE), "ព្យួរទុក (មិនមានទិន្នន័យ)", "ប្រកាសខុស (ព្យួរទុក)"))</f>
        <v/>
      </c>
      <c r="L2192" s="418" t="inlineStr"/>
      <c r="M2192" s="418" t="inlineStr"/>
      <c r="N2192" s="455" t="n"/>
      <c r="O2192" s="455">
        <f>IF(W2192&lt;0,AI2192,I2192)</f>
        <v/>
      </c>
      <c r="P2192" s="455">
        <f>I2192-O2192</f>
        <v/>
      </c>
      <c r="Q2192" s="418" t="n"/>
      <c r="R2192" s="418" t="inlineStr">
        <is>
          <t>TI22-4220</t>
        </is>
      </c>
      <c r="S2192" s="418" t="inlineStr">
        <is>
          <t>TI22-4220</t>
        </is>
      </c>
      <c r="T2192" s="418">
        <f>R2192=S2192</f>
        <v/>
      </c>
      <c r="U2192" s="418">
        <f>AND(MONTH(F2192)=MONTH(Y2192), YEAR(F2192)=YEAR(Y2192))</f>
        <v/>
      </c>
      <c r="V2192" s="418">
        <f>AND(AC2192&lt;&gt;"", 'Company information'!D$4&lt;&gt;"", RIGHT(SUBSTITUTE(AC2192,"-",""),9)=RIGHT(SUBSTITUTE('Company information'!D$4,"-",""),9))</f>
        <v/>
      </c>
      <c r="W2192" s="418">
        <f>AI2192-I2192</f>
        <v/>
      </c>
      <c r="X2192" s="455" t="n"/>
      <c r="Y2192" s="419" t="n">
        <v>44880</v>
      </c>
      <c r="Z2192" s="418" t="inlineStr">
        <is>
          <t>TI22-4220</t>
        </is>
      </c>
      <c r="AA2192" s="418" t="inlineStr"/>
      <c r="AB2192" s="418" t="inlineStr">
        <is>
          <t>បុគ្គលជាប់អាករ</t>
        </is>
      </c>
      <c r="AC2192" s="418" t="inlineStr">
        <is>
          <t>L001-100067123</t>
        </is>
      </c>
      <c r="AD2192" s="418" t="inlineStr">
        <is>
          <t>រីឡាយអេប៊ល សូស អ៊ិនដាសស្រ្ទៀល (ខេមបូឌា)</t>
        </is>
      </c>
      <c r="AE2192" s="455" t="n">
        <v>1894471</v>
      </c>
      <c r="AF2192" s="455" t="n">
        <v>1722246</v>
      </c>
      <c r="AG2192" s="455" t="n">
        <v>0</v>
      </c>
      <c r="AH2192" s="455" t="n">
        <v>0</v>
      </c>
      <c r="AI2192" s="455" t="n">
        <v>172225</v>
      </c>
      <c r="AJ2192" s="455" t="n">
        <v>0</v>
      </c>
      <c r="AK2192" s="455" t="n">
        <v>0</v>
      </c>
      <c r="AL2192" s="455" t="n">
        <v>0</v>
      </c>
      <c r="AM2192" s="455" t="n">
        <v>0</v>
      </c>
      <c r="AN2192" s="455" t="n">
        <v>0</v>
      </c>
      <c r="AO2192" s="455" t="n">
        <v>0</v>
      </c>
      <c r="AP2192" s="455" t="n">
        <v>0</v>
      </c>
      <c r="AQ2192" s="455" t="n">
        <v>0</v>
      </c>
      <c r="AR2192" s="418" t="inlineStr"/>
      <c r="AS2192" s="418" t="inlineStr">
        <is>
          <t>សេវាកម្មឯកសារ</t>
        </is>
      </c>
      <c r="AT2192" s="418" t="inlineStr">
        <is>
          <t>បានប្រកាសពន្ធ</t>
        </is>
      </c>
    </row>
    <row r="2193">
      <c r="A2193" s="417" t="n">
        <v>2184</v>
      </c>
      <c r="B2193" s="418" t="inlineStr">
        <is>
          <t>Cargo Terminal</t>
        </is>
      </c>
      <c r="C2193" s="418" t="inlineStr">
        <is>
          <t>អេហ្វ ដាប់បែលយូ អេហ្វ ហ៊្វុល វែល អេន នីស៊ីន ឡូជីស្ទីក</t>
        </is>
      </c>
      <c r="D2193" s="418" t="inlineStr">
        <is>
          <t>L001-100098630</t>
        </is>
      </c>
      <c r="E2193" s="418" t="inlineStr">
        <is>
          <t>TI22-4217</t>
        </is>
      </c>
      <c r="F2193" s="419" t="n">
        <v>44880</v>
      </c>
      <c r="G2193" s="420" t="n">
        <v>126641</v>
      </c>
      <c r="H2193" s="418" t="n"/>
      <c r="I2193" s="455" t="n">
        <v>126641</v>
      </c>
      <c r="J2193" s="418">
        <f>IF(L2193&lt;&gt;"",L2193,K2193)</f>
        <v/>
      </c>
      <c r="K2193" s="418">
        <f>IF(AND(T2193=TRUE, U2193=TRUE, V2193=TRUE), IF(W2193&lt;-0.05, "អនុញ្ញាត (អ្នកផ្គត់ផ្គង់ប្រកាសខ្វះ)", "បានប្រកាស (អនុញ្ញាត)"), IF(AND(T2193=FALSE, U2193=FALSE, V2193=FALSE), "ព្យួរទុក (មិនមានទិន្នន័យ)", "ប្រកាសខុស (ព្យួរទុក)"))</f>
        <v/>
      </c>
      <c r="L2193" s="418" t="inlineStr"/>
      <c r="M2193" s="418" t="inlineStr"/>
      <c r="N2193" s="455" t="n"/>
      <c r="O2193" s="455">
        <f>IF(W2193&lt;0,AI2193,I2193)</f>
        <v/>
      </c>
      <c r="P2193" s="455">
        <f>I2193-O2193</f>
        <v/>
      </c>
      <c r="Q2193" s="418" t="n"/>
      <c r="R2193" s="418" t="inlineStr">
        <is>
          <t>TI22-4217</t>
        </is>
      </c>
      <c r="S2193" s="418" t="inlineStr">
        <is>
          <t>TI22-4217</t>
        </is>
      </c>
      <c r="T2193" s="418">
        <f>R2193=S2193</f>
        <v/>
      </c>
      <c r="U2193" s="418">
        <f>AND(MONTH(F2193)=MONTH(Y2193), YEAR(F2193)=YEAR(Y2193))</f>
        <v/>
      </c>
      <c r="V2193" s="418">
        <f>AND(AC2193&lt;&gt;"", 'Company information'!D$4&lt;&gt;"", RIGHT(SUBSTITUTE(AC2193,"-",""),9)=RIGHT(SUBSTITUTE('Company information'!D$4,"-",""),9))</f>
        <v/>
      </c>
      <c r="W2193" s="418">
        <f>AI2193-I2193</f>
        <v/>
      </c>
      <c r="X2193" s="455" t="n"/>
      <c r="Y2193" s="419" t="n">
        <v>44880</v>
      </c>
      <c r="Z2193" s="418" t="inlineStr">
        <is>
          <t>TI22-4217</t>
        </is>
      </c>
      <c r="AA2193" s="418" t="inlineStr"/>
      <c r="AB2193" s="418" t="inlineStr">
        <is>
          <t>បុគ្គលជាប់អាករ</t>
        </is>
      </c>
      <c r="AC2193" s="418" t="inlineStr">
        <is>
          <t>L001-100067123</t>
        </is>
      </c>
      <c r="AD2193" s="418" t="inlineStr">
        <is>
          <t>រីឡាយអេប៊ល សូស អ៊ិនដាសស្រ្ទៀល (ខេមបូឌា)</t>
        </is>
      </c>
      <c r="AE2193" s="455" t="n">
        <v>1393047</v>
      </c>
      <c r="AF2193" s="455" t="n">
        <v>1266406</v>
      </c>
      <c r="AG2193" s="455" t="n">
        <v>0</v>
      </c>
      <c r="AH2193" s="455" t="n">
        <v>0</v>
      </c>
      <c r="AI2193" s="455" t="n">
        <v>126641</v>
      </c>
      <c r="AJ2193" s="455" t="n">
        <v>0</v>
      </c>
      <c r="AK2193" s="455" t="n">
        <v>0</v>
      </c>
      <c r="AL2193" s="455" t="n">
        <v>0</v>
      </c>
      <c r="AM2193" s="455" t="n">
        <v>0</v>
      </c>
      <c r="AN2193" s="455" t="n">
        <v>0</v>
      </c>
      <c r="AO2193" s="455" t="n">
        <v>0</v>
      </c>
      <c r="AP2193" s="455" t="n">
        <v>0</v>
      </c>
      <c r="AQ2193" s="455" t="n">
        <v>0</v>
      </c>
      <c r="AR2193" s="418" t="inlineStr"/>
      <c r="AS2193" s="418" t="inlineStr">
        <is>
          <t>សេវាកម្មឯកសារ</t>
        </is>
      </c>
      <c r="AT2193" s="418" t="inlineStr">
        <is>
          <t>បានប្រកាសពន្ធ</t>
        </is>
      </c>
    </row>
    <row r="2194">
      <c r="A2194" s="417" t="n">
        <v>2185</v>
      </c>
      <c r="B2194" s="418" t="inlineStr">
        <is>
          <t>Document Fee and Agency Fee</t>
        </is>
      </c>
      <c r="C2194" s="418" t="inlineStr">
        <is>
          <t>អេហ្វ ដាប់បែលយូ អេហ្វ ហ៊្វុល វែល អេន នីស៊ីន ឡូជីស្ទីក</t>
        </is>
      </c>
      <c r="D2194" s="418" t="inlineStr">
        <is>
          <t>L001-100098630</t>
        </is>
      </c>
      <c r="E2194" s="418" t="inlineStr">
        <is>
          <t>TI22-4216</t>
        </is>
      </c>
      <c r="F2194" s="419" t="n">
        <v>44880</v>
      </c>
      <c r="G2194" s="420" t="n">
        <v>126641</v>
      </c>
      <c r="H2194" s="418" t="n"/>
      <c r="I2194" s="455" t="n">
        <v>126641</v>
      </c>
      <c r="J2194" s="418">
        <f>IF(L2194&lt;&gt;"",L2194,K2194)</f>
        <v/>
      </c>
      <c r="K2194" s="418">
        <f>IF(AND(T2194=TRUE, U2194=TRUE, V2194=TRUE), IF(W2194&lt;-0.05, "អនុញ្ញាត (អ្នកផ្គត់ផ្គង់ប្រកាសខ្វះ)", "បានប្រកាស (អនុញ្ញាត)"), IF(AND(T2194=FALSE, U2194=FALSE, V2194=FALSE), "ព្យួរទុក (មិនមានទិន្នន័យ)", "ប្រកាសខុស (ព្យួរទុក)"))</f>
        <v/>
      </c>
      <c r="L2194" s="418" t="inlineStr"/>
      <c r="M2194" s="418" t="inlineStr"/>
      <c r="N2194" s="455" t="n"/>
      <c r="O2194" s="455">
        <f>IF(W2194&lt;0,AI2194,I2194)</f>
        <v/>
      </c>
      <c r="P2194" s="455">
        <f>I2194-O2194</f>
        <v/>
      </c>
      <c r="Q2194" s="418" t="n"/>
      <c r="R2194" s="418" t="inlineStr">
        <is>
          <t>TI22-4216</t>
        </is>
      </c>
      <c r="S2194" s="418" t="inlineStr">
        <is>
          <t>TI22-4216</t>
        </is>
      </c>
      <c r="T2194" s="418">
        <f>R2194=S2194</f>
        <v/>
      </c>
      <c r="U2194" s="418">
        <f>AND(MONTH(F2194)=MONTH(Y2194), YEAR(F2194)=YEAR(Y2194))</f>
        <v/>
      </c>
      <c r="V2194" s="418">
        <f>AND(AC2194&lt;&gt;"", 'Company information'!D$4&lt;&gt;"", RIGHT(SUBSTITUTE(AC2194,"-",""),9)=RIGHT(SUBSTITUTE('Company information'!D$4,"-",""),9))</f>
        <v/>
      </c>
      <c r="W2194" s="418">
        <f>AI2194-I2194</f>
        <v/>
      </c>
      <c r="X2194" s="455" t="n"/>
      <c r="Y2194" s="419" t="n">
        <v>44880</v>
      </c>
      <c r="Z2194" s="418" t="inlineStr">
        <is>
          <t>TI22-4216</t>
        </is>
      </c>
      <c r="AA2194" s="418" t="inlineStr"/>
      <c r="AB2194" s="418" t="inlineStr">
        <is>
          <t>បុគ្គលជាប់អាករ</t>
        </is>
      </c>
      <c r="AC2194" s="418" t="inlineStr">
        <is>
          <t>L001-100067123</t>
        </is>
      </c>
      <c r="AD2194" s="418" t="inlineStr">
        <is>
          <t>រីឡាយអេប៊ល សូស អ៊ិនដាសស្រ្ទៀល (ខេមបូឌា)</t>
        </is>
      </c>
      <c r="AE2194" s="455" t="n">
        <v>1393047</v>
      </c>
      <c r="AF2194" s="455" t="n">
        <v>1266406</v>
      </c>
      <c r="AG2194" s="455" t="n">
        <v>0</v>
      </c>
      <c r="AH2194" s="455" t="n">
        <v>0</v>
      </c>
      <c r="AI2194" s="455" t="n">
        <v>126641</v>
      </c>
      <c r="AJ2194" s="455" t="n">
        <v>0</v>
      </c>
      <c r="AK2194" s="455" t="n">
        <v>0</v>
      </c>
      <c r="AL2194" s="455" t="n">
        <v>0</v>
      </c>
      <c r="AM2194" s="455" t="n">
        <v>0</v>
      </c>
      <c r="AN2194" s="455" t="n">
        <v>0</v>
      </c>
      <c r="AO2194" s="455" t="n">
        <v>0</v>
      </c>
      <c r="AP2194" s="455" t="n">
        <v>0</v>
      </c>
      <c r="AQ2194" s="455" t="n">
        <v>0</v>
      </c>
      <c r="AR2194" s="418" t="inlineStr"/>
      <c r="AS2194" s="418" t="inlineStr">
        <is>
          <t>សេវាកម្មឯកសារ</t>
        </is>
      </c>
      <c r="AT2194" s="418" t="inlineStr">
        <is>
          <t>បានប្រកាសពន្ធ</t>
        </is>
      </c>
    </row>
    <row r="2195">
      <c r="A2195" s="417" t="n">
        <v>2186</v>
      </c>
      <c r="B2195" s="418" t="inlineStr">
        <is>
          <t>Customs Clearance Fee and Trucking Fee</t>
        </is>
      </c>
      <c r="C2195" s="418" t="inlineStr">
        <is>
          <t>អេហ្វ ដាប់បែលយូ អេហ្វ ហ៊្វុល វែល អេន នីស៊ីន ឡូជីស្ទីក</t>
        </is>
      </c>
      <c r="D2195" s="418" t="inlineStr">
        <is>
          <t>L001-100098630</t>
        </is>
      </c>
      <c r="E2195" s="418" t="inlineStr">
        <is>
          <t>TI22-4219</t>
        </is>
      </c>
      <c r="F2195" s="419" t="n">
        <v>44880</v>
      </c>
      <c r="G2195" s="420" t="n">
        <v>163937</v>
      </c>
      <c r="H2195" s="418" t="n"/>
      <c r="I2195" s="455" t="n">
        <v>163937</v>
      </c>
      <c r="J2195" s="418">
        <f>IF(L2195&lt;&gt;"",L2195,K2195)</f>
        <v/>
      </c>
      <c r="K2195" s="418">
        <f>IF(AND(T2195=TRUE, U2195=TRUE, V2195=TRUE), IF(W2195&lt;-0.05, "អនុញ្ញាត (អ្នកផ្គត់ផ្គង់ប្រកាសខ្វះ)", "បានប្រកាស (អនុញ្ញាត)"), IF(AND(T2195=FALSE, U2195=FALSE, V2195=FALSE), "ព្យួរទុក (មិនមានទិន្នន័យ)", "ប្រកាសខុស (ព្យួរទុក)"))</f>
        <v/>
      </c>
      <c r="L2195" s="418" t="inlineStr"/>
      <c r="M2195" s="418" t="inlineStr"/>
      <c r="N2195" s="455" t="n"/>
      <c r="O2195" s="455">
        <f>IF(W2195&lt;0,AI2195,I2195)</f>
        <v/>
      </c>
      <c r="P2195" s="455">
        <f>I2195-O2195</f>
        <v/>
      </c>
      <c r="Q2195" s="418" t="n"/>
      <c r="R2195" s="418" t="inlineStr">
        <is>
          <t>TI22-4219</t>
        </is>
      </c>
      <c r="S2195" s="418" t="inlineStr">
        <is>
          <t>TI22-4219</t>
        </is>
      </c>
      <c r="T2195" s="418">
        <f>R2195=S2195</f>
        <v/>
      </c>
      <c r="U2195" s="418">
        <f>AND(MONTH(F2195)=MONTH(Y2195), YEAR(F2195)=YEAR(Y2195))</f>
        <v/>
      </c>
      <c r="V2195" s="418">
        <f>AND(AC2195&lt;&gt;"", 'Company information'!D$4&lt;&gt;"", RIGHT(SUBSTITUTE(AC2195,"-",""),9)=RIGHT(SUBSTITUTE('Company information'!D$4,"-",""),9))</f>
        <v/>
      </c>
      <c r="W2195" s="418">
        <f>AI2195-I2195</f>
        <v/>
      </c>
      <c r="X2195" s="455" t="n"/>
      <c r="Y2195" s="419" t="n">
        <v>44880</v>
      </c>
      <c r="Z2195" s="418" t="inlineStr">
        <is>
          <t>TI22-4219</t>
        </is>
      </c>
      <c r="AA2195" s="418" t="inlineStr"/>
      <c r="AB2195" s="418" t="inlineStr">
        <is>
          <t>បុគ្គលជាប់អាករ</t>
        </is>
      </c>
      <c r="AC2195" s="418" t="inlineStr">
        <is>
          <t>L001-100067123</t>
        </is>
      </c>
      <c r="AD2195" s="418" t="inlineStr">
        <is>
          <t>រីឡាយអេប៊ល សូស អ៊ិនដាសស្រ្ទៀល (ខេមបូឌា)</t>
        </is>
      </c>
      <c r="AE2195" s="455" t="n">
        <v>1803303</v>
      </c>
      <c r="AF2195" s="455" t="n">
        <v>1639366</v>
      </c>
      <c r="AG2195" s="455" t="n">
        <v>0</v>
      </c>
      <c r="AH2195" s="455" t="n">
        <v>0</v>
      </c>
      <c r="AI2195" s="455" t="n">
        <v>163937</v>
      </c>
      <c r="AJ2195" s="455" t="n">
        <v>0</v>
      </c>
      <c r="AK2195" s="455" t="n">
        <v>0</v>
      </c>
      <c r="AL2195" s="455" t="n">
        <v>0</v>
      </c>
      <c r="AM2195" s="455" t="n">
        <v>0</v>
      </c>
      <c r="AN2195" s="455" t="n">
        <v>0</v>
      </c>
      <c r="AO2195" s="455" t="n">
        <v>0</v>
      </c>
      <c r="AP2195" s="455" t="n">
        <v>0</v>
      </c>
      <c r="AQ2195" s="455" t="n">
        <v>0</v>
      </c>
      <c r="AR2195" s="418" t="inlineStr"/>
      <c r="AS2195" s="418" t="inlineStr">
        <is>
          <t>សេវាកម្មឯកសារ</t>
        </is>
      </c>
      <c r="AT2195" s="418" t="inlineStr">
        <is>
          <t>បានប្រកាសពន្ធ</t>
        </is>
      </c>
    </row>
    <row r="2196">
      <c r="A2196" s="417" t="n">
        <v>2187</v>
      </c>
      <c r="B2196" s="418" t="inlineStr">
        <is>
          <t>Lift-On &amp; Lift-Off</t>
        </is>
      </c>
      <c r="C2196" s="418" t="inlineStr">
        <is>
          <t>អេហ្វ ដាប់បែលយូ អេហ្វ ហ៊្វុល វែល អេន នីស៊ីន ឡូជីស្ទីក</t>
        </is>
      </c>
      <c r="D2196" s="418" t="inlineStr">
        <is>
          <t>L001-100098630</t>
        </is>
      </c>
      <c r="E2196" s="418" t="inlineStr">
        <is>
          <t>TI22-4218</t>
        </is>
      </c>
      <c r="F2196" s="419" t="n">
        <v>44880</v>
      </c>
      <c r="G2196" s="420" t="n">
        <v>155649</v>
      </c>
      <c r="H2196" s="418" t="n"/>
      <c r="I2196" s="455" t="n">
        <v>155649</v>
      </c>
      <c r="J2196" s="418">
        <f>IF(L2196&lt;&gt;"",L2196,K2196)</f>
        <v/>
      </c>
      <c r="K2196" s="418">
        <f>IF(AND(T2196=TRUE, U2196=TRUE, V2196=TRUE), IF(W2196&lt;-0.05, "អនុញ្ញាត (អ្នកផ្គត់ផ្គង់ប្រកាសខ្វះ)", "បានប្រកាស (អនុញ្ញាត)"), IF(AND(T2196=FALSE, U2196=FALSE, V2196=FALSE), "ព្យួរទុក (មិនមានទិន្នន័យ)", "ប្រកាសខុស (ព្យួរទុក)"))</f>
        <v/>
      </c>
      <c r="L2196" s="418" t="inlineStr"/>
      <c r="M2196" s="418" t="inlineStr"/>
      <c r="N2196" s="455" t="n"/>
      <c r="O2196" s="455">
        <f>IF(W2196&lt;0,AI2196,I2196)</f>
        <v/>
      </c>
      <c r="P2196" s="455">
        <f>I2196-O2196</f>
        <v/>
      </c>
      <c r="Q2196" s="418" t="n"/>
      <c r="R2196" s="418" t="inlineStr">
        <is>
          <t>TI22-4218</t>
        </is>
      </c>
      <c r="S2196" s="418" t="inlineStr">
        <is>
          <t>TI22-4218</t>
        </is>
      </c>
      <c r="T2196" s="418">
        <f>R2196=S2196</f>
        <v/>
      </c>
      <c r="U2196" s="418">
        <f>AND(MONTH(F2196)=MONTH(Y2196), YEAR(F2196)=YEAR(Y2196))</f>
        <v/>
      </c>
      <c r="V2196" s="418">
        <f>AND(AC2196&lt;&gt;"", 'Company information'!D$4&lt;&gt;"", RIGHT(SUBSTITUTE(AC2196,"-",""),9)=RIGHT(SUBSTITUTE('Company information'!D$4,"-",""),9))</f>
        <v/>
      </c>
      <c r="W2196" s="418">
        <f>AI2196-I2196</f>
        <v/>
      </c>
      <c r="X2196" s="455" t="n"/>
      <c r="Y2196" s="419" t="n">
        <v>44880</v>
      </c>
      <c r="Z2196" s="418" t="inlineStr">
        <is>
          <t>TI22-4218</t>
        </is>
      </c>
      <c r="AA2196" s="418" t="inlineStr"/>
      <c r="AB2196" s="418" t="inlineStr">
        <is>
          <t>បុគ្គលជាប់អាករ</t>
        </is>
      </c>
      <c r="AC2196" s="418" t="inlineStr">
        <is>
          <t>L001-100067123</t>
        </is>
      </c>
      <c r="AD2196" s="418" t="inlineStr">
        <is>
          <t>រីឡាយអេប៊ល សូស អ៊ិនដាសស្រ្ទៀល (ខេមបូឌា)</t>
        </is>
      </c>
      <c r="AE2196" s="455" t="n">
        <v>1712135</v>
      </c>
      <c r="AF2196" s="455" t="n">
        <v>1556486</v>
      </c>
      <c r="AG2196" s="455" t="n">
        <v>0</v>
      </c>
      <c r="AH2196" s="455" t="n">
        <v>0</v>
      </c>
      <c r="AI2196" s="455" t="n">
        <v>155649</v>
      </c>
      <c r="AJ2196" s="455" t="n">
        <v>0</v>
      </c>
      <c r="AK2196" s="455" t="n">
        <v>0</v>
      </c>
      <c r="AL2196" s="455" t="n">
        <v>0</v>
      </c>
      <c r="AM2196" s="455" t="n">
        <v>0</v>
      </c>
      <c r="AN2196" s="455" t="n">
        <v>0</v>
      </c>
      <c r="AO2196" s="455" t="n">
        <v>0</v>
      </c>
      <c r="AP2196" s="455" t="n">
        <v>0</v>
      </c>
      <c r="AQ2196" s="455" t="n">
        <v>0</v>
      </c>
      <c r="AR2196" s="418" t="inlineStr"/>
      <c r="AS2196" s="418" t="inlineStr">
        <is>
          <t>សេវាកម្មឯកសារ</t>
        </is>
      </c>
      <c r="AT2196" s="418" t="inlineStr">
        <is>
          <t>បានប្រកាសពន្ធ</t>
        </is>
      </c>
    </row>
    <row r="2197">
      <c r="A2197" s="417" t="n">
        <v>2188</v>
      </c>
      <c r="B2197" s="418" t="inlineStr">
        <is>
          <t>Import Shipment Expense</t>
        </is>
      </c>
      <c r="C2197" s="418" t="inlineStr">
        <is>
          <t>អេហ្វ ដាប់បែលយូ អេហ្វ ហ៊្វុល វែល អេន នីស៊ីន ឡូជីស្ទីក</t>
        </is>
      </c>
      <c r="D2197" s="418" t="inlineStr">
        <is>
          <t>L001-100098630</t>
        </is>
      </c>
      <c r="E2197" s="418" t="inlineStr">
        <is>
          <t>TI22-4224</t>
        </is>
      </c>
      <c r="F2197" s="419" t="n">
        <v>44880</v>
      </c>
      <c r="G2197" s="420" t="n">
        <v>101777</v>
      </c>
      <c r="H2197" s="418" t="n"/>
      <c r="I2197" s="455" t="n">
        <v>101777</v>
      </c>
      <c r="J2197" s="418">
        <f>IF(L2197&lt;&gt;"",L2197,K2197)</f>
        <v/>
      </c>
      <c r="K2197" s="418">
        <f>IF(AND(T2197=TRUE, U2197=TRUE, V2197=TRUE), IF(W2197&lt;-0.05, "អនុញ្ញាត (អ្នកផ្គត់ផ្គង់ប្រកាសខ្វះ)", "បានប្រកាស (អនុញ្ញាត)"), IF(AND(T2197=FALSE, U2197=FALSE, V2197=FALSE), "ព្យួរទុក (មិនមានទិន្នន័យ)", "ប្រកាសខុស (ព្យួរទុក)"))</f>
        <v/>
      </c>
      <c r="L2197" s="418" t="inlineStr"/>
      <c r="M2197" s="418" t="inlineStr"/>
      <c r="N2197" s="455" t="n"/>
      <c r="O2197" s="455">
        <f>IF(W2197&lt;0,AI2197,I2197)</f>
        <v/>
      </c>
      <c r="P2197" s="455">
        <f>I2197-O2197</f>
        <v/>
      </c>
      <c r="Q2197" s="418" t="n"/>
      <c r="R2197" s="418" t="inlineStr">
        <is>
          <t>TI22-4224</t>
        </is>
      </c>
      <c r="S2197" s="418" t="inlineStr">
        <is>
          <t>TI22-4224</t>
        </is>
      </c>
      <c r="T2197" s="418">
        <f>R2197=S2197</f>
        <v/>
      </c>
      <c r="U2197" s="418">
        <f>AND(MONTH(F2197)=MONTH(Y2197), YEAR(F2197)=YEAR(Y2197))</f>
        <v/>
      </c>
      <c r="V2197" s="418">
        <f>AND(AC2197&lt;&gt;"", 'Company information'!D$4&lt;&gt;"", RIGHT(SUBSTITUTE(AC2197,"-",""),9)=RIGHT(SUBSTITUTE('Company information'!D$4,"-",""),9))</f>
        <v/>
      </c>
      <c r="W2197" s="418">
        <f>AI2197-I2197</f>
        <v/>
      </c>
      <c r="X2197" s="455" t="n"/>
      <c r="Y2197" s="419" t="n">
        <v>44880</v>
      </c>
      <c r="Z2197" s="418" t="inlineStr">
        <is>
          <t>TI22-4224</t>
        </is>
      </c>
      <c r="AA2197" s="418" t="inlineStr"/>
      <c r="AB2197" s="418" t="inlineStr">
        <is>
          <t>បុគ្គលជាប់អាករ</t>
        </is>
      </c>
      <c r="AC2197" s="418" t="inlineStr">
        <is>
          <t>L001-100067123</t>
        </is>
      </c>
      <c r="AD2197" s="418" t="inlineStr">
        <is>
          <t>រីឡាយអេប៊ល សូស អ៊ិនដាសស្រ្ទៀល (ខេមបូឌា)</t>
        </is>
      </c>
      <c r="AE2197" s="455" t="n">
        <v>1119543</v>
      </c>
      <c r="AF2197" s="455" t="n">
        <v>1017766</v>
      </c>
      <c r="AG2197" s="455" t="n">
        <v>0</v>
      </c>
      <c r="AH2197" s="455" t="n">
        <v>0</v>
      </c>
      <c r="AI2197" s="455" t="n">
        <v>101777</v>
      </c>
      <c r="AJ2197" s="455" t="n">
        <v>0</v>
      </c>
      <c r="AK2197" s="455" t="n">
        <v>0</v>
      </c>
      <c r="AL2197" s="455" t="n">
        <v>0</v>
      </c>
      <c r="AM2197" s="455" t="n">
        <v>0</v>
      </c>
      <c r="AN2197" s="455" t="n">
        <v>0</v>
      </c>
      <c r="AO2197" s="455" t="n">
        <v>0</v>
      </c>
      <c r="AP2197" s="455" t="n">
        <v>0</v>
      </c>
      <c r="AQ2197" s="455" t="n">
        <v>0</v>
      </c>
      <c r="AR2197" s="418" t="inlineStr"/>
      <c r="AS2197" s="418" t="inlineStr">
        <is>
          <t>សេវាកម្មឯកសារ</t>
        </is>
      </c>
      <c r="AT2197" s="418" t="inlineStr">
        <is>
          <t>បានប្រកាសពន្ធ</t>
        </is>
      </c>
    </row>
    <row r="2198">
      <c r="A2198" s="417" t="n">
        <v>2189</v>
      </c>
      <c r="B2198" s="418" t="inlineStr">
        <is>
          <t>Customs Clearance Fee</t>
        </is>
      </c>
      <c r="C2198" s="418" t="inlineStr">
        <is>
          <t>អេហ្វ ដាប់បែលយូ អេហ្វ ហ៊្វុល វែល អេន នីស៊ីន ឡូជីស្ទីក</t>
        </is>
      </c>
      <c r="D2198" s="418" t="inlineStr">
        <is>
          <t>L001-100098630</t>
        </is>
      </c>
      <c r="E2198" s="418" t="inlineStr">
        <is>
          <t>TI22-4222</t>
        </is>
      </c>
      <c r="F2198" s="419" t="n">
        <v>44880</v>
      </c>
      <c r="G2198" s="420" t="n">
        <v>137995</v>
      </c>
      <c r="H2198" s="418" t="n"/>
      <c r="I2198" s="455" t="n">
        <v>137995</v>
      </c>
      <c r="J2198" s="418">
        <f>IF(L2198&lt;&gt;"",L2198,K2198)</f>
        <v/>
      </c>
      <c r="K2198" s="418">
        <f>IF(AND(T2198=TRUE, U2198=TRUE, V2198=TRUE), IF(W2198&lt;-0.05, "អនុញ្ញាត (អ្នកផ្គត់ផ្គង់ប្រកាសខ្វះ)", "បានប្រកាស (អនុញ្ញាត)"), IF(AND(T2198=FALSE, U2198=FALSE, V2198=FALSE), "ព្យួរទុក (មិនមានទិន្នន័យ)", "ប្រកាសខុស (ព្យួរទុក)"))</f>
        <v/>
      </c>
      <c r="L2198" s="418" t="inlineStr"/>
      <c r="M2198" s="418" t="inlineStr"/>
      <c r="N2198" s="455" t="n"/>
      <c r="O2198" s="455">
        <f>IF(W2198&lt;0,AI2198,I2198)</f>
        <v/>
      </c>
      <c r="P2198" s="455">
        <f>I2198-O2198</f>
        <v/>
      </c>
      <c r="Q2198" s="418" t="n"/>
      <c r="R2198" s="418" t="inlineStr">
        <is>
          <t>TI22-4222</t>
        </is>
      </c>
      <c r="S2198" s="418" t="inlineStr">
        <is>
          <t>TI22-4222</t>
        </is>
      </c>
      <c r="T2198" s="418">
        <f>R2198=S2198</f>
        <v/>
      </c>
      <c r="U2198" s="418">
        <f>AND(MONTH(F2198)=MONTH(Y2198), YEAR(F2198)=YEAR(Y2198))</f>
        <v/>
      </c>
      <c r="V2198" s="418">
        <f>AND(AC2198&lt;&gt;"", 'Company information'!D$4&lt;&gt;"", RIGHT(SUBSTITUTE(AC2198,"-",""),9)=RIGHT(SUBSTITUTE('Company information'!D$4,"-",""),9))</f>
        <v/>
      </c>
      <c r="W2198" s="418">
        <f>AI2198-I2198</f>
        <v/>
      </c>
      <c r="X2198" s="455" t="n"/>
      <c r="Y2198" s="419" t="n">
        <v>44880</v>
      </c>
      <c r="Z2198" s="418" t="inlineStr">
        <is>
          <t>TI22-4222</t>
        </is>
      </c>
      <c r="AA2198" s="418" t="inlineStr"/>
      <c r="AB2198" s="418" t="inlineStr">
        <is>
          <t>បុគ្គលជាប់អាករ</t>
        </is>
      </c>
      <c r="AC2198" s="418" t="inlineStr">
        <is>
          <t>L001-100067123</t>
        </is>
      </c>
      <c r="AD2198" s="418" t="inlineStr">
        <is>
          <t>រីឡាយអេប៊ល សូស អ៊ិនដាសស្រ្ទៀល (ខេមបូឌា)</t>
        </is>
      </c>
      <c r="AE2198" s="455" t="n">
        <v>1517947</v>
      </c>
      <c r="AF2198" s="455" t="n">
        <v>1379952</v>
      </c>
      <c r="AG2198" s="455" t="n">
        <v>0</v>
      </c>
      <c r="AH2198" s="455" t="n">
        <v>0</v>
      </c>
      <c r="AI2198" s="455" t="n">
        <v>137995</v>
      </c>
      <c r="AJ2198" s="455" t="n">
        <v>0</v>
      </c>
      <c r="AK2198" s="455" t="n">
        <v>0</v>
      </c>
      <c r="AL2198" s="455" t="n">
        <v>0</v>
      </c>
      <c r="AM2198" s="455" t="n">
        <v>0</v>
      </c>
      <c r="AN2198" s="455" t="n">
        <v>0</v>
      </c>
      <c r="AO2198" s="455" t="n">
        <v>0</v>
      </c>
      <c r="AP2198" s="455" t="n">
        <v>0</v>
      </c>
      <c r="AQ2198" s="455" t="n">
        <v>0</v>
      </c>
      <c r="AR2198" s="418" t="inlineStr"/>
      <c r="AS2198" s="418" t="inlineStr">
        <is>
          <t>សេវាកម្មឯកសារ</t>
        </is>
      </c>
      <c r="AT2198" s="418" t="inlineStr">
        <is>
          <t>បានប្រកាសពន្ធ</t>
        </is>
      </c>
    </row>
    <row r="2199">
      <c r="A2199" s="417" t="n">
        <v>2190</v>
      </c>
      <c r="B2199" s="418" t="inlineStr">
        <is>
          <t>Customs Clearance Fee and Trucking Fee</t>
        </is>
      </c>
      <c r="C2199" s="418" t="inlineStr">
        <is>
          <t>អេហ្វ ដាប់បែលយូ អេហ្វ ហ៊្វុល វែល អេន នីស៊ីន ឡូជីស្ទីក</t>
        </is>
      </c>
      <c r="D2199" s="418" t="inlineStr">
        <is>
          <t>L001-100098630</t>
        </is>
      </c>
      <c r="E2199" s="418" t="inlineStr">
        <is>
          <t>TI22-4225</t>
        </is>
      </c>
      <c r="F2199" s="419" t="n">
        <v>44880</v>
      </c>
      <c r="G2199" s="420" t="n">
        <v>51924</v>
      </c>
      <c r="H2199" s="418" t="n"/>
      <c r="I2199" s="455" t="n">
        <v>51924</v>
      </c>
      <c r="J2199" s="418">
        <f>IF(L2199&lt;&gt;"",L2199,K2199)</f>
        <v/>
      </c>
      <c r="K2199" s="418">
        <f>IF(AND(T2199=TRUE, U2199=TRUE, V2199=TRUE), IF(W2199&lt;-0.05, "អនុញ្ញាត (អ្នកផ្គត់ផ្គង់ប្រកាសខ្វះ)", "បានប្រកាស (អនុញ្ញាត)"), IF(AND(T2199=FALSE, U2199=FALSE, V2199=FALSE), "ព្យួរទុក (មិនមានទិន្នន័យ)", "ប្រកាសខុស (ព្យួរទុក)"))</f>
        <v/>
      </c>
      <c r="L2199" s="418" t="inlineStr"/>
      <c r="M2199" s="418" t="inlineStr"/>
      <c r="N2199" s="455" t="n"/>
      <c r="O2199" s="455">
        <f>IF(W2199&lt;0,AI2199,I2199)</f>
        <v/>
      </c>
      <c r="P2199" s="455">
        <f>I2199-O2199</f>
        <v/>
      </c>
      <c r="Q2199" s="418" t="n"/>
      <c r="R2199" s="418" t="inlineStr">
        <is>
          <t>TI22-4225</t>
        </is>
      </c>
      <c r="S2199" s="418" t="inlineStr">
        <is>
          <t>TI22-4225</t>
        </is>
      </c>
      <c r="T2199" s="418">
        <f>R2199=S2199</f>
        <v/>
      </c>
      <c r="U2199" s="418">
        <f>AND(MONTH(F2199)=MONTH(Y2199), YEAR(F2199)=YEAR(Y2199))</f>
        <v/>
      </c>
      <c r="V2199" s="418">
        <f>AND(AC2199&lt;&gt;"", 'Company information'!D$4&lt;&gt;"", RIGHT(SUBSTITUTE(AC2199,"-",""),9)=RIGHT(SUBSTITUTE('Company information'!D$4,"-",""),9))</f>
        <v/>
      </c>
      <c r="W2199" s="418">
        <f>AI2199-I2199</f>
        <v/>
      </c>
      <c r="X2199" s="455" t="n"/>
      <c r="Y2199" s="419" t="n">
        <v>44880</v>
      </c>
      <c r="Z2199" s="418" t="inlineStr">
        <is>
          <t>TI22-4225</t>
        </is>
      </c>
      <c r="AA2199" s="418" t="inlineStr"/>
      <c r="AB2199" s="418" t="inlineStr">
        <is>
          <t>បុគ្គលជាប់អាករ</t>
        </is>
      </c>
      <c r="AC2199" s="418" t="inlineStr">
        <is>
          <t>L001-100067123</t>
        </is>
      </c>
      <c r="AD2199" s="418" t="inlineStr">
        <is>
          <t>រីឡាយអេប៊ល សូស អ៊ិនដាសស្រ្ទៀល (ខេមបូឌា)</t>
        </is>
      </c>
      <c r="AE2199" s="455" t="n">
        <v>571168</v>
      </c>
      <c r="AF2199" s="455" t="n">
        <v>519244</v>
      </c>
      <c r="AG2199" s="455" t="n">
        <v>0</v>
      </c>
      <c r="AH2199" s="455" t="n">
        <v>0</v>
      </c>
      <c r="AI2199" s="455" t="n">
        <v>51924</v>
      </c>
      <c r="AJ2199" s="455" t="n">
        <v>0</v>
      </c>
      <c r="AK2199" s="455" t="n">
        <v>0</v>
      </c>
      <c r="AL2199" s="455" t="n">
        <v>0</v>
      </c>
      <c r="AM2199" s="455" t="n">
        <v>0</v>
      </c>
      <c r="AN2199" s="455" t="n">
        <v>0</v>
      </c>
      <c r="AO2199" s="455" t="n">
        <v>0</v>
      </c>
      <c r="AP2199" s="455" t="n">
        <v>0</v>
      </c>
      <c r="AQ2199" s="455" t="n">
        <v>0</v>
      </c>
      <c r="AR2199" s="418" t="inlineStr"/>
      <c r="AS2199" s="418" t="inlineStr">
        <is>
          <t>សេវាកម្មឯកសារ</t>
        </is>
      </c>
      <c r="AT2199" s="418" t="inlineStr">
        <is>
          <t>បានប្រកាសពន្ធ</t>
        </is>
      </c>
    </row>
    <row r="2200">
      <c r="A2200" s="417" t="n">
        <v>2191</v>
      </c>
      <c r="B2200" s="418" t="inlineStr">
        <is>
          <t>Lift-On &amp; Gate Fee Charge</t>
        </is>
      </c>
      <c r="C2200" s="418" t="inlineStr">
        <is>
          <t>អេហ្វ ដាប់បែលយូ អេហ្វ ហ៊្វុល វែល អេន នីស៊ីន ឡូជីស្ទីក</t>
        </is>
      </c>
      <c r="D2200" s="418" t="inlineStr">
        <is>
          <t>L001-100098630</t>
        </is>
      </c>
      <c r="E2200" s="418" t="inlineStr">
        <is>
          <t>TI22-4227</t>
        </is>
      </c>
      <c r="F2200" s="419" t="n">
        <v>44880</v>
      </c>
      <c r="G2200" s="420" t="n">
        <v>66428</v>
      </c>
      <c r="H2200" s="418" t="n"/>
      <c r="I2200" s="455" t="n">
        <v>66428</v>
      </c>
      <c r="J2200" s="418">
        <f>IF(L2200&lt;&gt;"",L2200,K2200)</f>
        <v/>
      </c>
      <c r="K2200" s="418">
        <f>IF(AND(T2200=TRUE, U2200=TRUE, V2200=TRUE), IF(W2200&lt;-0.05, "អនុញ្ញាត (អ្នកផ្គត់ផ្គង់ប្រកាសខ្វះ)", "បានប្រកាស (អនុញ្ញាត)"), IF(AND(T2200=FALSE, U2200=FALSE, V2200=FALSE), "ព្យួរទុក (មិនមានទិន្នន័យ)", "ប្រកាសខុស (ព្យួរទុក)"))</f>
        <v/>
      </c>
      <c r="L2200" s="418" t="inlineStr"/>
      <c r="M2200" s="418" t="inlineStr"/>
      <c r="N2200" s="455" t="n"/>
      <c r="O2200" s="455">
        <f>IF(W2200&lt;0,AI2200,I2200)</f>
        <v/>
      </c>
      <c r="P2200" s="455">
        <f>I2200-O2200</f>
        <v/>
      </c>
      <c r="Q2200" s="418" t="n"/>
      <c r="R2200" s="418" t="inlineStr">
        <is>
          <t>TI22-4227</t>
        </is>
      </c>
      <c r="S2200" s="418" t="inlineStr">
        <is>
          <t>TI22-4227</t>
        </is>
      </c>
      <c r="T2200" s="418">
        <f>R2200=S2200</f>
        <v/>
      </c>
      <c r="U2200" s="418">
        <f>AND(MONTH(F2200)=MONTH(Y2200), YEAR(F2200)=YEAR(Y2200))</f>
        <v/>
      </c>
      <c r="V2200" s="418">
        <f>AND(AC2200&lt;&gt;"", 'Company information'!D$4&lt;&gt;"", RIGHT(SUBSTITUTE(AC2200,"-",""),9)=RIGHT(SUBSTITUTE('Company information'!D$4,"-",""),9))</f>
        <v/>
      </c>
      <c r="W2200" s="418">
        <f>AI2200-I2200</f>
        <v/>
      </c>
      <c r="X2200" s="455" t="n"/>
      <c r="Y2200" s="419" t="n">
        <v>44880</v>
      </c>
      <c r="Z2200" s="418" t="inlineStr">
        <is>
          <t>TI22-4227</t>
        </is>
      </c>
      <c r="AA2200" s="418" t="inlineStr"/>
      <c r="AB2200" s="418" t="inlineStr">
        <is>
          <t>បុគ្គលជាប់អាករ</t>
        </is>
      </c>
      <c r="AC2200" s="418" t="inlineStr">
        <is>
          <t>L001-100067123</t>
        </is>
      </c>
      <c r="AD2200" s="418" t="inlineStr">
        <is>
          <t>រីឡាយអេប៊ល សូស អ៊ិនដាសស្រ្ទៀល (ខេមបូឌា)</t>
        </is>
      </c>
      <c r="AE2200" s="455" t="n">
        <v>730712</v>
      </c>
      <c r="AF2200" s="455" t="n">
        <v>664284</v>
      </c>
      <c r="AG2200" s="455" t="n">
        <v>0</v>
      </c>
      <c r="AH2200" s="455" t="n">
        <v>0</v>
      </c>
      <c r="AI2200" s="455" t="n">
        <v>66428</v>
      </c>
      <c r="AJ2200" s="455" t="n">
        <v>0</v>
      </c>
      <c r="AK2200" s="455" t="n">
        <v>0</v>
      </c>
      <c r="AL2200" s="455" t="n">
        <v>0</v>
      </c>
      <c r="AM2200" s="455" t="n">
        <v>0</v>
      </c>
      <c r="AN2200" s="455" t="n">
        <v>0</v>
      </c>
      <c r="AO2200" s="455" t="n">
        <v>0</v>
      </c>
      <c r="AP2200" s="455" t="n">
        <v>0</v>
      </c>
      <c r="AQ2200" s="455" t="n">
        <v>0</v>
      </c>
      <c r="AR2200" s="418" t="inlineStr"/>
      <c r="AS2200" s="418" t="inlineStr">
        <is>
          <t>សេវាកម្មឯកសារ</t>
        </is>
      </c>
      <c r="AT2200" s="418" t="inlineStr">
        <is>
          <t>បានប្រកាសពន្ធ</t>
        </is>
      </c>
    </row>
    <row r="2201">
      <c r="A2201" s="417" t="n">
        <v>2192</v>
      </c>
      <c r="B2201" s="418" t="inlineStr">
        <is>
          <t>THC, Doc Fee and Container Imbalance</t>
        </is>
      </c>
      <c r="C2201" s="418" t="inlineStr">
        <is>
          <t>អេហ្វ ដាប់បែលយូ អេហ្វ ហ៊្វុល វែល អេន នីស៊ីន ឡូជីស្ទីក</t>
        </is>
      </c>
      <c r="D2201" s="418" t="inlineStr">
        <is>
          <t>L001-100098630</t>
        </is>
      </c>
      <c r="E2201" s="418" t="inlineStr">
        <is>
          <t>TI22-4223</t>
        </is>
      </c>
      <c r="F2201" s="419" t="n">
        <v>44880</v>
      </c>
      <c r="G2201" s="420" t="n">
        <v>66428</v>
      </c>
      <c r="H2201" s="418" t="n"/>
      <c r="I2201" s="455" t="n">
        <v>66428</v>
      </c>
      <c r="J2201" s="418">
        <f>IF(L2201&lt;&gt;"",L2201,K2201)</f>
        <v/>
      </c>
      <c r="K2201" s="418">
        <f>IF(AND(T2201=TRUE, U2201=TRUE, V2201=TRUE), IF(W2201&lt;-0.05, "អនុញ្ញាត (អ្នកផ្គត់ផ្គង់ប្រកាសខ្វះ)", "បានប្រកាស (អនុញ្ញាត)"), IF(AND(T2201=FALSE, U2201=FALSE, V2201=FALSE), "ព្យួរទុក (មិនមានទិន្នន័យ)", "ប្រកាសខុស (ព្យួរទុក)"))</f>
        <v/>
      </c>
      <c r="L2201" s="418" t="inlineStr"/>
      <c r="M2201" s="418" t="inlineStr"/>
      <c r="N2201" s="455" t="n"/>
      <c r="O2201" s="455">
        <f>IF(W2201&lt;0,AI2201,I2201)</f>
        <v/>
      </c>
      <c r="P2201" s="455">
        <f>I2201-O2201</f>
        <v/>
      </c>
      <c r="Q2201" s="418" t="n"/>
      <c r="R2201" s="418" t="inlineStr">
        <is>
          <t>TI22-4223</t>
        </is>
      </c>
      <c r="S2201" s="418" t="inlineStr">
        <is>
          <t>TI22-4223</t>
        </is>
      </c>
      <c r="T2201" s="418">
        <f>R2201=S2201</f>
        <v/>
      </c>
      <c r="U2201" s="418">
        <f>AND(MONTH(F2201)=MONTH(Y2201), YEAR(F2201)=YEAR(Y2201))</f>
        <v/>
      </c>
      <c r="V2201" s="418">
        <f>AND(AC2201&lt;&gt;"", 'Company information'!D$4&lt;&gt;"", RIGHT(SUBSTITUTE(AC2201,"-",""),9)=RIGHT(SUBSTITUTE('Company information'!D$4,"-",""),9))</f>
        <v/>
      </c>
      <c r="W2201" s="418">
        <f>AI2201-I2201</f>
        <v/>
      </c>
      <c r="X2201" s="455" t="n"/>
      <c r="Y2201" s="419" t="n">
        <v>44880</v>
      </c>
      <c r="Z2201" s="418" t="inlineStr">
        <is>
          <t>TI22-4223</t>
        </is>
      </c>
      <c r="AA2201" s="418" t="inlineStr"/>
      <c r="AB2201" s="418" t="inlineStr">
        <is>
          <t>បុគ្គលជាប់អាករ</t>
        </is>
      </c>
      <c r="AC2201" s="418" t="inlineStr">
        <is>
          <t>L001-100067123</t>
        </is>
      </c>
      <c r="AD2201" s="418" t="inlineStr">
        <is>
          <t>រីឡាយអេប៊ល សូស អ៊ិនដាសស្រ្ទៀល (ខេមបូឌា)</t>
        </is>
      </c>
      <c r="AE2201" s="455" t="n">
        <v>730712</v>
      </c>
      <c r="AF2201" s="455" t="n">
        <v>664284</v>
      </c>
      <c r="AG2201" s="455" t="n">
        <v>0</v>
      </c>
      <c r="AH2201" s="455" t="n">
        <v>0</v>
      </c>
      <c r="AI2201" s="455" t="n">
        <v>66428</v>
      </c>
      <c r="AJ2201" s="455" t="n">
        <v>0</v>
      </c>
      <c r="AK2201" s="455" t="n">
        <v>0</v>
      </c>
      <c r="AL2201" s="455" t="n">
        <v>0</v>
      </c>
      <c r="AM2201" s="455" t="n">
        <v>0</v>
      </c>
      <c r="AN2201" s="455" t="n">
        <v>0</v>
      </c>
      <c r="AO2201" s="455" t="n">
        <v>0</v>
      </c>
      <c r="AP2201" s="455" t="n">
        <v>0</v>
      </c>
      <c r="AQ2201" s="455" t="n">
        <v>0</v>
      </c>
      <c r="AR2201" s="418" t="inlineStr"/>
      <c r="AS2201" s="418" t="inlineStr">
        <is>
          <t>សេវាកម្មឯកសារ</t>
        </is>
      </c>
      <c r="AT2201" s="418" t="inlineStr">
        <is>
          <t>បានប្រកាសពន្ធ</t>
        </is>
      </c>
    </row>
    <row r="2202">
      <c r="A2202" s="417" t="n">
        <v>2193</v>
      </c>
      <c r="B2202" s="418" t="inlineStr">
        <is>
          <t>Customs Clearance Fee and Trucking Fee</t>
        </is>
      </c>
      <c r="C2202" s="418" t="inlineStr">
        <is>
          <t>អេហ្វ ដាប់បែលយូ អេហ្វ ហ៊្វុល វែល អេន នីស៊ីន ឡូជីស្ទីក</t>
        </is>
      </c>
      <c r="D2202" s="418" t="inlineStr">
        <is>
          <t>L001-100098630</t>
        </is>
      </c>
      <c r="E2202" s="418" t="inlineStr">
        <is>
          <t>TI22-4226</t>
        </is>
      </c>
      <c r="F2202" s="419" t="n">
        <v>44880</v>
      </c>
      <c r="G2202" s="420" t="n">
        <v>129707</v>
      </c>
      <c r="H2202" s="418" t="n"/>
      <c r="I2202" s="455" t="n">
        <v>129707</v>
      </c>
      <c r="J2202" s="418">
        <f>IF(L2202&lt;&gt;"",L2202,K2202)</f>
        <v/>
      </c>
      <c r="K2202" s="418">
        <f>IF(AND(T2202=TRUE, U2202=TRUE, V2202=TRUE), IF(W2202&lt;-0.05, "អនុញ្ញាត (អ្នកផ្គត់ផ្គង់ប្រកាសខ្វះ)", "បានប្រកាស (អនុញ្ញាត)"), IF(AND(T2202=FALSE, U2202=FALSE, V2202=FALSE), "ព្យួរទុក (មិនមានទិន្នន័យ)", "ប្រកាសខុស (ព្យួរទុក)"))</f>
        <v/>
      </c>
      <c r="L2202" s="418" t="inlineStr"/>
      <c r="M2202" s="418" t="inlineStr"/>
      <c r="N2202" s="455" t="n"/>
      <c r="O2202" s="455">
        <f>IF(W2202&lt;0,AI2202,I2202)</f>
        <v/>
      </c>
      <c r="P2202" s="455">
        <f>I2202-O2202</f>
        <v/>
      </c>
      <c r="Q2202" s="418" t="n"/>
      <c r="R2202" s="418" t="inlineStr">
        <is>
          <t>TI22-4226</t>
        </is>
      </c>
      <c r="S2202" s="418" t="inlineStr">
        <is>
          <t>TI22-4226</t>
        </is>
      </c>
      <c r="T2202" s="418">
        <f>R2202=S2202</f>
        <v/>
      </c>
      <c r="U2202" s="418">
        <f>AND(MONTH(F2202)=MONTH(Y2202), YEAR(F2202)=YEAR(Y2202))</f>
        <v/>
      </c>
      <c r="V2202" s="418">
        <f>AND(AC2202&lt;&gt;"", 'Company information'!D$4&lt;&gt;"", RIGHT(SUBSTITUTE(AC2202,"-",""),9)=RIGHT(SUBSTITUTE('Company information'!D$4,"-",""),9))</f>
        <v/>
      </c>
      <c r="W2202" s="418">
        <f>AI2202-I2202</f>
        <v/>
      </c>
      <c r="X2202" s="455" t="n"/>
      <c r="Y2202" s="419" t="n">
        <v>44880</v>
      </c>
      <c r="Z2202" s="418" t="inlineStr">
        <is>
          <t>TI22-4226</t>
        </is>
      </c>
      <c r="AA2202" s="418" t="inlineStr"/>
      <c r="AB2202" s="418" t="inlineStr">
        <is>
          <t>បុគ្គលជាប់អាករ</t>
        </is>
      </c>
      <c r="AC2202" s="418" t="inlineStr">
        <is>
          <t>L001-100067123</t>
        </is>
      </c>
      <c r="AD2202" s="418" t="inlineStr">
        <is>
          <t>រីឡាយអេប៊ល សូស អ៊ិនដាសស្រ្ទៀល (ខេមបូឌា)</t>
        </is>
      </c>
      <c r="AE2202" s="455" t="n">
        <v>1426779</v>
      </c>
      <c r="AF2202" s="455" t="n">
        <v>1297072</v>
      </c>
      <c r="AG2202" s="455" t="n">
        <v>0</v>
      </c>
      <c r="AH2202" s="455" t="n">
        <v>0</v>
      </c>
      <c r="AI2202" s="455" t="n">
        <v>129707</v>
      </c>
      <c r="AJ2202" s="455" t="n">
        <v>0</v>
      </c>
      <c r="AK2202" s="455" t="n">
        <v>0</v>
      </c>
      <c r="AL2202" s="455" t="n">
        <v>0</v>
      </c>
      <c r="AM2202" s="455" t="n">
        <v>0</v>
      </c>
      <c r="AN2202" s="455" t="n">
        <v>0</v>
      </c>
      <c r="AO2202" s="455" t="n">
        <v>0</v>
      </c>
      <c r="AP2202" s="455" t="n">
        <v>0</v>
      </c>
      <c r="AQ2202" s="455" t="n">
        <v>0</v>
      </c>
      <c r="AR2202" s="418" t="inlineStr"/>
      <c r="AS2202" s="418" t="inlineStr">
        <is>
          <t>សេវាកម្មឯកសារ</t>
        </is>
      </c>
      <c r="AT2202" s="418" t="inlineStr">
        <is>
          <t>បានប្រកាសពន្ធ</t>
        </is>
      </c>
    </row>
    <row r="2203">
      <c r="A2203" s="417" t="n">
        <v>2194</v>
      </c>
      <c r="B2203" s="418" t="inlineStr">
        <is>
          <t>Lift-On &amp; Gate Fee Charge</t>
        </is>
      </c>
      <c r="C2203" s="418" t="inlineStr">
        <is>
          <t>អេហ្វ ដាប់បែលយូ អេហ្វ ហ៊្វុល វែល អេន នីស៊ីន ឡូជីស្ទីក</t>
        </is>
      </c>
      <c r="D2203" s="418" t="inlineStr">
        <is>
          <t>L001-100098630</t>
        </is>
      </c>
      <c r="E2203" s="418" t="inlineStr">
        <is>
          <t>TI22-4106</t>
        </is>
      </c>
      <c r="F2203" s="419" t="n">
        <v>44845</v>
      </c>
      <c r="G2203" s="420" t="n">
        <v>143217</v>
      </c>
      <c r="H2203" s="418" t="n"/>
      <c r="I2203" s="455" t="n">
        <v>143217</v>
      </c>
      <c r="J2203" s="418">
        <f>IF(L2203&lt;&gt;"",L2203,K2203)</f>
        <v/>
      </c>
      <c r="K2203" s="418">
        <f>IF(AND(T2203=TRUE, U2203=TRUE, V2203=TRUE), IF(W2203&lt;-0.05, "អនុញ្ញាត (អ្នកផ្គត់ផ្គង់ប្រកាសខ្វះ)", "បានប្រកាស (អនុញ្ញាត)"), IF(AND(T2203=FALSE, U2203=FALSE, V2203=FALSE), "ព្យួរទុក (មិនមានទិន្នន័យ)", "ប្រកាសខុស (ព្យួរទុក)"))</f>
        <v/>
      </c>
      <c r="L2203" s="418" t="inlineStr"/>
      <c r="M2203" s="418" t="inlineStr"/>
      <c r="N2203" s="455" t="n"/>
      <c r="O2203" s="455">
        <f>IF(W2203&lt;0,AI2203,I2203)</f>
        <v/>
      </c>
      <c r="P2203" s="455">
        <f>I2203-O2203</f>
        <v/>
      </c>
      <c r="Q2203" s="418" t="n"/>
      <c r="R2203" s="418" t="inlineStr">
        <is>
          <t>TI22-4106</t>
        </is>
      </c>
      <c r="S2203" s="418" t="inlineStr">
        <is>
          <t>TI22-4106</t>
        </is>
      </c>
      <c r="T2203" s="418">
        <f>R2203=S2203</f>
        <v/>
      </c>
      <c r="U2203" s="418">
        <f>AND(MONTH(F2203)=MONTH(Y2203), YEAR(F2203)=YEAR(Y2203))</f>
        <v/>
      </c>
      <c r="V2203" s="418">
        <f>AND(AC2203&lt;&gt;"", 'Company information'!D$4&lt;&gt;"", RIGHT(SUBSTITUTE(AC2203,"-",""),9)=RIGHT(SUBSTITUTE('Company information'!D$4,"-",""),9))</f>
        <v/>
      </c>
      <c r="W2203" s="418">
        <f>AI2203-I2203</f>
        <v/>
      </c>
      <c r="X2203" s="455" t="n"/>
      <c r="Y2203" s="419" t="n">
        <v>44875</v>
      </c>
      <c r="Z2203" s="418" t="inlineStr">
        <is>
          <t>TI22-4106</t>
        </is>
      </c>
      <c r="AA2203" s="418" t="inlineStr"/>
      <c r="AB2203" s="418" t="inlineStr">
        <is>
          <t>បុគ្គលជាប់អាករ</t>
        </is>
      </c>
      <c r="AC2203" s="418" t="inlineStr">
        <is>
          <t>L001-100067123</t>
        </is>
      </c>
      <c r="AD2203" s="418" t="inlineStr">
        <is>
          <t>រីឡាយអេប៊ល សូស អ៊ិនដាសស្រ្ទៀល (ខេមបូឌា)</t>
        </is>
      </c>
      <c r="AE2203" s="455" t="n">
        <v>1575383</v>
      </c>
      <c r="AF2203" s="455" t="n">
        <v>1432166</v>
      </c>
      <c r="AG2203" s="455" t="n">
        <v>0</v>
      </c>
      <c r="AH2203" s="455" t="n">
        <v>0</v>
      </c>
      <c r="AI2203" s="455" t="n">
        <v>143217</v>
      </c>
      <c r="AJ2203" s="455" t="n">
        <v>0</v>
      </c>
      <c r="AK2203" s="455" t="n">
        <v>0</v>
      </c>
      <c r="AL2203" s="455" t="n">
        <v>0</v>
      </c>
      <c r="AM2203" s="455" t="n">
        <v>0</v>
      </c>
      <c r="AN2203" s="455" t="n">
        <v>0</v>
      </c>
      <c r="AO2203" s="455" t="n">
        <v>0</v>
      </c>
      <c r="AP2203" s="455" t="n">
        <v>0</v>
      </c>
      <c r="AQ2203" s="455" t="n">
        <v>0</v>
      </c>
      <c r="AR2203" s="418" t="inlineStr"/>
      <c r="AS2203" s="418" t="inlineStr">
        <is>
          <t>សេវាកម្មឯកសារ</t>
        </is>
      </c>
      <c r="AT2203" s="418" t="inlineStr">
        <is>
          <t>បានប្រកាសពន្ធ</t>
        </is>
      </c>
    </row>
    <row r="2204">
      <c r="A2204" s="417" t="n">
        <v>2195</v>
      </c>
      <c r="B2204" s="418" t="inlineStr">
        <is>
          <t>Import Shipment Expense</t>
        </is>
      </c>
      <c r="C2204" s="418" t="inlineStr">
        <is>
          <t>អេហ្វ ដាប់បែលយូ អេហ្វ ហ៊្វុល វែល អេន នីស៊ីន ឡូជីស្ទីក</t>
        </is>
      </c>
      <c r="D2204" s="418" t="inlineStr">
        <is>
          <t>L001-100098630</t>
        </is>
      </c>
      <c r="E2204" s="418" t="inlineStr">
        <is>
          <t>TI22-4109</t>
        </is>
      </c>
      <c r="F2204" s="419" t="n">
        <v>44845</v>
      </c>
      <c r="G2204" s="420" t="n">
        <v>126641</v>
      </c>
      <c r="H2204" s="418" t="n"/>
      <c r="I2204" s="455" t="n">
        <v>126641</v>
      </c>
      <c r="J2204" s="418">
        <f>IF(L2204&lt;&gt;"",L2204,K2204)</f>
        <v/>
      </c>
      <c r="K2204" s="418">
        <f>IF(AND(T2204=TRUE, U2204=TRUE, V2204=TRUE), IF(W2204&lt;-0.05, "អនុញ្ញាត (អ្នកផ្គត់ផ្គង់ប្រកាសខ្វះ)", "បានប្រកាស (អនុញ្ញាត)"), IF(AND(T2204=FALSE, U2204=FALSE, V2204=FALSE), "ព្យួរទុក (មិនមានទិន្នន័យ)", "ប្រកាសខុស (ព្យួរទុក)"))</f>
        <v/>
      </c>
      <c r="L2204" s="418" t="inlineStr"/>
      <c r="M2204" s="418" t="inlineStr"/>
      <c r="N2204" s="455" t="n"/>
      <c r="O2204" s="455">
        <f>IF(W2204&lt;0,AI2204,I2204)</f>
        <v/>
      </c>
      <c r="P2204" s="455">
        <f>I2204-O2204</f>
        <v/>
      </c>
      <c r="Q2204" s="418" t="n"/>
      <c r="R2204" s="418" t="inlineStr">
        <is>
          <t>TI22-4109</t>
        </is>
      </c>
      <c r="S2204" s="418" t="inlineStr">
        <is>
          <t>TI22-4109</t>
        </is>
      </c>
      <c r="T2204" s="418">
        <f>R2204=S2204</f>
        <v/>
      </c>
      <c r="U2204" s="418">
        <f>AND(MONTH(F2204)=MONTH(Y2204), YEAR(F2204)=YEAR(Y2204))</f>
        <v/>
      </c>
      <c r="V2204" s="418">
        <f>AND(AC2204&lt;&gt;"", 'Company information'!D$4&lt;&gt;"", RIGHT(SUBSTITUTE(AC2204,"-",""),9)=RIGHT(SUBSTITUTE('Company information'!D$4,"-",""),9))</f>
        <v/>
      </c>
      <c r="W2204" s="418">
        <f>AI2204-I2204</f>
        <v/>
      </c>
      <c r="X2204" s="455" t="n"/>
      <c r="Y2204" s="419" t="n">
        <v>44875</v>
      </c>
      <c r="Z2204" s="418" t="inlineStr">
        <is>
          <t>TI22-4109</t>
        </is>
      </c>
      <c r="AA2204" s="418" t="inlineStr"/>
      <c r="AB2204" s="418" t="inlineStr">
        <is>
          <t>បុគ្គលជាប់អាករ</t>
        </is>
      </c>
      <c r="AC2204" s="418" t="inlineStr">
        <is>
          <t>L001-100067123</t>
        </is>
      </c>
      <c r="AD2204" s="418" t="inlineStr">
        <is>
          <t>រីឡាយអេប៊ល សូស អ៊ិនដាសស្រ្ទៀល (ខេមបូឌា)</t>
        </is>
      </c>
      <c r="AE2204" s="455" t="n">
        <v>1393047</v>
      </c>
      <c r="AF2204" s="455" t="n">
        <v>1266406</v>
      </c>
      <c r="AG2204" s="455" t="n">
        <v>0</v>
      </c>
      <c r="AH2204" s="455" t="n">
        <v>0</v>
      </c>
      <c r="AI2204" s="455" t="n">
        <v>126641</v>
      </c>
      <c r="AJ2204" s="455" t="n">
        <v>0</v>
      </c>
      <c r="AK2204" s="455" t="n">
        <v>0</v>
      </c>
      <c r="AL2204" s="455" t="n">
        <v>0</v>
      </c>
      <c r="AM2204" s="455" t="n">
        <v>0</v>
      </c>
      <c r="AN2204" s="455" t="n">
        <v>0</v>
      </c>
      <c r="AO2204" s="455" t="n">
        <v>0</v>
      </c>
      <c r="AP2204" s="455" t="n">
        <v>0</v>
      </c>
      <c r="AQ2204" s="455" t="n">
        <v>0</v>
      </c>
      <c r="AR2204" s="418" t="inlineStr"/>
      <c r="AS2204" s="418" t="inlineStr">
        <is>
          <t>សេវាកម្មឯកសារ</t>
        </is>
      </c>
      <c r="AT2204" s="418" t="inlineStr">
        <is>
          <t>បានប្រកាសពន្ធ</t>
        </is>
      </c>
    </row>
    <row r="2205">
      <c r="A2205" s="417" t="n">
        <v>2196</v>
      </c>
      <c r="B2205" s="418" t="inlineStr">
        <is>
          <t>Charge from warehouse and Storage Charges</t>
        </is>
      </c>
      <c r="C2205" s="418" t="inlineStr">
        <is>
          <t>អេហ្វ ដាប់បែលយូ អេហ្វ ហ៊្វុល វែល អេន នីស៊ីន ឡូជីស្ទីក</t>
        </is>
      </c>
      <c r="D2205" s="418" t="inlineStr">
        <is>
          <t>L001-100098630</t>
        </is>
      </c>
      <c r="E2205" s="418" t="inlineStr">
        <is>
          <t>TI22-4112</t>
        </is>
      </c>
      <c r="F2205" s="419" t="n">
        <v>44845</v>
      </c>
      <c r="G2205" s="420" t="n">
        <v>106915</v>
      </c>
      <c r="H2205" s="418" t="n"/>
      <c r="I2205" s="455" t="n">
        <v>106915</v>
      </c>
      <c r="J2205" s="418">
        <f>IF(L2205&lt;&gt;"",L2205,K2205)</f>
        <v/>
      </c>
      <c r="K2205" s="418">
        <f>IF(AND(T2205=TRUE, U2205=TRUE, V2205=TRUE), IF(W2205&lt;-0.05, "អនុញ្ញាត (អ្នកផ្គត់ផ្គង់ប្រកាសខ្វះ)", "បានប្រកាស (អនុញ្ញាត)"), IF(AND(T2205=FALSE, U2205=FALSE, V2205=FALSE), "ព្យួរទុក (មិនមានទិន្នន័យ)", "ប្រកាសខុស (ព្យួរទុក)"))</f>
        <v/>
      </c>
      <c r="L2205" s="418" t="inlineStr"/>
      <c r="M2205" s="418" t="inlineStr"/>
      <c r="N2205" s="455" t="n"/>
      <c r="O2205" s="455">
        <f>IF(W2205&lt;0,AI2205,I2205)</f>
        <v/>
      </c>
      <c r="P2205" s="455">
        <f>I2205-O2205</f>
        <v/>
      </c>
      <c r="Q2205" s="418" t="n"/>
      <c r="R2205" s="418" t="inlineStr">
        <is>
          <t>TI22-4112</t>
        </is>
      </c>
      <c r="S2205" s="418" t="inlineStr">
        <is>
          <t>TI22-4112</t>
        </is>
      </c>
      <c r="T2205" s="418">
        <f>R2205=S2205</f>
        <v/>
      </c>
      <c r="U2205" s="418">
        <f>AND(MONTH(F2205)=MONTH(Y2205), YEAR(F2205)=YEAR(Y2205))</f>
        <v/>
      </c>
      <c r="V2205" s="418">
        <f>AND(AC2205&lt;&gt;"", 'Company information'!D$4&lt;&gt;"", RIGHT(SUBSTITUTE(AC2205,"-",""),9)=RIGHT(SUBSTITUTE('Company information'!D$4,"-",""),9))</f>
        <v/>
      </c>
      <c r="W2205" s="418">
        <f>AI2205-I2205</f>
        <v/>
      </c>
      <c r="X2205" s="455" t="n"/>
      <c r="Y2205" s="419" t="n">
        <v>44875</v>
      </c>
      <c r="Z2205" s="418" t="inlineStr">
        <is>
          <t>TI22-4112</t>
        </is>
      </c>
      <c r="AA2205" s="418" t="inlineStr"/>
      <c r="AB2205" s="418" t="inlineStr">
        <is>
          <t>បុគ្គលជាប់អាករ</t>
        </is>
      </c>
      <c r="AC2205" s="418" t="inlineStr">
        <is>
          <t>L001-100067123</t>
        </is>
      </c>
      <c r="AD2205" s="418" t="inlineStr">
        <is>
          <t>រីឡាយអេប៊ល សូស អ៊ិនដាសស្រ្ទៀល (ខេមបូឌា)</t>
        </is>
      </c>
      <c r="AE2205" s="455" t="n">
        <v>1176067</v>
      </c>
      <c r="AF2205" s="455" t="n">
        <v>1069152</v>
      </c>
      <c r="AG2205" s="455" t="n">
        <v>0</v>
      </c>
      <c r="AH2205" s="455" t="n">
        <v>0</v>
      </c>
      <c r="AI2205" s="455" t="n">
        <v>106915</v>
      </c>
      <c r="AJ2205" s="455" t="n">
        <v>0</v>
      </c>
      <c r="AK2205" s="455" t="n">
        <v>0</v>
      </c>
      <c r="AL2205" s="455" t="n">
        <v>0</v>
      </c>
      <c r="AM2205" s="455" t="n">
        <v>0</v>
      </c>
      <c r="AN2205" s="455" t="n">
        <v>0</v>
      </c>
      <c r="AO2205" s="455" t="n">
        <v>0</v>
      </c>
      <c r="AP2205" s="455" t="n">
        <v>0</v>
      </c>
      <c r="AQ2205" s="455" t="n">
        <v>0</v>
      </c>
      <c r="AR2205" s="418" t="inlineStr"/>
      <c r="AS2205" s="418" t="inlineStr">
        <is>
          <t>សេវាកម្មឯកសារ</t>
        </is>
      </c>
      <c r="AT2205" s="418" t="inlineStr">
        <is>
          <t>បានប្រកាសពន្ធ</t>
        </is>
      </c>
    </row>
    <row r="2206">
      <c r="A2206" s="417" t="n">
        <v>2197</v>
      </c>
      <c r="B2206" s="418" t="inlineStr">
        <is>
          <t>Customs Clearance Fee and Trucking Fee</t>
        </is>
      </c>
      <c r="C2206" s="418" t="inlineStr">
        <is>
          <t>អេហ្វ ដាប់បែលយូ អេហ្វ ហ៊្វុល វែល អេន នីស៊ីន ឡូជីស្ទីក</t>
        </is>
      </c>
      <c r="D2206" s="418" t="inlineStr">
        <is>
          <t>L001-100098630</t>
        </is>
      </c>
      <c r="E2206" s="418" t="inlineStr">
        <is>
          <t>TI22-4110</t>
        </is>
      </c>
      <c r="F2206" s="419" t="n">
        <v>44845</v>
      </c>
      <c r="G2206" s="420" t="n">
        <v>126641</v>
      </c>
      <c r="H2206" s="418" t="n"/>
      <c r="I2206" s="455" t="n">
        <v>126641</v>
      </c>
      <c r="J2206" s="418">
        <f>IF(L2206&lt;&gt;"",L2206,K2206)</f>
        <v/>
      </c>
      <c r="K2206" s="418">
        <f>IF(AND(T2206=TRUE, U2206=TRUE, V2206=TRUE), IF(W2206&lt;-0.05, "អនុញ្ញាត (អ្នកផ្គត់ផ្គង់ប្រកាសខ្វះ)", "បានប្រកាស (អនុញ្ញាត)"), IF(AND(T2206=FALSE, U2206=FALSE, V2206=FALSE), "ព្យួរទុក (មិនមានទិន្នន័យ)", "ប្រកាសខុស (ព្យួរទុក)"))</f>
        <v/>
      </c>
      <c r="L2206" s="418" t="inlineStr"/>
      <c r="M2206" s="418" t="inlineStr"/>
      <c r="N2206" s="455" t="n"/>
      <c r="O2206" s="455">
        <f>IF(W2206&lt;0,AI2206,I2206)</f>
        <v/>
      </c>
      <c r="P2206" s="455">
        <f>I2206-O2206</f>
        <v/>
      </c>
      <c r="Q2206" s="418" t="n"/>
      <c r="R2206" s="418" t="inlineStr">
        <is>
          <t>TI22-4110</t>
        </is>
      </c>
      <c r="S2206" s="418" t="inlineStr">
        <is>
          <t>TI22-4110</t>
        </is>
      </c>
      <c r="T2206" s="418">
        <f>R2206=S2206</f>
        <v/>
      </c>
      <c r="U2206" s="418">
        <f>AND(MONTH(F2206)=MONTH(Y2206), YEAR(F2206)=YEAR(Y2206))</f>
        <v/>
      </c>
      <c r="V2206" s="418">
        <f>AND(AC2206&lt;&gt;"", 'Company information'!D$4&lt;&gt;"", RIGHT(SUBSTITUTE(AC2206,"-",""),9)=RIGHT(SUBSTITUTE('Company information'!D$4,"-",""),9))</f>
        <v/>
      </c>
      <c r="W2206" s="418">
        <f>AI2206-I2206</f>
        <v/>
      </c>
      <c r="X2206" s="455" t="n"/>
      <c r="Y2206" s="419" t="n">
        <v>44875</v>
      </c>
      <c r="Z2206" s="418" t="inlineStr">
        <is>
          <t>TI22-4110</t>
        </is>
      </c>
      <c r="AA2206" s="418" t="inlineStr"/>
      <c r="AB2206" s="418" t="inlineStr">
        <is>
          <t>បុគ្គលជាប់អាករ</t>
        </is>
      </c>
      <c r="AC2206" s="418" t="inlineStr">
        <is>
          <t>L001-100067123</t>
        </is>
      </c>
      <c r="AD2206" s="418" t="inlineStr">
        <is>
          <t>រីឡាយអេប៊ល សូស អ៊ិនដាសស្រ្ទៀល (ខេមបូឌា)</t>
        </is>
      </c>
      <c r="AE2206" s="455" t="n">
        <v>1393047</v>
      </c>
      <c r="AF2206" s="455" t="n">
        <v>1266406</v>
      </c>
      <c r="AG2206" s="455" t="n">
        <v>0</v>
      </c>
      <c r="AH2206" s="455" t="n">
        <v>0</v>
      </c>
      <c r="AI2206" s="455" t="n">
        <v>126641</v>
      </c>
      <c r="AJ2206" s="455" t="n">
        <v>0</v>
      </c>
      <c r="AK2206" s="455" t="n">
        <v>0</v>
      </c>
      <c r="AL2206" s="455" t="n">
        <v>0</v>
      </c>
      <c r="AM2206" s="455" t="n">
        <v>0</v>
      </c>
      <c r="AN2206" s="455" t="n">
        <v>0</v>
      </c>
      <c r="AO2206" s="455" t="n">
        <v>0</v>
      </c>
      <c r="AP2206" s="455" t="n">
        <v>0</v>
      </c>
      <c r="AQ2206" s="455" t="n">
        <v>0</v>
      </c>
      <c r="AR2206" s="418" t="inlineStr"/>
      <c r="AS2206" s="418" t="inlineStr">
        <is>
          <t>សេវាកម្មឯកសារ</t>
        </is>
      </c>
      <c r="AT2206" s="418" t="inlineStr">
        <is>
          <t>បានប្រកាសពន្ធ</t>
        </is>
      </c>
    </row>
    <row r="2207">
      <c r="A2207" s="417" t="n">
        <v>2198</v>
      </c>
      <c r="B2207" s="418" t="inlineStr">
        <is>
          <t>Import Shipment Expense</t>
        </is>
      </c>
      <c r="C2207" s="418" t="inlineStr">
        <is>
          <t>អេហ្វ ដាប់បែលយូ អេហ្វ ហ៊្វុល វែល អេន នីស៊ីន ឡូជីស្ទីក</t>
        </is>
      </c>
      <c r="D2207" s="418" t="inlineStr">
        <is>
          <t>L001-100098630</t>
        </is>
      </c>
      <c r="E2207" s="418" t="inlineStr">
        <is>
          <t>TI22-4111</t>
        </is>
      </c>
      <c r="F2207" s="419" t="n">
        <v>44845</v>
      </c>
      <c r="G2207" s="420" t="n">
        <v>99870</v>
      </c>
      <c r="H2207" s="418" t="n"/>
      <c r="I2207" s="455" t="n">
        <v>99870</v>
      </c>
      <c r="J2207" s="418">
        <f>IF(L2207&lt;&gt;"",L2207,K2207)</f>
        <v/>
      </c>
      <c r="K2207" s="418">
        <f>IF(AND(T2207=TRUE, U2207=TRUE, V2207=TRUE), IF(W2207&lt;-0.05, "អនុញ្ញាត (អ្នកផ្គត់ផ្គង់ប្រកាសខ្វះ)", "បានប្រកាស (អនុញ្ញាត)"), IF(AND(T2207=FALSE, U2207=FALSE, V2207=FALSE), "ព្យួរទុក (មិនមានទិន្នន័យ)", "ប្រកាសខុស (ព្យួរទុក)"))</f>
        <v/>
      </c>
      <c r="L2207" s="418" t="inlineStr"/>
      <c r="M2207" s="418" t="inlineStr"/>
      <c r="N2207" s="455" t="n"/>
      <c r="O2207" s="455">
        <f>IF(W2207&lt;0,AI2207,I2207)</f>
        <v/>
      </c>
      <c r="P2207" s="455">
        <f>I2207-O2207</f>
        <v/>
      </c>
      <c r="Q2207" s="418" t="n"/>
      <c r="R2207" s="418" t="inlineStr">
        <is>
          <t>TI22-4111</t>
        </is>
      </c>
      <c r="S2207" s="418" t="inlineStr">
        <is>
          <t>TI22-4111</t>
        </is>
      </c>
      <c r="T2207" s="418">
        <f>R2207=S2207</f>
        <v/>
      </c>
      <c r="U2207" s="418">
        <f>AND(MONTH(F2207)=MONTH(Y2207), YEAR(F2207)=YEAR(Y2207))</f>
        <v/>
      </c>
      <c r="V2207" s="418">
        <f>AND(AC2207&lt;&gt;"", 'Company information'!D$4&lt;&gt;"", RIGHT(SUBSTITUTE(AC2207,"-",""),9)=RIGHT(SUBSTITUTE('Company information'!D$4,"-",""),9))</f>
        <v/>
      </c>
      <c r="W2207" s="418">
        <f>AI2207-I2207</f>
        <v/>
      </c>
      <c r="X2207" s="455" t="n"/>
      <c r="Y2207" s="419" t="n">
        <v>44875</v>
      </c>
      <c r="Z2207" s="418" t="inlineStr">
        <is>
          <t>TI22-4111</t>
        </is>
      </c>
      <c r="AA2207" s="418" t="inlineStr"/>
      <c r="AB2207" s="418" t="inlineStr">
        <is>
          <t>បុគ្គលជាប់អាករ</t>
        </is>
      </c>
      <c r="AC2207" s="418" t="inlineStr">
        <is>
          <t>L001-100067123</t>
        </is>
      </c>
      <c r="AD2207" s="418" t="inlineStr">
        <is>
          <t>រីឡាយអេប៊ល សូស អ៊ិនដាសស្រ្ទៀល (ខេមបូឌា)</t>
        </is>
      </c>
      <c r="AE2207" s="455" t="n">
        <v>1098574</v>
      </c>
      <c r="AF2207" s="455" t="n">
        <v>998704</v>
      </c>
      <c r="AG2207" s="455" t="n">
        <v>0</v>
      </c>
      <c r="AH2207" s="455" t="n">
        <v>0</v>
      </c>
      <c r="AI2207" s="455" t="n">
        <v>99870</v>
      </c>
      <c r="AJ2207" s="455" t="n">
        <v>0</v>
      </c>
      <c r="AK2207" s="455" t="n">
        <v>0</v>
      </c>
      <c r="AL2207" s="455" t="n">
        <v>0</v>
      </c>
      <c r="AM2207" s="455" t="n">
        <v>0</v>
      </c>
      <c r="AN2207" s="455" t="n">
        <v>0</v>
      </c>
      <c r="AO2207" s="455" t="n">
        <v>0</v>
      </c>
      <c r="AP2207" s="455" t="n">
        <v>0</v>
      </c>
      <c r="AQ2207" s="455" t="n">
        <v>0</v>
      </c>
      <c r="AR2207" s="418" t="inlineStr"/>
      <c r="AS2207" s="418" t="inlineStr">
        <is>
          <t>សេវាកម្មឯកសារ</t>
        </is>
      </c>
      <c r="AT2207" s="418" t="inlineStr">
        <is>
          <t>បានប្រកាសពន្ធ</t>
        </is>
      </c>
    </row>
    <row r="2208">
      <c r="A2208" s="417" t="n">
        <v>2199</v>
      </c>
      <c r="B2208" s="418" t="inlineStr">
        <is>
          <t>Cargo Terminal</t>
        </is>
      </c>
      <c r="C2208" s="418" t="inlineStr">
        <is>
          <t>អេហ្វ ដាប់បែលយូ អេហ្វ ហ៊្វុល វែល អេន នីស៊ីន ឡូជីស្ទីក</t>
        </is>
      </c>
      <c r="D2208" s="418" t="inlineStr">
        <is>
          <t>L001-100098630</t>
        </is>
      </c>
      <c r="E2208" s="418" t="inlineStr">
        <is>
          <t>TI22-4104</t>
        </is>
      </c>
      <c r="F2208" s="419" t="n">
        <v>44845</v>
      </c>
      <c r="G2208" s="420" t="n">
        <v>126641</v>
      </c>
      <c r="H2208" s="418" t="n"/>
      <c r="I2208" s="455" t="n">
        <v>126641</v>
      </c>
      <c r="J2208" s="418">
        <f>IF(L2208&lt;&gt;"",L2208,K2208)</f>
        <v/>
      </c>
      <c r="K2208" s="418">
        <f>IF(AND(T2208=TRUE, U2208=TRUE, V2208=TRUE), IF(W2208&lt;-0.05, "អនុញ្ញាត (អ្នកផ្គត់ផ្គង់ប្រកាសខ្វះ)", "បានប្រកាស (អនុញ្ញាត)"), IF(AND(T2208=FALSE, U2208=FALSE, V2208=FALSE), "ព្យួរទុក (មិនមានទិន្នន័យ)", "ប្រកាសខុស (ព្យួរទុក)"))</f>
        <v/>
      </c>
      <c r="L2208" s="418" t="inlineStr"/>
      <c r="M2208" s="418" t="inlineStr"/>
      <c r="N2208" s="455" t="n"/>
      <c r="O2208" s="455">
        <f>IF(W2208&lt;0,AI2208,I2208)</f>
        <v/>
      </c>
      <c r="P2208" s="455">
        <f>I2208-O2208</f>
        <v/>
      </c>
      <c r="Q2208" s="418" t="n"/>
      <c r="R2208" s="418" t="inlineStr">
        <is>
          <t>TI22-4104</t>
        </is>
      </c>
      <c r="S2208" s="418" t="inlineStr">
        <is>
          <t>TI22-4104</t>
        </is>
      </c>
      <c r="T2208" s="418">
        <f>R2208=S2208</f>
        <v/>
      </c>
      <c r="U2208" s="418">
        <f>AND(MONTH(F2208)=MONTH(Y2208), YEAR(F2208)=YEAR(Y2208))</f>
        <v/>
      </c>
      <c r="V2208" s="418">
        <f>AND(AC2208&lt;&gt;"", 'Company information'!D$4&lt;&gt;"", RIGHT(SUBSTITUTE(AC2208,"-",""),9)=RIGHT(SUBSTITUTE('Company information'!D$4,"-",""),9))</f>
        <v/>
      </c>
      <c r="W2208" s="418">
        <f>AI2208-I2208</f>
        <v/>
      </c>
      <c r="X2208" s="455" t="n"/>
      <c r="Y2208" s="419" t="n">
        <v>44875</v>
      </c>
      <c r="Z2208" s="418" t="inlineStr">
        <is>
          <t>TI22-4104</t>
        </is>
      </c>
      <c r="AA2208" s="418" t="inlineStr"/>
      <c r="AB2208" s="418" t="inlineStr">
        <is>
          <t>បុគ្គលជាប់អាករ</t>
        </is>
      </c>
      <c r="AC2208" s="418" t="inlineStr">
        <is>
          <t>L001-100067123</t>
        </is>
      </c>
      <c r="AD2208" s="418" t="inlineStr">
        <is>
          <t>រីឡាយអេប៊ល សូស អ៊ិនដាសស្រ្ទៀល (ខេមបូឌា)</t>
        </is>
      </c>
      <c r="AE2208" s="455" t="n">
        <v>1393047</v>
      </c>
      <c r="AF2208" s="455" t="n">
        <v>1266406</v>
      </c>
      <c r="AG2208" s="455" t="n">
        <v>0</v>
      </c>
      <c r="AH2208" s="455" t="n">
        <v>0</v>
      </c>
      <c r="AI2208" s="455" t="n">
        <v>126641</v>
      </c>
      <c r="AJ2208" s="455" t="n">
        <v>0</v>
      </c>
      <c r="AK2208" s="455" t="n">
        <v>0</v>
      </c>
      <c r="AL2208" s="455" t="n">
        <v>0</v>
      </c>
      <c r="AM2208" s="455" t="n">
        <v>0</v>
      </c>
      <c r="AN2208" s="455" t="n">
        <v>0</v>
      </c>
      <c r="AO2208" s="455" t="n">
        <v>0</v>
      </c>
      <c r="AP2208" s="455" t="n">
        <v>0</v>
      </c>
      <c r="AQ2208" s="455" t="n">
        <v>0</v>
      </c>
      <c r="AR2208" s="418" t="inlineStr"/>
      <c r="AS2208" s="418" t="inlineStr">
        <is>
          <t>សេវាកម្មឯកសារ</t>
        </is>
      </c>
      <c r="AT2208" s="418" t="inlineStr">
        <is>
          <t>បានប្រកាសពន្ធ</t>
        </is>
      </c>
    </row>
    <row r="2209">
      <c r="A2209" s="417" t="n">
        <v>2200</v>
      </c>
      <c r="B2209" s="418" t="inlineStr">
        <is>
          <t>Airway bill fee and Handling Agency fee</t>
        </is>
      </c>
      <c r="C2209" s="418" t="inlineStr">
        <is>
          <t>អេហ្វ ដាប់បែលយូ អេហ្វ ហ៊្វុល វែល អេន នីស៊ីន ឡូជីស្ទីក</t>
        </is>
      </c>
      <c r="D2209" s="418" t="inlineStr">
        <is>
          <t>L001-100098630</t>
        </is>
      </c>
      <c r="E2209" s="418" t="inlineStr">
        <is>
          <t>TI22-4114</t>
        </is>
      </c>
      <c r="F2209" s="419" t="n">
        <v>44845</v>
      </c>
      <c r="G2209" s="420" t="n">
        <v>89220</v>
      </c>
      <c r="H2209" s="418" t="n"/>
      <c r="I2209" s="455" t="n">
        <v>89220</v>
      </c>
      <c r="J2209" s="418">
        <f>IF(L2209&lt;&gt;"",L2209,K2209)</f>
        <v/>
      </c>
      <c r="K2209" s="418">
        <f>IF(AND(T2209=TRUE, U2209=TRUE, V2209=TRUE), IF(W2209&lt;-0.05, "អនុញ្ញាត (អ្នកផ្គត់ផ្គង់ប្រកាសខ្វះ)", "បានប្រកាស (អនុញ្ញាត)"), IF(AND(T2209=FALSE, U2209=FALSE, V2209=FALSE), "ព្យួរទុក (មិនមានទិន្នន័យ)", "ប្រកាសខុស (ព្យួរទុក)"))</f>
        <v/>
      </c>
      <c r="L2209" s="418" t="inlineStr"/>
      <c r="M2209" s="418" t="inlineStr"/>
      <c r="N2209" s="455" t="n"/>
      <c r="O2209" s="455">
        <f>IF(W2209&lt;0,AI2209,I2209)</f>
        <v/>
      </c>
      <c r="P2209" s="455">
        <f>I2209-O2209</f>
        <v/>
      </c>
      <c r="Q2209" s="418" t="n"/>
      <c r="R2209" s="418" t="inlineStr">
        <is>
          <t>TI22-4114</t>
        </is>
      </c>
      <c r="S2209" s="418" t="inlineStr">
        <is>
          <t>TI22-4114</t>
        </is>
      </c>
      <c r="T2209" s="418">
        <f>R2209=S2209</f>
        <v/>
      </c>
      <c r="U2209" s="418">
        <f>AND(MONTH(F2209)=MONTH(Y2209), YEAR(F2209)=YEAR(Y2209))</f>
        <v/>
      </c>
      <c r="V2209" s="418">
        <f>AND(AC2209&lt;&gt;"", 'Company information'!D$4&lt;&gt;"", RIGHT(SUBSTITUTE(AC2209,"-",""),9)=RIGHT(SUBSTITUTE('Company information'!D$4,"-",""),9))</f>
        <v/>
      </c>
      <c r="W2209" s="418">
        <f>AI2209-I2209</f>
        <v/>
      </c>
      <c r="X2209" s="455" t="n"/>
      <c r="Y2209" s="419" t="n">
        <v>44875</v>
      </c>
      <c r="Z2209" s="418" t="inlineStr">
        <is>
          <t>TI22-4114</t>
        </is>
      </c>
      <c r="AA2209" s="418" t="inlineStr"/>
      <c r="AB2209" s="418" t="inlineStr">
        <is>
          <t>បុគ្គលជាប់អាករ</t>
        </is>
      </c>
      <c r="AC2209" s="418" t="inlineStr">
        <is>
          <t>L001-100067123</t>
        </is>
      </c>
      <c r="AD2209" s="418" t="inlineStr">
        <is>
          <t>រីឡាយអេប៊ល សូស អ៊ិនដាសស្រ្ទៀល (ខេមបូឌា)</t>
        </is>
      </c>
      <c r="AE2209" s="455" t="n">
        <v>981424</v>
      </c>
      <c r="AF2209" s="455" t="n">
        <v>892204</v>
      </c>
      <c r="AG2209" s="455" t="n">
        <v>0</v>
      </c>
      <c r="AH2209" s="455" t="n">
        <v>0</v>
      </c>
      <c r="AI2209" s="455" t="n">
        <v>89220</v>
      </c>
      <c r="AJ2209" s="455" t="n">
        <v>0</v>
      </c>
      <c r="AK2209" s="455" t="n">
        <v>0</v>
      </c>
      <c r="AL2209" s="455" t="n">
        <v>0</v>
      </c>
      <c r="AM2209" s="455" t="n">
        <v>0</v>
      </c>
      <c r="AN2209" s="455" t="n">
        <v>0</v>
      </c>
      <c r="AO2209" s="455" t="n">
        <v>0</v>
      </c>
      <c r="AP2209" s="455" t="n">
        <v>0</v>
      </c>
      <c r="AQ2209" s="455" t="n">
        <v>0</v>
      </c>
      <c r="AR2209" s="418" t="inlineStr"/>
      <c r="AS2209" s="418" t="inlineStr">
        <is>
          <t>សេវាកម្មឯកសារ</t>
        </is>
      </c>
      <c r="AT2209" s="418" t="inlineStr">
        <is>
          <t>បានប្រកាសពន្ធ</t>
        </is>
      </c>
    </row>
    <row r="2210">
      <c r="A2210" s="417" t="n">
        <v>2201</v>
      </c>
      <c r="B2210" s="418" t="inlineStr">
        <is>
          <t>Customs Clearance Fee and Trucking Fee</t>
        </is>
      </c>
      <c r="C2210" s="418" t="inlineStr">
        <is>
          <t>អេហ្វ ដាប់បែលយូ អេហ្វ ហ៊្វុល វែល អេន នីស៊ីន ឡូជីស្ទីក</t>
        </is>
      </c>
      <c r="D2210" s="418" t="inlineStr">
        <is>
          <t>L001-100098630</t>
        </is>
      </c>
      <c r="E2210" s="418" t="inlineStr">
        <is>
          <t>TI22-4108</t>
        </is>
      </c>
      <c r="F2210" s="419" t="n">
        <v>44845</v>
      </c>
      <c r="G2210" s="420" t="n">
        <v>50971</v>
      </c>
      <c r="H2210" s="418" t="n"/>
      <c r="I2210" s="455" t="n">
        <v>50971</v>
      </c>
      <c r="J2210" s="418">
        <f>IF(L2210&lt;&gt;"",L2210,K2210)</f>
        <v/>
      </c>
      <c r="K2210" s="418">
        <f>IF(AND(T2210=TRUE, U2210=TRUE, V2210=TRUE), IF(W2210&lt;-0.05, "អនុញ្ញាត (អ្នកផ្គត់ផ្គង់ប្រកាសខ្វះ)", "បានប្រកាស (អនុញ្ញាត)"), IF(AND(T2210=FALSE, U2210=FALSE, V2210=FALSE), "ព្យួរទុក (មិនមានទិន្នន័យ)", "ប្រកាសខុស (ព្យួរទុក)"))</f>
        <v/>
      </c>
      <c r="L2210" s="418" t="inlineStr"/>
      <c r="M2210" s="418" t="inlineStr"/>
      <c r="N2210" s="455" t="n"/>
      <c r="O2210" s="455">
        <f>IF(W2210&lt;0,AI2210,I2210)</f>
        <v/>
      </c>
      <c r="P2210" s="455">
        <f>I2210-O2210</f>
        <v/>
      </c>
      <c r="Q2210" s="418" t="n"/>
      <c r="R2210" s="418" t="inlineStr">
        <is>
          <t>TI22-4108</t>
        </is>
      </c>
      <c r="S2210" s="418" t="inlineStr">
        <is>
          <t>TI22-4108</t>
        </is>
      </c>
      <c r="T2210" s="418">
        <f>R2210=S2210</f>
        <v/>
      </c>
      <c r="U2210" s="418">
        <f>AND(MONTH(F2210)=MONTH(Y2210), YEAR(F2210)=YEAR(Y2210))</f>
        <v/>
      </c>
      <c r="V2210" s="418">
        <f>AND(AC2210&lt;&gt;"", 'Company information'!D$4&lt;&gt;"", RIGHT(SUBSTITUTE(AC2210,"-",""),9)=RIGHT(SUBSTITUTE('Company information'!D$4,"-",""),9))</f>
        <v/>
      </c>
      <c r="W2210" s="418">
        <f>AI2210-I2210</f>
        <v/>
      </c>
      <c r="X2210" s="455" t="n"/>
      <c r="Y2210" s="419" t="n">
        <v>44875</v>
      </c>
      <c r="Z2210" s="418" t="inlineStr">
        <is>
          <t>TI22-4108</t>
        </is>
      </c>
      <c r="AA2210" s="418" t="inlineStr"/>
      <c r="AB2210" s="418" t="inlineStr">
        <is>
          <t>បុគ្គលជាប់អាករ</t>
        </is>
      </c>
      <c r="AC2210" s="418" t="inlineStr">
        <is>
          <t>L001-100067123</t>
        </is>
      </c>
      <c r="AD2210" s="418" t="inlineStr">
        <is>
          <t>រីឡាយអេប៊ល សូស អ៊ិនដាសស្រ្ទៀល (ខេមបូឌា)</t>
        </is>
      </c>
      <c r="AE2210" s="455" t="n">
        <v>560683</v>
      </c>
      <c r="AF2210" s="455" t="n">
        <v>509712</v>
      </c>
      <c r="AG2210" s="455" t="n">
        <v>0</v>
      </c>
      <c r="AH2210" s="455" t="n">
        <v>0</v>
      </c>
      <c r="AI2210" s="455" t="n">
        <v>50971</v>
      </c>
      <c r="AJ2210" s="455" t="n">
        <v>0</v>
      </c>
      <c r="AK2210" s="455" t="n">
        <v>0</v>
      </c>
      <c r="AL2210" s="455" t="n">
        <v>0</v>
      </c>
      <c r="AM2210" s="455" t="n">
        <v>0</v>
      </c>
      <c r="AN2210" s="455" t="n">
        <v>0</v>
      </c>
      <c r="AO2210" s="455" t="n">
        <v>0</v>
      </c>
      <c r="AP2210" s="455" t="n">
        <v>0</v>
      </c>
      <c r="AQ2210" s="455" t="n">
        <v>0</v>
      </c>
      <c r="AR2210" s="418" t="inlineStr"/>
      <c r="AS2210" s="418" t="inlineStr">
        <is>
          <t>សេវាកម្មឯកសារ</t>
        </is>
      </c>
      <c r="AT2210" s="418" t="inlineStr">
        <is>
          <t>បានប្រកាសពន្ធ</t>
        </is>
      </c>
    </row>
    <row r="2211">
      <c r="A2211" s="417" t="n">
        <v>2202</v>
      </c>
      <c r="B2211" s="418" t="inlineStr">
        <is>
          <t>Cargo Terminal</t>
        </is>
      </c>
      <c r="C2211" s="418" t="inlineStr">
        <is>
          <t>អេហ្វ ដាប់បែលយូ អេហ្វ ហ៊្វុល វែល អេន នីស៊ីន ឡូជីស្ទីក</t>
        </is>
      </c>
      <c r="D2211" s="418" t="inlineStr">
        <is>
          <t>L001-100098630</t>
        </is>
      </c>
      <c r="E2211" s="418" t="inlineStr">
        <is>
          <t>TI22-4105</t>
        </is>
      </c>
      <c r="F2211" s="419" t="n">
        <v>44845</v>
      </c>
      <c r="G2211" s="420" t="n">
        <v>66428</v>
      </c>
      <c r="H2211" s="418" t="n"/>
      <c r="I2211" s="455" t="n">
        <v>66428</v>
      </c>
      <c r="J2211" s="418">
        <f>IF(L2211&lt;&gt;"",L2211,K2211)</f>
        <v/>
      </c>
      <c r="K2211" s="418">
        <f>IF(AND(T2211=TRUE, U2211=TRUE, V2211=TRUE), IF(W2211&lt;-0.05, "អនុញ្ញាត (អ្នកផ្គត់ផ្គង់ប្រកាសខ្វះ)", "បានប្រកាស (អនុញ្ញាត)"), IF(AND(T2211=FALSE, U2211=FALSE, V2211=FALSE), "ព្យួរទុក (មិនមានទិន្នន័យ)", "ប្រកាសខុស (ព្យួរទុក)"))</f>
        <v/>
      </c>
      <c r="L2211" s="418" t="inlineStr"/>
      <c r="M2211" s="418" t="inlineStr"/>
      <c r="N2211" s="455" t="n"/>
      <c r="O2211" s="455">
        <f>IF(W2211&lt;0,AI2211,I2211)</f>
        <v/>
      </c>
      <c r="P2211" s="455">
        <f>I2211-O2211</f>
        <v/>
      </c>
      <c r="Q2211" s="418" t="n"/>
      <c r="R2211" s="418" t="inlineStr">
        <is>
          <t>TI22-4105</t>
        </is>
      </c>
      <c r="S2211" s="418" t="inlineStr">
        <is>
          <t>TI22-4105</t>
        </is>
      </c>
      <c r="T2211" s="418">
        <f>R2211=S2211</f>
        <v/>
      </c>
      <c r="U2211" s="418">
        <f>AND(MONTH(F2211)=MONTH(Y2211), YEAR(F2211)=YEAR(Y2211))</f>
        <v/>
      </c>
      <c r="V2211" s="418">
        <f>AND(AC2211&lt;&gt;"", 'Company information'!D$4&lt;&gt;"", RIGHT(SUBSTITUTE(AC2211,"-",""),9)=RIGHT(SUBSTITUTE('Company information'!D$4,"-",""),9))</f>
        <v/>
      </c>
      <c r="W2211" s="418">
        <f>AI2211-I2211</f>
        <v/>
      </c>
      <c r="X2211" s="455" t="n"/>
      <c r="Y2211" s="419" t="n">
        <v>44875</v>
      </c>
      <c r="Z2211" s="418" t="inlineStr">
        <is>
          <t>TI22-4105</t>
        </is>
      </c>
      <c r="AA2211" s="418" t="inlineStr"/>
      <c r="AB2211" s="418" t="inlineStr">
        <is>
          <t>បុគ្គលជាប់អាករ</t>
        </is>
      </c>
      <c r="AC2211" s="418" t="inlineStr">
        <is>
          <t>L001-100067123</t>
        </is>
      </c>
      <c r="AD2211" s="418" t="inlineStr">
        <is>
          <t>រីឡាយអេប៊ល សូស អ៊ិនដាសស្រ្ទៀល (ខេមបូឌា)</t>
        </is>
      </c>
      <c r="AE2211" s="455" t="n">
        <v>730712</v>
      </c>
      <c r="AF2211" s="455" t="n">
        <v>664284</v>
      </c>
      <c r="AG2211" s="455" t="n">
        <v>0</v>
      </c>
      <c r="AH2211" s="455" t="n">
        <v>0</v>
      </c>
      <c r="AI2211" s="455" t="n">
        <v>66428</v>
      </c>
      <c r="AJ2211" s="455" t="n">
        <v>0</v>
      </c>
      <c r="AK2211" s="455" t="n">
        <v>0</v>
      </c>
      <c r="AL2211" s="455" t="n">
        <v>0</v>
      </c>
      <c r="AM2211" s="455" t="n">
        <v>0</v>
      </c>
      <c r="AN2211" s="455" t="n">
        <v>0</v>
      </c>
      <c r="AO2211" s="455" t="n">
        <v>0</v>
      </c>
      <c r="AP2211" s="455" t="n">
        <v>0</v>
      </c>
      <c r="AQ2211" s="455" t="n">
        <v>0</v>
      </c>
      <c r="AR2211" s="418" t="inlineStr"/>
      <c r="AS2211" s="418" t="inlineStr">
        <is>
          <t>សេវាកម្មឯកសារ</t>
        </is>
      </c>
      <c r="AT2211" s="418" t="inlineStr">
        <is>
          <t>បានប្រកាសពន្ធ</t>
        </is>
      </c>
    </row>
    <row r="2212">
      <c r="A2212" s="417" t="n">
        <v>2203</v>
      </c>
      <c r="B2212" s="418" t="inlineStr">
        <is>
          <t>Doc Fee and Agency Fee</t>
        </is>
      </c>
      <c r="C2212" s="418" t="inlineStr">
        <is>
          <t>អេហ្វ ដាប់បែលយូ អេហ្វ ហ៊្វុល វែល អេន នីស៊ីន ឡូជីស្ទីក</t>
        </is>
      </c>
      <c r="D2212" s="418" t="inlineStr">
        <is>
          <t>L001-100098630</t>
        </is>
      </c>
      <c r="E2212" s="418" t="inlineStr">
        <is>
          <t>TI22-4113</t>
        </is>
      </c>
      <c r="F2212" s="419" t="n">
        <v>44845</v>
      </c>
      <c r="G2212" s="420" t="n">
        <v>74716</v>
      </c>
      <c r="H2212" s="418" t="n"/>
      <c r="I2212" s="455" t="n">
        <v>74716</v>
      </c>
      <c r="J2212" s="418">
        <f>IF(L2212&lt;&gt;"",L2212,K2212)</f>
        <v/>
      </c>
      <c r="K2212" s="418">
        <f>IF(AND(T2212=TRUE, U2212=TRUE, V2212=TRUE), IF(W2212&lt;-0.05, "អនុញ្ញាត (អ្នកផ្គត់ផ្គង់ប្រកាសខ្វះ)", "បានប្រកាស (អនុញ្ញាត)"), IF(AND(T2212=FALSE, U2212=FALSE, V2212=FALSE), "ព្យួរទុក (មិនមានទិន្នន័យ)", "ប្រកាសខុស (ព្យួរទុក)"))</f>
        <v/>
      </c>
      <c r="L2212" s="418" t="inlineStr"/>
      <c r="M2212" s="418" t="inlineStr"/>
      <c r="N2212" s="455" t="n"/>
      <c r="O2212" s="455">
        <f>IF(W2212&lt;0,AI2212,I2212)</f>
        <v/>
      </c>
      <c r="P2212" s="455">
        <f>I2212-O2212</f>
        <v/>
      </c>
      <c r="Q2212" s="418" t="n"/>
      <c r="R2212" s="418" t="inlineStr">
        <is>
          <t>TI22-4113</t>
        </is>
      </c>
      <c r="S2212" s="418" t="inlineStr">
        <is>
          <t>TI22-4113</t>
        </is>
      </c>
      <c r="T2212" s="418">
        <f>R2212=S2212</f>
        <v/>
      </c>
      <c r="U2212" s="418">
        <f>AND(MONTH(F2212)=MONTH(Y2212), YEAR(F2212)=YEAR(Y2212))</f>
        <v/>
      </c>
      <c r="V2212" s="418">
        <f>AND(AC2212&lt;&gt;"", 'Company information'!D$4&lt;&gt;"", RIGHT(SUBSTITUTE(AC2212,"-",""),9)=RIGHT(SUBSTITUTE('Company information'!D$4,"-",""),9))</f>
        <v/>
      </c>
      <c r="W2212" s="418">
        <f>AI2212-I2212</f>
        <v/>
      </c>
      <c r="X2212" s="455" t="n"/>
      <c r="Y2212" s="419" t="n">
        <v>44875</v>
      </c>
      <c r="Z2212" s="418" t="inlineStr">
        <is>
          <t>TI22-4113</t>
        </is>
      </c>
      <c r="AA2212" s="418" t="inlineStr"/>
      <c r="AB2212" s="418" t="inlineStr">
        <is>
          <t>បុគ្គលជាប់អាករ</t>
        </is>
      </c>
      <c r="AC2212" s="418" t="inlineStr">
        <is>
          <t>L001-100067123</t>
        </is>
      </c>
      <c r="AD2212" s="418" t="inlineStr">
        <is>
          <t>រីឡាយអេប៊ល សូស អ៊ិនដាសស្រ្ទៀល (ខេមបូឌា)</t>
        </is>
      </c>
      <c r="AE2212" s="455" t="n">
        <v>821880</v>
      </c>
      <c r="AF2212" s="455" t="n">
        <v>747164</v>
      </c>
      <c r="AG2212" s="455" t="n">
        <v>0</v>
      </c>
      <c r="AH2212" s="455" t="n">
        <v>0</v>
      </c>
      <c r="AI2212" s="455" t="n">
        <v>74716</v>
      </c>
      <c r="AJ2212" s="455" t="n">
        <v>0</v>
      </c>
      <c r="AK2212" s="455" t="n">
        <v>0</v>
      </c>
      <c r="AL2212" s="455" t="n">
        <v>0</v>
      </c>
      <c r="AM2212" s="455" t="n">
        <v>0</v>
      </c>
      <c r="AN2212" s="455" t="n">
        <v>0</v>
      </c>
      <c r="AO2212" s="455" t="n">
        <v>0</v>
      </c>
      <c r="AP2212" s="455" t="n">
        <v>0</v>
      </c>
      <c r="AQ2212" s="455" t="n">
        <v>0</v>
      </c>
      <c r="AR2212" s="418" t="inlineStr"/>
      <c r="AS2212" s="418" t="inlineStr">
        <is>
          <t>សេវាកម្មឯកសារ</t>
        </is>
      </c>
      <c r="AT2212" s="418" t="inlineStr">
        <is>
          <t>បានប្រកាសពន្ធ</t>
        </is>
      </c>
    </row>
    <row r="2213">
      <c r="A2213" s="417" t="n">
        <v>2204</v>
      </c>
      <c r="B2213" s="418" t="inlineStr">
        <is>
          <t>Customs Clearance Fee and Trucking Fee</t>
        </is>
      </c>
      <c r="C2213" s="418" t="inlineStr">
        <is>
          <t>អេហ្វ ដាប់បែលយូ អេហ្វ ហ៊្វុល វែល អេន នីស៊ីន ឡូជីស្ទីក</t>
        </is>
      </c>
      <c r="D2213" s="418" t="inlineStr">
        <is>
          <t>L001-100098630</t>
        </is>
      </c>
      <c r="E2213" s="418" t="inlineStr">
        <is>
          <t>TI22-4115</t>
        </is>
      </c>
      <c r="F2213" s="419" t="n">
        <v>44845</v>
      </c>
      <c r="G2213" s="420" t="n">
        <v>80932</v>
      </c>
      <c r="H2213" s="418" t="n"/>
      <c r="I2213" s="455" t="n">
        <v>80932</v>
      </c>
      <c r="J2213" s="418">
        <f>IF(L2213&lt;&gt;"",L2213,K2213)</f>
        <v/>
      </c>
      <c r="K2213" s="418">
        <f>IF(AND(T2213=TRUE, U2213=TRUE, V2213=TRUE), IF(W2213&lt;-0.05, "អនុញ្ញាត (អ្នកផ្គត់ផ្គង់ប្រកាសខ្វះ)", "បានប្រកាស (អនុញ្ញាត)"), IF(AND(T2213=FALSE, U2213=FALSE, V2213=FALSE), "ព្យួរទុក (មិនមានទិន្នន័យ)", "ប្រកាសខុស (ព្យួរទុក)"))</f>
        <v/>
      </c>
      <c r="L2213" s="418" t="inlineStr"/>
      <c r="M2213" s="418" t="inlineStr"/>
      <c r="N2213" s="455" t="n"/>
      <c r="O2213" s="455">
        <f>IF(W2213&lt;0,AI2213,I2213)</f>
        <v/>
      </c>
      <c r="P2213" s="455">
        <f>I2213-O2213</f>
        <v/>
      </c>
      <c r="Q2213" s="418" t="n"/>
      <c r="R2213" s="418" t="inlineStr">
        <is>
          <t>TI22-4115</t>
        </is>
      </c>
      <c r="S2213" s="418" t="inlineStr">
        <is>
          <t>TI22-4115</t>
        </is>
      </c>
      <c r="T2213" s="418">
        <f>R2213=S2213</f>
        <v/>
      </c>
      <c r="U2213" s="418">
        <f>AND(MONTH(F2213)=MONTH(Y2213), YEAR(F2213)=YEAR(Y2213))</f>
        <v/>
      </c>
      <c r="V2213" s="418">
        <f>AND(AC2213&lt;&gt;"", 'Company information'!D$4&lt;&gt;"", RIGHT(SUBSTITUTE(AC2213,"-",""),9)=RIGHT(SUBSTITUTE('Company information'!D$4,"-",""),9))</f>
        <v/>
      </c>
      <c r="W2213" s="418">
        <f>AI2213-I2213</f>
        <v/>
      </c>
      <c r="X2213" s="455" t="n"/>
      <c r="Y2213" s="419" t="n">
        <v>44875</v>
      </c>
      <c r="Z2213" s="418" t="inlineStr">
        <is>
          <t>TI22-4115</t>
        </is>
      </c>
      <c r="AA2213" s="418" t="inlineStr"/>
      <c r="AB2213" s="418" t="inlineStr">
        <is>
          <t>បុគ្គលជាប់អាករ</t>
        </is>
      </c>
      <c r="AC2213" s="418" t="inlineStr">
        <is>
          <t>L001-100067123</t>
        </is>
      </c>
      <c r="AD2213" s="418" t="inlineStr">
        <is>
          <t>រីឡាយអេប៊ល សូស អ៊ិនដាសស្រ្ទៀល (ខេមបូឌា)</t>
        </is>
      </c>
      <c r="AE2213" s="455" t="n">
        <v>890256</v>
      </c>
      <c r="AF2213" s="455" t="n">
        <v>809324</v>
      </c>
      <c r="AG2213" s="455" t="n">
        <v>0</v>
      </c>
      <c r="AH2213" s="455" t="n">
        <v>0</v>
      </c>
      <c r="AI2213" s="455" t="n">
        <v>80932</v>
      </c>
      <c r="AJ2213" s="455" t="n">
        <v>0</v>
      </c>
      <c r="AK2213" s="455" t="n">
        <v>0</v>
      </c>
      <c r="AL2213" s="455" t="n">
        <v>0</v>
      </c>
      <c r="AM2213" s="455" t="n">
        <v>0</v>
      </c>
      <c r="AN2213" s="455" t="n">
        <v>0</v>
      </c>
      <c r="AO2213" s="455" t="n">
        <v>0</v>
      </c>
      <c r="AP2213" s="455" t="n">
        <v>0</v>
      </c>
      <c r="AQ2213" s="455" t="n">
        <v>0</v>
      </c>
      <c r="AR2213" s="418" t="inlineStr"/>
      <c r="AS2213" s="418" t="inlineStr">
        <is>
          <t>សេវាកម្មឯកសារ</t>
        </is>
      </c>
      <c r="AT2213" s="418" t="inlineStr">
        <is>
          <t>បានប្រកាសពន្ធ</t>
        </is>
      </c>
    </row>
    <row r="2214">
      <c r="A2214" s="417" t="n">
        <v>2205</v>
      </c>
      <c r="B2214" s="418" t="inlineStr">
        <is>
          <t>Lift-On &amp; Gate Fee Charge</t>
        </is>
      </c>
      <c r="C2214" s="418" t="inlineStr">
        <is>
          <t>អេហ្វ ដាប់បែលយូ អេហ្វ ហ៊្វុល វែល អេន នីស៊ីន ឡូជីស្ទីក</t>
        </is>
      </c>
      <c r="D2214" s="418" t="inlineStr">
        <is>
          <t>L001-100098630</t>
        </is>
      </c>
      <c r="E2214" s="418" t="inlineStr">
        <is>
          <t>TI22-4107</t>
        </is>
      </c>
      <c r="F2214" s="419" t="n">
        <v>44845</v>
      </c>
      <c r="G2214" s="420" t="n">
        <v>65475</v>
      </c>
      <c r="H2214" s="418" t="n"/>
      <c r="I2214" s="455" t="n">
        <v>65475</v>
      </c>
      <c r="J2214" s="418">
        <f>IF(L2214&lt;&gt;"",L2214,K2214)</f>
        <v/>
      </c>
      <c r="K2214" s="418">
        <f>IF(AND(T2214=TRUE, U2214=TRUE, V2214=TRUE), IF(W2214&lt;-0.05, "អនុញ្ញាត (អ្នកផ្គត់ផ្គង់ប្រកាសខ្វះ)", "បានប្រកាស (អនុញ្ញាត)"), IF(AND(T2214=FALSE, U2214=FALSE, V2214=FALSE), "ព្យួរទុក (មិនមានទិន្នន័យ)", "ប្រកាសខុស (ព្យួរទុក)"))</f>
        <v/>
      </c>
      <c r="L2214" s="418" t="inlineStr"/>
      <c r="M2214" s="418" t="inlineStr"/>
      <c r="N2214" s="455" t="n"/>
      <c r="O2214" s="455">
        <f>IF(W2214&lt;0,AI2214,I2214)</f>
        <v/>
      </c>
      <c r="P2214" s="455">
        <f>I2214-O2214</f>
        <v/>
      </c>
      <c r="Q2214" s="418" t="n"/>
      <c r="R2214" s="418" t="inlineStr">
        <is>
          <t>TI22-4107</t>
        </is>
      </c>
      <c r="S2214" s="418" t="inlineStr">
        <is>
          <t>TI22-4107</t>
        </is>
      </c>
      <c r="T2214" s="418">
        <f>R2214=S2214</f>
        <v/>
      </c>
      <c r="U2214" s="418">
        <f>AND(MONTH(F2214)=MONTH(Y2214), YEAR(F2214)=YEAR(Y2214))</f>
        <v/>
      </c>
      <c r="V2214" s="418">
        <f>AND(AC2214&lt;&gt;"", 'Company information'!D$4&lt;&gt;"", RIGHT(SUBSTITUTE(AC2214,"-",""),9)=RIGHT(SUBSTITUTE('Company information'!D$4,"-",""),9))</f>
        <v/>
      </c>
      <c r="W2214" s="418">
        <f>AI2214-I2214</f>
        <v/>
      </c>
      <c r="X2214" s="455" t="n"/>
      <c r="Y2214" s="419" t="n">
        <v>44875</v>
      </c>
      <c r="Z2214" s="418" t="inlineStr">
        <is>
          <t>TI22-4107</t>
        </is>
      </c>
      <c r="AA2214" s="418" t="inlineStr"/>
      <c r="AB2214" s="418" t="inlineStr">
        <is>
          <t>បុគ្គលជាប់អាករ</t>
        </is>
      </c>
      <c r="AC2214" s="418" t="inlineStr">
        <is>
          <t>L001-100067123</t>
        </is>
      </c>
      <c r="AD2214" s="418" t="inlineStr">
        <is>
          <t>រីឡាយអេប៊ល សូស អ៊ិនដាសស្រ្ទៀល (ខេមបូឌា)</t>
        </is>
      </c>
      <c r="AE2214" s="455" t="n">
        <v>720227</v>
      </c>
      <c r="AF2214" s="455" t="n">
        <v>654752</v>
      </c>
      <c r="AG2214" s="455" t="n">
        <v>0</v>
      </c>
      <c r="AH2214" s="455" t="n">
        <v>0</v>
      </c>
      <c r="AI2214" s="455" t="n">
        <v>65475</v>
      </c>
      <c r="AJ2214" s="455" t="n">
        <v>0</v>
      </c>
      <c r="AK2214" s="455" t="n">
        <v>0</v>
      </c>
      <c r="AL2214" s="455" t="n">
        <v>0</v>
      </c>
      <c r="AM2214" s="455" t="n">
        <v>0</v>
      </c>
      <c r="AN2214" s="455" t="n">
        <v>0</v>
      </c>
      <c r="AO2214" s="455" t="n">
        <v>0</v>
      </c>
      <c r="AP2214" s="455" t="n">
        <v>0</v>
      </c>
      <c r="AQ2214" s="455" t="n">
        <v>0</v>
      </c>
      <c r="AR2214" s="418" t="inlineStr"/>
      <c r="AS2214" s="418" t="inlineStr">
        <is>
          <t>សេវាកម្មឯកសារ</t>
        </is>
      </c>
      <c r="AT2214" s="418" t="inlineStr">
        <is>
          <t>បានប្រកាសពន្ធ</t>
        </is>
      </c>
    </row>
    <row r="2215">
      <c r="A2215" s="417" t="n">
        <v>2206</v>
      </c>
      <c r="B2215" s="418" t="inlineStr">
        <is>
          <t>THC, CIC, EMF and Document Charge</t>
        </is>
      </c>
      <c r="C2215" s="418" t="inlineStr">
        <is>
          <t>ហ្វតតេ អ៊ិនសួរឹនស៍ (ខេមបូឌា)</t>
        </is>
      </c>
      <c r="D2215" s="418" t="inlineStr">
        <is>
          <t>L001-100047114</t>
        </is>
      </c>
      <c r="E2215" s="418" t="inlineStr">
        <is>
          <t>DN/001/22/084949</t>
        </is>
      </c>
      <c r="F2215" s="419" t="n">
        <v>44631</v>
      </c>
      <c r="G2215" s="420" t="n">
        <v>1969</v>
      </c>
      <c r="H2215" s="418" t="n"/>
      <c r="I2215" s="455" t="n">
        <v>1969</v>
      </c>
      <c r="J2215" s="418">
        <f>IF(L2215&lt;&gt;"",L2215,K2215)</f>
        <v/>
      </c>
      <c r="K2215" s="418">
        <f>IF(AND(T2215=TRUE, U2215=TRUE, V2215=TRUE), IF(W2215&lt;-0.05, "អនុញ្ញាត (អ្នកផ្គត់ផ្គង់ប្រកាសខ្វះ)", "បានប្រកាស (អនុញ្ញាត)"), IF(AND(T2215=FALSE, U2215=FALSE, V2215=FALSE), "ព្យួរទុក (មិនមានទិន្នន័យ)", "ប្រកាសខុស (ព្យួរទុក)"))</f>
        <v/>
      </c>
      <c r="L2215" s="418" t="inlineStr"/>
      <c r="M2215" s="418" t="inlineStr"/>
      <c r="N2215" s="455" t="n"/>
      <c r="O2215" s="455">
        <f>IF(W2215&lt;0,AI2215,I2215)</f>
        <v/>
      </c>
      <c r="P2215" s="455">
        <f>I2215-O2215</f>
        <v/>
      </c>
      <c r="Q2215" s="418" t="n"/>
      <c r="R2215" s="418" t="inlineStr">
        <is>
          <t>DN/001/22/084949</t>
        </is>
      </c>
      <c r="S2215" s="418" t="inlineStr"/>
      <c r="T2215" s="418">
        <f>R2215=S2215</f>
        <v/>
      </c>
      <c r="U2215" s="418">
        <f>AND(MONTH(F2215)=MONTH(Y2215), YEAR(F2215)=YEAR(Y2215))</f>
        <v/>
      </c>
      <c r="V2215" s="418">
        <f>AND(AC2215&lt;&gt;"", 'Company information'!D$4&lt;&gt;"", RIGHT(SUBSTITUTE(AC2215,"-",""),9)=RIGHT(SUBSTITUTE('Company information'!D$4,"-",""),9))</f>
        <v/>
      </c>
      <c r="W2215" s="418">
        <f>AI2215-I2215</f>
        <v/>
      </c>
      <c r="X2215" s="455" t="n"/>
      <c r="Y2215" s="417" t="n"/>
      <c r="Z2215" s="418" t="n"/>
      <c r="AA2215" s="418" t="n"/>
      <c r="AB2215" s="418" t="n"/>
      <c r="AC2215" s="418" t="n"/>
      <c r="AD2215" s="418" t="n"/>
      <c r="AE2215" s="455" t="n"/>
      <c r="AF2215" s="455" t="n"/>
      <c r="AG2215" s="455" t="n"/>
      <c r="AH2215" s="455" t="n"/>
      <c r="AI2215" s="455" t="n"/>
      <c r="AJ2215" s="455" t="n"/>
      <c r="AK2215" s="455" t="n"/>
      <c r="AL2215" s="455" t="n"/>
      <c r="AM2215" s="455" t="n"/>
      <c r="AN2215" s="455" t="n"/>
      <c r="AO2215" s="455" t="n"/>
      <c r="AP2215" s="455" t="n"/>
      <c r="AQ2215" s="455" t="n"/>
      <c r="AR2215" s="418" t="n"/>
      <c r="AS2215" s="418" t="n"/>
      <c r="AT2215" s="418" t="n"/>
    </row>
    <row r="2216">
      <c r="A2216" s="417" t="n">
        <v>2207</v>
      </c>
      <c r="B2216" s="418" t="inlineStr">
        <is>
          <t>Customs Clearance Fee and Trucking Fee</t>
        </is>
      </c>
      <c r="C2216" s="418" t="inlineStr">
        <is>
          <t>អូ.អិម.អេស. (ខេមបូឌា)</t>
        </is>
      </c>
      <c r="D2216" s="418" t="inlineStr">
        <is>
          <t>K005-105004278</t>
        </is>
      </c>
      <c r="E2216" s="418" t="inlineStr">
        <is>
          <t>18224</t>
        </is>
      </c>
      <c r="F2216" s="419" t="n">
        <v>44890</v>
      </c>
      <c r="G2216" s="420" t="n">
        <v>372060</v>
      </c>
      <c r="H2216" s="418" t="n"/>
      <c r="I2216" s="455" t="n">
        <v>372060</v>
      </c>
      <c r="J2216" s="418">
        <f>IF(L2216&lt;&gt;"",L2216,K2216)</f>
        <v/>
      </c>
      <c r="K2216" s="418">
        <f>IF(AND(T2216=TRUE, U2216=TRUE, V2216=TRUE), IF(W2216&lt;-0.05, "អនុញ្ញាត (អ្នកផ្គត់ផ្គង់ប្រកាសខ្វះ)", "បានប្រកាស (អនុញ្ញាត)"), IF(AND(T2216=FALSE, U2216=FALSE, V2216=FALSE), "ព្យួរទុក (មិនមានទិន្នន័យ)", "ប្រកាសខុស (ព្យួរទុក)"))</f>
        <v/>
      </c>
      <c r="L2216" s="418" t="inlineStr"/>
      <c r="M2216" s="418" t="inlineStr"/>
      <c r="N2216" s="455" t="n"/>
      <c r="O2216" s="455">
        <f>IF(W2216&lt;0,AI2216,I2216)</f>
        <v/>
      </c>
      <c r="P2216" s="455">
        <f>I2216-O2216</f>
        <v/>
      </c>
      <c r="Q2216" s="418" t="n"/>
      <c r="R2216" s="418" t="inlineStr">
        <is>
          <t>18224</t>
        </is>
      </c>
      <c r="S2216" s="418" t="inlineStr">
        <is>
          <t>18224</t>
        </is>
      </c>
      <c r="T2216" s="418">
        <f>R2216=S2216</f>
        <v/>
      </c>
      <c r="U2216" s="418">
        <f>AND(MONTH(F2216)=MONTH(Y2216), YEAR(F2216)=YEAR(Y2216))</f>
        <v/>
      </c>
      <c r="V2216" s="418">
        <f>AND(AC2216&lt;&gt;"", 'Company information'!D$4&lt;&gt;"", RIGHT(SUBSTITUTE(AC2216,"-",""),9)=RIGHT(SUBSTITUTE('Company information'!D$4,"-",""),9))</f>
        <v/>
      </c>
      <c r="W2216" s="418">
        <f>AI2216-I2216</f>
        <v/>
      </c>
      <c r="X2216" s="455" t="n"/>
      <c r="Y2216" s="419" t="n">
        <v>44890</v>
      </c>
      <c r="Z2216" s="418" t="inlineStr">
        <is>
          <t>18224</t>
        </is>
      </c>
      <c r="AA2216" s="418" t="inlineStr"/>
      <c r="AB2216" s="418" t="inlineStr">
        <is>
          <t>បុគ្គលជាប់អាករ</t>
        </is>
      </c>
      <c r="AC2216" s="418" t="inlineStr">
        <is>
          <t>L001-100067123</t>
        </is>
      </c>
      <c r="AD2216" s="418" t="inlineStr">
        <is>
          <t>រីឡាយអេប៊ល សូស អ៊ិនដាសស្រ្ទៀល (ខេមបូឌា)</t>
        </is>
      </c>
      <c r="AE2216" s="455" t="n">
        <v>4092660</v>
      </c>
      <c r="AF2216" s="455" t="n">
        <v>3720600</v>
      </c>
      <c r="AG2216" s="455" t="n">
        <v>0</v>
      </c>
      <c r="AH2216" s="455" t="n">
        <v>0</v>
      </c>
      <c r="AI2216" s="455" t="n">
        <v>372060</v>
      </c>
      <c r="AJ2216" s="455" t="n">
        <v>0</v>
      </c>
      <c r="AK2216" s="455" t="n">
        <v>0</v>
      </c>
      <c r="AL2216" s="455" t="n">
        <v>0</v>
      </c>
      <c r="AM2216" s="455" t="n">
        <v>0</v>
      </c>
      <c r="AN2216" s="455" t="n">
        <v>0</v>
      </c>
      <c r="AO2216" s="455" t="n">
        <v>0</v>
      </c>
      <c r="AP2216" s="455" t="n">
        <v>0</v>
      </c>
      <c r="AQ2216" s="455" t="n">
        <v>0</v>
      </c>
      <c r="AR2216" s="418" t="inlineStr"/>
      <c r="AS2216" s="418" t="inlineStr">
        <is>
          <t>សេវាកម្មជួល</t>
        </is>
      </c>
      <c r="AT2216" s="418" t="inlineStr">
        <is>
          <t>បានប្រកាសពន្ធ</t>
        </is>
      </c>
    </row>
    <row r="2217">
      <c r="A2217" s="417" t="n">
        <v>2208</v>
      </c>
      <c r="B2217" s="418" t="inlineStr">
        <is>
          <t>Warehouse Fee and Transit Fee</t>
        </is>
      </c>
      <c r="C2217" s="418" t="inlineStr">
        <is>
          <t>អូ.អិម.អេស. (ខេមបូឌា)</t>
        </is>
      </c>
      <c r="D2217" s="418" t="inlineStr">
        <is>
          <t>K005-105004278</t>
        </is>
      </c>
      <c r="E2217" s="418" t="inlineStr">
        <is>
          <t>18225</t>
        </is>
      </c>
      <c r="F2217" s="419" t="n">
        <v>44890</v>
      </c>
      <c r="G2217" s="420" t="n">
        <v>57049</v>
      </c>
      <c r="H2217" s="418" t="n"/>
      <c r="I2217" s="455" t="n">
        <v>57049</v>
      </c>
      <c r="J2217" s="418">
        <f>IF(L2217&lt;&gt;"",L2217,K2217)</f>
        <v/>
      </c>
      <c r="K2217" s="418">
        <f>IF(AND(T2217=TRUE, U2217=TRUE, V2217=TRUE), IF(W2217&lt;-0.05, "អនុញ្ញាត (អ្នកផ្គត់ផ្គង់ប្រកាសខ្វះ)", "បានប្រកាស (អនុញ្ញាត)"), IF(AND(T2217=FALSE, U2217=FALSE, V2217=FALSE), "ព្យួរទុក (មិនមានទិន្នន័យ)", "ប្រកាសខុស (ព្យួរទុក)"))</f>
        <v/>
      </c>
      <c r="L2217" s="418" t="inlineStr"/>
      <c r="M2217" s="418" t="inlineStr"/>
      <c r="N2217" s="455" t="n"/>
      <c r="O2217" s="455">
        <f>IF(W2217&lt;0,AI2217,I2217)</f>
        <v/>
      </c>
      <c r="P2217" s="455">
        <f>I2217-O2217</f>
        <v/>
      </c>
      <c r="Q2217" s="418" t="n"/>
      <c r="R2217" s="418" t="inlineStr">
        <is>
          <t>18225</t>
        </is>
      </c>
      <c r="S2217" s="418" t="inlineStr">
        <is>
          <t>18225</t>
        </is>
      </c>
      <c r="T2217" s="418">
        <f>R2217=S2217</f>
        <v/>
      </c>
      <c r="U2217" s="418">
        <f>AND(MONTH(F2217)=MONTH(Y2217), YEAR(F2217)=YEAR(Y2217))</f>
        <v/>
      </c>
      <c r="V2217" s="418">
        <f>AND(AC2217&lt;&gt;"", 'Company information'!D$4&lt;&gt;"", RIGHT(SUBSTITUTE(AC2217,"-",""),9)=RIGHT(SUBSTITUTE('Company information'!D$4,"-",""),9))</f>
        <v/>
      </c>
      <c r="W2217" s="418">
        <f>AI2217-I2217</f>
        <v/>
      </c>
      <c r="X2217" s="455" t="n"/>
      <c r="Y2217" s="419" t="n">
        <v>44890</v>
      </c>
      <c r="Z2217" s="418" t="inlineStr">
        <is>
          <t>18225</t>
        </is>
      </c>
      <c r="AA2217" s="418" t="inlineStr"/>
      <c r="AB2217" s="418" t="inlineStr">
        <is>
          <t>បុគ្គលជាប់អាករ</t>
        </is>
      </c>
      <c r="AC2217" s="418" t="inlineStr">
        <is>
          <t>L001-100067123</t>
        </is>
      </c>
      <c r="AD2217" s="418" t="inlineStr">
        <is>
          <t>រីឡាយអេប៊ល សូស អ៊ិនដាសស្រ្ទៀល (ខេមបូឌា)</t>
        </is>
      </c>
      <c r="AE2217" s="455" t="n">
        <v>627541</v>
      </c>
      <c r="AF2217" s="455" t="n">
        <v>570492</v>
      </c>
      <c r="AG2217" s="455" t="n">
        <v>0</v>
      </c>
      <c r="AH2217" s="455" t="n">
        <v>0</v>
      </c>
      <c r="AI2217" s="455" t="n">
        <v>57049</v>
      </c>
      <c r="AJ2217" s="455" t="n">
        <v>0</v>
      </c>
      <c r="AK2217" s="455" t="n">
        <v>0</v>
      </c>
      <c r="AL2217" s="455" t="n">
        <v>0</v>
      </c>
      <c r="AM2217" s="455" t="n">
        <v>0</v>
      </c>
      <c r="AN2217" s="455" t="n">
        <v>0</v>
      </c>
      <c r="AO2217" s="455" t="n">
        <v>0</v>
      </c>
      <c r="AP2217" s="455" t="n">
        <v>0</v>
      </c>
      <c r="AQ2217" s="455" t="n">
        <v>0</v>
      </c>
      <c r="AR2217" s="418" t="inlineStr"/>
      <c r="AS2217" s="418" t="inlineStr">
        <is>
          <t>សេវាកម្មជួល</t>
        </is>
      </c>
      <c r="AT2217" s="418" t="inlineStr">
        <is>
          <t>បានប្រកាសពន្ធ</t>
        </is>
      </c>
    </row>
    <row r="2218">
      <c r="A2218" s="417" t="n">
        <v>2209</v>
      </c>
      <c r="B2218" s="418" t="inlineStr">
        <is>
          <t>Customs Clearance Fee and Trucking Fee</t>
        </is>
      </c>
      <c r="C2218" s="418" t="inlineStr">
        <is>
          <t>អូ.អិម.អេស. (ខេមបូឌា)</t>
        </is>
      </c>
      <c r="D2218" s="418" t="inlineStr">
        <is>
          <t>K005-105004278</t>
        </is>
      </c>
      <c r="E2218" s="418" t="inlineStr">
        <is>
          <t>18226</t>
        </is>
      </c>
      <c r="F2218" s="419" t="n">
        <v>44890</v>
      </c>
      <c r="G2218" s="420" t="n">
        <v>94131</v>
      </c>
      <c r="H2218" s="418" t="n"/>
      <c r="I2218" s="455" t="n">
        <v>94131</v>
      </c>
      <c r="J2218" s="418">
        <f>IF(L2218&lt;&gt;"",L2218,K2218)</f>
        <v/>
      </c>
      <c r="K2218" s="418">
        <f>IF(AND(T2218=TRUE, U2218=TRUE, V2218=TRUE), IF(W2218&lt;-0.05, "អនុញ្ញាត (អ្នកផ្គត់ផ្គង់ប្រកាសខ្វះ)", "បានប្រកាស (អនុញ្ញាត)"), IF(AND(T2218=FALSE, U2218=FALSE, V2218=FALSE), "ព្យួរទុក (មិនមានទិន្នន័យ)", "ប្រកាសខុស (ព្យួរទុក)"))</f>
        <v/>
      </c>
      <c r="L2218" s="418" t="inlineStr"/>
      <c r="M2218" s="418" t="inlineStr"/>
      <c r="N2218" s="455" t="n"/>
      <c r="O2218" s="455">
        <f>IF(W2218&lt;0,AI2218,I2218)</f>
        <v/>
      </c>
      <c r="P2218" s="455">
        <f>I2218-O2218</f>
        <v/>
      </c>
      <c r="Q2218" s="418" t="n"/>
      <c r="R2218" s="418" t="inlineStr">
        <is>
          <t>18226</t>
        </is>
      </c>
      <c r="S2218" s="418" t="inlineStr">
        <is>
          <t>18226</t>
        </is>
      </c>
      <c r="T2218" s="418">
        <f>R2218=S2218</f>
        <v/>
      </c>
      <c r="U2218" s="418">
        <f>AND(MONTH(F2218)=MONTH(Y2218), YEAR(F2218)=YEAR(Y2218))</f>
        <v/>
      </c>
      <c r="V2218" s="418">
        <f>AND(AC2218&lt;&gt;"", 'Company information'!D$4&lt;&gt;"", RIGHT(SUBSTITUTE(AC2218,"-",""),9)=RIGHT(SUBSTITUTE('Company information'!D$4,"-",""),9))</f>
        <v/>
      </c>
      <c r="W2218" s="418">
        <f>AI2218-I2218</f>
        <v/>
      </c>
      <c r="X2218" s="455" t="n"/>
      <c r="Y2218" s="419" t="n">
        <v>44890</v>
      </c>
      <c r="Z2218" s="418" t="inlineStr">
        <is>
          <t>18226</t>
        </is>
      </c>
      <c r="AA2218" s="418" t="inlineStr"/>
      <c r="AB2218" s="418" t="inlineStr">
        <is>
          <t>បុគ្គលជាប់អាករ</t>
        </is>
      </c>
      <c r="AC2218" s="418" t="inlineStr">
        <is>
          <t>L001-100067123</t>
        </is>
      </c>
      <c r="AD2218" s="418" t="inlineStr">
        <is>
          <t>រីឡាយអេប៊ល សូស អ៊ិនដាសស្រ្ទៀល (ខេមបូឌា)</t>
        </is>
      </c>
      <c r="AE2218" s="455" t="n">
        <v>1035443</v>
      </c>
      <c r="AF2218" s="455" t="n">
        <v>941312</v>
      </c>
      <c r="AG2218" s="455" t="n">
        <v>0</v>
      </c>
      <c r="AH2218" s="455" t="n">
        <v>0</v>
      </c>
      <c r="AI2218" s="455" t="n">
        <v>94131</v>
      </c>
      <c r="AJ2218" s="455" t="n">
        <v>0</v>
      </c>
      <c r="AK2218" s="455" t="n">
        <v>0</v>
      </c>
      <c r="AL2218" s="455" t="n">
        <v>0</v>
      </c>
      <c r="AM2218" s="455" t="n">
        <v>0</v>
      </c>
      <c r="AN2218" s="455" t="n">
        <v>0</v>
      </c>
      <c r="AO2218" s="455" t="n">
        <v>0</v>
      </c>
      <c r="AP2218" s="455" t="n">
        <v>0</v>
      </c>
      <c r="AQ2218" s="455" t="n">
        <v>0</v>
      </c>
      <c r="AR2218" s="418" t="inlineStr"/>
      <c r="AS2218" s="418" t="inlineStr">
        <is>
          <t>សេវាកម្មជួល</t>
        </is>
      </c>
      <c r="AT2218" s="418" t="inlineStr">
        <is>
          <t>បានប្រកាសពន្ធ</t>
        </is>
      </c>
    </row>
    <row r="2219">
      <c r="A2219" s="417" t="n">
        <v>2210</v>
      </c>
      <c r="B2219" s="418" t="inlineStr">
        <is>
          <t>Import Shipment Expense</t>
        </is>
      </c>
      <c r="C2219" s="418" t="inlineStr">
        <is>
          <t>ឥណ្ឌូ-ត្រេនស៍ ឡូជីស្ទីក (ខេមបូឌា)</t>
        </is>
      </c>
      <c r="D2219" s="418" t="inlineStr">
        <is>
          <t>L001-104004797</t>
        </is>
      </c>
      <c r="E2219" s="418" t="inlineStr">
        <is>
          <t>02608</t>
        </is>
      </c>
      <c r="F2219" s="419" t="n">
        <v>44895</v>
      </c>
      <c r="G2219" s="420" t="n">
        <v>253634</v>
      </c>
      <c r="H2219" s="418" t="n"/>
      <c r="I2219" s="455" t="n">
        <v>253634</v>
      </c>
      <c r="J2219" s="418">
        <f>IF(L2219&lt;&gt;"",L2219,K2219)</f>
        <v/>
      </c>
      <c r="K2219" s="418">
        <f>IF(AND(T2219=TRUE, U2219=TRUE, V2219=TRUE), IF(W2219&lt;-0.05, "អនុញ្ញាត (អ្នកផ្គត់ផ្គង់ប្រកាសខ្វះ)", "បានប្រកាស (អនុញ្ញាត)"), IF(AND(T2219=FALSE, U2219=FALSE, V2219=FALSE), "ព្យួរទុក (មិនមានទិន្នន័យ)", "ប្រកាសខុស (ព្យួរទុក)"))</f>
        <v/>
      </c>
      <c r="L2219" s="418" t="inlineStr"/>
      <c r="M2219" s="418" t="inlineStr"/>
      <c r="N2219" s="455" t="n"/>
      <c r="O2219" s="455">
        <f>IF(W2219&lt;0,AI2219,I2219)</f>
        <v/>
      </c>
      <c r="P2219" s="455">
        <f>I2219-O2219</f>
        <v/>
      </c>
      <c r="Q2219" s="418" t="n"/>
      <c r="R2219" s="418" t="inlineStr">
        <is>
          <t>02608</t>
        </is>
      </c>
      <c r="S2219" s="418" t="inlineStr">
        <is>
          <t>02608</t>
        </is>
      </c>
      <c r="T2219" s="418">
        <f>R2219=S2219</f>
        <v/>
      </c>
      <c r="U2219" s="418">
        <f>AND(MONTH(F2219)=MONTH(Y2219), YEAR(F2219)=YEAR(Y2219))</f>
        <v/>
      </c>
      <c r="V2219" s="418">
        <f>AND(AC2219&lt;&gt;"", 'Company information'!D$4&lt;&gt;"", RIGHT(SUBSTITUTE(AC2219,"-",""),9)=RIGHT(SUBSTITUTE('Company information'!D$4,"-",""),9))</f>
        <v/>
      </c>
      <c r="W2219" s="418">
        <f>AI2219-I2219</f>
        <v/>
      </c>
      <c r="X2219" s="455" t="n"/>
      <c r="Y2219" s="419" t="n">
        <v>44895</v>
      </c>
      <c r="Z2219" s="418" t="inlineStr">
        <is>
          <t>02608</t>
        </is>
      </c>
      <c r="AA2219" s="418" t="inlineStr"/>
      <c r="AB2219" s="418" t="inlineStr">
        <is>
          <t>បុគ្គលជាប់អាករ</t>
        </is>
      </c>
      <c r="AC2219" s="418" t="inlineStr">
        <is>
          <t>L001-100067123</t>
        </is>
      </c>
      <c r="AD2219" s="418" t="inlineStr">
        <is>
          <t>រីឡាយអេប៊ល សូស អ៊ិនដាសស្រ្ទៀល (ខេមបូឌា)</t>
        </is>
      </c>
      <c r="AE2219" s="455" t="n">
        <v>2789975</v>
      </c>
      <c r="AF2219" s="455" t="n">
        <v>2536341</v>
      </c>
      <c r="AG2219" s="455" t="n">
        <v>0</v>
      </c>
      <c r="AH2219" s="455" t="n">
        <v>0</v>
      </c>
      <c r="AI2219" s="455" t="n">
        <v>253634</v>
      </c>
      <c r="AJ2219" s="455" t="n">
        <v>0</v>
      </c>
      <c r="AK2219" s="455" t="n">
        <v>0</v>
      </c>
      <c r="AL2219" s="455" t="n">
        <v>0</v>
      </c>
      <c r="AM2219" s="455" t="n">
        <v>0</v>
      </c>
      <c r="AN2219" s="455" t="n">
        <v>0</v>
      </c>
      <c r="AO2219" s="455" t="n">
        <v>0</v>
      </c>
      <c r="AP2219" s="455" t="n">
        <v>0</v>
      </c>
      <c r="AQ2219" s="455" t="n">
        <v>0</v>
      </c>
      <c r="AR2219" s="418" t="inlineStr"/>
      <c r="AS2219" s="418" t="inlineStr">
        <is>
          <t>ថ្លៃដឹកជញ្ជូនទំនិញរាយនាំចេញតាមសមុទ្រ/LCL Sea Export</t>
        </is>
      </c>
      <c r="AT2219" s="418" t="inlineStr">
        <is>
          <t>បានប្រកាសពន្ធ</t>
        </is>
      </c>
    </row>
    <row r="2220">
      <c r="A2220" s="417" t="n">
        <v>2211</v>
      </c>
      <c r="B2220" s="418" t="inlineStr">
        <is>
          <t>Cargo Terminal</t>
        </is>
      </c>
      <c r="C2220" s="418" t="inlineStr">
        <is>
          <t>ឃឺន + ណាហ្គែល</t>
        </is>
      </c>
      <c r="D2220" s="418" t="inlineStr">
        <is>
          <t>L001-100045189</t>
        </is>
      </c>
      <c r="E2220" s="418" t="inlineStr">
        <is>
          <t>PTI2224896</t>
        </is>
      </c>
      <c r="F2220" s="419" t="n">
        <v>44893</v>
      </c>
      <c r="G2220" s="420" t="n">
        <v>50191</v>
      </c>
      <c r="H2220" s="418" t="n"/>
      <c r="I2220" s="455" t="n">
        <v>50191</v>
      </c>
      <c r="J2220" s="418">
        <f>IF(L2220&lt;&gt;"",L2220,K2220)</f>
        <v/>
      </c>
      <c r="K2220" s="418">
        <f>IF(AND(T2220=TRUE, U2220=TRUE, V2220=TRUE), IF(W2220&lt;-0.05, "អនុញ្ញាត (អ្នកផ្គត់ផ្គង់ប្រកាសខ្វះ)", "បានប្រកាស (អនុញ្ញាត)"), IF(AND(T2220=FALSE, U2220=FALSE, V2220=FALSE), "ព្យួរទុក (មិនមានទិន្នន័យ)", "ប្រកាសខុស (ព្យួរទុក)"))</f>
        <v/>
      </c>
      <c r="L2220" s="418" t="inlineStr"/>
      <c r="M2220" s="418" t="inlineStr"/>
      <c r="N2220" s="455" t="n"/>
      <c r="O2220" s="455">
        <f>IF(W2220&lt;0,AI2220,I2220)</f>
        <v/>
      </c>
      <c r="P2220" s="455">
        <f>I2220-O2220</f>
        <v/>
      </c>
      <c r="Q2220" s="418" t="n"/>
      <c r="R2220" s="418" t="inlineStr">
        <is>
          <t>PTI2224896</t>
        </is>
      </c>
      <c r="S2220" s="418" t="inlineStr">
        <is>
          <t>PTI2224896</t>
        </is>
      </c>
      <c r="T2220" s="418">
        <f>R2220=S2220</f>
        <v/>
      </c>
      <c r="U2220" s="418">
        <f>AND(MONTH(F2220)=MONTH(Y2220), YEAR(F2220)=YEAR(Y2220))</f>
        <v/>
      </c>
      <c r="V2220" s="418">
        <f>AND(AC2220&lt;&gt;"", 'Company information'!D$4&lt;&gt;"", RIGHT(SUBSTITUTE(AC2220,"-",""),9)=RIGHT(SUBSTITUTE('Company information'!D$4,"-",""),9))</f>
        <v/>
      </c>
      <c r="W2220" s="418">
        <f>AI2220-I2220</f>
        <v/>
      </c>
      <c r="X2220" s="455" t="n"/>
      <c r="Y2220" s="419" t="n">
        <v>44893</v>
      </c>
      <c r="Z2220" s="418" t="inlineStr">
        <is>
          <t>PTI2224896</t>
        </is>
      </c>
      <c r="AA2220" s="418" t="inlineStr"/>
      <c r="AB2220" s="418" t="inlineStr">
        <is>
          <t>បុគ្គលជាប់អាករ</t>
        </is>
      </c>
      <c r="AC2220" s="418" t="inlineStr">
        <is>
          <t>L001-100067123</t>
        </is>
      </c>
      <c r="AD2220" s="418" t="inlineStr">
        <is>
          <t>រីឡាយអេប៊ល សូស អ៊ិនដាសស្រ្ទៀល (ខេមបូឌា)</t>
        </is>
      </c>
      <c r="AE2220" s="455" t="n">
        <v>562431</v>
      </c>
      <c r="AF2220" s="455" t="n">
        <v>501905</v>
      </c>
      <c r="AG2220" s="455" t="n">
        <v>10335</v>
      </c>
      <c r="AH2220" s="455" t="n">
        <v>0</v>
      </c>
      <c r="AI2220" s="455" t="n">
        <v>50191</v>
      </c>
      <c r="AJ2220" s="455" t="n">
        <v>0</v>
      </c>
      <c r="AK2220" s="455" t="n">
        <v>0</v>
      </c>
      <c r="AL2220" s="455" t="n">
        <v>0</v>
      </c>
      <c r="AM2220" s="455" t="n">
        <v>0</v>
      </c>
      <c r="AN2220" s="455" t="n">
        <v>0</v>
      </c>
      <c r="AO2220" s="455" t="n">
        <v>0</v>
      </c>
      <c r="AP2220" s="455" t="n">
        <v>0</v>
      </c>
      <c r="AQ2220" s="455" t="n">
        <v>0</v>
      </c>
      <c r="AR2220" s="418" t="inlineStr"/>
      <c r="AS2220" s="418" t="inlineStr">
        <is>
          <t>ថ្លៃដឹកជញ្ជូន និងសេវា</t>
        </is>
      </c>
      <c r="AT2220" s="418" t="inlineStr">
        <is>
          <t>បានប្រកាសពន្ធ</t>
        </is>
      </c>
    </row>
    <row r="2221">
      <c r="A2221" s="417" t="n">
        <v>2212</v>
      </c>
      <c r="B2221" s="418" t="inlineStr">
        <is>
          <t>Doc Fee and Agency Fee</t>
        </is>
      </c>
      <c r="C2221" s="418" t="inlineStr">
        <is>
          <t>ឃឺន + ណាហ្គែល</t>
        </is>
      </c>
      <c r="D2221" s="418" t="inlineStr">
        <is>
          <t>L001-100045189</t>
        </is>
      </c>
      <c r="E2221" s="418" t="inlineStr">
        <is>
          <t>PTI2224895</t>
        </is>
      </c>
      <c r="F2221" s="419" t="n">
        <v>44893</v>
      </c>
      <c r="G2221" s="420" t="n">
        <v>50191</v>
      </c>
      <c r="H2221" s="418" t="n"/>
      <c r="I2221" s="455" t="n">
        <v>50191</v>
      </c>
      <c r="J2221" s="418">
        <f>IF(L2221&lt;&gt;"",L2221,K2221)</f>
        <v/>
      </c>
      <c r="K2221" s="418">
        <f>IF(AND(T2221=TRUE, U2221=TRUE, V2221=TRUE), IF(W2221&lt;-0.05, "អនុញ្ញាត (អ្នកផ្គត់ផ្គង់ប្រកាសខ្វះ)", "បានប្រកាស (អនុញ្ញាត)"), IF(AND(T2221=FALSE, U2221=FALSE, V2221=FALSE), "ព្យួរទុក (មិនមានទិន្នន័យ)", "ប្រកាសខុស (ព្យួរទុក)"))</f>
        <v/>
      </c>
      <c r="L2221" s="418" t="inlineStr"/>
      <c r="M2221" s="418" t="inlineStr"/>
      <c r="N2221" s="455" t="n"/>
      <c r="O2221" s="455">
        <f>IF(W2221&lt;0,AI2221,I2221)</f>
        <v/>
      </c>
      <c r="P2221" s="455">
        <f>I2221-O2221</f>
        <v/>
      </c>
      <c r="Q2221" s="418" t="n"/>
      <c r="R2221" s="418" t="inlineStr">
        <is>
          <t>PTI2224895</t>
        </is>
      </c>
      <c r="S2221" s="418" t="inlineStr">
        <is>
          <t>PTI2224895</t>
        </is>
      </c>
      <c r="T2221" s="418">
        <f>R2221=S2221</f>
        <v/>
      </c>
      <c r="U2221" s="418">
        <f>AND(MONTH(F2221)=MONTH(Y2221), YEAR(F2221)=YEAR(Y2221))</f>
        <v/>
      </c>
      <c r="V2221" s="418">
        <f>AND(AC2221&lt;&gt;"", 'Company information'!D$4&lt;&gt;"", RIGHT(SUBSTITUTE(AC2221,"-",""),9)=RIGHT(SUBSTITUTE('Company information'!D$4,"-",""),9))</f>
        <v/>
      </c>
      <c r="W2221" s="418">
        <f>AI2221-I2221</f>
        <v/>
      </c>
      <c r="X2221" s="455" t="n"/>
      <c r="Y2221" s="419" t="n">
        <v>44893</v>
      </c>
      <c r="Z2221" s="418" t="inlineStr">
        <is>
          <t>PTI2224895</t>
        </is>
      </c>
      <c r="AA2221" s="418" t="inlineStr"/>
      <c r="AB2221" s="418" t="inlineStr">
        <is>
          <t>បុគ្គលជាប់អាករ</t>
        </is>
      </c>
      <c r="AC2221" s="418" t="inlineStr">
        <is>
          <t>L001-100067123</t>
        </is>
      </c>
      <c r="AD2221" s="418" t="inlineStr">
        <is>
          <t>រីឡាយអេប៊ល សូស អ៊ិនដាសស្រ្ទៀល (ខេមបូឌា)</t>
        </is>
      </c>
      <c r="AE2221" s="455" t="n">
        <v>562431</v>
      </c>
      <c r="AF2221" s="455" t="n">
        <v>501905</v>
      </c>
      <c r="AG2221" s="455" t="n">
        <v>10335</v>
      </c>
      <c r="AH2221" s="455" t="n">
        <v>0</v>
      </c>
      <c r="AI2221" s="455" t="n">
        <v>50191</v>
      </c>
      <c r="AJ2221" s="455" t="n">
        <v>0</v>
      </c>
      <c r="AK2221" s="455" t="n">
        <v>0</v>
      </c>
      <c r="AL2221" s="455" t="n">
        <v>0</v>
      </c>
      <c r="AM2221" s="455" t="n">
        <v>0</v>
      </c>
      <c r="AN2221" s="455" t="n">
        <v>0</v>
      </c>
      <c r="AO2221" s="455" t="n">
        <v>0</v>
      </c>
      <c r="AP2221" s="455" t="n">
        <v>0</v>
      </c>
      <c r="AQ2221" s="455" t="n">
        <v>0</v>
      </c>
      <c r="AR2221" s="418" t="inlineStr"/>
      <c r="AS2221" s="418" t="inlineStr">
        <is>
          <t>ថ្លៃដឹកជញ្ជូន និងសេវា</t>
        </is>
      </c>
      <c r="AT2221" s="418" t="inlineStr">
        <is>
          <t>បានប្រកាសពន្ធ</t>
        </is>
      </c>
    </row>
    <row r="2222">
      <c r="A2222" s="417" t="n">
        <v>2213</v>
      </c>
      <c r="B2222" s="418" t="inlineStr">
        <is>
          <t>Customs Clearance Fee and Trucking Fee</t>
        </is>
      </c>
      <c r="C2222" s="418" t="inlineStr">
        <is>
          <t>ឃឺន + ណាហ្គែល</t>
        </is>
      </c>
      <c r="D2222" s="418" t="inlineStr">
        <is>
          <t>L001-100045189</t>
        </is>
      </c>
      <c r="E2222" s="418" t="inlineStr">
        <is>
          <t>PTI2224894</t>
        </is>
      </c>
      <c r="F2222" s="419" t="n">
        <v>44893</v>
      </c>
      <c r="G2222" s="420" t="n">
        <v>330972</v>
      </c>
      <c r="H2222" s="418" t="n"/>
      <c r="I2222" s="455" t="n">
        <v>330972</v>
      </c>
      <c r="J2222" s="418">
        <f>IF(L2222&lt;&gt;"",L2222,K2222)</f>
        <v/>
      </c>
      <c r="K2222" s="418">
        <f>IF(AND(T2222=TRUE, U2222=TRUE, V2222=TRUE), IF(W2222&lt;-0.05, "អនុញ្ញាត (អ្នកផ្គត់ផ្គង់ប្រកាសខ្វះ)", "បានប្រកាស (អនុញ្ញាត)"), IF(AND(T2222=FALSE, U2222=FALSE, V2222=FALSE), "ព្យួរទុក (មិនមានទិន្នន័យ)", "ប្រកាសខុស (ព្យួរទុក)"))</f>
        <v/>
      </c>
      <c r="L2222" s="418" t="inlineStr"/>
      <c r="M2222" s="418" t="inlineStr"/>
      <c r="N2222" s="455" t="n"/>
      <c r="O2222" s="455">
        <f>IF(W2222&lt;0,AI2222,I2222)</f>
        <v/>
      </c>
      <c r="P2222" s="455">
        <f>I2222-O2222</f>
        <v/>
      </c>
      <c r="Q2222" s="418" t="n"/>
      <c r="R2222" s="418" t="inlineStr">
        <is>
          <t>PTI2224894</t>
        </is>
      </c>
      <c r="S2222" s="418" t="inlineStr">
        <is>
          <t>PTI2224894</t>
        </is>
      </c>
      <c r="T2222" s="418">
        <f>R2222=S2222</f>
        <v/>
      </c>
      <c r="U2222" s="418">
        <f>AND(MONTH(F2222)=MONTH(Y2222), YEAR(F2222)=YEAR(Y2222))</f>
        <v/>
      </c>
      <c r="V2222" s="418">
        <f>AND(AC2222&lt;&gt;"", 'Company information'!D$4&lt;&gt;"", RIGHT(SUBSTITUTE(AC2222,"-",""),9)=RIGHT(SUBSTITUTE('Company information'!D$4,"-",""),9))</f>
        <v/>
      </c>
      <c r="W2222" s="418">
        <f>AI2222-I2222</f>
        <v/>
      </c>
      <c r="X2222" s="455" t="n"/>
      <c r="Y2222" s="419" t="n">
        <v>44893</v>
      </c>
      <c r="Z2222" s="418" t="inlineStr">
        <is>
          <t>PTI2224894</t>
        </is>
      </c>
      <c r="AA2222" s="418" t="inlineStr"/>
      <c r="AB2222" s="418" t="inlineStr">
        <is>
          <t>បុគ្គលជាប់អាករ</t>
        </is>
      </c>
      <c r="AC2222" s="418" t="inlineStr">
        <is>
          <t>L001-100067123</t>
        </is>
      </c>
      <c r="AD2222" s="418" t="inlineStr">
        <is>
          <t>រីឡាយអេប៊ល សូស អ៊ិនដាសស្រ្ទៀល (ខេមបូឌា)</t>
        </is>
      </c>
      <c r="AE2222" s="455" t="n">
        <v>3651025</v>
      </c>
      <c r="AF2222" s="455" t="n">
        <v>3309718</v>
      </c>
      <c r="AG2222" s="455" t="n">
        <v>10335</v>
      </c>
      <c r="AH2222" s="455" t="n">
        <v>0</v>
      </c>
      <c r="AI2222" s="455" t="n">
        <v>330972</v>
      </c>
      <c r="AJ2222" s="455" t="n">
        <v>0</v>
      </c>
      <c r="AK2222" s="455" t="n">
        <v>0</v>
      </c>
      <c r="AL2222" s="455" t="n">
        <v>0</v>
      </c>
      <c r="AM2222" s="455" t="n">
        <v>0</v>
      </c>
      <c r="AN2222" s="455" t="n">
        <v>0</v>
      </c>
      <c r="AO2222" s="455" t="n">
        <v>0</v>
      </c>
      <c r="AP2222" s="455" t="n">
        <v>0</v>
      </c>
      <c r="AQ2222" s="455" t="n">
        <v>0</v>
      </c>
      <c r="AR2222" s="418" t="inlineStr"/>
      <c r="AS2222" s="418" t="inlineStr">
        <is>
          <t>ថ្លៃដឹកជញ្ជូន និងសេវា</t>
        </is>
      </c>
      <c r="AT2222" s="418" t="inlineStr">
        <is>
          <t>បានប្រកាសពន្ធ</t>
        </is>
      </c>
    </row>
    <row r="2223">
      <c r="A2223" s="417" t="n">
        <v>2214</v>
      </c>
      <c r="B2223" s="418" t="inlineStr">
        <is>
          <t>Charge from warehouse and Storage Charges</t>
        </is>
      </c>
      <c r="C2223" s="418" t="inlineStr">
        <is>
          <t>ឃឺន + ណាហ្គែល</t>
        </is>
      </c>
      <c r="D2223" s="418" t="inlineStr">
        <is>
          <t>L001-100045189</t>
        </is>
      </c>
      <c r="E2223" s="418" t="inlineStr">
        <is>
          <t>PTI2224893</t>
        </is>
      </c>
      <c r="F2223" s="419" t="n">
        <v>44893</v>
      </c>
      <c r="G2223" s="420" t="n">
        <v>50191</v>
      </c>
      <c r="H2223" s="418" t="n"/>
      <c r="I2223" s="455" t="n">
        <v>50191</v>
      </c>
      <c r="J2223" s="418">
        <f>IF(L2223&lt;&gt;"",L2223,K2223)</f>
        <v/>
      </c>
      <c r="K2223" s="418">
        <f>IF(AND(T2223=TRUE, U2223=TRUE, V2223=TRUE), IF(W2223&lt;-0.05, "អនុញ្ញាត (អ្នកផ្គត់ផ្គង់ប្រកាសខ្វះ)", "បានប្រកាស (អនុញ្ញាត)"), IF(AND(T2223=FALSE, U2223=FALSE, V2223=FALSE), "ព្យួរទុក (មិនមានទិន្នន័យ)", "ប្រកាសខុស (ព្យួរទុក)"))</f>
        <v/>
      </c>
      <c r="L2223" s="418" t="inlineStr"/>
      <c r="M2223" s="418" t="inlineStr"/>
      <c r="N2223" s="455" t="n"/>
      <c r="O2223" s="455">
        <f>IF(W2223&lt;0,AI2223,I2223)</f>
        <v/>
      </c>
      <c r="P2223" s="455">
        <f>I2223-O2223</f>
        <v/>
      </c>
      <c r="Q2223" s="418" t="n"/>
      <c r="R2223" s="418" t="inlineStr">
        <is>
          <t>PTI2224893</t>
        </is>
      </c>
      <c r="S2223" s="418" t="inlineStr">
        <is>
          <t>PTI2224893</t>
        </is>
      </c>
      <c r="T2223" s="418">
        <f>R2223=S2223</f>
        <v/>
      </c>
      <c r="U2223" s="418">
        <f>AND(MONTH(F2223)=MONTH(Y2223), YEAR(F2223)=YEAR(Y2223))</f>
        <v/>
      </c>
      <c r="V2223" s="418">
        <f>AND(AC2223&lt;&gt;"", 'Company information'!D$4&lt;&gt;"", RIGHT(SUBSTITUTE(AC2223,"-",""),9)=RIGHT(SUBSTITUTE('Company information'!D$4,"-",""),9))</f>
        <v/>
      </c>
      <c r="W2223" s="418">
        <f>AI2223-I2223</f>
        <v/>
      </c>
      <c r="X2223" s="455" t="n"/>
      <c r="Y2223" s="419" t="n">
        <v>44893</v>
      </c>
      <c r="Z2223" s="418" t="inlineStr">
        <is>
          <t>PTI2224893</t>
        </is>
      </c>
      <c r="AA2223" s="418" t="inlineStr"/>
      <c r="AB2223" s="418" t="inlineStr">
        <is>
          <t>បុគ្គលជាប់អាករ</t>
        </is>
      </c>
      <c r="AC2223" s="418" t="inlineStr">
        <is>
          <t>L001-100067123</t>
        </is>
      </c>
      <c r="AD2223" s="418" t="inlineStr">
        <is>
          <t>រីឡាយអេប៊ល សូស អ៊ិនដាសស្រ្ទៀល (ខេមបូឌា)</t>
        </is>
      </c>
      <c r="AE2223" s="455" t="n">
        <v>562431</v>
      </c>
      <c r="AF2223" s="455" t="n">
        <v>501905</v>
      </c>
      <c r="AG2223" s="455" t="n">
        <v>10335</v>
      </c>
      <c r="AH2223" s="455" t="n">
        <v>0</v>
      </c>
      <c r="AI2223" s="455" t="n">
        <v>50191</v>
      </c>
      <c r="AJ2223" s="455" t="n">
        <v>0</v>
      </c>
      <c r="AK2223" s="455" t="n">
        <v>0</v>
      </c>
      <c r="AL2223" s="455" t="n">
        <v>0</v>
      </c>
      <c r="AM2223" s="455" t="n">
        <v>0</v>
      </c>
      <c r="AN2223" s="455" t="n">
        <v>0</v>
      </c>
      <c r="AO2223" s="455" t="n">
        <v>0</v>
      </c>
      <c r="AP2223" s="455" t="n">
        <v>0</v>
      </c>
      <c r="AQ2223" s="455" t="n">
        <v>0</v>
      </c>
      <c r="AR2223" s="418" t="inlineStr"/>
      <c r="AS2223" s="418" t="inlineStr">
        <is>
          <t>ថ្លៃដឹកជញ្ជូន និងសេវា</t>
        </is>
      </c>
      <c r="AT2223" s="418" t="inlineStr">
        <is>
          <t>បានប្រកាសពន្ធ</t>
        </is>
      </c>
    </row>
    <row r="2224">
      <c r="A2224" s="417" t="n">
        <v>2215</v>
      </c>
      <c r="B2224" s="418" t="inlineStr">
        <is>
          <t>Import Shipment Expense</t>
        </is>
      </c>
      <c r="C2224" s="418" t="inlineStr">
        <is>
          <t>ឃឺន + ណាហ្គែល</t>
        </is>
      </c>
      <c r="D2224" s="418" t="inlineStr">
        <is>
          <t>L001-100045189</t>
        </is>
      </c>
      <c r="E2224" s="418" t="inlineStr">
        <is>
          <t>PTI2224892</t>
        </is>
      </c>
      <c r="F2224" s="419" t="n">
        <v>44893</v>
      </c>
      <c r="G2224" s="420" t="n">
        <v>111456</v>
      </c>
      <c r="H2224" s="418" t="n"/>
      <c r="I2224" s="455" t="n">
        <v>111456</v>
      </c>
      <c r="J2224" s="418">
        <f>IF(L2224&lt;&gt;"",L2224,K2224)</f>
        <v/>
      </c>
      <c r="K2224" s="418">
        <f>IF(AND(T2224=TRUE, U2224=TRUE, V2224=TRUE), IF(W2224&lt;-0.05, "អនុញ្ញាត (អ្នកផ្គត់ផ្គង់ប្រកាសខ្វះ)", "បានប្រកាស (អនុញ្ញាត)"), IF(AND(T2224=FALSE, U2224=FALSE, V2224=FALSE), "ព្យួរទុក (មិនមានទិន្នន័យ)", "ប្រកាសខុស (ព្យួរទុក)"))</f>
        <v/>
      </c>
      <c r="L2224" s="418" t="inlineStr"/>
      <c r="M2224" s="418" t="inlineStr"/>
      <c r="N2224" s="455" t="n"/>
      <c r="O2224" s="455">
        <f>IF(W2224&lt;0,AI2224,I2224)</f>
        <v/>
      </c>
      <c r="P2224" s="455">
        <f>I2224-O2224</f>
        <v/>
      </c>
      <c r="Q2224" s="418" t="n"/>
      <c r="R2224" s="418" t="inlineStr">
        <is>
          <t>PTI2224892</t>
        </is>
      </c>
      <c r="S2224" s="418" t="inlineStr">
        <is>
          <t>PTI2224892</t>
        </is>
      </c>
      <c r="T2224" s="418">
        <f>R2224=S2224</f>
        <v/>
      </c>
      <c r="U2224" s="418">
        <f>AND(MONTH(F2224)=MONTH(Y2224), YEAR(F2224)=YEAR(Y2224))</f>
        <v/>
      </c>
      <c r="V2224" s="418">
        <f>AND(AC2224&lt;&gt;"", 'Company information'!D$4&lt;&gt;"", RIGHT(SUBSTITUTE(AC2224,"-",""),9)=RIGHT(SUBSTITUTE('Company information'!D$4,"-",""),9))</f>
        <v/>
      </c>
      <c r="W2224" s="418">
        <f>AI2224-I2224</f>
        <v/>
      </c>
      <c r="X2224" s="455" t="n"/>
      <c r="Y2224" s="419" t="n">
        <v>44893</v>
      </c>
      <c r="Z2224" s="418" t="inlineStr">
        <is>
          <t>PTI2224892</t>
        </is>
      </c>
      <c r="AA2224" s="418" t="inlineStr"/>
      <c r="AB2224" s="418" t="inlineStr">
        <is>
          <t>បុគ្គលជាប់អាករ</t>
        </is>
      </c>
      <c r="AC2224" s="418" t="inlineStr">
        <is>
          <t>L001-100067123</t>
        </is>
      </c>
      <c r="AD2224" s="418" t="inlineStr">
        <is>
          <t>រីឡាយអេប៊ល សូស អ៊ិនដាសស្រ្ទៀល (ខេមបូឌា)</t>
        </is>
      </c>
      <c r="AE2224" s="455" t="n">
        <v>1236355</v>
      </c>
      <c r="AF2224" s="455" t="n">
        <v>1114564</v>
      </c>
      <c r="AG2224" s="455" t="n">
        <v>10335</v>
      </c>
      <c r="AH2224" s="455" t="n">
        <v>0</v>
      </c>
      <c r="AI2224" s="455" t="n">
        <v>111456</v>
      </c>
      <c r="AJ2224" s="455" t="n">
        <v>0</v>
      </c>
      <c r="AK2224" s="455" t="n">
        <v>0</v>
      </c>
      <c r="AL2224" s="455" t="n">
        <v>0</v>
      </c>
      <c r="AM2224" s="455" t="n">
        <v>0</v>
      </c>
      <c r="AN2224" s="455" t="n">
        <v>0</v>
      </c>
      <c r="AO2224" s="455" t="n">
        <v>0</v>
      </c>
      <c r="AP2224" s="455" t="n">
        <v>0</v>
      </c>
      <c r="AQ2224" s="455" t="n">
        <v>0</v>
      </c>
      <c r="AR2224" s="418" t="inlineStr"/>
      <c r="AS2224" s="418" t="inlineStr">
        <is>
          <t>ថ្លៃដឹកជញ្ជូន និងសេវា</t>
        </is>
      </c>
      <c r="AT2224" s="418" t="inlineStr">
        <is>
          <t>បានប្រកាសពន្ធ</t>
        </is>
      </c>
    </row>
    <row r="2225">
      <c r="A2225" s="417" t="n">
        <v>2216</v>
      </c>
      <c r="B2225" s="418" t="inlineStr">
        <is>
          <t>Customs Clearance Fee and Trucking Fee</t>
        </is>
      </c>
      <c r="C2225" s="418" t="inlineStr">
        <is>
          <t>ឃឺន + ណាហ្គែល</t>
        </is>
      </c>
      <c r="D2225" s="418" t="inlineStr">
        <is>
          <t>L001-100045189</t>
        </is>
      </c>
      <c r="E2225" s="418" t="inlineStr">
        <is>
          <t>PTI2224891</t>
        </is>
      </c>
      <c r="F2225" s="419" t="n">
        <v>44893</v>
      </c>
      <c r="G2225" s="420" t="n">
        <v>50191</v>
      </c>
      <c r="H2225" s="418" t="n"/>
      <c r="I2225" s="455" t="n">
        <v>50191</v>
      </c>
      <c r="J2225" s="418">
        <f>IF(L2225&lt;&gt;"",L2225,K2225)</f>
        <v/>
      </c>
      <c r="K2225" s="418">
        <f>IF(AND(T2225=TRUE, U2225=TRUE, V2225=TRUE), IF(W2225&lt;-0.05, "អនុញ្ញាត (អ្នកផ្គត់ផ្គង់ប្រកាសខ្វះ)", "បានប្រកាស (អនុញ្ញាត)"), IF(AND(T2225=FALSE, U2225=FALSE, V2225=FALSE), "ព្យួរទុក (មិនមានទិន្នន័យ)", "ប្រកាសខុស (ព្យួរទុក)"))</f>
        <v/>
      </c>
      <c r="L2225" s="418" t="inlineStr"/>
      <c r="M2225" s="418" t="inlineStr"/>
      <c r="N2225" s="455" t="n"/>
      <c r="O2225" s="455">
        <f>IF(W2225&lt;0,AI2225,I2225)</f>
        <v/>
      </c>
      <c r="P2225" s="455">
        <f>I2225-O2225</f>
        <v/>
      </c>
      <c r="Q2225" s="418" t="n"/>
      <c r="R2225" s="418" t="inlineStr">
        <is>
          <t>PTI2224891</t>
        </is>
      </c>
      <c r="S2225" s="418" t="inlineStr">
        <is>
          <t>PTI2224891</t>
        </is>
      </c>
      <c r="T2225" s="418">
        <f>R2225=S2225</f>
        <v/>
      </c>
      <c r="U2225" s="418">
        <f>AND(MONTH(F2225)=MONTH(Y2225), YEAR(F2225)=YEAR(Y2225))</f>
        <v/>
      </c>
      <c r="V2225" s="418">
        <f>AND(AC2225&lt;&gt;"", 'Company information'!D$4&lt;&gt;"", RIGHT(SUBSTITUTE(AC2225,"-",""),9)=RIGHT(SUBSTITUTE('Company information'!D$4,"-",""),9))</f>
        <v/>
      </c>
      <c r="W2225" s="418">
        <f>AI2225-I2225</f>
        <v/>
      </c>
      <c r="X2225" s="455" t="n"/>
      <c r="Y2225" s="419" t="n">
        <v>44893</v>
      </c>
      <c r="Z2225" s="418" t="inlineStr">
        <is>
          <t>PTI2224891</t>
        </is>
      </c>
      <c r="AA2225" s="418" t="inlineStr"/>
      <c r="AB2225" s="418" t="inlineStr">
        <is>
          <t>បុគ្គលជាប់អាករ</t>
        </is>
      </c>
      <c r="AC2225" s="418" t="inlineStr">
        <is>
          <t>L001-100067123</t>
        </is>
      </c>
      <c r="AD2225" s="418" t="inlineStr">
        <is>
          <t>រីឡាយអេប៊ល សូស អ៊ិនដាសស្រ្ទៀល (ខេមបូឌា)</t>
        </is>
      </c>
      <c r="AE2225" s="455" t="n">
        <v>562431</v>
      </c>
      <c r="AF2225" s="455" t="n">
        <v>501905</v>
      </c>
      <c r="AG2225" s="455" t="n">
        <v>10335</v>
      </c>
      <c r="AH2225" s="455" t="n">
        <v>0</v>
      </c>
      <c r="AI2225" s="455" t="n">
        <v>50191</v>
      </c>
      <c r="AJ2225" s="455" t="n">
        <v>0</v>
      </c>
      <c r="AK2225" s="455" t="n">
        <v>0</v>
      </c>
      <c r="AL2225" s="455" t="n">
        <v>0</v>
      </c>
      <c r="AM2225" s="455" t="n">
        <v>0</v>
      </c>
      <c r="AN2225" s="455" t="n">
        <v>0</v>
      </c>
      <c r="AO2225" s="455" t="n">
        <v>0</v>
      </c>
      <c r="AP2225" s="455" t="n">
        <v>0</v>
      </c>
      <c r="AQ2225" s="455" t="n">
        <v>0</v>
      </c>
      <c r="AR2225" s="418" t="inlineStr"/>
      <c r="AS2225" s="418" t="inlineStr">
        <is>
          <t>ថ្លៃដឹកជញ្ជូន និងសេវា</t>
        </is>
      </c>
      <c r="AT2225" s="418" t="inlineStr">
        <is>
          <t>បានប្រកាសពន្ធ</t>
        </is>
      </c>
    </row>
    <row r="2226">
      <c r="A2226" s="417" t="n">
        <v>2217</v>
      </c>
      <c r="B2226" s="418" t="inlineStr">
        <is>
          <t>Charge from warehouse and Storage Charges</t>
        </is>
      </c>
      <c r="C2226" s="418" t="inlineStr">
        <is>
          <t>ឃឺន + ណាហ្គែល</t>
        </is>
      </c>
      <c r="D2226" s="418" t="inlineStr">
        <is>
          <t>L001-100045189</t>
        </is>
      </c>
      <c r="E2226" s="418" t="inlineStr">
        <is>
          <t>PTI2224890</t>
        </is>
      </c>
      <c r="F2226" s="419" t="n">
        <v>44893</v>
      </c>
      <c r="G2226" s="420" t="n">
        <v>50191</v>
      </c>
      <c r="H2226" s="418" t="n"/>
      <c r="I2226" s="455" t="n">
        <v>50191</v>
      </c>
      <c r="J2226" s="418">
        <f>IF(L2226&lt;&gt;"",L2226,K2226)</f>
        <v/>
      </c>
      <c r="K2226" s="418">
        <f>IF(AND(T2226=TRUE, U2226=TRUE, V2226=TRUE), IF(W2226&lt;-0.05, "អនុញ្ញាត (អ្នកផ្គត់ផ្គង់ប្រកាសខ្វះ)", "បានប្រកាស (អនុញ្ញាត)"), IF(AND(T2226=FALSE, U2226=FALSE, V2226=FALSE), "ព្យួរទុក (មិនមានទិន្នន័យ)", "ប្រកាសខុស (ព្យួរទុក)"))</f>
        <v/>
      </c>
      <c r="L2226" s="418" t="inlineStr"/>
      <c r="M2226" s="418" t="inlineStr"/>
      <c r="N2226" s="455" t="n"/>
      <c r="O2226" s="455">
        <f>IF(W2226&lt;0,AI2226,I2226)</f>
        <v/>
      </c>
      <c r="P2226" s="455">
        <f>I2226-O2226</f>
        <v/>
      </c>
      <c r="Q2226" s="418" t="n"/>
      <c r="R2226" s="418" t="inlineStr">
        <is>
          <t>PTI2224890</t>
        </is>
      </c>
      <c r="S2226" s="418" t="inlineStr">
        <is>
          <t>PTI2224890</t>
        </is>
      </c>
      <c r="T2226" s="418">
        <f>R2226=S2226</f>
        <v/>
      </c>
      <c r="U2226" s="418">
        <f>AND(MONTH(F2226)=MONTH(Y2226), YEAR(F2226)=YEAR(Y2226))</f>
        <v/>
      </c>
      <c r="V2226" s="418">
        <f>AND(AC2226&lt;&gt;"", 'Company information'!D$4&lt;&gt;"", RIGHT(SUBSTITUTE(AC2226,"-",""),9)=RIGHT(SUBSTITUTE('Company information'!D$4,"-",""),9))</f>
        <v/>
      </c>
      <c r="W2226" s="418">
        <f>AI2226-I2226</f>
        <v/>
      </c>
      <c r="X2226" s="455" t="n"/>
      <c r="Y2226" s="419" t="n">
        <v>44893</v>
      </c>
      <c r="Z2226" s="418" t="inlineStr">
        <is>
          <t>PTI2224890</t>
        </is>
      </c>
      <c r="AA2226" s="418" t="inlineStr"/>
      <c r="AB2226" s="418" t="inlineStr">
        <is>
          <t>បុគ្គលជាប់អាករ</t>
        </is>
      </c>
      <c r="AC2226" s="418" t="inlineStr">
        <is>
          <t>L001-100067123</t>
        </is>
      </c>
      <c r="AD2226" s="418" t="inlineStr">
        <is>
          <t>រីឡាយអេប៊ល សូស អ៊ិនដាសស្រ្ទៀល (ខេមបូឌា)</t>
        </is>
      </c>
      <c r="AE2226" s="455" t="n">
        <v>562431</v>
      </c>
      <c r="AF2226" s="455" t="n">
        <v>501905</v>
      </c>
      <c r="AG2226" s="455" t="n">
        <v>10335</v>
      </c>
      <c r="AH2226" s="455" t="n">
        <v>0</v>
      </c>
      <c r="AI2226" s="455" t="n">
        <v>50191</v>
      </c>
      <c r="AJ2226" s="455" t="n">
        <v>0</v>
      </c>
      <c r="AK2226" s="455" t="n">
        <v>0</v>
      </c>
      <c r="AL2226" s="455" t="n">
        <v>0</v>
      </c>
      <c r="AM2226" s="455" t="n">
        <v>0</v>
      </c>
      <c r="AN2226" s="455" t="n">
        <v>0</v>
      </c>
      <c r="AO2226" s="455" t="n">
        <v>0</v>
      </c>
      <c r="AP2226" s="455" t="n">
        <v>0</v>
      </c>
      <c r="AQ2226" s="455" t="n">
        <v>0</v>
      </c>
      <c r="AR2226" s="418" t="inlineStr"/>
      <c r="AS2226" s="418" t="inlineStr">
        <is>
          <t>ថ្លៃដឹកជញ្ជូន និងសេវា</t>
        </is>
      </c>
      <c r="AT2226" s="418" t="inlineStr">
        <is>
          <t>បានប្រកាសពន្ធ</t>
        </is>
      </c>
    </row>
    <row r="2227">
      <c r="A2227" s="417" t="n">
        <v>2218</v>
      </c>
      <c r="B2227" s="418" t="inlineStr">
        <is>
          <t>Import Shipment Expense</t>
        </is>
      </c>
      <c r="C2227" s="418" t="inlineStr">
        <is>
          <t>ឃឺន + ណាហ្គែល</t>
        </is>
      </c>
      <c r="D2227" s="418" t="inlineStr">
        <is>
          <t>L001-100045189</t>
        </is>
      </c>
      <c r="E2227" s="418" t="inlineStr">
        <is>
          <t>PTI2224888</t>
        </is>
      </c>
      <c r="F2227" s="419" t="n">
        <v>44893</v>
      </c>
      <c r="G2227" s="420" t="n">
        <v>70034</v>
      </c>
      <c r="H2227" s="418" t="n"/>
      <c r="I2227" s="455" t="n">
        <v>70034</v>
      </c>
      <c r="J2227" s="418">
        <f>IF(L2227&lt;&gt;"",L2227,K2227)</f>
        <v/>
      </c>
      <c r="K2227" s="418">
        <f>IF(AND(T2227=TRUE, U2227=TRUE, V2227=TRUE), IF(W2227&lt;-0.05, "អនុញ្ញាត (អ្នកផ្គត់ផ្គង់ប្រកាសខ្វះ)", "បានប្រកាស (អនុញ្ញាត)"), IF(AND(T2227=FALSE, U2227=FALSE, V2227=FALSE), "ព្យួរទុក (មិនមានទិន្នន័យ)", "ប្រកាសខុស (ព្យួរទុក)"))</f>
        <v/>
      </c>
      <c r="L2227" s="418" t="inlineStr"/>
      <c r="M2227" s="418" t="inlineStr"/>
      <c r="N2227" s="455" t="n"/>
      <c r="O2227" s="455">
        <f>IF(W2227&lt;0,AI2227,I2227)</f>
        <v/>
      </c>
      <c r="P2227" s="455">
        <f>I2227-O2227</f>
        <v/>
      </c>
      <c r="Q2227" s="418" t="n"/>
      <c r="R2227" s="418" t="inlineStr">
        <is>
          <t>PTI2224888</t>
        </is>
      </c>
      <c r="S2227" s="418" t="inlineStr">
        <is>
          <t>PTI2224888</t>
        </is>
      </c>
      <c r="T2227" s="418">
        <f>R2227=S2227</f>
        <v/>
      </c>
      <c r="U2227" s="418">
        <f>AND(MONTH(F2227)=MONTH(Y2227), YEAR(F2227)=YEAR(Y2227))</f>
        <v/>
      </c>
      <c r="V2227" s="418">
        <f>AND(AC2227&lt;&gt;"", 'Company information'!D$4&lt;&gt;"", RIGHT(SUBSTITUTE(AC2227,"-",""),9)=RIGHT(SUBSTITUTE('Company information'!D$4,"-",""),9))</f>
        <v/>
      </c>
      <c r="W2227" s="418">
        <f>AI2227-I2227</f>
        <v/>
      </c>
      <c r="X2227" s="455" t="n"/>
      <c r="Y2227" s="419" t="n">
        <v>44893</v>
      </c>
      <c r="Z2227" s="418" t="inlineStr">
        <is>
          <t>PTI2224888</t>
        </is>
      </c>
      <c r="AA2227" s="418" t="inlineStr"/>
      <c r="AB2227" s="418" t="inlineStr">
        <is>
          <t>បុគ្គលជាប់អាករ</t>
        </is>
      </c>
      <c r="AC2227" s="418" t="inlineStr">
        <is>
          <t>L001-100067123</t>
        </is>
      </c>
      <c r="AD2227" s="418" t="inlineStr">
        <is>
          <t>រីឡាយអេប៊ល សូស អ៊ិនដាសស្រ្ទៀល (ខេមបូឌា)</t>
        </is>
      </c>
      <c r="AE2227" s="455" t="n">
        <v>780706</v>
      </c>
      <c r="AF2227" s="455" t="n">
        <v>700337</v>
      </c>
      <c r="AG2227" s="455" t="n">
        <v>10335</v>
      </c>
      <c r="AH2227" s="455" t="n">
        <v>0</v>
      </c>
      <c r="AI2227" s="455" t="n">
        <v>70034</v>
      </c>
      <c r="AJ2227" s="455" t="n">
        <v>0</v>
      </c>
      <c r="AK2227" s="455" t="n">
        <v>0</v>
      </c>
      <c r="AL2227" s="455" t="n">
        <v>0</v>
      </c>
      <c r="AM2227" s="455" t="n">
        <v>0</v>
      </c>
      <c r="AN2227" s="455" t="n">
        <v>0</v>
      </c>
      <c r="AO2227" s="455" t="n">
        <v>0</v>
      </c>
      <c r="AP2227" s="455" t="n">
        <v>0</v>
      </c>
      <c r="AQ2227" s="455" t="n">
        <v>0</v>
      </c>
      <c r="AR2227" s="418" t="inlineStr"/>
      <c r="AS2227" s="418" t="inlineStr">
        <is>
          <t>ថ្លៃដឹកជញ្ជូន និងសេវា</t>
        </is>
      </c>
      <c r="AT2227" s="418" t="inlineStr">
        <is>
          <t>បានប្រកាសពន្ធ</t>
        </is>
      </c>
    </row>
    <row r="2228">
      <c r="A2228" s="417" t="n">
        <v>2219</v>
      </c>
      <c r="B2228" s="418" t="inlineStr">
        <is>
          <t>Customs Clearance Fee and Trucking Fee</t>
        </is>
      </c>
      <c r="C2228" s="418" t="inlineStr">
        <is>
          <t>ឃឺន + ណាហ្គែល</t>
        </is>
      </c>
      <c r="D2228" s="418" t="inlineStr">
        <is>
          <t>L001-100045189</t>
        </is>
      </c>
      <c r="E2228" s="418" t="inlineStr">
        <is>
          <t>PTI2224887</t>
        </is>
      </c>
      <c r="F2228" s="419" t="n">
        <v>44893</v>
      </c>
      <c r="G2228" s="420" t="n">
        <v>50191</v>
      </c>
      <c r="H2228" s="418" t="n"/>
      <c r="I2228" s="455" t="n">
        <v>50191</v>
      </c>
      <c r="J2228" s="418">
        <f>IF(L2228&lt;&gt;"",L2228,K2228)</f>
        <v/>
      </c>
      <c r="K2228" s="418">
        <f>IF(AND(T2228=TRUE, U2228=TRUE, V2228=TRUE), IF(W2228&lt;-0.05, "អនុញ្ញាត (អ្នកផ្គត់ផ្គង់ប្រកាសខ្វះ)", "បានប្រកាស (អនុញ្ញាត)"), IF(AND(T2228=FALSE, U2228=FALSE, V2228=FALSE), "ព្យួរទុក (មិនមានទិន្នន័យ)", "ប្រកាសខុស (ព្យួរទុក)"))</f>
        <v/>
      </c>
      <c r="L2228" s="418" t="inlineStr"/>
      <c r="M2228" s="418" t="inlineStr"/>
      <c r="N2228" s="455" t="n"/>
      <c r="O2228" s="455">
        <f>IF(W2228&lt;0,AI2228,I2228)</f>
        <v/>
      </c>
      <c r="P2228" s="455">
        <f>I2228-O2228</f>
        <v/>
      </c>
      <c r="Q2228" s="418" t="n"/>
      <c r="R2228" s="418" t="inlineStr">
        <is>
          <t>PTI2224887</t>
        </is>
      </c>
      <c r="S2228" s="418" t="inlineStr">
        <is>
          <t>PTI2224887</t>
        </is>
      </c>
      <c r="T2228" s="418">
        <f>R2228=S2228</f>
        <v/>
      </c>
      <c r="U2228" s="418">
        <f>AND(MONTH(F2228)=MONTH(Y2228), YEAR(F2228)=YEAR(Y2228))</f>
        <v/>
      </c>
      <c r="V2228" s="418">
        <f>AND(AC2228&lt;&gt;"", 'Company information'!D$4&lt;&gt;"", RIGHT(SUBSTITUTE(AC2228,"-",""),9)=RIGHT(SUBSTITUTE('Company information'!D$4,"-",""),9))</f>
        <v/>
      </c>
      <c r="W2228" s="418">
        <f>AI2228-I2228</f>
        <v/>
      </c>
      <c r="X2228" s="455" t="n"/>
      <c r="Y2228" s="419" t="n">
        <v>44893</v>
      </c>
      <c r="Z2228" s="418" t="inlineStr">
        <is>
          <t>PTI2224887</t>
        </is>
      </c>
      <c r="AA2228" s="418" t="inlineStr"/>
      <c r="AB2228" s="418" t="inlineStr">
        <is>
          <t>បុគ្គលជាប់អាករ</t>
        </is>
      </c>
      <c r="AC2228" s="418" t="inlineStr">
        <is>
          <t>L001-100067123</t>
        </is>
      </c>
      <c r="AD2228" s="418" t="inlineStr">
        <is>
          <t>រីឡាយអេប៊ល សូស អ៊ិនដាសស្រ្ទៀល (ខេមបូឌា)</t>
        </is>
      </c>
      <c r="AE2228" s="455" t="n">
        <v>562431</v>
      </c>
      <c r="AF2228" s="455" t="n">
        <v>501905</v>
      </c>
      <c r="AG2228" s="455" t="n">
        <v>10335</v>
      </c>
      <c r="AH2228" s="455" t="n">
        <v>0</v>
      </c>
      <c r="AI2228" s="455" t="n">
        <v>50191</v>
      </c>
      <c r="AJ2228" s="455" t="n">
        <v>0</v>
      </c>
      <c r="AK2228" s="455" t="n">
        <v>0</v>
      </c>
      <c r="AL2228" s="455" t="n">
        <v>0</v>
      </c>
      <c r="AM2228" s="455" t="n">
        <v>0</v>
      </c>
      <c r="AN2228" s="455" t="n">
        <v>0</v>
      </c>
      <c r="AO2228" s="455" t="n">
        <v>0</v>
      </c>
      <c r="AP2228" s="455" t="n">
        <v>0</v>
      </c>
      <c r="AQ2228" s="455" t="n">
        <v>0</v>
      </c>
      <c r="AR2228" s="418" t="inlineStr"/>
      <c r="AS2228" s="418" t="inlineStr">
        <is>
          <t>ថ្លៃដឹកជញ្ជូន និងសេវា</t>
        </is>
      </c>
      <c r="AT2228" s="418" t="inlineStr">
        <is>
          <t>បានប្រកាសពន្ធ</t>
        </is>
      </c>
    </row>
    <row r="2229">
      <c r="A2229" s="417" t="n">
        <v>2220</v>
      </c>
      <c r="B2229" s="418" t="inlineStr">
        <is>
          <t>Charge from warehouse and Storage Charges</t>
        </is>
      </c>
      <c r="C2229" s="418" t="inlineStr">
        <is>
          <t>ឃឺន + ណាហ្គែល</t>
        </is>
      </c>
      <c r="D2229" s="418" t="inlineStr">
        <is>
          <t>L001-100045189</t>
        </is>
      </c>
      <c r="E2229" s="418" t="inlineStr">
        <is>
          <t>PTI2224886</t>
        </is>
      </c>
      <c r="F2229" s="419" t="n">
        <v>44893</v>
      </c>
      <c r="G2229" s="420" t="n">
        <v>50191</v>
      </c>
      <c r="H2229" s="418" t="n"/>
      <c r="I2229" s="455" t="n">
        <v>50191</v>
      </c>
      <c r="J2229" s="418">
        <f>IF(L2229&lt;&gt;"",L2229,K2229)</f>
        <v/>
      </c>
      <c r="K2229" s="418">
        <f>IF(AND(T2229=TRUE, U2229=TRUE, V2229=TRUE), IF(W2229&lt;-0.05, "អនុញ្ញាត (អ្នកផ្គត់ផ្គង់ប្រកាសខ្វះ)", "បានប្រកាស (អនុញ្ញាត)"), IF(AND(T2229=FALSE, U2229=FALSE, V2229=FALSE), "ព្យួរទុក (មិនមានទិន្នន័យ)", "ប្រកាសខុស (ព្យួរទុក)"))</f>
        <v/>
      </c>
      <c r="L2229" s="418" t="inlineStr"/>
      <c r="M2229" s="418" t="inlineStr"/>
      <c r="N2229" s="455" t="n"/>
      <c r="O2229" s="455">
        <f>IF(W2229&lt;0,AI2229,I2229)</f>
        <v/>
      </c>
      <c r="P2229" s="455">
        <f>I2229-O2229</f>
        <v/>
      </c>
      <c r="Q2229" s="418" t="n"/>
      <c r="R2229" s="418" t="inlineStr">
        <is>
          <t>PTI2224886</t>
        </is>
      </c>
      <c r="S2229" s="418" t="inlineStr">
        <is>
          <t>PTI2224886</t>
        </is>
      </c>
      <c r="T2229" s="418">
        <f>R2229=S2229</f>
        <v/>
      </c>
      <c r="U2229" s="418">
        <f>AND(MONTH(F2229)=MONTH(Y2229), YEAR(F2229)=YEAR(Y2229))</f>
        <v/>
      </c>
      <c r="V2229" s="418">
        <f>AND(AC2229&lt;&gt;"", 'Company information'!D$4&lt;&gt;"", RIGHT(SUBSTITUTE(AC2229,"-",""),9)=RIGHT(SUBSTITUTE('Company information'!D$4,"-",""),9))</f>
        <v/>
      </c>
      <c r="W2229" s="418">
        <f>AI2229-I2229</f>
        <v/>
      </c>
      <c r="X2229" s="455" t="n"/>
      <c r="Y2229" s="419" t="n">
        <v>44893</v>
      </c>
      <c r="Z2229" s="418" t="inlineStr">
        <is>
          <t>PTI2224886</t>
        </is>
      </c>
      <c r="AA2229" s="418" t="inlineStr"/>
      <c r="AB2229" s="418" t="inlineStr">
        <is>
          <t>បុគ្គលជាប់អាករ</t>
        </is>
      </c>
      <c r="AC2229" s="418" t="inlineStr">
        <is>
          <t>L001-100067123</t>
        </is>
      </c>
      <c r="AD2229" s="418" t="inlineStr">
        <is>
          <t>រីឡាយអេប៊ល សូស អ៊ិនដាសស្រ្ទៀល (ខេមបូឌា)</t>
        </is>
      </c>
      <c r="AE2229" s="455" t="n">
        <v>562431</v>
      </c>
      <c r="AF2229" s="455" t="n">
        <v>501905</v>
      </c>
      <c r="AG2229" s="455" t="n">
        <v>10335</v>
      </c>
      <c r="AH2229" s="455" t="n">
        <v>0</v>
      </c>
      <c r="AI2229" s="455" t="n">
        <v>50191</v>
      </c>
      <c r="AJ2229" s="455" t="n">
        <v>0</v>
      </c>
      <c r="AK2229" s="455" t="n">
        <v>0</v>
      </c>
      <c r="AL2229" s="455" t="n">
        <v>0</v>
      </c>
      <c r="AM2229" s="455" t="n">
        <v>0</v>
      </c>
      <c r="AN2229" s="455" t="n">
        <v>0</v>
      </c>
      <c r="AO2229" s="455" t="n">
        <v>0</v>
      </c>
      <c r="AP2229" s="455" t="n">
        <v>0</v>
      </c>
      <c r="AQ2229" s="455" t="n">
        <v>0</v>
      </c>
      <c r="AR2229" s="418" t="inlineStr"/>
      <c r="AS2229" s="418" t="inlineStr">
        <is>
          <t>ថ្លៃដឹកជញ្ជូន និងសេវា</t>
        </is>
      </c>
      <c r="AT2229" s="418" t="inlineStr">
        <is>
          <t>បានប្រកាសពន្ធ</t>
        </is>
      </c>
    </row>
    <row r="2230">
      <c r="A2230" s="417" t="n">
        <v>2221</v>
      </c>
      <c r="B2230" s="418" t="inlineStr">
        <is>
          <t>THC, Doc Fee and Container Imbalance</t>
        </is>
      </c>
      <c r="C2230" s="418" t="inlineStr">
        <is>
          <t>ឃឺន + ណាហ្គែល</t>
        </is>
      </c>
      <c r="D2230" s="418" t="inlineStr">
        <is>
          <t>L001-100045189</t>
        </is>
      </c>
      <c r="E2230" s="418" t="inlineStr">
        <is>
          <t>PTI2224885</t>
        </is>
      </c>
      <c r="F2230" s="419" t="n">
        <v>44893</v>
      </c>
      <c r="G2230" s="420" t="n">
        <v>50191</v>
      </c>
      <c r="H2230" s="418" t="n"/>
      <c r="I2230" s="455" t="n">
        <v>50191</v>
      </c>
      <c r="J2230" s="418">
        <f>IF(L2230&lt;&gt;"",L2230,K2230)</f>
        <v/>
      </c>
      <c r="K2230" s="418">
        <f>IF(AND(T2230=TRUE, U2230=TRUE, V2230=TRUE), IF(W2230&lt;-0.05, "អនុញ្ញាត (អ្នកផ្គត់ផ្គង់ប្រកាសខ្វះ)", "បានប្រកាស (អនុញ្ញាត)"), IF(AND(T2230=FALSE, U2230=FALSE, V2230=FALSE), "ព្យួរទុក (មិនមានទិន្នន័យ)", "ប្រកាសខុស (ព្យួរទុក)"))</f>
        <v/>
      </c>
      <c r="L2230" s="418" t="inlineStr"/>
      <c r="M2230" s="418" t="inlineStr"/>
      <c r="N2230" s="455" t="n"/>
      <c r="O2230" s="455">
        <f>IF(W2230&lt;0,AI2230,I2230)</f>
        <v/>
      </c>
      <c r="P2230" s="455">
        <f>I2230-O2230</f>
        <v/>
      </c>
      <c r="Q2230" s="418" t="n"/>
      <c r="R2230" s="418" t="inlineStr">
        <is>
          <t>PTI2224885</t>
        </is>
      </c>
      <c r="S2230" s="418" t="inlineStr">
        <is>
          <t>PTI2224885</t>
        </is>
      </c>
      <c r="T2230" s="418">
        <f>R2230=S2230</f>
        <v/>
      </c>
      <c r="U2230" s="418">
        <f>AND(MONTH(F2230)=MONTH(Y2230), YEAR(F2230)=YEAR(Y2230))</f>
        <v/>
      </c>
      <c r="V2230" s="418">
        <f>AND(AC2230&lt;&gt;"", 'Company information'!D$4&lt;&gt;"", RIGHT(SUBSTITUTE(AC2230,"-",""),9)=RIGHT(SUBSTITUTE('Company information'!D$4,"-",""),9))</f>
        <v/>
      </c>
      <c r="W2230" s="418">
        <f>AI2230-I2230</f>
        <v/>
      </c>
      <c r="X2230" s="455" t="n"/>
      <c r="Y2230" s="419" t="n">
        <v>44893</v>
      </c>
      <c r="Z2230" s="418" t="inlineStr">
        <is>
          <t>PTI2224885</t>
        </is>
      </c>
      <c r="AA2230" s="418" t="inlineStr"/>
      <c r="AB2230" s="418" t="inlineStr">
        <is>
          <t>បុគ្គលជាប់អាករ</t>
        </is>
      </c>
      <c r="AC2230" s="418" t="inlineStr">
        <is>
          <t>L001-100067123</t>
        </is>
      </c>
      <c r="AD2230" s="418" t="inlineStr">
        <is>
          <t>រីឡាយអេប៊ល សូស អ៊ិនដាសស្រ្ទៀល (ខេមបូឌា)</t>
        </is>
      </c>
      <c r="AE2230" s="455" t="n">
        <v>562431</v>
      </c>
      <c r="AF2230" s="455" t="n">
        <v>501905</v>
      </c>
      <c r="AG2230" s="455" t="n">
        <v>10335</v>
      </c>
      <c r="AH2230" s="455" t="n">
        <v>0</v>
      </c>
      <c r="AI2230" s="455" t="n">
        <v>50191</v>
      </c>
      <c r="AJ2230" s="455" t="n">
        <v>0</v>
      </c>
      <c r="AK2230" s="455" t="n">
        <v>0</v>
      </c>
      <c r="AL2230" s="455" t="n">
        <v>0</v>
      </c>
      <c r="AM2230" s="455" t="n">
        <v>0</v>
      </c>
      <c r="AN2230" s="455" t="n">
        <v>0</v>
      </c>
      <c r="AO2230" s="455" t="n">
        <v>0</v>
      </c>
      <c r="AP2230" s="455" t="n">
        <v>0</v>
      </c>
      <c r="AQ2230" s="455" t="n">
        <v>0</v>
      </c>
      <c r="AR2230" s="418" t="inlineStr"/>
      <c r="AS2230" s="418" t="inlineStr">
        <is>
          <t>ថ្លៃដឹកជញ្ជូន និងសេវា</t>
        </is>
      </c>
      <c r="AT2230" s="418" t="inlineStr">
        <is>
          <t>បានប្រកាសពន្ធ</t>
        </is>
      </c>
    </row>
    <row r="2231">
      <c r="A2231" s="417" t="n">
        <v>2222</v>
      </c>
      <c r="B2231" s="418" t="inlineStr">
        <is>
          <t>Cargo Terminal</t>
        </is>
      </c>
      <c r="C2231" s="418" t="inlineStr">
        <is>
          <t>ឃឺន + ណាហ្គែល</t>
        </is>
      </c>
      <c r="D2231" s="418" t="inlineStr">
        <is>
          <t>L001-100045189</t>
        </is>
      </c>
      <c r="E2231" s="418" t="inlineStr">
        <is>
          <t>PTI2224884</t>
        </is>
      </c>
      <c r="F2231" s="419" t="n">
        <v>44893</v>
      </c>
      <c r="G2231" s="420" t="n">
        <v>242869</v>
      </c>
      <c r="H2231" s="418" t="n"/>
      <c r="I2231" s="455" t="n">
        <v>242869</v>
      </c>
      <c r="J2231" s="418">
        <f>IF(L2231&lt;&gt;"",L2231,K2231)</f>
        <v/>
      </c>
      <c r="K2231" s="418">
        <f>IF(AND(T2231=TRUE, U2231=TRUE, V2231=TRUE), IF(W2231&lt;-0.05, "អនុញ្ញាត (អ្នកផ្គត់ផ្គង់ប្រកាសខ្វះ)", "បានប្រកាស (អនុញ្ញាត)"), IF(AND(T2231=FALSE, U2231=FALSE, V2231=FALSE), "ព្យួរទុក (មិនមានទិន្នន័យ)", "ប្រកាសខុស (ព្យួរទុក)"))</f>
        <v/>
      </c>
      <c r="L2231" s="418" t="inlineStr"/>
      <c r="M2231" s="418" t="inlineStr"/>
      <c r="N2231" s="455" t="n"/>
      <c r="O2231" s="455">
        <f>IF(W2231&lt;0,AI2231,I2231)</f>
        <v/>
      </c>
      <c r="P2231" s="455">
        <f>I2231-O2231</f>
        <v/>
      </c>
      <c r="Q2231" s="418" t="n"/>
      <c r="R2231" s="418" t="inlineStr">
        <is>
          <t>PTI2224884</t>
        </is>
      </c>
      <c r="S2231" s="418" t="inlineStr">
        <is>
          <t>PTI2224884</t>
        </is>
      </c>
      <c r="T2231" s="418">
        <f>R2231=S2231</f>
        <v/>
      </c>
      <c r="U2231" s="418">
        <f>AND(MONTH(F2231)=MONTH(Y2231), YEAR(F2231)=YEAR(Y2231))</f>
        <v/>
      </c>
      <c r="V2231" s="418">
        <f>AND(AC2231&lt;&gt;"", 'Company information'!D$4&lt;&gt;"", RIGHT(SUBSTITUTE(AC2231,"-",""),9)=RIGHT(SUBSTITUTE('Company information'!D$4,"-",""),9))</f>
        <v/>
      </c>
      <c r="W2231" s="418">
        <f>AI2231-I2231</f>
        <v/>
      </c>
      <c r="X2231" s="455" t="n"/>
      <c r="Y2231" s="419" t="n">
        <v>44893</v>
      </c>
      <c r="Z2231" s="418" t="inlineStr">
        <is>
          <t>PTI2224884</t>
        </is>
      </c>
      <c r="AA2231" s="418" t="inlineStr"/>
      <c r="AB2231" s="418" t="inlineStr">
        <is>
          <t>បុគ្គលជាប់អាករ</t>
        </is>
      </c>
      <c r="AC2231" s="418" t="inlineStr">
        <is>
          <t>L001-100067123</t>
        </is>
      </c>
      <c r="AD2231" s="418" t="inlineStr">
        <is>
          <t>រីឡាយអេប៊ល សូស អ៊ិនដាសស្រ្ទៀល (ខេមបូឌា)</t>
        </is>
      </c>
      <c r="AE2231" s="455" t="n">
        <v>2681891</v>
      </c>
      <c r="AF2231" s="455" t="n">
        <v>2428687</v>
      </c>
      <c r="AG2231" s="455" t="n">
        <v>10335</v>
      </c>
      <c r="AH2231" s="455" t="n">
        <v>0</v>
      </c>
      <c r="AI2231" s="455" t="n">
        <v>242869</v>
      </c>
      <c r="AJ2231" s="455" t="n">
        <v>0</v>
      </c>
      <c r="AK2231" s="455" t="n">
        <v>0</v>
      </c>
      <c r="AL2231" s="455" t="n">
        <v>0</v>
      </c>
      <c r="AM2231" s="455" t="n">
        <v>0</v>
      </c>
      <c r="AN2231" s="455" t="n">
        <v>0</v>
      </c>
      <c r="AO2231" s="455" t="n">
        <v>0</v>
      </c>
      <c r="AP2231" s="455" t="n">
        <v>0</v>
      </c>
      <c r="AQ2231" s="455" t="n">
        <v>0</v>
      </c>
      <c r="AR2231" s="418" t="inlineStr"/>
      <c r="AS2231" s="418" t="inlineStr">
        <is>
          <t>ថ្លៃដឹកជញ្ជូន និងសេវា</t>
        </is>
      </c>
      <c r="AT2231" s="418" t="inlineStr">
        <is>
          <t>បានប្រកាសពន្ធ</t>
        </is>
      </c>
    </row>
    <row r="2232">
      <c r="A2232" s="417" t="n">
        <v>2223</v>
      </c>
      <c r="B2232" s="418" t="inlineStr">
        <is>
          <t>Cable</t>
        </is>
      </c>
      <c r="C2232" s="418" t="inlineStr">
        <is>
          <t>ឃឺន + ណាហ្គែល</t>
        </is>
      </c>
      <c r="D2232" s="418" t="inlineStr">
        <is>
          <t>L001-100045189</t>
        </is>
      </c>
      <c r="E2232" s="418" t="inlineStr">
        <is>
          <t>PTI2224864</t>
        </is>
      </c>
      <c r="F2232" s="419" t="n">
        <v>44893</v>
      </c>
      <c r="G2232" s="420" t="n">
        <v>95759</v>
      </c>
      <c r="H2232" s="418" t="n"/>
      <c r="I2232" s="455" t="n">
        <v>95759</v>
      </c>
      <c r="J2232" s="418">
        <f>IF(L2232&lt;&gt;"",L2232,K2232)</f>
        <v/>
      </c>
      <c r="K2232" s="418">
        <f>IF(AND(T2232=TRUE, U2232=TRUE, V2232=TRUE), IF(W2232&lt;-0.05, "អនុញ្ញាត (អ្នកផ្គត់ផ្គង់ប្រកាសខ្វះ)", "បានប្រកាស (អនុញ្ញាត)"), IF(AND(T2232=FALSE, U2232=FALSE, V2232=FALSE), "ព្យួរទុក (មិនមានទិន្នន័យ)", "ប្រកាសខុស (ព្យួរទុក)"))</f>
        <v/>
      </c>
      <c r="L2232" s="418" t="inlineStr"/>
      <c r="M2232" s="418" t="inlineStr"/>
      <c r="N2232" s="455" t="n"/>
      <c r="O2232" s="455">
        <f>IF(W2232&lt;0,AI2232,I2232)</f>
        <v/>
      </c>
      <c r="P2232" s="455">
        <f>I2232-O2232</f>
        <v/>
      </c>
      <c r="Q2232" s="418" t="n"/>
      <c r="R2232" s="418" t="inlineStr">
        <is>
          <t>PTI2224864</t>
        </is>
      </c>
      <c r="S2232" s="418" t="inlineStr">
        <is>
          <t>PTI2224864</t>
        </is>
      </c>
      <c r="T2232" s="418">
        <f>R2232=S2232</f>
        <v/>
      </c>
      <c r="U2232" s="418">
        <f>AND(MONTH(F2232)=MONTH(Y2232), YEAR(F2232)=YEAR(Y2232))</f>
        <v/>
      </c>
      <c r="V2232" s="418">
        <f>AND(AC2232&lt;&gt;"", 'Company information'!D$4&lt;&gt;"", RIGHT(SUBSTITUTE(AC2232,"-",""),9)=RIGHT(SUBSTITUTE('Company information'!D$4,"-",""),9))</f>
        <v/>
      </c>
      <c r="W2232" s="418">
        <f>AI2232-I2232</f>
        <v/>
      </c>
      <c r="X2232" s="455" t="n"/>
      <c r="Y2232" s="419" t="n">
        <v>44893</v>
      </c>
      <c r="Z2232" s="418" t="inlineStr">
        <is>
          <t>PTI2224864</t>
        </is>
      </c>
      <c r="AA2232" s="418" t="inlineStr"/>
      <c r="AB2232" s="418" t="inlineStr">
        <is>
          <t>បុគ្គលជាប់អាករ</t>
        </is>
      </c>
      <c r="AC2232" s="418" t="inlineStr">
        <is>
          <t>L001-100067123</t>
        </is>
      </c>
      <c r="AD2232" s="418" t="inlineStr">
        <is>
          <t>រីឡាយអេប៊ល សូស អ៊ិនដាសស្រ្ទៀល (ខេមបូឌា)</t>
        </is>
      </c>
      <c r="AE2232" s="455" t="n">
        <v>1115353</v>
      </c>
      <c r="AF2232" s="455" t="n">
        <v>957585</v>
      </c>
      <c r="AG2232" s="455" t="n">
        <v>62010</v>
      </c>
      <c r="AH2232" s="455" t="n">
        <v>0</v>
      </c>
      <c r="AI2232" s="455" t="n">
        <v>95758</v>
      </c>
      <c r="AJ2232" s="455" t="n">
        <v>0</v>
      </c>
      <c r="AK2232" s="455" t="n">
        <v>0</v>
      </c>
      <c r="AL2232" s="455" t="n">
        <v>0</v>
      </c>
      <c r="AM2232" s="455" t="n">
        <v>0</v>
      </c>
      <c r="AN2232" s="455" t="n">
        <v>0</v>
      </c>
      <c r="AO2232" s="455" t="n">
        <v>0</v>
      </c>
      <c r="AP2232" s="455" t="n">
        <v>0</v>
      </c>
      <c r="AQ2232" s="455" t="n">
        <v>0</v>
      </c>
      <c r="AR2232" s="418" t="inlineStr"/>
      <c r="AS2232" s="418" t="inlineStr">
        <is>
          <t>ថ្លៃដឹកជញ្ជូន និងសេវា</t>
        </is>
      </c>
      <c r="AT2232" s="418" t="inlineStr">
        <is>
          <t>បានប្រកាសពន្ធ</t>
        </is>
      </c>
    </row>
    <row r="2233">
      <c r="A2233" s="417" t="n">
        <v>2224</v>
      </c>
      <c r="B2233" s="418" t="inlineStr">
        <is>
          <t>Doc Fee and Agency Fee</t>
        </is>
      </c>
      <c r="C2233" s="418" t="inlineStr">
        <is>
          <t>ឃឺន + ណាហ្គែល</t>
        </is>
      </c>
      <c r="D2233" s="418" t="inlineStr">
        <is>
          <t>L001-100045189</t>
        </is>
      </c>
      <c r="E2233" s="418" t="inlineStr">
        <is>
          <t>PTI2224855</t>
        </is>
      </c>
      <c r="F2233" s="419" t="n">
        <v>44893</v>
      </c>
      <c r="G2233" s="420" t="n">
        <v>112426</v>
      </c>
      <c r="H2233" s="418" t="n"/>
      <c r="I2233" s="455" t="n">
        <v>112426</v>
      </c>
      <c r="J2233" s="418">
        <f>IF(L2233&lt;&gt;"",L2233,K2233)</f>
        <v/>
      </c>
      <c r="K2233" s="418">
        <f>IF(AND(T2233=TRUE, U2233=TRUE, V2233=TRUE), IF(W2233&lt;-0.05, "អនុញ្ញាត (អ្នកផ្គត់ផ្គង់ប្រកាសខ្វះ)", "បានប្រកាស (អនុញ្ញាត)"), IF(AND(T2233=FALSE, U2233=FALSE, V2233=FALSE), "ព្យួរទុក (មិនមានទិន្នន័យ)", "ប្រកាសខុស (ព្យួរទុក)"))</f>
        <v/>
      </c>
      <c r="L2233" s="418" t="inlineStr"/>
      <c r="M2233" s="418" t="inlineStr"/>
      <c r="N2233" s="455" t="n"/>
      <c r="O2233" s="455">
        <f>IF(W2233&lt;0,AI2233,I2233)</f>
        <v/>
      </c>
      <c r="P2233" s="455">
        <f>I2233-O2233</f>
        <v/>
      </c>
      <c r="Q2233" s="418" t="n"/>
      <c r="R2233" s="418" t="inlineStr">
        <is>
          <t>PTI2224855</t>
        </is>
      </c>
      <c r="S2233" s="418" t="inlineStr">
        <is>
          <t>PTI2224855</t>
        </is>
      </c>
      <c r="T2233" s="418">
        <f>R2233=S2233</f>
        <v/>
      </c>
      <c r="U2233" s="418">
        <f>AND(MONTH(F2233)=MONTH(Y2233), YEAR(F2233)=YEAR(Y2233))</f>
        <v/>
      </c>
      <c r="V2233" s="418">
        <f>AND(AC2233&lt;&gt;"", 'Company information'!D$4&lt;&gt;"", RIGHT(SUBSTITUTE(AC2233,"-",""),9)=RIGHT(SUBSTITUTE('Company information'!D$4,"-",""),9))</f>
        <v/>
      </c>
      <c r="W2233" s="418">
        <f>AI2233-I2233</f>
        <v/>
      </c>
      <c r="X2233" s="455" t="n"/>
      <c r="Y2233" s="419" t="n">
        <v>44893</v>
      </c>
      <c r="Z2233" s="418" t="inlineStr">
        <is>
          <t>PTI2224855</t>
        </is>
      </c>
      <c r="AA2233" s="418" t="inlineStr"/>
      <c r="AB2233" s="418" t="inlineStr">
        <is>
          <t>បុគ្គលជាប់អាករ</t>
        </is>
      </c>
      <c r="AC2233" s="418" t="inlineStr">
        <is>
          <t>L001-100067123</t>
        </is>
      </c>
      <c r="AD2233" s="418" t="inlineStr">
        <is>
          <t>រីឡាយអេប៊ល សូស អ៊ិនដាសស្រ្ទៀល (ខេមបូឌា)</t>
        </is>
      </c>
      <c r="AE2233" s="455" t="n">
        <v>1298696</v>
      </c>
      <c r="AF2233" s="455" t="n">
        <v>1124260</v>
      </c>
      <c r="AG2233" s="455" t="n">
        <v>62010</v>
      </c>
      <c r="AH2233" s="455" t="n">
        <v>0</v>
      </c>
      <c r="AI2233" s="455" t="n">
        <v>112426</v>
      </c>
      <c r="AJ2233" s="455" t="n">
        <v>0</v>
      </c>
      <c r="AK2233" s="455" t="n">
        <v>0</v>
      </c>
      <c r="AL2233" s="455" t="n">
        <v>0</v>
      </c>
      <c r="AM2233" s="455" t="n">
        <v>0</v>
      </c>
      <c r="AN2233" s="455" t="n">
        <v>0</v>
      </c>
      <c r="AO2233" s="455" t="n">
        <v>0</v>
      </c>
      <c r="AP2233" s="455" t="n">
        <v>0</v>
      </c>
      <c r="AQ2233" s="455" t="n">
        <v>0</v>
      </c>
      <c r="AR2233" s="418" t="inlineStr"/>
      <c r="AS2233" s="418" t="inlineStr">
        <is>
          <t>ថ្លៃដឹកជញ្ជូន និងសេវា</t>
        </is>
      </c>
      <c r="AT2233" s="418" t="inlineStr">
        <is>
          <t>បានប្រកាសពន្ធ</t>
        </is>
      </c>
    </row>
    <row r="2234">
      <c r="A2234" s="417" t="n">
        <v>2225</v>
      </c>
      <c r="B2234" s="418" t="inlineStr">
        <is>
          <t>Customs Processing</t>
        </is>
      </c>
      <c r="C2234" s="418" t="inlineStr">
        <is>
          <t>ឃឺន + ណាហ្គែល</t>
        </is>
      </c>
      <c r="D2234" s="418" t="inlineStr">
        <is>
          <t>L001-100045189</t>
        </is>
      </c>
      <c r="E2234" s="418" t="inlineStr">
        <is>
          <t>PTI2224837</t>
        </is>
      </c>
      <c r="F2234" s="419" t="n">
        <v>44893</v>
      </c>
      <c r="G2234" s="420" t="n">
        <v>225863</v>
      </c>
      <c r="H2234" s="418" t="n"/>
      <c r="I2234" s="455" t="n">
        <v>225863</v>
      </c>
      <c r="J2234" s="418">
        <f>IF(L2234&lt;&gt;"",L2234,K2234)</f>
        <v/>
      </c>
      <c r="K2234" s="418">
        <f>IF(AND(T2234=TRUE, U2234=TRUE, V2234=TRUE), IF(W2234&lt;-0.05, "អនុញ្ញាត (អ្នកផ្គត់ផ្គង់ប្រកាសខ្វះ)", "បានប្រកាស (អនុញ្ញាត)"), IF(AND(T2234=FALSE, U2234=FALSE, V2234=FALSE), "ព្យួរទុក (មិនមានទិន្នន័យ)", "ប្រកាសខុស (ព្យួរទុក)"))</f>
        <v/>
      </c>
      <c r="L2234" s="418" t="inlineStr"/>
      <c r="M2234" s="418" t="inlineStr"/>
      <c r="N2234" s="455" t="n"/>
      <c r="O2234" s="455">
        <f>IF(W2234&lt;0,AI2234,I2234)</f>
        <v/>
      </c>
      <c r="P2234" s="455">
        <f>I2234-O2234</f>
        <v/>
      </c>
      <c r="Q2234" s="418" t="n"/>
      <c r="R2234" s="418" t="inlineStr">
        <is>
          <t>PTI2224837</t>
        </is>
      </c>
      <c r="S2234" s="418" t="inlineStr">
        <is>
          <t>PTI2224837</t>
        </is>
      </c>
      <c r="T2234" s="418">
        <f>R2234=S2234</f>
        <v/>
      </c>
      <c r="U2234" s="418">
        <f>AND(MONTH(F2234)=MONTH(Y2234), YEAR(F2234)=YEAR(Y2234))</f>
        <v/>
      </c>
      <c r="V2234" s="418">
        <f>AND(AC2234&lt;&gt;"", 'Company information'!D$4&lt;&gt;"", RIGHT(SUBSTITUTE(AC2234,"-",""),9)=RIGHT(SUBSTITUTE('Company information'!D$4,"-",""),9))</f>
        <v/>
      </c>
      <c r="W2234" s="418">
        <f>AI2234-I2234</f>
        <v/>
      </c>
      <c r="X2234" s="455" t="n"/>
      <c r="Y2234" s="419" t="n">
        <v>44893</v>
      </c>
      <c r="Z2234" s="418" t="inlineStr">
        <is>
          <t>PTI2224837</t>
        </is>
      </c>
      <c r="AA2234" s="418" t="inlineStr"/>
      <c r="AB2234" s="418" t="inlineStr">
        <is>
          <t>បុគ្គលជាប់អាករ</t>
        </is>
      </c>
      <c r="AC2234" s="418" t="inlineStr">
        <is>
          <t>L001-100067123</t>
        </is>
      </c>
      <c r="AD2234" s="418" t="inlineStr">
        <is>
          <t>រីឡាយអេប៊ល សូស អ៊ិនដាសស្រ្ទៀល (ខេមបូឌា)</t>
        </is>
      </c>
      <c r="AE2234" s="455" t="n">
        <v>2546503</v>
      </c>
      <c r="AF2234" s="455" t="n">
        <v>2258630</v>
      </c>
      <c r="AG2234" s="455" t="n">
        <v>62010</v>
      </c>
      <c r="AH2234" s="455" t="n">
        <v>0</v>
      </c>
      <c r="AI2234" s="455" t="n">
        <v>225863</v>
      </c>
      <c r="AJ2234" s="455" t="n">
        <v>0</v>
      </c>
      <c r="AK2234" s="455" t="n">
        <v>0</v>
      </c>
      <c r="AL2234" s="455" t="n">
        <v>0</v>
      </c>
      <c r="AM2234" s="455" t="n">
        <v>0</v>
      </c>
      <c r="AN2234" s="455" t="n">
        <v>0</v>
      </c>
      <c r="AO2234" s="455" t="n">
        <v>0</v>
      </c>
      <c r="AP2234" s="455" t="n">
        <v>0</v>
      </c>
      <c r="AQ2234" s="455" t="n">
        <v>0</v>
      </c>
      <c r="AR2234" s="418" t="inlineStr"/>
      <c r="AS2234" s="418" t="inlineStr">
        <is>
          <t>ថ្លៃដឹកជញ្ជូន និងសេវា</t>
        </is>
      </c>
      <c r="AT2234" s="418" t="inlineStr">
        <is>
          <t>បានប្រកាសពន្ធ</t>
        </is>
      </c>
    </row>
    <row r="2235">
      <c r="A2235" s="417" t="n">
        <v>2226</v>
      </c>
      <c r="B2235" s="418" t="inlineStr">
        <is>
          <t>Hardware</t>
        </is>
      </c>
      <c r="C2235" s="418" t="inlineStr">
        <is>
          <t>ឃឺន + ណាហ្គែល</t>
        </is>
      </c>
      <c r="D2235" s="418" t="inlineStr">
        <is>
          <t>L001-100045189</t>
        </is>
      </c>
      <c r="E2235" s="418" t="inlineStr">
        <is>
          <t>PTI2224836</t>
        </is>
      </c>
      <c r="F2235" s="419" t="n">
        <v>44893</v>
      </c>
      <c r="G2235" s="420" t="n">
        <v>347816</v>
      </c>
      <c r="H2235" s="418" t="n"/>
      <c r="I2235" s="455" t="n">
        <v>347816</v>
      </c>
      <c r="J2235" s="418">
        <f>IF(L2235&lt;&gt;"",L2235,K2235)</f>
        <v/>
      </c>
      <c r="K2235" s="418">
        <f>IF(AND(T2235=TRUE, U2235=TRUE, V2235=TRUE), IF(W2235&lt;-0.05, "អនុញ្ញាត (អ្នកផ្គត់ផ្គង់ប្រកាសខ្វះ)", "បានប្រកាស (អនុញ្ញាត)"), IF(AND(T2235=FALSE, U2235=FALSE, V2235=FALSE), "ព្យួរទុក (មិនមានទិន្នន័យ)", "ប្រកាសខុស (ព្យួរទុក)"))</f>
        <v/>
      </c>
      <c r="L2235" s="418" t="inlineStr"/>
      <c r="M2235" s="418" t="inlineStr"/>
      <c r="N2235" s="455" t="n"/>
      <c r="O2235" s="455">
        <f>IF(W2235&lt;0,AI2235,I2235)</f>
        <v/>
      </c>
      <c r="P2235" s="455">
        <f>I2235-O2235</f>
        <v/>
      </c>
      <c r="Q2235" s="418" t="n"/>
      <c r="R2235" s="418" t="inlineStr">
        <is>
          <t>PTI2224836</t>
        </is>
      </c>
      <c r="S2235" s="418" t="inlineStr">
        <is>
          <t>PTI2224836</t>
        </is>
      </c>
      <c r="T2235" s="418">
        <f>R2235=S2235</f>
        <v/>
      </c>
      <c r="U2235" s="418">
        <f>AND(MONTH(F2235)=MONTH(Y2235), YEAR(F2235)=YEAR(Y2235))</f>
        <v/>
      </c>
      <c r="V2235" s="418">
        <f>AND(AC2235&lt;&gt;"", 'Company information'!D$4&lt;&gt;"", RIGHT(SUBSTITUTE(AC2235,"-",""),9)=RIGHT(SUBSTITUTE('Company information'!D$4,"-",""),9))</f>
        <v/>
      </c>
      <c r="W2235" s="418">
        <f>AI2235-I2235</f>
        <v/>
      </c>
      <c r="X2235" s="455" t="n"/>
      <c r="Y2235" s="419" t="n">
        <v>44893</v>
      </c>
      <c r="Z2235" s="418" t="inlineStr">
        <is>
          <t>PTI2224836</t>
        </is>
      </c>
      <c r="AA2235" s="418" t="inlineStr"/>
      <c r="AB2235" s="418" t="inlineStr">
        <is>
          <t>បុគ្គលជាប់អាករ</t>
        </is>
      </c>
      <c r="AC2235" s="418" t="inlineStr">
        <is>
          <t>L001-100067123</t>
        </is>
      </c>
      <c r="AD2235" s="418" t="inlineStr">
        <is>
          <t>រីឡាយអេប៊ល សូស អ៊ិនដាសស្រ្ទៀល (ខេមបូឌា)</t>
        </is>
      </c>
      <c r="AE2235" s="455" t="n">
        <v>3887986</v>
      </c>
      <c r="AF2235" s="455" t="n">
        <v>3478160</v>
      </c>
      <c r="AG2235" s="455" t="n">
        <v>62010</v>
      </c>
      <c r="AH2235" s="455" t="n">
        <v>0</v>
      </c>
      <c r="AI2235" s="455" t="n">
        <v>347816</v>
      </c>
      <c r="AJ2235" s="455" t="n">
        <v>0</v>
      </c>
      <c r="AK2235" s="455" t="n">
        <v>0</v>
      </c>
      <c r="AL2235" s="455" t="n">
        <v>0</v>
      </c>
      <c r="AM2235" s="455" t="n">
        <v>0</v>
      </c>
      <c r="AN2235" s="455" t="n">
        <v>0</v>
      </c>
      <c r="AO2235" s="455" t="n">
        <v>0</v>
      </c>
      <c r="AP2235" s="455" t="n">
        <v>0</v>
      </c>
      <c r="AQ2235" s="455" t="n">
        <v>0</v>
      </c>
      <c r="AR2235" s="418" t="inlineStr"/>
      <c r="AS2235" s="418" t="inlineStr">
        <is>
          <t>ថ្លៃដឹកជញ្ជូន និងសេវា</t>
        </is>
      </c>
      <c r="AT2235" s="418" t="inlineStr">
        <is>
          <t>បានប្រកាសពន្ធ</t>
        </is>
      </c>
    </row>
    <row r="2236">
      <c r="A2236" s="417" t="n">
        <v>2227</v>
      </c>
      <c r="B2236" s="418" t="inlineStr">
        <is>
          <t>Raw Material</t>
        </is>
      </c>
      <c r="C2236" s="418" t="inlineStr">
        <is>
          <t>ឃឺន + ណាហ្គែល</t>
        </is>
      </c>
      <c r="D2236" s="418" t="inlineStr">
        <is>
          <t>L001-100045189</t>
        </is>
      </c>
      <c r="E2236" s="418" t="inlineStr">
        <is>
          <t>PTI2224835</t>
        </is>
      </c>
      <c r="F2236" s="419" t="n">
        <v>44893</v>
      </c>
      <c r="G2236" s="420" t="n">
        <v>122761</v>
      </c>
      <c r="H2236" s="418" t="n"/>
      <c r="I2236" s="455" t="n">
        <v>122761</v>
      </c>
      <c r="J2236" s="418">
        <f>IF(L2236&lt;&gt;"",L2236,K2236)</f>
        <v/>
      </c>
      <c r="K2236" s="418">
        <f>IF(AND(T2236=TRUE, U2236=TRUE, V2236=TRUE), IF(W2236&lt;-0.05, "អនុញ្ញាត (អ្នកផ្គត់ផ្គង់ប្រកាសខ្វះ)", "បានប្រកាស (អនុញ្ញាត)"), IF(AND(T2236=FALSE, U2236=FALSE, V2236=FALSE), "ព្យួរទុក (មិនមានទិន្នន័យ)", "ប្រកាសខុស (ព្យួរទុក)"))</f>
        <v/>
      </c>
      <c r="L2236" s="418" t="inlineStr"/>
      <c r="M2236" s="418" t="inlineStr"/>
      <c r="N2236" s="455" t="n"/>
      <c r="O2236" s="455">
        <f>IF(W2236&lt;0,AI2236,I2236)</f>
        <v/>
      </c>
      <c r="P2236" s="455">
        <f>I2236-O2236</f>
        <v/>
      </c>
      <c r="Q2236" s="418" t="n"/>
      <c r="R2236" s="418" t="inlineStr">
        <is>
          <t>PTI2224835</t>
        </is>
      </c>
      <c r="S2236" s="418" t="inlineStr">
        <is>
          <t>PTI2224835</t>
        </is>
      </c>
      <c r="T2236" s="418">
        <f>R2236=S2236</f>
        <v/>
      </c>
      <c r="U2236" s="418">
        <f>AND(MONTH(F2236)=MONTH(Y2236), YEAR(F2236)=YEAR(Y2236))</f>
        <v/>
      </c>
      <c r="V2236" s="418">
        <f>AND(AC2236&lt;&gt;"", 'Company information'!D$4&lt;&gt;"", RIGHT(SUBSTITUTE(AC2236,"-",""),9)=RIGHT(SUBSTITUTE('Company information'!D$4,"-",""),9))</f>
        <v/>
      </c>
      <c r="W2236" s="418">
        <f>AI2236-I2236</f>
        <v/>
      </c>
      <c r="X2236" s="455" t="n"/>
      <c r="Y2236" s="419" t="n">
        <v>44893</v>
      </c>
      <c r="Z2236" s="418" t="inlineStr">
        <is>
          <t>PTI2224835</t>
        </is>
      </c>
      <c r="AA2236" s="418" t="inlineStr"/>
      <c r="AB2236" s="418" t="inlineStr">
        <is>
          <t>បុគ្គលជាប់អាករ</t>
        </is>
      </c>
      <c r="AC2236" s="418" t="inlineStr">
        <is>
          <t>L001-100067123</t>
        </is>
      </c>
      <c r="AD2236" s="418" t="inlineStr">
        <is>
          <t>រីឡាយអេប៊ល សូស អ៊ិនដាសស្រ្ទៀល (ខេមបូឌា)</t>
        </is>
      </c>
      <c r="AE2236" s="455" t="n">
        <v>1412381</v>
      </c>
      <c r="AF2236" s="455" t="n">
        <v>1227610</v>
      </c>
      <c r="AG2236" s="455" t="n">
        <v>62010</v>
      </c>
      <c r="AH2236" s="455" t="n">
        <v>0</v>
      </c>
      <c r="AI2236" s="455" t="n">
        <v>122761</v>
      </c>
      <c r="AJ2236" s="455" t="n">
        <v>0</v>
      </c>
      <c r="AK2236" s="455" t="n">
        <v>0</v>
      </c>
      <c r="AL2236" s="455" t="n">
        <v>0</v>
      </c>
      <c r="AM2236" s="455" t="n">
        <v>0</v>
      </c>
      <c r="AN2236" s="455" t="n">
        <v>0</v>
      </c>
      <c r="AO2236" s="455" t="n">
        <v>0</v>
      </c>
      <c r="AP2236" s="455" t="n">
        <v>0</v>
      </c>
      <c r="AQ2236" s="455" t="n">
        <v>0</v>
      </c>
      <c r="AR2236" s="418" t="inlineStr"/>
      <c r="AS2236" s="418" t="inlineStr">
        <is>
          <t>ថ្លៃដឹកជញ្ជូន និងសេវា</t>
        </is>
      </c>
      <c r="AT2236" s="418" t="inlineStr">
        <is>
          <t>បានប្រកាសពន្ធ</t>
        </is>
      </c>
    </row>
    <row r="2237">
      <c r="A2237" s="417" t="n">
        <v>2228</v>
      </c>
      <c r="B2237" s="418" t="inlineStr">
        <is>
          <t>Sending Sample</t>
        </is>
      </c>
      <c r="C2237" s="418" t="inlineStr">
        <is>
          <t>ឃឺន + ណាហ្គែល</t>
        </is>
      </c>
      <c r="D2237" s="418" t="inlineStr">
        <is>
          <t>L001-100045189</t>
        </is>
      </c>
      <c r="E2237" s="418" t="inlineStr">
        <is>
          <t>PTI2224773</t>
        </is>
      </c>
      <c r="F2237" s="419" t="n">
        <v>44893</v>
      </c>
      <c r="G2237" s="420" t="n">
        <v>26871</v>
      </c>
      <c r="H2237" s="418" t="n"/>
      <c r="I2237" s="455" t="n">
        <v>26871</v>
      </c>
      <c r="J2237" s="418">
        <f>IF(L2237&lt;&gt;"",L2237,K2237)</f>
        <v/>
      </c>
      <c r="K2237" s="418">
        <f>IF(AND(T2237=TRUE, U2237=TRUE, V2237=TRUE), IF(W2237&lt;-0.05, "អនុញ្ញាត (អ្នកផ្គត់ផ្គង់ប្រកាសខ្វះ)", "បានប្រកាស (អនុញ្ញាត)"), IF(AND(T2237=FALSE, U2237=FALSE, V2237=FALSE), "ព្យួរទុក (មិនមានទិន្នន័យ)", "ប្រកាសខុស (ព្យួរទុក)"))</f>
        <v/>
      </c>
      <c r="L2237" s="418" t="inlineStr"/>
      <c r="M2237" s="418" t="inlineStr"/>
      <c r="N2237" s="455" t="n"/>
      <c r="O2237" s="455">
        <f>IF(W2237&lt;0,AI2237,I2237)</f>
        <v/>
      </c>
      <c r="P2237" s="455">
        <f>I2237-O2237</f>
        <v/>
      </c>
      <c r="Q2237" s="418" t="n"/>
      <c r="R2237" s="418" t="inlineStr">
        <is>
          <t>PTI2224773</t>
        </is>
      </c>
      <c r="S2237" s="418" t="inlineStr">
        <is>
          <t>PTI2224773</t>
        </is>
      </c>
      <c r="T2237" s="418">
        <f>R2237=S2237</f>
        <v/>
      </c>
      <c r="U2237" s="418">
        <f>AND(MONTH(F2237)=MONTH(Y2237), YEAR(F2237)=YEAR(Y2237))</f>
        <v/>
      </c>
      <c r="V2237" s="418">
        <f>AND(AC2237&lt;&gt;"", 'Company information'!D$4&lt;&gt;"", RIGHT(SUBSTITUTE(AC2237,"-",""),9)=RIGHT(SUBSTITUTE('Company information'!D$4,"-",""),9))</f>
        <v/>
      </c>
      <c r="W2237" s="418">
        <f>AI2237-I2237</f>
        <v/>
      </c>
      <c r="X2237" s="455" t="n"/>
      <c r="Y2237" s="419" t="n">
        <v>44893</v>
      </c>
      <c r="Z2237" s="418" t="inlineStr">
        <is>
          <t>PTI2224773</t>
        </is>
      </c>
      <c r="AA2237" s="418" t="inlineStr"/>
      <c r="AB2237" s="418" t="inlineStr">
        <is>
          <t>បុគ្គលជាប់អាករ</t>
        </is>
      </c>
      <c r="AC2237" s="418" t="inlineStr">
        <is>
          <t>L001-100067123</t>
        </is>
      </c>
      <c r="AD2237" s="418" t="inlineStr">
        <is>
          <t>រីឡាយអេប៊ល សូស អ៊ិនដាសស្រ្ទៀល (ខេមបូឌា)</t>
        </is>
      </c>
      <c r="AE2237" s="455" t="n">
        <v>295581</v>
      </c>
      <c r="AF2237" s="455" t="n">
        <v>268710</v>
      </c>
      <c r="AG2237" s="455" t="n">
        <v>0</v>
      </c>
      <c r="AH2237" s="455" t="n">
        <v>0</v>
      </c>
      <c r="AI2237" s="455" t="n">
        <v>26871</v>
      </c>
      <c r="AJ2237" s="455" t="n">
        <v>0</v>
      </c>
      <c r="AK2237" s="455" t="n">
        <v>0</v>
      </c>
      <c r="AL2237" s="455" t="n">
        <v>0</v>
      </c>
      <c r="AM2237" s="455" t="n">
        <v>0</v>
      </c>
      <c r="AN2237" s="455" t="n">
        <v>0</v>
      </c>
      <c r="AO2237" s="455" t="n">
        <v>0</v>
      </c>
      <c r="AP2237" s="455" t="n">
        <v>0</v>
      </c>
      <c r="AQ2237" s="455" t="n">
        <v>0</v>
      </c>
      <c r="AR2237" s="418" t="inlineStr"/>
      <c r="AS2237" s="418" t="inlineStr">
        <is>
          <t>ថ្លៃដឹកជញ្ជូន និងសេវា</t>
        </is>
      </c>
      <c r="AT2237" s="418" t="inlineStr">
        <is>
          <t>បានប្រកាសពន្ធ</t>
        </is>
      </c>
    </row>
    <row r="2238">
      <c r="A2238" s="417" t="n">
        <v>2229</v>
      </c>
      <c r="B2238" s="418" t="inlineStr">
        <is>
          <t>Sending Sample</t>
        </is>
      </c>
      <c r="C2238" s="418" t="inlineStr">
        <is>
          <t>ឃឺន + ណាហ្គែល</t>
        </is>
      </c>
      <c r="D2238" s="418" t="inlineStr">
        <is>
          <t>L001-100045189</t>
        </is>
      </c>
      <c r="E2238" s="418" t="inlineStr">
        <is>
          <t>PTI2224777</t>
        </is>
      </c>
      <c r="F2238" s="419" t="n">
        <v>44893</v>
      </c>
      <c r="G2238" s="420" t="n">
        <v>26871</v>
      </c>
      <c r="H2238" s="418" t="n"/>
      <c r="I2238" s="455" t="n">
        <v>26871</v>
      </c>
      <c r="J2238" s="418">
        <f>IF(L2238&lt;&gt;"",L2238,K2238)</f>
        <v/>
      </c>
      <c r="K2238" s="418">
        <f>IF(AND(T2238=TRUE, U2238=TRUE, V2238=TRUE), IF(W2238&lt;-0.05, "អនុញ្ញាត (អ្នកផ្គត់ផ្គង់ប្រកាសខ្វះ)", "បានប្រកាស (អនុញ្ញាត)"), IF(AND(T2238=FALSE, U2238=FALSE, V2238=FALSE), "ព្យួរទុក (មិនមានទិន្នន័យ)", "ប្រកាសខុស (ព្យួរទុក)"))</f>
        <v/>
      </c>
      <c r="L2238" s="418" t="inlineStr"/>
      <c r="M2238" s="418" t="inlineStr"/>
      <c r="N2238" s="455" t="n"/>
      <c r="O2238" s="455">
        <f>IF(W2238&lt;0,AI2238,I2238)</f>
        <v/>
      </c>
      <c r="P2238" s="455">
        <f>I2238-O2238</f>
        <v/>
      </c>
      <c r="Q2238" s="418" t="n"/>
      <c r="R2238" s="418" t="inlineStr">
        <is>
          <t>PTI2224777</t>
        </is>
      </c>
      <c r="S2238" s="418" t="inlineStr">
        <is>
          <t>PTI2224777</t>
        </is>
      </c>
      <c r="T2238" s="418">
        <f>R2238=S2238</f>
        <v/>
      </c>
      <c r="U2238" s="418">
        <f>AND(MONTH(F2238)=MONTH(Y2238), YEAR(F2238)=YEAR(Y2238))</f>
        <v/>
      </c>
      <c r="V2238" s="418">
        <f>AND(AC2238&lt;&gt;"", 'Company information'!D$4&lt;&gt;"", RIGHT(SUBSTITUTE(AC2238,"-",""),9)=RIGHT(SUBSTITUTE('Company information'!D$4,"-",""),9))</f>
        <v/>
      </c>
      <c r="W2238" s="418">
        <f>AI2238-I2238</f>
        <v/>
      </c>
      <c r="X2238" s="455" t="n"/>
      <c r="Y2238" s="419" t="n">
        <v>44893</v>
      </c>
      <c r="Z2238" s="418" t="inlineStr">
        <is>
          <t>PTI2224777</t>
        </is>
      </c>
      <c r="AA2238" s="418" t="inlineStr"/>
      <c r="AB2238" s="418" t="inlineStr">
        <is>
          <t>បុគ្គលជាប់អាករ</t>
        </is>
      </c>
      <c r="AC2238" s="418" t="inlineStr">
        <is>
          <t>L001-100067123</t>
        </is>
      </c>
      <c r="AD2238" s="418" t="inlineStr">
        <is>
          <t>រីឡាយអេប៊ល សូស អ៊ិនដាសស្រ្ទៀល (ខេមបូឌា)</t>
        </is>
      </c>
      <c r="AE2238" s="455" t="n">
        <v>295581</v>
      </c>
      <c r="AF2238" s="455" t="n">
        <v>268710</v>
      </c>
      <c r="AG2238" s="455" t="n">
        <v>0</v>
      </c>
      <c r="AH2238" s="455" t="n">
        <v>0</v>
      </c>
      <c r="AI2238" s="455" t="n">
        <v>26871</v>
      </c>
      <c r="AJ2238" s="455" t="n">
        <v>0</v>
      </c>
      <c r="AK2238" s="455" t="n">
        <v>0</v>
      </c>
      <c r="AL2238" s="455" t="n">
        <v>0</v>
      </c>
      <c r="AM2238" s="455" t="n">
        <v>0</v>
      </c>
      <c r="AN2238" s="455" t="n">
        <v>0</v>
      </c>
      <c r="AO2238" s="455" t="n">
        <v>0</v>
      </c>
      <c r="AP2238" s="455" t="n">
        <v>0</v>
      </c>
      <c r="AQ2238" s="455" t="n">
        <v>0</v>
      </c>
      <c r="AR2238" s="418" t="inlineStr"/>
      <c r="AS2238" s="418" t="inlineStr">
        <is>
          <t>ថ្លៃដឹកជញ្ជូន និងសេវា</t>
        </is>
      </c>
      <c r="AT2238" s="418" t="inlineStr">
        <is>
          <t>បានប្រកាសពន្ធ</t>
        </is>
      </c>
    </row>
    <row r="2239">
      <c r="A2239" s="417" t="n">
        <v>2230</v>
      </c>
      <c r="B2239" s="418" t="inlineStr">
        <is>
          <t>Sodium Metabisulfite</t>
        </is>
      </c>
      <c r="C2239" s="418" t="inlineStr">
        <is>
          <t>ឃឺន + ណាហ្គែល</t>
        </is>
      </c>
      <c r="D2239" s="418" t="inlineStr">
        <is>
          <t>L001-100045189</t>
        </is>
      </c>
      <c r="E2239" s="418" t="inlineStr">
        <is>
          <t>PTI2224775</t>
        </is>
      </c>
      <c r="F2239" s="419" t="n">
        <v>44893</v>
      </c>
      <c r="G2239" s="420" t="n">
        <v>26871</v>
      </c>
      <c r="H2239" s="418" t="n"/>
      <c r="I2239" s="455" t="n">
        <v>26871</v>
      </c>
      <c r="J2239" s="418">
        <f>IF(L2239&lt;&gt;"",L2239,K2239)</f>
        <v/>
      </c>
      <c r="K2239" s="418">
        <f>IF(AND(T2239=TRUE, U2239=TRUE, V2239=TRUE), IF(W2239&lt;-0.05, "អនុញ្ញាត (អ្នកផ្គត់ផ្គង់ប្រកាសខ្វះ)", "បានប្រកាស (អនុញ្ញាត)"), IF(AND(T2239=FALSE, U2239=FALSE, V2239=FALSE), "ព្យួរទុក (មិនមានទិន្នន័យ)", "ប្រកាសខុស (ព្យួរទុក)"))</f>
        <v/>
      </c>
      <c r="L2239" s="418" t="inlineStr"/>
      <c r="M2239" s="418" t="inlineStr"/>
      <c r="N2239" s="455" t="n"/>
      <c r="O2239" s="455">
        <f>IF(W2239&lt;0,AI2239,I2239)</f>
        <v/>
      </c>
      <c r="P2239" s="455">
        <f>I2239-O2239</f>
        <v/>
      </c>
      <c r="Q2239" s="418" t="n"/>
      <c r="R2239" s="418" t="inlineStr">
        <is>
          <t>PTI2224775</t>
        </is>
      </c>
      <c r="S2239" s="418" t="inlineStr">
        <is>
          <t>PTI2224775</t>
        </is>
      </c>
      <c r="T2239" s="418">
        <f>R2239=S2239</f>
        <v/>
      </c>
      <c r="U2239" s="418">
        <f>AND(MONTH(F2239)=MONTH(Y2239), YEAR(F2239)=YEAR(Y2239))</f>
        <v/>
      </c>
      <c r="V2239" s="418">
        <f>AND(AC2239&lt;&gt;"", 'Company information'!D$4&lt;&gt;"", RIGHT(SUBSTITUTE(AC2239,"-",""),9)=RIGHT(SUBSTITUTE('Company information'!D$4,"-",""),9))</f>
        <v/>
      </c>
      <c r="W2239" s="418">
        <f>AI2239-I2239</f>
        <v/>
      </c>
      <c r="X2239" s="455" t="n"/>
      <c r="Y2239" s="419" t="n">
        <v>44893</v>
      </c>
      <c r="Z2239" s="418" t="inlineStr">
        <is>
          <t>PTI2224775</t>
        </is>
      </c>
      <c r="AA2239" s="418" t="inlineStr"/>
      <c r="AB2239" s="418" t="inlineStr">
        <is>
          <t>បុគ្គលជាប់អាករ</t>
        </is>
      </c>
      <c r="AC2239" s="418" t="inlineStr">
        <is>
          <t>L001-100067123</t>
        </is>
      </c>
      <c r="AD2239" s="418" t="inlineStr">
        <is>
          <t>រីឡាយអេប៊ល សូស អ៊ិនដាសស្រ្ទៀល (ខេមបូឌា)</t>
        </is>
      </c>
      <c r="AE2239" s="455" t="n">
        <v>295581</v>
      </c>
      <c r="AF2239" s="455" t="n">
        <v>268710</v>
      </c>
      <c r="AG2239" s="455" t="n">
        <v>0</v>
      </c>
      <c r="AH2239" s="455" t="n">
        <v>0</v>
      </c>
      <c r="AI2239" s="455" t="n">
        <v>26871</v>
      </c>
      <c r="AJ2239" s="455" t="n">
        <v>0</v>
      </c>
      <c r="AK2239" s="455" t="n">
        <v>0</v>
      </c>
      <c r="AL2239" s="455" t="n">
        <v>0</v>
      </c>
      <c r="AM2239" s="455" t="n">
        <v>0</v>
      </c>
      <c r="AN2239" s="455" t="n">
        <v>0</v>
      </c>
      <c r="AO2239" s="455" t="n">
        <v>0</v>
      </c>
      <c r="AP2239" s="455" t="n">
        <v>0</v>
      </c>
      <c r="AQ2239" s="455" t="n">
        <v>0</v>
      </c>
      <c r="AR2239" s="418" t="inlineStr"/>
      <c r="AS2239" s="418" t="inlineStr">
        <is>
          <t>ថ្លៃដឹកជញ្ជូន និងសេវា</t>
        </is>
      </c>
      <c r="AT2239" s="418" t="inlineStr">
        <is>
          <t>បានប្រកាសពន្ធ</t>
        </is>
      </c>
    </row>
    <row r="2240">
      <c r="A2240" s="417" t="n">
        <v>2231</v>
      </c>
      <c r="B2240" s="418" t="inlineStr">
        <is>
          <t>Over time Fee, Documentation Origin, Late SI Fee, Export Customs Clearance Fee, Entry Summary Declaration Fee, Entry Summary Declaration, ISPS/CSF/IFS Security Charge and CFS Charges</t>
        </is>
      </c>
      <c r="C2240" s="418" t="inlineStr">
        <is>
          <t>ឥណ្ឌូ-ត្រេនស៍ ឡូជីស្ទីក (ខេមបូឌា)</t>
        </is>
      </c>
      <c r="D2240" s="418" t="inlineStr">
        <is>
          <t>L001-104004797</t>
        </is>
      </c>
      <c r="E2240" s="418" t="inlineStr">
        <is>
          <t>02613</t>
        </is>
      </c>
      <c r="F2240" s="419" t="n">
        <v>44895</v>
      </c>
      <c r="G2240" s="420" t="n">
        <v>141385</v>
      </c>
      <c r="H2240" s="418" t="n"/>
      <c r="I2240" s="455" t="n">
        <v>141385</v>
      </c>
      <c r="J2240" s="418">
        <f>IF(L2240&lt;&gt;"",L2240,K2240)</f>
        <v/>
      </c>
      <c r="K2240" s="418">
        <f>IF(AND(T2240=TRUE, U2240=TRUE, V2240=TRUE), IF(W2240&lt;-0.05, "អនុញ្ញាត (អ្នកផ្គត់ផ្គង់ប្រកាសខ្វះ)", "បានប្រកាស (អនុញ្ញាត)"), IF(AND(T2240=FALSE, U2240=FALSE, V2240=FALSE), "ព្យួរទុក (មិនមានទិន្នន័យ)", "ប្រកាសខុស (ព្យួរទុក)"))</f>
        <v/>
      </c>
      <c r="L2240" s="418" t="inlineStr"/>
      <c r="M2240" s="418" t="inlineStr"/>
      <c r="N2240" s="455" t="n"/>
      <c r="O2240" s="455">
        <f>IF(W2240&lt;0,AI2240,I2240)</f>
        <v/>
      </c>
      <c r="P2240" s="455">
        <f>I2240-O2240</f>
        <v/>
      </c>
      <c r="Q2240" s="418" t="n"/>
      <c r="R2240" s="418" t="inlineStr">
        <is>
          <t>02613</t>
        </is>
      </c>
      <c r="S2240" s="418" t="inlineStr">
        <is>
          <t>02613</t>
        </is>
      </c>
      <c r="T2240" s="418">
        <f>R2240=S2240</f>
        <v/>
      </c>
      <c r="U2240" s="418">
        <f>AND(MONTH(F2240)=MONTH(Y2240), YEAR(F2240)=YEAR(Y2240))</f>
        <v/>
      </c>
      <c r="V2240" s="418">
        <f>AND(AC2240&lt;&gt;"", 'Company information'!D$4&lt;&gt;"", RIGHT(SUBSTITUTE(AC2240,"-",""),9)=RIGHT(SUBSTITUTE('Company information'!D$4,"-",""),9))</f>
        <v/>
      </c>
      <c r="W2240" s="418">
        <f>AI2240-I2240</f>
        <v/>
      </c>
      <c r="X2240" s="455" t="n"/>
      <c r="Y2240" s="419" t="n">
        <v>44895</v>
      </c>
      <c r="Z2240" s="418" t="inlineStr">
        <is>
          <t>02613</t>
        </is>
      </c>
      <c r="AA2240" s="418" t="inlineStr"/>
      <c r="AB2240" s="418" t="inlineStr">
        <is>
          <t>បុគ្គលជាប់អាករ</t>
        </is>
      </c>
      <c r="AC2240" s="418" t="inlineStr">
        <is>
          <t>L001-100067123</t>
        </is>
      </c>
      <c r="AD2240" s="418" t="inlineStr">
        <is>
          <t>រីឡាយអេប៊ល សូស អ៊ិនដាសស្រ្ទៀល (ខេមបូឌា)</t>
        </is>
      </c>
      <c r="AE2240" s="455" t="n">
        <v>1555231</v>
      </c>
      <c r="AF2240" s="455" t="n">
        <v>1413846</v>
      </c>
      <c r="AG2240" s="455" t="n">
        <v>0</v>
      </c>
      <c r="AH2240" s="455" t="n">
        <v>0</v>
      </c>
      <c r="AI2240" s="455" t="n">
        <v>141385</v>
      </c>
      <c r="AJ2240" s="455" t="n">
        <v>0</v>
      </c>
      <c r="AK2240" s="455" t="n">
        <v>0</v>
      </c>
      <c r="AL2240" s="455" t="n">
        <v>0</v>
      </c>
      <c r="AM2240" s="455" t="n">
        <v>0</v>
      </c>
      <c r="AN2240" s="455" t="n">
        <v>0</v>
      </c>
      <c r="AO2240" s="455" t="n">
        <v>0</v>
      </c>
      <c r="AP2240" s="455" t="n">
        <v>0</v>
      </c>
      <c r="AQ2240" s="455" t="n">
        <v>0</v>
      </c>
      <c r="AR2240" s="418" t="inlineStr"/>
      <c r="AS2240" s="418" t="inlineStr">
        <is>
          <t>ថ្លៃដឹកជញ្ជូនទំនិញរាយនាំចេញតាមសមុទ្រ/LCL Sea Export</t>
        </is>
      </c>
      <c r="AT2240" s="418" t="inlineStr">
        <is>
          <t>បានប្រកាសពន្ធ</t>
        </is>
      </c>
    </row>
    <row r="2241">
      <c r="A2241" s="417" t="n">
        <v>2232</v>
      </c>
      <c r="B2241" s="418" t="inlineStr">
        <is>
          <t>Customs Processing Fee</t>
        </is>
      </c>
      <c r="C2241" s="418" t="inlineStr">
        <is>
          <t>ឥណ្ឌូ-ត្រេនស៍ ឡូជីស្ទីក (ខេមបូឌា)</t>
        </is>
      </c>
      <c r="D2241" s="418" t="inlineStr">
        <is>
          <t>L001-104004797</t>
        </is>
      </c>
      <c r="E2241" s="418" t="inlineStr">
        <is>
          <t>02600</t>
        </is>
      </c>
      <c r="F2241" s="419" t="n">
        <v>44895</v>
      </c>
      <c r="G2241" s="420" t="n">
        <v>190399</v>
      </c>
      <c r="H2241" s="418" t="n"/>
      <c r="I2241" s="455" t="n">
        <v>190399</v>
      </c>
      <c r="J2241" s="418">
        <f>IF(L2241&lt;&gt;"",L2241,K2241)</f>
        <v/>
      </c>
      <c r="K2241" s="418">
        <f>IF(AND(T2241=TRUE, U2241=TRUE, V2241=TRUE), IF(W2241&lt;-0.05, "អនុញ្ញាត (អ្នកផ្គត់ផ្គង់ប្រកាសខ្វះ)", "បានប្រកាស (អនុញ្ញាត)"), IF(AND(T2241=FALSE, U2241=FALSE, V2241=FALSE), "ព្យួរទុក (មិនមានទិន្នន័យ)", "ប្រកាសខុស (ព្យួរទុក)"))</f>
        <v/>
      </c>
      <c r="L2241" s="418" t="inlineStr"/>
      <c r="M2241" s="418" t="inlineStr"/>
      <c r="N2241" s="455" t="n"/>
      <c r="O2241" s="455">
        <f>IF(W2241&lt;0,AI2241,I2241)</f>
        <v/>
      </c>
      <c r="P2241" s="455">
        <f>I2241-O2241</f>
        <v/>
      </c>
      <c r="Q2241" s="418" t="n"/>
      <c r="R2241" s="418" t="inlineStr">
        <is>
          <t>02600</t>
        </is>
      </c>
      <c r="S2241" s="418" t="inlineStr">
        <is>
          <t>02600</t>
        </is>
      </c>
      <c r="T2241" s="418">
        <f>R2241=S2241</f>
        <v/>
      </c>
      <c r="U2241" s="418">
        <f>AND(MONTH(F2241)=MONTH(Y2241), YEAR(F2241)=YEAR(Y2241))</f>
        <v/>
      </c>
      <c r="V2241" s="418">
        <f>AND(AC2241&lt;&gt;"", 'Company information'!D$4&lt;&gt;"", RIGHT(SUBSTITUTE(AC2241,"-",""),9)=RIGHT(SUBSTITUTE('Company information'!D$4,"-",""),9))</f>
        <v/>
      </c>
      <c r="W2241" s="418">
        <f>AI2241-I2241</f>
        <v/>
      </c>
      <c r="X2241" s="455" t="n"/>
      <c r="Y2241" s="419" t="n">
        <v>44895</v>
      </c>
      <c r="Z2241" s="418" t="inlineStr">
        <is>
          <t>02600</t>
        </is>
      </c>
      <c r="AA2241" s="418" t="inlineStr"/>
      <c r="AB2241" s="418" t="inlineStr">
        <is>
          <t>បុគ្គលជាប់អាករ</t>
        </is>
      </c>
      <c r="AC2241" s="418" t="inlineStr">
        <is>
          <t>L001-100067123</t>
        </is>
      </c>
      <c r="AD2241" s="418" t="inlineStr">
        <is>
          <t>រីឡាយអេប៊ល សូស អ៊ិនដាសស្រ្ទៀល (ខេមបូឌា)</t>
        </is>
      </c>
      <c r="AE2241" s="455" t="n">
        <v>2094388</v>
      </c>
      <c r="AF2241" s="455" t="n">
        <v>1903989</v>
      </c>
      <c r="AG2241" s="455" t="n">
        <v>0</v>
      </c>
      <c r="AH2241" s="455" t="n">
        <v>0</v>
      </c>
      <c r="AI2241" s="455" t="n">
        <v>190399</v>
      </c>
      <c r="AJ2241" s="455" t="n">
        <v>0</v>
      </c>
      <c r="AK2241" s="455" t="n">
        <v>0</v>
      </c>
      <c r="AL2241" s="455" t="n">
        <v>0</v>
      </c>
      <c r="AM2241" s="455" t="n">
        <v>0</v>
      </c>
      <c r="AN2241" s="455" t="n">
        <v>0</v>
      </c>
      <c r="AO2241" s="455" t="n">
        <v>0</v>
      </c>
      <c r="AP2241" s="455" t="n">
        <v>0</v>
      </c>
      <c r="AQ2241" s="455" t="n">
        <v>0</v>
      </c>
      <c r="AR2241" s="418" t="inlineStr"/>
      <c r="AS2241" s="418" t="inlineStr">
        <is>
          <t>ថ្លៃដឹកជញ្ជូនទំនិញរាយនាំចេញតាមសមុទ្រ/LCL Sea Export</t>
        </is>
      </c>
      <c r="AT2241" s="418" t="inlineStr">
        <is>
          <t>បានប្រកាសពន្ធ</t>
        </is>
      </c>
    </row>
    <row r="2242">
      <c r="A2242" s="417" t="n">
        <v>2233</v>
      </c>
      <c r="B2242" s="418" t="inlineStr">
        <is>
          <t>Documentation Origin, Handling Charges Origin, PLACI Fee and HAWB Transmission Fee</t>
        </is>
      </c>
      <c r="C2242" s="418" t="inlineStr">
        <is>
          <t>ឥណ្ឌូ-ត្រេនស៍ ឡូជីស្ទីក (ខេមបូឌា)</t>
        </is>
      </c>
      <c r="D2242" s="418" t="inlineStr">
        <is>
          <t>L001-104004797</t>
        </is>
      </c>
      <c r="E2242" s="418" t="inlineStr">
        <is>
          <t>02618</t>
        </is>
      </c>
      <c r="F2242" s="419" t="n">
        <v>44895</v>
      </c>
      <c r="G2242" s="420" t="n">
        <v>341616</v>
      </c>
      <c r="H2242" s="418" t="n"/>
      <c r="I2242" s="455" t="n">
        <v>341616</v>
      </c>
      <c r="J2242" s="418">
        <f>IF(L2242&lt;&gt;"",L2242,K2242)</f>
        <v/>
      </c>
      <c r="K2242" s="418">
        <f>IF(AND(T2242=TRUE, U2242=TRUE, V2242=TRUE), IF(W2242&lt;-0.05, "អនុញ្ញាត (អ្នកផ្គត់ផ្គង់ប្រកាសខ្វះ)", "បានប្រកាស (អនុញ្ញាត)"), IF(AND(T2242=FALSE, U2242=FALSE, V2242=FALSE), "ព្យួរទុក (មិនមានទិន្នន័យ)", "ប្រកាសខុស (ព្យួរទុក)"))</f>
        <v/>
      </c>
      <c r="L2242" s="418" t="inlineStr"/>
      <c r="M2242" s="418" t="inlineStr"/>
      <c r="N2242" s="455" t="n"/>
      <c r="O2242" s="455">
        <f>IF(W2242&lt;0,AI2242,I2242)</f>
        <v/>
      </c>
      <c r="P2242" s="455">
        <f>I2242-O2242</f>
        <v/>
      </c>
      <c r="Q2242" s="418" t="n"/>
      <c r="R2242" s="418" t="inlineStr">
        <is>
          <t>02618</t>
        </is>
      </c>
      <c r="S2242" s="418" t="inlineStr">
        <is>
          <t>02618</t>
        </is>
      </c>
      <c r="T2242" s="418">
        <f>R2242=S2242</f>
        <v/>
      </c>
      <c r="U2242" s="418">
        <f>AND(MONTH(F2242)=MONTH(Y2242), YEAR(F2242)=YEAR(Y2242))</f>
        <v/>
      </c>
      <c r="V2242" s="418">
        <f>AND(AC2242&lt;&gt;"", 'Company information'!D$4&lt;&gt;"", RIGHT(SUBSTITUTE(AC2242,"-",""),9)=RIGHT(SUBSTITUTE('Company information'!D$4,"-",""),9))</f>
        <v/>
      </c>
      <c r="W2242" s="418">
        <f>AI2242-I2242</f>
        <v/>
      </c>
      <c r="X2242" s="455" t="n"/>
      <c r="Y2242" s="419" t="n">
        <v>44895</v>
      </c>
      <c r="Z2242" s="418" t="inlineStr">
        <is>
          <t>02618</t>
        </is>
      </c>
      <c r="AA2242" s="418" t="inlineStr"/>
      <c r="AB2242" s="418" t="inlineStr">
        <is>
          <t>បុគ្គលជាប់អាករ</t>
        </is>
      </c>
      <c r="AC2242" s="418" t="inlineStr">
        <is>
          <t>L001-100067123</t>
        </is>
      </c>
      <c r="AD2242" s="418" t="inlineStr">
        <is>
          <t>រីឡាយអេប៊ល សូស អ៊ិនដាសស្រ្ទៀល (ខេមបូឌា)</t>
        </is>
      </c>
      <c r="AE2242" s="455" t="n">
        <v>3757780</v>
      </c>
      <c r="AF2242" s="455" t="n">
        <v>3416164</v>
      </c>
      <c r="AG2242" s="455" t="n">
        <v>0</v>
      </c>
      <c r="AH2242" s="455" t="n">
        <v>0</v>
      </c>
      <c r="AI2242" s="455" t="n">
        <v>341616</v>
      </c>
      <c r="AJ2242" s="455" t="n">
        <v>0</v>
      </c>
      <c r="AK2242" s="455" t="n">
        <v>0</v>
      </c>
      <c r="AL2242" s="455" t="n">
        <v>0</v>
      </c>
      <c r="AM2242" s="455" t="n">
        <v>0</v>
      </c>
      <c r="AN2242" s="455" t="n">
        <v>0</v>
      </c>
      <c r="AO2242" s="455" t="n">
        <v>0</v>
      </c>
      <c r="AP2242" s="455" t="n">
        <v>0</v>
      </c>
      <c r="AQ2242" s="455" t="n">
        <v>0</v>
      </c>
      <c r="AR2242" s="418" t="inlineStr"/>
      <c r="AS2242" s="418" t="inlineStr">
        <is>
          <t>ថ្លៃដឹកជញ្ជូនទំនិញរាយនាំចេញតាមសមុទ្រ/LCL Sea Export</t>
        </is>
      </c>
      <c r="AT2242" s="418" t="inlineStr">
        <is>
          <t>បានប្រកាសពន្ធ</t>
        </is>
      </c>
    </row>
    <row r="2243">
      <c r="A2243" s="417" t="n">
        <v>2234</v>
      </c>
      <c r="B2243" s="418" t="inlineStr">
        <is>
          <t>Documentation Origin, Handling Charges Origin, PLACI Fee and HAWB Transmission Fee</t>
        </is>
      </c>
      <c r="C2243" s="418" t="inlineStr">
        <is>
          <t>ឥណ្ឌូ-ត្រេនស៍ ឡូជីស្ទីក (ខេមបូឌា)</t>
        </is>
      </c>
      <c r="D2243" s="418" t="inlineStr">
        <is>
          <t>L001-104004797</t>
        </is>
      </c>
      <c r="E2243" s="418" t="inlineStr">
        <is>
          <t>02591</t>
        </is>
      </c>
      <c r="F2243" s="419" t="n">
        <v>44895</v>
      </c>
      <c r="G2243" s="420" t="n">
        <v>30915</v>
      </c>
      <c r="H2243" s="418" t="n"/>
      <c r="I2243" s="455" t="n">
        <v>30915</v>
      </c>
      <c r="J2243" s="418">
        <f>IF(L2243&lt;&gt;"",L2243,K2243)</f>
        <v/>
      </c>
      <c r="K2243" s="418">
        <f>IF(AND(T2243=TRUE, U2243=TRUE, V2243=TRUE), IF(W2243&lt;-0.05, "អនុញ្ញាត (អ្នកផ្គត់ផ្គង់ប្រកាសខ្វះ)", "បានប្រកាស (អនុញ្ញាត)"), IF(AND(T2243=FALSE, U2243=FALSE, V2243=FALSE), "ព្យួរទុក (មិនមានទិន្នន័យ)", "ប្រកាសខុស (ព្យួរទុក)"))</f>
        <v/>
      </c>
      <c r="L2243" s="418" t="inlineStr"/>
      <c r="M2243" s="418" t="inlineStr"/>
      <c r="N2243" s="455" t="n"/>
      <c r="O2243" s="455">
        <f>IF(W2243&lt;0,AI2243,I2243)</f>
        <v/>
      </c>
      <c r="P2243" s="455">
        <f>I2243-O2243</f>
        <v/>
      </c>
      <c r="Q2243" s="418" t="n"/>
      <c r="R2243" s="418" t="inlineStr">
        <is>
          <t>02591</t>
        </is>
      </c>
      <c r="S2243" s="418" t="inlineStr">
        <is>
          <t>02591</t>
        </is>
      </c>
      <c r="T2243" s="418">
        <f>R2243=S2243</f>
        <v/>
      </c>
      <c r="U2243" s="418">
        <f>AND(MONTH(F2243)=MONTH(Y2243), YEAR(F2243)=YEAR(Y2243))</f>
        <v/>
      </c>
      <c r="V2243" s="418">
        <f>AND(AC2243&lt;&gt;"", 'Company information'!D$4&lt;&gt;"", RIGHT(SUBSTITUTE(AC2243,"-",""),9)=RIGHT(SUBSTITUTE('Company information'!D$4,"-",""),9))</f>
        <v/>
      </c>
      <c r="W2243" s="418">
        <f>AI2243-I2243</f>
        <v/>
      </c>
      <c r="X2243" s="455" t="n"/>
      <c r="Y2243" s="419" t="n">
        <v>44895</v>
      </c>
      <c r="Z2243" s="418" t="inlineStr">
        <is>
          <t>02591</t>
        </is>
      </c>
      <c r="AA2243" s="418" t="inlineStr"/>
      <c r="AB2243" s="418" t="inlineStr">
        <is>
          <t>បុគ្គលជាប់អាករ</t>
        </is>
      </c>
      <c r="AC2243" s="418" t="inlineStr">
        <is>
          <t>L001-100067123</t>
        </is>
      </c>
      <c r="AD2243" s="418" t="inlineStr">
        <is>
          <t>រីឡាយអេប៊ល សូស អ៊ិនដាសស្រ្ទៀល (ខេមបូឌា)</t>
        </is>
      </c>
      <c r="AE2243" s="455" t="n">
        <v>340065</v>
      </c>
      <c r="AF2243" s="455" t="n">
        <v>309150</v>
      </c>
      <c r="AG2243" s="455" t="n">
        <v>0</v>
      </c>
      <c r="AH2243" s="455" t="n">
        <v>0</v>
      </c>
      <c r="AI2243" s="455" t="n">
        <v>30915</v>
      </c>
      <c r="AJ2243" s="455" t="n">
        <v>0</v>
      </c>
      <c r="AK2243" s="455" t="n">
        <v>0</v>
      </c>
      <c r="AL2243" s="455" t="n">
        <v>0</v>
      </c>
      <c r="AM2243" s="455" t="n">
        <v>0</v>
      </c>
      <c r="AN2243" s="455" t="n">
        <v>0</v>
      </c>
      <c r="AO2243" s="455" t="n">
        <v>0</v>
      </c>
      <c r="AP2243" s="455" t="n">
        <v>0</v>
      </c>
      <c r="AQ2243" s="455" t="n">
        <v>0</v>
      </c>
      <c r="AR2243" s="418" t="inlineStr"/>
      <c r="AS2243" s="418" t="inlineStr">
        <is>
          <t>ថ្លៃ Handing / Handing fee</t>
        </is>
      </c>
      <c r="AT2243" s="418" t="inlineStr">
        <is>
          <t>បានប្រកាសពន្ធ</t>
        </is>
      </c>
    </row>
    <row r="2244">
      <c r="A2244" s="417" t="n">
        <v>2235</v>
      </c>
      <c r="B2244" s="418" t="inlineStr">
        <is>
          <t>Shipment Expense</t>
        </is>
      </c>
      <c r="C2244" s="418" t="inlineStr">
        <is>
          <t>ឥណ្ឌូ-ត្រេនស៍ ឡូជីស្ទីក (ខេមបូឌា)</t>
        </is>
      </c>
      <c r="D2244" s="418" t="inlineStr">
        <is>
          <t>L001-104004797</t>
        </is>
      </c>
      <c r="E2244" s="418" t="inlineStr">
        <is>
          <t>02586</t>
        </is>
      </c>
      <c r="F2244" s="419" t="n">
        <v>44895</v>
      </c>
      <c r="G2244" s="420" t="n">
        <v>30915</v>
      </c>
      <c r="H2244" s="418" t="n"/>
      <c r="I2244" s="455" t="n">
        <v>30915</v>
      </c>
      <c r="J2244" s="418">
        <f>IF(L2244&lt;&gt;"",L2244,K2244)</f>
        <v/>
      </c>
      <c r="K2244" s="418">
        <f>IF(AND(T2244=TRUE, U2244=TRUE, V2244=TRUE), IF(W2244&lt;-0.05, "អនុញ្ញាត (អ្នកផ្គត់ផ្គង់ប្រកាសខ្វះ)", "បានប្រកាស (អនុញ្ញាត)"), IF(AND(T2244=FALSE, U2244=FALSE, V2244=FALSE), "ព្យួរទុក (មិនមានទិន្នន័យ)", "ប្រកាសខុស (ព្យួរទុក)"))</f>
        <v/>
      </c>
      <c r="L2244" s="418" t="inlineStr"/>
      <c r="M2244" s="418" t="inlineStr"/>
      <c r="N2244" s="455" t="n"/>
      <c r="O2244" s="455">
        <f>IF(W2244&lt;0,AI2244,I2244)</f>
        <v/>
      </c>
      <c r="P2244" s="455">
        <f>I2244-O2244</f>
        <v/>
      </c>
      <c r="Q2244" s="418" t="n"/>
      <c r="R2244" s="418" t="inlineStr">
        <is>
          <t>02586</t>
        </is>
      </c>
      <c r="S2244" s="418" t="inlineStr">
        <is>
          <t>02586</t>
        </is>
      </c>
      <c r="T2244" s="418">
        <f>R2244=S2244</f>
        <v/>
      </c>
      <c r="U2244" s="418">
        <f>AND(MONTH(F2244)=MONTH(Y2244), YEAR(F2244)=YEAR(Y2244))</f>
        <v/>
      </c>
      <c r="V2244" s="418">
        <f>AND(AC2244&lt;&gt;"", 'Company information'!D$4&lt;&gt;"", RIGHT(SUBSTITUTE(AC2244,"-",""),9)=RIGHT(SUBSTITUTE('Company information'!D$4,"-",""),9))</f>
        <v/>
      </c>
      <c r="W2244" s="418">
        <f>AI2244-I2244</f>
        <v/>
      </c>
      <c r="X2244" s="455" t="n"/>
      <c r="Y2244" s="419" t="n">
        <v>44895</v>
      </c>
      <c r="Z2244" s="418" t="inlineStr">
        <is>
          <t>02586</t>
        </is>
      </c>
      <c r="AA2244" s="418" t="inlineStr"/>
      <c r="AB2244" s="418" t="inlineStr">
        <is>
          <t>បុគ្គលជាប់អាករ</t>
        </is>
      </c>
      <c r="AC2244" s="418" t="inlineStr">
        <is>
          <t>L001-100067123</t>
        </is>
      </c>
      <c r="AD2244" s="418" t="inlineStr">
        <is>
          <t>រីឡាយអេប៊ល សូស អ៊ិនដាសស្រ្ទៀល (ខេមបូឌា)</t>
        </is>
      </c>
      <c r="AE2244" s="455" t="n">
        <v>340065</v>
      </c>
      <c r="AF2244" s="455" t="n">
        <v>309150</v>
      </c>
      <c r="AG2244" s="455" t="n">
        <v>0</v>
      </c>
      <c r="AH2244" s="455" t="n">
        <v>0</v>
      </c>
      <c r="AI2244" s="455" t="n">
        <v>30915</v>
      </c>
      <c r="AJ2244" s="455" t="n">
        <v>0</v>
      </c>
      <c r="AK2244" s="455" t="n">
        <v>0</v>
      </c>
      <c r="AL2244" s="455" t="n">
        <v>0</v>
      </c>
      <c r="AM2244" s="455" t="n">
        <v>0</v>
      </c>
      <c r="AN2244" s="455" t="n">
        <v>0</v>
      </c>
      <c r="AO2244" s="455" t="n">
        <v>0</v>
      </c>
      <c r="AP2244" s="455" t="n">
        <v>0</v>
      </c>
      <c r="AQ2244" s="455" t="n">
        <v>0</v>
      </c>
      <c r="AR2244" s="418" t="inlineStr"/>
      <c r="AS2244" s="418" t="inlineStr">
        <is>
          <t>ថ្លៃ Handing / Handing fee</t>
        </is>
      </c>
      <c r="AT2244" s="418" t="inlineStr">
        <is>
          <t>បានប្រកាសពន្ធ</t>
        </is>
      </c>
    </row>
    <row r="2245">
      <c r="A2245" s="417" t="n">
        <v>2236</v>
      </c>
      <c r="B2245" s="418" t="inlineStr">
        <is>
          <t>Shipment Expense</t>
        </is>
      </c>
      <c r="C2245" s="418" t="inlineStr">
        <is>
          <t>ឥណ្ឌូ-ត្រេនស៍ ឡូជីស្ទីក (ខេមបូឌា)</t>
        </is>
      </c>
      <c r="D2245" s="418" t="inlineStr">
        <is>
          <t>L001-104004797</t>
        </is>
      </c>
      <c r="E2245" s="418" t="inlineStr">
        <is>
          <t>02594</t>
        </is>
      </c>
      <c r="F2245" s="419" t="n">
        <v>44895</v>
      </c>
      <c r="G2245" s="420" t="n">
        <v>196181</v>
      </c>
      <c r="H2245" s="418" t="n"/>
      <c r="I2245" s="455" t="n">
        <v>196181</v>
      </c>
      <c r="J2245" s="418">
        <f>IF(L2245&lt;&gt;"",L2245,K2245)</f>
        <v/>
      </c>
      <c r="K2245" s="418">
        <f>IF(AND(T2245=TRUE, U2245=TRUE, V2245=TRUE), IF(W2245&lt;-0.05, "អនុញ្ញាត (អ្នកផ្គត់ផ្គង់ប្រកាសខ្វះ)", "បានប្រកាស (អនុញ្ញាត)"), IF(AND(T2245=FALSE, U2245=FALSE, V2245=FALSE), "ព្យួរទុក (មិនមានទិន្នន័យ)", "ប្រកាសខុស (ព្យួរទុក)"))</f>
        <v/>
      </c>
      <c r="L2245" s="418" t="inlineStr"/>
      <c r="M2245" s="418" t="inlineStr"/>
      <c r="N2245" s="455" t="n"/>
      <c r="O2245" s="455">
        <f>IF(W2245&lt;0,AI2245,I2245)</f>
        <v/>
      </c>
      <c r="P2245" s="455">
        <f>I2245-O2245</f>
        <v/>
      </c>
      <c r="Q2245" s="418" t="n"/>
      <c r="R2245" s="418" t="inlineStr">
        <is>
          <t>02594</t>
        </is>
      </c>
      <c r="S2245" s="418" t="inlineStr">
        <is>
          <t>02594</t>
        </is>
      </c>
      <c r="T2245" s="418">
        <f>R2245=S2245</f>
        <v/>
      </c>
      <c r="U2245" s="418">
        <f>AND(MONTH(F2245)=MONTH(Y2245), YEAR(F2245)=YEAR(Y2245))</f>
        <v/>
      </c>
      <c r="V2245" s="418">
        <f>AND(AC2245&lt;&gt;"", 'Company information'!D$4&lt;&gt;"", RIGHT(SUBSTITUTE(AC2245,"-",""),9)=RIGHT(SUBSTITUTE('Company information'!D$4,"-",""),9))</f>
        <v/>
      </c>
      <c r="W2245" s="418">
        <f>AI2245-I2245</f>
        <v/>
      </c>
      <c r="X2245" s="455" t="n"/>
      <c r="Y2245" s="419" t="n">
        <v>44895</v>
      </c>
      <c r="Z2245" s="418" t="inlineStr">
        <is>
          <t>02594</t>
        </is>
      </c>
      <c r="AA2245" s="418" t="inlineStr"/>
      <c r="AB2245" s="418" t="inlineStr">
        <is>
          <t>បុគ្គលជាប់អាករ</t>
        </is>
      </c>
      <c r="AC2245" s="418" t="inlineStr">
        <is>
          <t>L001-100067123</t>
        </is>
      </c>
      <c r="AD2245" s="418" t="inlineStr">
        <is>
          <t>រីឡាយអេប៊ល សូស អ៊ិនដាសស្រ្ទៀល (ខេមបូឌា)</t>
        </is>
      </c>
      <c r="AE2245" s="455" t="n">
        <v>2157990</v>
      </c>
      <c r="AF2245" s="455" t="n">
        <v>1961809</v>
      </c>
      <c r="AG2245" s="455" t="n">
        <v>0</v>
      </c>
      <c r="AH2245" s="455" t="n">
        <v>0</v>
      </c>
      <c r="AI2245" s="455" t="n">
        <v>196181</v>
      </c>
      <c r="AJ2245" s="455" t="n">
        <v>0</v>
      </c>
      <c r="AK2245" s="455" t="n">
        <v>0</v>
      </c>
      <c r="AL2245" s="455" t="n">
        <v>0</v>
      </c>
      <c r="AM2245" s="455" t="n">
        <v>0</v>
      </c>
      <c r="AN2245" s="455" t="n">
        <v>0</v>
      </c>
      <c r="AO2245" s="455" t="n">
        <v>0</v>
      </c>
      <c r="AP2245" s="455" t="n">
        <v>0</v>
      </c>
      <c r="AQ2245" s="455" t="n">
        <v>0</v>
      </c>
      <c r="AR2245" s="418" t="inlineStr"/>
      <c r="AS2245" s="418" t="inlineStr">
        <is>
          <t>ថ្លៃដឹកជញ្ជូនទំនិញរាយនាំចេញតាមសមុទ្រ/LCL Sea Export</t>
        </is>
      </c>
      <c r="AT2245" s="418" t="inlineStr">
        <is>
          <t>បានប្រកាសពន្ធ</t>
        </is>
      </c>
    </row>
    <row r="2246">
      <c r="A2246" s="417" t="n">
        <v>2237</v>
      </c>
      <c r="B2246" s="418" t="inlineStr">
        <is>
          <t>Shipment Expense</t>
        </is>
      </c>
      <c r="C2246" s="418" t="inlineStr">
        <is>
          <t>ឥណ្ឌូ-ត្រេនស៍ ឡូជីស្ទីក (ខេមបូឌា)</t>
        </is>
      </c>
      <c r="D2246" s="418" t="inlineStr">
        <is>
          <t>L001-104004797</t>
        </is>
      </c>
      <c r="E2246" s="418" t="inlineStr">
        <is>
          <t>02612</t>
        </is>
      </c>
      <c r="F2246" s="419" t="n">
        <v>44895</v>
      </c>
      <c r="G2246" s="420" t="n">
        <v>194004</v>
      </c>
      <c r="H2246" s="418" t="n"/>
      <c r="I2246" s="455" t="n">
        <v>194004</v>
      </c>
      <c r="J2246" s="418">
        <f>IF(L2246&lt;&gt;"",L2246,K2246)</f>
        <v/>
      </c>
      <c r="K2246" s="418">
        <f>IF(AND(T2246=TRUE, U2246=TRUE, V2246=TRUE), IF(W2246&lt;-0.05, "អនុញ្ញាត (អ្នកផ្គត់ផ្គង់ប្រកាសខ្វះ)", "បានប្រកាស (អនុញ្ញាត)"), IF(AND(T2246=FALSE, U2246=FALSE, V2246=FALSE), "ព្យួរទុក (មិនមានទិន្នន័យ)", "ប្រកាសខុស (ព្យួរទុក)"))</f>
        <v/>
      </c>
      <c r="L2246" s="418" t="inlineStr"/>
      <c r="M2246" s="418" t="inlineStr"/>
      <c r="N2246" s="455" t="n"/>
      <c r="O2246" s="455">
        <f>IF(W2246&lt;0,AI2246,I2246)</f>
        <v/>
      </c>
      <c r="P2246" s="455">
        <f>I2246-O2246</f>
        <v/>
      </c>
      <c r="Q2246" s="418" t="n"/>
      <c r="R2246" s="418" t="inlineStr">
        <is>
          <t>02612</t>
        </is>
      </c>
      <c r="S2246" s="418" t="inlineStr">
        <is>
          <t>02612</t>
        </is>
      </c>
      <c r="T2246" s="418">
        <f>R2246=S2246</f>
        <v/>
      </c>
      <c r="U2246" s="418">
        <f>AND(MONTH(F2246)=MONTH(Y2246), YEAR(F2246)=YEAR(Y2246))</f>
        <v/>
      </c>
      <c r="V2246" s="418">
        <f>AND(AC2246&lt;&gt;"", 'Company information'!D$4&lt;&gt;"", RIGHT(SUBSTITUTE(AC2246,"-",""),9)=RIGHT(SUBSTITUTE('Company information'!D$4,"-",""),9))</f>
        <v/>
      </c>
      <c r="W2246" s="418">
        <f>AI2246-I2246</f>
        <v/>
      </c>
      <c r="X2246" s="455" t="n"/>
      <c r="Y2246" s="419" t="n">
        <v>44895</v>
      </c>
      <c r="Z2246" s="418" t="inlineStr">
        <is>
          <t>02612</t>
        </is>
      </c>
      <c r="AA2246" s="418" t="inlineStr"/>
      <c r="AB2246" s="418" t="inlineStr">
        <is>
          <t>បុគ្គលជាប់អាករ</t>
        </is>
      </c>
      <c r="AC2246" s="418" t="inlineStr">
        <is>
          <t>L001-100067123</t>
        </is>
      </c>
      <c r="AD2246" s="418" t="inlineStr">
        <is>
          <t>រីឡាយអេប៊ល សូស អ៊ិនដាសស្រ្ទៀល (ខេមបូឌា)</t>
        </is>
      </c>
      <c r="AE2246" s="455" t="n">
        <v>2134042</v>
      </c>
      <c r="AF2246" s="455" t="n">
        <v>1940038</v>
      </c>
      <c r="AG2246" s="455" t="n">
        <v>0</v>
      </c>
      <c r="AH2246" s="455" t="n">
        <v>0</v>
      </c>
      <c r="AI2246" s="455" t="n">
        <v>194004</v>
      </c>
      <c r="AJ2246" s="455" t="n">
        <v>0</v>
      </c>
      <c r="AK2246" s="455" t="n">
        <v>0</v>
      </c>
      <c r="AL2246" s="455" t="n">
        <v>0</v>
      </c>
      <c r="AM2246" s="455" t="n">
        <v>0</v>
      </c>
      <c r="AN2246" s="455" t="n">
        <v>0</v>
      </c>
      <c r="AO2246" s="455" t="n">
        <v>0</v>
      </c>
      <c r="AP2246" s="455" t="n">
        <v>0</v>
      </c>
      <c r="AQ2246" s="455" t="n">
        <v>0</v>
      </c>
      <c r="AR2246" s="418" t="inlineStr"/>
      <c r="AS2246" s="418" t="inlineStr">
        <is>
          <t>ថ្លៃដឹកជញ្ជូនទំនិញរាយនាំចេញតាមសមុទ្រ/LCL Sea Export</t>
        </is>
      </c>
      <c r="AT2246" s="418" t="inlineStr">
        <is>
          <t>បានប្រកាសពន្ធ</t>
        </is>
      </c>
    </row>
    <row r="2247">
      <c r="A2247" s="417" t="n">
        <v>2238</v>
      </c>
      <c r="B2247" s="418" t="inlineStr">
        <is>
          <t>Shipment Expense</t>
        </is>
      </c>
      <c r="C2247" s="418" t="inlineStr">
        <is>
          <t>ឥណ្ឌូ-ត្រេនស៍ ឡូជីស្ទីក (ខេមបូឌា)</t>
        </is>
      </c>
      <c r="D2247" s="418" t="inlineStr">
        <is>
          <t>L001-104004797</t>
        </is>
      </c>
      <c r="E2247" s="418" t="inlineStr">
        <is>
          <t>02605</t>
        </is>
      </c>
      <c r="F2247" s="419" t="n">
        <v>44895</v>
      </c>
      <c r="G2247" s="420" t="n">
        <v>209075</v>
      </c>
      <c r="H2247" s="418" t="n"/>
      <c r="I2247" s="455" t="n">
        <v>209075</v>
      </c>
      <c r="J2247" s="418">
        <f>IF(L2247&lt;&gt;"",L2247,K2247)</f>
        <v/>
      </c>
      <c r="K2247" s="418">
        <f>IF(AND(T2247=TRUE, U2247=TRUE, V2247=TRUE), IF(W2247&lt;-0.05, "អនុញ្ញាត (អ្នកផ្គត់ផ្គង់ប្រកាសខ្វះ)", "បានប្រកាស (អនុញ្ញាត)"), IF(AND(T2247=FALSE, U2247=FALSE, V2247=FALSE), "ព្យួរទុក (មិនមានទិន្នន័យ)", "ប្រកាសខុស (ព្យួរទុក)"))</f>
        <v/>
      </c>
      <c r="L2247" s="418" t="inlineStr"/>
      <c r="M2247" s="418" t="inlineStr"/>
      <c r="N2247" s="455" t="n"/>
      <c r="O2247" s="455">
        <f>IF(W2247&lt;0,AI2247,I2247)</f>
        <v/>
      </c>
      <c r="P2247" s="455">
        <f>I2247-O2247</f>
        <v/>
      </c>
      <c r="Q2247" s="418" t="n"/>
      <c r="R2247" s="418" t="inlineStr">
        <is>
          <t>02605</t>
        </is>
      </c>
      <c r="S2247" s="418" t="inlineStr">
        <is>
          <t>02605</t>
        </is>
      </c>
      <c r="T2247" s="418">
        <f>R2247=S2247</f>
        <v/>
      </c>
      <c r="U2247" s="418">
        <f>AND(MONTH(F2247)=MONTH(Y2247), YEAR(F2247)=YEAR(Y2247))</f>
        <v/>
      </c>
      <c r="V2247" s="418">
        <f>AND(AC2247&lt;&gt;"", 'Company information'!D$4&lt;&gt;"", RIGHT(SUBSTITUTE(AC2247,"-",""),9)=RIGHT(SUBSTITUTE('Company information'!D$4,"-",""),9))</f>
        <v/>
      </c>
      <c r="W2247" s="418">
        <f>AI2247-I2247</f>
        <v/>
      </c>
      <c r="X2247" s="455" t="n"/>
      <c r="Y2247" s="419" t="n">
        <v>44895</v>
      </c>
      <c r="Z2247" s="418" t="inlineStr">
        <is>
          <t>02605</t>
        </is>
      </c>
      <c r="AA2247" s="418" t="inlineStr"/>
      <c r="AB2247" s="418" t="inlineStr">
        <is>
          <t>បុគ្គលជាប់អាករ</t>
        </is>
      </c>
      <c r="AC2247" s="418" t="inlineStr">
        <is>
          <t>L001-100067123</t>
        </is>
      </c>
      <c r="AD2247" s="418" t="inlineStr">
        <is>
          <t>រីឡាយអេប៊ល សូស អ៊ិនដាសស្រ្ទៀល (ខេមបូឌា)</t>
        </is>
      </c>
      <c r="AE2247" s="455" t="n">
        <v>2299828</v>
      </c>
      <c r="AF2247" s="455" t="n">
        <v>2090753</v>
      </c>
      <c r="AG2247" s="455" t="n">
        <v>0</v>
      </c>
      <c r="AH2247" s="455" t="n">
        <v>0</v>
      </c>
      <c r="AI2247" s="455" t="n">
        <v>209075</v>
      </c>
      <c r="AJ2247" s="455" t="n">
        <v>0</v>
      </c>
      <c r="AK2247" s="455" t="n">
        <v>0</v>
      </c>
      <c r="AL2247" s="455" t="n">
        <v>0</v>
      </c>
      <c r="AM2247" s="455" t="n">
        <v>0</v>
      </c>
      <c r="AN2247" s="455" t="n">
        <v>0</v>
      </c>
      <c r="AO2247" s="455" t="n">
        <v>0</v>
      </c>
      <c r="AP2247" s="455" t="n">
        <v>0</v>
      </c>
      <c r="AQ2247" s="455" t="n">
        <v>0</v>
      </c>
      <c r="AR2247" s="418" t="inlineStr"/>
      <c r="AS2247" s="418" t="inlineStr">
        <is>
          <t>ថ្លៃដឹកជញ្ជូនទំនិញរាយនាំចេញតាមសមុទ្រ/LCL Sea Export</t>
        </is>
      </c>
      <c r="AT2247" s="418" t="inlineStr">
        <is>
          <t>បានប្រកាសពន្ធ</t>
        </is>
      </c>
    </row>
    <row r="2248">
      <c r="A2248" s="417" t="n">
        <v>2239</v>
      </c>
      <c r="B2248" s="418" t="inlineStr">
        <is>
          <t>Shipment Expense</t>
        </is>
      </c>
      <c r="C2248" s="418" t="inlineStr">
        <is>
          <t>មេហ្គាតុន ស៊ីឃ្យួរឹធី ឯ.ក</t>
        </is>
      </c>
      <c r="D2248" s="418" t="inlineStr">
        <is>
          <t>K007-901803178</t>
        </is>
      </c>
      <c r="E2248" s="418" t="inlineStr">
        <is>
          <t>000224</t>
        </is>
      </c>
      <c r="F2248" s="419" t="n">
        <v>44895</v>
      </c>
      <c r="G2248" s="420" t="n">
        <v>1141794</v>
      </c>
      <c r="H2248" s="418" t="n"/>
      <c r="I2248" s="455" t="n">
        <v>1141794</v>
      </c>
      <c r="J2248" s="418">
        <f>IF(L2248&lt;&gt;"",L2248,K2248)</f>
        <v/>
      </c>
      <c r="K2248" s="418">
        <f>IF(AND(T2248=TRUE, U2248=TRUE, V2248=TRUE), IF(W2248&lt;-0.05, "អនុញ្ញាត (អ្នកផ្គត់ផ្គង់ប្រកាសខ្វះ)", "បានប្រកាស (អនុញ្ញាត)"), IF(AND(T2248=FALSE, U2248=FALSE, V2248=FALSE), "ព្យួរទុក (មិនមានទិន្នន័យ)", "ប្រកាសខុស (ព្យួរទុក)"))</f>
        <v/>
      </c>
      <c r="L2248" s="418" t="inlineStr"/>
      <c r="M2248" s="418" t="inlineStr"/>
      <c r="N2248" s="455" t="n"/>
      <c r="O2248" s="455">
        <f>IF(W2248&lt;0,AI2248,I2248)</f>
        <v/>
      </c>
      <c r="P2248" s="455">
        <f>I2248-O2248</f>
        <v/>
      </c>
      <c r="Q2248" s="418" t="n"/>
      <c r="R2248" s="418" t="inlineStr">
        <is>
          <t>000224</t>
        </is>
      </c>
      <c r="S2248" s="418" t="inlineStr">
        <is>
          <t>000224</t>
        </is>
      </c>
      <c r="T2248" s="418">
        <f>R2248=S2248</f>
        <v/>
      </c>
      <c r="U2248" s="418">
        <f>AND(MONTH(F2248)=MONTH(Y2248), YEAR(F2248)=YEAR(Y2248))</f>
        <v/>
      </c>
      <c r="V2248" s="418">
        <f>AND(AC2248&lt;&gt;"", 'Company information'!D$4&lt;&gt;"", RIGHT(SUBSTITUTE(AC2248,"-",""),9)=RIGHT(SUBSTITUTE('Company information'!D$4,"-",""),9))</f>
        <v/>
      </c>
      <c r="W2248" s="418">
        <f>AI2248-I2248</f>
        <v/>
      </c>
      <c r="X2248" s="455" t="n"/>
      <c r="Y2248" s="419" t="n">
        <v>44851</v>
      </c>
      <c r="Z2248" s="418" t="inlineStr">
        <is>
          <t>000224</t>
        </is>
      </c>
      <c r="AA2248" s="418" t="inlineStr"/>
      <c r="AB2248" s="418" t="inlineStr">
        <is>
          <t>បុគ្គលជាប់អាករ</t>
        </is>
      </c>
      <c r="AC2248" s="418" t="inlineStr">
        <is>
          <t>L001-901700726</t>
        </is>
      </c>
      <c r="AD2248" s="418" t="inlineStr">
        <is>
          <t>វេនធូរ៉ា លេឌើវែរ អឹមអេហ្វវ៉ាយ (ស៊ីឌី) ឯ.ក</t>
        </is>
      </c>
      <c r="AE2248" s="455" t="n">
        <v>6928768</v>
      </c>
      <c r="AF2248" s="455" t="n">
        <v>6298880</v>
      </c>
      <c r="AG2248" s="455" t="n">
        <v>0</v>
      </c>
      <c r="AH2248" s="455" t="n">
        <v>0</v>
      </c>
      <c r="AI2248" s="455" t="n">
        <v>629888</v>
      </c>
      <c r="AJ2248" s="455" t="n">
        <v>0</v>
      </c>
      <c r="AK2248" s="455" t="n">
        <v>0</v>
      </c>
      <c r="AL2248" s="455" t="n">
        <v>0</v>
      </c>
      <c r="AM2248" s="455" t="n">
        <v>0</v>
      </c>
      <c r="AN2248" s="455" t="n">
        <v>0</v>
      </c>
      <c r="AO2248" s="455" t="n">
        <v>0</v>
      </c>
      <c r="AP2248" s="455" t="n">
        <v>0</v>
      </c>
      <c r="AQ2248" s="455" t="n">
        <v>0</v>
      </c>
      <c r="AR2248" s="418" t="inlineStr"/>
      <c r="AS2248" s="418" t="inlineStr">
        <is>
          <t>Visa</t>
        </is>
      </c>
      <c r="AT2248" s="418" t="inlineStr">
        <is>
          <t>បានប្រកាសពន្ធ</t>
        </is>
      </c>
    </row>
    <row r="2249">
      <c r="A2249" s="417" t="n">
        <v>2240</v>
      </c>
      <c r="B2249" s="418" t="inlineStr">
        <is>
          <t>Shipment Expense</t>
        </is>
      </c>
      <c r="C2249" s="418" t="inlineStr">
        <is>
          <t>អ៊ី ភី អេស</t>
        </is>
      </c>
      <c r="D2249" s="418" t="inlineStr">
        <is>
          <t>K005-100144136</t>
        </is>
      </c>
      <c r="E2249" s="418" t="inlineStr">
        <is>
          <t>2022-000534</t>
        </is>
      </c>
      <c r="F2249" s="419" t="n">
        <v>44895</v>
      </c>
      <c r="G2249" s="420" t="n">
        <v>2253981</v>
      </c>
      <c r="H2249" s="418" t="n"/>
      <c r="I2249" s="455" t="n">
        <v>2253981</v>
      </c>
      <c r="J2249" s="418">
        <f>IF(L2249&lt;&gt;"",L2249,K2249)</f>
        <v/>
      </c>
      <c r="K2249" s="418">
        <f>IF(AND(T2249=TRUE, U2249=TRUE, V2249=TRUE), IF(W2249&lt;-0.05, "អនុញ្ញាត (អ្នកផ្គត់ផ្គង់ប្រកាសខ្វះ)", "បានប្រកាស (អនុញ្ញាត)"), IF(AND(T2249=FALSE, U2249=FALSE, V2249=FALSE), "ព្យួរទុក (មិនមានទិន្នន័យ)", "ប្រកាសខុស (ព្យួរទុក)"))</f>
        <v/>
      </c>
      <c r="L2249" s="418" t="inlineStr"/>
      <c r="M2249" s="418" t="inlineStr"/>
      <c r="N2249" s="455" t="n"/>
      <c r="O2249" s="455">
        <f>IF(W2249&lt;0,AI2249,I2249)</f>
        <v/>
      </c>
      <c r="P2249" s="455">
        <f>I2249-O2249</f>
        <v/>
      </c>
      <c r="Q2249" s="418" t="n"/>
      <c r="R2249" s="418" t="inlineStr">
        <is>
          <t>2022-000534</t>
        </is>
      </c>
      <c r="S2249" s="418" t="inlineStr">
        <is>
          <t>2022-000534</t>
        </is>
      </c>
      <c r="T2249" s="418">
        <f>R2249=S2249</f>
        <v/>
      </c>
      <c r="U2249" s="418">
        <f>AND(MONTH(F2249)=MONTH(Y2249), YEAR(F2249)=YEAR(Y2249))</f>
        <v/>
      </c>
      <c r="V2249" s="418">
        <f>AND(AC2249&lt;&gt;"", 'Company information'!D$4&lt;&gt;"", RIGHT(SUBSTITUTE(AC2249,"-",""),9)=RIGHT(SUBSTITUTE('Company information'!D$4,"-",""),9))</f>
        <v/>
      </c>
      <c r="W2249" s="418">
        <f>AI2249-I2249</f>
        <v/>
      </c>
      <c r="X2249" s="455" t="n"/>
      <c r="Y2249" s="419" t="n">
        <v>44714</v>
      </c>
      <c r="Z2249" s="418" t="inlineStr">
        <is>
          <t>2022-000534</t>
        </is>
      </c>
      <c r="AA2249" s="418" t="inlineStr"/>
      <c r="AB2249" s="418" t="inlineStr">
        <is>
          <t>បុគ្គលជាប់អាករ</t>
        </is>
      </c>
      <c r="AC2249" s="418" t="inlineStr">
        <is>
          <t>L001-901803999</t>
        </is>
      </c>
      <c r="AD2249" s="418" t="inlineStr">
        <is>
          <t>យ៉ញ ហ្វសស៍ ស្ព័តធីង ហ្គដ (ខេមបូឌា) ឯ.ក</t>
        </is>
      </c>
      <c r="AE2249" s="455" t="n">
        <v>540936</v>
      </c>
      <c r="AF2249" s="455" t="n">
        <v>491760</v>
      </c>
      <c r="AG2249" s="455" t="n">
        <v>0</v>
      </c>
      <c r="AH2249" s="455" t="n">
        <v>0</v>
      </c>
      <c r="AI2249" s="455" t="n">
        <v>49176</v>
      </c>
      <c r="AJ2249" s="455" t="n">
        <v>0</v>
      </c>
      <c r="AK2249" s="455" t="n">
        <v>0</v>
      </c>
      <c r="AL2249" s="455" t="n">
        <v>0</v>
      </c>
      <c r="AM2249" s="455" t="n">
        <v>0</v>
      </c>
      <c r="AN2249" s="455" t="n">
        <v>0</v>
      </c>
      <c r="AO2249" s="455" t="n">
        <v>0</v>
      </c>
      <c r="AP2249" s="455" t="n">
        <v>0</v>
      </c>
      <c r="AQ2249" s="455" t="n">
        <v>0</v>
      </c>
      <c r="AR2249" s="418" t="inlineStr"/>
      <c r="AS2249" s="418" t="inlineStr">
        <is>
          <t>ជួលម៉ាស៊ីនម្ជុលមួយ</t>
        </is>
      </c>
      <c r="AT2249" s="418" t="inlineStr">
        <is>
          <t>បានប្រកាសពន្ធ</t>
        </is>
      </c>
    </row>
    <row r="2250">
      <c r="A2250" s="417" t="n">
        <v>2241</v>
      </c>
      <c r="B2250" s="418" t="inlineStr">
        <is>
          <t>Shipment Expense</t>
        </is>
      </c>
      <c r="C2250" s="418" t="inlineStr">
        <is>
          <t>ហ្វេដិច អិចប្រេស (ខេមបូឌា) ឯ.ក</t>
        </is>
      </c>
      <c r="D2250" s="418" t="inlineStr">
        <is>
          <t>K003-902102378</t>
        </is>
      </c>
      <c r="E2250" s="418" t="inlineStr">
        <is>
          <t>122000228</t>
        </is>
      </c>
      <c r="F2250" s="419" t="n">
        <v>44893</v>
      </c>
      <c r="G2250" s="420" t="n">
        <v>367134</v>
      </c>
      <c r="H2250" s="418" t="n"/>
      <c r="I2250" s="455" t="n">
        <v>367134</v>
      </c>
      <c r="J2250" s="418">
        <f>IF(L2250&lt;&gt;"",L2250,K2250)</f>
        <v/>
      </c>
      <c r="K2250" s="418">
        <f>IF(AND(T2250=TRUE, U2250=TRUE, V2250=TRUE), IF(W2250&lt;-0.05, "អនុញ្ញាត (អ្នកផ្គត់ផ្គង់ប្រកាសខ្វះ)", "បានប្រកាស (អនុញ្ញាត)"), IF(AND(T2250=FALSE, U2250=FALSE, V2250=FALSE), "ព្យួរទុក (មិនមានទិន្នន័យ)", "ប្រកាសខុស (ព្យួរទុក)"))</f>
        <v/>
      </c>
      <c r="L2250" s="418" t="inlineStr"/>
      <c r="M2250" s="418" t="inlineStr"/>
      <c r="N2250" s="455" t="n"/>
      <c r="O2250" s="455">
        <f>IF(W2250&lt;0,AI2250,I2250)</f>
        <v/>
      </c>
      <c r="P2250" s="455">
        <f>I2250-O2250</f>
        <v/>
      </c>
      <c r="Q2250" s="418" t="n"/>
      <c r="R2250" s="418" t="inlineStr">
        <is>
          <t>122000228</t>
        </is>
      </c>
      <c r="S2250" s="418" t="inlineStr">
        <is>
          <t>122000228</t>
        </is>
      </c>
      <c r="T2250" s="418">
        <f>R2250=S2250</f>
        <v/>
      </c>
      <c r="U2250" s="418">
        <f>AND(MONTH(F2250)=MONTH(Y2250), YEAR(F2250)=YEAR(Y2250))</f>
        <v/>
      </c>
      <c r="V2250" s="418">
        <f>AND(AC2250&lt;&gt;"", 'Company information'!D$4&lt;&gt;"", RIGHT(SUBSTITUTE(AC2250,"-",""),9)=RIGHT(SUBSTITUTE('Company information'!D$4,"-",""),9))</f>
        <v/>
      </c>
      <c r="W2250" s="418">
        <f>AI2250-I2250</f>
        <v/>
      </c>
      <c r="X2250" s="455" t="n"/>
      <c r="Y2250" s="419" t="n">
        <v>44893</v>
      </c>
      <c r="Z2250" s="418" t="inlineStr">
        <is>
          <t>122000228</t>
        </is>
      </c>
      <c r="AA2250" s="418" t="inlineStr"/>
      <c r="AB2250" s="418" t="inlineStr">
        <is>
          <t>បុគ្គលជាប់អាករ</t>
        </is>
      </c>
      <c r="AC2250" s="418" t="inlineStr">
        <is>
          <t>L001-100067123</t>
        </is>
      </c>
      <c r="AD2250" s="418" t="inlineStr">
        <is>
          <t>រីឡាយអេប៊ល សូស អ៊ិនដាសស្រ្ទៀល (ខេមបូឌា)</t>
        </is>
      </c>
      <c r="AE2250" s="455" t="n">
        <v>4038469</v>
      </c>
      <c r="AF2250" s="455" t="n">
        <v>3671335</v>
      </c>
      <c r="AG2250" s="455" t="n">
        <v>0</v>
      </c>
      <c r="AH2250" s="455" t="n">
        <v>0</v>
      </c>
      <c r="AI2250" s="455" t="n">
        <v>367134</v>
      </c>
      <c r="AJ2250" s="455" t="n">
        <v>0</v>
      </c>
      <c r="AK2250" s="455" t="n">
        <v>0</v>
      </c>
      <c r="AL2250" s="455" t="n">
        <v>0</v>
      </c>
      <c r="AM2250" s="455" t="n">
        <v>0</v>
      </c>
      <c r="AN2250" s="455" t="n">
        <v>0</v>
      </c>
      <c r="AO2250" s="455" t="n">
        <v>0</v>
      </c>
      <c r="AP2250" s="455" t="n">
        <v>0</v>
      </c>
      <c r="AQ2250" s="455" t="n">
        <v>0</v>
      </c>
      <c r="AR2250" s="418" t="inlineStr"/>
      <c r="AS2250" s="418" t="inlineStr">
        <is>
          <t>Freight &amp; Associated Surcharges</t>
        </is>
      </c>
      <c r="AT2250" s="418" t="inlineStr">
        <is>
          <t>បានប្រកាសពន្ធ</t>
        </is>
      </c>
    </row>
    <row r="2251">
      <c r="A2251" s="417" t="n">
        <v>2242</v>
      </c>
      <c r="B2251" s="418" t="inlineStr">
        <is>
          <t>Customs Processing Fee</t>
        </is>
      </c>
      <c r="C2251" s="418" t="inlineStr">
        <is>
          <t>ហ្វេដិច អិចប្រេស (ខេមបូឌា) ឯ.ក</t>
        </is>
      </c>
      <c r="D2251" s="418" t="inlineStr">
        <is>
          <t>K003-902102378</t>
        </is>
      </c>
      <c r="E2251" s="418" t="inlineStr">
        <is>
          <t>122000199</t>
        </is>
      </c>
      <c r="F2251" s="419" t="n">
        <v>44886</v>
      </c>
      <c r="G2251" s="420" t="n">
        <v>327767</v>
      </c>
      <c r="H2251" s="418" t="n"/>
      <c r="I2251" s="455" t="n">
        <v>327767</v>
      </c>
      <c r="J2251" s="418">
        <f>IF(L2251&lt;&gt;"",L2251,K2251)</f>
        <v/>
      </c>
      <c r="K2251" s="418">
        <f>IF(AND(T2251=TRUE, U2251=TRUE, V2251=TRUE), IF(W2251&lt;-0.05, "អនុញ្ញាត (អ្នកផ្គត់ផ្គង់ប្រកាសខ្វះ)", "បានប្រកាស (អនុញ្ញាត)"), IF(AND(T2251=FALSE, U2251=FALSE, V2251=FALSE), "ព្យួរទុក (មិនមានទិន្នន័យ)", "ប្រកាសខុស (ព្យួរទុក)"))</f>
        <v/>
      </c>
      <c r="L2251" s="418" t="inlineStr"/>
      <c r="M2251" s="418" t="inlineStr"/>
      <c r="N2251" s="455" t="n"/>
      <c r="O2251" s="455">
        <f>IF(W2251&lt;0,AI2251,I2251)</f>
        <v/>
      </c>
      <c r="P2251" s="455">
        <f>I2251-O2251</f>
        <v/>
      </c>
      <c r="Q2251" s="418" t="n"/>
      <c r="R2251" s="418" t="inlineStr">
        <is>
          <t>122000199</t>
        </is>
      </c>
      <c r="S2251" s="418" t="inlineStr">
        <is>
          <t>122000199</t>
        </is>
      </c>
      <c r="T2251" s="418">
        <f>R2251=S2251</f>
        <v/>
      </c>
      <c r="U2251" s="418">
        <f>AND(MONTH(F2251)=MONTH(Y2251), YEAR(F2251)=YEAR(Y2251))</f>
        <v/>
      </c>
      <c r="V2251" s="418">
        <f>AND(AC2251&lt;&gt;"", 'Company information'!D$4&lt;&gt;"", RIGHT(SUBSTITUTE(AC2251,"-",""),9)=RIGHT(SUBSTITUTE('Company information'!D$4,"-",""),9))</f>
        <v/>
      </c>
      <c r="W2251" s="418">
        <f>AI2251-I2251</f>
        <v/>
      </c>
      <c r="X2251" s="455" t="n"/>
      <c r="Y2251" s="419" t="n">
        <v>44886</v>
      </c>
      <c r="Z2251" s="418" t="inlineStr">
        <is>
          <t>122000199</t>
        </is>
      </c>
      <c r="AA2251" s="418" t="inlineStr"/>
      <c r="AB2251" s="418" t="inlineStr">
        <is>
          <t>បុគ្គលជាប់អាករ</t>
        </is>
      </c>
      <c r="AC2251" s="418" t="inlineStr">
        <is>
          <t>L001-100067123</t>
        </is>
      </c>
      <c r="AD2251" s="418" t="inlineStr">
        <is>
          <t>រីឡាយអេប៊ល សូស អ៊ិនដាសស្រ្ទៀល (ខេមបូឌា)</t>
        </is>
      </c>
      <c r="AE2251" s="455" t="n">
        <v>3605438</v>
      </c>
      <c r="AF2251" s="455" t="n">
        <v>3277671</v>
      </c>
      <c r="AG2251" s="455" t="n">
        <v>0</v>
      </c>
      <c r="AH2251" s="455" t="n">
        <v>0</v>
      </c>
      <c r="AI2251" s="455" t="n">
        <v>327767</v>
      </c>
      <c r="AJ2251" s="455" t="n">
        <v>0</v>
      </c>
      <c r="AK2251" s="455" t="n">
        <v>0</v>
      </c>
      <c r="AL2251" s="455" t="n">
        <v>0</v>
      </c>
      <c r="AM2251" s="455" t="n">
        <v>0</v>
      </c>
      <c r="AN2251" s="455" t="n">
        <v>0</v>
      </c>
      <c r="AO2251" s="455" t="n">
        <v>0</v>
      </c>
      <c r="AP2251" s="455" t="n">
        <v>0</v>
      </c>
      <c r="AQ2251" s="455" t="n">
        <v>0</v>
      </c>
      <c r="AR2251" s="418" t="inlineStr"/>
      <c r="AS2251" s="418" t="inlineStr">
        <is>
          <t>Freight &amp; Associated Surcharges</t>
        </is>
      </c>
      <c r="AT2251" s="418" t="inlineStr">
        <is>
          <t>បានប្រកាសពន្ធ</t>
        </is>
      </c>
    </row>
    <row r="2252">
      <c r="A2252" s="417" t="n">
        <v>2243</v>
      </c>
      <c r="B2252" s="418" t="inlineStr">
        <is>
          <t>Shipment Expense</t>
        </is>
      </c>
      <c r="C2252" s="418" t="inlineStr">
        <is>
          <t>ហ្វេដិច អិចប្រេស (ខេមបូឌា) ឯ.ក</t>
        </is>
      </c>
      <c r="D2252" s="418" t="inlineStr">
        <is>
          <t>K003-902102378</t>
        </is>
      </c>
      <c r="E2252" s="418" t="inlineStr">
        <is>
          <t>122000158</t>
        </is>
      </c>
      <c r="F2252" s="419" t="n">
        <v>44879</v>
      </c>
      <c r="G2252" s="420" t="n">
        <v>224445</v>
      </c>
      <c r="H2252" s="418" t="n"/>
      <c r="I2252" s="455" t="n">
        <v>224445</v>
      </c>
      <c r="J2252" s="418">
        <f>IF(L2252&lt;&gt;"",L2252,K2252)</f>
        <v/>
      </c>
      <c r="K2252" s="418">
        <f>IF(AND(T2252=TRUE, U2252=TRUE, V2252=TRUE), IF(W2252&lt;-0.05, "អនុញ្ញាត (អ្នកផ្គត់ផ្គង់ប្រកាសខ្វះ)", "បានប្រកាស (អនុញ្ញាត)"), IF(AND(T2252=FALSE, U2252=FALSE, V2252=FALSE), "ព្យួរទុក (មិនមានទិន្នន័យ)", "ប្រកាសខុស (ព្យួរទុក)"))</f>
        <v/>
      </c>
      <c r="L2252" s="418" t="inlineStr"/>
      <c r="M2252" s="418" t="inlineStr"/>
      <c r="N2252" s="455" t="n"/>
      <c r="O2252" s="455">
        <f>IF(W2252&lt;0,AI2252,I2252)</f>
        <v/>
      </c>
      <c r="P2252" s="455">
        <f>I2252-O2252</f>
        <v/>
      </c>
      <c r="Q2252" s="418" t="n"/>
      <c r="R2252" s="418" t="inlineStr">
        <is>
          <t>122000158</t>
        </is>
      </c>
      <c r="S2252" s="418" t="inlineStr">
        <is>
          <t>122000158</t>
        </is>
      </c>
      <c r="T2252" s="418">
        <f>R2252=S2252</f>
        <v/>
      </c>
      <c r="U2252" s="418">
        <f>AND(MONTH(F2252)=MONTH(Y2252), YEAR(F2252)=YEAR(Y2252))</f>
        <v/>
      </c>
      <c r="V2252" s="418">
        <f>AND(AC2252&lt;&gt;"", 'Company information'!D$4&lt;&gt;"", RIGHT(SUBSTITUTE(AC2252,"-",""),9)=RIGHT(SUBSTITUTE('Company information'!D$4,"-",""),9))</f>
        <v/>
      </c>
      <c r="W2252" s="418">
        <f>AI2252-I2252</f>
        <v/>
      </c>
      <c r="X2252" s="455" t="n"/>
      <c r="Y2252" s="419" t="n">
        <v>44879</v>
      </c>
      <c r="Z2252" s="418" t="inlineStr">
        <is>
          <t>122000158</t>
        </is>
      </c>
      <c r="AA2252" s="418" t="inlineStr"/>
      <c r="AB2252" s="418" t="inlineStr">
        <is>
          <t>បុគ្គលជាប់អាករ</t>
        </is>
      </c>
      <c r="AC2252" s="418" t="inlineStr">
        <is>
          <t>L001-100067123</t>
        </is>
      </c>
      <c r="AD2252" s="418" t="inlineStr">
        <is>
          <t>រីឡាយអេប៊ល សូស អ៊ិនដាសស្រ្ទៀល (ខេមបូឌា)</t>
        </is>
      </c>
      <c r="AE2252" s="455" t="n">
        <v>2468900</v>
      </c>
      <c r="AF2252" s="455" t="n">
        <v>2244455</v>
      </c>
      <c r="AG2252" s="455" t="n">
        <v>0</v>
      </c>
      <c r="AH2252" s="455" t="n">
        <v>0</v>
      </c>
      <c r="AI2252" s="455" t="n">
        <v>224445</v>
      </c>
      <c r="AJ2252" s="455" t="n">
        <v>0</v>
      </c>
      <c r="AK2252" s="455" t="n">
        <v>0</v>
      </c>
      <c r="AL2252" s="455" t="n">
        <v>0</v>
      </c>
      <c r="AM2252" s="455" t="n">
        <v>0</v>
      </c>
      <c r="AN2252" s="455" t="n">
        <v>0</v>
      </c>
      <c r="AO2252" s="455" t="n">
        <v>0</v>
      </c>
      <c r="AP2252" s="455" t="n">
        <v>0</v>
      </c>
      <c r="AQ2252" s="455" t="n">
        <v>0</v>
      </c>
      <c r="AR2252" s="418" t="inlineStr"/>
      <c r="AS2252" s="418" t="inlineStr">
        <is>
          <t>Freight &amp; Associated Surcharges</t>
        </is>
      </c>
      <c r="AT2252" s="418" t="inlineStr">
        <is>
          <t>បានប្រកាសពន្ធ</t>
        </is>
      </c>
    </row>
    <row r="2253">
      <c r="A2253" s="417" t="n">
        <v>2244</v>
      </c>
      <c r="B2253" s="418" t="inlineStr">
        <is>
          <t>Customs Processing Fee</t>
        </is>
      </c>
      <c r="C2253" s="418" t="inlineStr">
        <is>
          <t>ហ្វេដិច អិចប្រេស (ខេមបូឌា) ឯ.ក</t>
        </is>
      </c>
      <c r="D2253" s="418" t="inlineStr">
        <is>
          <t>K003-902102378</t>
        </is>
      </c>
      <c r="E2253" s="418" t="inlineStr">
        <is>
          <t>122000119</t>
        </is>
      </c>
      <c r="F2253" s="419" t="n">
        <v>44845</v>
      </c>
      <c r="G2253" s="420" t="n">
        <v>227197</v>
      </c>
      <c r="H2253" s="418" t="n"/>
      <c r="I2253" s="455" t="n">
        <v>227197</v>
      </c>
      <c r="J2253" s="418">
        <f>IF(L2253&lt;&gt;"",L2253,K2253)</f>
        <v/>
      </c>
      <c r="K2253" s="418">
        <f>IF(AND(T2253=TRUE, U2253=TRUE, V2253=TRUE), IF(W2253&lt;-0.05, "អនុញ្ញាត (អ្នកផ្គត់ផ្គង់ប្រកាសខ្វះ)", "បានប្រកាស (អនុញ្ញាត)"), IF(AND(T2253=FALSE, U2253=FALSE, V2253=FALSE), "ព្យួរទុក (មិនមានទិន្នន័យ)", "ប្រកាសខុស (ព្យួរទុក)"))</f>
        <v/>
      </c>
      <c r="L2253" s="418" t="inlineStr"/>
      <c r="M2253" s="418" t="inlineStr"/>
      <c r="N2253" s="455" t="n"/>
      <c r="O2253" s="455">
        <f>IF(W2253&lt;0,AI2253,I2253)</f>
        <v/>
      </c>
      <c r="P2253" s="455">
        <f>I2253-O2253</f>
        <v/>
      </c>
      <c r="Q2253" s="418" t="n"/>
      <c r="R2253" s="418" t="inlineStr">
        <is>
          <t>122000119</t>
        </is>
      </c>
      <c r="S2253" s="418" t="inlineStr">
        <is>
          <t>122000119</t>
        </is>
      </c>
      <c r="T2253" s="418">
        <f>R2253=S2253</f>
        <v/>
      </c>
      <c r="U2253" s="418">
        <f>AND(MONTH(F2253)=MONTH(Y2253), YEAR(F2253)=YEAR(Y2253))</f>
        <v/>
      </c>
      <c r="V2253" s="418">
        <f>AND(AC2253&lt;&gt;"", 'Company information'!D$4&lt;&gt;"", RIGHT(SUBSTITUTE(AC2253,"-",""),9)=RIGHT(SUBSTITUTE('Company information'!D$4,"-",""),9))</f>
        <v/>
      </c>
      <c r="W2253" s="418">
        <f>AI2253-I2253</f>
        <v/>
      </c>
      <c r="X2253" s="455" t="n"/>
      <c r="Y2253" s="419" t="n">
        <v>44875</v>
      </c>
      <c r="Z2253" s="418" t="inlineStr">
        <is>
          <t>122000119</t>
        </is>
      </c>
      <c r="AA2253" s="418" t="inlineStr"/>
      <c r="AB2253" s="418" t="inlineStr">
        <is>
          <t>បុគ្គលជាប់អាករ</t>
        </is>
      </c>
      <c r="AC2253" s="418" t="inlineStr">
        <is>
          <t>L001-100067123</t>
        </is>
      </c>
      <c r="AD2253" s="418" t="inlineStr">
        <is>
          <t>រីឡាយអេប៊ល សូស អ៊ិនដាសស្រ្ទៀល (ខេមបូឌា)</t>
        </is>
      </c>
      <c r="AE2253" s="455" t="n">
        <v>2499167</v>
      </c>
      <c r="AF2253" s="455" t="n">
        <v>2271970</v>
      </c>
      <c r="AG2253" s="455" t="n">
        <v>0</v>
      </c>
      <c r="AH2253" s="455" t="n">
        <v>0</v>
      </c>
      <c r="AI2253" s="455" t="n">
        <v>227197</v>
      </c>
      <c r="AJ2253" s="455" t="n">
        <v>0</v>
      </c>
      <c r="AK2253" s="455" t="n">
        <v>0</v>
      </c>
      <c r="AL2253" s="455" t="n">
        <v>0</v>
      </c>
      <c r="AM2253" s="455" t="n">
        <v>0</v>
      </c>
      <c r="AN2253" s="455" t="n">
        <v>0</v>
      </c>
      <c r="AO2253" s="455" t="n">
        <v>0</v>
      </c>
      <c r="AP2253" s="455" t="n">
        <v>0</v>
      </c>
      <c r="AQ2253" s="455" t="n">
        <v>0</v>
      </c>
      <c r="AR2253" s="418" t="inlineStr"/>
      <c r="AS2253" s="418" t="inlineStr">
        <is>
          <t>Freight &amp; Associated Surcharges</t>
        </is>
      </c>
      <c r="AT2253" s="418" t="inlineStr">
        <is>
          <t>បានប្រកាសពន្ធ</t>
        </is>
      </c>
    </row>
    <row r="2254">
      <c r="A2254" s="417" t="n">
        <v>2245</v>
      </c>
      <c r="B2254" s="418" t="inlineStr">
        <is>
          <t>Shipment Expense</t>
        </is>
      </c>
      <c r="C2254" s="418" t="inlineStr">
        <is>
          <t>ប៊ី. ភី. ស៊ី ត្រេឌីង</t>
        </is>
      </c>
      <c r="D2254" s="418" t="inlineStr">
        <is>
          <t>L001-100109551</t>
        </is>
      </c>
      <c r="E2254" s="418" t="inlineStr">
        <is>
          <t>BPC-0516/2022</t>
        </is>
      </c>
      <c r="F2254" s="419" t="n">
        <v>44890</v>
      </c>
      <c r="G2254" s="420" t="n">
        <v>1603992</v>
      </c>
      <c r="H2254" s="418" t="n"/>
      <c r="I2254" s="455" t="n">
        <v>1603992</v>
      </c>
      <c r="J2254" s="418">
        <f>IF(L2254&lt;&gt;"",L2254,K2254)</f>
        <v/>
      </c>
      <c r="K2254" s="418">
        <f>IF(AND(T2254=TRUE, U2254=TRUE, V2254=TRUE), IF(W2254&lt;-0.05, "អនុញ្ញាត (អ្នកផ្គត់ផ្គង់ប្រកាសខ្វះ)", "បានប្រកាស (អនុញ្ញាត)"), IF(AND(T2254=FALSE, U2254=FALSE, V2254=FALSE), "ព្យួរទុក (មិនមានទិន្នន័យ)", "ប្រកាសខុស (ព្យួរទុក)"))</f>
        <v/>
      </c>
      <c r="L2254" s="418" t="inlineStr"/>
      <c r="M2254" s="418" t="inlineStr"/>
      <c r="N2254" s="455" t="n"/>
      <c r="O2254" s="455">
        <f>IF(W2254&lt;0,AI2254,I2254)</f>
        <v/>
      </c>
      <c r="P2254" s="455">
        <f>I2254-O2254</f>
        <v/>
      </c>
      <c r="Q2254" s="418" t="n"/>
      <c r="R2254" s="418" t="inlineStr">
        <is>
          <t>BPC-0516/2022</t>
        </is>
      </c>
      <c r="S2254" s="418" t="inlineStr">
        <is>
          <t>BPC-0516/2022</t>
        </is>
      </c>
      <c r="T2254" s="418">
        <f>R2254=S2254</f>
        <v/>
      </c>
      <c r="U2254" s="418">
        <f>AND(MONTH(F2254)=MONTH(Y2254), YEAR(F2254)=YEAR(Y2254))</f>
        <v/>
      </c>
      <c r="V2254" s="418">
        <f>AND(AC2254&lt;&gt;"", 'Company information'!D$4&lt;&gt;"", RIGHT(SUBSTITUTE(AC2254,"-",""),9)=RIGHT(SUBSTITUTE('Company information'!D$4,"-",""),9))</f>
        <v/>
      </c>
      <c r="W2254" s="418">
        <f>AI2254-I2254</f>
        <v/>
      </c>
      <c r="X2254" s="455" t="n"/>
      <c r="Y2254" s="419" t="n">
        <v>44890</v>
      </c>
      <c r="Z2254" s="418" t="inlineStr">
        <is>
          <t>BPC-0516/2022</t>
        </is>
      </c>
      <c r="AA2254" s="418" t="inlineStr"/>
      <c r="AB2254" s="418" t="inlineStr">
        <is>
          <t>បុគ្គលជាប់អាករ</t>
        </is>
      </c>
      <c r="AC2254" s="418" t="inlineStr">
        <is>
          <t>L001-100067123</t>
        </is>
      </c>
      <c r="AD2254" s="418" t="inlineStr">
        <is>
          <t>រីឡាយអេប៊ល សូស អ៊ិនដាសស្រ្ទៀល (ខេមបូឌា)</t>
        </is>
      </c>
      <c r="AE2254" s="455" t="n">
        <v>17643912</v>
      </c>
      <c r="AF2254" s="455" t="n">
        <v>16039920</v>
      </c>
      <c r="AG2254" s="455" t="n">
        <v>0</v>
      </c>
      <c r="AH2254" s="455" t="n">
        <v>0</v>
      </c>
      <c r="AI2254" s="455" t="n">
        <v>1603992</v>
      </c>
      <c r="AJ2254" s="455" t="n">
        <v>0</v>
      </c>
      <c r="AK2254" s="455" t="n">
        <v>0</v>
      </c>
      <c r="AL2254" s="455" t="n">
        <v>0</v>
      </c>
      <c r="AM2254" s="455" t="n">
        <v>0</v>
      </c>
      <c r="AN2254" s="455" t="n">
        <v>0</v>
      </c>
      <c r="AO2254" s="455" t="n">
        <v>0</v>
      </c>
      <c r="AP2254" s="455" t="n">
        <v>0</v>
      </c>
      <c r="AQ2254" s="455" t="n">
        <v>0</v>
      </c>
      <c r="AR2254" s="418" t="inlineStr"/>
      <c r="AS2254" s="418" t="inlineStr">
        <is>
          <t>លក់ភេសជ្ជៈ</t>
        </is>
      </c>
      <c r="AT2254" s="418" t="inlineStr">
        <is>
          <t>បានប្រកាសពន្ធ</t>
        </is>
      </c>
    </row>
    <row r="2255">
      <c r="A2255" s="417" t="n">
        <v>2246</v>
      </c>
      <c r="B2255" s="418" t="inlineStr">
        <is>
          <t>Customs Processing Fee</t>
        </is>
      </c>
      <c r="C2255" s="418" t="inlineStr">
        <is>
          <t>ប៊ី. ភី. ស៊ី ត្រេឌីង</t>
        </is>
      </c>
      <c r="D2255" s="418" t="inlineStr">
        <is>
          <t>L001-100109551</t>
        </is>
      </c>
      <c r="E2255" s="418" t="inlineStr">
        <is>
          <t>BPC-0486/2022</t>
        </is>
      </c>
      <c r="F2255" s="419" t="n">
        <v>44631</v>
      </c>
      <c r="G2255" s="420" t="n">
        <v>803548</v>
      </c>
      <c r="H2255" s="418" t="n"/>
      <c r="I2255" s="455" t="n">
        <v>803548</v>
      </c>
      <c r="J2255" s="418">
        <f>IF(L2255&lt;&gt;"",L2255,K2255)</f>
        <v/>
      </c>
      <c r="K2255" s="418">
        <f>IF(AND(T2255=TRUE, U2255=TRUE, V2255=TRUE), IF(W2255&lt;-0.05, "អនុញ្ញាត (អ្នកផ្គត់ផ្គង់ប្រកាសខ្វះ)", "បានប្រកាស (អនុញ្ញាត)"), IF(AND(T2255=FALSE, U2255=FALSE, V2255=FALSE), "ព្យួរទុក (មិនមានទិន្នន័យ)", "ប្រកាសខុស (ព្យួរទុក)"))</f>
        <v/>
      </c>
      <c r="L2255" s="418" t="inlineStr"/>
      <c r="M2255" s="418" t="inlineStr"/>
      <c r="N2255" s="455" t="n"/>
      <c r="O2255" s="455">
        <f>IF(W2255&lt;0,AI2255,I2255)</f>
        <v/>
      </c>
      <c r="P2255" s="455">
        <f>I2255-O2255</f>
        <v/>
      </c>
      <c r="Q2255" s="418" t="n"/>
      <c r="R2255" s="418" t="inlineStr">
        <is>
          <t>BPC-0486/2022</t>
        </is>
      </c>
      <c r="S2255" s="418" t="inlineStr">
        <is>
          <t>BPC-0486/2022</t>
        </is>
      </c>
      <c r="T2255" s="418">
        <f>R2255=S2255</f>
        <v/>
      </c>
      <c r="U2255" s="418">
        <f>AND(MONTH(F2255)=MONTH(Y2255), YEAR(F2255)=YEAR(Y2255))</f>
        <v/>
      </c>
      <c r="V2255" s="418">
        <f>AND(AC2255&lt;&gt;"", 'Company information'!D$4&lt;&gt;"", RIGHT(SUBSTITUTE(AC2255,"-",""),9)=RIGHT(SUBSTITUTE('Company information'!D$4,"-",""),9))</f>
        <v/>
      </c>
      <c r="W2255" s="418">
        <f>AI2255-I2255</f>
        <v/>
      </c>
      <c r="X2255" s="455" t="n"/>
      <c r="Y2255" s="419" t="n">
        <v>44868</v>
      </c>
      <c r="Z2255" s="418" t="inlineStr">
        <is>
          <t>BPC-0486/2022</t>
        </is>
      </c>
      <c r="AA2255" s="418" t="inlineStr"/>
      <c r="AB2255" s="418" t="inlineStr">
        <is>
          <t>បុគ្គលជាប់អាករ</t>
        </is>
      </c>
      <c r="AC2255" s="418" t="inlineStr">
        <is>
          <t>L001-100067123</t>
        </is>
      </c>
      <c r="AD2255" s="418" t="inlineStr">
        <is>
          <t>រីឡាយអេប៊ល សូស អ៊ិនដាសស្រ្ទៀល (ខេមបូឌា)</t>
        </is>
      </c>
      <c r="AE2255" s="455" t="n">
        <v>8839028</v>
      </c>
      <c r="AF2255" s="455" t="n">
        <v>8035480</v>
      </c>
      <c r="AG2255" s="455" t="n">
        <v>0</v>
      </c>
      <c r="AH2255" s="455" t="n">
        <v>0</v>
      </c>
      <c r="AI2255" s="455" t="n">
        <v>803548</v>
      </c>
      <c r="AJ2255" s="455" t="n">
        <v>0</v>
      </c>
      <c r="AK2255" s="455" t="n">
        <v>0</v>
      </c>
      <c r="AL2255" s="455" t="n">
        <v>0</v>
      </c>
      <c r="AM2255" s="455" t="n">
        <v>0</v>
      </c>
      <c r="AN2255" s="455" t="n">
        <v>0</v>
      </c>
      <c r="AO2255" s="455" t="n">
        <v>0</v>
      </c>
      <c r="AP2255" s="455" t="n">
        <v>0</v>
      </c>
      <c r="AQ2255" s="455" t="n">
        <v>0</v>
      </c>
      <c r="AR2255" s="418" t="inlineStr"/>
      <c r="AS2255" s="418" t="inlineStr">
        <is>
          <t>លក់ភេសជ្ជៈ</t>
        </is>
      </c>
      <c r="AT2255" s="418" t="inlineStr">
        <is>
          <t>បានប្រកាសពន្ធ</t>
        </is>
      </c>
    </row>
    <row r="2256">
      <c r="A2256" s="417" t="n">
        <v>2247</v>
      </c>
      <c r="B2256" s="418" t="inlineStr">
        <is>
          <t>Export Custom Clearance, Overtime Charges and Standby Fee</t>
        </is>
      </c>
      <c r="C2256" s="418" t="inlineStr">
        <is>
          <t>អង្គរ ឌែរី ប្រូដាក ខូ អិលធីឌី</t>
        </is>
      </c>
      <c r="D2256" s="418" t="inlineStr">
        <is>
          <t>L001-100193374</t>
        </is>
      </c>
      <c r="E2256" s="418" t="inlineStr">
        <is>
          <t>TI22-036914</t>
        </is>
      </c>
      <c r="F2256" s="419" t="n">
        <v>44880</v>
      </c>
      <c r="G2256" s="420" t="n">
        <v>885317</v>
      </c>
      <c r="H2256" s="418" t="n"/>
      <c r="I2256" s="455" t="n">
        <v>885317</v>
      </c>
      <c r="J2256" s="418">
        <f>IF(L2256&lt;&gt;"",L2256,K2256)</f>
        <v/>
      </c>
      <c r="K2256" s="418">
        <f>IF(AND(T2256=TRUE, U2256=TRUE, V2256=TRUE), IF(W2256&lt;-0.05, "អនុញ្ញាត (អ្នកផ្គត់ផ្គង់ប្រកាសខ្វះ)", "បានប្រកាស (អនុញ្ញាត)"), IF(AND(T2256=FALSE, U2256=FALSE, V2256=FALSE), "ព្យួរទុក (មិនមានទិន្នន័យ)", "ប្រកាសខុស (ព្យួរទុក)"))</f>
        <v/>
      </c>
      <c r="L2256" s="418" t="inlineStr"/>
      <c r="M2256" s="418" t="inlineStr"/>
      <c r="N2256" s="455" t="n"/>
      <c r="O2256" s="455">
        <f>IF(W2256&lt;0,AI2256,I2256)</f>
        <v/>
      </c>
      <c r="P2256" s="455">
        <f>I2256-O2256</f>
        <v/>
      </c>
      <c r="Q2256" s="418" t="n"/>
      <c r="R2256" s="418" t="inlineStr">
        <is>
          <t>TI22-036914</t>
        </is>
      </c>
      <c r="S2256" s="418" t="inlineStr">
        <is>
          <t>TI22-036914</t>
        </is>
      </c>
      <c r="T2256" s="418">
        <f>R2256=S2256</f>
        <v/>
      </c>
      <c r="U2256" s="418">
        <f>AND(MONTH(F2256)=MONTH(Y2256), YEAR(F2256)=YEAR(Y2256))</f>
        <v/>
      </c>
      <c r="V2256" s="418">
        <f>AND(AC2256&lt;&gt;"", 'Company information'!D$4&lt;&gt;"", RIGHT(SUBSTITUTE(AC2256,"-",""),9)=RIGHT(SUBSTITUTE('Company information'!D$4,"-",""),9))</f>
        <v/>
      </c>
      <c r="W2256" s="418">
        <f>AI2256-I2256</f>
        <v/>
      </c>
      <c r="X2256" s="455" t="n"/>
      <c r="Y2256" s="419" t="n">
        <v>44880</v>
      </c>
      <c r="Z2256" s="418" t="inlineStr">
        <is>
          <t>TI22-036914</t>
        </is>
      </c>
      <c r="AA2256" s="418" t="inlineStr"/>
      <c r="AB2256" s="418" t="inlineStr">
        <is>
          <t>បុគ្គលជាប់អាករ</t>
        </is>
      </c>
      <c r="AC2256" s="418" t="inlineStr">
        <is>
          <t>L001-100067123</t>
        </is>
      </c>
      <c r="AD2256" s="418" t="inlineStr">
        <is>
          <t>រីឡាយអេប៊ល សូស អ៊ិនដាសស្រ្ទៀល (ខេមបូឌា)</t>
        </is>
      </c>
      <c r="AE2256" s="455" t="n">
        <v>9738483</v>
      </c>
      <c r="AF2256" s="455" t="n">
        <v>8853166</v>
      </c>
      <c r="AG2256" s="455" t="n">
        <v>0</v>
      </c>
      <c r="AH2256" s="455" t="n">
        <v>0</v>
      </c>
      <c r="AI2256" s="455" t="n">
        <v>885317</v>
      </c>
      <c r="AJ2256" s="455" t="n">
        <v>0</v>
      </c>
      <c r="AK2256" s="455" t="n">
        <v>0</v>
      </c>
      <c r="AL2256" s="455" t="n">
        <v>0</v>
      </c>
      <c r="AM2256" s="455" t="n">
        <v>0</v>
      </c>
      <c r="AN2256" s="455" t="n">
        <v>0</v>
      </c>
      <c r="AO2256" s="455" t="n">
        <v>0</v>
      </c>
      <c r="AP2256" s="455" t="n">
        <v>0</v>
      </c>
      <c r="AQ2256" s="455" t="n">
        <v>0</v>
      </c>
      <c r="AR2256" s="418" t="inlineStr"/>
      <c r="AS2256" s="418" t="inlineStr">
        <is>
          <t>ADM milk Sweetened 180ml</t>
        </is>
      </c>
      <c r="AT2256" s="418" t="inlineStr">
        <is>
          <t>បានប្រកាសពន្ធ</t>
        </is>
      </c>
    </row>
    <row r="2257">
      <c r="A2257" s="417" t="n">
        <v>2248</v>
      </c>
      <c r="B2257" s="418" t="inlineStr">
        <is>
          <t>Export Custom Clearance</t>
        </is>
      </c>
      <c r="C2257" s="418" t="inlineStr">
        <is>
          <t>អង្គរ ឌែរី ប្រូដាក ខូ អិលធីឌី</t>
        </is>
      </c>
      <c r="D2257" s="418" t="inlineStr">
        <is>
          <t>L001-100193374</t>
        </is>
      </c>
      <c r="E2257" s="418" t="inlineStr">
        <is>
          <t>TI22-036902</t>
        </is>
      </c>
      <c r="F2257" s="419" t="n">
        <v>44880</v>
      </c>
      <c r="G2257" s="420" t="n">
        <v>885317</v>
      </c>
      <c r="H2257" s="418" t="n"/>
      <c r="I2257" s="455" t="n">
        <v>885317</v>
      </c>
      <c r="J2257" s="418">
        <f>IF(L2257&lt;&gt;"",L2257,K2257)</f>
        <v/>
      </c>
      <c r="K2257" s="418">
        <f>IF(AND(T2257=TRUE, U2257=TRUE, V2257=TRUE), IF(W2257&lt;-0.05, "អនុញ្ញាត (អ្នកផ្គត់ផ្គង់ប្រកាសខ្វះ)", "បានប្រកាស (អនុញ្ញាត)"), IF(AND(T2257=FALSE, U2257=FALSE, V2257=FALSE), "ព្យួរទុក (មិនមានទិន្នន័យ)", "ប្រកាសខុស (ព្យួរទុក)"))</f>
        <v/>
      </c>
      <c r="L2257" s="418" t="inlineStr"/>
      <c r="M2257" s="418" t="inlineStr"/>
      <c r="N2257" s="455" t="n"/>
      <c r="O2257" s="455">
        <f>IF(W2257&lt;0,AI2257,I2257)</f>
        <v/>
      </c>
      <c r="P2257" s="455">
        <f>I2257-O2257</f>
        <v/>
      </c>
      <c r="Q2257" s="418" t="n"/>
      <c r="R2257" s="418" t="inlineStr">
        <is>
          <t>TI22-036902</t>
        </is>
      </c>
      <c r="S2257" s="418" t="inlineStr">
        <is>
          <t>TI22-036902</t>
        </is>
      </c>
      <c r="T2257" s="418">
        <f>R2257=S2257</f>
        <v/>
      </c>
      <c r="U2257" s="418">
        <f>AND(MONTH(F2257)=MONTH(Y2257), YEAR(F2257)=YEAR(Y2257))</f>
        <v/>
      </c>
      <c r="V2257" s="418">
        <f>AND(AC2257&lt;&gt;"", 'Company information'!D$4&lt;&gt;"", RIGHT(SUBSTITUTE(AC2257,"-",""),9)=RIGHT(SUBSTITUTE('Company information'!D$4,"-",""),9))</f>
        <v/>
      </c>
      <c r="W2257" s="418">
        <f>AI2257-I2257</f>
        <v/>
      </c>
      <c r="X2257" s="455" t="n"/>
      <c r="Y2257" s="419" t="n">
        <v>44880</v>
      </c>
      <c r="Z2257" s="418" t="inlineStr">
        <is>
          <t>TI22-036902</t>
        </is>
      </c>
      <c r="AA2257" s="418" t="inlineStr"/>
      <c r="AB2257" s="418" t="inlineStr">
        <is>
          <t>បុគ្គលជាប់អាករ</t>
        </is>
      </c>
      <c r="AC2257" s="418" t="inlineStr">
        <is>
          <t>L001-100067123</t>
        </is>
      </c>
      <c r="AD2257" s="418" t="inlineStr">
        <is>
          <t>រីឡាយអេប៊ល សូស អ៊ិនដាសស្រ្ទៀល (ខេមបូឌា)</t>
        </is>
      </c>
      <c r="AE2257" s="455" t="n">
        <v>9738483</v>
      </c>
      <c r="AF2257" s="455" t="n">
        <v>8853166</v>
      </c>
      <c r="AG2257" s="455" t="n">
        <v>0</v>
      </c>
      <c r="AH2257" s="455" t="n">
        <v>0</v>
      </c>
      <c r="AI2257" s="455" t="n">
        <v>885317</v>
      </c>
      <c r="AJ2257" s="455" t="n">
        <v>0</v>
      </c>
      <c r="AK2257" s="455" t="n">
        <v>0</v>
      </c>
      <c r="AL2257" s="455" t="n">
        <v>0</v>
      </c>
      <c r="AM2257" s="455" t="n">
        <v>0</v>
      </c>
      <c r="AN2257" s="455" t="n">
        <v>0</v>
      </c>
      <c r="AO2257" s="455" t="n">
        <v>0</v>
      </c>
      <c r="AP2257" s="455" t="n">
        <v>0</v>
      </c>
      <c r="AQ2257" s="455" t="n">
        <v>0</v>
      </c>
      <c r="AR2257" s="418" t="inlineStr"/>
      <c r="AS2257" s="418" t="inlineStr">
        <is>
          <t>ADM milk Sweetened 180ml</t>
        </is>
      </c>
      <c r="AT2257" s="418" t="inlineStr">
        <is>
          <t>បានប្រកាសពន្ធ</t>
        </is>
      </c>
    </row>
    <row r="2258">
      <c r="A2258" s="417" t="n">
        <v>2249</v>
      </c>
      <c r="B2258" s="418" t="inlineStr">
        <is>
          <t>Documentation Origin, Handling Charges Origin, PLACI Fee and HAWB Transmission Fee</t>
        </is>
      </c>
      <c r="C2258" s="418" t="inlineStr">
        <is>
          <t>អង្គរ ឌែរី ប្រូដាក ខូ អិលធីឌី</t>
        </is>
      </c>
      <c r="D2258" s="418" t="inlineStr">
        <is>
          <t>L001-100193374</t>
        </is>
      </c>
      <c r="E2258" s="418" t="inlineStr">
        <is>
          <t>TI22-035942</t>
        </is>
      </c>
      <c r="F2258" s="419" t="n">
        <v>44662</v>
      </c>
      <c r="G2258" s="420" t="n">
        <v>885103</v>
      </c>
      <c r="H2258" s="418" t="n"/>
      <c r="I2258" s="455" t="n">
        <v>885103</v>
      </c>
      <c r="J2258" s="418">
        <f>IF(L2258&lt;&gt;"",L2258,K2258)</f>
        <v/>
      </c>
      <c r="K2258" s="418">
        <f>IF(AND(T2258=TRUE, U2258=TRUE, V2258=TRUE), IF(W2258&lt;-0.05, "អនុញ្ញាត (អ្នកផ្គត់ផ្គង់ប្រកាសខ្វះ)", "បានប្រកាស (អនុញ្ញាត)"), IF(AND(T2258=FALSE, U2258=FALSE, V2258=FALSE), "ព្យួរទុក (មិនមានទិន្នន័យ)", "ប្រកាសខុស (ព្យួរទុក)"))</f>
        <v/>
      </c>
      <c r="L2258" s="418" t="inlineStr"/>
      <c r="M2258" s="418" t="inlineStr"/>
      <c r="N2258" s="455" t="n"/>
      <c r="O2258" s="455">
        <f>IF(W2258&lt;0,AI2258,I2258)</f>
        <v/>
      </c>
      <c r="P2258" s="455">
        <f>I2258-O2258</f>
        <v/>
      </c>
      <c r="Q2258" s="418" t="n"/>
      <c r="R2258" s="418" t="inlineStr">
        <is>
          <t>TI22-035942</t>
        </is>
      </c>
      <c r="S2258" s="418" t="inlineStr">
        <is>
          <t>TI22-035942</t>
        </is>
      </c>
      <c r="T2258" s="418">
        <f>R2258=S2258</f>
        <v/>
      </c>
      <c r="U2258" s="418">
        <f>AND(MONTH(F2258)=MONTH(Y2258), YEAR(F2258)=YEAR(Y2258))</f>
        <v/>
      </c>
      <c r="V2258" s="418">
        <f>AND(AC2258&lt;&gt;"", 'Company information'!D$4&lt;&gt;"", RIGHT(SUBSTITUTE(AC2258,"-",""),9)=RIGHT(SUBSTITUTE('Company information'!D$4,"-",""),9))</f>
        <v/>
      </c>
      <c r="W2258" s="418">
        <f>AI2258-I2258</f>
        <v/>
      </c>
      <c r="X2258" s="455" t="n"/>
      <c r="Y2258" s="419" t="n">
        <v>44869</v>
      </c>
      <c r="Z2258" s="418" t="inlineStr">
        <is>
          <t>TI22-035942</t>
        </is>
      </c>
      <c r="AA2258" s="418" t="inlineStr"/>
      <c r="AB2258" s="418" t="inlineStr">
        <is>
          <t>បុគ្គលជាប់អាករ</t>
        </is>
      </c>
      <c r="AC2258" s="418" t="inlineStr">
        <is>
          <t>L001-100067123</t>
        </is>
      </c>
      <c r="AD2258" s="418" t="inlineStr">
        <is>
          <t>រីឡាយអេប៊ល សូស អ៊ិនដាសស្រ្ទៀល (ខេមបូឌា)</t>
        </is>
      </c>
      <c r="AE2258" s="455" t="n">
        <v>9736133</v>
      </c>
      <c r="AF2258" s="455" t="n">
        <v>8851030</v>
      </c>
      <c r="AG2258" s="455" t="n">
        <v>0</v>
      </c>
      <c r="AH2258" s="455" t="n">
        <v>0</v>
      </c>
      <c r="AI2258" s="455" t="n">
        <v>885103</v>
      </c>
      <c r="AJ2258" s="455" t="n">
        <v>0</v>
      </c>
      <c r="AK2258" s="455" t="n">
        <v>0</v>
      </c>
      <c r="AL2258" s="455" t="n">
        <v>0</v>
      </c>
      <c r="AM2258" s="455" t="n">
        <v>0</v>
      </c>
      <c r="AN2258" s="455" t="n">
        <v>0</v>
      </c>
      <c r="AO2258" s="455" t="n">
        <v>0</v>
      </c>
      <c r="AP2258" s="455" t="n">
        <v>0</v>
      </c>
      <c r="AQ2258" s="455" t="n">
        <v>0</v>
      </c>
      <c r="AR2258" s="418" t="inlineStr"/>
      <c r="AS2258" s="418" t="inlineStr">
        <is>
          <t>ADM milk Sweetened 180ml</t>
        </is>
      </c>
      <c r="AT2258" s="418" t="inlineStr">
        <is>
          <t>បានប្រកាសពន្ធ</t>
        </is>
      </c>
    </row>
    <row r="2259">
      <c r="A2259" s="417" t="n">
        <v>2250</v>
      </c>
      <c r="B2259" s="418" t="inlineStr">
        <is>
          <t>Documentation Origin, Handling Charges Origin, PLACI Fee and HAWB Transmission Fee</t>
        </is>
      </c>
      <c r="C2259" s="418" t="inlineStr">
        <is>
          <t>អូ.អិម.អេស. (ខេមបូឌា)</t>
        </is>
      </c>
      <c r="D2259" s="418" t="inlineStr">
        <is>
          <t>K005-105004278</t>
        </is>
      </c>
      <c r="E2259" s="418" t="inlineStr">
        <is>
          <t>18179</t>
        </is>
      </c>
      <c r="F2259" s="419" t="n">
        <v>44887</v>
      </c>
      <c r="G2259" s="420" t="n">
        <v>6204</v>
      </c>
      <c r="H2259" s="418" t="n"/>
      <c r="I2259" s="455" t="n">
        <v>6204</v>
      </c>
      <c r="J2259" s="418">
        <f>IF(L2259&lt;&gt;"",L2259,K2259)</f>
        <v/>
      </c>
      <c r="K2259" s="418">
        <f>IF(AND(T2259=TRUE, U2259=TRUE, V2259=TRUE), IF(W2259&lt;-0.05, "អនុញ្ញាត (អ្នកផ្គត់ផ្គង់ប្រកាសខ្វះ)", "បានប្រកាស (អនុញ្ញាត)"), IF(AND(T2259=FALSE, U2259=FALSE, V2259=FALSE), "ព្យួរទុក (មិនមានទិន្នន័យ)", "ប្រកាសខុស (ព្យួរទុក)"))</f>
        <v/>
      </c>
      <c r="L2259" s="418" t="inlineStr"/>
      <c r="M2259" s="418" t="inlineStr"/>
      <c r="N2259" s="455" t="n"/>
      <c r="O2259" s="455">
        <f>IF(W2259&lt;0,AI2259,I2259)</f>
        <v/>
      </c>
      <c r="P2259" s="455">
        <f>I2259-O2259</f>
        <v/>
      </c>
      <c r="Q2259" s="418" t="n"/>
      <c r="R2259" s="418" t="inlineStr">
        <is>
          <t>18179</t>
        </is>
      </c>
      <c r="S2259" s="418" t="inlineStr">
        <is>
          <t>18179</t>
        </is>
      </c>
      <c r="T2259" s="418">
        <f>R2259=S2259</f>
        <v/>
      </c>
      <c r="U2259" s="418">
        <f>AND(MONTH(F2259)=MONTH(Y2259), YEAR(F2259)=YEAR(Y2259))</f>
        <v/>
      </c>
      <c r="V2259" s="418">
        <f>AND(AC2259&lt;&gt;"", 'Company information'!D$4&lt;&gt;"", RIGHT(SUBSTITUTE(AC2259,"-",""),9)=RIGHT(SUBSTITUTE('Company information'!D$4,"-",""),9))</f>
        <v/>
      </c>
      <c r="W2259" s="418">
        <f>AI2259-I2259</f>
        <v/>
      </c>
      <c r="X2259" s="455" t="n"/>
      <c r="Y2259" s="419" t="n">
        <v>44887</v>
      </c>
      <c r="Z2259" s="418" t="inlineStr">
        <is>
          <t>18179</t>
        </is>
      </c>
      <c r="AA2259" s="418" t="inlineStr"/>
      <c r="AB2259" s="418" t="inlineStr">
        <is>
          <t>បុគ្គលជាប់អាករ</t>
        </is>
      </c>
      <c r="AC2259" s="418" t="inlineStr">
        <is>
          <t>L001-100067123</t>
        </is>
      </c>
      <c r="AD2259" s="418" t="inlineStr">
        <is>
          <t>រីឡាយអេប៊ល សូស អ៊ិនដាសស្រ្ទៀល (ខេមបូឌា)</t>
        </is>
      </c>
      <c r="AE2259" s="455" t="n">
        <v>68244</v>
      </c>
      <c r="AF2259" s="455" t="n">
        <v>62040</v>
      </c>
      <c r="AG2259" s="455" t="n">
        <v>0</v>
      </c>
      <c r="AH2259" s="455" t="n">
        <v>0</v>
      </c>
      <c r="AI2259" s="455" t="n">
        <v>6204</v>
      </c>
      <c r="AJ2259" s="455" t="n">
        <v>0</v>
      </c>
      <c r="AK2259" s="455" t="n">
        <v>0</v>
      </c>
      <c r="AL2259" s="455" t="n">
        <v>0</v>
      </c>
      <c r="AM2259" s="455" t="n">
        <v>0</v>
      </c>
      <c r="AN2259" s="455" t="n">
        <v>0</v>
      </c>
      <c r="AO2259" s="455" t="n">
        <v>0</v>
      </c>
      <c r="AP2259" s="455" t="n">
        <v>0</v>
      </c>
      <c r="AQ2259" s="455" t="n">
        <v>0</v>
      </c>
      <c r="AR2259" s="418" t="inlineStr"/>
      <c r="AS2259" s="418" t="inlineStr">
        <is>
          <t>សេវាជុសជុល</t>
        </is>
      </c>
      <c r="AT2259" s="418" t="inlineStr">
        <is>
          <t>បានប្រកាសពន្ធ</t>
        </is>
      </c>
    </row>
    <row r="2260">
      <c r="A2260" s="417" t="n">
        <v>2251</v>
      </c>
      <c r="B2260" s="418" t="inlineStr">
        <is>
          <t>S/W Layer Pad</t>
        </is>
      </c>
      <c r="C2260" s="418" t="inlineStr">
        <is>
          <t>អូ.អិម.អេស. (ខេមបូឌា)</t>
        </is>
      </c>
      <c r="D2260" s="418" t="inlineStr">
        <is>
          <t>K005-105004278</t>
        </is>
      </c>
      <c r="E2260" s="418" t="inlineStr">
        <is>
          <t>18101</t>
        </is>
      </c>
      <c r="F2260" s="419" t="n">
        <v>44881</v>
      </c>
      <c r="G2260" s="420" t="n">
        <v>86940</v>
      </c>
      <c r="H2260" s="418" t="n"/>
      <c r="I2260" s="455" t="n">
        <v>86940</v>
      </c>
      <c r="J2260" s="418">
        <f>IF(L2260&lt;&gt;"",L2260,K2260)</f>
        <v/>
      </c>
      <c r="K2260" s="418">
        <f>IF(AND(T2260=TRUE, U2260=TRUE, V2260=TRUE), IF(W2260&lt;-0.05, "អនុញ្ញាត (អ្នកផ្គត់ផ្គង់ប្រកាសខ្វះ)", "បានប្រកាស (អនុញ្ញាត)"), IF(AND(T2260=FALSE, U2260=FALSE, V2260=FALSE), "ព្យួរទុក (មិនមានទិន្នន័យ)", "ប្រកាសខុស (ព្យួរទុក)"))</f>
        <v/>
      </c>
      <c r="L2260" s="418" t="inlineStr"/>
      <c r="M2260" s="418" t="inlineStr"/>
      <c r="N2260" s="455" t="n"/>
      <c r="O2260" s="455">
        <f>IF(W2260&lt;0,AI2260,I2260)</f>
        <v/>
      </c>
      <c r="P2260" s="455">
        <f>I2260-O2260</f>
        <v/>
      </c>
      <c r="Q2260" s="418" t="n"/>
      <c r="R2260" s="418" t="inlineStr">
        <is>
          <t>18101</t>
        </is>
      </c>
      <c r="S2260" s="418" t="inlineStr">
        <is>
          <t>18101</t>
        </is>
      </c>
      <c r="T2260" s="418">
        <f>R2260=S2260</f>
        <v/>
      </c>
      <c r="U2260" s="418">
        <f>AND(MONTH(F2260)=MONTH(Y2260), YEAR(F2260)=YEAR(Y2260))</f>
        <v/>
      </c>
      <c r="V2260" s="418">
        <f>AND(AC2260&lt;&gt;"", 'Company information'!D$4&lt;&gt;"", RIGHT(SUBSTITUTE(AC2260,"-",""),9)=RIGHT(SUBSTITUTE('Company information'!D$4,"-",""),9))</f>
        <v/>
      </c>
      <c r="W2260" s="418">
        <f>AI2260-I2260</f>
        <v/>
      </c>
      <c r="X2260" s="455" t="n"/>
      <c r="Y2260" s="419" t="n">
        <v>44881</v>
      </c>
      <c r="Z2260" s="418" t="inlineStr">
        <is>
          <t>18101</t>
        </is>
      </c>
      <c r="AA2260" s="418" t="inlineStr"/>
      <c r="AB2260" s="418" t="inlineStr">
        <is>
          <t>បុគ្គលជាប់អាករ</t>
        </is>
      </c>
      <c r="AC2260" s="418" t="inlineStr">
        <is>
          <t>L001-100067123</t>
        </is>
      </c>
      <c r="AD2260" s="418" t="inlineStr">
        <is>
          <t>រីឡាយអេប៊ល សូស អ៊ិនដាសស្រ្ទៀល (ខេមបូឌា)</t>
        </is>
      </c>
      <c r="AE2260" s="455" t="n">
        <v>956340</v>
      </c>
      <c r="AF2260" s="455" t="n">
        <v>869400</v>
      </c>
      <c r="AG2260" s="455" t="n">
        <v>0</v>
      </c>
      <c r="AH2260" s="455" t="n">
        <v>0</v>
      </c>
      <c r="AI2260" s="455" t="n">
        <v>86940</v>
      </c>
      <c r="AJ2260" s="455" t="n">
        <v>0</v>
      </c>
      <c r="AK2260" s="455" t="n">
        <v>0</v>
      </c>
      <c r="AL2260" s="455" t="n">
        <v>0</v>
      </c>
      <c r="AM2260" s="455" t="n">
        <v>0</v>
      </c>
      <c r="AN2260" s="455" t="n">
        <v>0</v>
      </c>
      <c r="AO2260" s="455" t="n">
        <v>0</v>
      </c>
      <c r="AP2260" s="455" t="n">
        <v>0</v>
      </c>
      <c r="AQ2260" s="455" t="n">
        <v>0</v>
      </c>
      <c r="AR2260" s="418" t="inlineStr"/>
      <c r="AS2260" s="418" t="inlineStr">
        <is>
          <t>លក់ទឹកថ្នាំ</t>
        </is>
      </c>
      <c r="AT2260" s="418" t="inlineStr">
        <is>
          <t>បានប្រកាសពន្ធ</t>
        </is>
      </c>
    </row>
    <row r="2261">
      <c r="A2261" s="417" t="n">
        <v>2252</v>
      </c>
      <c r="B2261" s="418" t="inlineStr">
        <is>
          <t>D/W RSC CTN</t>
        </is>
      </c>
      <c r="C2261" s="418" t="inlineStr">
        <is>
          <t>យីស៊ូ ធេមផ្លេត ក្រាហ្វ ឯ.ក</t>
        </is>
      </c>
      <c r="D2261" s="418" t="inlineStr">
        <is>
          <t>K010-902200360</t>
        </is>
      </c>
      <c r="E2261" s="418" t="inlineStr">
        <is>
          <t>22-0212</t>
        </is>
      </c>
      <c r="F2261" s="419" t="n">
        <v>44889</v>
      </c>
      <c r="G2261" s="420" t="n">
        <v>19848</v>
      </c>
      <c r="H2261" s="418" t="n"/>
      <c r="I2261" s="455" t="n">
        <v>19848</v>
      </c>
      <c r="J2261" s="418">
        <f>IF(L2261&lt;&gt;"",L2261,K2261)</f>
        <v/>
      </c>
      <c r="K2261" s="418">
        <f>IF(AND(T2261=TRUE, U2261=TRUE, V2261=TRUE), IF(W2261&lt;-0.05, "អនុញ្ញាត (អ្នកផ្គត់ផ្គង់ប្រកាសខ្វះ)", "បានប្រកាស (អនុញ្ញាត)"), IF(AND(T2261=FALSE, U2261=FALSE, V2261=FALSE), "ព្យួរទុក (មិនមានទិន្នន័យ)", "ប្រកាសខុស (ព្យួរទុក)"))</f>
        <v/>
      </c>
      <c r="L2261" s="418" t="inlineStr"/>
      <c r="M2261" s="418" t="inlineStr"/>
      <c r="N2261" s="455" t="n"/>
      <c r="O2261" s="455">
        <f>IF(W2261&lt;0,AI2261,I2261)</f>
        <v/>
      </c>
      <c r="P2261" s="455">
        <f>I2261-O2261</f>
        <v/>
      </c>
      <c r="Q2261" s="418" t="n"/>
      <c r="R2261" s="418" t="inlineStr">
        <is>
          <t>22-0212</t>
        </is>
      </c>
      <c r="S2261" s="418" t="inlineStr">
        <is>
          <t>22-0212</t>
        </is>
      </c>
      <c r="T2261" s="418">
        <f>R2261=S2261</f>
        <v/>
      </c>
      <c r="U2261" s="418">
        <f>AND(MONTH(F2261)=MONTH(Y2261), YEAR(F2261)=YEAR(Y2261))</f>
        <v/>
      </c>
      <c r="V2261" s="418">
        <f>AND(AC2261&lt;&gt;"", 'Company information'!D$4&lt;&gt;"", RIGHT(SUBSTITUTE(AC2261,"-",""),9)=RIGHT(SUBSTITUTE('Company information'!D$4,"-",""),9))</f>
        <v/>
      </c>
      <c r="W2261" s="418">
        <f>AI2261-I2261</f>
        <v/>
      </c>
      <c r="X2261" s="455" t="n"/>
      <c r="Y2261" s="419" t="n">
        <v>44889</v>
      </c>
      <c r="Z2261" s="418" t="inlineStr">
        <is>
          <t>22-0212</t>
        </is>
      </c>
      <c r="AA2261" s="418" t="inlineStr"/>
      <c r="AB2261" s="418" t="inlineStr">
        <is>
          <t>បុគ្គលជាប់អាករ</t>
        </is>
      </c>
      <c r="AC2261" s="418" t="inlineStr">
        <is>
          <t>L001-100067123</t>
        </is>
      </c>
      <c r="AD2261" s="418" t="inlineStr">
        <is>
          <t>រីឡាយអេប៊ល សូស អ៊ិនដាសស្រ្ទៀល (ខេមបូឌា)</t>
        </is>
      </c>
      <c r="AE2261" s="455" t="n">
        <v>218328</v>
      </c>
      <c r="AF2261" s="455" t="n">
        <v>198480</v>
      </c>
      <c r="AG2261" s="455" t="n">
        <v>0</v>
      </c>
      <c r="AH2261" s="455" t="n">
        <v>0</v>
      </c>
      <c r="AI2261" s="455" t="n">
        <v>19848</v>
      </c>
      <c r="AJ2261" s="455" t="n">
        <v>0</v>
      </c>
      <c r="AK2261" s="455" t="n">
        <v>0</v>
      </c>
      <c r="AL2261" s="455" t="n">
        <v>0</v>
      </c>
      <c r="AM2261" s="455" t="n">
        <v>0</v>
      </c>
      <c r="AN2261" s="455" t="n">
        <v>0</v>
      </c>
      <c r="AO2261" s="455" t="n">
        <v>0</v>
      </c>
      <c r="AP2261" s="455" t="n">
        <v>0</v>
      </c>
      <c r="AQ2261" s="455" t="n">
        <v>0</v>
      </c>
      <c r="AR2261" s="418" t="inlineStr"/>
      <c r="AS2261" s="418" t="inlineStr">
        <is>
          <t>Fiberboard</t>
        </is>
      </c>
      <c r="AT2261" s="418" t="inlineStr">
        <is>
          <t>បានប្រកាសពន្ធ</t>
        </is>
      </c>
    </row>
    <row r="2262">
      <c r="A2262" s="417" t="n">
        <v>2253</v>
      </c>
      <c r="B2262" s="418" t="inlineStr">
        <is>
          <t>D/W RSC CTN</t>
        </is>
      </c>
      <c r="C2262" s="418" t="inlineStr">
        <is>
          <t>ជ័យហ្វា អ៊ិនធើណេសិនណល</t>
        </is>
      </c>
      <c r="D2262" s="418" t="inlineStr">
        <is>
          <t>K010-901636121</t>
        </is>
      </c>
      <c r="E2262" s="418" t="inlineStr">
        <is>
          <t>2022-0186</t>
        </is>
      </c>
      <c r="F2262" s="419" t="n">
        <v>44890</v>
      </c>
      <c r="G2262" s="420" t="n">
        <v>281691</v>
      </c>
      <c r="H2262" s="418" t="n"/>
      <c r="I2262" s="455" t="n">
        <v>281691</v>
      </c>
      <c r="J2262" s="418">
        <f>IF(L2262&lt;&gt;"",L2262,K2262)</f>
        <v/>
      </c>
      <c r="K2262" s="418">
        <f>IF(AND(T2262=TRUE, U2262=TRUE, V2262=TRUE), IF(W2262&lt;-0.05, "អនុញ្ញាត (អ្នកផ្គត់ផ្គង់ប្រកាសខ្វះ)", "បានប្រកាស (អនុញ្ញាត)"), IF(AND(T2262=FALSE, U2262=FALSE, V2262=FALSE), "ព្យួរទុក (មិនមានទិន្នន័យ)", "ប្រកាសខុស (ព្យួរទុក)"))</f>
        <v/>
      </c>
      <c r="L2262" s="418" t="inlineStr"/>
      <c r="M2262" s="418" t="inlineStr"/>
      <c r="N2262" s="455" t="n"/>
      <c r="O2262" s="455">
        <f>IF(W2262&lt;0,AI2262,I2262)</f>
        <v/>
      </c>
      <c r="P2262" s="455">
        <f>I2262-O2262</f>
        <v/>
      </c>
      <c r="Q2262" s="418" t="n"/>
      <c r="R2262" s="418" t="inlineStr">
        <is>
          <t>2022-0186</t>
        </is>
      </c>
      <c r="S2262" s="418" t="inlineStr">
        <is>
          <t>2022-0186</t>
        </is>
      </c>
      <c r="T2262" s="418">
        <f>R2262=S2262</f>
        <v/>
      </c>
      <c r="U2262" s="418">
        <f>AND(MONTH(F2262)=MONTH(Y2262), YEAR(F2262)=YEAR(Y2262))</f>
        <v/>
      </c>
      <c r="V2262" s="418">
        <f>AND(AC2262&lt;&gt;"", 'Company information'!D$4&lt;&gt;"", RIGHT(SUBSTITUTE(AC2262,"-",""),9)=RIGHT(SUBSTITUTE('Company information'!D$4,"-",""),9))</f>
        <v/>
      </c>
      <c r="W2262" s="418">
        <f>AI2262-I2262</f>
        <v/>
      </c>
      <c r="X2262" s="455" t="n"/>
      <c r="Y2262" s="419" t="n">
        <v>44890</v>
      </c>
      <c r="Z2262" s="418" t="inlineStr">
        <is>
          <t>2022-0186</t>
        </is>
      </c>
      <c r="AA2262" s="418" t="inlineStr"/>
      <c r="AB2262" s="418" t="inlineStr">
        <is>
          <t>បុគ្គលជាប់អាករ</t>
        </is>
      </c>
      <c r="AC2262" s="418" t="inlineStr">
        <is>
          <t>L001-100067123</t>
        </is>
      </c>
      <c r="AD2262" s="418" t="inlineStr">
        <is>
          <t>រីឡាយអេប៊ល សូស អ៊ិនដាសស្រ្ទៀល (ខេមបូឌា)</t>
        </is>
      </c>
      <c r="AE2262" s="455" t="n">
        <v>3098598</v>
      </c>
      <c r="AF2262" s="455" t="n">
        <v>2816907</v>
      </c>
      <c r="AG2262" s="455" t="n">
        <v>0</v>
      </c>
      <c r="AH2262" s="455" t="n">
        <v>0</v>
      </c>
      <c r="AI2262" s="455" t="n">
        <v>281691</v>
      </c>
      <c r="AJ2262" s="455" t="n">
        <v>0</v>
      </c>
      <c r="AK2262" s="455" t="n">
        <v>0</v>
      </c>
      <c r="AL2262" s="455" t="n">
        <v>0</v>
      </c>
      <c r="AM2262" s="455" t="n">
        <v>0</v>
      </c>
      <c r="AN2262" s="455" t="n">
        <v>0</v>
      </c>
      <c r="AO2262" s="455" t="n">
        <v>0</v>
      </c>
      <c r="AP2262" s="455" t="n">
        <v>0</v>
      </c>
      <c r="AQ2262" s="455" t="n">
        <v>0</v>
      </c>
      <c r="AR2262" s="418" t="inlineStr"/>
      <c r="AS2262" s="418" t="inlineStr">
        <is>
          <t>គំរូអាវ&amp;ក្រណាត់, គំរូអាវ</t>
        </is>
      </c>
      <c r="AT2262" s="418" t="inlineStr">
        <is>
          <t>បានប្រកាសពន្ធ</t>
        </is>
      </c>
    </row>
    <row r="2263">
      <c r="A2263" s="417" t="n">
        <v>2254</v>
      </c>
      <c r="B2263" s="418" t="inlineStr">
        <is>
          <t>S/W Layer Pad</t>
        </is>
      </c>
      <c r="C2263" s="418" t="inlineStr">
        <is>
          <t>អេសជីអេស (ខេមបូឌា) លីមីធីត</t>
        </is>
      </c>
      <c r="D2263" s="418" t="inlineStr">
        <is>
          <t>L001-107030519</t>
        </is>
      </c>
      <c r="E2263" s="418" t="inlineStr">
        <is>
          <t>10023045</t>
        </is>
      </c>
      <c r="F2263" s="419" t="n">
        <v>44889</v>
      </c>
      <c r="G2263" s="420" t="n">
        <v>30998</v>
      </c>
      <c r="H2263" s="418" t="n"/>
      <c r="I2263" s="455" t="n">
        <v>30998</v>
      </c>
      <c r="J2263" s="418">
        <f>IF(L2263&lt;&gt;"",L2263,K2263)</f>
        <v/>
      </c>
      <c r="K2263" s="418">
        <f>IF(AND(T2263=TRUE, U2263=TRUE, V2263=TRUE), IF(W2263&lt;-0.05, "អនុញ្ញាត (អ្នកផ្គត់ផ្គង់ប្រកាសខ្វះ)", "បានប្រកាស (អនុញ្ញាត)"), IF(AND(T2263=FALSE, U2263=FALSE, V2263=FALSE), "ព្យួរទុក (មិនមានទិន្នន័យ)", "ប្រកាសខុស (ព្យួរទុក)"))</f>
        <v/>
      </c>
      <c r="L2263" s="418" t="inlineStr"/>
      <c r="M2263" s="418" t="inlineStr"/>
      <c r="N2263" s="455" t="n"/>
      <c r="O2263" s="455">
        <f>IF(W2263&lt;0,AI2263,I2263)</f>
        <v/>
      </c>
      <c r="P2263" s="455">
        <f>I2263-O2263</f>
        <v/>
      </c>
      <c r="Q2263" s="418" t="n"/>
      <c r="R2263" s="418" t="inlineStr">
        <is>
          <t>10023045</t>
        </is>
      </c>
      <c r="S2263" s="418" t="inlineStr">
        <is>
          <t>10023045</t>
        </is>
      </c>
      <c r="T2263" s="418">
        <f>R2263=S2263</f>
        <v/>
      </c>
      <c r="U2263" s="418">
        <f>AND(MONTH(F2263)=MONTH(Y2263), YEAR(F2263)=YEAR(Y2263))</f>
        <v/>
      </c>
      <c r="V2263" s="418">
        <f>AND(AC2263&lt;&gt;"", 'Company information'!D$4&lt;&gt;"", RIGHT(SUBSTITUTE(AC2263,"-",""),9)=RIGHT(SUBSTITUTE('Company information'!D$4,"-",""),9))</f>
        <v/>
      </c>
      <c r="W2263" s="418">
        <f>AI2263-I2263</f>
        <v/>
      </c>
      <c r="X2263" s="455" t="n"/>
      <c r="Y2263" s="419" t="n">
        <v>44889</v>
      </c>
      <c r="Z2263" s="418" t="inlineStr">
        <is>
          <t>10023045</t>
        </is>
      </c>
      <c r="AA2263" s="418" t="inlineStr"/>
      <c r="AB2263" s="418" t="inlineStr">
        <is>
          <t>បុគ្គលជាប់អាករ</t>
        </is>
      </c>
      <c r="AC2263" s="418" t="inlineStr">
        <is>
          <t>L001-100067123</t>
        </is>
      </c>
      <c r="AD2263" s="418" t="inlineStr">
        <is>
          <t>រីឡាយអេប៊ល សូស អ៊ិនដាសស្រ្ទៀល (ខេមបូឌា)</t>
        </is>
      </c>
      <c r="AE2263" s="455" t="n">
        <v>340972</v>
      </c>
      <c r="AF2263" s="455" t="n">
        <v>309975</v>
      </c>
      <c r="AG2263" s="455" t="n">
        <v>0</v>
      </c>
      <c r="AH2263" s="455" t="n">
        <v>0</v>
      </c>
      <c r="AI2263" s="455" t="n">
        <v>30997</v>
      </c>
      <c r="AJ2263" s="455" t="n">
        <v>0</v>
      </c>
      <c r="AK2263" s="455" t="n">
        <v>0</v>
      </c>
      <c r="AL2263" s="455" t="n">
        <v>0</v>
      </c>
      <c r="AM2263" s="455" t="n">
        <v>0</v>
      </c>
      <c r="AN2263" s="455" t="n">
        <v>0</v>
      </c>
      <c r="AO2263" s="455" t="n">
        <v>0</v>
      </c>
      <c r="AP2263" s="455" t="n">
        <v>0</v>
      </c>
      <c r="AQ2263" s="455" t="n">
        <v>0</v>
      </c>
      <c r="AR2263" s="418" t="inlineStr"/>
      <c r="AS2263" s="418" t="inlineStr">
        <is>
          <t>Laboratory Testing - Ea - Trade - C&amp;P</t>
        </is>
      </c>
      <c r="AT2263" s="418" t="inlineStr">
        <is>
          <t>បានប្រកាសពន្ធ</t>
        </is>
      </c>
    </row>
    <row r="2264">
      <c r="A2264" s="417" t="n">
        <v>2255</v>
      </c>
      <c r="B2264" s="418" t="inlineStr">
        <is>
          <t>D/W RSC CTN</t>
        </is>
      </c>
      <c r="C2264" s="418" t="inlineStr">
        <is>
          <t>អេសជីអេស (ខេមបូឌា) លីមីធីត</t>
        </is>
      </c>
      <c r="D2264" s="418" t="inlineStr">
        <is>
          <t>L001-107030519</t>
        </is>
      </c>
      <c r="E2264" s="418" t="inlineStr">
        <is>
          <t>10023043</t>
        </is>
      </c>
      <c r="F2264" s="419" t="n">
        <v>44889</v>
      </c>
      <c r="G2264" s="420" t="n">
        <v>54650</v>
      </c>
      <c r="H2264" s="418" t="n"/>
      <c r="I2264" s="455" t="n">
        <v>54650</v>
      </c>
      <c r="J2264" s="418">
        <f>IF(L2264&lt;&gt;"",L2264,K2264)</f>
        <v/>
      </c>
      <c r="K2264" s="418">
        <f>IF(AND(T2264=TRUE, U2264=TRUE, V2264=TRUE), IF(W2264&lt;-0.05, "អនុញ្ញាត (អ្នកផ្គត់ផ្គង់ប្រកាសខ្វះ)", "បានប្រកាស (អនុញ្ញាត)"), IF(AND(T2264=FALSE, U2264=FALSE, V2264=FALSE), "ព្យួរទុក (មិនមានទិន្នន័យ)", "ប្រកាសខុស (ព្យួរទុក)"))</f>
        <v/>
      </c>
      <c r="L2264" s="418" t="inlineStr"/>
      <c r="M2264" s="418" t="inlineStr"/>
      <c r="N2264" s="455" t="n"/>
      <c r="O2264" s="455">
        <f>IF(W2264&lt;0,AI2264,I2264)</f>
        <v/>
      </c>
      <c r="P2264" s="455">
        <f>I2264-O2264</f>
        <v/>
      </c>
      <c r="Q2264" s="418" t="n"/>
      <c r="R2264" s="418" t="inlineStr">
        <is>
          <t>10023043</t>
        </is>
      </c>
      <c r="S2264" s="418" t="inlineStr">
        <is>
          <t>10023043</t>
        </is>
      </c>
      <c r="T2264" s="418">
        <f>R2264=S2264</f>
        <v/>
      </c>
      <c r="U2264" s="418">
        <f>AND(MONTH(F2264)=MONTH(Y2264), YEAR(F2264)=YEAR(Y2264))</f>
        <v/>
      </c>
      <c r="V2264" s="418">
        <f>AND(AC2264&lt;&gt;"", 'Company information'!D$4&lt;&gt;"", RIGHT(SUBSTITUTE(AC2264,"-",""),9)=RIGHT(SUBSTITUTE('Company information'!D$4,"-",""),9))</f>
        <v/>
      </c>
      <c r="W2264" s="418">
        <f>AI2264-I2264</f>
        <v/>
      </c>
      <c r="X2264" s="455" t="n"/>
      <c r="Y2264" s="419" t="n">
        <v>44889</v>
      </c>
      <c r="Z2264" s="418" t="inlineStr">
        <is>
          <t>10023043</t>
        </is>
      </c>
      <c r="AA2264" s="418" t="inlineStr"/>
      <c r="AB2264" s="418" t="inlineStr">
        <is>
          <t>បុគ្គលជាប់អាករ</t>
        </is>
      </c>
      <c r="AC2264" s="418" t="inlineStr">
        <is>
          <t>L001-100067123</t>
        </is>
      </c>
      <c r="AD2264" s="418" t="inlineStr">
        <is>
          <t>រីឡាយអេប៊ល សូស អ៊ិនដាសស្រ្ទៀល (ខេមបូឌា)</t>
        </is>
      </c>
      <c r="AE2264" s="455" t="n">
        <v>601146</v>
      </c>
      <c r="AF2264" s="455" t="n">
        <v>546496</v>
      </c>
      <c r="AG2264" s="455" t="n">
        <v>0</v>
      </c>
      <c r="AH2264" s="455" t="n">
        <v>0</v>
      </c>
      <c r="AI2264" s="455" t="n">
        <v>54650</v>
      </c>
      <c r="AJ2264" s="455" t="n">
        <v>0</v>
      </c>
      <c r="AK2264" s="455" t="n">
        <v>0</v>
      </c>
      <c r="AL2264" s="455" t="n">
        <v>0</v>
      </c>
      <c r="AM2264" s="455" t="n">
        <v>0</v>
      </c>
      <c r="AN2264" s="455" t="n">
        <v>0</v>
      </c>
      <c r="AO2264" s="455" t="n">
        <v>0</v>
      </c>
      <c r="AP2264" s="455" t="n">
        <v>0</v>
      </c>
      <c r="AQ2264" s="455" t="n">
        <v>0</v>
      </c>
      <c r="AR2264" s="418" t="inlineStr"/>
      <c r="AS2264" s="418" t="inlineStr">
        <is>
          <t>Laboratory Testing - Ea - Trade - C&amp;P</t>
        </is>
      </c>
      <c r="AT2264" s="418" t="inlineStr">
        <is>
          <t>បានប្រកាសពន្ធ</t>
        </is>
      </c>
    </row>
    <row r="2265">
      <c r="A2265" s="417" t="n">
        <v>2256</v>
      </c>
      <c r="B2265" s="418" t="inlineStr">
        <is>
          <t>D/W RSC CTN</t>
        </is>
      </c>
      <c r="C2265" s="418" t="inlineStr">
        <is>
          <t>អេសជីអេស (ខេមបូឌា) លីមីធីត</t>
        </is>
      </c>
      <c r="D2265" s="418" t="inlineStr">
        <is>
          <t>L001-107030519</t>
        </is>
      </c>
      <c r="E2265" s="418" t="inlineStr">
        <is>
          <t>10022977</t>
        </is>
      </c>
      <c r="F2265" s="419" t="n">
        <v>44886</v>
      </c>
      <c r="G2265" s="420" t="n">
        <v>44210</v>
      </c>
      <c r="H2265" s="418" t="n"/>
      <c r="I2265" s="455" t="n">
        <v>44210</v>
      </c>
      <c r="J2265" s="418">
        <f>IF(L2265&lt;&gt;"",L2265,K2265)</f>
        <v/>
      </c>
      <c r="K2265" s="418">
        <f>IF(AND(T2265=TRUE, U2265=TRUE, V2265=TRUE), IF(W2265&lt;-0.05, "អនុញ្ញាត (អ្នកផ្គត់ផ្គង់ប្រកាសខ្វះ)", "បានប្រកាស (អនុញ្ញាត)"), IF(AND(T2265=FALSE, U2265=FALSE, V2265=FALSE), "ព្យួរទុក (មិនមានទិន្នន័យ)", "ប្រកាសខុស (ព្យួរទុក)"))</f>
        <v/>
      </c>
      <c r="L2265" s="418" t="inlineStr"/>
      <c r="M2265" s="418" t="inlineStr"/>
      <c r="N2265" s="455" t="n"/>
      <c r="O2265" s="455">
        <f>IF(W2265&lt;0,AI2265,I2265)</f>
        <v/>
      </c>
      <c r="P2265" s="455">
        <f>I2265-O2265</f>
        <v/>
      </c>
      <c r="Q2265" s="418" t="n"/>
      <c r="R2265" s="418" t="inlineStr">
        <is>
          <t>10022977</t>
        </is>
      </c>
      <c r="S2265" s="418" t="inlineStr">
        <is>
          <t>10022977</t>
        </is>
      </c>
      <c r="T2265" s="418">
        <f>R2265=S2265</f>
        <v/>
      </c>
      <c r="U2265" s="418">
        <f>AND(MONTH(F2265)=MONTH(Y2265), YEAR(F2265)=YEAR(Y2265))</f>
        <v/>
      </c>
      <c r="V2265" s="418">
        <f>AND(AC2265&lt;&gt;"", 'Company information'!D$4&lt;&gt;"", RIGHT(SUBSTITUTE(AC2265,"-",""),9)=RIGHT(SUBSTITUTE('Company information'!D$4,"-",""),9))</f>
        <v/>
      </c>
      <c r="W2265" s="418">
        <f>AI2265-I2265</f>
        <v/>
      </c>
      <c r="X2265" s="455" t="n"/>
      <c r="Y2265" s="419" t="n">
        <v>44886</v>
      </c>
      <c r="Z2265" s="418" t="inlineStr">
        <is>
          <t>10022977</t>
        </is>
      </c>
      <c r="AA2265" s="418" t="inlineStr"/>
      <c r="AB2265" s="418" t="inlineStr">
        <is>
          <t>បុគ្គលជាប់អាករ</t>
        </is>
      </c>
      <c r="AC2265" s="418" t="inlineStr">
        <is>
          <t>L001-100067123</t>
        </is>
      </c>
      <c r="AD2265" s="418" t="inlineStr">
        <is>
          <t>រីឡាយអេប៊ល សូស អ៊ិនដាសស្រ្ទៀល (ខេមបូឌា)</t>
        </is>
      </c>
      <c r="AE2265" s="455" t="n">
        <v>486304</v>
      </c>
      <c r="AF2265" s="455" t="n">
        <v>442095</v>
      </c>
      <c r="AG2265" s="455" t="n">
        <v>0</v>
      </c>
      <c r="AH2265" s="455" t="n">
        <v>0</v>
      </c>
      <c r="AI2265" s="455" t="n">
        <v>44209</v>
      </c>
      <c r="AJ2265" s="455" t="n">
        <v>0</v>
      </c>
      <c r="AK2265" s="455" t="n">
        <v>0</v>
      </c>
      <c r="AL2265" s="455" t="n">
        <v>0</v>
      </c>
      <c r="AM2265" s="455" t="n">
        <v>0</v>
      </c>
      <c r="AN2265" s="455" t="n">
        <v>0</v>
      </c>
      <c r="AO2265" s="455" t="n">
        <v>0</v>
      </c>
      <c r="AP2265" s="455" t="n">
        <v>0</v>
      </c>
      <c r="AQ2265" s="455" t="n">
        <v>0</v>
      </c>
      <c r="AR2265" s="418" t="inlineStr"/>
      <c r="AS2265" s="418" t="inlineStr">
        <is>
          <t>Laboratory Testing - Ea - Trade - C&amp;P</t>
        </is>
      </c>
      <c r="AT2265" s="418" t="inlineStr">
        <is>
          <t>បានប្រកាសពន្ធ</t>
        </is>
      </c>
    </row>
    <row r="2266">
      <c r="A2266" s="417" t="n">
        <v>2257</v>
      </c>
      <c r="B2266" s="418" t="inlineStr">
        <is>
          <t>D/W RSC CTN</t>
        </is>
      </c>
      <c r="C2266" s="418" t="inlineStr">
        <is>
          <t>អេសជីអេស (ខេមបូឌា) លីមីធីត</t>
        </is>
      </c>
      <c r="D2266" s="418" t="inlineStr">
        <is>
          <t>L001-107030519</t>
        </is>
      </c>
      <c r="E2266" s="418" t="inlineStr">
        <is>
          <t>10022940</t>
        </is>
      </c>
      <c r="F2266" s="419" t="n">
        <v>44884</v>
      </c>
      <c r="G2266" s="420" t="n">
        <v>48317</v>
      </c>
      <c r="H2266" s="418" t="n"/>
      <c r="I2266" s="455" t="n">
        <v>48317</v>
      </c>
      <c r="J2266" s="418">
        <f>IF(L2266&lt;&gt;"",L2266,K2266)</f>
        <v/>
      </c>
      <c r="K2266" s="418">
        <f>IF(AND(T2266=TRUE, U2266=TRUE, V2266=TRUE), IF(W2266&lt;-0.05, "អនុញ្ញាត (អ្នកផ្គត់ផ្គង់ប្រកាសខ្វះ)", "បានប្រកាស (អនុញ្ញាត)"), IF(AND(T2266=FALSE, U2266=FALSE, V2266=FALSE), "ព្យួរទុក (មិនមានទិន្នន័យ)", "ប្រកាសខុស (ព្យួរទុក)"))</f>
        <v/>
      </c>
      <c r="L2266" s="418" t="inlineStr"/>
      <c r="M2266" s="418" t="inlineStr"/>
      <c r="N2266" s="455" t="n"/>
      <c r="O2266" s="455">
        <f>IF(W2266&lt;0,AI2266,I2266)</f>
        <v/>
      </c>
      <c r="P2266" s="455">
        <f>I2266-O2266</f>
        <v/>
      </c>
      <c r="Q2266" s="418" t="n"/>
      <c r="R2266" s="418" t="inlineStr">
        <is>
          <t>10022940</t>
        </is>
      </c>
      <c r="S2266" s="418" t="inlineStr">
        <is>
          <t>10022940</t>
        </is>
      </c>
      <c r="T2266" s="418">
        <f>R2266=S2266</f>
        <v/>
      </c>
      <c r="U2266" s="418">
        <f>AND(MONTH(F2266)=MONTH(Y2266), YEAR(F2266)=YEAR(Y2266))</f>
        <v/>
      </c>
      <c r="V2266" s="418">
        <f>AND(AC2266&lt;&gt;"", 'Company information'!D$4&lt;&gt;"", RIGHT(SUBSTITUTE(AC2266,"-",""),9)=RIGHT(SUBSTITUTE('Company information'!D$4,"-",""),9))</f>
        <v/>
      </c>
      <c r="W2266" s="418">
        <f>AI2266-I2266</f>
        <v/>
      </c>
      <c r="X2266" s="455" t="n"/>
      <c r="Y2266" s="419" t="n">
        <v>44884</v>
      </c>
      <c r="Z2266" s="418" t="inlineStr">
        <is>
          <t>10022940</t>
        </is>
      </c>
      <c r="AA2266" s="418" t="inlineStr"/>
      <c r="AB2266" s="418" t="inlineStr">
        <is>
          <t>បុគ្គលជាប់អាករ</t>
        </is>
      </c>
      <c r="AC2266" s="418" t="inlineStr">
        <is>
          <t>L001-100067123</t>
        </is>
      </c>
      <c r="AD2266" s="418" t="inlineStr">
        <is>
          <t>រីឡាយអេប៊ល សូស អ៊ិនដាសស្រ្ទៀល (ខេមបូឌា)</t>
        </is>
      </c>
      <c r="AE2266" s="455" t="n">
        <v>531485</v>
      </c>
      <c r="AF2266" s="455" t="n">
        <v>483168</v>
      </c>
      <c r="AG2266" s="455" t="n">
        <v>0</v>
      </c>
      <c r="AH2266" s="455" t="n">
        <v>0</v>
      </c>
      <c r="AI2266" s="455" t="n">
        <v>48317</v>
      </c>
      <c r="AJ2266" s="455" t="n">
        <v>0</v>
      </c>
      <c r="AK2266" s="455" t="n">
        <v>0</v>
      </c>
      <c r="AL2266" s="455" t="n">
        <v>0</v>
      </c>
      <c r="AM2266" s="455" t="n">
        <v>0</v>
      </c>
      <c r="AN2266" s="455" t="n">
        <v>0</v>
      </c>
      <c r="AO2266" s="455" t="n">
        <v>0</v>
      </c>
      <c r="AP2266" s="455" t="n">
        <v>0</v>
      </c>
      <c r="AQ2266" s="455" t="n">
        <v>0</v>
      </c>
      <c r="AR2266" s="418" t="inlineStr"/>
      <c r="AS2266" s="418" t="inlineStr">
        <is>
          <t>Laboratory Testing - Ea - Trade - C&amp;P</t>
        </is>
      </c>
      <c r="AT2266" s="418" t="inlineStr">
        <is>
          <t>បានប្រកាសពន្ធ</t>
        </is>
      </c>
    </row>
    <row r="2267">
      <c r="A2267" s="417" t="n">
        <v>2258</v>
      </c>
      <c r="B2267" s="418" t="inlineStr">
        <is>
          <t>D/W RSC CTN</t>
        </is>
      </c>
      <c r="C2267" s="418" t="inlineStr">
        <is>
          <t>អេសជីអេស (ខេមបូឌា) លីមីធីត</t>
        </is>
      </c>
      <c r="D2267" s="418" t="inlineStr">
        <is>
          <t>L001-107030519</t>
        </is>
      </c>
      <c r="E2267" s="418" t="inlineStr">
        <is>
          <t>10022939</t>
        </is>
      </c>
      <c r="F2267" s="419" t="n">
        <v>44884</v>
      </c>
      <c r="G2267" s="420" t="n">
        <v>43916</v>
      </c>
      <c r="H2267" s="418" t="n"/>
      <c r="I2267" s="455" t="n">
        <v>43916</v>
      </c>
      <c r="J2267" s="418">
        <f>IF(L2267&lt;&gt;"",L2267,K2267)</f>
        <v/>
      </c>
      <c r="K2267" s="418">
        <f>IF(AND(T2267=TRUE, U2267=TRUE, V2267=TRUE), IF(W2267&lt;-0.05, "អនុញ្ញាត (អ្នកផ្គត់ផ្គង់ប្រកាសខ្វះ)", "បានប្រកាស (អនុញ្ញាត)"), IF(AND(T2267=FALSE, U2267=FALSE, V2267=FALSE), "ព្យួរទុក (មិនមានទិន្នន័យ)", "ប្រកាសខុស (ព្យួរទុក)"))</f>
        <v/>
      </c>
      <c r="L2267" s="418" t="inlineStr"/>
      <c r="M2267" s="418" t="inlineStr"/>
      <c r="N2267" s="455" t="n"/>
      <c r="O2267" s="455">
        <f>IF(W2267&lt;0,AI2267,I2267)</f>
        <v/>
      </c>
      <c r="P2267" s="455">
        <f>I2267-O2267</f>
        <v/>
      </c>
      <c r="Q2267" s="418" t="n"/>
      <c r="R2267" s="418" t="inlineStr">
        <is>
          <t>10022939</t>
        </is>
      </c>
      <c r="S2267" s="418" t="inlineStr">
        <is>
          <t>10022939</t>
        </is>
      </c>
      <c r="T2267" s="418">
        <f>R2267=S2267</f>
        <v/>
      </c>
      <c r="U2267" s="418">
        <f>AND(MONTH(F2267)=MONTH(Y2267), YEAR(F2267)=YEAR(Y2267))</f>
        <v/>
      </c>
      <c r="V2267" s="418">
        <f>AND(AC2267&lt;&gt;"", 'Company information'!D$4&lt;&gt;"", RIGHT(SUBSTITUTE(AC2267,"-",""),9)=RIGHT(SUBSTITUTE('Company information'!D$4,"-",""),9))</f>
        <v/>
      </c>
      <c r="W2267" s="418">
        <f>AI2267-I2267</f>
        <v/>
      </c>
      <c r="X2267" s="455" t="n"/>
      <c r="Y2267" s="419" t="n">
        <v>44884</v>
      </c>
      <c r="Z2267" s="418" t="inlineStr">
        <is>
          <t>10022939</t>
        </is>
      </c>
      <c r="AA2267" s="418" t="inlineStr"/>
      <c r="AB2267" s="418" t="inlineStr">
        <is>
          <t>បុគ្គលជាប់អាករ</t>
        </is>
      </c>
      <c r="AC2267" s="418" t="inlineStr">
        <is>
          <t>L001-100067123</t>
        </is>
      </c>
      <c r="AD2267" s="418" t="inlineStr">
        <is>
          <t>រីឡាយអេប៊ល សូស អ៊ិនដាសស្រ្ទៀល (ខេមបូឌា)</t>
        </is>
      </c>
      <c r="AE2267" s="455" t="n">
        <v>483070</v>
      </c>
      <c r="AF2267" s="455" t="n">
        <v>439155</v>
      </c>
      <c r="AG2267" s="455" t="n">
        <v>0</v>
      </c>
      <c r="AH2267" s="455" t="n">
        <v>0</v>
      </c>
      <c r="AI2267" s="455" t="n">
        <v>43915</v>
      </c>
      <c r="AJ2267" s="455" t="n">
        <v>0</v>
      </c>
      <c r="AK2267" s="455" t="n">
        <v>0</v>
      </c>
      <c r="AL2267" s="455" t="n">
        <v>0</v>
      </c>
      <c r="AM2267" s="455" t="n">
        <v>0</v>
      </c>
      <c r="AN2267" s="455" t="n">
        <v>0</v>
      </c>
      <c r="AO2267" s="455" t="n">
        <v>0</v>
      </c>
      <c r="AP2267" s="455" t="n">
        <v>0</v>
      </c>
      <c r="AQ2267" s="455" t="n">
        <v>0</v>
      </c>
      <c r="AR2267" s="418" t="inlineStr"/>
      <c r="AS2267" s="418" t="inlineStr">
        <is>
          <t>Laboratory Testing - Ea - Trade - C&amp;P</t>
        </is>
      </c>
      <c r="AT2267" s="418" t="inlineStr">
        <is>
          <t>បានប្រកាសពន្ធ</t>
        </is>
      </c>
    </row>
    <row r="2268">
      <c r="A2268" s="417" t="n">
        <v>2259</v>
      </c>
      <c r="B2268" s="418" t="inlineStr">
        <is>
          <t>D/W RSC CTN</t>
        </is>
      </c>
      <c r="C2268" s="418" t="inlineStr">
        <is>
          <t>អេសជីអេស (ខេមបូឌា) លីមីធីត</t>
        </is>
      </c>
      <c r="D2268" s="418" t="inlineStr">
        <is>
          <t>L001-107030519</t>
        </is>
      </c>
      <c r="E2268" s="418" t="inlineStr">
        <is>
          <t>10022887</t>
        </is>
      </c>
      <c r="F2268" s="419" t="n">
        <v>44882</v>
      </c>
      <c r="G2268" s="420" t="n">
        <v>31035</v>
      </c>
      <c r="H2268" s="418" t="n"/>
      <c r="I2268" s="455" t="n">
        <v>31035</v>
      </c>
      <c r="J2268" s="418">
        <f>IF(L2268&lt;&gt;"",L2268,K2268)</f>
        <v/>
      </c>
      <c r="K2268" s="418">
        <f>IF(AND(T2268=TRUE, U2268=TRUE, V2268=TRUE), IF(W2268&lt;-0.05, "អនុញ្ញាត (អ្នកផ្គត់ផ្គង់ប្រកាសខ្វះ)", "បានប្រកាស (អនុញ្ញាត)"), IF(AND(T2268=FALSE, U2268=FALSE, V2268=FALSE), "ព្យួរទុក (មិនមានទិន្នន័យ)", "ប្រកាសខុស (ព្យួរទុក)"))</f>
        <v/>
      </c>
      <c r="L2268" s="418" t="inlineStr"/>
      <c r="M2268" s="418" t="inlineStr"/>
      <c r="N2268" s="455" t="n"/>
      <c r="O2268" s="455">
        <f>IF(W2268&lt;0,AI2268,I2268)</f>
        <v/>
      </c>
      <c r="P2268" s="455">
        <f>I2268-O2268</f>
        <v/>
      </c>
      <c r="Q2268" s="418" t="n"/>
      <c r="R2268" s="418" t="inlineStr">
        <is>
          <t>10022887</t>
        </is>
      </c>
      <c r="S2268" s="418" t="inlineStr">
        <is>
          <t>10022887</t>
        </is>
      </c>
      <c r="T2268" s="418">
        <f>R2268=S2268</f>
        <v/>
      </c>
      <c r="U2268" s="418">
        <f>AND(MONTH(F2268)=MONTH(Y2268), YEAR(F2268)=YEAR(Y2268))</f>
        <v/>
      </c>
      <c r="V2268" s="418">
        <f>AND(AC2268&lt;&gt;"", 'Company information'!D$4&lt;&gt;"", RIGHT(SUBSTITUTE(AC2268,"-",""),9)=RIGHT(SUBSTITUTE('Company information'!D$4,"-",""),9))</f>
        <v/>
      </c>
      <c r="W2268" s="418">
        <f>AI2268-I2268</f>
        <v/>
      </c>
      <c r="X2268" s="455" t="n"/>
      <c r="Y2268" s="419" t="n">
        <v>44882</v>
      </c>
      <c r="Z2268" s="418" t="inlineStr">
        <is>
          <t>10022887</t>
        </is>
      </c>
      <c r="AA2268" s="418" t="inlineStr"/>
      <c r="AB2268" s="418" t="inlineStr">
        <is>
          <t>បុគ្គលជាប់អាករ</t>
        </is>
      </c>
      <c r="AC2268" s="418" t="inlineStr">
        <is>
          <t>L001-100067123</t>
        </is>
      </c>
      <c r="AD2268" s="418" t="inlineStr">
        <is>
          <t>រីឡាយអេប៊ល សូស អ៊ិនដាសស្រ្ទៀល (ខេមបូឌា)</t>
        </is>
      </c>
      <c r="AE2268" s="455" t="n">
        <v>341384</v>
      </c>
      <c r="AF2268" s="455" t="n">
        <v>310349</v>
      </c>
      <c r="AG2268" s="455" t="n">
        <v>0</v>
      </c>
      <c r="AH2268" s="455" t="n">
        <v>0</v>
      </c>
      <c r="AI2268" s="455" t="n">
        <v>31035</v>
      </c>
      <c r="AJ2268" s="455" t="n">
        <v>0</v>
      </c>
      <c r="AK2268" s="455" t="n">
        <v>0</v>
      </c>
      <c r="AL2268" s="455" t="n">
        <v>0</v>
      </c>
      <c r="AM2268" s="455" t="n">
        <v>0</v>
      </c>
      <c r="AN2268" s="455" t="n">
        <v>0</v>
      </c>
      <c r="AO2268" s="455" t="n">
        <v>0</v>
      </c>
      <c r="AP2268" s="455" t="n">
        <v>0</v>
      </c>
      <c r="AQ2268" s="455" t="n">
        <v>0</v>
      </c>
      <c r="AR2268" s="418" t="inlineStr"/>
      <c r="AS2268" s="418" t="inlineStr">
        <is>
          <t>Laboratory Testing - Ea - Trade - C&amp;P</t>
        </is>
      </c>
      <c r="AT2268" s="418" t="inlineStr">
        <is>
          <t>បានប្រកាសពន្ធ</t>
        </is>
      </c>
    </row>
    <row r="2269">
      <c r="A2269" s="417" t="n">
        <v>2260</v>
      </c>
      <c r="B2269" s="418" t="inlineStr">
        <is>
          <t>D/W RSC CTN</t>
        </is>
      </c>
      <c r="C2269" s="418" t="inlineStr">
        <is>
          <t>អេសជីអេស (ខេមបូឌា) លីមីធីត</t>
        </is>
      </c>
      <c r="D2269" s="418" t="inlineStr">
        <is>
          <t>L001-107030519</t>
        </is>
      </c>
      <c r="E2269" s="418" t="inlineStr">
        <is>
          <t>10022829</t>
        </is>
      </c>
      <c r="F2269" s="419" t="n">
        <v>44881</v>
      </c>
      <c r="G2269" s="420" t="n">
        <v>49458</v>
      </c>
      <c r="H2269" s="418" t="n"/>
      <c r="I2269" s="455" t="n">
        <v>49458</v>
      </c>
      <c r="J2269" s="418">
        <f>IF(L2269&lt;&gt;"",L2269,K2269)</f>
        <v/>
      </c>
      <c r="K2269" s="418">
        <f>IF(AND(T2269=TRUE, U2269=TRUE, V2269=TRUE), IF(W2269&lt;-0.05, "អនុញ្ញាត (អ្នកផ្គត់ផ្គង់ប្រកាសខ្វះ)", "បានប្រកាស (អនុញ្ញាត)"), IF(AND(T2269=FALSE, U2269=FALSE, V2269=FALSE), "ព្យួរទុក (មិនមានទិន្នន័យ)", "ប្រកាសខុស (ព្យួរទុក)"))</f>
        <v/>
      </c>
      <c r="L2269" s="418" t="inlineStr"/>
      <c r="M2269" s="418" t="inlineStr"/>
      <c r="N2269" s="455" t="n"/>
      <c r="O2269" s="455">
        <f>IF(W2269&lt;0,AI2269,I2269)</f>
        <v/>
      </c>
      <c r="P2269" s="455">
        <f>I2269-O2269</f>
        <v/>
      </c>
      <c r="Q2269" s="418" t="n"/>
      <c r="R2269" s="418" t="inlineStr">
        <is>
          <t>10022829</t>
        </is>
      </c>
      <c r="S2269" s="418" t="inlineStr">
        <is>
          <t>10022829</t>
        </is>
      </c>
      <c r="T2269" s="418">
        <f>R2269=S2269</f>
        <v/>
      </c>
      <c r="U2269" s="418">
        <f>AND(MONTH(F2269)=MONTH(Y2269), YEAR(F2269)=YEAR(Y2269))</f>
        <v/>
      </c>
      <c r="V2269" s="418">
        <f>AND(AC2269&lt;&gt;"", 'Company information'!D$4&lt;&gt;"", RIGHT(SUBSTITUTE(AC2269,"-",""),9)=RIGHT(SUBSTITUTE('Company information'!D$4,"-",""),9))</f>
        <v/>
      </c>
      <c r="W2269" s="418">
        <f>AI2269-I2269</f>
        <v/>
      </c>
      <c r="X2269" s="455" t="n"/>
      <c r="Y2269" s="419" t="n">
        <v>44881</v>
      </c>
      <c r="Z2269" s="418" t="inlineStr">
        <is>
          <t>10022829</t>
        </is>
      </c>
      <c r="AA2269" s="418" t="inlineStr"/>
      <c r="AB2269" s="418" t="inlineStr">
        <is>
          <t>បុគ្គលជាប់អាករ</t>
        </is>
      </c>
      <c r="AC2269" s="418" t="inlineStr">
        <is>
          <t>L001-100067123</t>
        </is>
      </c>
      <c r="AD2269" s="418" t="inlineStr">
        <is>
          <t>រីឡាយអេប៊ល សូស អ៊ិនដាសស្រ្ទៀល (ខេមបូឌា)</t>
        </is>
      </c>
      <c r="AE2269" s="455" t="n">
        <v>544037</v>
      </c>
      <c r="AF2269" s="455" t="n">
        <v>494579</v>
      </c>
      <c r="AG2269" s="455" t="n">
        <v>0</v>
      </c>
      <c r="AH2269" s="455" t="n">
        <v>0</v>
      </c>
      <c r="AI2269" s="455" t="n">
        <v>49458</v>
      </c>
      <c r="AJ2269" s="455" t="n">
        <v>0</v>
      </c>
      <c r="AK2269" s="455" t="n">
        <v>0</v>
      </c>
      <c r="AL2269" s="455" t="n">
        <v>0</v>
      </c>
      <c r="AM2269" s="455" t="n">
        <v>0</v>
      </c>
      <c r="AN2269" s="455" t="n">
        <v>0</v>
      </c>
      <c r="AO2269" s="455" t="n">
        <v>0</v>
      </c>
      <c r="AP2269" s="455" t="n">
        <v>0</v>
      </c>
      <c r="AQ2269" s="455" t="n">
        <v>0</v>
      </c>
      <c r="AR2269" s="418" t="inlineStr"/>
      <c r="AS2269" s="418" t="inlineStr">
        <is>
          <t>Laboratory Testing - Ea - Trade - C&amp;P</t>
        </is>
      </c>
      <c r="AT2269" s="418" t="inlineStr">
        <is>
          <t>បានប្រកាសពន្ធ</t>
        </is>
      </c>
    </row>
    <row r="2270">
      <c r="A2270" s="417" t="n">
        <v>2261</v>
      </c>
      <c r="B2270" s="418" t="inlineStr">
        <is>
          <t>D/W RSC CTN</t>
        </is>
      </c>
      <c r="C2270" s="418" t="inlineStr">
        <is>
          <t>អេសជីអេស (ខេមបូឌា) លីមីធីត</t>
        </is>
      </c>
      <c r="D2270" s="418" t="inlineStr">
        <is>
          <t>L001-107030519</t>
        </is>
      </c>
      <c r="E2270" s="418" t="inlineStr">
        <is>
          <t>10022828</t>
        </is>
      </c>
      <c r="F2270" s="419" t="n">
        <v>44881</v>
      </c>
      <c r="G2270" s="420" t="n">
        <v>45359</v>
      </c>
      <c r="H2270" s="418" t="n"/>
      <c r="I2270" s="455" t="n">
        <v>45359</v>
      </c>
      <c r="J2270" s="418">
        <f>IF(L2270&lt;&gt;"",L2270,K2270)</f>
        <v/>
      </c>
      <c r="K2270" s="418">
        <f>IF(AND(T2270=TRUE, U2270=TRUE, V2270=TRUE), IF(W2270&lt;-0.05, "អនុញ្ញាត (អ្នកផ្គត់ផ្គង់ប្រកាសខ្វះ)", "បានប្រកាស (អនុញ្ញាត)"), IF(AND(T2270=FALSE, U2270=FALSE, V2270=FALSE), "ព្យួរទុក (មិនមានទិន្នន័យ)", "ប្រកាសខុស (ព្យួរទុក)"))</f>
        <v/>
      </c>
      <c r="L2270" s="418" t="inlineStr"/>
      <c r="M2270" s="418" t="inlineStr"/>
      <c r="N2270" s="455" t="n"/>
      <c r="O2270" s="455">
        <f>IF(W2270&lt;0,AI2270,I2270)</f>
        <v/>
      </c>
      <c r="P2270" s="455">
        <f>I2270-O2270</f>
        <v/>
      </c>
      <c r="Q2270" s="418" t="n"/>
      <c r="R2270" s="418" t="inlineStr">
        <is>
          <t>10022828</t>
        </is>
      </c>
      <c r="S2270" s="418" t="inlineStr">
        <is>
          <t>10022828</t>
        </is>
      </c>
      <c r="T2270" s="418">
        <f>R2270=S2270</f>
        <v/>
      </c>
      <c r="U2270" s="418">
        <f>AND(MONTH(F2270)=MONTH(Y2270), YEAR(F2270)=YEAR(Y2270))</f>
        <v/>
      </c>
      <c r="V2270" s="418">
        <f>AND(AC2270&lt;&gt;"", 'Company information'!D$4&lt;&gt;"", RIGHT(SUBSTITUTE(AC2270,"-",""),9)=RIGHT(SUBSTITUTE('Company information'!D$4,"-",""),9))</f>
        <v/>
      </c>
      <c r="W2270" s="418">
        <f>AI2270-I2270</f>
        <v/>
      </c>
      <c r="X2270" s="455" t="n"/>
      <c r="Y2270" s="419" t="n">
        <v>44881</v>
      </c>
      <c r="Z2270" s="418" t="inlineStr">
        <is>
          <t>10022828</t>
        </is>
      </c>
      <c r="AA2270" s="418" t="inlineStr"/>
      <c r="AB2270" s="418" t="inlineStr">
        <is>
          <t>បុគ្គលជាប់អាករ</t>
        </is>
      </c>
      <c r="AC2270" s="418" t="inlineStr">
        <is>
          <t>L001-100067123</t>
        </is>
      </c>
      <c r="AD2270" s="418" t="inlineStr">
        <is>
          <t>រីឡាយអេប៊ល សូស អ៊ិនដាសស្រ្ទៀល (ខេមបូឌា)</t>
        </is>
      </c>
      <c r="AE2270" s="455" t="n">
        <v>498953</v>
      </c>
      <c r="AF2270" s="455" t="n">
        <v>453594</v>
      </c>
      <c r="AG2270" s="455" t="n">
        <v>0</v>
      </c>
      <c r="AH2270" s="455" t="n">
        <v>0</v>
      </c>
      <c r="AI2270" s="455" t="n">
        <v>45359</v>
      </c>
      <c r="AJ2270" s="455" t="n">
        <v>0</v>
      </c>
      <c r="AK2270" s="455" t="n">
        <v>0</v>
      </c>
      <c r="AL2270" s="455" t="n">
        <v>0</v>
      </c>
      <c r="AM2270" s="455" t="n">
        <v>0</v>
      </c>
      <c r="AN2270" s="455" t="n">
        <v>0</v>
      </c>
      <c r="AO2270" s="455" t="n">
        <v>0</v>
      </c>
      <c r="AP2270" s="455" t="n">
        <v>0</v>
      </c>
      <c r="AQ2270" s="455" t="n">
        <v>0</v>
      </c>
      <c r="AR2270" s="418" t="inlineStr"/>
      <c r="AS2270" s="418" t="inlineStr">
        <is>
          <t>Laboratory Testing - Ea - Trade - C&amp;P</t>
        </is>
      </c>
      <c r="AT2270" s="418" t="inlineStr">
        <is>
          <t>បានប្រកាសពន្ធ</t>
        </is>
      </c>
    </row>
    <row r="2271">
      <c r="A2271" s="417" t="n">
        <v>2262</v>
      </c>
      <c r="B2271" s="418" t="inlineStr">
        <is>
          <t>D/W RSC CTN</t>
        </is>
      </c>
      <c r="C2271" s="418" t="inlineStr">
        <is>
          <t>អេសជីអេស (ខេមបូឌា) លីមីធីត</t>
        </is>
      </c>
      <c r="D2271" s="418" t="inlineStr">
        <is>
          <t>L001-107030519</t>
        </is>
      </c>
      <c r="E2271" s="418" t="inlineStr">
        <is>
          <t>10022771</t>
        </is>
      </c>
      <c r="F2271" s="419" t="n">
        <v>44879</v>
      </c>
      <c r="G2271" s="420" t="n">
        <v>31072</v>
      </c>
      <c r="H2271" s="418" t="n"/>
      <c r="I2271" s="455" t="n">
        <v>31072</v>
      </c>
      <c r="J2271" s="418">
        <f>IF(L2271&lt;&gt;"",L2271,K2271)</f>
        <v/>
      </c>
      <c r="K2271" s="418">
        <f>IF(AND(T2271=TRUE, U2271=TRUE, V2271=TRUE), IF(W2271&lt;-0.05, "អនុញ្ញាត (អ្នកផ្គត់ផ្គង់ប្រកាសខ្វះ)", "បានប្រកាស (អនុញ្ញាត)"), IF(AND(T2271=FALSE, U2271=FALSE, V2271=FALSE), "ព្យួរទុក (មិនមានទិន្នន័យ)", "ប្រកាសខុស (ព្យួរទុក)"))</f>
        <v/>
      </c>
      <c r="L2271" s="418" t="inlineStr"/>
      <c r="M2271" s="418" t="inlineStr"/>
      <c r="N2271" s="455" t="n"/>
      <c r="O2271" s="455">
        <f>IF(W2271&lt;0,AI2271,I2271)</f>
        <v/>
      </c>
      <c r="P2271" s="455">
        <f>I2271-O2271</f>
        <v/>
      </c>
      <c r="Q2271" s="418" t="n"/>
      <c r="R2271" s="418" t="inlineStr">
        <is>
          <t>10022771</t>
        </is>
      </c>
      <c r="S2271" s="418" t="inlineStr">
        <is>
          <t>10022771</t>
        </is>
      </c>
      <c r="T2271" s="418">
        <f>R2271=S2271</f>
        <v/>
      </c>
      <c r="U2271" s="418">
        <f>AND(MONTH(F2271)=MONTH(Y2271), YEAR(F2271)=YEAR(Y2271))</f>
        <v/>
      </c>
      <c r="V2271" s="418">
        <f>AND(AC2271&lt;&gt;"", 'Company information'!D$4&lt;&gt;"", RIGHT(SUBSTITUTE(AC2271,"-",""),9)=RIGHT(SUBSTITUTE('Company information'!D$4,"-",""),9))</f>
        <v/>
      </c>
      <c r="W2271" s="418">
        <f>AI2271-I2271</f>
        <v/>
      </c>
      <c r="X2271" s="455" t="n"/>
      <c r="Y2271" s="419" t="n">
        <v>44879</v>
      </c>
      <c r="Z2271" s="418" t="inlineStr">
        <is>
          <t>10022771</t>
        </is>
      </c>
      <c r="AA2271" s="418" t="inlineStr"/>
      <c r="AB2271" s="418" t="inlineStr">
        <is>
          <t>បុគ្គលជាប់អាករ</t>
        </is>
      </c>
      <c r="AC2271" s="418" t="inlineStr">
        <is>
          <t>L001-100067123</t>
        </is>
      </c>
      <c r="AD2271" s="418" t="inlineStr">
        <is>
          <t>រីឡាយអេប៊ល សូស អ៊ិនដាសស្រ្ទៀល (ខេមបូឌា)</t>
        </is>
      </c>
      <c r="AE2271" s="455" t="n">
        <v>341797</v>
      </c>
      <c r="AF2271" s="455" t="n">
        <v>310725</v>
      </c>
      <c r="AG2271" s="455" t="n">
        <v>0</v>
      </c>
      <c r="AH2271" s="455" t="n">
        <v>0</v>
      </c>
      <c r="AI2271" s="455" t="n">
        <v>31072</v>
      </c>
      <c r="AJ2271" s="455" t="n">
        <v>0</v>
      </c>
      <c r="AK2271" s="455" t="n">
        <v>0</v>
      </c>
      <c r="AL2271" s="455" t="n">
        <v>0</v>
      </c>
      <c r="AM2271" s="455" t="n">
        <v>0</v>
      </c>
      <c r="AN2271" s="455" t="n">
        <v>0</v>
      </c>
      <c r="AO2271" s="455" t="n">
        <v>0</v>
      </c>
      <c r="AP2271" s="455" t="n">
        <v>0</v>
      </c>
      <c r="AQ2271" s="455" t="n">
        <v>0</v>
      </c>
      <c r="AR2271" s="418" t="inlineStr"/>
      <c r="AS2271" s="418" t="inlineStr">
        <is>
          <t>Laboratory Testing - Ea - Trade - C&amp;P</t>
        </is>
      </c>
      <c r="AT2271" s="418" t="inlineStr">
        <is>
          <t>បានប្រកាសពន្ធ</t>
        </is>
      </c>
    </row>
    <row r="2272">
      <c r="A2272" s="417" t="n">
        <v>2263</v>
      </c>
      <c r="B2272" s="418" t="inlineStr">
        <is>
          <t>Customs Processing Fee</t>
        </is>
      </c>
      <c r="C2272" s="418" t="inlineStr">
        <is>
          <t>អេសជីអេស (ខេមបូឌា) លីមីធីត</t>
        </is>
      </c>
      <c r="D2272" s="418" t="inlineStr">
        <is>
          <t>L001-107030519</t>
        </is>
      </c>
      <c r="E2272" s="418" t="inlineStr">
        <is>
          <t>10022705</t>
        </is>
      </c>
      <c r="F2272" s="419" t="n">
        <v>44879</v>
      </c>
      <c r="G2272" s="420" t="n">
        <v>31072</v>
      </c>
      <c r="H2272" s="418" t="n"/>
      <c r="I2272" s="455" t="n">
        <v>31072</v>
      </c>
      <c r="J2272" s="418">
        <f>IF(L2272&lt;&gt;"",L2272,K2272)</f>
        <v/>
      </c>
      <c r="K2272" s="418">
        <f>IF(AND(T2272=TRUE, U2272=TRUE, V2272=TRUE), IF(W2272&lt;-0.05, "អនុញ្ញាត (អ្នកផ្គត់ផ្គង់ប្រកាសខ្វះ)", "បានប្រកាស (អនុញ្ញាត)"), IF(AND(T2272=FALSE, U2272=FALSE, V2272=FALSE), "ព្យួរទុក (មិនមានទិន្នន័យ)", "ប្រកាសខុស (ព្យួរទុក)"))</f>
        <v/>
      </c>
      <c r="L2272" s="418" t="inlineStr"/>
      <c r="M2272" s="418" t="inlineStr"/>
      <c r="N2272" s="455" t="n"/>
      <c r="O2272" s="455">
        <f>IF(W2272&lt;0,AI2272,I2272)</f>
        <v/>
      </c>
      <c r="P2272" s="455">
        <f>I2272-O2272</f>
        <v/>
      </c>
      <c r="Q2272" s="418" t="n"/>
      <c r="R2272" s="418" t="inlineStr">
        <is>
          <t>10022705</t>
        </is>
      </c>
      <c r="S2272" s="418" t="inlineStr">
        <is>
          <t>10022705</t>
        </is>
      </c>
      <c r="T2272" s="418">
        <f>R2272=S2272</f>
        <v/>
      </c>
      <c r="U2272" s="418">
        <f>AND(MONTH(F2272)=MONTH(Y2272), YEAR(F2272)=YEAR(Y2272))</f>
        <v/>
      </c>
      <c r="V2272" s="418">
        <f>AND(AC2272&lt;&gt;"", 'Company information'!D$4&lt;&gt;"", RIGHT(SUBSTITUTE(AC2272,"-",""),9)=RIGHT(SUBSTITUTE('Company information'!D$4,"-",""),9))</f>
        <v/>
      </c>
      <c r="W2272" s="418">
        <f>AI2272-I2272</f>
        <v/>
      </c>
      <c r="X2272" s="455" t="n"/>
      <c r="Y2272" s="419" t="n">
        <v>44879</v>
      </c>
      <c r="Z2272" s="418" t="inlineStr">
        <is>
          <t>10022705</t>
        </is>
      </c>
      <c r="AA2272" s="418" t="inlineStr"/>
      <c r="AB2272" s="418" t="inlineStr">
        <is>
          <t>បុគ្គលជាប់អាករ</t>
        </is>
      </c>
      <c r="AC2272" s="418" t="inlineStr">
        <is>
          <t>L001-100067123</t>
        </is>
      </c>
      <c r="AD2272" s="418" t="inlineStr">
        <is>
          <t>រីឡាយអេប៊ល សូស អ៊ិនដាសស្រ្ទៀល (ខេមបូឌា)</t>
        </is>
      </c>
      <c r="AE2272" s="455" t="n">
        <v>341797</v>
      </c>
      <c r="AF2272" s="455" t="n">
        <v>310725</v>
      </c>
      <c r="AG2272" s="455" t="n">
        <v>0</v>
      </c>
      <c r="AH2272" s="455" t="n">
        <v>0</v>
      </c>
      <c r="AI2272" s="455" t="n">
        <v>31072</v>
      </c>
      <c r="AJ2272" s="455" t="n">
        <v>0</v>
      </c>
      <c r="AK2272" s="455" t="n">
        <v>0</v>
      </c>
      <c r="AL2272" s="455" t="n">
        <v>0</v>
      </c>
      <c r="AM2272" s="455" t="n">
        <v>0</v>
      </c>
      <c r="AN2272" s="455" t="n">
        <v>0</v>
      </c>
      <c r="AO2272" s="455" t="n">
        <v>0</v>
      </c>
      <c r="AP2272" s="455" t="n">
        <v>0</v>
      </c>
      <c r="AQ2272" s="455" t="n">
        <v>0</v>
      </c>
      <c r="AR2272" s="418" t="inlineStr"/>
      <c r="AS2272" s="418" t="inlineStr">
        <is>
          <t>Laboratory Testing - Ea - Trade - C&amp;P</t>
        </is>
      </c>
      <c r="AT2272" s="418" t="inlineStr">
        <is>
          <t>បានប្រកាសពន្ធ</t>
        </is>
      </c>
    </row>
    <row r="2273">
      <c r="A2273" s="417" t="n">
        <v>2264</v>
      </c>
      <c r="B2273" s="418" t="inlineStr">
        <is>
          <t>D/W RSC CTN</t>
        </is>
      </c>
      <c r="C2273" s="418" t="inlineStr">
        <is>
          <t>អេសជីអេស (ខេមបូឌា) លីមីធីត</t>
        </is>
      </c>
      <c r="D2273" s="418" t="inlineStr">
        <is>
          <t>L001-107030519</t>
        </is>
      </c>
      <c r="E2273" s="418" t="inlineStr">
        <is>
          <t>10022704</t>
        </is>
      </c>
      <c r="F2273" s="419" t="n">
        <v>44879</v>
      </c>
      <c r="G2273" s="420" t="n">
        <v>49518</v>
      </c>
      <c r="H2273" s="418" t="n"/>
      <c r="I2273" s="455" t="n">
        <v>49518</v>
      </c>
      <c r="J2273" s="418">
        <f>IF(L2273&lt;&gt;"",L2273,K2273)</f>
        <v/>
      </c>
      <c r="K2273" s="418">
        <f>IF(AND(T2273=TRUE, U2273=TRUE, V2273=TRUE), IF(W2273&lt;-0.05, "អនុញ្ញាត (អ្នកផ្គត់ផ្គង់ប្រកាសខ្វះ)", "បានប្រកាស (អនុញ្ញាត)"), IF(AND(T2273=FALSE, U2273=FALSE, V2273=FALSE), "ព្យួរទុក (មិនមានទិន្នន័យ)", "ប្រកាសខុស (ព្យួរទុក)"))</f>
        <v/>
      </c>
      <c r="L2273" s="418" t="inlineStr"/>
      <c r="M2273" s="418" t="inlineStr"/>
      <c r="N2273" s="455" t="n"/>
      <c r="O2273" s="455">
        <f>IF(W2273&lt;0,AI2273,I2273)</f>
        <v/>
      </c>
      <c r="P2273" s="455">
        <f>I2273-O2273</f>
        <v/>
      </c>
      <c r="Q2273" s="418" t="n"/>
      <c r="R2273" s="418" t="inlineStr">
        <is>
          <t>10022704</t>
        </is>
      </c>
      <c r="S2273" s="418" t="inlineStr">
        <is>
          <t>10022704</t>
        </is>
      </c>
      <c r="T2273" s="418">
        <f>R2273=S2273</f>
        <v/>
      </c>
      <c r="U2273" s="418">
        <f>AND(MONTH(F2273)=MONTH(Y2273), YEAR(F2273)=YEAR(Y2273))</f>
        <v/>
      </c>
      <c r="V2273" s="418">
        <f>AND(AC2273&lt;&gt;"", 'Company information'!D$4&lt;&gt;"", RIGHT(SUBSTITUTE(AC2273,"-",""),9)=RIGHT(SUBSTITUTE('Company information'!D$4,"-",""),9))</f>
        <v/>
      </c>
      <c r="W2273" s="418">
        <f>AI2273-I2273</f>
        <v/>
      </c>
      <c r="X2273" s="455" t="n"/>
      <c r="Y2273" s="419" t="n">
        <v>44879</v>
      </c>
      <c r="Z2273" s="418" t="inlineStr">
        <is>
          <t>10022704</t>
        </is>
      </c>
      <c r="AA2273" s="418" t="inlineStr"/>
      <c r="AB2273" s="418" t="inlineStr">
        <is>
          <t>បុគ្គលជាប់អាករ</t>
        </is>
      </c>
      <c r="AC2273" s="418" t="inlineStr">
        <is>
          <t>L001-100067123</t>
        </is>
      </c>
      <c r="AD2273" s="418" t="inlineStr">
        <is>
          <t>រីឡាយអេប៊ល សូស អ៊ិនដាសស្រ្ទៀល (ខេមបូឌា)</t>
        </is>
      </c>
      <c r="AE2273" s="455" t="n">
        <v>544694</v>
      </c>
      <c r="AF2273" s="455" t="n">
        <v>495176</v>
      </c>
      <c r="AG2273" s="455" t="n">
        <v>0</v>
      </c>
      <c r="AH2273" s="455" t="n">
        <v>0</v>
      </c>
      <c r="AI2273" s="455" t="n">
        <v>49518</v>
      </c>
      <c r="AJ2273" s="455" t="n">
        <v>0</v>
      </c>
      <c r="AK2273" s="455" t="n">
        <v>0</v>
      </c>
      <c r="AL2273" s="455" t="n">
        <v>0</v>
      </c>
      <c r="AM2273" s="455" t="n">
        <v>0</v>
      </c>
      <c r="AN2273" s="455" t="n">
        <v>0</v>
      </c>
      <c r="AO2273" s="455" t="n">
        <v>0</v>
      </c>
      <c r="AP2273" s="455" t="n">
        <v>0</v>
      </c>
      <c r="AQ2273" s="455" t="n">
        <v>0</v>
      </c>
      <c r="AR2273" s="418" t="inlineStr"/>
      <c r="AS2273" s="418" t="inlineStr">
        <is>
          <t>Laboratory Testing - Ea - Trade - C&amp;P</t>
        </is>
      </c>
      <c r="AT2273" s="418" t="inlineStr">
        <is>
          <t>បានប្រកាសពន្ធ</t>
        </is>
      </c>
    </row>
    <row r="2274">
      <c r="A2274" s="417" t="n">
        <v>2265</v>
      </c>
      <c r="B2274" s="418" t="inlineStr">
        <is>
          <t>D/W RSC CTN</t>
        </is>
      </c>
      <c r="C2274" s="418" t="inlineStr">
        <is>
          <t>អេសជីអេស (ខេមបូឌា) លីមីធីត</t>
        </is>
      </c>
      <c r="D2274" s="418" t="inlineStr">
        <is>
          <t>L001-107030519</t>
        </is>
      </c>
      <c r="E2274" s="418" t="inlineStr">
        <is>
          <t>10022703</t>
        </is>
      </c>
      <c r="F2274" s="419" t="n">
        <v>44879</v>
      </c>
      <c r="G2274" s="420" t="n">
        <v>43990</v>
      </c>
      <c r="H2274" s="418" t="n"/>
      <c r="I2274" s="455" t="n">
        <v>43990</v>
      </c>
      <c r="J2274" s="418">
        <f>IF(L2274&lt;&gt;"",L2274,K2274)</f>
        <v/>
      </c>
      <c r="K2274" s="418">
        <f>IF(AND(T2274=TRUE, U2274=TRUE, V2274=TRUE), IF(W2274&lt;-0.05, "អនុញ្ញាត (អ្នកផ្គត់ផ្គង់ប្រកាសខ្វះ)", "បានប្រកាស (អនុញ្ញាត)"), IF(AND(T2274=FALSE, U2274=FALSE, V2274=FALSE), "ព្យួរទុក (មិនមានទិន្នន័យ)", "ប្រកាសខុស (ព្យួរទុក)"))</f>
        <v/>
      </c>
      <c r="L2274" s="418" t="inlineStr"/>
      <c r="M2274" s="418" t="inlineStr"/>
      <c r="N2274" s="455" t="n"/>
      <c r="O2274" s="455">
        <f>IF(W2274&lt;0,AI2274,I2274)</f>
        <v/>
      </c>
      <c r="P2274" s="455">
        <f>I2274-O2274</f>
        <v/>
      </c>
      <c r="Q2274" s="418" t="n"/>
      <c r="R2274" s="418" t="inlineStr">
        <is>
          <t>10022703</t>
        </is>
      </c>
      <c r="S2274" s="418" t="inlineStr">
        <is>
          <t>10022703</t>
        </is>
      </c>
      <c r="T2274" s="418">
        <f>R2274=S2274</f>
        <v/>
      </c>
      <c r="U2274" s="418">
        <f>AND(MONTH(F2274)=MONTH(Y2274), YEAR(F2274)=YEAR(Y2274))</f>
        <v/>
      </c>
      <c r="V2274" s="418">
        <f>AND(AC2274&lt;&gt;"", 'Company information'!D$4&lt;&gt;"", RIGHT(SUBSTITUTE(AC2274,"-",""),9)=RIGHT(SUBSTITUTE('Company information'!D$4,"-",""),9))</f>
        <v/>
      </c>
      <c r="W2274" s="418">
        <f>AI2274-I2274</f>
        <v/>
      </c>
      <c r="X2274" s="455" t="n"/>
      <c r="Y2274" s="419" t="n">
        <v>44879</v>
      </c>
      <c r="Z2274" s="418" t="inlineStr">
        <is>
          <t>10022703</t>
        </is>
      </c>
      <c r="AA2274" s="418" t="inlineStr"/>
      <c r="AB2274" s="418" t="inlineStr">
        <is>
          <t>បុគ្គលជាប់អាករ</t>
        </is>
      </c>
      <c r="AC2274" s="418" t="inlineStr">
        <is>
          <t>L001-100067123</t>
        </is>
      </c>
      <c r="AD2274" s="418" t="inlineStr">
        <is>
          <t>រីឡាយអេប៊ល សូស អ៊ិនដាសស្រ្ទៀល (ខេមបូឌា)</t>
        </is>
      </c>
      <c r="AE2274" s="455" t="n">
        <v>483887</v>
      </c>
      <c r="AF2274" s="455" t="n">
        <v>439897</v>
      </c>
      <c r="AG2274" s="455" t="n">
        <v>0</v>
      </c>
      <c r="AH2274" s="455" t="n">
        <v>0</v>
      </c>
      <c r="AI2274" s="455" t="n">
        <v>43990</v>
      </c>
      <c r="AJ2274" s="455" t="n">
        <v>0</v>
      </c>
      <c r="AK2274" s="455" t="n">
        <v>0</v>
      </c>
      <c r="AL2274" s="455" t="n">
        <v>0</v>
      </c>
      <c r="AM2274" s="455" t="n">
        <v>0</v>
      </c>
      <c r="AN2274" s="455" t="n">
        <v>0</v>
      </c>
      <c r="AO2274" s="455" t="n">
        <v>0</v>
      </c>
      <c r="AP2274" s="455" t="n">
        <v>0</v>
      </c>
      <c r="AQ2274" s="455" t="n">
        <v>0</v>
      </c>
      <c r="AR2274" s="418" t="inlineStr"/>
      <c r="AS2274" s="418" t="inlineStr">
        <is>
          <t>Laboratory Testing - Ea - Trade - C&amp;P</t>
        </is>
      </c>
      <c r="AT2274" s="418" t="inlineStr">
        <is>
          <t>បានប្រកាសពន្ធ</t>
        </is>
      </c>
    </row>
    <row r="2275">
      <c r="A2275" s="417" t="n">
        <v>2266</v>
      </c>
      <c r="B2275" s="418" t="inlineStr">
        <is>
          <t>D/W RSC CTN</t>
        </is>
      </c>
      <c r="C2275" s="418" t="inlineStr">
        <is>
          <t>អេសជីអេស (ខេមបូឌា) លីមីធីត</t>
        </is>
      </c>
      <c r="D2275" s="418" t="inlineStr">
        <is>
          <t>L001-107030519</t>
        </is>
      </c>
      <c r="E2275" s="418" t="inlineStr">
        <is>
          <t>10022702</t>
        </is>
      </c>
      <c r="F2275" s="419" t="n">
        <v>44879</v>
      </c>
      <c r="G2275" s="420" t="n">
        <v>31072</v>
      </c>
      <c r="H2275" s="418" t="n"/>
      <c r="I2275" s="455" t="n">
        <v>31072</v>
      </c>
      <c r="J2275" s="418">
        <f>IF(L2275&lt;&gt;"",L2275,K2275)</f>
        <v/>
      </c>
      <c r="K2275" s="418">
        <f>IF(AND(T2275=TRUE, U2275=TRUE, V2275=TRUE), IF(W2275&lt;-0.05, "អនុញ្ញាត (អ្នកផ្គត់ផ្គង់ប្រកាសខ្វះ)", "បានប្រកាស (អនុញ្ញាត)"), IF(AND(T2275=FALSE, U2275=FALSE, V2275=FALSE), "ព្យួរទុក (មិនមានទិន្នន័យ)", "ប្រកាសខុស (ព្យួរទុក)"))</f>
        <v/>
      </c>
      <c r="L2275" s="418" t="inlineStr"/>
      <c r="M2275" s="418" t="inlineStr"/>
      <c r="N2275" s="455" t="n"/>
      <c r="O2275" s="455">
        <f>IF(W2275&lt;0,AI2275,I2275)</f>
        <v/>
      </c>
      <c r="P2275" s="455">
        <f>I2275-O2275</f>
        <v/>
      </c>
      <c r="Q2275" s="418" t="n"/>
      <c r="R2275" s="418" t="inlineStr">
        <is>
          <t>10022702</t>
        </is>
      </c>
      <c r="S2275" s="418" t="inlineStr">
        <is>
          <t>10022702</t>
        </is>
      </c>
      <c r="T2275" s="418">
        <f>R2275=S2275</f>
        <v/>
      </c>
      <c r="U2275" s="418">
        <f>AND(MONTH(F2275)=MONTH(Y2275), YEAR(F2275)=YEAR(Y2275))</f>
        <v/>
      </c>
      <c r="V2275" s="418">
        <f>AND(AC2275&lt;&gt;"", 'Company information'!D$4&lt;&gt;"", RIGHT(SUBSTITUTE(AC2275,"-",""),9)=RIGHT(SUBSTITUTE('Company information'!D$4,"-",""),9))</f>
        <v/>
      </c>
      <c r="W2275" s="418">
        <f>AI2275-I2275</f>
        <v/>
      </c>
      <c r="X2275" s="455" t="n"/>
      <c r="Y2275" s="419" t="n">
        <v>44879</v>
      </c>
      <c r="Z2275" s="418" t="inlineStr">
        <is>
          <t>10022702</t>
        </is>
      </c>
      <c r="AA2275" s="418" t="inlineStr"/>
      <c r="AB2275" s="418" t="inlineStr">
        <is>
          <t>បុគ្គលជាប់អាករ</t>
        </is>
      </c>
      <c r="AC2275" s="418" t="inlineStr">
        <is>
          <t>L001-100067123</t>
        </is>
      </c>
      <c r="AD2275" s="418" t="inlineStr">
        <is>
          <t>រីឡាយអេប៊ល សូស អ៊ិនដាសស្រ្ទៀល (ខេមបូឌា)</t>
        </is>
      </c>
      <c r="AE2275" s="455" t="n">
        <v>341797</v>
      </c>
      <c r="AF2275" s="455" t="n">
        <v>310725</v>
      </c>
      <c r="AG2275" s="455" t="n">
        <v>0</v>
      </c>
      <c r="AH2275" s="455" t="n">
        <v>0</v>
      </c>
      <c r="AI2275" s="455" t="n">
        <v>31072</v>
      </c>
      <c r="AJ2275" s="455" t="n">
        <v>0</v>
      </c>
      <c r="AK2275" s="455" t="n">
        <v>0</v>
      </c>
      <c r="AL2275" s="455" t="n">
        <v>0</v>
      </c>
      <c r="AM2275" s="455" t="n">
        <v>0</v>
      </c>
      <c r="AN2275" s="455" t="n">
        <v>0</v>
      </c>
      <c r="AO2275" s="455" t="n">
        <v>0</v>
      </c>
      <c r="AP2275" s="455" t="n">
        <v>0</v>
      </c>
      <c r="AQ2275" s="455" t="n">
        <v>0</v>
      </c>
      <c r="AR2275" s="418" t="inlineStr"/>
      <c r="AS2275" s="418" t="inlineStr">
        <is>
          <t>Laboratory Testing - Ea - Trade - C&amp;P</t>
        </is>
      </c>
      <c r="AT2275" s="418" t="inlineStr">
        <is>
          <t>បានប្រកាសពន្ធ</t>
        </is>
      </c>
    </row>
    <row r="2276">
      <c r="A2276" s="417" t="n">
        <v>2267</v>
      </c>
      <c r="B2276" s="418" t="inlineStr">
        <is>
          <t>D/W RSC CTN</t>
        </is>
      </c>
      <c r="C2276" s="418" t="inlineStr">
        <is>
          <t>អេសជីអេស (ខេមបូឌា) លីមីធីត</t>
        </is>
      </c>
      <c r="D2276" s="418" t="inlineStr">
        <is>
          <t>L001-107030519</t>
        </is>
      </c>
      <c r="E2276" s="418" t="inlineStr">
        <is>
          <t>10022654</t>
        </is>
      </c>
      <c r="F2276" s="419" t="n">
        <v>44692</v>
      </c>
      <c r="G2276" s="420" t="n">
        <v>43969</v>
      </c>
      <c r="H2276" s="418" t="n"/>
      <c r="I2276" s="455" t="n">
        <v>43969</v>
      </c>
      <c r="J2276" s="418">
        <f>IF(L2276&lt;&gt;"",L2276,K2276)</f>
        <v/>
      </c>
      <c r="K2276" s="418">
        <f>IF(AND(T2276=TRUE, U2276=TRUE, V2276=TRUE), IF(W2276&lt;-0.05, "អនុញ្ញាត (អ្នកផ្គត់ផ្គង់ប្រកាសខ្វះ)", "បានប្រកាស (អនុញ្ញាត)"), IF(AND(T2276=FALSE, U2276=FALSE, V2276=FALSE), "ព្យួរទុក (មិនមានទិន្នន័យ)", "ប្រកាសខុស (ព្យួរទុក)"))</f>
        <v/>
      </c>
      <c r="L2276" s="418" t="inlineStr"/>
      <c r="M2276" s="418" t="inlineStr"/>
      <c r="N2276" s="455" t="n"/>
      <c r="O2276" s="455">
        <f>IF(W2276&lt;0,AI2276,I2276)</f>
        <v/>
      </c>
      <c r="P2276" s="455">
        <f>I2276-O2276</f>
        <v/>
      </c>
      <c r="Q2276" s="418" t="n"/>
      <c r="R2276" s="418" t="inlineStr">
        <is>
          <t>10022654</t>
        </is>
      </c>
      <c r="S2276" s="418" t="inlineStr">
        <is>
          <t>10022654</t>
        </is>
      </c>
      <c r="T2276" s="418">
        <f>R2276=S2276</f>
        <v/>
      </c>
      <c r="U2276" s="418">
        <f>AND(MONTH(F2276)=MONTH(Y2276), YEAR(F2276)=YEAR(Y2276))</f>
        <v/>
      </c>
      <c r="V2276" s="418">
        <f>AND(AC2276&lt;&gt;"", 'Company information'!D$4&lt;&gt;"", RIGHT(SUBSTITUTE(AC2276,"-",""),9)=RIGHT(SUBSTITUTE('Company information'!D$4,"-",""),9))</f>
        <v/>
      </c>
      <c r="W2276" s="418">
        <f>AI2276-I2276</f>
        <v/>
      </c>
      <c r="X2276" s="455" t="n"/>
      <c r="Y2276" s="419" t="n">
        <v>44870</v>
      </c>
      <c r="Z2276" s="418" t="inlineStr">
        <is>
          <t>10022654</t>
        </is>
      </c>
      <c r="AA2276" s="418" t="inlineStr"/>
      <c r="AB2276" s="418" t="inlineStr">
        <is>
          <t>បុគ្គលជាប់អាករ</t>
        </is>
      </c>
      <c r="AC2276" s="418" t="inlineStr">
        <is>
          <t>L001-100067123</t>
        </is>
      </c>
      <c r="AD2276" s="418" t="inlineStr">
        <is>
          <t>រីឡាយអេប៊ល សូស អ៊ិនដាសស្រ្ទៀល (ខេមបូឌា)</t>
        </is>
      </c>
      <c r="AE2276" s="455" t="n">
        <v>483654</v>
      </c>
      <c r="AF2276" s="455" t="n">
        <v>439685</v>
      </c>
      <c r="AG2276" s="455" t="n">
        <v>0</v>
      </c>
      <c r="AH2276" s="455" t="n">
        <v>0</v>
      </c>
      <c r="AI2276" s="455" t="n">
        <v>43969</v>
      </c>
      <c r="AJ2276" s="455" t="n">
        <v>0</v>
      </c>
      <c r="AK2276" s="455" t="n">
        <v>0</v>
      </c>
      <c r="AL2276" s="455" t="n">
        <v>0</v>
      </c>
      <c r="AM2276" s="455" t="n">
        <v>0</v>
      </c>
      <c r="AN2276" s="455" t="n">
        <v>0</v>
      </c>
      <c r="AO2276" s="455" t="n">
        <v>0</v>
      </c>
      <c r="AP2276" s="455" t="n">
        <v>0</v>
      </c>
      <c r="AQ2276" s="455" t="n">
        <v>0</v>
      </c>
      <c r="AR2276" s="418" t="inlineStr"/>
      <c r="AS2276" s="418" t="inlineStr">
        <is>
          <t>Laboratory Testing - Ea - Trade - C&amp;P</t>
        </is>
      </c>
      <c r="AT2276" s="418" t="inlineStr">
        <is>
          <t>បានប្រកាសពន្ធ</t>
        </is>
      </c>
    </row>
    <row r="2277">
      <c r="A2277" s="417" t="n">
        <v>2268</v>
      </c>
      <c r="B2277" s="418" t="inlineStr">
        <is>
          <t>D/W RSC CTN</t>
        </is>
      </c>
      <c r="C2277" s="418" t="inlineStr">
        <is>
          <t>អេសជីអេស (ខេមបូឌា) លីមីធីត</t>
        </is>
      </c>
      <c r="D2277" s="418" t="inlineStr">
        <is>
          <t>L001-107030519</t>
        </is>
      </c>
      <c r="E2277" s="418" t="inlineStr">
        <is>
          <t>10022653</t>
        </is>
      </c>
      <c r="F2277" s="419" t="n">
        <v>44692</v>
      </c>
      <c r="G2277" s="420" t="n">
        <v>43969</v>
      </c>
      <c r="H2277" s="418" t="n"/>
      <c r="I2277" s="455" t="n">
        <v>43969</v>
      </c>
      <c r="J2277" s="418">
        <f>IF(L2277&lt;&gt;"",L2277,K2277)</f>
        <v/>
      </c>
      <c r="K2277" s="418">
        <f>IF(AND(T2277=TRUE, U2277=TRUE, V2277=TRUE), IF(W2277&lt;-0.05, "អនុញ្ញាត (អ្នកផ្គត់ផ្គង់ប្រកាសខ្វះ)", "បានប្រកាស (អនុញ្ញាត)"), IF(AND(T2277=FALSE, U2277=FALSE, V2277=FALSE), "ព្យួរទុក (មិនមានទិន្នន័យ)", "ប្រកាសខុស (ព្យួរទុក)"))</f>
        <v/>
      </c>
      <c r="L2277" s="418" t="inlineStr"/>
      <c r="M2277" s="418" t="inlineStr"/>
      <c r="N2277" s="455" t="n"/>
      <c r="O2277" s="455">
        <f>IF(W2277&lt;0,AI2277,I2277)</f>
        <v/>
      </c>
      <c r="P2277" s="455">
        <f>I2277-O2277</f>
        <v/>
      </c>
      <c r="Q2277" s="418" t="n"/>
      <c r="R2277" s="418" t="inlineStr">
        <is>
          <t>10022653</t>
        </is>
      </c>
      <c r="S2277" s="418" t="inlineStr">
        <is>
          <t>10022653</t>
        </is>
      </c>
      <c r="T2277" s="418">
        <f>R2277=S2277</f>
        <v/>
      </c>
      <c r="U2277" s="418">
        <f>AND(MONTH(F2277)=MONTH(Y2277), YEAR(F2277)=YEAR(Y2277))</f>
        <v/>
      </c>
      <c r="V2277" s="418">
        <f>AND(AC2277&lt;&gt;"", 'Company information'!D$4&lt;&gt;"", RIGHT(SUBSTITUTE(AC2277,"-",""),9)=RIGHT(SUBSTITUTE('Company information'!D$4,"-",""),9))</f>
        <v/>
      </c>
      <c r="W2277" s="418">
        <f>AI2277-I2277</f>
        <v/>
      </c>
      <c r="X2277" s="455" t="n"/>
      <c r="Y2277" s="419" t="n">
        <v>44870</v>
      </c>
      <c r="Z2277" s="418" t="inlineStr">
        <is>
          <t>10022653</t>
        </is>
      </c>
      <c r="AA2277" s="418" t="inlineStr"/>
      <c r="AB2277" s="418" t="inlineStr">
        <is>
          <t>បុគ្គលជាប់អាករ</t>
        </is>
      </c>
      <c r="AC2277" s="418" t="inlineStr">
        <is>
          <t>L001-100067123</t>
        </is>
      </c>
      <c r="AD2277" s="418" t="inlineStr">
        <is>
          <t>រីឡាយអេប៊ល សូស អ៊ិនដាសស្រ្ទៀល (ខេមបូឌា)</t>
        </is>
      </c>
      <c r="AE2277" s="455" t="n">
        <v>483654</v>
      </c>
      <c r="AF2277" s="455" t="n">
        <v>439685</v>
      </c>
      <c r="AG2277" s="455" t="n">
        <v>0</v>
      </c>
      <c r="AH2277" s="455" t="n">
        <v>0</v>
      </c>
      <c r="AI2277" s="455" t="n">
        <v>43969</v>
      </c>
      <c r="AJ2277" s="455" t="n">
        <v>0</v>
      </c>
      <c r="AK2277" s="455" t="n">
        <v>0</v>
      </c>
      <c r="AL2277" s="455" t="n">
        <v>0</v>
      </c>
      <c r="AM2277" s="455" t="n">
        <v>0</v>
      </c>
      <c r="AN2277" s="455" t="n">
        <v>0</v>
      </c>
      <c r="AO2277" s="455" t="n">
        <v>0</v>
      </c>
      <c r="AP2277" s="455" t="n">
        <v>0</v>
      </c>
      <c r="AQ2277" s="455" t="n">
        <v>0</v>
      </c>
      <c r="AR2277" s="418" t="inlineStr"/>
      <c r="AS2277" s="418" t="inlineStr">
        <is>
          <t>Laboratory Testing - Ea - Trade - C&amp;P</t>
        </is>
      </c>
      <c r="AT2277" s="418" t="inlineStr">
        <is>
          <t>បានប្រកាសពន្ធ</t>
        </is>
      </c>
    </row>
    <row r="2278">
      <c r="A2278" s="417" t="n">
        <v>2269</v>
      </c>
      <c r="B2278" s="418" t="inlineStr">
        <is>
          <t>D/W RSC CTN</t>
        </is>
      </c>
      <c r="C2278" s="418" t="inlineStr">
        <is>
          <t>អេសជីអេស (ខេមបូឌា) លីមីធីត</t>
        </is>
      </c>
      <c r="D2278" s="418" t="inlineStr">
        <is>
          <t>L001-107030519</t>
        </is>
      </c>
      <c r="E2278" s="418" t="inlineStr">
        <is>
          <t>10022652</t>
        </is>
      </c>
      <c r="F2278" s="419" t="n">
        <v>44692</v>
      </c>
      <c r="G2278" s="420" t="n">
        <v>31057</v>
      </c>
      <c r="H2278" s="418" t="n"/>
      <c r="I2278" s="455" t="n">
        <v>31057</v>
      </c>
      <c r="J2278" s="418">
        <f>IF(L2278&lt;&gt;"",L2278,K2278)</f>
        <v/>
      </c>
      <c r="K2278" s="418">
        <f>IF(AND(T2278=TRUE, U2278=TRUE, V2278=TRUE), IF(W2278&lt;-0.05, "អនុញ្ញាត (អ្នកផ្គត់ផ្គង់ប្រកាសខ្វះ)", "បានប្រកាស (អនុញ្ញាត)"), IF(AND(T2278=FALSE, U2278=FALSE, V2278=FALSE), "ព្យួរទុក (មិនមានទិន្នន័យ)", "ប្រកាសខុស (ព្យួរទុក)"))</f>
        <v/>
      </c>
      <c r="L2278" s="418" t="inlineStr"/>
      <c r="M2278" s="418" t="inlineStr"/>
      <c r="N2278" s="455" t="n"/>
      <c r="O2278" s="455">
        <f>IF(W2278&lt;0,AI2278,I2278)</f>
        <v/>
      </c>
      <c r="P2278" s="455">
        <f>I2278-O2278</f>
        <v/>
      </c>
      <c r="Q2278" s="418" t="n"/>
      <c r="R2278" s="418" t="inlineStr">
        <is>
          <t>10022652</t>
        </is>
      </c>
      <c r="S2278" s="418" t="inlineStr">
        <is>
          <t>10022652</t>
        </is>
      </c>
      <c r="T2278" s="418">
        <f>R2278=S2278</f>
        <v/>
      </c>
      <c r="U2278" s="418">
        <f>AND(MONTH(F2278)=MONTH(Y2278), YEAR(F2278)=YEAR(Y2278))</f>
        <v/>
      </c>
      <c r="V2278" s="418">
        <f>AND(AC2278&lt;&gt;"", 'Company information'!D$4&lt;&gt;"", RIGHT(SUBSTITUTE(AC2278,"-",""),9)=RIGHT(SUBSTITUTE('Company information'!D$4,"-",""),9))</f>
        <v/>
      </c>
      <c r="W2278" s="418">
        <f>AI2278-I2278</f>
        <v/>
      </c>
      <c r="X2278" s="455" t="n"/>
      <c r="Y2278" s="419" t="n">
        <v>44870</v>
      </c>
      <c r="Z2278" s="418" t="inlineStr">
        <is>
          <t>10022652</t>
        </is>
      </c>
      <c r="AA2278" s="418" t="inlineStr"/>
      <c r="AB2278" s="418" t="inlineStr">
        <is>
          <t>បុគ្គលជាប់អាករ</t>
        </is>
      </c>
      <c r="AC2278" s="418" t="inlineStr">
        <is>
          <t>L001-100067123</t>
        </is>
      </c>
      <c r="AD2278" s="418" t="inlineStr">
        <is>
          <t>រីឡាយអេប៊ល សូស អ៊ិនដាសស្រ្ទៀល (ខេមបូឌា)</t>
        </is>
      </c>
      <c r="AE2278" s="455" t="n">
        <v>341632</v>
      </c>
      <c r="AF2278" s="455" t="n">
        <v>310575</v>
      </c>
      <c r="AG2278" s="455" t="n">
        <v>0</v>
      </c>
      <c r="AH2278" s="455" t="n">
        <v>0</v>
      </c>
      <c r="AI2278" s="455" t="n">
        <v>31057</v>
      </c>
      <c r="AJ2278" s="455" t="n">
        <v>0</v>
      </c>
      <c r="AK2278" s="455" t="n">
        <v>0</v>
      </c>
      <c r="AL2278" s="455" t="n">
        <v>0</v>
      </c>
      <c r="AM2278" s="455" t="n">
        <v>0</v>
      </c>
      <c r="AN2278" s="455" t="n">
        <v>0</v>
      </c>
      <c r="AO2278" s="455" t="n">
        <v>0</v>
      </c>
      <c r="AP2278" s="455" t="n">
        <v>0</v>
      </c>
      <c r="AQ2278" s="455" t="n">
        <v>0</v>
      </c>
      <c r="AR2278" s="418" t="inlineStr"/>
      <c r="AS2278" s="418" t="inlineStr">
        <is>
          <t>Laboratory Testing - Ea - Trade - C&amp;P</t>
        </is>
      </c>
      <c r="AT2278" s="418" t="inlineStr">
        <is>
          <t>បានប្រកាសពន្ធ</t>
        </is>
      </c>
    </row>
    <row r="2279">
      <c r="A2279" s="417" t="n">
        <v>2270</v>
      </c>
      <c r="B2279" s="418" t="inlineStr">
        <is>
          <t>D/W RSC CTN</t>
        </is>
      </c>
      <c r="C2279" s="418" t="inlineStr">
        <is>
          <t>អេសជីអេស (ខេមបូឌា) លីមីធីត</t>
        </is>
      </c>
      <c r="D2279" s="418" t="inlineStr">
        <is>
          <t>L001-107030519</t>
        </is>
      </c>
      <c r="E2279" s="418" t="inlineStr">
        <is>
          <t>10022642</t>
        </is>
      </c>
      <c r="F2279" s="419" t="n">
        <v>44692</v>
      </c>
      <c r="G2279" s="420" t="n">
        <v>38639</v>
      </c>
      <c r="H2279" s="418" t="n"/>
      <c r="I2279" s="455" t="n">
        <v>38639</v>
      </c>
      <c r="J2279" s="418">
        <f>IF(L2279&lt;&gt;"",L2279,K2279)</f>
        <v/>
      </c>
      <c r="K2279" s="418">
        <f>IF(AND(T2279=TRUE, U2279=TRUE, V2279=TRUE), IF(W2279&lt;-0.05, "អនុញ្ញាត (អ្នកផ្គត់ផ្គង់ប្រកាសខ្វះ)", "បានប្រកាស (អនុញ្ញាត)"), IF(AND(T2279=FALSE, U2279=FALSE, V2279=FALSE), "ព្យួរទុក (មិនមានទិន្នន័យ)", "ប្រកាសខុស (ព្យួរទុក)"))</f>
        <v/>
      </c>
      <c r="L2279" s="418" t="inlineStr"/>
      <c r="M2279" s="418" t="inlineStr"/>
      <c r="N2279" s="455" t="n"/>
      <c r="O2279" s="455">
        <f>IF(W2279&lt;0,AI2279,I2279)</f>
        <v/>
      </c>
      <c r="P2279" s="455">
        <f>I2279-O2279</f>
        <v/>
      </c>
      <c r="Q2279" s="418" t="n"/>
      <c r="R2279" s="418" t="inlineStr">
        <is>
          <t>10022642</t>
        </is>
      </c>
      <c r="S2279" s="418" t="inlineStr">
        <is>
          <t>10022642</t>
        </is>
      </c>
      <c r="T2279" s="418">
        <f>R2279=S2279</f>
        <v/>
      </c>
      <c r="U2279" s="418">
        <f>AND(MONTH(F2279)=MONTH(Y2279), YEAR(F2279)=YEAR(Y2279))</f>
        <v/>
      </c>
      <c r="V2279" s="418">
        <f>AND(AC2279&lt;&gt;"", 'Company information'!D$4&lt;&gt;"", RIGHT(SUBSTITUTE(AC2279,"-",""),9)=RIGHT(SUBSTITUTE('Company information'!D$4,"-",""),9))</f>
        <v/>
      </c>
      <c r="W2279" s="418">
        <f>AI2279-I2279</f>
        <v/>
      </c>
      <c r="X2279" s="455" t="n"/>
      <c r="Y2279" s="419" t="n">
        <v>44870</v>
      </c>
      <c r="Z2279" s="418" t="inlineStr">
        <is>
          <t>10022642</t>
        </is>
      </c>
      <c r="AA2279" s="418" t="inlineStr"/>
      <c r="AB2279" s="418" t="inlineStr">
        <is>
          <t>បុគ្គលជាប់អាករ</t>
        </is>
      </c>
      <c r="AC2279" s="418" t="inlineStr">
        <is>
          <t>L001-100067123</t>
        </is>
      </c>
      <c r="AD2279" s="418" t="inlineStr">
        <is>
          <t>រីឡាយអេប៊ល សូស អ៊ិនដាសស្រ្ទៀល (ខេមបូឌា)</t>
        </is>
      </c>
      <c r="AE2279" s="455" t="n">
        <v>425030</v>
      </c>
      <c r="AF2279" s="455" t="n">
        <v>386391</v>
      </c>
      <c r="AG2279" s="455" t="n">
        <v>0</v>
      </c>
      <c r="AH2279" s="455" t="n">
        <v>0</v>
      </c>
      <c r="AI2279" s="455" t="n">
        <v>38639</v>
      </c>
      <c r="AJ2279" s="455" t="n">
        <v>0</v>
      </c>
      <c r="AK2279" s="455" t="n">
        <v>0</v>
      </c>
      <c r="AL2279" s="455" t="n">
        <v>0</v>
      </c>
      <c r="AM2279" s="455" t="n">
        <v>0</v>
      </c>
      <c r="AN2279" s="455" t="n">
        <v>0</v>
      </c>
      <c r="AO2279" s="455" t="n">
        <v>0</v>
      </c>
      <c r="AP2279" s="455" t="n">
        <v>0</v>
      </c>
      <c r="AQ2279" s="455" t="n">
        <v>0</v>
      </c>
      <c r="AR2279" s="418" t="inlineStr"/>
      <c r="AS2279" s="418" t="inlineStr">
        <is>
          <t>Laboratory Testing - Ea - Trade - C&amp;P</t>
        </is>
      </c>
      <c r="AT2279" s="418" t="inlineStr">
        <is>
          <t>បានប្រកាសពន្ធ</t>
        </is>
      </c>
    </row>
    <row r="2280">
      <c r="A2280" s="417" t="n">
        <v>2271</v>
      </c>
      <c r="B2280" s="418" t="inlineStr">
        <is>
          <t>Export Custom Clearance</t>
        </is>
      </c>
      <c r="C2280" s="418" t="inlineStr">
        <is>
          <t>អេសជីអេស (ខេមបូឌា) លីមីធីត</t>
        </is>
      </c>
      <c r="D2280" s="418" t="inlineStr">
        <is>
          <t>L001-107030519</t>
        </is>
      </c>
      <c r="E2280" s="418" t="inlineStr">
        <is>
          <t>10022641</t>
        </is>
      </c>
      <c r="F2280" s="419" t="n">
        <v>44692</v>
      </c>
      <c r="G2280" s="420" t="n">
        <v>29250</v>
      </c>
      <c r="H2280" s="418" t="n"/>
      <c r="I2280" s="455" t="n">
        <v>29250</v>
      </c>
      <c r="J2280" s="418">
        <f>IF(L2280&lt;&gt;"",L2280,K2280)</f>
        <v/>
      </c>
      <c r="K2280" s="418">
        <f>IF(AND(T2280=TRUE, U2280=TRUE, V2280=TRUE), IF(W2280&lt;-0.05, "អនុញ្ញាត (អ្នកផ្គត់ផ្គង់ប្រកាសខ្វះ)", "បានប្រកាស (អនុញ្ញាត)"), IF(AND(T2280=FALSE, U2280=FALSE, V2280=FALSE), "ព្យួរទុក (មិនមានទិន្នន័យ)", "ប្រកាសខុស (ព្យួរទុក)"))</f>
        <v/>
      </c>
      <c r="L2280" s="418" t="inlineStr"/>
      <c r="M2280" s="418" t="inlineStr"/>
      <c r="N2280" s="455" t="n"/>
      <c r="O2280" s="455">
        <f>IF(W2280&lt;0,AI2280,I2280)</f>
        <v/>
      </c>
      <c r="P2280" s="455">
        <f>I2280-O2280</f>
        <v/>
      </c>
      <c r="Q2280" s="418" t="n"/>
      <c r="R2280" s="418" t="inlineStr">
        <is>
          <t>10022641</t>
        </is>
      </c>
      <c r="S2280" s="418" t="inlineStr">
        <is>
          <t>10022641</t>
        </is>
      </c>
      <c r="T2280" s="418">
        <f>R2280=S2280</f>
        <v/>
      </c>
      <c r="U2280" s="418">
        <f>AND(MONTH(F2280)=MONTH(Y2280), YEAR(F2280)=YEAR(Y2280))</f>
        <v/>
      </c>
      <c r="V2280" s="418">
        <f>AND(AC2280&lt;&gt;"", 'Company information'!D$4&lt;&gt;"", RIGHT(SUBSTITUTE(AC2280,"-",""),9)=RIGHT(SUBSTITUTE('Company information'!D$4,"-",""),9))</f>
        <v/>
      </c>
      <c r="W2280" s="418">
        <f>AI2280-I2280</f>
        <v/>
      </c>
      <c r="X2280" s="455" t="n"/>
      <c r="Y2280" s="419" t="n">
        <v>44870</v>
      </c>
      <c r="Z2280" s="418" t="inlineStr">
        <is>
          <t>10022641</t>
        </is>
      </c>
      <c r="AA2280" s="418" t="inlineStr"/>
      <c r="AB2280" s="418" t="inlineStr">
        <is>
          <t>បុគ្គលជាប់អាករ</t>
        </is>
      </c>
      <c r="AC2280" s="418" t="inlineStr">
        <is>
          <t>L001-100067123</t>
        </is>
      </c>
      <c r="AD2280" s="418" t="inlineStr">
        <is>
          <t>រីឡាយអេប៊ល សូស អ៊ិនដាសស្រ្ទៀល (ខេមបូឌា)</t>
        </is>
      </c>
      <c r="AE2280" s="455" t="n">
        <v>321745</v>
      </c>
      <c r="AF2280" s="455" t="n">
        <v>292495</v>
      </c>
      <c r="AG2280" s="455" t="n">
        <v>0</v>
      </c>
      <c r="AH2280" s="455" t="n">
        <v>0</v>
      </c>
      <c r="AI2280" s="455" t="n">
        <v>29250</v>
      </c>
      <c r="AJ2280" s="455" t="n">
        <v>0</v>
      </c>
      <c r="AK2280" s="455" t="n">
        <v>0</v>
      </c>
      <c r="AL2280" s="455" t="n">
        <v>0</v>
      </c>
      <c r="AM2280" s="455" t="n">
        <v>0</v>
      </c>
      <c r="AN2280" s="455" t="n">
        <v>0</v>
      </c>
      <c r="AO2280" s="455" t="n">
        <v>0</v>
      </c>
      <c r="AP2280" s="455" t="n">
        <v>0</v>
      </c>
      <c r="AQ2280" s="455" t="n">
        <v>0</v>
      </c>
      <c r="AR2280" s="418" t="inlineStr"/>
      <c r="AS2280" s="418" t="inlineStr">
        <is>
          <t>Laboratory Testing - Ea - Trade - C&amp;P</t>
        </is>
      </c>
      <c r="AT2280" s="418" t="inlineStr">
        <is>
          <t>បានប្រកាសពន្ធ</t>
        </is>
      </c>
    </row>
    <row r="2281">
      <c r="A2281" s="417" t="n">
        <v>2272</v>
      </c>
      <c r="B2281" s="418" t="inlineStr">
        <is>
          <t>Custom Processing</t>
        </is>
      </c>
      <c r="C2281" s="418" t="inlineStr">
        <is>
          <t>អេសជីអេស (ខេមបូឌា) លីមីធីត</t>
        </is>
      </c>
      <c r="D2281" s="418" t="inlineStr">
        <is>
          <t>L001-107030519</t>
        </is>
      </c>
      <c r="E2281" s="418" t="inlineStr">
        <is>
          <t>10022559</t>
        </is>
      </c>
      <c r="F2281" s="419" t="n">
        <v>44572</v>
      </c>
      <c r="G2281" s="420" t="n">
        <v>49470</v>
      </c>
      <c r="H2281" s="418" t="n"/>
      <c r="I2281" s="455" t="n">
        <v>49470</v>
      </c>
      <c r="J2281" s="418">
        <f>IF(L2281&lt;&gt;"",L2281,K2281)</f>
        <v/>
      </c>
      <c r="K2281" s="418">
        <f>IF(AND(T2281=TRUE, U2281=TRUE, V2281=TRUE), IF(W2281&lt;-0.05, "អនុញ្ញាត (អ្នកផ្គត់ផ្គង់ប្រកាសខ្វះ)", "បានប្រកាស (អនុញ្ញាត)"), IF(AND(T2281=FALSE, U2281=FALSE, V2281=FALSE), "ព្យួរទុក (មិនមានទិន្នន័យ)", "ប្រកាសខុស (ព្យួរទុក)"))</f>
        <v/>
      </c>
      <c r="L2281" s="418" t="inlineStr"/>
      <c r="M2281" s="418" t="inlineStr"/>
      <c r="N2281" s="455" t="n"/>
      <c r="O2281" s="455">
        <f>IF(W2281&lt;0,AI2281,I2281)</f>
        <v/>
      </c>
      <c r="P2281" s="455">
        <f>I2281-O2281</f>
        <v/>
      </c>
      <c r="Q2281" s="418" t="n"/>
      <c r="R2281" s="418" t="inlineStr">
        <is>
          <t>10022559</t>
        </is>
      </c>
      <c r="S2281" s="418" t="inlineStr">
        <is>
          <t>10022559</t>
        </is>
      </c>
      <c r="T2281" s="418">
        <f>R2281=S2281</f>
        <v/>
      </c>
      <c r="U2281" s="418">
        <f>AND(MONTH(F2281)=MONTH(Y2281), YEAR(F2281)=YEAR(Y2281))</f>
        <v/>
      </c>
      <c r="V2281" s="418">
        <f>AND(AC2281&lt;&gt;"", 'Company information'!D$4&lt;&gt;"", RIGHT(SUBSTITUTE(AC2281,"-",""),9)=RIGHT(SUBSTITUTE('Company information'!D$4,"-",""),9))</f>
        <v/>
      </c>
      <c r="W2281" s="418">
        <f>AI2281-I2281</f>
        <v/>
      </c>
      <c r="X2281" s="455" t="n"/>
      <c r="Y2281" s="419" t="n">
        <v>44866</v>
      </c>
      <c r="Z2281" s="418" t="inlineStr">
        <is>
          <t>10022559</t>
        </is>
      </c>
      <c r="AA2281" s="418" t="inlineStr"/>
      <c r="AB2281" s="418" t="inlineStr">
        <is>
          <t>បុគ្គលជាប់អាករ</t>
        </is>
      </c>
      <c r="AC2281" s="418" t="inlineStr">
        <is>
          <t>L001-100067123</t>
        </is>
      </c>
      <c r="AD2281" s="418" t="inlineStr">
        <is>
          <t>រីឡាយអេប៊ល សូស អ៊ិនដាសស្រ្ទៀល (ខេមបូឌា)</t>
        </is>
      </c>
      <c r="AE2281" s="455" t="n">
        <v>544169</v>
      </c>
      <c r="AF2281" s="455" t="n">
        <v>494699</v>
      </c>
      <c r="AG2281" s="455" t="n">
        <v>0</v>
      </c>
      <c r="AH2281" s="455" t="n">
        <v>0</v>
      </c>
      <c r="AI2281" s="455" t="n">
        <v>49470</v>
      </c>
      <c r="AJ2281" s="455" t="n">
        <v>0</v>
      </c>
      <c r="AK2281" s="455" t="n">
        <v>0</v>
      </c>
      <c r="AL2281" s="455" t="n">
        <v>0</v>
      </c>
      <c r="AM2281" s="455" t="n">
        <v>0</v>
      </c>
      <c r="AN2281" s="455" t="n">
        <v>0</v>
      </c>
      <c r="AO2281" s="455" t="n">
        <v>0</v>
      </c>
      <c r="AP2281" s="455" t="n">
        <v>0</v>
      </c>
      <c r="AQ2281" s="455" t="n">
        <v>0</v>
      </c>
      <c r="AR2281" s="418" t="inlineStr"/>
      <c r="AS2281" s="418" t="inlineStr">
        <is>
          <t>Laboratory Testing - Ea - Trade - C&amp;P</t>
        </is>
      </c>
      <c r="AT2281" s="418" t="inlineStr">
        <is>
          <t>បានប្រកាសពន្ធ</t>
        </is>
      </c>
    </row>
    <row r="2282">
      <c r="A2282" s="417" t="n">
        <v>2273</v>
      </c>
      <c r="B2282" s="418" t="inlineStr">
        <is>
          <t>Export Administration Fee, Port Formality and Service Charge</t>
        </is>
      </c>
      <c r="C2282" s="418" t="inlineStr">
        <is>
          <t>អេសជីអេស (ខេមបូឌា) លីមីធីត</t>
        </is>
      </c>
      <c r="D2282" s="418" t="inlineStr">
        <is>
          <t>L001-107030519</t>
        </is>
      </c>
      <c r="E2282" s="418" t="inlineStr">
        <is>
          <t>10022558</t>
        </is>
      </c>
      <c r="F2282" s="419" t="n">
        <v>44572</v>
      </c>
      <c r="G2282" s="420" t="n">
        <v>55941</v>
      </c>
      <c r="H2282" s="418" t="n"/>
      <c r="I2282" s="455" t="n">
        <v>55941</v>
      </c>
      <c r="J2282" s="418">
        <f>IF(L2282&lt;&gt;"",L2282,K2282)</f>
        <v/>
      </c>
      <c r="K2282" s="418">
        <f>IF(AND(T2282=TRUE, U2282=TRUE, V2282=TRUE), IF(W2282&lt;-0.05, "អនុញ្ញាត (អ្នកផ្គត់ផ្គង់ប្រកាសខ្វះ)", "បានប្រកាស (អនុញ្ញាត)"), IF(AND(T2282=FALSE, U2282=FALSE, V2282=FALSE), "ព្យួរទុក (មិនមានទិន្នន័យ)", "ប្រកាសខុស (ព្យួរទុក)"))</f>
        <v/>
      </c>
      <c r="L2282" s="418" t="inlineStr"/>
      <c r="M2282" s="418" t="inlineStr"/>
      <c r="N2282" s="455" t="n"/>
      <c r="O2282" s="455">
        <f>IF(W2282&lt;0,AI2282,I2282)</f>
        <v/>
      </c>
      <c r="P2282" s="455">
        <f>I2282-O2282</f>
        <v/>
      </c>
      <c r="Q2282" s="418" t="n"/>
      <c r="R2282" s="418" t="inlineStr">
        <is>
          <t>10022558</t>
        </is>
      </c>
      <c r="S2282" s="418" t="inlineStr">
        <is>
          <t>10022558</t>
        </is>
      </c>
      <c r="T2282" s="418">
        <f>R2282=S2282</f>
        <v/>
      </c>
      <c r="U2282" s="418">
        <f>AND(MONTH(F2282)=MONTH(Y2282), YEAR(F2282)=YEAR(Y2282))</f>
        <v/>
      </c>
      <c r="V2282" s="418">
        <f>AND(AC2282&lt;&gt;"", 'Company information'!D$4&lt;&gt;"", RIGHT(SUBSTITUTE(AC2282,"-",""),9)=RIGHT(SUBSTITUTE('Company information'!D$4,"-",""),9))</f>
        <v/>
      </c>
      <c r="W2282" s="418">
        <f>AI2282-I2282</f>
        <v/>
      </c>
      <c r="X2282" s="455" t="n"/>
      <c r="Y2282" s="419" t="n">
        <v>44866</v>
      </c>
      <c r="Z2282" s="418" t="inlineStr">
        <is>
          <t>10022558</t>
        </is>
      </c>
      <c r="AA2282" s="418" t="inlineStr"/>
      <c r="AB2282" s="418" t="inlineStr">
        <is>
          <t>បុគ្គលជាប់អាករ</t>
        </is>
      </c>
      <c r="AC2282" s="418" t="inlineStr">
        <is>
          <t>L001-100067123</t>
        </is>
      </c>
      <c r="AD2282" s="418" t="inlineStr">
        <is>
          <t>រីឡាយអេប៊ល សូស អ៊ិនដាសស្រ្ទៀល (ខេមបូឌា)</t>
        </is>
      </c>
      <c r="AE2282" s="455" t="n">
        <v>615353</v>
      </c>
      <c r="AF2282" s="455" t="n">
        <v>559412</v>
      </c>
      <c r="AG2282" s="455" t="n">
        <v>0</v>
      </c>
      <c r="AH2282" s="455" t="n">
        <v>0</v>
      </c>
      <c r="AI2282" s="455" t="n">
        <v>55941</v>
      </c>
      <c r="AJ2282" s="455" t="n">
        <v>0</v>
      </c>
      <c r="AK2282" s="455" t="n">
        <v>0</v>
      </c>
      <c r="AL2282" s="455" t="n">
        <v>0</v>
      </c>
      <c r="AM2282" s="455" t="n">
        <v>0</v>
      </c>
      <c r="AN2282" s="455" t="n">
        <v>0</v>
      </c>
      <c r="AO2282" s="455" t="n">
        <v>0</v>
      </c>
      <c r="AP2282" s="455" t="n">
        <v>0</v>
      </c>
      <c r="AQ2282" s="455" t="n">
        <v>0</v>
      </c>
      <c r="AR2282" s="418" t="inlineStr"/>
      <c r="AS2282" s="418" t="inlineStr">
        <is>
          <t>Laboratory Testing - Ea - Trade - C&amp;P</t>
        </is>
      </c>
      <c r="AT2282" s="418" t="inlineStr">
        <is>
          <t>បានប្រកាសពន្ធ</t>
        </is>
      </c>
    </row>
    <row r="2283">
      <c r="A2283" s="417" t="n">
        <v>2274</v>
      </c>
      <c r="B2283" s="418" t="inlineStr">
        <is>
          <t>Suction Ironing table</t>
        </is>
      </c>
      <c r="C2283" s="418" t="inlineStr">
        <is>
          <t>ស៊ូ ចេង សូវីង ម៉ាស៊ីន ឯ.ក</t>
        </is>
      </c>
      <c r="D2283" s="418" t="inlineStr">
        <is>
          <t>K010-901702798</t>
        </is>
      </c>
      <c r="E2283" s="418" t="inlineStr">
        <is>
          <t>2022-001216</t>
        </is>
      </c>
      <c r="F2283" s="419" t="n">
        <v>44882</v>
      </c>
      <c r="G2283" s="420" t="n">
        <v>124200</v>
      </c>
      <c r="H2283" s="418" t="n"/>
      <c r="I2283" s="455" t="n">
        <v>124200</v>
      </c>
      <c r="J2283" s="418">
        <f>IF(L2283&lt;&gt;"",L2283,K2283)</f>
        <v/>
      </c>
      <c r="K2283" s="418">
        <f>IF(AND(T2283=TRUE, U2283=TRUE, V2283=TRUE), IF(W2283&lt;-0.05, "អនុញ្ញាត (អ្នកផ្គត់ផ្គង់ប្រកាសខ្វះ)", "បានប្រកាស (អនុញ្ញាត)"), IF(AND(T2283=FALSE, U2283=FALSE, V2283=FALSE), "ព្យួរទុក (មិនមានទិន្នន័យ)", "ប្រកាសខុស (ព្យួរទុក)"))</f>
        <v/>
      </c>
      <c r="L2283" s="418" t="inlineStr"/>
      <c r="M2283" s="418" t="inlineStr"/>
      <c r="N2283" s="455" t="n"/>
      <c r="O2283" s="455">
        <f>IF(W2283&lt;0,AI2283,I2283)</f>
        <v/>
      </c>
      <c r="P2283" s="455">
        <f>I2283-O2283</f>
        <v/>
      </c>
      <c r="Q2283" s="418" t="n"/>
      <c r="R2283" s="418" t="inlineStr">
        <is>
          <t>2022-001216</t>
        </is>
      </c>
      <c r="S2283" s="418" t="inlineStr">
        <is>
          <t>2022-001216</t>
        </is>
      </c>
      <c r="T2283" s="418">
        <f>R2283=S2283</f>
        <v/>
      </c>
      <c r="U2283" s="418">
        <f>AND(MONTH(F2283)=MONTH(Y2283), YEAR(F2283)=YEAR(Y2283))</f>
        <v/>
      </c>
      <c r="V2283" s="418">
        <f>AND(AC2283&lt;&gt;"", 'Company information'!D$4&lt;&gt;"", RIGHT(SUBSTITUTE(AC2283,"-",""),9)=RIGHT(SUBSTITUTE('Company information'!D$4,"-",""),9))</f>
        <v/>
      </c>
      <c r="W2283" s="418">
        <f>AI2283-I2283</f>
        <v/>
      </c>
      <c r="X2283" s="455" t="n"/>
      <c r="Y2283" s="419" t="n">
        <v>44882</v>
      </c>
      <c r="Z2283" s="418" t="inlineStr">
        <is>
          <t>2022-001216</t>
        </is>
      </c>
      <c r="AA2283" s="418" t="inlineStr"/>
      <c r="AB2283" s="418" t="inlineStr">
        <is>
          <t>បុគ្គលជាប់អាករ</t>
        </is>
      </c>
      <c r="AC2283" s="418" t="inlineStr">
        <is>
          <t>L001-100067123</t>
        </is>
      </c>
      <c r="AD2283" s="418" t="inlineStr">
        <is>
          <t>រីឡាយអេប៊ល សូស អ៊ិនដាសស្រ្ទៀល (ខេមបូឌា)</t>
        </is>
      </c>
      <c r="AE2283" s="455" t="n">
        <v>1366200</v>
      </c>
      <c r="AF2283" s="455" t="n">
        <v>1242000</v>
      </c>
      <c r="AG2283" s="455" t="n">
        <v>0</v>
      </c>
      <c r="AH2283" s="455" t="n">
        <v>0</v>
      </c>
      <c r="AI2283" s="455" t="n">
        <v>124200</v>
      </c>
      <c r="AJ2283" s="455" t="n">
        <v>0</v>
      </c>
      <c r="AK2283" s="455" t="n">
        <v>0</v>
      </c>
      <c r="AL2283" s="455" t="n">
        <v>0</v>
      </c>
      <c r="AM2283" s="455" t="n">
        <v>0</v>
      </c>
      <c r="AN2283" s="455" t="n">
        <v>0</v>
      </c>
      <c r="AO2283" s="455" t="n">
        <v>0</v>
      </c>
      <c r="AP2283" s="455" t="n">
        <v>0</v>
      </c>
      <c r="AQ2283" s="455" t="n">
        <v>0</v>
      </c>
      <c r="AR2283" s="418" t="inlineStr"/>
      <c r="AS2283" s="418" t="inlineStr">
        <is>
          <t>ជួលម៉ាស៊ីនអូសចង្កេះ</t>
        </is>
      </c>
      <c r="AT2283" s="418" t="inlineStr">
        <is>
          <t>បានប្រកាសពន្ធ</t>
        </is>
      </c>
    </row>
    <row r="2284">
      <c r="A2284" s="417" t="n">
        <v>2275</v>
      </c>
      <c r="B2284" s="418" t="inlineStr">
        <is>
          <t>Online Service</t>
        </is>
      </c>
      <c r="C2284" s="418" t="inlineStr">
        <is>
          <t>ស៊ូ ចេង សូវីង ម៉ាស៊ីន ឯ.ក</t>
        </is>
      </c>
      <c r="D2284" s="418" t="inlineStr">
        <is>
          <t>K010-901702798</t>
        </is>
      </c>
      <c r="E2284" s="418" t="inlineStr">
        <is>
          <t>2022-001215</t>
        </is>
      </c>
      <c r="F2284" s="419" t="n">
        <v>44881</v>
      </c>
      <c r="G2284" s="420" t="n">
        <v>314640</v>
      </c>
      <c r="H2284" s="418" t="n"/>
      <c r="I2284" s="455" t="n">
        <v>314640</v>
      </c>
      <c r="J2284" s="418">
        <f>IF(L2284&lt;&gt;"",L2284,K2284)</f>
        <v/>
      </c>
      <c r="K2284" s="418">
        <f>IF(AND(T2284=TRUE, U2284=TRUE, V2284=TRUE), IF(W2284&lt;-0.05, "អនុញ្ញាត (អ្នកផ្គត់ផ្គង់ប្រកាសខ្វះ)", "បានប្រកាស (អនុញ្ញាត)"), IF(AND(T2284=FALSE, U2284=FALSE, V2284=FALSE), "ព្យួរទុក (មិនមានទិន្នន័យ)", "ប្រកាសខុស (ព្យួរទុក)"))</f>
        <v/>
      </c>
      <c r="L2284" s="418" t="inlineStr"/>
      <c r="M2284" s="418" t="inlineStr"/>
      <c r="N2284" s="455" t="n"/>
      <c r="O2284" s="455">
        <f>IF(W2284&lt;0,AI2284,I2284)</f>
        <v/>
      </c>
      <c r="P2284" s="455">
        <f>I2284-O2284</f>
        <v/>
      </c>
      <c r="Q2284" s="418" t="n"/>
      <c r="R2284" s="418" t="inlineStr">
        <is>
          <t>2022-001215</t>
        </is>
      </c>
      <c r="S2284" s="418" t="inlineStr">
        <is>
          <t>2022-001215</t>
        </is>
      </c>
      <c r="T2284" s="418">
        <f>R2284=S2284</f>
        <v/>
      </c>
      <c r="U2284" s="418">
        <f>AND(MONTH(F2284)=MONTH(Y2284), YEAR(F2284)=YEAR(Y2284))</f>
        <v/>
      </c>
      <c r="V2284" s="418">
        <f>AND(AC2284&lt;&gt;"", 'Company information'!D$4&lt;&gt;"", RIGHT(SUBSTITUTE(AC2284,"-",""),9)=RIGHT(SUBSTITUTE('Company information'!D$4,"-",""),9))</f>
        <v/>
      </c>
      <c r="W2284" s="418">
        <f>AI2284-I2284</f>
        <v/>
      </c>
      <c r="X2284" s="455" t="n"/>
      <c r="Y2284" s="419" t="n">
        <v>44881</v>
      </c>
      <c r="Z2284" s="418" t="inlineStr">
        <is>
          <t>2022-001215</t>
        </is>
      </c>
      <c r="AA2284" s="418" t="inlineStr"/>
      <c r="AB2284" s="418" t="inlineStr">
        <is>
          <t>បុគ្គលជាប់អាករ</t>
        </is>
      </c>
      <c r="AC2284" s="418" t="inlineStr">
        <is>
          <t>L001-100067123</t>
        </is>
      </c>
      <c r="AD2284" s="418" t="inlineStr">
        <is>
          <t>រីឡាយអេប៊ល សូស អ៊ិនដាសស្រ្ទៀល (ខេមបូឌា)</t>
        </is>
      </c>
      <c r="AE2284" s="455" t="n">
        <v>3461040</v>
      </c>
      <c r="AF2284" s="455" t="n">
        <v>3146400</v>
      </c>
      <c r="AG2284" s="455" t="n">
        <v>0</v>
      </c>
      <c r="AH2284" s="455" t="n">
        <v>0</v>
      </c>
      <c r="AI2284" s="455" t="n">
        <v>314640</v>
      </c>
      <c r="AJ2284" s="455" t="n">
        <v>0</v>
      </c>
      <c r="AK2284" s="455" t="n">
        <v>0</v>
      </c>
      <c r="AL2284" s="455" t="n">
        <v>0</v>
      </c>
      <c r="AM2284" s="455" t="n">
        <v>0</v>
      </c>
      <c r="AN2284" s="455" t="n">
        <v>0</v>
      </c>
      <c r="AO2284" s="455" t="n">
        <v>0</v>
      </c>
      <c r="AP2284" s="455" t="n">
        <v>0</v>
      </c>
      <c r="AQ2284" s="455" t="n">
        <v>0</v>
      </c>
      <c r="AR2284" s="418" t="inlineStr"/>
      <c r="AS2284" s="418" t="inlineStr">
        <is>
          <t>ជួលម៉ាស៊ីនផុងអំបោះ៤</t>
        </is>
      </c>
      <c r="AT2284" s="418" t="inlineStr">
        <is>
          <t>បានប្រកាសពន្ធ</t>
        </is>
      </c>
    </row>
    <row r="2285">
      <c r="A2285" s="417" t="n">
        <v>2276</v>
      </c>
      <c r="B2285" s="418" t="inlineStr">
        <is>
          <t>Motor</t>
        </is>
      </c>
      <c r="C2285" s="418" t="inlineStr">
        <is>
          <t>ស៊ូ ចេង សូវីង ម៉ាស៊ីន ឯ.ក</t>
        </is>
      </c>
      <c r="D2285" s="418" t="inlineStr">
        <is>
          <t>K010-901702798</t>
        </is>
      </c>
      <c r="E2285" s="418" t="inlineStr">
        <is>
          <t>2022-001214</t>
        </is>
      </c>
      <c r="F2285" s="419" t="n">
        <v>44881</v>
      </c>
      <c r="G2285" s="420" t="n">
        <v>351900</v>
      </c>
      <c r="H2285" s="418" t="n"/>
      <c r="I2285" s="455" t="n">
        <v>351900</v>
      </c>
      <c r="J2285" s="418">
        <f>IF(L2285&lt;&gt;"",L2285,K2285)</f>
        <v/>
      </c>
      <c r="K2285" s="418">
        <f>IF(AND(T2285=TRUE, U2285=TRUE, V2285=TRUE), IF(W2285&lt;-0.05, "អនុញ្ញាត (អ្នកផ្គត់ផ្គង់ប្រកាសខ្វះ)", "បានប្រកាស (អនុញ្ញាត)"), IF(AND(T2285=FALSE, U2285=FALSE, V2285=FALSE), "ព្យួរទុក (មិនមានទិន្នន័យ)", "ប្រកាសខុស (ព្យួរទុក)"))</f>
        <v/>
      </c>
      <c r="L2285" s="418" t="inlineStr"/>
      <c r="M2285" s="418" t="inlineStr"/>
      <c r="N2285" s="455" t="n"/>
      <c r="O2285" s="455">
        <f>IF(W2285&lt;0,AI2285,I2285)</f>
        <v/>
      </c>
      <c r="P2285" s="455">
        <f>I2285-O2285</f>
        <v/>
      </c>
      <c r="Q2285" s="418" t="n"/>
      <c r="R2285" s="418" t="inlineStr">
        <is>
          <t>2022-001214</t>
        </is>
      </c>
      <c r="S2285" s="418" t="inlineStr">
        <is>
          <t>2022-001214</t>
        </is>
      </c>
      <c r="T2285" s="418">
        <f>R2285=S2285</f>
        <v/>
      </c>
      <c r="U2285" s="418">
        <f>AND(MONTH(F2285)=MONTH(Y2285), YEAR(F2285)=YEAR(Y2285))</f>
        <v/>
      </c>
      <c r="V2285" s="418">
        <f>AND(AC2285&lt;&gt;"", 'Company information'!D$4&lt;&gt;"", RIGHT(SUBSTITUTE(AC2285,"-",""),9)=RIGHT(SUBSTITUTE('Company information'!D$4,"-",""),9))</f>
        <v/>
      </c>
      <c r="W2285" s="418">
        <f>AI2285-I2285</f>
        <v/>
      </c>
      <c r="X2285" s="455" t="n"/>
      <c r="Y2285" s="419" t="n">
        <v>44881</v>
      </c>
      <c r="Z2285" s="418" t="inlineStr">
        <is>
          <t>2022-001214</t>
        </is>
      </c>
      <c r="AA2285" s="418" t="inlineStr"/>
      <c r="AB2285" s="418" t="inlineStr">
        <is>
          <t>បុគ្គលជាប់អាករ</t>
        </is>
      </c>
      <c r="AC2285" s="418" t="inlineStr">
        <is>
          <t>L001-100067123</t>
        </is>
      </c>
      <c r="AD2285" s="418" t="inlineStr">
        <is>
          <t>រីឡាយអេប៊ល សូស អ៊ិនដាសស្រ្ទៀល (ខេមបូឌា)</t>
        </is>
      </c>
      <c r="AE2285" s="455" t="n">
        <v>3870900</v>
      </c>
      <c r="AF2285" s="455" t="n">
        <v>3519000</v>
      </c>
      <c r="AG2285" s="455" t="n">
        <v>0</v>
      </c>
      <c r="AH2285" s="455" t="n">
        <v>0</v>
      </c>
      <c r="AI2285" s="455" t="n">
        <v>351900</v>
      </c>
      <c r="AJ2285" s="455" t="n">
        <v>0</v>
      </c>
      <c r="AK2285" s="455" t="n">
        <v>0</v>
      </c>
      <c r="AL2285" s="455" t="n">
        <v>0</v>
      </c>
      <c r="AM2285" s="455" t="n">
        <v>0</v>
      </c>
      <c r="AN2285" s="455" t="n">
        <v>0</v>
      </c>
      <c r="AO2285" s="455" t="n">
        <v>0</v>
      </c>
      <c r="AP2285" s="455" t="n">
        <v>0</v>
      </c>
      <c r="AQ2285" s="455" t="n">
        <v>0</v>
      </c>
      <c r="AR2285" s="418" t="inlineStr"/>
      <c r="AS2285" s="418" t="inlineStr">
        <is>
          <t>ជួលម៉ាស៊ីនគុណកាត់អំបោះ</t>
        </is>
      </c>
      <c r="AT2285" s="418" t="inlineStr">
        <is>
          <t>បានប្រកាសពន្ធ</t>
        </is>
      </c>
    </row>
    <row r="2286">
      <c r="A2286" s="417" t="n">
        <v>2277</v>
      </c>
      <c r="B2286" s="418" t="inlineStr">
        <is>
          <t>Sending Sample</t>
        </is>
      </c>
      <c r="C2286" s="418" t="inlineStr">
        <is>
          <t>ស៊ូ ចេង សូវីង ម៉ាស៊ីន ឯ.ក</t>
        </is>
      </c>
      <c r="D2286" s="418" t="inlineStr">
        <is>
          <t>K010-901702798</t>
        </is>
      </c>
      <c r="E2286" s="418" t="inlineStr">
        <is>
          <t>2022-001213</t>
        </is>
      </c>
      <c r="F2286" s="419" t="n">
        <v>44881</v>
      </c>
      <c r="G2286" s="420" t="n">
        <v>283176</v>
      </c>
      <c r="H2286" s="418" t="n"/>
      <c r="I2286" s="455" t="n">
        <v>283176</v>
      </c>
      <c r="J2286" s="418">
        <f>IF(L2286&lt;&gt;"",L2286,K2286)</f>
        <v/>
      </c>
      <c r="K2286" s="418">
        <f>IF(AND(T2286=TRUE, U2286=TRUE, V2286=TRUE), IF(W2286&lt;-0.05, "អនុញ្ញាត (អ្នកផ្គត់ផ្គង់ប្រកាសខ្វះ)", "បានប្រកាស (អនុញ្ញាត)"), IF(AND(T2286=FALSE, U2286=FALSE, V2286=FALSE), "ព្យួរទុក (មិនមានទិន្នន័យ)", "ប្រកាសខុស (ព្យួរទុក)"))</f>
        <v/>
      </c>
      <c r="L2286" s="418" t="inlineStr"/>
      <c r="M2286" s="418" t="inlineStr"/>
      <c r="N2286" s="455" t="n"/>
      <c r="O2286" s="455">
        <f>IF(W2286&lt;0,AI2286,I2286)</f>
        <v/>
      </c>
      <c r="P2286" s="455">
        <f>I2286-O2286</f>
        <v/>
      </c>
      <c r="Q2286" s="418" t="n"/>
      <c r="R2286" s="418" t="inlineStr">
        <is>
          <t>2022-001213</t>
        </is>
      </c>
      <c r="S2286" s="418" t="inlineStr">
        <is>
          <t>2022-001213</t>
        </is>
      </c>
      <c r="T2286" s="418">
        <f>R2286=S2286</f>
        <v/>
      </c>
      <c r="U2286" s="418">
        <f>AND(MONTH(F2286)=MONTH(Y2286), YEAR(F2286)=YEAR(Y2286))</f>
        <v/>
      </c>
      <c r="V2286" s="418">
        <f>AND(AC2286&lt;&gt;"", 'Company information'!D$4&lt;&gt;"", RIGHT(SUBSTITUTE(AC2286,"-",""),9)=RIGHT(SUBSTITUTE('Company information'!D$4,"-",""),9))</f>
        <v/>
      </c>
      <c r="W2286" s="418">
        <f>AI2286-I2286</f>
        <v/>
      </c>
      <c r="X2286" s="455" t="n"/>
      <c r="Y2286" s="419" t="n">
        <v>44881</v>
      </c>
      <c r="Z2286" s="418" t="inlineStr">
        <is>
          <t>2022-001213</t>
        </is>
      </c>
      <c r="AA2286" s="418" t="inlineStr"/>
      <c r="AB2286" s="418" t="inlineStr">
        <is>
          <t>បុគ្គលជាប់អាករ</t>
        </is>
      </c>
      <c r="AC2286" s="418" t="inlineStr">
        <is>
          <t>L001-100067123</t>
        </is>
      </c>
      <c r="AD2286" s="418" t="inlineStr">
        <is>
          <t>រីឡាយអេប៊ល សូស អ៊ិនដាសស្រ្ទៀល (ខេមបូឌា)</t>
        </is>
      </c>
      <c r="AE2286" s="455" t="n">
        <v>3114936</v>
      </c>
      <c r="AF2286" s="455" t="n">
        <v>2831760</v>
      </c>
      <c r="AG2286" s="455" t="n">
        <v>0</v>
      </c>
      <c r="AH2286" s="455" t="n">
        <v>0</v>
      </c>
      <c r="AI2286" s="455" t="n">
        <v>283176</v>
      </c>
      <c r="AJ2286" s="455" t="n">
        <v>0</v>
      </c>
      <c r="AK2286" s="455" t="n">
        <v>0</v>
      </c>
      <c r="AL2286" s="455" t="n">
        <v>0</v>
      </c>
      <c r="AM2286" s="455" t="n">
        <v>0</v>
      </c>
      <c r="AN2286" s="455" t="n">
        <v>0</v>
      </c>
      <c r="AO2286" s="455" t="n">
        <v>0</v>
      </c>
      <c r="AP2286" s="455" t="n">
        <v>0</v>
      </c>
      <c r="AQ2286" s="455" t="n">
        <v>0</v>
      </c>
      <c r="AR2286" s="418" t="inlineStr"/>
      <c r="AS2286" s="418" t="inlineStr">
        <is>
          <t>ជួលម៉ាស៊ីនផុងអំបោះ៤</t>
        </is>
      </c>
      <c r="AT2286" s="418" t="inlineStr">
        <is>
          <t>បានប្រកាសពន្ធ</t>
        </is>
      </c>
    </row>
    <row r="2287">
      <c r="A2287" s="417" t="n">
        <v>2278</v>
      </c>
      <c r="B2287" s="418" t="inlineStr">
        <is>
          <t>Sending Sample</t>
        </is>
      </c>
      <c r="C2287" s="418" t="inlineStr">
        <is>
          <t>ស៊ូ ចេង សូវីង ម៉ាស៊ីន ឯ.ក</t>
        </is>
      </c>
      <c r="D2287" s="418" t="inlineStr">
        <is>
          <t>K010-901702798</t>
        </is>
      </c>
      <c r="E2287" s="418" t="inlineStr">
        <is>
          <t>2022-001212</t>
        </is>
      </c>
      <c r="F2287" s="419" t="n">
        <v>44881</v>
      </c>
      <c r="G2287" s="420" t="n">
        <v>188784</v>
      </c>
      <c r="H2287" s="418" t="n"/>
      <c r="I2287" s="455" t="n">
        <v>188784</v>
      </c>
      <c r="J2287" s="418">
        <f>IF(L2287&lt;&gt;"",L2287,K2287)</f>
        <v/>
      </c>
      <c r="K2287" s="418">
        <f>IF(AND(T2287=TRUE, U2287=TRUE, V2287=TRUE), IF(W2287&lt;-0.05, "អនុញ្ញាត (អ្នកផ្គត់ផ្គង់ប្រកាសខ្វះ)", "បានប្រកាស (អនុញ្ញាត)"), IF(AND(T2287=FALSE, U2287=FALSE, V2287=FALSE), "ព្យួរទុក (មិនមានទិន្នន័យ)", "ប្រកាសខុស (ព្យួរទុក)"))</f>
        <v/>
      </c>
      <c r="L2287" s="418" t="inlineStr"/>
      <c r="M2287" s="418" t="inlineStr"/>
      <c r="N2287" s="455" t="n"/>
      <c r="O2287" s="455">
        <f>IF(W2287&lt;0,AI2287,I2287)</f>
        <v/>
      </c>
      <c r="P2287" s="455">
        <f>I2287-O2287</f>
        <v/>
      </c>
      <c r="Q2287" s="418" t="n"/>
      <c r="R2287" s="418" t="inlineStr">
        <is>
          <t>2022-001212</t>
        </is>
      </c>
      <c r="S2287" s="418" t="inlineStr">
        <is>
          <t>2022-001212</t>
        </is>
      </c>
      <c r="T2287" s="418">
        <f>R2287=S2287</f>
        <v/>
      </c>
      <c r="U2287" s="418">
        <f>AND(MONTH(F2287)=MONTH(Y2287), YEAR(F2287)=YEAR(Y2287))</f>
        <v/>
      </c>
      <c r="V2287" s="418">
        <f>AND(AC2287&lt;&gt;"", 'Company information'!D$4&lt;&gt;"", RIGHT(SUBSTITUTE(AC2287,"-",""),9)=RIGHT(SUBSTITUTE('Company information'!D$4,"-",""),9))</f>
        <v/>
      </c>
      <c r="W2287" s="418">
        <f>AI2287-I2287</f>
        <v/>
      </c>
      <c r="X2287" s="455" t="n"/>
      <c r="Y2287" s="419" t="n">
        <v>44881</v>
      </c>
      <c r="Z2287" s="418" t="inlineStr">
        <is>
          <t>2022-001212</t>
        </is>
      </c>
      <c r="AA2287" s="418" t="inlineStr"/>
      <c r="AB2287" s="418" t="inlineStr">
        <is>
          <t>បុគ្គលជាប់អាករ</t>
        </is>
      </c>
      <c r="AC2287" s="418" t="inlineStr">
        <is>
          <t>L001-100067123</t>
        </is>
      </c>
      <c r="AD2287" s="418" t="inlineStr">
        <is>
          <t>រីឡាយអេប៊ល សូស អ៊ិនដាសស្រ្ទៀល (ខេមបូឌា)</t>
        </is>
      </c>
      <c r="AE2287" s="455" t="n">
        <v>2076624</v>
      </c>
      <c r="AF2287" s="455" t="n">
        <v>1887840</v>
      </c>
      <c r="AG2287" s="455" t="n">
        <v>0</v>
      </c>
      <c r="AH2287" s="455" t="n">
        <v>0</v>
      </c>
      <c r="AI2287" s="455" t="n">
        <v>188784</v>
      </c>
      <c r="AJ2287" s="455" t="n">
        <v>0</v>
      </c>
      <c r="AK2287" s="455" t="n">
        <v>0</v>
      </c>
      <c r="AL2287" s="455" t="n">
        <v>0</v>
      </c>
      <c r="AM2287" s="455" t="n">
        <v>0</v>
      </c>
      <c r="AN2287" s="455" t="n">
        <v>0</v>
      </c>
      <c r="AO2287" s="455" t="n">
        <v>0</v>
      </c>
      <c r="AP2287" s="455" t="n">
        <v>0</v>
      </c>
      <c r="AQ2287" s="455" t="n">
        <v>0</v>
      </c>
      <c r="AR2287" s="418" t="inlineStr"/>
      <c r="AS2287" s="418" t="inlineStr">
        <is>
          <t>ជួលម៉ាស៊ីនផុងអំបោះ៤</t>
        </is>
      </c>
      <c r="AT2287" s="418" t="inlineStr">
        <is>
          <t>បានប្រកាសពន្ធ</t>
        </is>
      </c>
    </row>
    <row r="2288">
      <c r="A2288" s="417" t="n">
        <v>2279</v>
      </c>
      <c r="B2288" s="418" t="inlineStr">
        <is>
          <t>Sending Sample</t>
        </is>
      </c>
      <c r="C2288" s="418" t="inlineStr">
        <is>
          <t>ស៊ូ ចេង សូវីង ម៉ាស៊ីន ឯ.ក</t>
        </is>
      </c>
      <c r="D2288" s="418" t="inlineStr">
        <is>
          <t>K010-901702798</t>
        </is>
      </c>
      <c r="E2288" s="418" t="inlineStr">
        <is>
          <t>2022-001211</t>
        </is>
      </c>
      <c r="F2288" s="419" t="n">
        <v>44881</v>
      </c>
      <c r="G2288" s="420" t="n">
        <v>175950</v>
      </c>
      <c r="H2288" s="418" t="n"/>
      <c r="I2288" s="455" t="n">
        <v>175950</v>
      </c>
      <c r="J2288" s="418">
        <f>IF(L2288&lt;&gt;"",L2288,K2288)</f>
        <v/>
      </c>
      <c r="K2288" s="418">
        <f>IF(AND(T2288=TRUE, U2288=TRUE, V2288=TRUE), IF(W2288&lt;-0.05, "អនុញ្ញាត (អ្នកផ្គត់ផ្គង់ប្រកាសខ្វះ)", "បានប្រកាស (អនុញ្ញាត)"), IF(AND(T2288=FALSE, U2288=FALSE, V2288=FALSE), "ព្យួរទុក (មិនមានទិន្នន័យ)", "ប្រកាសខុស (ព្យួរទុក)"))</f>
        <v/>
      </c>
      <c r="L2288" s="418" t="inlineStr"/>
      <c r="M2288" s="418" t="inlineStr"/>
      <c r="N2288" s="455" t="n"/>
      <c r="O2288" s="455">
        <f>IF(W2288&lt;0,AI2288,I2288)</f>
        <v/>
      </c>
      <c r="P2288" s="455">
        <f>I2288-O2288</f>
        <v/>
      </c>
      <c r="Q2288" s="418" t="n"/>
      <c r="R2288" s="418" t="inlineStr">
        <is>
          <t>2022-001211</t>
        </is>
      </c>
      <c r="S2288" s="418" t="inlineStr">
        <is>
          <t>2022-001211</t>
        </is>
      </c>
      <c r="T2288" s="418">
        <f>R2288=S2288</f>
        <v/>
      </c>
      <c r="U2288" s="418">
        <f>AND(MONTH(F2288)=MONTH(Y2288), YEAR(F2288)=YEAR(Y2288))</f>
        <v/>
      </c>
      <c r="V2288" s="418">
        <f>AND(AC2288&lt;&gt;"", 'Company information'!D$4&lt;&gt;"", RIGHT(SUBSTITUTE(AC2288,"-",""),9)=RIGHT(SUBSTITUTE('Company information'!D$4,"-",""),9))</f>
        <v/>
      </c>
      <c r="W2288" s="418">
        <f>AI2288-I2288</f>
        <v/>
      </c>
      <c r="X2288" s="455" t="n"/>
      <c r="Y2288" s="419" t="n">
        <v>44881</v>
      </c>
      <c r="Z2288" s="418" t="inlineStr">
        <is>
          <t>2022-001211</t>
        </is>
      </c>
      <c r="AA2288" s="418" t="inlineStr"/>
      <c r="AB2288" s="418" t="inlineStr">
        <is>
          <t>បុគ្គលជាប់អាករ</t>
        </is>
      </c>
      <c r="AC2288" s="418" t="inlineStr">
        <is>
          <t>L001-100067123</t>
        </is>
      </c>
      <c r="AD2288" s="418" t="inlineStr">
        <is>
          <t>រីឡាយអេប៊ល សូស អ៊ិនដាសស្រ្ទៀល (ខេមបូឌា)</t>
        </is>
      </c>
      <c r="AE2288" s="455" t="n">
        <v>1935450</v>
      </c>
      <c r="AF2288" s="455" t="n">
        <v>1759500</v>
      </c>
      <c r="AG2288" s="455" t="n">
        <v>0</v>
      </c>
      <c r="AH2288" s="455" t="n">
        <v>0</v>
      </c>
      <c r="AI2288" s="455" t="n">
        <v>175950</v>
      </c>
      <c r="AJ2288" s="455" t="n">
        <v>0</v>
      </c>
      <c r="AK2288" s="455" t="n">
        <v>0</v>
      </c>
      <c r="AL2288" s="455" t="n">
        <v>0</v>
      </c>
      <c r="AM2288" s="455" t="n">
        <v>0</v>
      </c>
      <c r="AN2288" s="455" t="n">
        <v>0</v>
      </c>
      <c r="AO2288" s="455" t="n">
        <v>0</v>
      </c>
      <c r="AP2288" s="455" t="n">
        <v>0</v>
      </c>
      <c r="AQ2288" s="455" t="n">
        <v>0</v>
      </c>
      <c r="AR2288" s="418" t="inlineStr"/>
      <c r="AS2288" s="418" t="inlineStr">
        <is>
          <t>ជួលម៉ាស៊ីនគុណកាត់អំបោះ</t>
        </is>
      </c>
      <c r="AT2288" s="418" t="inlineStr">
        <is>
          <t>បានប្រកាសពន្ធ</t>
        </is>
      </c>
    </row>
    <row r="2289">
      <c r="A2289" s="417" t="n">
        <v>2280</v>
      </c>
      <c r="B2289" s="418" t="inlineStr">
        <is>
          <t>Sending Sample</t>
        </is>
      </c>
      <c r="C2289" s="418" t="inlineStr">
        <is>
          <t>ស៊ូ ចេង សូវីង ម៉ាស៊ីន ឯ.ក</t>
        </is>
      </c>
      <c r="D2289" s="418" t="inlineStr">
        <is>
          <t>K010-901702798</t>
        </is>
      </c>
      <c r="E2289" s="418" t="inlineStr">
        <is>
          <t>2022-001210</t>
        </is>
      </c>
      <c r="F2289" s="419" t="n">
        <v>44881</v>
      </c>
      <c r="G2289" s="420" t="n">
        <v>175950</v>
      </c>
      <c r="H2289" s="418" t="n"/>
      <c r="I2289" s="455" t="n">
        <v>175950</v>
      </c>
      <c r="J2289" s="418">
        <f>IF(L2289&lt;&gt;"",L2289,K2289)</f>
        <v/>
      </c>
      <c r="K2289" s="418">
        <f>IF(AND(T2289=TRUE, U2289=TRUE, V2289=TRUE), IF(W2289&lt;-0.05, "អនុញ្ញាត (អ្នកផ្គត់ផ្គង់ប្រកាសខ្វះ)", "បានប្រកាស (អនុញ្ញាត)"), IF(AND(T2289=FALSE, U2289=FALSE, V2289=FALSE), "ព្យួរទុក (មិនមានទិន្នន័យ)", "ប្រកាសខុស (ព្យួរទុក)"))</f>
        <v/>
      </c>
      <c r="L2289" s="418" t="inlineStr"/>
      <c r="M2289" s="418" t="inlineStr"/>
      <c r="N2289" s="455" t="n"/>
      <c r="O2289" s="455">
        <f>IF(W2289&lt;0,AI2289,I2289)</f>
        <v/>
      </c>
      <c r="P2289" s="455">
        <f>I2289-O2289</f>
        <v/>
      </c>
      <c r="Q2289" s="418" t="n"/>
      <c r="R2289" s="418" t="inlineStr">
        <is>
          <t>2022-001210</t>
        </is>
      </c>
      <c r="S2289" s="418" t="inlineStr">
        <is>
          <t>2022-001210</t>
        </is>
      </c>
      <c r="T2289" s="418">
        <f>R2289=S2289</f>
        <v/>
      </c>
      <c r="U2289" s="418">
        <f>AND(MONTH(F2289)=MONTH(Y2289), YEAR(F2289)=YEAR(Y2289))</f>
        <v/>
      </c>
      <c r="V2289" s="418">
        <f>AND(AC2289&lt;&gt;"", 'Company information'!D$4&lt;&gt;"", RIGHT(SUBSTITUTE(AC2289,"-",""),9)=RIGHT(SUBSTITUTE('Company information'!D$4,"-",""),9))</f>
        <v/>
      </c>
      <c r="W2289" s="418">
        <f>AI2289-I2289</f>
        <v/>
      </c>
      <c r="X2289" s="455" t="n"/>
      <c r="Y2289" s="419" t="n">
        <v>44881</v>
      </c>
      <c r="Z2289" s="418" t="inlineStr">
        <is>
          <t>2022-001210</t>
        </is>
      </c>
      <c r="AA2289" s="418" t="inlineStr"/>
      <c r="AB2289" s="418" t="inlineStr">
        <is>
          <t>បុគ្គលជាប់អាករ</t>
        </is>
      </c>
      <c r="AC2289" s="418" t="inlineStr">
        <is>
          <t>L001-100067123</t>
        </is>
      </c>
      <c r="AD2289" s="418" t="inlineStr">
        <is>
          <t>រីឡាយអេប៊ល សូស អ៊ិនដាសស្រ្ទៀល (ខេមបូឌា)</t>
        </is>
      </c>
      <c r="AE2289" s="455" t="n">
        <v>1935450</v>
      </c>
      <c r="AF2289" s="455" t="n">
        <v>1759500</v>
      </c>
      <c r="AG2289" s="455" t="n">
        <v>0</v>
      </c>
      <c r="AH2289" s="455" t="n">
        <v>0</v>
      </c>
      <c r="AI2289" s="455" t="n">
        <v>175950</v>
      </c>
      <c r="AJ2289" s="455" t="n">
        <v>0</v>
      </c>
      <c r="AK2289" s="455" t="n">
        <v>0</v>
      </c>
      <c r="AL2289" s="455" t="n">
        <v>0</v>
      </c>
      <c r="AM2289" s="455" t="n">
        <v>0</v>
      </c>
      <c r="AN2289" s="455" t="n">
        <v>0</v>
      </c>
      <c r="AO2289" s="455" t="n">
        <v>0</v>
      </c>
      <c r="AP2289" s="455" t="n">
        <v>0</v>
      </c>
      <c r="AQ2289" s="455" t="n">
        <v>0</v>
      </c>
      <c r="AR2289" s="418" t="inlineStr"/>
      <c r="AS2289" s="418" t="inlineStr">
        <is>
          <t>ជួលម៉ាស៊ីនគុណកាត់អំបោះ</t>
        </is>
      </c>
      <c r="AT2289" s="418" t="inlineStr">
        <is>
          <t>បានប្រកាសពន្ធ</t>
        </is>
      </c>
    </row>
    <row r="2290">
      <c r="A2290" s="417" t="n">
        <v>2281</v>
      </c>
      <c r="B2290" s="418" t="inlineStr">
        <is>
          <t>Sending Sample</t>
        </is>
      </c>
      <c r="C2290" s="418" t="inlineStr">
        <is>
          <t>ស៊ូ ចេង សូវីង ម៉ាស៊ីន ឯ.ក</t>
        </is>
      </c>
      <c r="D2290" s="418" t="inlineStr">
        <is>
          <t>K010-901702798</t>
        </is>
      </c>
      <c r="E2290" s="418" t="inlineStr">
        <is>
          <t>2022-001209</t>
        </is>
      </c>
      <c r="F2290" s="419" t="n">
        <v>44881</v>
      </c>
      <c r="G2290" s="420" t="n">
        <v>351900</v>
      </c>
      <c r="H2290" s="418" t="n"/>
      <c r="I2290" s="455" t="n">
        <v>351900</v>
      </c>
      <c r="J2290" s="418">
        <f>IF(L2290&lt;&gt;"",L2290,K2290)</f>
        <v/>
      </c>
      <c r="K2290" s="418">
        <f>IF(AND(T2290=TRUE, U2290=TRUE, V2290=TRUE), IF(W2290&lt;-0.05, "អនុញ្ញាត (អ្នកផ្គត់ផ្គង់ប្រកាសខ្វះ)", "បានប្រកាស (អនុញ្ញាត)"), IF(AND(T2290=FALSE, U2290=FALSE, V2290=FALSE), "ព្យួរទុក (មិនមានទិន្នន័យ)", "ប្រកាសខុស (ព្យួរទុក)"))</f>
        <v/>
      </c>
      <c r="L2290" s="418" t="inlineStr"/>
      <c r="M2290" s="418" t="inlineStr"/>
      <c r="N2290" s="455" t="n"/>
      <c r="O2290" s="455">
        <f>IF(W2290&lt;0,AI2290,I2290)</f>
        <v/>
      </c>
      <c r="P2290" s="455">
        <f>I2290-O2290</f>
        <v/>
      </c>
      <c r="Q2290" s="418" t="n"/>
      <c r="R2290" s="418" t="inlineStr">
        <is>
          <t>2022-001209</t>
        </is>
      </c>
      <c r="S2290" s="418" t="inlineStr">
        <is>
          <t>2022-001209</t>
        </is>
      </c>
      <c r="T2290" s="418">
        <f>R2290=S2290</f>
        <v/>
      </c>
      <c r="U2290" s="418">
        <f>AND(MONTH(F2290)=MONTH(Y2290), YEAR(F2290)=YEAR(Y2290))</f>
        <v/>
      </c>
      <c r="V2290" s="418">
        <f>AND(AC2290&lt;&gt;"", 'Company information'!D$4&lt;&gt;"", RIGHT(SUBSTITUTE(AC2290,"-",""),9)=RIGHT(SUBSTITUTE('Company information'!D$4,"-",""),9))</f>
        <v/>
      </c>
      <c r="W2290" s="418">
        <f>AI2290-I2290</f>
        <v/>
      </c>
      <c r="X2290" s="455" t="n"/>
      <c r="Y2290" s="419" t="n">
        <v>44881</v>
      </c>
      <c r="Z2290" s="418" t="inlineStr">
        <is>
          <t>2022-001209</t>
        </is>
      </c>
      <c r="AA2290" s="418" t="inlineStr"/>
      <c r="AB2290" s="418" t="inlineStr">
        <is>
          <t>បុគ្គលជាប់អាករ</t>
        </is>
      </c>
      <c r="AC2290" s="418" t="inlineStr">
        <is>
          <t>L001-100067123</t>
        </is>
      </c>
      <c r="AD2290" s="418" t="inlineStr">
        <is>
          <t>រីឡាយអេប៊ល សូស អ៊ិនដាសស្រ្ទៀល (ខេមបូឌា)</t>
        </is>
      </c>
      <c r="AE2290" s="455" t="n">
        <v>3870900</v>
      </c>
      <c r="AF2290" s="455" t="n">
        <v>3519000</v>
      </c>
      <c r="AG2290" s="455" t="n">
        <v>0</v>
      </c>
      <c r="AH2290" s="455" t="n">
        <v>0</v>
      </c>
      <c r="AI2290" s="455" t="n">
        <v>351900</v>
      </c>
      <c r="AJ2290" s="455" t="n">
        <v>0</v>
      </c>
      <c r="AK2290" s="455" t="n">
        <v>0</v>
      </c>
      <c r="AL2290" s="455" t="n">
        <v>0</v>
      </c>
      <c r="AM2290" s="455" t="n">
        <v>0</v>
      </c>
      <c r="AN2290" s="455" t="n">
        <v>0</v>
      </c>
      <c r="AO2290" s="455" t="n">
        <v>0</v>
      </c>
      <c r="AP2290" s="455" t="n">
        <v>0</v>
      </c>
      <c r="AQ2290" s="455" t="n">
        <v>0</v>
      </c>
      <c r="AR2290" s="418" t="inlineStr"/>
      <c r="AS2290" s="418" t="inlineStr">
        <is>
          <t>ជួលម៉ាស៊ីនគុណកាត់អំបោះ</t>
        </is>
      </c>
      <c r="AT2290" s="418" t="inlineStr">
        <is>
          <t>បានប្រកាសពន្ធ</t>
        </is>
      </c>
    </row>
    <row r="2291">
      <c r="A2291" s="417" t="n">
        <v>2282</v>
      </c>
      <c r="B2291" s="418" t="inlineStr">
        <is>
          <t>Sending Doc</t>
        </is>
      </c>
      <c r="C2291" s="418" t="inlineStr">
        <is>
          <t>ស៊ូ ចេង សូវីង ម៉ាស៊ីន ឯ.ក</t>
        </is>
      </c>
      <c r="D2291" s="418" t="inlineStr">
        <is>
          <t>K010-901702798</t>
        </is>
      </c>
      <c r="E2291" s="418" t="inlineStr">
        <is>
          <t>2022-001208</t>
        </is>
      </c>
      <c r="F2291" s="419" t="n">
        <v>44881</v>
      </c>
      <c r="G2291" s="420" t="n">
        <v>314640</v>
      </c>
      <c r="H2291" s="418" t="n"/>
      <c r="I2291" s="455" t="n">
        <v>314640</v>
      </c>
      <c r="J2291" s="418">
        <f>IF(L2291&lt;&gt;"",L2291,K2291)</f>
        <v/>
      </c>
      <c r="K2291" s="418">
        <f>IF(AND(T2291=TRUE, U2291=TRUE, V2291=TRUE), IF(W2291&lt;-0.05, "អនុញ្ញាត (អ្នកផ្គត់ផ្គង់ប្រកាសខ្វះ)", "បានប្រកាស (អនុញ្ញាត)"), IF(AND(T2291=FALSE, U2291=FALSE, V2291=FALSE), "ព្យួរទុក (មិនមានទិន្នន័យ)", "ប្រកាសខុស (ព្យួរទុក)"))</f>
        <v/>
      </c>
      <c r="L2291" s="418" t="inlineStr"/>
      <c r="M2291" s="418" t="inlineStr"/>
      <c r="N2291" s="455" t="n"/>
      <c r="O2291" s="455">
        <f>IF(W2291&lt;0,AI2291,I2291)</f>
        <v/>
      </c>
      <c r="P2291" s="455">
        <f>I2291-O2291</f>
        <v/>
      </c>
      <c r="Q2291" s="418" t="n"/>
      <c r="R2291" s="418" t="inlineStr">
        <is>
          <t>2022-001208</t>
        </is>
      </c>
      <c r="S2291" s="418" t="inlineStr">
        <is>
          <t>2022-001208</t>
        </is>
      </c>
      <c r="T2291" s="418">
        <f>R2291=S2291</f>
        <v/>
      </c>
      <c r="U2291" s="418">
        <f>AND(MONTH(F2291)=MONTH(Y2291), YEAR(F2291)=YEAR(Y2291))</f>
        <v/>
      </c>
      <c r="V2291" s="418">
        <f>AND(AC2291&lt;&gt;"", 'Company information'!D$4&lt;&gt;"", RIGHT(SUBSTITUTE(AC2291,"-",""),9)=RIGHT(SUBSTITUTE('Company information'!D$4,"-",""),9))</f>
        <v/>
      </c>
      <c r="W2291" s="418">
        <f>AI2291-I2291</f>
        <v/>
      </c>
      <c r="X2291" s="455" t="n"/>
      <c r="Y2291" s="419" t="n">
        <v>44881</v>
      </c>
      <c r="Z2291" s="418" t="inlineStr">
        <is>
          <t>2022-001208</t>
        </is>
      </c>
      <c r="AA2291" s="418" t="inlineStr"/>
      <c r="AB2291" s="418" t="inlineStr">
        <is>
          <t>បុគ្គលជាប់អាករ</t>
        </is>
      </c>
      <c r="AC2291" s="418" t="inlineStr">
        <is>
          <t>L001-100067123</t>
        </is>
      </c>
      <c r="AD2291" s="418" t="inlineStr">
        <is>
          <t>រីឡាយអេប៊ល សូស អ៊ិនដាសស្រ្ទៀល (ខេមបូឌា)</t>
        </is>
      </c>
      <c r="AE2291" s="455" t="n">
        <v>3461040</v>
      </c>
      <c r="AF2291" s="455" t="n">
        <v>3146400</v>
      </c>
      <c r="AG2291" s="455" t="n">
        <v>0</v>
      </c>
      <c r="AH2291" s="455" t="n">
        <v>0</v>
      </c>
      <c r="AI2291" s="455" t="n">
        <v>314640</v>
      </c>
      <c r="AJ2291" s="455" t="n">
        <v>0</v>
      </c>
      <c r="AK2291" s="455" t="n">
        <v>0</v>
      </c>
      <c r="AL2291" s="455" t="n">
        <v>0</v>
      </c>
      <c r="AM2291" s="455" t="n">
        <v>0</v>
      </c>
      <c r="AN2291" s="455" t="n">
        <v>0</v>
      </c>
      <c r="AO2291" s="455" t="n">
        <v>0</v>
      </c>
      <c r="AP2291" s="455" t="n">
        <v>0</v>
      </c>
      <c r="AQ2291" s="455" t="n">
        <v>0</v>
      </c>
      <c r="AR2291" s="418" t="inlineStr"/>
      <c r="AS2291" s="418" t="inlineStr">
        <is>
          <t>ជួលម៉ាស៊ីនផុងអំបោះ៤</t>
        </is>
      </c>
      <c r="AT2291" s="418" t="inlineStr">
        <is>
          <t>បានប្រកាសពន្ធ</t>
        </is>
      </c>
    </row>
    <row r="2292">
      <c r="A2292" s="417" t="n">
        <v>2283</v>
      </c>
      <c r="B2292" s="418" t="inlineStr">
        <is>
          <t>Sending Doc</t>
        </is>
      </c>
      <c r="C2292" s="418" t="inlineStr">
        <is>
          <t>ស៊ូ ចេង សូវីង ម៉ាស៊ីន ឯ.ក</t>
        </is>
      </c>
      <c r="D2292" s="418" t="inlineStr">
        <is>
          <t>K010-901702798</t>
        </is>
      </c>
      <c r="E2292" s="418" t="inlineStr">
        <is>
          <t>2022-001207</t>
        </is>
      </c>
      <c r="F2292" s="419" t="n">
        <v>44881</v>
      </c>
      <c r="G2292" s="420" t="n">
        <v>351900</v>
      </c>
      <c r="H2292" s="418" t="n"/>
      <c r="I2292" s="455" t="n">
        <v>351900</v>
      </c>
      <c r="J2292" s="418">
        <f>IF(L2292&lt;&gt;"",L2292,K2292)</f>
        <v/>
      </c>
      <c r="K2292" s="418">
        <f>IF(AND(T2292=TRUE, U2292=TRUE, V2292=TRUE), IF(W2292&lt;-0.05, "អនុញ្ញាត (អ្នកផ្គត់ផ្គង់ប្រកាសខ្វះ)", "បានប្រកាស (អនុញ្ញាត)"), IF(AND(T2292=FALSE, U2292=FALSE, V2292=FALSE), "ព្យួរទុក (មិនមានទិន្នន័យ)", "ប្រកាសខុស (ព្យួរទុក)"))</f>
        <v/>
      </c>
      <c r="L2292" s="418" t="inlineStr"/>
      <c r="M2292" s="418" t="inlineStr"/>
      <c r="N2292" s="455" t="n"/>
      <c r="O2292" s="455">
        <f>IF(W2292&lt;0,AI2292,I2292)</f>
        <v/>
      </c>
      <c r="P2292" s="455">
        <f>I2292-O2292</f>
        <v/>
      </c>
      <c r="Q2292" s="418" t="n"/>
      <c r="R2292" s="418" t="inlineStr">
        <is>
          <t>2022-001207</t>
        </is>
      </c>
      <c r="S2292" s="418" t="inlineStr">
        <is>
          <t>2022-001207</t>
        </is>
      </c>
      <c r="T2292" s="418">
        <f>R2292=S2292</f>
        <v/>
      </c>
      <c r="U2292" s="418">
        <f>AND(MONTH(F2292)=MONTH(Y2292), YEAR(F2292)=YEAR(Y2292))</f>
        <v/>
      </c>
      <c r="V2292" s="418">
        <f>AND(AC2292&lt;&gt;"", 'Company information'!D$4&lt;&gt;"", RIGHT(SUBSTITUTE(AC2292,"-",""),9)=RIGHT(SUBSTITUTE('Company information'!D$4,"-",""),9))</f>
        <v/>
      </c>
      <c r="W2292" s="418">
        <f>AI2292-I2292</f>
        <v/>
      </c>
      <c r="X2292" s="455" t="n"/>
      <c r="Y2292" s="419" t="n">
        <v>44881</v>
      </c>
      <c r="Z2292" s="418" t="inlineStr">
        <is>
          <t>2022-001207</t>
        </is>
      </c>
      <c r="AA2292" s="418" t="inlineStr"/>
      <c r="AB2292" s="418" t="inlineStr">
        <is>
          <t>បុគ្គលជាប់អាករ</t>
        </is>
      </c>
      <c r="AC2292" s="418" t="inlineStr">
        <is>
          <t>L001-100067123</t>
        </is>
      </c>
      <c r="AD2292" s="418" t="inlineStr">
        <is>
          <t>រីឡាយអេប៊ល សូស អ៊ិនដាសស្រ្ទៀល (ខេមបូឌា)</t>
        </is>
      </c>
      <c r="AE2292" s="455" t="n">
        <v>3870900</v>
      </c>
      <c r="AF2292" s="455" t="n">
        <v>3519000</v>
      </c>
      <c r="AG2292" s="455" t="n">
        <v>0</v>
      </c>
      <c r="AH2292" s="455" t="n">
        <v>0</v>
      </c>
      <c r="AI2292" s="455" t="n">
        <v>351900</v>
      </c>
      <c r="AJ2292" s="455" t="n">
        <v>0</v>
      </c>
      <c r="AK2292" s="455" t="n">
        <v>0</v>
      </c>
      <c r="AL2292" s="455" t="n">
        <v>0</v>
      </c>
      <c r="AM2292" s="455" t="n">
        <v>0</v>
      </c>
      <c r="AN2292" s="455" t="n">
        <v>0</v>
      </c>
      <c r="AO2292" s="455" t="n">
        <v>0</v>
      </c>
      <c r="AP2292" s="455" t="n">
        <v>0</v>
      </c>
      <c r="AQ2292" s="455" t="n">
        <v>0</v>
      </c>
      <c r="AR2292" s="418" t="inlineStr"/>
      <c r="AS2292" s="418" t="inlineStr">
        <is>
          <t>ជួលម៉ាស៊ីនគុណកាត់អំបោះ</t>
        </is>
      </c>
      <c r="AT2292" s="418" t="inlineStr">
        <is>
          <t>បានប្រកាសពន្ធ</t>
        </is>
      </c>
    </row>
    <row r="2293">
      <c r="A2293" s="417" t="n">
        <v>2284</v>
      </c>
      <c r="B2293" s="418" t="inlineStr">
        <is>
          <t>Sending Sample</t>
        </is>
      </c>
      <c r="C2293" s="418" t="inlineStr">
        <is>
          <t>ស៊ូ ចេង សូវីង ម៉ាស៊ីន ឯ.ក</t>
        </is>
      </c>
      <c r="D2293" s="418" t="inlineStr">
        <is>
          <t>K010-901702798</t>
        </is>
      </c>
      <c r="E2293" s="418" t="inlineStr">
        <is>
          <t>2022-001206</t>
        </is>
      </c>
      <c r="F2293" s="419" t="n">
        <v>44881</v>
      </c>
      <c r="G2293" s="420" t="n">
        <v>314640</v>
      </c>
      <c r="H2293" s="418" t="n"/>
      <c r="I2293" s="455" t="n">
        <v>314640</v>
      </c>
      <c r="J2293" s="418">
        <f>IF(L2293&lt;&gt;"",L2293,K2293)</f>
        <v/>
      </c>
      <c r="K2293" s="418">
        <f>IF(AND(T2293=TRUE, U2293=TRUE, V2293=TRUE), IF(W2293&lt;-0.05, "អនុញ្ញាត (អ្នកផ្គត់ផ្គង់ប្រកាសខ្វះ)", "បានប្រកាស (អនុញ្ញាត)"), IF(AND(T2293=FALSE, U2293=FALSE, V2293=FALSE), "ព្យួរទុក (មិនមានទិន្នន័យ)", "ប្រកាសខុស (ព្យួរទុក)"))</f>
        <v/>
      </c>
      <c r="L2293" s="418" t="inlineStr"/>
      <c r="M2293" s="418" t="inlineStr"/>
      <c r="N2293" s="455" t="n"/>
      <c r="O2293" s="455">
        <f>IF(W2293&lt;0,AI2293,I2293)</f>
        <v/>
      </c>
      <c r="P2293" s="455">
        <f>I2293-O2293</f>
        <v/>
      </c>
      <c r="Q2293" s="418" t="n"/>
      <c r="R2293" s="418" t="inlineStr">
        <is>
          <t>2022-001206</t>
        </is>
      </c>
      <c r="S2293" s="418" t="inlineStr">
        <is>
          <t>2022-001206</t>
        </is>
      </c>
      <c r="T2293" s="418">
        <f>R2293=S2293</f>
        <v/>
      </c>
      <c r="U2293" s="418">
        <f>AND(MONTH(F2293)=MONTH(Y2293), YEAR(F2293)=YEAR(Y2293))</f>
        <v/>
      </c>
      <c r="V2293" s="418">
        <f>AND(AC2293&lt;&gt;"", 'Company information'!D$4&lt;&gt;"", RIGHT(SUBSTITUTE(AC2293,"-",""),9)=RIGHT(SUBSTITUTE('Company information'!D$4,"-",""),9))</f>
        <v/>
      </c>
      <c r="W2293" s="418">
        <f>AI2293-I2293</f>
        <v/>
      </c>
      <c r="X2293" s="455" t="n"/>
      <c r="Y2293" s="419" t="n">
        <v>44881</v>
      </c>
      <c r="Z2293" s="418" t="inlineStr">
        <is>
          <t>2022-001206</t>
        </is>
      </c>
      <c r="AA2293" s="418" t="inlineStr"/>
      <c r="AB2293" s="418" t="inlineStr">
        <is>
          <t>បុគ្គលជាប់អាករ</t>
        </is>
      </c>
      <c r="AC2293" s="418" t="inlineStr">
        <is>
          <t>L001-100067123</t>
        </is>
      </c>
      <c r="AD2293" s="418" t="inlineStr">
        <is>
          <t>រីឡាយអេប៊ល សូស អ៊ិនដាសស្រ្ទៀល (ខេមបូឌា)</t>
        </is>
      </c>
      <c r="AE2293" s="455" t="n">
        <v>3461040</v>
      </c>
      <c r="AF2293" s="455" t="n">
        <v>3146400</v>
      </c>
      <c r="AG2293" s="455" t="n">
        <v>0</v>
      </c>
      <c r="AH2293" s="455" t="n">
        <v>0</v>
      </c>
      <c r="AI2293" s="455" t="n">
        <v>314640</v>
      </c>
      <c r="AJ2293" s="455" t="n">
        <v>0</v>
      </c>
      <c r="AK2293" s="455" t="n">
        <v>0</v>
      </c>
      <c r="AL2293" s="455" t="n">
        <v>0</v>
      </c>
      <c r="AM2293" s="455" t="n">
        <v>0</v>
      </c>
      <c r="AN2293" s="455" t="n">
        <v>0</v>
      </c>
      <c r="AO2293" s="455" t="n">
        <v>0</v>
      </c>
      <c r="AP2293" s="455" t="n">
        <v>0</v>
      </c>
      <c r="AQ2293" s="455" t="n">
        <v>0</v>
      </c>
      <c r="AR2293" s="418" t="inlineStr"/>
      <c r="AS2293" s="418" t="inlineStr">
        <is>
          <t>ជួលម៉ាស៊ីនផុងអំបោះ៤</t>
        </is>
      </c>
      <c r="AT2293" s="418" t="inlineStr">
        <is>
          <t>បានប្រកាសពន្ធ</t>
        </is>
      </c>
    </row>
    <row r="2294">
      <c r="A2294" s="417" t="n">
        <v>2285</v>
      </c>
      <c r="B2294" s="418" t="inlineStr">
        <is>
          <t>Sending Doc</t>
        </is>
      </c>
      <c r="C2294" s="418" t="inlineStr">
        <is>
          <t>ស៊ូ ចេង សូវីង ម៉ាស៊ីន ឯ.ក</t>
        </is>
      </c>
      <c r="D2294" s="418" t="inlineStr">
        <is>
          <t>K010-901702798</t>
        </is>
      </c>
      <c r="E2294" s="418" t="inlineStr">
        <is>
          <t>2022-001205</t>
        </is>
      </c>
      <c r="F2294" s="419" t="n">
        <v>44881</v>
      </c>
      <c r="G2294" s="420" t="n">
        <v>351900</v>
      </c>
      <c r="H2294" s="418" t="n"/>
      <c r="I2294" s="455" t="n">
        <v>351900</v>
      </c>
      <c r="J2294" s="418">
        <f>IF(L2294&lt;&gt;"",L2294,K2294)</f>
        <v/>
      </c>
      <c r="K2294" s="418">
        <f>IF(AND(T2294=TRUE, U2294=TRUE, V2294=TRUE), IF(W2294&lt;-0.05, "អនុញ្ញាត (អ្នកផ្គត់ផ្គង់ប្រកាសខ្វះ)", "បានប្រកាស (អនុញ្ញាត)"), IF(AND(T2294=FALSE, U2294=FALSE, V2294=FALSE), "ព្យួរទុក (មិនមានទិន្នន័យ)", "ប្រកាសខុស (ព្យួរទុក)"))</f>
        <v/>
      </c>
      <c r="L2294" s="418" t="inlineStr"/>
      <c r="M2294" s="418" t="inlineStr"/>
      <c r="N2294" s="455" t="n"/>
      <c r="O2294" s="455">
        <f>IF(W2294&lt;0,AI2294,I2294)</f>
        <v/>
      </c>
      <c r="P2294" s="455">
        <f>I2294-O2294</f>
        <v/>
      </c>
      <c r="Q2294" s="418" t="n"/>
      <c r="R2294" s="418" t="inlineStr">
        <is>
          <t>2022-001205</t>
        </is>
      </c>
      <c r="S2294" s="418" t="inlineStr">
        <is>
          <t>2022-001205</t>
        </is>
      </c>
      <c r="T2294" s="418">
        <f>R2294=S2294</f>
        <v/>
      </c>
      <c r="U2294" s="418">
        <f>AND(MONTH(F2294)=MONTH(Y2294), YEAR(F2294)=YEAR(Y2294))</f>
        <v/>
      </c>
      <c r="V2294" s="418">
        <f>AND(AC2294&lt;&gt;"", 'Company information'!D$4&lt;&gt;"", RIGHT(SUBSTITUTE(AC2294,"-",""),9)=RIGHT(SUBSTITUTE('Company information'!D$4,"-",""),9))</f>
        <v/>
      </c>
      <c r="W2294" s="418">
        <f>AI2294-I2294</f>
        <v/>
      </c>
      <c r="X2294" s="455" t="n"/>
      <c r="Y2294" s="419" t="n">
        <v>44881</v>
      </c>
      <c r="Z2294" s="418" t="inlineStr">
        <is>
          <t>2022-001205</t>
        </is>
      </c>
      <c r="AA2294" s="418" t="inlineStr"/>
      <c r="AB2294" s="418" t="inlineStr">
        <is>
          <t>បុគ្គលជាប់អាករ</t>
        </is>
      </c>
      <c r="AC2294" s="418" t="inlineStr">
        <is>
          <t>L001-100067123</t>
        </is>
      </c>
      <c r="AD2294" s="418" t="inlineStr">
        <is>
          <t>រីឡាយអេប៊ល សូស អ៊ិនដាសស្រ្ទៀល (ខេមបូឌា)</t>
        </is>
      </c>
      <c r="AE2294" s="455" t="n">
        <v>3870900</v>
      </c>
      <c r="AF2294" s="455" t="n">
        <v>3519000</v>
      </c>
      <c r="AG2294" s="455" t="n">
        <v>0</v>
      </c>
      <c r="AH2294" s="455" t="n">
        <v>0</v>
      </c>
      <c r="AI2294" s="455" t="n">
        <v>351900</v>
      </c>
      <c r="AJ2294" s="455" t="n">
        <v>0</v>
      </c>
      <c r="AK2294" s="455" t="n">
        <v>0</v>
      </c>
      <c r="AL2294" s="455" t="n">
        <v>0</v>
      </c>
      <c r="AM2294" s="455" t="n">
        <v>0</v>
      </c>
      <c r="AN2294" s="455" t="n">
        <v>0</v>
      </c>
      <c r="AO2294" s="455" t="n">
        <v>0</v>
      </c>
      <c r="AP2294" s="455" t="n">
        <v>0</v>
      </c>
      <c r="AQ2294" s="455" t="n">
        <v>0</v>
      </c>
      <c r="AR2294" s="418" t="inlineStr"/>
      <c r="AS2294" s="418" t="inlineStr">
        <is>
          <t>ជួលម៉ាស៊ីនគុណកាត់អំបោះ</t>
        </is>
      </c>
      <c r="AT2294" s="418" t="inlineStr">
        <is>
          <t>បានប្រកាសពន្ធ</t>
        </is>
      </c>
    </row>
    <row r="2295">
      <c r="A2295" s="417" t="n">
        <v>2286</v>
      </c>
      <c r="B2295" s="418" t="inlineStr">
        <is>
          <t>Sending Material</t>
        </is>
      </c>
      <c r="C2295" s="418" t="inlineStr">
        <is>
          <t>ស៊ូ ចេង សូវីង ម៉ាស៊ីន ឯ.ក</t>
        </is>
      </c>
      <c r="D2295" s="418" t="inlineStr">
        <is>
          <t>K010-901702798</t>
        </is>
      </c>
      <c r="E2295" s="418" t="inlineStr">
        <is>
          <t>2022-001204</t>
        </is>
      </c>
      <c r="F2295" s="419" t="n">
        <v>44881</v>
      </c>
      <c r="G2295" s="420" t="n">
        <v>351900</v>
      </c>
      <c r="H2295" s="418" t="n"/>
      <c r="I2295" s="455" t="n">
        <v>351900</v>
      </c>
      <c r="J2295" s="418">
        <f>IF(L2295&lt;&gt;"",L2295,K2295)</f>
        <v/>
      </c>
      <c r="K2295" s="418">
        <f>IF(AND(T2295=TRUE, U2295=TRUE, V2295=TRUE), IF(W2295&lt;-0.05, "អនុញ្ញាត (អ្នកផ្គត់ផ្គង់ប្រកាសខ្វះ)", "បានប្រកាស (អនុញ្ញាត)"), IF(AND(T2295=FALSE, U2295=FALSE, V2295=FALSE), "ព្យួរទុក (មិនមានទិន្នន័យ)", "ប្រកាសខុស (ព្យួរទុក)"))</f>
        <v/>
      </c>
      <c r="L2295" s="418" t="inlineStr"/>
      <c r="M2295" s="418" t="inlineStr"/>
      <c r="N2295" s="455" t="n"/>
      <c r="O2295" s="455">
        <f>IF(W2295&lt;0,AI2295,I2295)</f>
        <v/>
      </c>
      <c r="P2295" s="455">
        <f>I2295-O2295</f>
        <v/>
      </c>
      <c r="Q2295" s="418" t="n"/>
      <c r="R2295" s="418" t="inlineStr">
        <is>
          <t>2022-001204</t>
        </is>
      </c>
      <c r="S2295" s="418" t="inlineStr">
        <is>
          <t>2022-001204</t>
        </is>
      </c>
      <c r="T2295" s="418">
        <f>R2295=S2295</f>
        <v/>
      </c>
      <c r="U2295" s="418">
        <f>AND(MONTH(F2295)=MONTH(Y2295), YEAR(F2295)=YEAR(Y2295))</f>
        <v/>
      </c>
      <c r="V2295" s="418">
        <f>AND(AC2295&lt;&gt;"", 'Company information'!D$4&lt;&gt;"", RIGHT(SUBSTITUTE(AC2295,"-",""),9)=RIGHT(SUBSTITUTE('Company information'!D$4,"-",""),9))</f>
        <v/>
      </c>
      <c r="W2295" s="418">
        <f>AI2295-I2295</f>
        <v/>
      </c>
      <c r="X2295" s="455" t="n"/>
      <c r="Y2295" s="419" t="n">
        <v>44881</v>
      </c>
      <c r="Z2295" s="418" t="inlineStr">
        <is>
          <t>2022-001204</t>
        </is>
      </c>
      <c r="AA2295" s="418" t="inlineStr"/>
      <c r="AB2295" s="418" t="inlineStr">
        <is>
          <t>បុគ្គលជាប់អាករ</t>
        </is>
      </c>
      <c r="AC2295" s="418" t="inlineStr">
        <is>
          <t>L001-100067123</t>
        </is>
      </c>
      <c r="AD2295" s="418" t="inlineStr">
        <is>
          <t>រីឡាយអេប៊ល សូស អ៊ិនដាសស្រ្ទៀល (ខេមបូឌា)</t>
        </is>
      </c>
      <c r="AE2295" s="455" t="n">
        <v>3870900</v>
      </c>
      <c r="AF2295" s="455" t="n">
        <v>3519000</v>
      </c>
      <c r="AG2295" s="455" t="n">
        <v>0</v>
      </c>
      <c r="AH2295" s="455" t="n">
        <v>0</v>
      </c>
      <c r="AI2295" s="455" t="n">
        <v>351900</v>
      </c>
      <c r="AJ2295" s="455" t="n">
        <v>0</v>
      </c>
      <c r="AK2295" s="455" t="n">
        <v>0</v>
      </c>
      <c r="AL2295" s="455" t="n">
        <v>0</v>
      </c>
      <c r="AM2295" s="455" t="n">
        <v>0</v>
      </c>
      <c r="AN2295" s="455" t="n">
        <v>0</v>
      </c>
      <c r="AO2295" s="455" t="n">
        <v>0</v>
      </c>
      <c r="AP2295" s="455" t="n">
        <v>0</v>
      </c>
      <c r="AQ2295" s="455" t="n">
        <v>0</v>
      </c>
      <c r="AR2295" s="418" t="inlineStr"/>
      <c r="AS2295" s="418" t="inlineStr">
        <is>
          <t>ជួលម៉ាស៊ីនគុណកាត់អំបោះ</t>
        </is>
      </c>
      <c r="AT2295" s="418" t="inlineStr">
        <is>
          <t>បានប្រកាសពន្ធ</t>
        </is>
      </c>
    </row>
    <row r="2296">
      <c r="A2296" s="417" t="n">
        <v>2287</v>
      </c>
      <c r="B2296" s="418" t="inlineStr">
        <is>
          <t>Sending Material</t>
        </is>
      </c>
      <c r="C2296" s="418" t="inlineStr">
        <is>
          <t>ស៊ូ ចេង សូវីង ម៉ាស៊ីន ឯ.ក</t>
        </is>
      </c>
      <c r="D2296" s="418" t="inlineStr">
        <is>
          <t>K010-901702798</t>
        </is>
      </c>
      <c r="E2296" s="418" t="inlineStr">
        <is>
          <t>2022-001203</t>
        </is>
      </c>
      <c r="F2296" s="419" t="n">
        <v>44881</v>
      </c>
      <c r="G2296" s="420" t="n">
        <v>235980</v>
      </c>
      <c r="H2296" s="418" t="n"/>
      <c r="I2296" s="455" t="n">
        <v>235980</v>
      </c>
      <c r="J2296" s="418">
        <f>IF(L2296&lt;&gt;"",L2296,K2296)</f>
        <v/>
      </c>
      <c r="K2296" s="418">
        <f>IF(AND(T2296=TRUE, U2296=TRUE, V2296=TRUE), IF(W2296&lt;-0.05, "អនុញ្ញាត (អ្នកផ្គត់ផ្គង់ប្រកាសខ្វះ)", "បានប្រកាស (អនុញ្ញាត)"), IF(AND(T2296=FALSE, U2296=FALSE, V2296=FALSE), "ព្យួរទុក (មិនមានទិន្នន័យ)", "ប្រកាសខុស (ព្យួរទុក)"))</f>
        <v/>
      </c>
      <c r="L2296" s="418" t="inlineStr"/>
      <c r="M2296" s="418" t="inlineStr"/>
      <c r="N2296" s="455" t="n"/>
      <c r="O2296" s="455">
        <f>IF(W2296&lt;0,AI2296,I2296)</f>
        <v/>
      </c>
      <c r="P2296" s="455">
        <f>I2296-O2296</f>
        <v/>
      </c>
      <c r="Q2296" s="418" t="n"/>
      <c r="R2296" s="418" t="inlineStr">
        <is>
          <t>2022-001203</t>
        </is>
      </c>
      <c r="S2296" s="418" t="inlineStr">
        <is>
          <t>2022-001203</t>
        </is>
      </c>
      <c r="T2296" s="418">
        <f>R2296=S2296</f>
        <v/>
      </c>
      <c r="U2296" s="418">
        <f>AND(MONTH(F2296)=MONTH(Y2296), YEAR(F2296)=YEAR(Y2296))</f>
        <v/>
      </c>
      <c r="V2296" s="418">
        <f>AND(AC2296&lt;&gt;"", 'Company information'!D$4&lt;&gt;"", RIGHT(SUBSTITUTE(AC2296,"-",""),9)=RIGHT(SUBSTITUTE('Company information'!D$4,"-",""),9))</f>
        <v/>
      </c>
      <c r="W2296" s="418">
        <f>AI2296-I2296</f>
        <v/>
      </c>
      <c r="X2296" s="455" t="n"/>
      <c r="Y2296" s="419" t="n">
        <v>44866</v>
      </c>
      <c r="Z2296" s="418" t="inlineStr">
        <is>
          <t>2022-001203</t>
        </is>
      </c>
      <c r="AA2296" s="418" t="inlineStr"/>
      <c r="AB2296" s="418" t="inlineStr">
        <is>
          <t>បុគ្គលជាប់អាករ</t>
        </is>
      </c>
      <c r="AC2296" s="418" t="inlineStr">
        <is>
          <t>L001-100067123</t>
        </is>
      </c>
      <c r="AD2296" s="418" t="inlineStr">
        <is>
          <t>រីឡាយអេប៊ល សូស អ៊ិនដាសស្រ្ទៀល (ខេមបូឌា)</t>
        </is>
      </c>
      <c r="AE2296" s="455" t="n">
        <v>2595780</v>
      </c>
      <c r="AF2296" s="455" t="n">
        <v>2359800</v>
      </c>
      <c r="AG2296" s="455" t="n">
        <v>0</v>
      </c>
      <c r="AH2296" s="455" t="n">
        <v>0</v>
      </c>
      <c r="AI2296" s="455" t="n">
        <v>235980</v>
      </c>
      <c r="AJ2296" s="455" t="n">
        <v>0</v>
      </c>
      <c r="AK2296" s="455" t="n">
        <v>0</v>
      </c>
      <c r="AL2296" s="455" t="n">
        <v>0</v>
      </c>
      <c r="AM2296" s="455" t="n">
        <v>0</v>
      </c>
      <c r="AN2296" s="455" t="n">
        <v>0</v>
      </c>
      <c r="AO2296" s="455" t="n">
        <v>0</v>
      </c>
      <c r="AP2296" s="455" t="n">
        <v>0</v>
      </c>
      <c r="AQ2296" s="455" t="n">
        <v>0</v>
      </c>
      <c r="AR2296" s="418" t="inlineStr"/>
      <c r="AS2296" s="418" t="inlineStr">
        <is>
          <t>ជួលម៉ាស៊ីនផុងអំបោះ៤</t>
        </is>
      </c>
      <c r="AT2296" s="418" t="inlineStr">
        <is>
          <t>បានប្រកាសពន្ធ</t>
        </is>
      </c>
    </row>
    <row r="2297">
      <c r="A2297" s="417" t="n">
        <v>2288</v>
      </c>
      <c r="B2297" s="418" t="inlineStr">
        <is>
          <t>Sending Material</t>
        </is>
      </c>
      <c r="C2297" s="418" t="inlineStr">
        <is>
          <t>ស៊ូ ចេង សូវីង ម៉ាស៊ីន ឯ.ក</t>
        </is>
      </c>
      <c r="D2297" s="418" t="inlineStr">
        <is>
          <t>K010-901702798</t>
        </is>
      </c>
      <c r="E2297" s="418" t="inlineStr">
        <is>
          <t>2022-001202</t>
        </is>
      </c>
      <c r="F2297" s="419" t="n">
        <v>44881</v>
      </c>
      <c r="G2297" s="420" t="n">
        <v>82800</v>
      </c>
      <c r="H2297" s="418" t="n"/>
      <c r="I2297" s="455" t="n">
        <v>82800</v>
      </c>
      <c r="J2297" s="418">
        <f>IF(L2297&lt;&gt;"",L2297,K2297)</f>
        <v/>
      </c>
      <c r="K2297" s="418">
        <f>IF(AND(T2297=TRUE, U2297=TRUE, V2297=TRUE), IF(W2297&lt;-0.05, "អនុញ្ញាត (អ្នកផ្គត់ផ្គង់ប្រកាសខ្វះ)", "បានប្រកាស (អនុញ្ញាត)"), IF(AND(T2297=FALSE, U2297=FALSE, V2297=FALSE), "ព្យួរទុក (មិនមានទិន្នន័យ)", "ប្រកាសខុស (ព្យួរទុក)"))</f>
        <v/>
      </c>
      <c r="L2297" s="418" t="inlineStr"/>
      <c r="M2297" s="418" t="inlineStr"/>
      <c r="N2297" s="455" t="n"/>
      <c r="O2297" s="455">
        <f>IF(W2297&lt;0,AI2297,I2297)</f>
        <v/>
      </c>
      <c r="P2297" s="455">
        <f>I2297-O2297</f>
        <v/>
      </c>
      <c r="Q2297" s="418" t="n"/>
      <c r="R2297" s="418" t="inlineStr">
        <is>
          <t>2022-001202</t>
        </is>
      </c>
      <c r="S2297" s="418" t="inlineStr">
        <is>
          <t>2022-001202</t>
        </is>
      </c>
      <c r="T2297" s="418">
        <f>R2297=S2297</f>
        <v/>
      </c>
      <c r="U2297" s="418">
        <f>AND(MONTH(F2297)=MONTH(Y2297), YEAR(F2297)=YEAR(Y2297))</f>
        <v/>
      </c>
      <c r="V2297" s="418">
        <f>AND(AC2297&lt;&gt;"", 'Company information'!D$4&lt;&gt;"", RIGHT(SUBSTITUTE(AC2297,"-",""),9)=RIGHT(SUBSTITUTE('Company information'!D$4,"-",""),9))</f>
        <v/>
      </c>
      <c r="W2297" s="418">
        <f>AI2297-I2297</f>
        <v/>
      </c>
      <c r="X2297" s="455" t="n"/>
      <c r="Y2297" s="419" t="n">
        <v>44881</v>
      </c>
      <c r="Z2297" s="418" t="inlineStr">
        <is>
          <t>2022-001202</t>
        </is>
      </c>
      <c r="AA2297" s="418" t="inlineStr"/>
      <c r="AB2297" s="418" t="inlineStr">
        <is>
          <t>បុគ្គលជាប់អាករ</t>
        </is>
      </c>
      <c r="AC2297" s="418" t="inlineStr">
        <is>
          <t>L001-100067123</t>
        </is>
      </c>
      <c r="AD2297" s="418" t="inlineStr">
        <is>
          <t>រីឡាយអេប៊ល សូស អ៊ិនដាសស្រ្ទៀល (ខេមបូឌា)</t>
        </is>
      </c>
      <c r="AE2297" s="455" t="n">
        <v>910800</v>
      </c>
      <c r="AF2297" s="455" t="n">
        <v>828000</v>
      </c>
      <c r="AG2297" s="455" t="n">
        <v>0</v>
      </c>
      <c r="AH2297" s="455" t="n">
        <v>0</v>
      </c>
      <c r="AI2297" s="455" t="n">
        <v>82800</v>
      </c>
      <c r="AJ2297" s="455" t="n">
        <v>0</v>
      </c>
      <c r="AK2297" s="455" t="n">
        <v>0</v>
      </c>
      <c r="AL2297" s="455" t="n">
        <v>0</v>
      </c>
      <c r="AM2297" s="455" t="n">
        <v>0</v>
      </c>
      <c r="AN2297" s="455" t="n">
        <v>0</v>
      </c>
      <c r="AO2297" s="455" t="n">
        <v>0</v>
      </c>
      <c r="AP2297" s="455" t="n">
        <v>0</v>
      </c>
      <c r="AQ2297" s="455" t="n">
        <v>0</v>
      </c>
      <c r="AR2297" s="418" t="inlineStr"/>
      <c r="AS2297" s="418" t="inlineStr">
        <is>
          <t>ជួលម៉ាស៊ីនអូសចង្កេះ</t>
        </is>
      </c>
      <c r="AT2297" s="418" t="inlineStr">
        <is>
          <t>បានប្រកាសពន្ធ</t>
        </is>
      </c>
    </row>
    <row r="2298">
      <c r="A2298" s="417" t="n">
        <v>2289</v>
      </c>
      <c r="B2298" s="418" t="inlineStr">
        <is>
          <t>Sending Material</t>
        </is>
      </c>
      <c r="C2298" s="418" t="inlineStr">
        <is>
          <t>ថេកឃីង សូវីង ម៉ាស៊ីន</t>
        </is>
      </c>
      <c r="D2298" s="418" t="inlineStr">
        <is>
          <t>K005-100096379</t>
        </is>
      </c>
      <c r="E2298" s="418" t="inlineStr">
        <is>
          <t>TK-22-001389</t>
        </is>
      </c>
      <c r="F2298" s="419" t="n">
        <v>44887</v>
      </c>
      <c r="G2298" s="420" t="n">
        <v>194392</v>
      </c>
      <c r="H2298" s="418" t="n"/>
      <c r="I2298" s="455" t="n">
        <v>194392</v>
      </c>
      <c r="J2298" s="418">
        <f>IF(L2298&lt;&gt;"",L2298,K2298)</f>
        <v/>
      </c>
      <c r="K2298" s="418">
        <f>IF(AND(T2298=TRUE, U2298=TRUE, V2298=TRUE), IF(W2298&lt;-0.05, "អនុញ្ញាត (អ្នកផ្គត់ផ្គង់ប្រកាសខ្វះ)", "បានប្រកាស (អនុញ្ញាត)"), IF(AND(T2298=FALSE, U2298=FALSE, V2298=FALSE), "ព្យួរទុក (មិនមានទិន្នន័យ)", "ប្រកាសខុស (ព្យួរទុក)"))</f>
        <v/>
      </c>
      <c r="L2298" s="418" t="inlineStr"/>
      <c r="M2298" s="418" t="inlineStr"/>
      <c r="N2298" s="455" t="n"/>
      <c r="O2298" s="455">
        <f>IF(W2298&lt;0,AI2298,I2298)</f>
        <v/>
      </c>
      <c r="P2298" s="455">
        <f>I2298-O2298</f>
        <v/>
      </c>
      <c r="Q2298" s="418" t="n"/>
      <c r="R2298" s="418" t="inlineStr">
        <is>
          <t>TK-22-001389</t>
        </is>
      </c>
      <c r="S2298" s="418" t="inlineStr">
        <is>
          <t>TK-22-001389</t>
        </is>
      </c>
      <c r="T2298" s="418">
        <f>R2298=S2298</f>
        <v/>
      </c>
      <c r="U2298" s="418">
        <f>AND(MONTH(F2298)=MONTH(Y2298), YEAR(F2298)=YEAR(Y2298))</f>
        <v/>
      </c>
      <c r="V2298" s="418">
        <f>AND(AC2298&lt;&gt;"", 'Company information'!D$4&lt;&gt;"", RIGHT(SUBSTITUTE(AC2298,"-",""),9)=RIGHT(SUBSTITUTE('Company information'!D$4,"-",""),9))</f>
        <v/>
      </c>
      <c r="W2298" s="418">
        <f>AI2298-I2298</f>
        <v/>
      </c>
      <c r="X2298" s="455" t="n"/>
      <c r="Y2298" s="419" t="n">
        <v>44887</v>
      </c>
      <c r="Z2298" s="418" t="inlineStr">
        <is>
          <t>TK-22-001389</t>
        </is>
      </c>
      <c r="AA2298" s="418" t="inlineStr"/>
      <c r="AB2298" s="418" t="inlineStr">
        <is>
          <t>បុគ្គលជាប់អាករ</t>
        </is>
      </c>
      <c r="AC2298" s="418" t="inlineStr">
        <is>
          <t>L001-100067123</t>
        </is>
      </c>
      <c r="AD2298" s="418" t="inlineStr">
        <is>
          <t>រីឡាយអេប៊ល សូស អ៊ិនដាសស្រ្ទៀល (ខេមបូឌា)</t>
        </is>
      </c>
      <c r="AE2298" s="455" t="n">
        <v>2138312</v>
      </c>
      <c r="AF2298" s="455" t="n">
        <v>1943920</v>
      </c>
      <c r="AG2298" s="455" t="n">
        <v>0</v>
      </c>
      <c r="AH2298" s="455" t="n">
        <v>0</v>
      </c>
      <c r="AI2298" s="455" t="n">
        <v>194392</v>
      </c>
      <c r="AJ2298" s="455" t="n">
        <v>0</v>
      </c>
      <c r="AK2298" s="455" t="n">
        <v>0</v>
      </c>
      <c r="AL2298" s="455" t="n">
        <v>0</v>
      </c>
      <c r="AM2298" s="455" t="n">
        <v>0</v>
      </c>
      <c r="AN2298" s="455" t="n">
        <v>0</v>
      </c>
      <c r="AO2298" s="455" t="n">
        <v>0</v>
      </c>
      <c r="AP2298" s="455" t="n">
        <v>0</v>
      </c>
      <c r="AQ2298" s="455" t="n">
        <v>0</v>
      </c>
      <c r="AR2298" s="418" t="inlineStr"/>
      <c r="AS2298" s="418" t="inlineStr">
        <is>
          <t>គ្រឿងបន្លាស់ ដីស​ ជើងកាត់ស្កុត</t>
        </is>
      </c>
      <c r="AT2298" s="418" t="inlineStr">
        <is>
          <t>បានប្រកាសពន្ធ</t>
        </is>
      </c>
    </row>
    <row r="2299">
      <c r="A2299" s="417" t="n">
        <v>2290</v>
      </c>
      <c r="B2299" s="418" t="inlineStr">
        <is>
          <t>Sending Material</t>
        </is>
      </c>
      <c r="C2299" s="418" t="inlineStr">
        <is>
          <t>ថេកឃីង សូវីង ម៉ាស៊ីន</t>
        </is>
      </c>
      <c r="D2299" s="418" t="inlineStr">
        <is>
          <t>K005-100096379</t>
        </is>
      </c>
      <c r="E2299" s="418" t="inlineStr">
        <is>
          <t>TK-22-001390</t>
        </is>
      </c>
      <c r="F2299" s="419" t="n">
        <v>44887</v>
      </c>
      <c r="G2299" s="420" t="n">
        <v>159774</v>
      </c>
      <c r="H2299" s="418" t="n"/>
      <c r="I2299" s="455" t="n">
        <v>159774</v>
      </c>
      <c r="J2299" s="418">
        <f>IF(L2299&lt;&gt;"",L2299,K2299)</f>
        <v/>
      </c>
      <c r="K2299" s="418">
        <f>IF(AND(T2299=TRUE, U2299=TRUE, V2299=TRUE), IF(W2299&lt;-0.05, "អនុញ្ញាត (អ្នកផ្គត់ផ្គង់ប្រកាសខ្វះ)", "បានប្រកាស (អនុញ្ញាត)"), IF(AND(T2299=FALSE, U2299=FALSE, V2299=FALSE), "ព្យួរទុក (មិនមានទិន្នន័យ)", "ប្រកាសខុស (ព្យួរទុក)"))</f>
        <v/>
      </c>
      <c r="L2299" s="418" t="inlineStr"/>
      <c r="M2299" s="418" t="inlineStr"/>
      <c r="N2299" s="455" t="n"/>
      <c r="O2299" s="455">
        <f>IF(W2299&lt;0,AI2299,I2299)</f>
        <v/>
      </c>
      <c r="P2299" s="455">
        <f>I2299-O2299</f>
        <v/>
      </c>
      <c r="Q2299" s="418" t="n"/>
      <c r="R2299" s="418" t="inlineStr">
        <is>
          <t>TK-22-001390</t>
        </is>
      </c>
      <c r="S2299" s="418" t="inlineStr">
        <is>
          <t>TK-22-001390</t>
        </is>
      </c>
      <c r="T2299" s="418">
        <f>R2299=S2299</f>
        <v/>
      </c>
      <c r="U2299" s="418">
        <f>AND(MONTH(F2299)=MONTH(Y2299), YEAR(F2299)=YEAR(Y2299))</f>
        <v/>
      </c>
      <c r="V2299" s="418">
        <f>AND(AC2299&lt;&gt;"", 'Company information'!D$4&lt;&gt;"", RIGHT(SUBSTITUTE(AC2299,"-",""),9)=RIGHT(SUBSTITUTE('Company information'!D$4,"-",""),9))</f>
        <v/>
      </c>
      <c r="W2299" s="418">
        <f>AI2299-I2299</f>
        <v/>
      </c>
      <c r="X2299" s="455" t="n"/>
      <c r="Y2299" s="419" t="n">
        <v>44887</v>
      </c>
      <c r="Z2299" s="418" t="inlineStr">
        <is>
          <t>TK-22-001390</t>
        </is>
      </c>
      <c r="AA2299" s="418" t="inlineStr"/>
      <c r="AB2299" s="418" t="inlineStr">
        <is>
          <t>បុគ្គលជាប់អាករ</t>
        </is>
      </c>
      <c r="AC2299" s="418" t="inlineStr">
        <is>
          <t>L001-100067123</t>
        </is>
      </c>
      <c r="AD2299" s="418" t="inlineStr">
        <is>
          <t>រីឡាយអេប៊ល សូស អ៊ិនដាសស្រ្ទៀល (ខេមបូឌា)</t>
        </is>
      </c>
      <c r="AE2299" s="455" t="n">
        <v>1757510</v>
      </c>
      <c r="AF2299" s="455" t="n">
        <v>1597736</v>
      </c>
      <c r="AG2299" s="455" t="n">
        <v>0</v>
      </c>
      <c r="AH2299" s="455" t="n">
        <v>0</v>
      </c>
      <c r="AI2299" s="455" t="n">
        <v>159774</v>
      </c>
      <c r="AJ2299" s="455" t="n">
        <v>0</v>
      </c>
      <c r="AK2299" s="455" t="n">
        <v>0</v>
      </c>
      <c r="AL2299" s="455" t="n">
        <v>0</v>
      </c>
      <c r="AM2299" s="455" t="n">
        <v>0</v>
      </c>
      <c r="AN2299" s="455" t="n">
        <v>0</v>
      </c>
      <c r="AO2299" s="455" t="n">
        <v>0</v>
      </c>
      <c r="AP2299" s="455" t="n">
        <v>0</v>
      </c>
      <c r="AQ2299" s="455" t="n">
        <v>0</v>
      </c>
      <c r="AR2299" s="418" t="inlineStr"/>
      <c r="AS2299" s="418" t="inlineStr">
        <is>
          <t>គ្រឿងបន្លាស់ កាវ ស្រ្ពាយ បាតឆ្នាំងអ៊ុត ក្រដាស់ខាត់​ ប្រេងអំបោះ</t>
        </is>
      </c>
      <c r="AT2299" s="418" t="inlineStr">
        <is>
          <t>បានប្រកាសពន្ធ</t>
        </is>
      </c>
    </row>
    <row r="2300">
      <c r="A2300" s="417" t="n">
        <v>2291</v>
      </c>
      <c r="B2300" s="418" t="inlineStr">
        <is>
          <t>Customs Declaration</t>
        </is>
      </c>
      <c r="C2300" s="418" t="inlineStr">
        <is>
          <t>ថេកឃីង សូវីង ម៉ាស៊ីន</t>
        </is>
      </c>
      <c r="D2300" s="418" t="inlineStr">
        <is>
          <t>K005-100096379</t>
        </is>
      </c>
      <c r="E2300" s="418" t="inlineStr">
        <is>
          <t>TK-22-001392</t>
        </is>
      </c>
      <c r="F2300" s="419" t="n">
        <v>44888</v>
      </c>
      <c r="G2300" s="420" t="n">
        <v>69882</v>
      </c>
      <c r="H2300" s="418" t="n"/>
      <c r="I2300" s="455" t="n">
        <v>69882</v>
      </c>
      <c r="J2300" s="418">
        <f>IF(L2300&lt;&gt;"",L2300,K2300)</f>
        <v/>
      </c>
      <c r="K2300" s="418">
        <f>IF(AND(T2300=TRUE, U2300=TRUE, V2300=TRUE), IF(W2300&lt;-0.05, "អនុញ្ញាត (អ្នកផ្គត់ផ្គង់ប្រកាសខ្វះ)", "បានប្រកាស (អនុញ្ញាត)"), IF(AND(T2300=FALSE, U2300=FALSE, V2300=FALSE), "ព្យួរទុក (មិនមានទិន្នន័យ)", "ប្រកាសខុស (ព្យួរទុក)"))</f>
        <v/>
      </c>
      <c r="L2300" s="418" t="inlineStr"/>
      <c r="M2300" s="418" t="inlineStr"/>
      <c r="N2300" s="455" t="n"/>
      <c r="O2300" s="455">
        <f>IF(W2300&lt;0,AI2300,I2300)</f>
        <v/>
      </c>
      <c r="P2300" s="455">
        <f>I2300-O2300</f>
        <v/>
      </c>
      <c r="Q2300" s="418" t="n"/>
      <c r="R2300" s="418" t="inlineStr">
        <is>
          <t>TK-22-001392</t>
        </is>
      </c>
      <c r="S2300" s="418" t="inlineStr">
        <is>
          <t>TK-22-001392</t>
        </is>
      </c>
      <c r="T2300" s="418">
        <f>R2300=S2300</f>
        <v/>
      </c>
      <c r="U2300" s="418">
        <f>AND(MONTH(F2300)=MONTH(Y2300), YEAR(F2300)=YEAR(Y2300))</f>
        <v/>
      </c>
      <c r="V2300" s="418">
        <f>AND(AC2300&lt;&gt;"", 'Company information'!D$4&lt;&gt;"", RIGHT(SUBSTITUTE(AC2300,"-",""),9)=RIGHT(SUBSTITUTE('Company information'!D$4,"-",""),9))</f>
        <v/>
      </c>
      <c r="W2300" s="418">
        <f>AI2300-I2300</f>
        <v/>
      </c>
      <c r="X2300" s="455" t="n"/>
      <c r="Y2300" s="419" t="n">
        <v>44888</v>
      </c>
      <c r="Z2300" s="418" t="inlineStr">
        <is>
          <t>TK-22-001392</t>
        </is>
      </c>
      <c r="AA2300" s="418" t="inlineStr"/>
      <c r="AB2300" s="418" t="inlineStr">
        <is>
          <t>បុគ្គលជាប់អាករ</t>
        </is>
      </c>
      <c r="AC2300" s="418" t="inlineStr">
        <is>
          <t>L001-100067123</t>
        </is>
      </c>
      <c r="AD2300" s="418" t="inlineStr">
        <is>
          <t>រីឡាយអេប៊ល សូស អ៊ិនដាសស្រ្ទៀល (ខេមបូឌា)</t>
        </is>
      </c>
      <c r="AE2300" s="455" t="n">
        <v>768697</v>
      </c>
      <c r="AF2300" s="455" t="n">
        <v>698815</v>
      </c>
      <c r="AG2300" s="455" t="n">
        <v>0</v>
      </c>
      <c r="AH2300" s="455" t="n">
        <v>0</v>
      </c>
      <c r="AI2300" s="455" t="n">
        <v>69882</v>
      </c>
      <c r="AJ2300" s="455" t="n">
        <v>0</v>
      </c>
      <c r="AK2300" s="455" t="n">
        <v>0</v>
      </c>
      <c r="AL2300" s="455" t="n">
        <v>0</v>
      </c>
      <c r="AM2300" s="455" t="n">
        <v>0</v>
      </c>
      <c r="AN2300" s="455" t="n">
        <v>0</v>
      </c>
      <c r="AO2300" s="455" t="n">
        <v>0</v>
      </c>
      <c r="AP2300" s="455" t="n">
        <v>0</v>
      </c>
      <c r="AQ2300" s="455" t="n">
        <v>0</v>
      </c>
      <c r="AR2300" s="418" t="inlineStr"/>
      <c r="AS2300" s="418" t="inlineStr">
        <is>
          <t>គ្រឿងបន្លាស់ កន្រ្តៃ កាវ</t>
        </is>
      </c>
      <c r="AT2300" s="418" t="inlineStr">
        <is>
          <t>បានប្រកាសពន្ធ</t>
        </is>
      </c>
    </row>
    <row r="2301">
      <c r="A2301" s="417" t="n">
        <v>2292</v>
      </c>
      <c r="B2301" s="418" t="inlineStr">
        <is>
          <t>Customs Declaration, CPF Containerized</t>
        </is>
      </c>
      <c r="C2301" s="418" t="inlineStr">
        <is>
          <t>ជូយី (ខេមបូឌា)</t>
        </is>
      </c>
      <c r="D2301" s="418" t="inlineStr">
        <is>
          <t>B108-109007050</t>
        </is>
      </c>
      <c r="E2301" s="418" t="inlineStr">
        <is>
          <t>002382</t>
        </is>
      </c>
      <c r="F2301" s="419" t="n">
        <v>44879</v>
      </c>
      <c r="G2301" s="420" t="n">
        <v>66320</v>
      </c>
      <c r="H2301" s="418" t="n"/>
      <c r="I2301" s="455" t="n">
        <v>66320</v>
      </c>
      <c r="J2301" s="418">
        <f>IF(L2301&lt;&gt;"",L2301,K2301)</f>
        <v/>
      </c>
      <c r="K2301" s="418">
        <f>IF(AND(T2301=TRUE, U2301=TRUE, V2301=TRUE), IF(W2301&lt;-0.05, "អនុញ្ញាត (អ្នកផ្គត់ផ្គង់ប្រកាសខ្វះ)", "បានប្រកាស (អនុញ្ញាត)"), IF(AND(T2301=FALSE, U2301=FALSE, V2301=FALSE), "ព្យួរទុក (មិនមានទិន្នន័យ)", "ប្រកាសខុស (ព្យួរទុក)"))</f>
        <v/>
      </c>
      <c r="L2301" s="418" t="inlineStr"/>
      <c r="M2301" s="418" t="inlineStr"/>
      <c r="N2301" s="455" t="n"/>
      <c r="O2301" s="455">
        <f>IF(W2301&lt;0,AI2301,I2301)</f>
        <v/>
      </c>
      <c r="P2301" s="455">
        <f>I2301-O2301</f>
        <v/>
      </c>
      <c r="Q2301" s="418" t="n"/>
      <c r="R2301" s="418" t="inlineStr">
        <is>
          <t>002382</t>
        </is>
      </c>
      <c r="S2301" s="418" t="inlineStr">
        <is>
          <t>002382</t>
        </is>
      </c>
      <c r="T2301" s="418">
        <f>R2301=S2301</f>
        <v/>
      </c>
      <c r="U2301" s="418">
        <f>AND(MONTH(F2301)=MONTH(Y2301), YEAR(F2301)=YEAR(Y2301))</f>
        <v/>
      </c>
      <c r="V2301" s="418">
        <f>AND(AC2301&lt;&gt;"", 'Company information'!D$4&lt;&gt;"", RIGHT(SUBSTITUTE(AC2301,"-",""),9)=RIGHT(SUBSTITUTE('Company information'!D$4,"-",""),9))</f>
        <v/>
      </c>
      <c r="W2301" s="418">
        <f>AI2301-I2301</f>
        <v/>
      </c>
      <c r="X2301" s="455" t="n"/>
      <c r="Y2301" s="419" t="n">
        <v>44841</v>
      </c>
      <c r="Z2301" s="418" t="inlineStr">
        <is>
          <t>002382</t>
        </is>
      </c>
      <c r="AA2301" s="418" t="inlineStr"/>
      <c r="AB2301" s="418" t="inlineStr">
        <is>
          <t>បុគ្គលជាប់អាករ</t>
        </is>
      </c>
      <c r="AC2301" s="418" t="inlineStr">
        <is>
          <t>L001-901501273</t>
        </is>
      </c>
      <c r="AD2301" s="418" t="inlineStr">
        <is>
          <t>ស្កាយឡាញ អឹភែរឹល</t>
        </is>
      </c>
      <c r="AE2301" s="455" t="n">
        <v>1318427</v>
      </c>
      <c r="AF2301" s="455" t="n">
        <v>1198570</v>
      </c>
      <c r="AG2301" s="455" t="n">
        <v>0</v>
      </c>
      <c r="AH2301" s="455" t="n">
        <v>0</v>
      </c>
      <c r="AI2301" s="455" t="n">
        <v>119857</v>
      </c>
      <c r="AJ2301" s="455" t="n">
        <v>0</v>
      </c>
      <c r="AK2301" s="455" t="n">
        <v>0</v>
      </c>
      <c r="AL2301" s="455" t="n">
        <v>0</v>
      </c>
      <c r="AM2301" s="455" t="n">
        <v>0</v>
      </c>
      <c r="AN2301" s="455" t="n">
        <v>0</v>
      </c>
      <c r="AO2301" s="455" t="n">
        <v>0</v>
      </c>
      <c r="AP2301" s="455" t="n">
        <v>0</v>
      </c>
      <c r="AQ2301" s="455" t="n">
        <v>0</v>
      </c>
      <c r="AR2301" s="418" t="inlineStr"/>
      <c r="AS2301" s="418" t="inlineStr">
        <is>
          <t>Trucking</t>
        </is>
      </c>
      <c r="AT2301" s="418" t="inlineStr">
        <is>
          <t>បានប្រកាសពន្ធ</t>
        </is>
      </c>
    </row>
    <row r="2302">
      <c r="A2302" s="417" t="n">
        <v>2293</v>
      </c>
      <c r="B2302" s="418" t="inlineStr">
        <is>
          <t>Rental Factory</t>
        </is>
      </c>
      <c r="C2302" s="418" t="inlineStr">
        <is>
          <t>ជូយី (ខេមបូឌា)</t>
        </is>
      </c>
      <c r="D2302" s="418" t="inlineStr">
        <is>
          <t>B108-109007050</t>
        </is>
      </c>
      <c r="E2302" s="418" t="inlineStr">
        <is>
          <t>002381</t>
        </is>
      </c>
      <c r="F2302" s="419" t="n">
        <v>44879</v>
      </c>
      <c r="G2302" s="420" t="n">
        <v>33160</v>
      </c>
      <c r="H2302" s="418" t="n"/>
      <c r="I2302" s="455" t="n">
        <v>33160</v>
      </c>
      <c r="J2302" s="418">
        <f>IF(L2302&lt;&gt;"",L2302,K2302)</f>
        <v/>
      </c>
      <c r="K2302" s="418">
        <f>IF(AND(T2302=TRUE, U2302=TRUE, V2302=TRUE), IF(W2302&lt;-0.05, "អនុញ្ញាត (អ្នកផ្គត់ផ្គង់ប្រកាសខ្វះ)", "បានប្រកាស (អនុញ្ញាត)"), IF(AND(T2302=FALSE, U2302=FALSE, V2302=FALSE), "ព្យួរទុក (មិនមានទិន្នន័យ)", "ប្រកាសខុស (ព្យួរទុក)"))</f>
        <v/>
      </c>
      <c r="L2302" s="418" t="inlineStr"/>
      <c r="M2302" s="418" t="inlineStr"/>
      <c r="N2302" s="455" t="n"/>
      <c r="O2302" s="455">
        <f>IF(W2302&lt;0,AI2302,I2302)</f>
        <v/>
      </c>
      <c r="P2302" s="455">
        <f>I2302-O2302</f>
        <v/>
      </c>
      <c r="Q2302" s="418" t="n"/>
      <c r="R2302" s="418" t="inlineStr">
        <is>
          <t>002381</t>
        </is>
      </c>
      <c r="S2302" s="418" t="inlineStr">
        <is>
          <t>002381</t>
        </is>
      </c>
      <c r="T2302" s="418">
        <f>R2302=S2302</f>
        <v/>
      </c>
      <c r="U2302" s="418">
        <f>AND(MONTH(F2302)=MONTH(Y2302), YEAR(F2302)=YEAR(Y2302))</f>
        <v/>
      </c>
      <c r="V2302" s="418">
        <f>AND(AC2302&lt;&gt;"", 'Company information'!D$4&lt;&gt;"", RIGHT(SUBSTITUTE(AC2302,"-",""),9)=RIGHT(SUBSTITUTE('Company information'!D$4,"-",""),9))</f>
        <v/>
      </c>
      <c r="W2302" s="418">
        <f>AI2302-I2302</f>
        <v/>
      </c>
      <c r="X2302" s="455" t="n"/>
      <c r="Y2302" s="419" t="n">
        <v>44841</v>
      </c>
      <c r="Z2302" s="418" t="inlineStr">
        <is>
          <t>002381</t>
        </is>
      </c>
      <c r="AA2302" s="418" t="inlineStr"/>
      <c r="AB2302" s="418" t="inlineStr">
        <is>
          <t>បុគ្គលជាប់អាករ</t>
        </is>
      </c>
      <c r="AC2302" s="418" t="inlineStr">
        <is>
          <t>L001-108008509</t>
        </is>
      </c>
      <c r="AD2302" s="418" t="inlineStr">
        <is>
          <t>អាយខេ អឹភែរឹល</t>
        </is>
      </c>
      <c r="AE2302" s="455" t="n">
        <v>968362</v>
      </c>
      <c r="AF2302" s="455" t="n">
        <v>880329</v>
      </c>
      <c r="AG2302" s="455" t="n">
        <v>0</v>
      </c>
      <c r="AH2302" s="455" t="n">
        <v>0</v>
      </c>
      <c r="AI2302" s="455" t="n">
        <v>88033</v>
      </c>
      <c r="AJ2302" s="455" t="n">
        <v>0</v>
      </c>
      <c r="AK2302" s="455" t="n">
        <v>0</v>
      </c>
      <c r="AL2302" s="455" t="n">
        <v>0</v>
      </c>
      <c r="AM2302" s="455" t="n">
        <v>0</v>
      </c>
      <c r="AN2302" s="455" t="n">
        <v>0</v>
      </c>
      <c r="AO2302" s="455" t="n">
        <v>0</v>
      </c>
      <c r="AP2302" s="455" t="n">
        <v>0</v>
      </c>
      <c r="AQ2302" s="455" t="n">
        <v>0</v>
      </c>
      <c r="AR2302" s="418" t="inlineStr"/>
      <c r="AS2302" s="418" t="inlineStr">
        <is>
          <t>Trucking</t>
        </is>
      </c>
      <c r="AT2302" s="418" t="inlineStr">
        <is>
          <t>បានប្រកាសពន្ធ</t>
        </is>
      </c>
    </row>
    <row r="2303">
      <c r="A2303" s="417" t="n">
        <v>2294</v>
      </c>
      <c r="B2303" s="418" t="inlineStr">
        <is>
          <t>Delivery Fee</t>
        </is>
      </c>
      <c r="C2303" s="418" t="inlineStr">
        <is>
          <t>ជូយី (ខេមបូឌា)</t>
        </is>
      </c>
      <c r="D2303" s="418" t="inlineStr">
        <is>
          <t>B108-109007050</t>
        </is>
      </c>
      <c r="E2303" s="418" t="inlineStr">
        <is>
          <t>002380</t>
        </is>
      </c>
      <c r="F2303" s="419" t="n">
        <v>44879</v>
      </c>
      <c r="G2303" s="420" t="n">
        <v>132640</v>
      </c>
      <c r="H2303" s="418" t="n"/>
      <c r="I2303" s="455" t="n">
        <v>132640</v>
      </c>
      <c r="J2303" s="418">
        <f>IF(L2303&lt;&gt;"",L2303,K2303)</f>
        <v/>
      </c>
      <c r="K2303" s="418">
        <f>IF(AND(T2303=TRUE, U2303=TRUE, V2303=TRUE), IF(W2303&lt;-0.05, "អនុញ្ញាត (អ្នកផ្គត់ផ្គង់ប្រកាសខ្វះ)", "បានប្រកាស (អនុញ្ញាត)"), IF(AND(T2303=FALSE, U2303=FALSE, V2303=FALSE), "ព្យួរទុក (មិនមានទិន្នន័យ)", "ប្រកាសខុស (ព្យួរទុក)"))</f>
        <v/>
      </c>
      <c r="L2303" s="418" t="inlineStr"/>
      <c r="M2303" s="418" t="inlineStr"/>
      <c r="N2303" s="455" t="n"/>
      <c r="O2303" s="455">
        <f>IF(W2303&lt;0,AI2303,I2303)</f>
        <v/>
      </c>
      <c r="P2303" s="455">
        <f>I2303-O2303</f>
        <v/>
      </c>
      <c r="Q2303" s="418" t="n"/>
      <c r="R2303" s="418" t="inlineStr">
        <is>
          <t>002380</t>
        </is>
      </c>
      <c r="S2303" s="418" t="inlineStr">
        <is>
          <t>002380</t>
        </is>
      </c>
      <c r="T2303" s="418">
        <f>R2303=S2303</f>
        <v/>
      </c>
      <c r="U2303" s="418">
        <f>AND(MONTH(F2303)=MONTH(Y2303), YEAR(F2303)=YEAR(Y2303))</f>
        <v/>
      </c>
      <c r="V2303" s="418">
        <f>AND(AC2303&lt;&gt;"", 'Company information'!D$4&lt;&gt;"", RIGHT(SUBSTITUTE(AC2303,"-",""),9)=RIGHT(SUBSTITUTE('Company information'!D$4,"-",""),9))</f>
        <v/>
      </c>
      <c r="W2303" s="418">
        <f>AI2303-I2303</f>
        <v/>
      </c>
      <c r="X2303" s="455" t="n"/>
      <c r="Y2303" s="419" t="n">
        <v>44841</v>
      </c>
      <c r="Z2303" s="418" t="inlineStr">
        <is>
          <t>002380</t>
        </is>
      </c>
      <c r="AA2303" s="418" t="inlineStr"/>
      <c r="AB2303" s="418" t="inlineStr">
        <is>
          <t>បុគ្គលជាប់អាករ</t>
        </is>
      </c>
      <c r="AC2303" s="418" t="inlineStr">
        <is>
          <t>L001-108008509</t>
        </is>
      </c>
      <c r="AD2303" s="418" t="inlineStr">
        <is>
          <t>អាយខេ អឹភែរឹល</t>
        </is>
      </c>
      <c r="AE2303" s="455" t="n">
        <v>968362</v>
      </c>
      <c r="AF2303" s="455" t="n">
        <v>880329</v>
      </c>
      <c r="AG2303" s="455" t="n">
        <v>0</v>
      </c>
      <c r="AH2303" s="455" t="n">
        <v>0</v>
      </c>
      <c r="AI2303" s="455" t="n">
        <v>88033</v>
      </c>
      <c r="AJ2303" s="455" t="n">
        <v>0</v>
      </c>
      <c r="AK2303" s="455" t="n">
        <v>0</v>
      </c>
      <c r="AL2303" s="455" t="n">
        <v>0</v>
      </c>
      <c r="AM2303" s="455" t="n">
        <v>0</v>
      </c>
      <c r="AN2303" s="455" t="n">
        <v>0</v>
      </c>
      <c r="AO2303" s="455" t="n">
        <v>0</v>
      </c>
      <c r="AP2303" s="455" t="n">
        <v>0</v>
      </c>
      <c r="AQ2303" s="455" t="n">
        <v>0</v>
      </c>
      <c r="AR2303" s="418" t="inlineStr"/>
      <c r="AS2303" s="418" t="inlineStr">
        <is>
          <t>Trucking</t>
        </is>
      </c>
      <c r="AT2303" s="418" t="inlineStr">
        <is>
          <t>បានប្រកាសពន្ធ</t>
        </is>
      </c>
    </row>
    <row r="2304">
      <c r="A2304" s="417" t="n">
        <v>2295</v>
      </c>
      <c r="B2304" s="418" t="inlineStr">
        <is>
          <t>D/W RSC CTN</t>
        </is>
      </c>
      <c r="C2304" s="418" t="inlineStr">
        <is>
          <t>ជូយី (ខេមបូឌា)</t>
        </is>
      </c>
      <c r="D2304" s="418" t="inlineStr">
        <is>
          <t>B108-109007050</t>
        </is>
      </c>
      <c r="E2304" s="418" t="inlineStr">
        <is>
          <t>002379</t>
        </is>
      </c>
      <c r="F2304" s="419" t="n">
        <v>44879</v>
      </c>
      <c r="G2304" s="420" t="n">
        <v>33160</v>
      </c>
      <c r="H2304" s="418" t="n"/>
      <c r="I2304" s="455" t="n">
        <v>33160</v>
      </c>
      <c r="J2304" s="418">
        <f>IF(L2304&lt;&gt;"",L2304,K2304)</f>
        <v/>
      </c>
      <c r="K2304" s="418">
        <f>IF(AND(T2304=TRUE, U2304=TRUE, V2304=TRUE), IF(W2304&lt;-0.05, "អនុញ្ញាត (អ្នកផ្គត់ផ្គង់ប្រកាសខ្វះ)", "បានប្រកាស (អនុញ្ញាត)"), IF(AND(T2304=FALSE, U2304=FALSE, V2304=FALSE), "ព្យួរទុក (មិនមានទិន្នន័យ)", "ប្រកាសខុស (ព្យួរទុក)"))</f>
        <v/>
      </c>
      <c r="L2304" s="418" t="inlineStr"/>
      <c r="M2304" s="418" t="inlineStr"/>
      <c r="N2304" s="455" t="n"/>
      <c r="O2304" s="455">
        <f>IF(W2304&lt;0,AI2304,I2304)</f>
        <v/>
      </c>
      <c r="P2304" s="455">
        <f>I2304-O2304</f>
        <v/>
      </c>
      <c r="Q2304" s="418" t="n"/>
      <c r="R2304" s="418" t="inlineStr">
        <is>
          <t>002379</t>
        </is>
      </c>
      <c r="S2304" s="418" t="inlineStr">
        <is>
          <t>002379</t>
        </is>
      </c>
      <c r="T2304" s="418">
        <f>R2304=S2304</f>
        <v/>
      </c>
      <c r="U2304" s="418">
        <f>AND(MONTH(F2304)=MONTH(Y2304), YEAR(F2304)=YEAR(Y2304))</f>
        <v/>
      </c>
      <c r="V2304" s="418">
        <f>AND(AC2304&lt;&gt;"", 'Company information'!D$4&lt;&gt;"", RIGHT(SUBSTITUTE(AC2304,"-",""),9)=RIGHT(SUBSTITUTE('Company information'!D$4,"-",""),9))</f>
        <v/>
      </c>
      <c r="W2304" s="418">
        <f>AI2304-I2304</f>
        <v/>
      </c>
      <c r="X2304" s="455" t="n"/>
      <c r="Y2304" s="419" t="n">
        <v>44841</v>
      </c>
      <c r="Z2304" s="418" t="inlineStr">
        <is>
          <t>002379</t>
        </is>
      </c>
      <c r="AA2304" s="418" t="inlineStr"/>
      <c r="AB2304" s="418" t="inlineStr">
        <is>
          <t>បុគ្គលជាប់អាករ</t>
        </is>
      </c>
      <c r="AC2304" s="418" t="inlineStr">
        <is>
          <t>L001-108008509</t>
        </is>
      </c>
      <c r="AD2304" s="418" t="inlineStr">
        <is>
          <t>អាយខេ អឹភែរឹល</t>
        </is>
      </c>
      <c r="AE2304" s="455" t="n">
        <v>968362</v>
      </c>
      <c r="AF2304" s="455" t="n">
        <v>880329</v>
      </c>
      <c r="AG2304" s="455" t="n">
        <v>0</v>
      </c>
      <c r="AH2304" s="455" t="n">
        <v>0</v>
      </c>
      <c r="AI2304" s="455" t="n">
        <v>88033</v>
      </c>
      <c r="AJ2304" s="455" t="n">
        <v>0</v>
      </c>
      <c r="AK2304" s="455" t="n">
        <v>0</v>
      </c>
      <c r="AL2304" s="455" t="n">
        <v>0</v>
      </c>
      <c r="AM2304" s="455" t="n">
        <v>0</v>
      </c>
      <c r="AN2304" s="455" t="n">
        <v>0</v>
      </c>
      <c r="AO2304" s="455" t="n">
        <v>0</v>
      </c>
      <c r="AP2304" s="455" t="n">
        <v>0</v>
      </c>
      <c r="AQ2304" s="455" t="n">
        <v>0</v>
      </c>
      <c r="AR2304" s="418" t="inlineStr"/>
      <c r="AS2304" s="418" t="inlineStr">
        <is>
          <t>Trucking</t>
        </is>
      </c>
      <c r="AT2304" s="418" t="inlineStr">
        <is>
          <t>បានប្រកាសពន្ធ</t>
        </is>
      </c>
    </row>
    <row r="2305">
      <c r="A2305" s="417" t="n">
        <v>2296</v>
      </c>
      <c r="B2305" s="418" t="inlineStr">
        <is>
          <t>D/W RSC CTN</t>
        </is>
      </c>
      <c r="C2305" s="418" t="inlineStr">
        <is>
          <t>ជូយី (ខេមបូឌា)</t>
        </is>
      </c>
      <c r="D2305" s="418" t="inlineStr">
        <is>
          <t>B108-109007050</t>
        </is>
      </c>
      <c r="E2305" s="418" t="inlineStr">
        <is>
          <t>002383</t>
        </is>
      </c>
      <c r="F2305" s="419" t="n">
        <v>44879</v>
      </c>
      <c r="G2305" s="420" t="n">
        <v>45595</v>
      </c>
      <c r="H2305" s="418" t="n"/>
      <c r="I2305" s="455" t="n">
        <v>45595</v>
      </c>
      <c r="J2305" s="418">
        <f>IF(L2305&lt;&gt;"",L2305,K2305)</f>
        <v/>
      </c>
      <c r="K2305" s="418">
        <f>IF(AND(T2305=TRUE, U2305=TRUE, V2305=TRUE), IF(W2305&lt;-0.05, "អនុញ្ញាត (អ្នកផ្គត់ផ្គង់ប្រកាសខ្វះ)", "បានប្រកាស (អនុញ្ញាត)"), IF(AND(T2305=FALSE, U2305=FALSE, V2305=FALSE), "ព្យួរទុក (មិនមានទិន្នន័យ)", "ប្រកាសខុស (ព្យួរទុក)"))</f>
        <v/>
      </c>
      <c r="L2305" s="418" t="inlineStr"/>
      <c r="M2305" s="418" t="inlineStr"/>
      <c r="N2305" s="455" t="n"/>
      <c r="O2305" s="455">
        <f>IF(W2305&lt;0,AI2305,I2305)</f>
        <v/>
      </c>
      <c r="P2305" s="455">
        <f>I2305-O2305</f>
        <v/>
      </c>
      <c r="Q2305" s="418" t="n"/>
      <c r="R2305" s="418" t="inlineStr">
        <is>
          <t>002383</t>
        </is>
      </c>
      <c r="S2305" s="418" t="inlineStr">
        <is>
          <t>002383</t>
        </is>
      </c>
      <c r="T2305" s="418">
        <f>R2305=S2305</f>
        <v/>
      </c>
      <c r="U2305" s="418">
        <f>AND(MONTH(F2305)=MONTH(Y2305), YEAR(F2305)=YEAR(Y2305))</f>
        <v/>
      </c>
      <c r="V2305" s="418">
        <f>AND(AC2305&lt;&gt;"", 'Company information'!D$4&lt;&gt;"", RIGHT(SUBSTITUTE(AC2305,"-",""),9)=RIGHT(SUBSTITUTE('Company information'!D$4,"-",""),9))</f>
        <v/>
      </c>
      <c r="W2305" s="418">
        <f>AI2305-I2305</f>
        <v/>
      </c>
      <c r="X2305" s="455" t="n"/>
      <c r="Y2305" s="419" t="n">
        <v>44841</v>
      </c>
      <c r="Z2305" s="418" t="inlineStr">
        <is>
          <t>002383</t>
        </is>
      </c>
      <c r="AA2305" s="418" t="inlineStr"/>
      <c r="AB2305" s="418" t="inlineStr">
        <is>
          <t>បុគ្គលជាប់អាករ</t>
        </is>
      </c>
      <c r="AC2305" s="418" t="inlineStr">
        <is>
          <t>L001-901501273</t>
        </is>
      </c>
      <c r="AD2305" s="418" t="inlineStr">
        <is>
          <t>ស្កាយឡាញ អឹភែរឹល</t>
        </is>
      </c>
      <c r="AE2305" s="455" t="n">
        <v>1318427</v>
      </c>
      <c r="AF2305" s="455" t="n">
        <v>1198570</v>
      </c>
      <c r="AG2305" s="455" t="n">
        <v>0</v>
      </c>
      <c r="AH2305" s="455" t="n">
        <v>0</v>
      </c>
      <c r="AI2305" s="455" t="n">
        <v>119857</v>
      </c>
      <c r="AJ2305" s="455" t="n">
        <v>0</v>
      </c>
      <c r="AK2305" s="455" t="n">
        <v>0</v>
      </c>
      <c r="AL2305" s="455" t="n">
        <v>0</v>
      </c>
      <c r="AM2305" s="455" t="n">
        <v>0</v>
      </c>
      <c r="AN2305" s="455" t="n">
        <v>0</v>
      </c>
      <c r="AO2305" s="455" t="n">
        <v>0</v>
      </c>
      <c r="AP2305" s="455" t="n">
        <v>0</v>
      </c>
      <c r="AQ2305" s="455" t="n">
        <v>0</v>
      </c>
      <c r="AR2305" s="418" t="inlineStr"/>
      <c r="AS2305" s="418" t="inlineStr">
        <is>
          <t>Trucking</t>
        </is>
      </c>
      <c r="AT2305" s="418" t="inlineStr">
        <is>
          <t>បានប្រកាសពន្ធ</t>
        </is>
      </c>
    </row>
    <row r="2306">
      <c r="A2306" s="417" t="n">
        <v>2297</v>
      </c>
      <c r="B2306" s="418" t="inlineStr">
        <is>
          <t>D/W RSC CTN</t>
        </is>
      </c>
      <c r="C2306" s="418" t="inlineStr">
        <is>
          <t>ជូយី (ខេមបូឌា)</t>
        </is>
      </c>
      <c r="D2306" s="418" t="inlineStr">
        <is>
          <t>B108-109007050</t>
        </is>
      </c>
      <c r="E2306" s="418" t="inlineStr">
        <is>
          <t>002378</t>
        </is>
      </c>
      <c r="F2306" s="419" t="n">
        <v>44879</v>
      </c>
      <c r="G2306" s="420" t="n">
        <v>165800</v>
      </c>
      <c r="H2306" s="418" t="n"/>
      <c r="I2306" s="455" t="n">
        <v>165800</v>
      </c>
      <c r="J2306" s="418">
        <f>IF(L2306&lt;&gt;"",L2306,K2306)</f>
        <v/>
      </c>
      <c r="K2306" s="418">
        <f>IF(AND(T2306=TRUE, U2306=TRUE, V2306=TRUE), IF(W2306&lt;-0.05, "អនុញ្ញាត (អ្នកផ្គត់ផ្គង់ប្រកាសខ្វះ)", "បានប្រកាស (អនុញ្ញាត)"), IF(AND(T2306=FALSE, U2306=FALSE, V2306=FALSE), "ព្យួរទុក (មិនមានទិន្នន័យ)", "ប្រកាសខុស (ព្យួរទុក)"))</f>
        <v/>
      </c>
      <c r="L2306" s="418" t="inlineStr"/>
      <c r="M2306" s="418" t="inlineStr"/>
      <c r="N2306" s="455" t="n"/>
      <c r="O2306" s="455">
        <f>IF(W2306&lt;0,AI2306,I2306)</f>
        <v/>
      </c>
      <c r="P2306" s="455">
        <f>I2306-O2306</f>
        <v/>
      </c>
      <c r="Q2306" s="418" t="n"/>
      <c r="R2306" s="418" t="inlineStr">
        <is>
          <t>002378</t>
        </is>
      </c>
      <c r="S2306" s="418" t="inlineStr">
        <is>
          <t>002378</t>
        </is>
      </c>
      <c r="T2306" s="418">
        <f>R2306=S2306</f>
        <v/>
      </c>
      <c r="U2306" s="418">
        <f>AND(MONTH(F2306)=MONTH(Y2306), YEAR(F2306)=YEAR(Y2306))</f>
        <v/>
      </c>
      <c r="V2306" s="418">
        <f>AND(AC2306&lt;&gt;"", 'Company information'!D$4&lt;&gt;"", RIGHT(SUBSTITUTE(AC2306,"-",""),9)=RIGHT(SUBSTITUTE('Company information'!D$4,"-",""),9))</f>
        <v/>
      </c>
      <c r="W2306" s="418">
        <f>AI2306-I2306</f>
        <v/>
      </c>
      <c r="X2306" s="455" t="n"/>
      <c r="Y2306" s="419" t="n">
        <v>44841</v>
      </c>
      <c r="Z2306" s="418" t="inlineStr">
        <is>
          <t>002378</t>
        </is>
      </c>
      <c r="AA2306" s="418" t="inlineStr"/>
      <c r="AB2306" s="418" t="inlineStr">
        <is>
          <t>បុគ្គលជាប់អាករ</t>
        </is>
      </c>
      <c r="AC2306" s="418" t="inlineStr">
        <is>
          <t>L001-108008509</t>
        </is>
      </c>
      <c r="AD2306" s="418" t="inlineStr">
        <is>
          <t>អាយខេ អឹភែរឹល</t>
        </is>
      </c>
      <c r="AE2306" s="455" t="n">
        <v>3241512</v>
      </c>
      <c r="AF2306" s="455" t="n">
        <v>2946829</v>
      </c>
      <c r="AG2306" s="455" t="n">
        <v>0</v>
      </c>
      <c r="AH2306" s="455" t="n">
        <v>0</v>
      </c>
      <c r="AI2306" s="455" t="n">
        <v>294683</v>
      </c>
      <c r="AJ2306" s="455" t="n">
        <v>0</v>
      </c>
      <c r="AK2306" s="455" t="n">
        <v>0</v>
      </c>
      <c r="AL2306" s="455" t="n">
        <v>0</v>
      </c>
      <c r="AM2306" s="455" t="n">
        <v>0</v>
      </c>
      <c r="AN2306" s="455" t="n">
        <v>0</v>
      </c>
      <c r="AO2306" s="455" t="n">
        <v>0</v>
      </c>
      <c r="AP2306" s="455" t="n">
        <v>0</v>
      </c>
      <c r="AQ2306" s="455" t="n">
        <v>0</v>
      </c>
      <c r="AR2306" s="418" t="inlineStr"/>
      <c r="AS2306" s="418" t="inlineStr">
        <is>
          <t>Trucking</t>
        </is>
      </c>
      <c r="AT2306" s="418" t="inlineStr">
        <is>
          <t>បានប្រកាសពន្ធ</t>
        </is>
      </c>
    </row>
    <row r="2307">
      <c r="A2307" s="417" t="n">
        <v>2298</v>
      </c>
      <c r="B2307" s="418" t="inlineStr">
        <is>
          <t>D/W RSC CTN</t>
        </is>
      </c>
      <c r="C2307" s="418" t="inlineStr">
        <is>
          <t>ជូយី (ខេមបូឌា)</t>
        </is>
      </c>
      <c r="D2307" s="418" t="inlineStr">
        <is>
          <t>B108-109007050</t>
        </is>
      </c>
      <c r="E2307" s="418" t="inlineStr">
        <is>
          <t>002377</t>
        </is>
      </c>
      <c r="F2307" s="419" t="n">
        <v>44879</v>
      </c>
      <c r="G2307" s="420" t="n">
        <v>37305</v>
      </c>
      <c r="H2307" s="418" t="n"/>
      <c r="I2307" s="455" t="n">
        <v>37305</v>
      </c>
      <c r="J2307" s="418">
        <f>IF(L2307&lt;&gt;"",L2307,K2307)</f>
        <v/>
      </c>
      <c r="K2307" s="418">
        <f>IF(AND(T2307=TRUE, U2307=TRUE, V2307=TRUE), IF(W2307&lt;-0.05, "អនុញ្ញាត (អ្នកផ្គត់ផ្គង់ប្រកាសខ្វះ)", "បានប្រកាស (អនុញ្ញាត)"), IF(AND(T2307=FALSE, U2307=FALSE, V2307=FALSE), "ព្យួរទុក (មិនមានទិន្នន័យ)", "ប្រកាសខុស (ព្យួរទុក)"))</f>
        <v/>
      </c>
      <c r="L2307" s="418" t="inlineStr"/>
      <c r="M2307" s="418" t="inlineStr"/>
      <c r="N2307" s="455" t="n"/>
      <c r="O2307" s="455">
        <f>IF(W2307&lt;0,AI2307,I2307)</f>
        <v/>
      </c>
      <c r="P2307" s="455">
        <f>I2307-O2307</f>
        <v/>
      </c>
      <c r="Q2307" s="418" t="n"/>
      <c r="R2307" s="418" t="inlineStr">
        <is>
          <t>002377</t>
        </is>
      </c>
      <c r="S2307" s="418" t="inlineStr">
        <is>
          <t>002377</t>
        </is>
      </c>
      <c r="T2307" s="418">
        <f>R2307=S2307</f>
        <v/>
      </c>
      <c r="U2307" s="418">
        <f>AND(MONTH(F2307)=MONTH(Y2307), YEAR(F2307)=YEAR(Y2307))</f>
        <v/>
      </c>
      <c r="V2307" s="418">
        <f>AND(AC2307&lt;&gt;"", 'Company information'!D$4&lt;&gt;"", RIGHT(SUBSTITUTE(AC2307,"-",""),9)=RIGHT(SUBSTITUTE('Company information'!D$4,"-",""),9))</f>
        <v/>
      </c>
      <c r="W2307" s="418">
        <f>AI2307-I2307</f>
        <v/>
      </c>
      <c r="X2307" s="455" t="n"/>
      <c r="Y2307" s="419" t="n">
        <v>44841</v>
      </c>
      <c r="Z2307" s="418" t="inlineStr">
        <is>
          <t>002377</t>
        </is>
      </c>
      <c r="AA2307" s="418" t="inlineStr"/>
      <c r="AB2307" s="418" t="inlineStr">
        <is>
          <t>បុគ្គលជាប់អាករ</t>
        </is>
      </c>
      <c r="AC2307" s="418" t="inlineStr">
        <is>
          <t>L001-340000635</t>
        </is>
      </c>
      <c r="AD2307" s="418" t="inlineStr">
        <is>
          <t>ម៉េង ដា ហ្វូតវៀ អ៊ីនដាស់ស្រ្ទីល</t>
        </is>
      </c>
      <c r="AE2307" s="455" t="n">
        <v>2032196</v>
      </c>
      <c r="AF2307" s="455" t="n">
        <v>1847451</v>
      </c>
      <c r="AG2307" s="455" t="n">
        <v>0</v>
      </c>
      <c r="AH2307" s="455" t="n">
        <v>0</v>
      </c>
      <c r="AI2307" s="455" t="n">
        <v>184745</v>
      </c>
      <c r="AJ2307" s="455" t="n">
        <v>0</v>
      </c>
      <c r="AK2307" s="455" t="n">
        <v>0</v>
      </c>
      <c r="AL2307" s="455" t="n">
        <v>0</v>
      </c>
      <c r="AM2307" s="455" t="n">
        <v>0</v>
      </c>
      <c r="AN2307" s="455" t="n">
        <v>0</v>
      </c>
      <c r="AO2307" s="455" t="n">
        <v>0</v>
      </c>
      <c r="AP2307" s="455" t="n">
        <v>0</v>
      </c>
      <c r="AQ2307" s="455" t="n">
        <v>0</v>
      </c>
      <c r="AR2307" s="418" t="inlineStr"/>
      <c r="AS2307" s="418" t="inlineStr">
        <is>
          <t>Trucking</t>
        </is>
      </c>
      <c r="AT2307" s="418" t="inlineStr">
        <is>
          <t>បានប្រកាសពន្ធ</t>
        </is>
      </c>
    </row>
    <row r="2308">
      <c r="A2308" s="417" t="n">
        <v>2299</v>
      </c>
      <c r="B2308" s="418" t="inlineStr">
        <is>
          <t>D/W RSC CTN</t>
        </is>
      </c>
      <c r="C2308" s="418" t="inlineStr">
        <is>
          <t>ជូយី (ខេមបូឌា)</t>
        </is>
      </c>
      <c r="D2308" s="418" t="inlineStr">
        <is>
          <t>B108-109007050</t>
        </is>
      </c>
      <c r="E2308" s="418" t="inlineStr">
        <is>
          <t>002376</t>
        </is>
      </c>
      <c r="F2308" s="419" t="n">
        <v>44879</v>
      </c>
      <c r="G2308" s="420" t="n">
        <v>37305</v>
      </c>
      <c r="H2308" s="418" t="n"/>
      <c r="I2308" s="455" t="n">
        <v>37305</v>
      </c>
      <c r="J2308" s="418">
        <f>IF(L2308&lt;&gt;"",L2308,K2308)</f>
        <v/>
      </c>
      <c r="K2308" s="418">
        <f>IF(AND(T2308=TRUE, U2308=TRUE, V2308=TRUE), IF(W2308&lt;-0.05, "អនុញ្ញាត (អ្នកផ្គត់ផ្គង់ប្រកាសខ្វះ)", "បានប្រកាស (អនុញ្ញាត)"), IF(AND(T2308=FALSE, U2308=FALSE, V2308=FALSE), "ព្យួរទុក (មិនមានទិន្នន័យ)", "ប្រកាសខុស (ព្យួរទុក)"))</f>
        <v/>
      </c>
      <c r="L2308" s="418" t="inlineStr"/>
      <c r="M2308" s="418" t="inlineStr"/>
      <c r="N2308" s="455" t="n"/>
      <c r="O2308" s="455">
        <f>IF(W2308&lt;0,AI2308,I2308)</f>
        <v/>
      </c>
      <c r="P2308" s="455">
        <f>I2308-O2308</f>
        <v/>
      </c>
      <c r="Q2308" s="418" t="n"/>
      <c r="R2308" s="418" t="inlineStr">
        <is>
          <t>002376</t>
        </is>
      </c>
      <c r="S2308" s="418" t="inlineStr">
        <is>
          <t>002376</t>
        </is>
      </c>
      <c r="T2308" s="418">
        <f>R2308=S2308</f>
        <v/>
      </c>
      <c r="U2308" s="418">
        <f>AND(MONTH(F2308)=MONTH(Y2308), YEAR(F2308)=YEAR(Y2308))</f>
        <v/>
      </c>
      <c r="V2308" s="418">
        <f>AND(AC2308&lt;&gt;"", 'Company information'!D$4&lt;&gt;"", RIGHT(SUBSTITUTE(AC2308,"-",""),9)=RIGHT(SUBSTITUTE('Company information'!D$4,"-",""),9))</f>
        <v/>
      </c>
      <c r="W2308" s="418">
        <f>AI2308-I2308</f>
        <v/>
      </c>
      <c r="X2308" s="455" t="n"/>
      <c r="Y2308" s="419" t="n">
        <v>44841</v>
      </c>
      <c r="Z2308" s="418" t="inlineStr">
        <is>
          <t>002376</t>
        </is>
      </c>
      <c r="AA2308" s="418" t="inlineStr"/>
      <c r="AB2308" s="418" t="inlineStr">
        <is>
          <t>បុគ្គលជាប់អាករ</t>
        </is>
      </c>
      <c r="AC2308" s="418" t="inlineStr">
        <is>
          <t>L001-901501399</t>
        </is>
      </c>
      <c r="AD2308" s="418" t="inlineStr">
        <is>
          <t>អេផិច អ៊ិនធើណេសិនណល (ខេមបូឌា) អិលធីឌី</t>
        </is>
      </c>
      <c r="AE2308" s="455" t="n">
        <v>3136947</v>
      </c>
      <c r="AF2308" s="455" t="n">
        <v>2851770</v>
      </c>
      <c r="AG2308" s="455" t="n">
        <v>0</v>
      </c>
      <c r="AH2308" s="455" t="n">
        <v>0</v>
      </c>
      <c r="AI2308" s="455" t="n">
        <v>285177</v>
      </c>
      <c r="AJ2308" s="455" t="n">
        <v>0</v>
      </c>
      <c r="AK2308" s="455" t="n">
        <v>0</v>
      </c>
      <c r="AL2308" s="455" t="n">
        <v>0</v>
      </c>
      <c r="AM2308" s="455" t="n">
        <v>0</v>
      </c>
      <c r="AN2308" s="455" t="n">
        <v>0</v>
      </c>
      <c r="AO2308" s="455" t="n">
        <v>0</v>
      </c>
      <c r="AP2308" s="455" t="n">
        <v>0</v>
      </c>
      <c r="AQ2308" s="455" t="n">
        <v>0</v>
      </c>
      <c r="AR2308" s="418" t="inlineStr"/>
      <c r="AS2308" s="418" t="inlineStr">
        <is>
          <t>Trucking</t>
        </is>
      </c>
      <c r="AT2308" s="418" t="inlineStr">
        <is>
          <t>បានប្រកាសពន្ធ</t>
        </is>
      </c>
    </row>
    <row r="2309">
      <c r="A2309" s="417" t="n">
        <v>2300</v>
      </c>
      <c r="B2309" s="418" t="inlineStr">
        <is>
          <t>D/W RSC CTN</t>
        </is>
      </c>
      <c r="C2309" s="418" t="inlineStr">
        <is>
          <t>ជូយី (ខេមបូឌា)</t>
        </is>
      </c>
      <c r="D2309" s="418" t="inlineStr">
        <is>
          <t>B108-109007050</t>
        </is>
      </c>
      <c r="E2309" s="418" t="inlineStr">
        <is>
          <t>002375</t>
        </is>
      </c>
      <c r="F2309" s="419" t="n">
        <v>44879</v>
      </c>
      <c r="G2309" s="420" t="n">
        <v>111915</v>
      </c>
      <c r="H2309" s="418" t="n"/>
      <c r="I2309" s="455" t="n">
        <v>111915</v>
      </c>
      <c r="J2309" s="418">
        <f>IF(L2309&lt;&gt;"",L2309,K2309)</f>
        <v/>
      </c>
      <c r="K2309" s="418">
        <f>IF(AND(T2309=TRUE, U2309=TRUE, V2309=TRUE), IF(W2309&lt;-0.05, "អនុញ្ញាត (អ្នកផ្គត់ផ្គង់ប្រកាសខ្វះ)", "បានប្រកាស (អនុញ្ញាត)"), IF(AND(T2309=FALSE, U2309=FALSE, V2309=FALSE), "ព្យួរទុក (មិនមានទិន្នន័យ)", "ប្រកាសខុស (ព្យួរទុក)"))</f>
        <v/>
      </c>
      <c r="L2309" s="418" t="inlineStr"/>
      <c r="M2309" s="418" t="inlineStr"/>
      <c r="N2309" s="455" t="n"/>
      <c r="O2309" s="455">
        <f>IF(W2309&lt;0,AI2309,I2309)</f>
        <v/>
      </c>
      <c r="P2309" s="455">
        <f>I2309-O2309</f>
        <v/>
      </c>
      <c r="Q2309" s="418" t="n"/>
      <c r="R2309" s="418" t="inlineStr">
        <is>
          <t>002375</t>
        </is>
      </c>
      <c r="S2309" s="418" t="inlineStr">
        <is>
          <t>002375</t>
        </is>
      </c>
      <c r="T2309" s="418">
        <f>R2309=S2309</f>
        <v/>
      </c>
      <c r="U2309" s="418">
        <f>AND(MONTH(F2309)=MONTH(Y2309), YEAR(F2309)=YEAR(Y2309))</f>
        <v/>
      </c>
      <c r="V2309" s="418">
        <f>AND(AC2309&lt;&gt;"", 'Company information'!D$4&lt;&gt;"", RIGHT(SUBSTITUTE(AC2309,"-",""),9)=RIGHT(SUBSTITUTE('Company information'!D$4,"-",""),9))</f>
        <v/>
      </c>
      <c r="W2309" s="418">
        <f>AI2309-I2309</f>
        <v/>
      </c>
      <c r="X2309" s="455" t="n"/>
      <c r="Y2309" s="419" t="n">
        <v>44841</v>
      </c>
      <c r="Z2309" s="418" t="inlineStr">
        <is>
          <t>002375</t>
        </is>
      </c>
      <c r="AA2309" s="418" t="inlineStr"/>
      <c r="AB2309" s="418" t="inlineStr">
        <is>
          <t>បុគ្គលជាប់អាករ</t>
        </is>
      </c>
      <c r="AC2309" s="418" t="inlineStr">
        <is>
          <t>L001-100135412</t>
        </is>
      </c>
      <c r="AD2309" s="418" t="inlineStr">
        <is>
          <t>សាន់ វើលដ៍ ហ្គាមេន</t>
        </is>
      </c>
      <c r="AE2309" s="455" t="n">
        <v>2114030</v>
      </c>
      <c r="AF2309" s="455" t="n">
        <v>1921845</v>
      </c>
      <c r="AG2309" s="455" t="n">
        <v>0</v>
      </c>
      <c r="AH2309" s="455" t="n">
        <v>0</v>
      </c>
      <c r="AI2309" s="455" t="n">
        <v>192185</v>
      </c>
      <c r="AJ2309" s="455" t="n">
        <v>0</v>
      </c>
      <c r="AK2309" s="455" t="n">
        <v>0</v>
      </c>
      <c r="AL2309" s="455" t="n">
        <v>0</v>
      </c>
      <c r="AM2309" s="455" t="n">
        <v>0</v>
      </c>
      <c r="AN2309" s="455" t="n">
        <v>0</v>
      </c>
      <c r="AO2309" s="455" t="n">
        <v>0</v>
      </c>
      <c r="AP2309" s="455" t="n">
        <v>0</v>
      </c>
      <c r="AQ2309" s="455" t="n">
        <v>0</v>
      </c>
      <c r="AR2309" s="418" t="inlineStr"/>
      <c r="AS2309" s="418" t="inlineStr">
        <is>
          <t>Trucking</t>
        </is>
      </c>
      <c r="AT2309" s="418" t="inlineStr">
        <is>
          <t>បានប្រកាសពន្ធ</t>
        </is>
      </c>
    </row>
    <row r="2310">
      <c r="A2310" s="417" t="n">
        <v>2301</v>
      </c>
      <c r="B2310" s="418" t="inlineStr">
        <is>
          <t>D/W RSC CTN</t>
        </is>
      </c>
      <c r="C2310" s="418" t="inlineStr">
        <is>
          <t>ជូយី (ខេមបូឌា)</t>
        </is>
      </c>
      <c r="D2310" s="418" t="inlineStr">
        <is>
          <t>B108-109007050</t>
        </is>
      </c>
      <c r="E2310" s="418" t="inlineStr">
        <is>
          <t>002374</t>
        </is>
      </c>
      <c r="F2310" s="419" t="n">
        <v>44879</v>
      </c>
      <c r="G2310" s="420" t="n">
        <v>161655</v>
      </c>
      <c r="H2310" s="418" t="n"/>
      <c r="I2310" s="455" t="n">
        <v>161655</v>
      </c>
      <c r="J2310" s="418">
        <f>IF(L2310&lt;&gt;"",L2310,K2310)</f>
        <v/>
      </c>
      <c r="K2310" s="418">
        <f>IF(AND(T2310=TRUE, U2310=TRUE, V2310=TRUE), IF(W2310&lt;-0.05, "អនុញ្ញាត (អ្នកផ្គត់ផ្គង់ប្រកាសខ្វះ)", "បានប្រកាស (អនុញ្ញាត)"), IF(AND(T2310=FALSE, U2310=FALSE, V2310=FALSE), "ព្យួរទុក (មិនមានទិន្នន័យ)", "ប្រកាសខុស (ព្យួរទុក)"))</f>
        <v/>
      </c>
      <c r="L2310" s="418" t="inlineStr"/>
      <c r="M2310" s="418" t="inlineStr"/>
      <c r="N2310" s="455" t="n"/>
      <c r="O2310" s="455">
        <f>IF(W2310&lt;0,AI2310,I2310)</f>
        <v/>
      </c>
      <c r="P2310" s="455">
        <f>I2310-O2310</f>
        <v/>
      </c>
      <c r="Q2310" s="418" t="n"/>
      <c r="R2310" s="418" t="inlineStr">
        <is>
          <t>002374</t>
        </is>
      </c>
      <c r="S2310" s="418" t="inlineStr">
        <is>
          <t>002374</t>
        </is>
      </c>
      <c r="T2310" s="418">
        <f>R2310=S2310</f>
        <v/>
      </c>
      <c r="U2310" s="418">
        <f>AND(MONTH(F2310)=MONTH(Y2310), YEAR(F2310)=YEAR(Y2310))</f>
        <v/>
      </c>
      <c r="V2310" s="418">
        <f>AND(AC2310&lt;&gt;"", 'Company information'!D$4&lt;&gt;"", RIGHT(SUBSTITUTE(AC2310,"-",""),9)=RIGHT(SUBSTITUTE('Company information'!D$4,"-",""),9))</f>
        <v/>
      </c>
      <c r="W2310" s="418">
        <f>AI2310-I2310</f>
        <v/>
      </c>
      <c r="X2310" s="455" t="n"/>
      <c r="Y2310" s="419" t="n">
        <v>44841</v>
      </c>
      <c r="Z2310" s="418" t="inlineStr">
        <is>
          <t>002374</t>
        </is>
      </c>
      <c r="AA2310" s="418" t="inlineStr"/>
      <c r="AB2310" s="418" t="inlineStr">
        <is>
          <t>បុគ្គលជាប់អាករ</t>
        </is>
      </c>
      <c r="AC2310" s="418" t="inlineStr">
        <is>
          <t>L001-901501399</t>
        </is>
      </c>
      <c r="AD2310" s="418" t="inlineStr">
        <is>
          <t>អេផិច អ៊ិនធើណេសិនណល (ខេមបូឌា) អិលធីឌី</t>
        </is>
      </c>
      <c r="AE2310" s="455" t="n">
        <v>1641214</v>
      </c>
      <c r="AF2310" s="455" t="n">
        <v>1492013</v>
      </c>
      <c r="AG2310" s="455" t="n">
        <v>0</v>
      </c>
      <c r="AH2310" s="455" t="n">
        <v>0</v>
      </c>
      <c r="AI2310" s="455" t="n">
        <v>149201</v>
      </c>
      <c r="AJ2310" s="455" t="n">
        <v>0</v>
      </c>
      <c r="AK2310" s="455" t="n">
        <v>0</v>
      </c>
      <c r="AL2310" s="455" t="n">
        <v>0</v>
      </c>
      <c r="AM2310" s="455" t="n">
        <v>0</v>
      </c>
      <c r="AN2310" s="455" t="n">
        <v>0</v>
      </c>
      <c r="AO2310" s="455" t="n">
        <v>0</v>
      </c>
      <c r="AP2310" s="455" t="n">
        <v>0</v>
      </c>
      <c r="AQ2310" s="455" t="n">
        <v>0</v>
      </c>
      <c r="AR2310" s="418" t="inlineStr"/>
      <c r="AS2310" s="418" t="inlineStr">
        <is>
          <t>Trucking</t>
        </is>
      </c>
      <c r="AT2310" s="418" t="inlineStr">
        <is>
          <t>បានប្រកាសពន្ធ</t>
        </is>
      </c>
    </row>
    <row r="2311">
      <c r="A2311" s="417" t="n">
        <v>2302</v>
      </c>
      <c r="B2311" s="418" t="inlineStr">
        <is>
          <t>S/W LAYER PAD</t>
        </is>
      </c>
      <c r="C2311" s="418" t="inlineStr">
        <is>
          <t>ជូយី (ខេមបូឌា)</t>
        </is>
      </c>
      <c r="D2311" s="418" t="inlineStr">
        <is>
          <t>B108-109007050</t>
        </is>
      </c>
      <c r="E2311" s="418" t="inlineStr">
        <is>
          <t>002373</t>
        </is>
      </c>
      <c r="F2311" s="419" t="n">
        <v>44879</v>
      </c>
      <c r="G2311" s="420" t="n">
        <v>111915</v>
      </c>
      <c r="H2311" s="418" t="n"/>
      <c r="I2311" s="455" t="n">
        <v>111915</v>
      </c>
      <c r="J2311" s="418">
        <f>IF(L2311&lt;&gt;"",L2311,K2311)</f>
        <v/>
      </c>
      <c r="K2311" s="418">
        <f>IF(AND(T2311=TRUE, U2311=TRUE, V2311=TRUE), IF(W2311&lt;-0.05, "អនុញ្ញាត (អ្នកផ្គត់ផ្គង់ប្រកាសខ្វះ)", "បានប្រកាស (អនុញ្ញាត)"), IF(AND(T2311=FALSE, U2311=FALSE, V2311=FALSE), "ព្យួរទុក (មិនមានទិន្នន័យ)", "ប្រកាសខុស (ព្យួរទុក)"))</f>
        <v/>
      </c>
      <c r="L2311" s="418" t="inlineStr"/>
      <c r="M2311" s="418" t="inlineStr"/>
      <c r="N2311" s="455" t="n"/>
      <c r="O2311" s="455">
        <f>IF(W2311&lt;0,AI2311,I2311)</f>
        <v/>
      </c>
      <c r="P2311" s="455">
        <f>I2311-O2311</f>
        <v/>
      </c>
      <c r="Q2311" s="418" t="n"/>
      <c r="R2311" s="418" t="inlineStr">
        <is>
          <t>002373</t>
        </is>
      </c>
      <c r="S2311" s="418" t="inlineStr">
        <is>
          <t>002373</t>
        </is>
      </c>
      <c r="T2311" s="418">
        <f>R2311=S2311</f>
        <v/>
      </c>
      <c r="U2311" s="418">
        <f>AND(MONTH(F2311)=MONTH(Y2311), YEAR(F2311)=YEAR(Y2311))</f>
        <v/>
      </c>
      <c r="V2311" s="418">
        <f>AND(AC2311&lt;&gt;"", 'Company information'!D$4&lt;&gt;"", RIGHT(SUBSTITUTE(AC2311,"-",""),9)=RIGHT(SUBSTITUTE('Company information'!D$4,"-",""),9))</f>
        <v/>
      </c>
      <c r="W2311" s="418">
        <f>AI2311-I2311</f>
        <v/>
      </c>
      <c r="X2311" s="455" t="n"/>
      <c r="Y2311" s="419" t="n">
        <v>44841</v>
      </c>
      <c r="Z2311" s="418" t="inlineStr">
        <is>
          <t>002373</t>
        </is>
      </c>
      <c r="AA2311" s="418" t="inlineStr"/>
      <c r="AB2311" s="418" t="inlineStr">
        <is>
          <t>បុគ្គលជាប់អាករ</t>
        </is>
      </c>
      <c r="AC2311" s="418" t="inlineStr">
        <is>
          <t>L001-100191762</t>
        </is>
      </c>
      <c r="AD2311" s="418" t="inlineStr">
        <is>
          <t>ស៊ីដាប់បែលយូខេអេជ ហ្គាមេន (ខេមបូឌា) លីមីធីត</t>
        </is>
      </c>
      <c r="AE2311" s="455" t="n">
        <v>2341345</v>
      </c>
      <c r="AF2311" s="455" t="n">
        <v>2128495</v>
      </c>
      <c r="AG2311" s="455" t="n">
        <v>0</v>
      </c>
      <c r="AH2311" s="455" t="n">
        <v>0</v>
      </c>
      <c r="AI2311" s="455" t="n">
        <v>212850</v>
      </c>
      <c r="AJ2311" s="455" t="n">
        <v>0</v>
      </c>
      <c r="AK2311" s="455" t="n">
        <v>0</v>
      </c>
      <c r="AL2311" s="455" t="n">
        <v>0</v>
      </c>
      <c r="AM2311" s="455" t="n">
        <v>0</v>
      </c>
      <c r="AN2311" s="455" t="n">
        <v>0</v>
      </c>
      <c r="AO2311" s="455" t="n">
        <v>0</v>
      </c>
      <c r="AP2311" s="455" t="n">
        <v>0</v>
      </c>
      <c r="AQ2311" s="455" t="n">
        <v>0</v>
      </c>
      <c r="AR2311" s="418" t="inlineStr"/>
      <c r="AS2311" s="418" t="inlineStr">
        <is>
          <t>Trucking</t>
        </is>
      </c>
      <c r="AT2311" s="418" t="inlineStr">
        <is>
          <t>បានប្រកាសពន្ធ</t>
        </is>
      </c>
    </row>
    <row r="2312">
      <c r="A2312" s="417" t="n">
        <v>2303</v>
      </c>
      <c r="B2312" s="418" t="inlineStr">
        <is>
          <t>D/W RSC CTN</t>
        </is>
      </c>
      <c r="C2312" s="418" t="inlineStr">
        <is>
          <t>ជូយី (ខេមបូឌា)</t>
        </is>
      </c>
      <c r="D2312" s="418" t="inlineStr">
        <is>
          <t>B108-109007050</t>
        </is>
      </c>
      <c r="E2312" s="418" t="inlineStr">
        <is>
          <t>002384</t>
        </is>
      </c>
      <c r="F2312" s="419" t="n">
        <v>44879</v>
      </c>
      <c r="G2312" s="420" t="n">
        <v>186525</v>
      </c>
      <c r="H2312" s="418" t="n"/>
      <c r="I2312" s="455" t="n">
        <v>186525</v>
      </c>
      <c r="J2312" s="418">
        <f>IF(L2312&lt;&gt;"",L2312,K2312)</f>
        <v/>
      </c>
      <c r="K2312" s="418">
        <f>IF(AND(T2312=TRUE, U2312=TRUE, V2312=TRUE), IF(W2312&lt;-0.05, "អនុញ្ញាត (អ្នកផ្គត់ផ្គង់ប្រកាសខ្វះ)", "បានប្រកាស (អនុញ្ញាត)"), IF(AND(T2312=FALSE, U2312=FALSE, V2312=FALSE), "ព្យួរទុក (មិនមានទិន្នន័យ)", "ប្រកាសខុស (ព្យួរទុក)"))</f>
        <v/>
      </c>
      <c r="L2312" s="418" t="inlineStr"/>
      <c r="M2312" s="418" t="inlineStr"/>
      <c r="N2312" s="455" t="n"/>
      <c r="O2312" s="455">
        <f>IF(W2312&lt;0,AI2312,I2312)</f>
        <v/>
      </c>
      <c r="P2312" s="455">
        <f>I2312-O2312</f>
        <v/>
      </c>
      <c r="Q2312" s="418" t="n"/>
      <c r="R2312" s="418" t="inlineStr">
        <is>
          <t>002384</t>
        </is>
      </c>
      <c r="S2312" s="418" t="inlineStr">
        <is>
          <t>002384</t>
        </is>
      </c>
      <c r="T2312" s="418">
        <f>R2312=S2312</f>
        <v/>
      </c>
      <c r="U2312" s="418">
        <f>AND(MONTH(F2312)=MONTH(Y2312), YEAR(F2312)=YEAR(Y2312))</f>
        <v/>
      </c>
      <c r="V2312" s="418">
        <f>AND(AC2312&lt;&gt;"", 'Company information'!D$4&lt;&gt;"", RIGHT(SUBSTITUTE(AC2312,"-",""),9)=RIGHT(SUBSTITUTE('Company information'!D$4,"-",""),9))</f>
        <v/>
      </c>
      <c r="W2312" s="418">
        <f>AI2312-I2312</f>
        <v/>
      </c>
      <c r="X2312" s="455" t="n"/>
      <c r="Y2312" s="419" t="n">
        <v>44841</v>
      </c>
      <c r="Z2312" s="418" t="inlineStr">
        <is>
          <t>002384</t>
        </is>
      </c>
      <c r="AA2312" s="418" t="inlineStr"/>
      <c r="AB2312" s="418" t="inlineStr">
        <is>
          <t>បុគ្គលជាប់អាករ</t>
        </is>
      </c>
      <c r="AC2312" s="418" t="inlineStr">
        <is>
          <t>K009-100088074</t>
        </is>
      </c>
      <c r="AD2312" s="418" t="inlineStr">
        <is>
          <t>ភី.អេ.អិល គ្រុប</t>
        </is>
      </c>
      <c r="AE2312" s="455" t="n">
        <v>636482</v>
      </c>
      <c r="AF2312" s="455" t="n">
        <v>578620</v>
      </c>
      <c r="AG2312" s="455" t="n">
        <v>0</v>
      </c>
      <c r="AH2312" s="455" t="n">
        <v>0</v>
      </c>
      <c r="AI2312" s="455" t="n">
        <v>57862</v>
      </c>
      <c r="AJ2312" s="455" t="n">
        <v>0</v>
      </c>
      <c r="AK2312" s="455" t="n">
        <v>0</v>
      </c>
      <c r="AL2312" s="455" t="n">
        <v>0</v>
      </c>
      <c r="AM2312" s="455" t="n">
        <v>0</v>
      </c>
      <c r="AN2312" s="455" t="n">
        <v>0</v>
      </c>
      <c r="AO2312" s="455" t="n">
        <v>0</v>
      </c>
      <c r="AP2312" s="455" t="n">
        <v>0</v>
      </c>
      <c r="AQ2312" s="455" t="n">
        <v>0</v>
      </c>
      <c r="AR2312" s="418" t="inlineStr"/>
      <c r="AS2312" s="418" t="inlineStr">
        <is>
          <t>Trucking</t>
        </is>
      </c>
      <c r="AT2312" s="418" t="inlineStr">
        <is>
          <t>បានប្រកាសពន្ធ</t>
        </is>
      </c>
    </row>
    <row r="2313">
      <c r="A2313" s="417" t="n">
        <v>2304</v>
      </c>
      <c r="B2313" s="418" t="inlineStr">
        <is>
          <t>D/W RSC CTN</t>
        </is>
      </c>
      <c r="C2313" s="418" t="inlineStr">
        <is>
          <t>ចុង ជាន ហុង យី ព្រីនធីង</t>
        </is>
      </c>
      <c r="D2313" s="418" t="inlineStr">
        <is>
          <t>K010-901903383</t>
        </is>
      </c>
      <c r="E2313" s="418" t="inlineStr">
        <is>
          <t>000073</t>
        </is>
      </c>
      <c r="F2313" s="419" t="n">
        <v>44888</v>
      </c>
      <c r="G2313" s="420" t="n">
        <v>272910</v>
      </c>
      <c r="H2313" s="418" t="n"/>
      <c r="I2313" s="455" t="n">
        <v>272910</v>
      </c>
      <c r="J2313" s="418">
        <f>IF(L2313&lt;&gt;"",L2313,K2313)</f>
        <v/>
      </c>
      <c r="K2313" s="418">
        <f>IF(AND(T2313=TRUE, U2313=TRUE, V2313=TRUE), IF(W2313&lt;-0.05, "អនុញ្ញាត (អ្នកផ្គត់ផ្គង់ប្រកាសខ្វះ)", "បានប្រកាស (អនុញ្ញាត)"), IF(AND(T2313=FALSE, U2313=FALSE, V2313=FALSE), "ព្យួរទុក (មិនមានទិន្នន័យ)", "ប្រកាសខុស (ព្យួរទុក)"))</f>
        <v/>
      </c>
      <c r="L2313" s="418" t="inlineStr"/>
      <c r="M2313" s="418" t="inlineStr"/>
      <c r="N2313" s="455" t="n"/>
      <c r="O2313" s="455">
        <f>IF(W2313&lt;0,AI2313,I2313)</f>
        <v/>
      </c>
      <c r="P2313" s="455">
        <f>I2313-O2313</f>
        <v/>
      </c>
      <c r="Q2313" s="418" t="n"/>
      <c r="R2313" s="418" t="inlineStr">
        <is>
          <t>000073</t>
        </is>
      </c>
      <c r="S2313" s="418" t="inlineStr">
        <is>
          <t>000073</t>
        </is>
      </c>
      <c r="T2313" s="418">
        <f>R2313=S2313</f>
        <v/>
      </c>
      <c r="U2313" s="418">
        <f>AND(MONTH(F2313)=MONTH(Y2313), YEAR(F2313)=YEAR(Y2313))</f>
        <v/>
      </c>
      <c r="V2313" s="418">
        <f>AND(AC2313&lt;&gt;"", 'Company information'!D$4&lt;&gt;"", RIGHT(SUBSTITUTE(AC2313,"-",""),9)=RIGHT(SUBSTITUTE('Company information'!D$4,"-",""),9))</f>
        <v/>
      </c>
      <c r="W2313" s="418">
        <f>AI2313-I2313</f>
        <v/>
      </c>
      <c r="X2313" s="455" t="n"/>
      <c r="Y2313" s="419" t="n">
        <v>44888</v>
      </c>
      <c r="Z2313" s="418" t="inlineStr">
        <is>
          <t>000073</t>
        </is>
      </c>
      <c r="AA2313" s="418" t="inlineStr"/>
      <c r="AB2313" s="418" t="inlineStr">
        <is>
          <t>បុគ្គលជាប់អាករ</t>
        </is>
      </c>
      <c r="AC2313" s="418" t="inlineStr">
        <is>
          <t>L001-100067123</t>
        </is>
      </c>
      <c r="AD2313" s="418" t="inlineStr">
        <is>
          <t>រីឡាយអេប៊ល សូស អ៊ិនដាសស្រ្ទៀល (ខេមបូឌា)</t>
        </is>
      </c>
      <c r="AE2313" s="455" t="n">
        <v>3002010</v>
      </c>
      <c r="AF2313" s="455" t="n">
        <v>2729100</v>
      </c>
      <c r="AG2313" s="455" t="n">
        <v>0</v>
      </c>
      <c r="AH2313" s="455" t="n">
        <v>0</v>
      </c>
      <c r="AI2313" s="455" t="n">
        <v>272910</v>
      </c>
      <c r="AJ2313" s="455" t="n">
        <v>0</v>
      </c>
      <c r="AK2313" s="455" t="n">
        <v>0</v>
      </c>
      <c r="AL2313" s="455" t="n">
        <v>0</v>
      </c>
      <c r="AM2313" s="455" t="n">
        <v>0</v>
      </c>
      <c r="AN2313" s="455" t="n">
        <v>0</v>
      </c>
      <c r="AO2313" s="455" t="n">
        <v>0</v>
      </c>
      <c r="AP2313" s="455" t="n">
        <v>0</v>
      </c>
      <c r="AQ2313" s="455" t="n">
        <v>0</v>
      </c>
      <c r="AR2313" s="418" t="inlineStr"/>
      <c r="AS2313" s="418" t="inlineStr">
        <is>
          <t>ស្ទីកគ័រ</t>
        </is>
      </c>
      <c r="AT2313" s="418" t="inlineStr">
        <is>
          <t>បានប្រកាសពន្ធ</t>
        </is>
      </c>
    </row>
    <row r="2314">
      <c r="A2314" s="417" t="n">
        <v>2305</v>
      </c>
      <c r="B2314" s="418" t="inlineStr">
        <is>
          <t>D/W RSC CTN</t>
        </is>
      </c>
      <c r="C2314" s="418" t="inlineStr">
        <is>
          <t>ជូយី (ខេមបូឌា)</t>
        </is>
      </c>
      <c r="D2314" s="418" t="inlineStr">
        <is>
          <t>B108-109007050</t>
        </is>
      </c>
      <c r="E2314" s="418" t="inlineStr">
        <is>
          <t>002370</t>
        </is>
      </c>
      <c r="F2314" s="419" t="n">
        <v>44879</v>
      </c>
      <c r="G2314" s="420" t="n">
        <v>168702</v>
      </c>
      <c r="H2314" s="418" t="n"/>
      <c r="I2314" s="455" t="n">
        <v>168702</v>
      </c>
      <c r="J2314" s="418">
        <f>IF(L2314&lt;&gt;"",L2314,K2314)</f>
        <v/>
      </c>
      <c r="K2314" s="418">
        <f>IF(AND(T2314=TRUE, U2314=TRUE, V2314=TRUE), IF(W2314&lt;-0.05, "អនុញ្ញាត (អ្នកផ្គត់ផ្គង់ប្រកាសខ្វះ)", "បានប្រកាស (អនុញ្ញាត)"), IF(AND(T2314=FALSE, U2314=FALSE, V2314=FALSE), "ព្យួរទុក (មិនមានទិន្នន័យ)", "ប្រកាសខុស (ព្យួរទុក)"))</f>
        <v/>
      </c>
      <c r="L2314" s="418" t="inlineStr"/>
      <c r="M2314" s="418" t="inlineStr"/>
      <c r="N2314" s="455" t="n"/>
      <c r="O2314" s="455">
        <f>IF(W2314&lt;0,AI2314,I2314)</f>
        <v/>
      </c>
      <c r="P2314" s="455">
        <f>I2314-O2314</f>
        <v/>
      </c>
      <c r="Q2314" s="418" t="n"/>
      <c r="R2314" s="418" t="inlineStr">
        <is>
          <t>002370</t>
        </is>
      </c>
      <c r="S2314" s="418" t="inlineStr">
        <is>
          <t>002370</t>
        </is>
      </c>
      <c r="T2314" s="418">
        <f>R2314=S2314</f>
        <v/>
      </c>
      <c r="U2314" s="418">
        <f>AND(MONTH(F2314)=MONTH(Y2314), YEAR(F2314)=YEAR(Y2314))</f>
        <v/>
      </c>
      <c r="V2314" s="418">
        <f>AND(AC2314&lt;&gt;"", 'Company information'!D$4&lt;&gt;"", RIGHT(SUBSTITUTE(AC2314,"-",""),9)=RIGHT(SUBSTITUTE('Company information'!D$4,"-",""),9))</f>
        <v/>
      </c>
      <c r="W2314" s="418">
        <f>AI2314-I2314</f>
        <v/>
      </c>
      <c r="X2314" s="455" t="n"/>
      <c r="Y2314" s="419" t="n">
        <v>44841</v>
      </c>
      <c r="Z2314" s="418" t="inlineStr">
        <is>
          <t>002370</t>
        </is>
      </c>
      <c r="AA2314" s="418" t="inlineStr"/>
      <c r="AB2314" s="418" t="inlineStr">
        <is>
          <t>បុគ្គលជាប់អាករ</t>
        </is>
      </c>
      <c r="AC2314" s="418" t="inlineStr">
        <is>
          <t>L001-108008509</t>
        </is>
      </c>
      <c r="AD2314" s="418" t="inlineStr">
        <is>
          <t>អាយខេ អឹភែរឹល</t>
        </is>
      </c>
      <c r="AE2314" s="455" t="n">
        <v>2336798</v>
      </c>
      <c r="AF2314" s="455" t="n">
        <v>2124362</v>
      </c>
      <c r="AG2314" s="455" t="n">
        <v>0</v>
      </c>
      <c r="AH2314" s="455" t="n">
        <v>0</v>
      </c>
      <c r="AI2314" s="455" t="n">
        <v>212436</v>
      </c>
      <c r="AJ2314" s="455" t="n">
        <v>0</v>
      </c>
      <c r="AK2314" s="455" t="n">
        <v>0</v>
      </c>
      <c r="AL2314" s="455" t="n">
        <v>0</v>
      </c>
      <c r="AM2314" s="455" t="n">
        <v>0</v>
      </c>
      <c r="AN2314" s="455" t="n">
        <v>0</v>
      </c>
      <c r="AO2314" s="455" t="n">
        <v>0</v>
      </c>
      <c r="AP2314" s="455" t="n">
        <v>0</v>
      </c>
      <c r="AQ2314" s="455" t="n">
        <v>0</v>
      </c>
      <c r="AR2314" s="418" t="inlineStr"/>
      <c r="AS2314" s="418" t="inlineStr">
        <is>
          <t>Trucking</t>
        </is>
      </c>
      <c r="AT2314" s="418" t="inlineStr">
        <is>
          <t>បានប្រកាសពន្ធ</t>
        </is>
      </c>
    </row>
    <row r="2315">
      <c r="A2315" s="417" t="n">
        <v>2306</v>
      </c>
      <c r="B2315" s="418" t="inlineStr">
        <is>
          <t>D/W RSC CTN</t>
        </is>
      </c>
      <c r="C2315" s="418" t="inlineStr">
        <is>
          <t>ជូយី (ខេមបូឌា)</t>
        </is>
      </c>
      <c r="D2315" s="418" t="inlineStr">
        <is>
          <t>B108-109007050</t>
        </is>
      </c>
      <c r="E2315" s="418" t="inlineStr">
        <is>
          <t>002404</t>
        </is>
      </c>
      <c r="F2315" s="419" t="n">
        <v>44886</v>
      </c>
      <c r="G2315" s="420" t="n">
        <v>147691</v>
      </c>
      <c r="H2315" s="418" t="n"/>
      <c r="I2315" s="455" t="n">
        <v>147691</v>
      </c>
      <c r="J2315" s="418">
        <f>IF(L2315&lt;&gt;"",L2315,K2315)</f>
        <v/>
      </c>
      <c r="K2315" s="418">
        <f>IF(AND(T2315=TRUE, U2315=TRUE, V2315=TRUE), IF(W2315&lt;-0.05, "អនុញ្ញាត (អ្នកផ្គត់ផ្គង់ប្រកាសខ្វះ)", "បានប្រកាស (អនុញ្ញាត)"), IF(AND(T2315=FALSE, U2315=FALSE, V2315=FALSE), "ព្យួរទុក (មិនមានទិន្នន័យ)", "ប្រកាសខុស (ព្យួរទុក)"))</f>
        <v/>
      </c>
      <c r="L2315" s="418" t="inlineStr"/>
      <c r="M2315" s="418" t="inlineStr"/>
      <c r="N2315" s="455" t="n"/>
      <c r="O2315" s="455">
        <f>IF(W2315&lt;0,AI2315,I2315)</f>
        <v/>
      </c>
      <c r="P2315" s="455">
        <f>I2315-O2315</f>
        <v/>
      </c>
      <c r="Q2315" s="418" t="n"/>
      <c r="R2315" s="418" t="inlineStr">
        <is>
          <t>002404</t>
        </is>
      </c>
      <c r="S2315" s="418" t="inlineStr">
        <is>
          <t>002404</t>
        </is>
      </c>
      <c r="T2315" s="418">
        <f>R2315=S2315</f>
        <v/>
      </c>
      <c r="U2315" s="418">
        <f>AND(MONTH(F2315)=MONTH(Y2315), YEAR(F2315)=YEAR(Y2315))</f>
        <v/>
      </c>
      <c r="V2315" s="418">
        <f>AND(AC2315&lt;&gt;"", 'Company information'!D$4&lt;&gt;"", RIGHT(SUBSTITUTE(AC2315,"-",""),9)=RIGHT(SUBSTITUTE('Company information'!D$4,"-",""),9))</f>
        <v/>
      </c>
      <c r="W2315" s="418">
        <f>AI2315-I2315</f>
        <v/>
      </c>
      <c r="X2315" s="455" t="n"/>
      <c r="Y2315" s="419" t="n">
        <v>44844</v>
      </c>
      <c r="Z2315" s="418" t="inlineStr">
        <is>
          <t>002404</t>
        </is>
      </c>
      <c r="AA2315" s="418" t="inlineStr"/>
      <c r="AB2315" s="418" t="inlineStr">
        <is>
          <t>បុគ្គលជាប់អាករ</t>
        </is>
      </c>
      <c r="AC2315" s="418" t="inlineStr">
        <is>
          <t>L001-100194117</t>
        </is>
      </c>
      <c r="AD2315" s="418" t="inlineStr">
        <is>
          <t>សាន់ ស៊ូ ហ្គាម៉ិន</t>
        </is>
      </c>
      <c r="AE2315" s="455" t="n">
        <v>2842813</v>
      </c>
      <c r="AF2315" s="455" t="n">
        <v>2584375</v>
      </c>
      <c r="AG2315" s="455" t="n">
        <v>0</v>
      </c>
      <c r="AH2315" s="455" t="n">
        <v>0</v>
      </c>
      <c r="AI2315" s="455" t="n">
        <v>258438</v>
      </c>
      <c r="AJ2315" s="455" t="n">
        <v>0</v>
      </c>
      <c r="AK2315" s="455" t="n">
        <v>0</v>
      </c>
      <c r="AL2315" s="455" t="n">
        <v>0</v>
      </c>
      <c r="AM2315" s="455" t="n">
        <v>0</v>
      </c>
      <c r="AN2315" s="455" t="n">
        <v>0</v>
      </c>
      <c r="AO2315" s="455" t="n">
        <v>0</v>
      </c>
      <c r="AP2315" s="455" t="n">
        <v>0</v>
      </c>
      <c r="AQ2315" s="455" t="n">
        <v>0</v>
      </c>
      <c r="AR2315" s="418" t="inlineStr"/>
      <c r="AS2315" s="418" t="inlineStr">
        <is>
          <t>Trucking</t>
        </is>
      </c>
      <c r="AT2315" s="418" t="inlineStr">
        <is>
          <t>បានប្រកាសពន្ធ</t>
        </is>
      </c>
    </row>
    <row r="2316">
      <c r="A2316" s="417" t="n">
        <v>2307</v>
      </c>
      <c r="B2316" s="418" t="inlineStr">
        <is>
          <t>D/W RSC CTN</t>
        </is>
      </c>
      <c r="C2316" s="418" t="inlineStr">
        <is>
          <t>អាន រ៉ុង ហ្ស៊ី យី ឯ.ក</t>
        </is>
      </c>
      <c r="D2316" s="418" t="inlineStr">
        <is>
          <t>L001-902000739</t>
        </is>
      </c>
      <c r="E2316" s="418" t="inlineStr">
        <is>
          <t>202211021</t>
        </is>
      </c>
      <c r="F2316" s="419" t="n">
        <v>44886</v>
      </c>
      <c r="G2316" s="420" t="n">
        <v>513443</v>
      </c>
      <c r="H2316" s="418" t="n"/>
      <c r="I2316" s="455" t="n">
        <v>513443</v>
      </c>
      <c r="J2316" s="418">
        <f>IF(L2316&lt;&gt;"",L2316,K2316)</f>
        <v/>
      </c>
      <c r="K2316" s="418">
        <f>IF(AND(T2316=TRUE, U2316=TRUE, V2316=TRUE), IF(W2316&lt;-0.05, "អនុញ្ញាត (អ្នកផ្គត់ផ្គង់ប្រកាសខ្វះ)", "បានប្រកាស (អនុញ្ញាត)"), IF(AND(T2316=FALSE, U2316=FALSE, V2316=FALSE), "ព្យួរទុក (មិនមានទិន្នន័យ)", "ប្រកាសខុស (ព្យួរទុក)"))</f>
        <v/>
      </c>
      <c r="L2316" s="418" t="inlineStr"/>
      <c r="M2316" s="418" t="inlineStr"/>
      <c r="N2316" s="455" t="n"/>
      <c r="O2316" s="455">
        <f>IF(W2316&lt;0,AI2316,I2316)</f>
        <v/>
      </c>
      <c r="P2316" s="455">
        <f>I2316-O2316</f>
        <v/>
      </c>
      <c r="Q2316" s="418" t="n"/>
      <c r="R2316" s="418" t="inlineStr">
        <is>
          <t>202211021</t>
        </is>
      </c>
      <c r="S2316" s="418" t="inlineStr">
        <is>
          <t>202211021</t>
        </is>
      </c>
      <c r="T2316" s="418">
        <f>R2316=S2316</f>
        <v/>
      </c>
      <c r="U2316" s="418">
        <f>AND(MONTH(F2316)=MONTH(Y2316), YEAR(F2316)=YEAR(Y2316))</f>
        <v/>
      </c>
      <c r="V2316" s="418">
        <f>AND(AC2316&lt;&gt;"", 'Company information'!D$4&lt;&gt;"", RIGHT(SUBSTITUTE(AC2316,"-",""),9)=RIGHT(SUBSTITUTE('Company information'!D$4,"-",""),9))</f>
        <v/>
      </c>
      <c r="W2316" s="418">
        <f>AI2316-I2316</f>
        <v/>
      </c>
      <c r="X2316" s="455" t="n"/>
      <c r="Y2316" s="419" t="n">
        <v>44886</v>
      </c>
      <c r="Z2316" s="418" t="inlineStr">
        <is>
          <t>202211021</t>
        </is>
      </c>
      <c r="AA2316" s="418" t="inlineStr"/>
      <c r="AB2316" s="418" t="inlineStr">
        <is>
          <t>បុគ្គលជាប់អាករ</t>
        </is>
      </c>
      <c r="AC2316" s="418" t="inlineStr">
        <is>
          <t>L001-100067123</t>
        </is>
      </c>
      <c r="AD2316" s="418" t="inlineStr">
        <is>
          <t>រីឡាយអេប៊ល សូស អ៊ិនដាសស្រ្ទៀល (ខេមបូឌា)</t>
        </is>
      </c>
      <c r="AE2316" s="455" t="n">
        <v>5647874</v>
      </c>
      <c r="AF2316" s="455" t="n">
        <v>5134431</v>
      </c>
      <c r="AG2316" s="455" t="n">
        <v>0</v>
      </c>
      <c r="AH2316" s="455" t="n">
        <v>0</v>
      </c>
      <c r="AI2316" s="455" t="n">
        <v>513443</v>
      </c>
      <c r="AJ2316" s="455" t="n">
        <v>0</v>
      </c>
      <c r="AK2316" s="455" t="n">
        <v>0</v>
      </c>
      <c r="AL2316" s="455" t="n">
        <v>0</v>
      </c>
      <c r="AM2316" s="455" t="n">
        <v>0</v>
      </c>
      <c r="AN2316" s="455" t="n">
        <v>0</v>
      </c>
      <c r="AO2316" s="455" t="n">
        <v>0</v>
      </c>
      <c r="AP2316" s="455" t="n">
        <v>0</v>
      </c>
      <c r="AQ2316" s="455" t="n">
        <v>0</v>
      </c>
      <c r="AR2316" s="418" t="inlineStr"/>
      <c r="AS2316" s="418" t="inlineStr">
        <is>
          <t>Marker paper, Pattern paper</t>
        </is>
      </c>
      <c r="AT2316" s="418" t="inlineStr">
        <is>
          <t>បានប្រកាសពន្ធ</t>
        </is>
      </c>
    </row>
    <row r="2317">
      <c r="A2317" s="417" t="n">
        <v>2308</v>
      </c>
      <c r="B2317" s="418" t="inlineStr">
        <is>
          <t>D/W RSC CTN</t>
        </is>
      </c>
      <c r="C2317" s="418" t="inlineStr">
        <is>
          <t>នីបផន អិចប្រេស (ខេមបូឌា) ខូ អិលធីឌី</t>
        </is>
      </c>
      <c r="D2317" s="418" t="inlineStr">
        <is>
          <t>L001-107032791</t>
        </is>
      </c>
      <c r="E2317" s="418" t="inlineStr">
        <is>
          <t>O8T-C2821</t>
        </is>
      </c>
      <c r="F2317" s="419" t="n">
        <v>44886</v>
      </c>
      <c r="G2317" s="420" t="n">
        <v>182799</v>
      </c>
      <c r="H2317" s="418" t="n"/>
      <c r="I2317" s="455" t="n">
        <v>182799</v>
      </c>
      <c r="J2317" s="418">
        <f>IF(L2317&lt;&gt;"",L2317,K2317)</f>
        <v/>
      </c>
      <c r="K2317" s="418">
        <f>IF(AND(T2317=TRUE, U2317=TRUE, V2317=TRUE), IF(W2317&lt;-0.05, "អនុញ្ញាត (អ្នកផ្គត់ផ្គង់ប្រកាសខ្វះ)", "បានប្រកាស (អនុញ្ញាត)"), IF(AND(T2317=FALSE, U2317=FALSE, V2317=FALSE), "ព្យួរទុក (មិនមានទិន្នន័យ)", "ប្រកាសខុស (ព្យួរទុក)"))</f>
        <v/>
      </c>
      <c r="L2317" s="418" t="inlineStr"/>
      <c r="M2317" s="418" t="inlineStr"/>
      <c r="N2317" s="455" t="n"/>
      <c r="O2317" s="455">
        <f>IF(W2317&lt;0,AI2317,I2317)</f>
        <v/>
      </c>
      <c r="P2317" s="455">
        <f>I2317-O2317</f>
        <v/>
      </c>
      <c r="Q2317" s="418" t="n"/>
      <c r="R2317" s="418" t="inlineStr">
        <is>
          <t>O8T-C2821</t>
        </is>
      </c>
      <c r="S2317" s="418" t="inlineStr">
        <is>
          <t>O8T-C2821</t>
        </is>
      </c>
      <c r="T2317" s="418">
        <f>R2317=S2317</f>
        <v/>
      </c>
      <c r="U2317" s="418">
        <f>AND(MONTH(F2317)=MONTH(Y2317), YEAR(F2317)=YEAR(Y2317))</f>
        <v/>
      </c>
      <c r="V2317" s="418">
        <f>AND(AC2317&lt;&gt;"", 'Company information'!D$4&lt;&gt;"", RIGHT(SUBSTITUTE(AC2317,"-",""),9)=RIGHT(SUBSTITUTE('Company information'!D$4,"-",""),9))</f>
        <v/>
      </c>
      <c r="W2317" s="418">
        <f>AI2317-I2317</f>
        <v/>
      </c>
      <c r="X2317" s="455" t="n"/>
      <c r="Y2317" s="419" t="n">
        <v>44886</v>
      </c>
      <c r="Z2317" s="418" t="inlineStr">
        <is>
          <t>O8T-C2821</t>
        </is>
      </c>
      <c r="AA2317" s="418" t="inlineStr"/>
      <c r="AB2317" s="418" t="inlineStr">
        <is>
          <t>បុគ្គលជាប់អាករ</t>
        </is>
      </c>
      <c r="AC2317" s="418" t="inlineStr">
        <is>
          <t>L001-100067123</t>
        </is>
      </c>
      <c r="AD2317" s="418" t="inlineStr">
        <is>
          <t>រីឡាយអេប៊ល សូស អ៊ិនដាសស្រ្ទៀល (ខេមបូឌា)</t>
        </is>
      </c>
      <c r="AE2317" s="455" t="n">
        <v>2067656</v>
      </c>
      <c r="AF2317" s="455" t="n">
        <v>1827975</v>
      </c>
      <c r="AG2317" s="455" t="n">
        <v>56884</v>
      </c>
      <c r="AH2317" s="455" t="n">
        <v>0</v>
      </c>
      <c r="AI2317" s="455" t="n">
        <v>182797</v>
      </c>
      <c r="AJ2317" s="455" t="n">
        <v>0</v>
      </c>
      <c r="AK2317" s="455" t="n">
        <v>0</v>
      </c>
      <c r="AL2317" s="455" t="n">
        <v>0</v>
      </c>
      <c r="AM2317" s="455" t="n">
        <v>0</v>
      </c>
      <c r="AN2317" s="455" t="n">
        <v>0</v>
      </c>
      <c r="AO2317" s="455" t="n">
        <v>0</v>
      </c>
      <c r="AP2317" s="455" t="n">
        <v>0</v>
      </c>
      <c r="AQ2317" s="455" t="n">
        <v>0</v>
      </c>
      <c r="AR2317" s="418" t="inlineStr"/>
      <c r="AS2317" s="418" t="inlineStr">
        <is>
          <t>C/C HANDLING FEE, THC, CFS CHARGE, TRUCKING CHARGE</t>
        </is>
      </c>
      <c r="AT2317" s="418" t="inlineStr">
        <is>
          <t>បានប្រកាសពន្ធ</t>
        </is>
      </c>
    </row>
    <row r="2318">
      <c r="A2318" s="417" t="n">
        <v>2309</v>
      </c>
      <c r="B2318" s="418" t="inlineStr">
        <is>
          <t>D/W RSC CTN</t>
        </is>
      </c>
      <c r="C2318" s="418" t="inlineStr">
        <is>
          <t>ស៊ីបកូ ត្រេនស្ព័ត (ខេមបូឌា) ឯ.ក</t>
        </is>
      </c>
      <c r="D2318" s="418" t="inlineStr">
        <is>
          <t>K009-902004007</t>
        </is>
      </c>
      <c r="E2318" s="418" t="inlineStr">
        <is>
          <t>74221617</t>
        </is>
      </c>
      <c r="F2318" s="419" t="n">
        <v>44886</v>
      </c>
      <c r="G2318" s="420" t="n">
        <v>66192</v>
      </c>
      <c r="H2318" s="418" t="n"/>
      <c r="I2318" s="455" t="n">
        <v>66192</v>
      </c>
      <c r="J2318" s="418">
        <f>IF(L2318&lt;&gt;"",L2318,K2318)</f>
        <v/>
      </c>
      <c r="K2318" s="418">
        <f>IF(AND(T2318=TRUE, U2318=TRUE, V2318=TRUE), IF(W2318&lt;-0.05, "អនុញ្ញាត (អ្នកផ្គត់ផ្គង់ប្រកាសខ្វះ)", "បានប្រកាស (អនុញ្ញាត)"), IF(AND(T2318=FALSE, U2318=FALSE, V2318=FALSE), "ព្យួរទុក (មិនមានទិន្នន័យ)", "ប្រកាសខុស (ព្យួរទុក)"))</f>
        <v/>
      </c>
      <c r="L2318" s="418" t="inlineStr"/>
      <c r="M2318" s="418" t="inlineStr"/>
      <c r="N2318" s="455" t="n"/>
      <c r="O2318" s="455">
        <f>IF(W2318&lt;0,AI2318,I2318)</f>
        <v/>
      </c>
      <c r="P2318" s="455">
        <f>I2318-O2318</f>
        <v/>
      </c>
      <c r="Q2318" s="418" t="n"/>
      <c r="R2318" s="418" t="inlineStr">
        <is>
          <t>74221617</t>
        </is>
      </c>
      <c r="S2318" s="418" t="inlineStr">
        <is>
          <t>74221617</t>
        </is>
      </c>
      <c r="T2318" s="418">
        <f>R2318=S2318</f>
        <v/>
      </c>
      <c r="U2318" s="418">
        <f>AND(MONTH(F2318)=MONTH(Y2318), YEAR(F2318)=YEAR(Y2318))</f>
        <v/>
      </c>
      <c r="V2318" s="418">
        <f>AND(AC2318&lt;&gt;"", 'Company information'!D$4&lt;&gt;"", RIGHT(SUBSTITUTE(AC2318,"-",""),9)=RIGHT(SUBSTITUTE('Company information'!D$4,"-",""),9))</f>
        <v/>
      </c>
      <c r="W2318" s="418">
        <f>AI2318-I2318</f>
        <v/>
      </c>
      <c r="X2318" s="455" t="n"/>
      <c r="Y2318" s="419" t="n">
        <v>44886</v>
      </c>
      <c r="Z2318" s="418" t="inlineStr">
        <is>
          <t>74221617</t>
        </is>
      </c>
      <c r="AA2318" s="418" t="inlineStr"/>
      <c r="AB2318" s="418" t="inlineStr">
        <is>
          <t>បុគ្គលជាប់អាករ</t>
        </is>
      </c>
      <c r="AC2318" s="418" t="inlineStr">
        <is>
          <t>L001-100067123</t>
        </is>
      </c>
      <c r="AD2318" s="418" t="inlineStr">
        <is>
          <t>រីឡាយអេប៊ល សូស អ៊ិនដាសស្រ្ទៀល (ខេមបូឌា)</t>
        </is>
      </c>
      <c r="AE2318" s="455" t="n">
        <v>728112</v>
      </c>
      <c r="AF2318" s="455" t="n">
        <v>661920</v>
      </c>
      <c r="AG2318" s="455" t="n">
        <v>0</v>
      </c>
      <c r="AH2318" s="455" t="n">
        <v>0</v>
      </c>
      <c r="AI2318" s="455" t="n">
        <v>66192</v>
      </c>
      <c r="AJ2318" s="455" t="n">
        <v>0</v>
      </c>
      <c r="AK2318" s="455" t="n">
        <v>0</v>
      </c>
      <c r="AL2318" s="455" t="n">
        <v>0</v>
      </c>
      <c r="AM2318" s="455" t="n">
        <v>0</v>
      </c>
      <c r="AN2318" s="455" t="n">
        <v>0</v>
      </c>
      <c r="AO2318" s="455" t="n">
        <v>0</v>
      </c>
      <c r="AP2318" s="455" t="n">
        <v>0</v>
      </c>
      <c r="AQ2318" s="455" t="n">
        <v>0</v>
      </c>
      <c r="AR2318" s="418" t="inlineStr"/>
      <c r="AS2318" s="418" t="inlineStr">
        <is>
          <t>CUSTOMS CLEARANCE</t>
        </is>
      </c>
      <c r="AT2318" s="418" t="inlineStr">
        <is>
          <t>បានប្រកាសពន្ធ</t>
        </is>
      </c>
    </row>
    <row r="2319">
      <c r="A2319" s="417" t="n">
        <v>2310</v>
      </c>
      <c r="B2319" s="418" t="inlineStr">
        <is>
          <t>D/W RSC CTN</t>
        </is>
      </c>
      <c r="C2319" s="418" t="inlineStr">
        <is>
          <t>ឥណ្ឌូ-ត្រេនស៍ ឡូជីស្ទីក (ខេមបូឌា)</t>
        </is>
      </c>
      <c r="D2319" s="418" t="inlineStr">
        <is>
          <t>L001-104004797</t>
        </is>
      </c>
      <c r="E2319" s="418" t="inlineStr">
        <is>
          <t>02518</t>
        </is>
      </c>
      <c r="F2319" s="419" t="n">
        <v>44887</v>
      </c>
      <c r="G2319" s="420" t="n">
        <v>31020</v>
      </c>
      <c r="H2319" s="418" t="n"/>
      <c r="I2319" s="455" t="n">
        <v>31020</v>
      </c>
      <c r="J2319" s="418">
        <f>IF(L2319&lt;&gt;"",L2319,K2319)</f>
        <v/>
      </c>
      <c r="K2319" s="418">
        <f>IF(AND(T2319=TRUE, U2319=TRUE, V2319=TRUE), IF(W2319&lt;-0.05, "អនុញ្ញាត (អ្នកផ្គត់ផ្គង់ប្រកាសខ្វះ)", "បានប្រកាស (អនុញ្ញាត)"), IF(AND(T2319=FALSE, U2319=FALSE, V2319=FALSE), "ព្យួរទុក (មិនមានទិន្នន័យ)", "ប្រកាសខុស (ព្យួរទុក)"))</f>
        <v/>
      </c>
      <c r="L2319" s="418" t="inlineStr"/>
      <c r="M2319" s="418" t="inlineStr"/>
      <c r="N2319" s="455" t="n"/>
      <c r="O2319" s="455">
        <f>IF(W2319&lt;0,AI2319,I2319)</f>
        <v/>
      </c>
      <c r="P2319" s="455">
        <f>I2319-O2319</f>
        <v/>
      </c>
      <c r="Q2319" s="418" t="n"/>
      <c r="R2319" s="418" t="inlineStr">
        <is>
          <t>02518</t>
        </is>
      </c>
      <c r="S2319" s="418" t="inlineStr">
        <is>
          <t>02518</t>
        </is>
      </c>
      <c r="T2319" s="418">
        <f>R2319=S2319</f>
        <v/>
      </c>
      <c r="U2319" s="418">
        <f>AND(MONTH(F2319)=MONTH(Y2319), YEAR(F2319)=YEAR(Y2319))</f>
        <v/>
      </c>
      <c r="V2319" s="418">
        <f>AND(AC2319&lt;&gt;"", 'Company information'!D$4&lt;&gt;"", RIGHT(SUBSTITUTE(AC2319,"-",""),9)=RIGHT(SUBSTITUTE('Company information'!D$4,"-",""),9))</f>
        <v/>
      </c>
      <c r="W2319" s="418">
        <f>AI2319-I2319</f>
        <v/>
      </c>
      <c r="X2319" s="455" t="n"/>
      <c r="Y2319" s="419" t="n">
        <v>44887</v>
      </c>
      <c r="Z2319" s="418" t="inlineStr">
        <is>
          <t>02518</t>
        </is>
      </c>
      <c r="AA2319" s="418" t="inlineStr"/>
      <c r="AB2319" s="418" t="inlineStr">
        <is>
          <t>បុគ្គលជាប់អាករ</t>
        </is>
      </c>
      <c r="AC2319" s="418" t="inlineStr">
        <is>
          <t>L001-100067123</t>
        </is>
      </c>
      <c r="AD2319" s="418" t="inlineStr">
        <is>
          <t>រីឡាយអេប៊ល សូស អ៊ិនដាសស្រ្ទៀល (ខេមបូឌា)</t>
        </is>
      </c>
      <c r="AE2319" s="455" t="n">
        <v>341220</v>
      </c>
      <c r="AF2319" s="455" t="n">
        <v>310200</v>
      </c>
      <c r="AG2319" s="455" t="n">
        <v>0</v>
      </c>
      <c r="AH2319" s="455" t="n">
        <v>0</v>
      </c>
      <c r="AI2319" s="455" t="n">
        <v>31020</v>
      </c>
      <c r="AJ2319" s="455" t="n">
        <v>0</v>
      </c>
      <c r="AK2319" s="455" t="n">
        <v>0</v>
      </c>
      <c r="AL2319" s="455" t="n">
        <v>0</v>
      </c>
      <c r="AM2319" s="455" t="n">
        <v>0</v>
      </c>
      <c r="AN2319" s="455" t="n">
        <v>0</v>
      </c>
      <c r="AO2319" s="455" t="n">
        <v>0</v>
      </c>
      <c r="AP2319" s="455" t="n">
        <v>0</v>
      </c>
      <c r="AQ2319" s="455" t="n">
        <v>0</v>
      </c>
      <c r="AR2319" s="418" t="inlineStr"/>
      <c r="AS2319" s="418" t="inlineStr">
        <is>
          <t>ថ្លៃ Handing / Handing fee</t>
        </is>
      </c>
      <c r="AT2319" s="418" t="inlineStr">
        <is>
          <t>បានប្រកាសពន្ធ</t>
        </is>
      </c>
    </row>
    <row r="2320">
      <c r="A2320" s="417" t="n">
        <v>2311</v>
      </c>
      <c r="B2320" s="418" t="inlineStr">
        <is>
          <t>D/W RSC CTN</t>
        </is>
      </c>
      <c r="C2320" s="418" t="inlineStr">
        <is>
          <t>ឥណ្ឌូ-ត្រេនស៍ ឡូជីស្ទីក (ខេមបូឌា)</t>
        </is>
      </c>
      <c r="D2320" s="418" t="inlineStr">
        <is>
          <t>L001-104004797</t>
        </is>
      </c>
      <c r="E2320" s="418" t="inlineStr">
        <is>
          <t>02513</t>
        </is>
      </c>
      <c r="F2320" s="419" t="n">
        <v>44887</v>
      </c>
      <c r="G2320" s="420" t="n">
        <v>31020</v>
      </c>
      <c r="H2320" s="418" t="n"/>
      <c r="I2320" s="455" t="n">
        <v>31020</v>
      </c>
      <c r="J2320" s="418">
        <f>IF(L2320&lt;&gt;"",L2320,K2320)</f>
        <v/>
      </c>
      <c r="K2320" s="418">
        <f>IF(AND(T2320=TRUE, U2320=TRUE, V2320=TRUE), IF(W2320&lt;-0.05, "អនុញ្ញាត (អ្នកផ្គត់ផ្គង់ប្រកាសខ្វះ)", "បានប្រកាស (អនុញ្ញាត)"), IF(AND(T2320=FALSE, U2320=FALSE, V2320=FALSE), "ព្យួរទុក (មិនមានទិន្នន័យ)", "ប្រកាសខុស (ព្យួរទុក)"))</f>
        <v/>
      </c>
      <c r="L2320" s="418" t="inlineStr"/>
      <c r="M2320" s="418" t="inlineStr"/>
      <c r="N2320" s="455" t="n"/>
      <c r="O2320" s="455">
        <f>IF(W2320&lt;0,AI2320,I2320)</f>
        <v/>
      </c>
      <c r="P2320" s="455">
        <f>I2320-O2320</f>
        <v/>
      </c>
      <c r="Q2320" s="418" t="n"/>
      <c r="R2320" s="418" t="inlineStr">
        <is>
          <t>02513</t>
        </is>
      </c>
      <c r="S2320" s="418" t="inlineStr">
        <is>
          <t>02513</t>
        </is>
      </c>
      <c r="T2320" s="418">
        <f>R2320=S2320</f>
        <v/>
      </c>
      <c r="U2320" s="418">
        <f>AND(MONTH(F2320)=MONTH(Y2320), YEAR(F2320)=YEAR(Y2320))</f>
        <v/>
      </c>
      <c r="V2320" s="418">
        <f>AND(AC2320&lt;&gt;"", 'Company information'!D$4&lt;&gt;"", RIGHT(SUBSTITUTE(AC2320,"-",""),9)=RIGHT(SUBSTITUTE('Company information'!D$4,"-",""),9))</f>
        <v/>
      </c>
      <c r="W2320" s="418">
        <f>AI2320-I2320</f>
        <v/>
      </c>
      <c r="X2320" s="455" t="n"/>
      <c r="Y2320" s="419" t="n">
        <v>44887</v>
      </c>
      <c r="Z2320" s="418" t="inlineStr">
        <is>
          <t>02513</t>
        </is>
      </c>
      <c r="AA2320" s="418" t="inlineStr"/>
      <c r="AB2320" s="418" t="inlineStr">
        <is>
          <t>បុគ្គលជាប់អាករ</t>
        </is>
      </c>
      <c r="AC2320" s="418" t="inlineStr">
        <is>
          <t>L001-100067123</t>
        </is>
      </c>
      <c r="AD2320" s="418" t="inlineStr">
        <is>
          <t>រីឡាយអេប៊ល សូស អ៊ិនដាសស្រ្ទៀល (ខេមបូឌា)</t>
        </is>
      </c>
      <c r="AE2320" s="455" t="n">
        <v>341220</v>
      </c>
      <c r="AF2320" s="455" t="n">
        <v>310200</v>
      </c>
      <c r="AG2320" s="455" t="n">
        <v>0</v>
      </c>
      <c r="AH2320" s="455" t="n">
        <v>0</v>
      </c>
      <c r="AI2320" s="455" t="n">
        <v>31020</v>
      </c>
      <c r="AJ2320" s="455" t="n">
        <v>0</v>
      </c>
      <c r="AK2320" s="455" t="n">
        <v>0</v>
      </c>
      <c r="AL2320" s="455" t="n">
        <v>0</v>
      </c>
      <c r="AM2320" s="455" t="n">
        <v>0</v>
      </c>
      <c r="AN2320" s="455" t="n">
        <v>0</v>
      </c>
      <c r="AO2320" s="455" t="n">
        <v>0</v>
      </c>
      <c r="AP2320" s="455" t="n">
        <v>0</v>
      </c>
      <c r="AQ2320" s="455" t="n">
        <v>0</v>
      </c>
      <c r="AR2320" s="418" t="inlineStr"/>
      <c r="AS2320" s="418" t="inlineStr">
        <is>
          <t>ថ្លៃ Handing / Handing fee</t>
        </is>
      </c>
      <c r="AT2320" s="418" t="inlineStr">
        <is>
          <t>បានប្រកាសពន្ធ</t>
        </is>
      </c>
    </row>
    <row r="2321">
      <c r="A2321" s="417" t="n">
        <v>2312</v>
      </c>
      <c r="B2321" s="418" t="inlineStr">
        <is>
          <t>D/W RSC CTN</t>
        </is>
      </c>
      <c r="C2321" s="418" t="inlineStr">
        <is>
          <t>អិចស្ពោលាំងកា ហ្រ្វេត (ខេមបូឌា) លីមីធីត</t>
        </is>
      </c>
      <c r="D2321" s="418" t="inlineStr">
        <is>
          <t>L001-107000385</t>
        </is>
      </c>
      <c r="E2321" s="418" t="inlineStr">
        <is>
          <t>EFL-PNH-00046699</t>
        </is>
      </c>
      <c r="F2321" s="419" t="n">
        <v>44890</v>
      </c>
      <c r="G2321" s="420" t="n">
        <v>26871</v>
      </c>
      <c r="H2321" s="418" t="n"/>
      <c r="I2321" s="455" t="n">
        <v>26871</v>
      </c>
      <c r="J2321" s="418">
        <f>IF(L2321&lt;&gt;"",L2321,K2321)</f>
        <v/>
      </c>
      <c r="K2321" s="418">
        <f>IF(AND(T2321=TRUE, U2321=TRUE, V2321=TRUE), IF(W2321&lt;-0.05, "អនុញ្ញាត (អ្នកផ្គត់ផ្គង់ប្រកាសខ្វះ)", "បានប្រកាស (អនុញ្ញាត)"), IF(AND(T2321=FALSE, U2321=FALSE, V2321=FALSE), "ព្យួរទុក (មិនមានទិន្នន័យ)", "ប្រកាសខុស (ព្យួរទុក)"))</f>
        <v/>
      </c>
      <c r="L2321" s="418" t="inlineStr"/>
      <c r="M2321" s="418" t="inlineStr"/>
      <c r="N2321" s="455" t="n"/>
      <c r="O2321" s="455">
        <f>IF(W2321&lt;0,AI2321,I2321)</f>
        <v/>
      </c>
      <c r="P2321" s="455">
        <f>I2321-O2321</f>
        <v/>
      </c>
      <c r="Q2321" s="418" t="n"/>
      <c r="R2321" s="418" t="inlineStr">
        <is>
          <t>EFL-PNH-00046699</t>
        </is>
      </c>
      <c r="S2321" s="418" t="inlineStr">
        <is>
          <t>EFL-PNH-00046699</t>
        </is>
      </c>
      <c r="T2321" s="418">
        <f>R2321=S2321</f>
        <v/>
      </c>
      <c r="U2321" s="418">
        <f>AND(MONTH(F2321)=MONTH(Y2321), YEAR(F2321)=YEAR(Y2321))</f>
        <v/>
      </c>
      <c r="V2321" s="418">
        <f>AND(AC2321&lt;&gt;"", 'Company information'!D$4&lt;&gt;"", RIGHT(SUBSTITUTE(AC2321,"-",""),9)=RIGHT(SUBSTITUTE('Company information'!D$4,"-",""),9))</f>
        <v/>
      </c>
      <c r="W2321" s="418">
        <f>AI2321-I2321</f>
        <v/>
      </c>
      <c r="X2321" s="455" t="n"/>
      <c r="Y2321" s="419" t="n">
        <v>44890</v>
      </c>
      <c r="Z2321" s="418" t="inlineStr">
        <is>
          <t>EFL-PNH-00046699</t>
        </is>
      </c>
      <c r="AA2321" s="418" t="inlineStr"/>
      <c r="AB2321" s="418" t="inlineStr">
        <is>
          <t>បុគ្គលជាប់អាករ</t>
        </is>
      </c>
      <c r="AC2321" s="418" t="inlineStr">
        <is>
          <t>L001-100067123</t>
        </is>
      </c>
      <c r="AD2321" s="418" t="inlineStr">
        <is>
          <t>រីឡាយអេប៊ល សូស អ៊ិនដាសស្រ្ទៀល (ខេមបូឌា)</t>
        </is>
      </c>
      <c r="AE2321" s="455" t="n">
        <v>295581</v>
      </c>
      <c r="AF2321" s="455" t="n">
        <v>268710</v>
      </c>
      <c r="AG2321" s="455" t="n">
        <v>0</v>
      </c>
      <c r="AH2321" s="455" t="n">
        <v>0</v>
      </c>
      <c r="AI2321" s="455" t="n">
        <v>26871</v>
      </c>
      <c r="AJ2321" s="455" t="n">
        <v>0</v>
      </c>
      <c r="AK2321" s="455" t="n">
        <v>0</v>
      </c>
      <c r="AL2321" s="455" t="n">
        <v>0</v>
      </c>
      <c r="AM2321" s="455" t="n">
        <v>0</v>
      </c>
      <c r="AN2321" s="455" t="n">
        <v>0</v>
      </c>
      <c r="AO2321" s="455" t="n">
        <v>0</v>
      </c>
      <c r="AP2321" s="455" t="n">
        <v>0</v>
      </c>
      <c r="AQ2321" s="455" t="n">
        <v>0</v>
      </c>
      <c r="AR2321" s="418" t="inlineStr"/>
      <c r="AS2321" s="418" t="inlineStr">
        <is>
          <t>AMS,HAWBF,OHANDL</t>
        </is>
      </c>
      <c r="AT2321" s="418" t="inlineStr">
        <is>
          <t>បានប្រកាសពន្ធ</t>
        </is>
      </c>
    </row>
    <row r="2322">
      <c r="A2322" s="417" t="n">
        <v>2313</v>
      </c>
      <c r="B2322" s="418" t="inlineStr">
        <is>
          <t>D/W RSC CTN</t>
        </is>
      </c>
      <c r="C2322" s="418" t="inlineStr">
        <is>
          <t>អិចស្ពោលាំងកា ហ្រ្វេត (ខេមបូឌា) លីមីធីត</t>
        </is>
      </c>
      <c r="D2322" s="418" t="inlineStr">
        <is>
          <t>L001-107000385</t>
        </is>
      </c>
      <c r="E2322" s="418" t="inlineStr">
        <is>
          <t>EFL-PNH-00046585</t>
        </is>
      </c>
      <c r="F2322" s="419" t="n">
        <v>44886</v>
      </c>
      <c r="G2322" s="420" t="n">
        <v>26891</v>
      </c>
      <c r="H2322" s="418" t="n"/>
      <c r="I2322" s="455" t="n">
        <v>26891</v>
      </c>
      <c r="J2322" s="418">
        <f>IF(L2322&lt;&gt;"",L2322,K2322)</f>
        <v/>
      </c>
      <c r="K2322" s="418">
        <f>IF(AND(T2322=TRUE, U2322=TRUE, V2322=TRUE), IF(W2322&lt;-0.05, "អនុញ្ញាត (អ្នកផ្គត់ផ្គង់ប្រកាសខ្វះ)", "បានប្រកាស (អនុញ្ញាត)"), IF(AND(T2322=FALSE, U2322=FALSE, V2322=FALSE), "ព្យួរទុក (មិនមានទិន្នន័យ)", "ប្រកាសខុស (ព្យួរទុក)"))</f>
        <v/>
      </c>
      <c r="L2322" s="418" t="inlineStr"/>
      <c r="M2322" s="418" t="inlineStr"/>
      <c r="N2322" s="455" t="n"/>
      <c r="O2322" s="455">
        <f>IF(W2322&lt;0,AI2322,I2322)</f>
        <v/>
      </c>
      <c r="P2322" s="455">
        <f>I2322-O2322</f>
        <v/>
      </c>
      <c r="Q2322" s="418" t="n"/>
      <c r="R2322" s="418" t="inlineStr">
        <is>
          <t>EFL-PNH-00046585</t>
        </is>
      </c>
      <c r="S2322" s="418" t="inlineStr">
        <is>
          <t>EFL-PNH-00046585</t>
        </is>
      </c>
      <c r="T2322" s="418">
        <f>R2322=S2322</f>
        <v/>
      </c>
      <c r="U2322" s="418">
        <f>AND(MONTH(F2322)=MONTH(Y2322), YEAR(F2322)=YEAR(Y2322))</f>
        <v/>
      </c>
      <c r="V2322" s="418">
        <f>AND(AC2322&lt;&gt;"", 'Company information'!D$4&lt;&gt;"", RIGHT(SUBSTITUTE(AC2322,"-",""),9)=RIGHT(SUBSTITUTE('Company information'!D$4,"-",""),9))</f>
        <v/>
      </c>
      <c r="W2322" s="418">
        <f>AI2322-I2322</f>
        <v/>
      </c>
      <c r="X2322" s="455" t="n"/>
      <c r="Y2322" s="419" t="n">
        <v>44886</v>
      </c>
      <c r="Z2322" s="418" t="inlineStr">
        <is>
          <t>EFL-PNH-00046585</t>
        </is>
      </c>
      <c r="AA2322" s="418" t="inlineStr"/>
      <c r="AB2322" s="418" t="inlineStr">
        <is>
          <t>បុគ្គលជាប់អាករ</t>
        </is>
      </c>
      <c r="AC2322" s="418" t="inlineStr">
        <is>
          <t>L001-100067123</t>
        </is>
      </c>
      <c r="AD2322" s="418" t="inlineStr">
        <is>
          <t>រីឡាយអេប៊ល សូស អ៊ិនដាសស្រ្ទៀល (ខេមបូឌា)</t>
        </is>
      </c>
      <c r="AE2322" s="455" t="n">
        <v>295796</v>
      </c>
      <c r="AF2322" s="455" t="n">
        <v>268905</v>
      </c>
      <c r="AG2322" s="455" t="n">
        <v>0</v>
      </c>
      <c r="AH2322" s="455" t="n">
        <v>0</v>
      </c>
      <c r="AI2322" s="455" t="n">
        <v>26891</v>
      </c>
      <c r="AJ2322" s="455" t="n">
        <v>0</v>
      </c>
      <c r="AK2322" s="455" t="n">
        <v>0</v>
      </c>
      <c r="AL2322" s="455" t="n">
        <v>0</v>
      </c>
      <c r="AM2322" s="455" t="n">
        <v>0</v>
      </c>
      <c r="AN2322" s="455" t="n">
        <v>0</v>
      </c>
      <c r="AO2322" s="455" t="n">
        <v>0</v>
      </c>
      <c r="AP2322" s="455" t="n">
        <v>0</v>
      </c>
      <c r="AQ2322" s="455" t="n">
        <v>0</v>
      </c>
      <c r="AR2322" s="418" t="inlineStr"/>
      <c r="AS2322" s="418" t="inlineStr">
        <is>
          <t>AMS,HAWBF,OHANDL</t>
        </is>
      </c>
      <c r="AT2322" s="418" t="inlineStr">
        <is>
          <t>បានប្រកាសពន្ធ</t>
        </is>
      </c>
    </row>
    <row r="2323">
      <c r="A2323" s="417" t="n">
        <v>2314</v>
      </c>
      <c r="B2323" s="418" t="inlineStr">
        <is>
          <t>D/W RSC CTN</t>
        </is>
      </c>
      <c r="C2323" s="418" t="inlineStr">
        <is>
          <t>ឃឺន + ណាហ្គែល</t>
        </is>
      </c>
      <c r="D2323" s="418" t="inlineStr">
        <is>
          <t>L001-100045189</t>
        </is>
      </c>
      <c r="E2323" s="418" t="inlineStr">
        <is>
          <t>PTI2224444</t>
        </is>
      </c>
      <c r="F2323" s="419" t="n">
        <v>44887</v>
      </c>
      <c r="G2323" s="420" t="n">
        <v>55735</v>
      </c>
      <c r="H2323" s="418" t="n"/>
      <c r="I2323" s="455" t="n">
        <v>55735</v>
      </c>
      <c r="J2323" s="418">
        <f>IF(L2323&lt;&gt;"",L2323,K2323)</f>
        <v/>
      </c>
      <c r="K2323" s="418">
        <f>IF(AND(T2323=TRUE, U2323=TRUE, V2323=TRUE), IF(W2323&lt;-0.05, "អនុញ្ញាត (អ្នកផ្គត់ផ្គង់ប្រកាសខ្វះ)", "បានប្រកាស (អនុញ្ញាត)"), IF(AND(T2323=FALSE, U2323=FALSE, V2323=FALSE), "ព្យួរទុក (មិនមានទិន្នន័យ)", "ប្រកាសខុស (ព្យួរទុក)"))</f>
        <v/>
      </c>
      <c r="L2323" s="418" t="inlineStr"/>
      <c r="M2323" s="418" t="inlineStr"/>
      <c r="N2323" s="455" t="n"/>
      <c r="O2323" s="455">
        <f>IF(W2323&lt;0,AI2323,I2323)</f>
        <v/>
      </c>
      <c r="P2323" s="455">
        <f>I2323-O2323</f>
        <v/>
      </c>
      <c r="Q2323" s="418" t="n"/>
      <c r="R2323" s="418" t="inlineStr">
        <is>
          <t>PTI2224444</t>
        </is>
      </c>
      <c r="S2323" s="418" t="inlineStr">
        <is>
          <t>PTI2224444</t>
        </is>
      </c>
      <c r="T2323" s="418">
        <f>R2323=S2323</f>
        <v/>
      </c>
      <c r="U2323" s="418">
        <f>AND(MONTH(F2323)=MONTH(Y2323), YEAR(F2323)=YEAR(Y2323))</f>
        <v/>
      </c>
      <c r="V2323" s="418">
        <f>AND(AC2323&lt;&gt;"", 'Company information'!D$4&lt;&gt;"", RIGHT(SUBSTITUTE(AC2323,"-",""),9)=RIGHT(SUBSTITUTE('Company information'!D$4,"-",""),9))</f>
        <v/>
      </c>
      <c r="W2323" s="418">
        <f>AI2323-I2323</f>
        <v/>
      </c>
      <c r="X2323" s="455" t="n"/>
      <c r="Y2323" s="419" t="n">
        <v>44887</v>
      </c>
      <c r="Z2323" s="418" t="inlineStr">
        <is>
          <t>PTI2224444</t>
        </is>
      </c>
      <c r="AA2323" s="418" t="inlineStr"/>
      <c r="AB2323" s="418" t="inlineStr">
        <is>
          <t>បុគ្គលជាប់អាករ</t>
        </is>
      </c>
      <c r="AC2323" s="418" t="inlineStr">
        <is>
          <t>L001-100067123</t>
        </is>
      </c>
      <c r="AD2323" s="418" t="inlineStr">
        <is>
          <t>រីឡាយអេប៊ល សូស អ៊ិនដាសស្រ្ទៀល (ខេមបូឌា)</t>
        </is>
      </c>
      <c r="AE2323" s="455" t="n">
        <v>628589</v>
      </c>
      <c r="AF2323" s="455" t="n">
        <v>557345</v>
      </c>
      <c r="AG2323" s="455" t="n">
        <v>15510</v>
      </c>
      <c r="AH2323" s="455" t="n">
        <v>0</v>
      </c>
      <c r="AI2323" s="455" t="n">
        <v>55734</v>
      </c>
      <c r="AJ2323" s="455" t="n">
        <v>0</v>
      </c>
      <c r="AK2323" s="455" t="n">
        <v>0</v>
      </c>
      <c r="AL2323" s="455" t="n">
        <v>0</v>
      </c>
      <c r="AM2323" s="455" t="n">
        <v>0</v>
      </c>
      <c r="AN2323" s="455" t="n">
        <v>0</v>
      </c>
      <c r="AO2323" s="455" t="n">
        <v>0</v>
      </c>
      <c r="AP2323" s="455" t="n">
        <v>0</v>
      </c>
      <c r="AQ2323" s="455" t="n">
        <v>0</v>
      </c>
      <c r="AR2323" s="418" t="inlineStr"/>
      <c r="AS2323" s="418" t="inlineStr">
        <is>
          <t>ថ្លៃដឹកជញ្ជូន និងសេវា</t>
        </is>
      </c>
      <c r="AT2323" s="418" t="inlineStr">
        <is>
          <t>បានប្រកាសពន្ធ</t>
        </is>
      </c>
    </row>
    <row r="2324">
      <c r="A2324" s="417" t="n">
        <v>2315</v>
      </c>
      <c r="B2324" s="418" t="inlineStr">
        <is>
          <t>S/W LAYER PAD</t>
        </is>
      </c>
      <c r="C2324" s="418" t="inlineStr">
        <is>
          <t>ឃឺន + ណាហ្គែល</t>
        </is>
      </c>
      <c r="D2324" s="418" t="inlineStr">
        <is>
          <t>L001-100045189</t>
        </is>
      </c>
      <c r="E2324" s="418" t="inlineStr">
        <is>
          <t>PTI2224443</t>
        </is>
      </c>
      <c r="F2324" s="419" t="n">
        <v>44887</v>
      </c>
      <c r="G2324" s="420" t="n">
        <v>55735</v>
      </c>
      <c r="H2324" s="418" t="n"/>
      <c r="I2324" s="455" t="n">
        <v>55735</v>
      </c>
      <c r="J2324" s="418">
        <f>IF(L2324&lt;&gt;"",L2324,K2324)</f>
        <v/>
      </c>
      <c r="K2324" s="418">
        <f>IF(AND(T2324=TRUE, U2324=TRUE, V2324=TRUE), IF(W2324&lt;-0.05, "អនុញ្ញាត (អ្នកផ្គត់ផ្គង់ប្រកាសខ្វះ)", "បានប្រកាស (អនុញ្ញាត)"), IF(AND(T2324=FALSE, U2324=FALSE, V2324=FALSE), "ព្យួរទុក (មិនមានទិន្នន័យ)", "ប្រកាសខុស (ព្យួរទុក)"))</f>
        <v/>
      </c>
      <c r="L2324" s="418" t="inlineStr"/>
      <c r="M2324" s="418" t="inlineStr"/>
      <c r="N2324" s="455" t="n"/>
      <c r="O2324" s="455">
        <f>IF(W2324&lt;0,AI2324,I2324)</f>
        <v/>
      </c>
      <c r="P2324" s="455">
        <f>I2324-O2324</f>
        <v/>
      </c>
      <c r="Q2324" s="418" t="n"/>
      <c r="R2324" s="418" t="inlineStr">
        <is>
          <t>PTI2224443</t>
        </is>
      </c>
      <c r="S2324" s="418" t="inlineStr">
        <is>
          <t>PTI2224443</t>
        </is>
      </c>
      <c r="T2324" s="418">
        <f>R2324=S2324</f>
        <v/>
      </c>
      <c r="U2324" s="418">
        <f>AND(MONTH(F2324)=MONTH(Y2324), YEAR(F2324)=YEAR(Y2324))</f>
        <v/>
      </c>
      <c r="V2324" s="418">
        <f>AND(AC2324&lt;&gt;"", 'Company information'!D$4&lt;&gt;"", RIGHT(SUBSTITUTE(AC2324,"-",""),9)=RIGHT(SUBSTITUTE('Company information'!D$4,"-",""),9))</f>
        <v/>
      </c>
      <c r="W2324" s="418">
        <f>AI2324-I2324</f>
        <v/>
      </c>
      <c r="X2324" s="455" t="n"/>
      <c r="Y2324" s="419" t="n">
        <v>44887</v>
      </c>
      <c r="Z2324" s="418" t="inlineStr">
        <is>
          <t>PTI2224443</t>
        </is>
      </c>
      <c r="AA2324" s="418" t="inlineStr"/>
      <c r="AB2324" s="418" t="inlineStr">
        <is>
          <t>បុគ្គលជាប់អាករ</t>
        </is>
      </c>
      <c r="AC2324" s="418" t="inlineStr">
        <is>
          <t>L001-100067123</t>
        </is>
      </c>
      <c r="AD2324" s="418" t="inlineStr">
        <is>
          <t>រីឡាយអេប៊ល សូស អ៊ិនដាសស្រ្ទៀល (ខេមបូឌា)</t>
        </is>
      </c>
      <c r="AE2324" s="455" t="n">
        <v>628589</v>
      </c>
      <c r="AF2324" s="455" t="n">
        <v>557345</v>
      </c>
      <c r="AG2324" s="455" t="n">
        <v>15510</v>
      </c>
      <c r="AH2324" s="455" t="n">
        <v>0</v>
      </c>
      <c r="AI2324" s="455" t="n">
        <v>55734</v>
      </c>
      <c r="AJ2324" s="455" t="n">
        <v>0</v>
      </c>
      <c r="AK2324" s="455" t="n">
        <v>0</v>
      </c>
      <c r="AL2324" s="455" t="n">
        <v>0</v>
      </c>
      <c r="AM2324" s="455" t="n">
        <v>0</v>
      </c>
      <c r="AN2324" s="455" t="n">
        <v>0</v>
      </c>
      <c r="AO2324" s="455" t="n">
        <v>0</v>
      </c>
      <c r="AP2324" s="455" t="n">
        <v>0</v>
      </c>
      <c r="AQ2324" s="455" t="n">
        <v>0</v>
      </c>
      <c r="AR2324" s="418" t="inlineStr"/>
      <c r="AS2324" s="418" t="inlineStr">
        <is>
          <t>ថ្លៃដឹកជញ្ជូន និងសេវា</t>
        </is>
      </c>
      <c r="AT2324" s="418" t="inlineStr">
        <is>
          <t>បានប្រកាសពន្ធ</t>
        </is>
      </c>
    </row>
    <row r="2325">
      <c r="A2325" s="417" t="n">
        <v>2316</v>
      </c>
      <c r="B2325" s="418" t="inlineStr">
        <is>
          <t>S/W LAYER PAD</t>
        </is>
      </c>
      <c r="C2325" s="418" t="inlineStr">
        <is>
          <t>ឃឺន + ណាហ្គែល</t>
        </is>
      </c>
      <c r="D2325" s="418" t="inlineStr">
        <is>
          <t>L001-100045189</t>
        </is>
      </c>
      <c r="E2325" s="418" t="inlineStr">
        <is>
          <t>PTI2224439</t>
        </is>
      </c>
      <c r="F2325" s="419" t="n">
        <v>44887</v>
      </c>
      <c r="G2325" s="420" t="n">
        <v>55735</v>
      </c>
      <c r="H2325" s="418" t="n"/>
      <c r="I2325" s="455" t="n">
        <v>55735</v>
      </c>
      <c r="J2325" s="418">
        <f>IF(L2325&lt;&gt;"",L2325,K2325)</f>
        <v/>
      </c>
      <c r="K2325" s="418">
        <f>IF(AND(T2325=TRUE, U2325=TRUE, V2325=TRUE), IF(W2325&lt;-0.05, "អនុញ្ញាត (អ្នកផ្គត់ផ្គង់ប្រកាសខ្វះ)", "បានប្រកាស (អនុញ្ញាត)"), IF(AND(T2325=FALSE, U2325=FALSE, V2325=FALSE), "ព្យួរទុក (មិនមានទិន្នន័យ)", "ប្រកាសខុស (ព្យួរទុក)"))</f>
        <v/>
      </c>
      <c r="L2325" s="418" t="inlineStr"/>
      <c r="M2325" s="418" t="inlineStr"/>
      <c r="N2325" s="455" t="n"/>
      <c r="O2325" s="455">
        <f>IF(W2325&lt;0,AI2325,I2325)</f>
        <v/>
      </c>
      <c r="P2325" s="455">
        <f>I2325-O2325</f>
        <v/>
      </c>
      <c r="Q2325" s="418" t="n"/>
      <c r="R2325" s="418" t="inlineStr">
        <is>
          <t>PTI2224439</t>
        </is>
      </c>
      <c r="S2325" s="418" t="inlineStr">
        <is>
          <t>PTI2224439</t>
        </is>
      </c>
      <c r="T2325" s="418">
        <f>R2325=S2325</f>
        <v/>
      </c>
      <c r="U2325" s="418">
        <f>AND(MONTH(F2325)=MONTH(Y2325), YEAR(F2325)=YEAR(Y2325))</f>
        <v/>
      </c>
      <c r="V2325" s="418">
        <f>AND(AC2325&lt;&gt;"", 'Company information'!D$4&lt;&gt;"", RIGHT(SUBSTITUTE(AC2325,"-",""),9)=RIGHT(SUBSTITUTE('Company information'!D$4,"-",""),9))</f>
        <v/>
      </c>
      <c r="W2325" s="418">
        <f>AI2325-I2325</f>
        <v/>
      </c>
      <c r="X2325" s="455" t="n"/>
      <c r="Y2325" s="419" t="n">
        <v>44887</v>
      </c>
      <c r="Z2325" s="418" t="inlineStr">
        <is>
          <t>PTI2224439</t>
        </is>
      </c>
      <c r="AA2325" s="418" t="inlineStr"/>
      <c r="AB2325" s="418" t="inlineStr">
        <is>
          <t>បុគ្គលជាប់អាករ</t>
        </is>
      </c>
      <c r="AC2325" s="418" t="inlineStr">
        <is>
          <t>L001-100067123</t>
        </is>
      </c>
      <c r="AD2325" s="418" t="inlineStr">
        <is>
          <t>រីឡាយអេប៊ល សូស អ៊ិនដាសស្រ្ទៀល (ខេមបូឌា)</t>
        </is>
      </c>
      <c r="AE2325" s="455" t="n">
        <v>628589</v>
      </c>
      <c r="AF2325" s="455" t="n">
        <v>557345</v>
      </c>
      <c r="AG2325" s="455" t="n">
        <v>15510</v>
      </c>
      <c r="AH2325" s="455" t="n">
        <v>0</v>
      </c>
      <c r="AI2325" s="455" t="n">
        <v>55734</v>
      </c>
      <c r="AJ2325" s="455" t="n">
        <v>0</v>
      </c>
      <c r="AK2325" s="455" t="n">
        <v>0</v>
      </c>
      <c r="AL2325" s="455" t="n">
        <v>0</v>
      </c>
      <c r="AM2325" s="455" t="n">
        <v>0</v>
      </c>
      <c r="AN2325" s="455" t="n">
        <v>0</v>
      </c>
      <c r="AO2325" s="455" t="n">
        <v>0</v>
      </c>
      <c r="AP2325" s="455" t="n">
        <v>0</v>
      </c>
      <c r="AQ2325" s="455" t="n">
        <v>0</v>
      </c>
      <c r="AR2325" s="418" t="inlineStr"/>
      <c r="AS2325" s="418" t="inlineStr">
        <is>
          <t>ថ្លៃដឹកជញ្ជូន និងសេវា</t>
        </is>
      </c>
      <c r="AT2325" s="418" t="inlineStr">
        <is>
          <t>បានប្រកាសពន្ធ</t>
        </is>
      </c>
    </row>
    <row r="2326">
      <c r="A2326" s="417" t="n">
        <v>2317</v>
      </c>
      <c r="B2326" s="418" t="inlineStr">
        <is>
          <t>S/W LAYER PAD</t>
        </is>
      </c>
      <c r="C2326" s="418" t="inlineStr">
        <is>
          <t>ឃឺន + ណាហ្គែល</t>
        </is>
      </c>
      <c r="D2326" s="418" t="inlineStr">
        <is>
          <t>L001-100045189</t>
        </is>
      </c>
      <c r="E2326" s="418" t="inlineStr">
        <is>
          <t>PTI2224442</t>
        </is>
      </c>
      <c r="F2326" s="419" t="n">
        <v>44887</v>
      </c>
      <c r="G2326" s="420" t="n">
        <v>55735</v>
      </c>
      <c r="H2326" s="418" t="n"/>
      <c r="I2326" s="455" t="n">
        <v>55735</v>
      </c>
      <c r="J2326" s="418">
        <f>IF(L2326&lt;&gt;"",L2326,K2326)</f>
        <v/>
      </c>
      <c r="K2326" s="418">
        <f>IF(AND(T2326=TRUE, U2326=TRUE, V2326=TRUE), IF(W2326&lt;-0.05, "អនុញ្ញាត (អ្នកផ្គត់ផ្គង់ប្រកាសខ្វះ)", "បានប្រកាស (អនុញ្ញាត)"), IF(AND(T2326=FALSE, U2326=FALSE, V2326=FALSE), "ព្យួរទុក (មិនមានទិន្នន័យ)", "ប្រកាសខុស (ព្យួរទុក)"))</f>
        <v/>
      </c>
      <c r="L2326" s="418" t="inlineStr"/>
      <c r="M2326" s="418" t="inlineStr"/>
      <c r="N2326" s="455" t="n"/>
      <c r="O2326" s="455">
        <f>IF(W2326&lt;0,AI2326,I2326)</f>
        <v/>
      </c>
      <c r="P2326" s="455">
        <f>I2326-O2326</f>
        <v/>
      </c>
      <c r="Q2326" s="418" t="n"/>
      <c r="R2326" s="418" t="inlineStr">
        <is>
          <t>PTI2224442</t>
        </is>
      </c>
      <c r="S2326" s="418" t="inlineStr">
        <is>
          <t>PTI2224442</t>
        </is>
      </c>
      <c r="T2326" s="418">
        <f>R2326=S2326</f>
        <v/>
      </c>
      <c r="U2326" s="418">
        <f>AND(MONTH(F2326)=MONTH(Y2326), YEAR(F2326)=YEAR(Y2326))</f>
        <v/>
      </c>
      <c r="V2326" s="418">
        <f>AND(AC2326&lt;&gt;"", 'Company information'!D$4&lt;&gt;"", RIGHT(SUBSTITUTE(AC2326,"-",""),9)=RIGHT(SUBSTITUTE('Company information'!D$4,"-",""),9))</f>
        <v/>
      </c>
      <c r="W2326" s="418">
        <f>AI2326-I2326</f>
        <v/>
      </c>
      <c r="X2326" s="455" t="n"/>
      <c r="Y2326" s="419" t="n">
        <v>44887</v>
      </c>
      <c r="Z2326" s="418" t="inlineStr">
        <is>
          <t>PTI2224442</t>
        </is>
      </c>
      <c r="AA2326" s="418" t="inlineStr"/>
      <c r="AB2326" s="418" t="inlineStr">
        <is>
          <t>បុគ្គលជាប់អាករ</t>
        </is>
      </c>
      <c r="AC2326" s="418" t="inlineStr">
        <is>
          <t>L001-100067123</t>
        </is>
      </c>
      <c r="AD2326" s="418" t="inlineStr">
        <is>
          <t>រីឡាយអេប៊ល សូស អ៊ិនដាសស្រ្ទៀល (ខេមបូឌា)</t>
        </is>
      </c>
      <c r="AE2326" s="455" t="n">
        <v>628589</v>
      </c>
      <c r="AF2326" s="455" t="n">
        <v>557345</v>
      </c>
      <c r="AG2326" s="455" t="n">
        <v>15510</v>
      </c>
      <c r="AH2326" s="455" t="n">
        <v>0</v>
      </c>
      <c r="AI2326" s="455" t="n">
        <v>55734</v>
      </c>
      <c r="AJ2326" s="455" t="n">
        <v>0</v>
      </c>
      <c r="AK2326" s="455" t="n">
        <v>0</v>
      </c>
      <c r="AL2326" s="455" t="n">
        <v>0</v>
      </c>
      <c r="AM2326" s="455" t="n">
        <v>0</v>
      </c>
      <c r="AN2326" s="455" t="n">
        <v>0</v>
      </c>
      <c r="AO2326" s="455" t="n">
        <v>0</v>
      </c>
      <c r="AP2326" s="455" t="n">
        <v>0</v>
      </c>
      <c r="AQ2326" s="455" t="n">
        <v>0</v>
      </c>
      <c r="AR2326" s="418" t="inlineStr"/>
      <c r="AS2326" s="418" t="inlineStr">
        <is>
          <t>ថ្លៃដឹកជញ្ជូន និងសេវា</t>
        </is>
      </c>
      <c r="AT2326" s="418" t="inlineStr">
        <is>
          <t>បានប្រកាសពន្ធ</t>
        </is>
      </c>
    </row>
    <row r="2327">
      <c r="A2327" s="417" t="n">
        <v>2318</v>
      </c>
      <c r="B2327" s="418" t="inlineStr">
        <is>
          <t>Monthly Security for June 2024</t>
        </is>
      </c>
      <c r="C2327" s="418" t="inlineStr">
        <is>
          <t>ឃឺន + ណាហ្គែល</t>
        </is>
      </c>
      <c r="D2327" s="418" t="inlineStr">
        <is>
          <t>L001-100045189</t>
        </is>
      </c>
      <c r="E2327" s="418" t="inlineStr">
        <is>
          <t>PTI2224440</t>
        </is>
      </c>
      <c r="F2327" s="419" t="n">
        <v>44887</v>
      </c>
      <c r="G2327" s="420" t="n">
        <v>55735</v>
      </c>
      <c r="H2327" s="418" t="n"/>
      <c r="I2327" s="455" t="n">
        <v>55735</v>
      </c>
      <c r="J2327" s="418">
        <f>IF(L2327&lt;&gt;"",L2327,K2327)</f>
        <v/>
      </c>
      <c r="K2327" s="418">
        <f>IF(AND(T2327=TRUE, U2327=TRUE, V2327=TRUE), IF(W2327&lt;-0.05, "អនុញ្ញាត (អ្នកផ្គត់ផ្គង់ប្រកាសខ្វះ)", "បានប្រកាស (អនុញ្ញាត)"), IF(AND(T2327=FALSE, U2327=FALSE, V2327=FALSE), "ព្យួរទុក (មិនមានទិន្នន័យ)", "ប្រកាសខុស (ព្យួរទុក)"))</f>
        <v/>
      </c>
      <c r="L2327" s="418" t="inlineStr"/>
      <c r="M2327" s="418" t="inlineStr"/>
      <c r="N2327" s="455" t="n"/>
      <c r="O2327" s="455">
        <f>IF(W2327&lt;0,AI2327,I2327)</f>
        <v/>
      </c>
      <c r="P2327" s="455">
        <f>I2327-O2327</f>
        <v/>
      </c>
      <c r="Q2327" s="418" t="n"/>
      <c r="R2327" s="418" t="inlineStr">
        <is>
          <t>PTI2224440</t>
        </is>
      </c>
      <c r="S2327" s="418" t="inlineStr">
        <is>
          <t>PTI2224440</t>
        </is>
      </c>
      <c r="T2327" s="418">
        <f>R2327=S2327</f>
        <v/>
      </c>
      <c r="U2327" s="418">
        <f>AND(MONTH(F2327)=MONTH(Y2327), YEAR(F2327)=YEAR(Y2327))</f>
        <v/>
      </c>
      <c r="V2327" s="418">
        <f>AND(AC2327&lt;&gt;"", 'Company information'!D$4&lt;&gt;"", RIGHT(SUBSTITUTE(AC2327,"-",""),9)=RIGHT(SUBSTITUTE('Company information'!D$4,"-",""),9))</f>
        <v/>
      </c>
      <c r="W2327" s="418">
        <f>AI2327-I2327</f>
        <v/>
      </c>
      <c r="X2327" s="455" t="n"/>
      <c r="Y2327" s="419" t="n">
        <v>44887</v>
      </c>
      <c r="Z2327" s="418" t="inlineStr">
        <is>
          <t>PTI2224440</t>
        </is>
      </c>
      <c r="AA2327" s="418" t="inlineStr"/>
      <c r="AB2327" s="418" t="inlineStr">
        <is>
          <t>បុគ្គលជាប់អាករ</t>
        </is>
      </c>
      <c r="AC2327" s="418" t="inlineStr">
        <is>
          <t>L001-100067123</t>
        </is>
      </c>
      <c r="AD2327" s="418" t="inlineStr">
        <is>
          <t>រីឡាយអេប៊ល សូស អ៊ិនដាសស្រ្ទៀល (ខេមបូឌា)</t>
        </is>
      </c>
      <c r="AE2327" s="455" t="n">
        <v>628589</v>
      </c>
      <c r="AF2327" s="455" t="n">
        <v>557345</v>
      </c>
      <c r="AG2327" s="455" t="n">
        <v>15510</v>
      </c>
      <c r="AH2327" s="455" t="n">
        <v>0</v>
      </c>
      <c r="AI2327" s="455" t="n">
        <v>55734</v>
      </c>
      <c r="AJ2327" s="455" t="n">
        <v>0</v>
      </c>
      <c r="AK2327" s="455" t="n">
        <v>0</v>
      </c>
      <c r="AL2327" s="455" t="n">
        <v>0</v>
      </c>
      <c r="AM2327" s="455" t="n">
        <v>0</v>
      </c>
      <c r="AN2327" s="455" t="n">
        <v>0</v>
      </c>
      <c r="AO2327" s="455" t="n">
        <v>0</v>
      </c>
      <c r="AP2327" s="455" t="n">
        <v>0</v>
      </c>
      <c r="AQ2327" s="455" t="n">
        <v>0</v>
      </c>
      <c r="AR2327" s="418" t="inlineStr"/>
      <c r="AS2327" s="418" t="inlineStr">
        <is>
          <t>ថ្លៃដឹកជញ្ជូន និងសេវា</t>
        </is>
      </c>
      <c r="AT2327" s="418" t="inlineStr">
        <is>
          <t>បានប្រកាសពន្ធ</t>
        </is>
      </c>
    </row>
    <row r="2328">
      <c r="A2328" s="417" t="n">
        <v>2319</v>
      </c>
      <c r="B2328" s="418" t="inlineStr">
        <is>
          <t>Monthly Security for June 2024</t>
        </is>
      </c>
      <c r="C2328" s="418" t="inlineStr">
        <is>
          <t>ឃឺន + ណាហ្គែល</t>
        </is>
      </c>
      <c r="D2328" s="418" t="inlineStr">
        <is>
          <t>L001-100045189</t>
        </is>
      </c>
      <c r="E2328" s="418" t="inlineStr">
        <is>
          <t>PTI2224438</t>
        </is>
      </c>
      <c r="F2328" s="419" t="n">
        <v>44887</v>
      </c>
      <c r="G2328" s="420" t="n">
        <v>55735</v>
      </c>
      <c r="H2328" s="418" t="n"/>
      <c r="I2328" s="455" t="n">
        <v>55735</v>
      </c>
      <c r="J2328" s="418">
        <f>IF(L2328&lt;&gt;"",L2328,K2328)</f>
        <v/>
      </c>
      <c r="K2328" s="418">
        <f>IF(AND(T2328=TRUE, U2328=TRUE, V2328=TRUE), IF(W2328&lt;-0.05, "អនុញ្ញាត (អ្នកផ្គត់ផ្គង់ប្រកាសខ្វះ)", "បានប្រកាស (អនុញ្ញាត)"), IF(AND(T2328=FALSE, U2328=FALSE, V2328=FALSE), "ព្យួរទុក (មិនមានទិន្នន័យ)", "ប្រកាសខុស (ព្យួរទុក)"))</f>
        <v/>
      </c>
      <c r="L2328" s="418" t="inlineStr"/>
      <c r="M2328" s="418" t="inlineStr"/>
      <c r="N2328" s="455" t="n"/>
      <c r="O2328" s="455">
        <f>IF(W2328&lt;0,AI2328,I2328)</f>
        <v/>
      </c>
      <c r="P2328" s="455">
        <f>I2328-O2328</f>
        <v/>
      </c>
      <c r="Q2328" s="418" t="n"/>
      <c r="R2328" s="418" t="inlineStr">
        <is>
          <t>PTI2224438</t>
        </is>
      </c>
      <c r="S2328" s="418" t="inlineStr">
        <is>
          <t>PTI2224438</t>
        </is>
      </c>
      <c r="T2328" s="418">
        <f>R2328=S2328</f>
        <v/>
      </c>
      <c r="U2328" s="418">
        <f>AND(MONTH(F2328)=MONTH(Y2328), YEAR(F2328)=YEAR(Y2328))</f>
        <v/>
      </c>
      <c r="V2328" s="418">
        <f>AND(AC2328&lt;&gt;"", 'Company information'!D$4&lt;&gt;"", RIGHT(SUBSTITUTE(AC2328,"-",""),9)=RIGHT(SUBSTITUTE('Company information'!D$4,"-",""),9))</f>
        <v/>
      </c>
      <c r="W2328" s="418">
        <f>AI2328-I2328</f>
        <v/>
      </c>
      <c r="X2328" s="455" t="n"/>
      <c r="Y2328" s="419" t="n">
        <v>44887</v>
      </c>
      <c r="Z2328" s="418" t="inlineStr">
        <is>
          <t>PTI2224438</t>
        </is>
      </c>
      <c r="AA2328" s="418" t="inlineStr"/>
      <c r="AB2328" s="418" t="inlineStr">
        <is>
          <t>បុគ្គលជាប់អាករ</t>
        </is>
      </c>
      <c r="AC2328" s="418" t="inlineStr">
        <is>
          <t>L001-100067123</t>
        </is>
      </c>
      <c r="AD2328" s="418" t="inlineStr">
        <is>
          <t>រីឡាយអេប៊ល សូស អ៊ិនដាសស្រ្ទៀល (ខេមបូឌា)</t>
        </is>
      </c>
      <c r="AE2328" s="455" t="n">
        <v>628589</v>
      </c>
      <c r="AF2328" s="455" t="n">
        <v>557345</v>
      </c>
      <c r="AG2328" s="455" t="n">
        <v>15510</v>
      </c>
      <c r="AH2328" s="455" t="n">
        <v>0</v>
      </c>
      <c r="AI2328" s="455" t="n">
        <v>55734</v>
      </c>
      <c r="AJ2328" s="455" t="n">
        <v>0</v>
      </c>
      <c r="AK2328" s="455" t="n">
        <v>0</v>
      </c>
      <c r="AL2328" s="455" t="n">
        <v>0</v>
      </c>
      <c r="AM2328" s="455" t="n">
        <v>0</v>
      </c>
      <c r="AN2328" s="455" t="n">
        <v>0</v>
      </c>
      <c r="AO2328" s="455" t="n">
        <v>0</v>
      </c>
      <c r="AP2328" s="455" t="n">
        <v>0</v>
      </c>
      <c r="AQ2328" s="455" t="n">
        <v>0</v>
      </c>
      <c r="AR2328" s="418" t="inlineStr"/>
      <c r="AS2328" s="418" t="inlineStr">
        <is>
          <t>ថ្លៃដឹកជញ្ជូន និងសេវា</t>
        </is>
      </c>
      <c r="AT2328" s="418" t="inlineStr">
        <is>
          <t>បានប្រកាសពន្ធ</t>
        </is>
      </c>
    </row>
    <row r="2329">
      <c r="A2329" s="417" t="n">
        <v>2320</v>
      </c>
      <c r="B2329" s="418" t="inlineStr">
        <is>
          <t>Machine</t>
        </is>
      </c>
      <c r="C2329" s="418" t="inlineStr">
        <is>
          <t>ឃឺន + ណាហ្គែល</t>
        </is>
      </c>
      <c r="D2329" s="418" t="inlineStr">
        <is>
          <t>L001-100045189</t>
        </is>
      </c>
      <c r="E2329" s="418" t="inlineStr">
        <is>
          <t>PTI2224445</t>
        </is>
      </c>
      <c r="F2329" s="419" t="n">
        <v>44887</v>
      </c>
      <c r="G2329" s="420" t="n">
        <v>55735</v>
      </c>
      <c r="H2329" s="418" t="n"/>
      <c r="I2329" s="455" t="n">
        <v>55735</v>
      </c>
      <c r="J2329" s="418">
        <f>IF(L2329&lt;&gt;"",L2329,K2329)</f>
        <v/>
      </c>
      <c r="K2329" s="418">
        <f>IF(AND(T2329=TRUE, U2329=TRUE, V2329=TRUE), IF(W2329&lt;-0.05, "អនុញ្ញាត (អ្នកផ្គត់ផ្គង់ប្រកាសខ្វះ)", "បានប្រកាស (អនុញ្ញាត)"), IF(AND(T2329=FALSE, U2329=FALSE, V2329=FALSE), "ព្យួរទុក (មិនមានទិន្នន័យ)", "ប្រកាសខុស (ព្យួរទុក)"))</f>
        <v/>
      </c>
      <c r="L2329" s="418" t="inlineStr"/>
      <c r="M2329" s="418" t="inlineStr"/>
      <c r="N2329" s="455" t="n"/>
      <c r="O2329" s="455">
        <f>IF(W2329&lt;0,AI2329,I2329)</f>
        <v/>
      </c>
      <c r="P2329" s="455">
        <f>I2329-O2329</f>
        <v/>
      </c>
      <c r="Q2329" s="418" t="n"/>
      <c r="R2329" s="418" t="inlineStr">
        <is>
          <t>PTI2224445</t>
        </is>
      </c>
      <c r="S2329" s="418" t="inlineStr">
        <is>
          <t>PTI2224445</t>
        </is>
      </c>
      <c r="T2329" s="418">
        <f>R2329=S2329</f>
        <v/>
      </c>
      <c r="U2329" s="418">
        <f>AND(MONTH(F2329)=MONTH(Y2329), YEAR(F2329)=YEAR(Y2329))</f>
        <v/>
      </c>
      <c r="V2329" s="418">
        <f>AND(AC2329&lt;&gt;"", 'Company information'!D$4&lt;&gt;"", RIGHT(SUBSTITUTE(AC2329,"-",""),9)=RIGHT(SUBSTITUTE('Company information'!D$4,"-",""),9))</f>
        <v/>
      </c>
      <c r="W2329" s="418">
        <f>AI2329-I2329</f>
        <v/>
      </c>
      <c r="X2329" s="455" t="n"/>
      <c r="Y2329" s="419" t="n">
        <v>44887</v>
      </c>
      <c r="Z2329" s="418" t="inlineStr">
        <is>
          <t>PTI2224445</t>
        </is>
      </c>
      <c r="AA2329" s="418" t="inlineStr"/>
      <c r="AB2329" s="418" t="inlineStr">
        <is>
          <t>បុគ្គលជាប់អាករ</t>
        </is>
      </c>
      <c r="AC2329" s="418" t="inlineStr">
        <is>
          <t>L001-100067123</t>
        </is>
      </c>
      <c r="AD2329" s="418" t="inlineStr">
        <is>
          <t>រីឡាយអេប៊ល សូស អ៊ិនដាសស្រ្ទៀល (ខេមបូឌា)</t>
        </is>
      </c>
      <c r="AE2329" s="455" t="n">
        <v>628589</v>
      </c>
      <c r="AF2329" s="455" t="n">
        <v>557345</v>
      </c>
      <c r="AG2329" s="455" t="n">
        <v>15510</v>
      </c>
      <c r="AH2329" s="455" t="n">
        <v>0</v>
      </c>
      <c r="AI2329" s="455" t="n">
        <v>55734</v>
      </c>
      <c r="AJ2329" s="455" t="n">
        <v>0</v>
      </c>
      <c r="AK2329" s="455" t="n">
        <v>0</v>
      </c>
      <c r="AL2329" s="455" t="n">
        <v>0</v>
      </c>
      <c r="AM2329" s="455" t="n">
        <v>0</v>
      </c>
      <c r="AN2329" s="455" t="n">
        <v>0</v>
      </c>
      <c r="AO2329" s="455" t="n">
        <v>0</v>
      </c>
      <c r="AP2329" s="455" t="n">
        <v>0</v>
      </c>
      <c r="AQ2329" s="455" t="n">
        <v>0</v>
      </c>
      <c r="AR2329" s="418" t="inlineStr"/>
      <c r="AS2329" s="418" t="inlineStr">
        <is>
          <t>ថ្លៃដឹកជញ្ជូន និងសេវា</t>
        </is>
      </c>
      <c r="AT2329" s="418" t="inlineStr">
        <is>
          <t>បានប្រកាសពន្ធ</t>
        </is>
      </c>
    </row>
    <row r="2330">
      <c r="A2330" s="417" t="n">
        <v>2321</v>
      </c>
      <c r="B2330" s="418" t="inlineStr">
        <is>
          <t>Machine</t>
        </is>
      </c>
      <c r="C2330" s="418" t="inlineStr">
        <is>
          <t>ឃឺន + ណាហ្គែល</t>
        </is>
      </c>
      <c r="D2330" s="418" t="inlineStr">
        <is>
          <t>L001-100045189</t>
        </is>
      </c>
      <c r="E2330" s="418" t="inlineStr">
        <is>
          <t>PTI2224441</t>
        </is>
      </c>
      <c r="F2330" s="419" t="n">
        <v>44887</v>
      </c>
      <c r="G2330" s="420" t="n">
        <v>55735</v>
      </c>
      <c r="H2330" s="418" t="n"/>
      <c r="I2330" s="455" t="n">
        <v>55735</v>
      </c>
      <c r="J2330" s="418">
        <f>IF(L2330&lt;&gt;"",L2330,K2330)</f>
        <v/>
      </c>
      <c r="K2330" s="418">
        <f>IF(AND(T2330=TRUE, U2330=TRUE, V2330=TRUE), IF(W2330&lt;-0.05, "អនុញ្ញាត (អ្នកផ្គត់ផ្គង់ប្រកាសខ្វះ)", "បានប្រកាស (អនុញ្ញាត)"), IF(AND(T2330=FALSE, U2330=FALSE, V2330=FALSE), "ព្យួរទុក (មិនមានទិន្នន័យ)", "ប្រកាសខុស (ព្យួរទុក)"))</f>
        <v/>
      </c>
      <c r="L2330" s="418" t="inlineStr"/>
      <c r="M2330" s="418" t="inlineStr"/>
      <c r="N2330" s="455" t="n"/>
      <c r="O2330" s="455">
        <f>IF(W2330&lt;0,AI2330,I2330)</f>
        <v/>
      </c>
      <c r="P2330" s="455">
        <f>I2330-O2330</f>
        <v/>
      </c>
      <c r="Q2330" s="418" t="n"/>
      <c r="R2330" s="418" t="inlineStr">
        <is>
          <t>PTI2224441</t>
        </is>
      </c>
      <c r="S2330" s="418" t="inlineStr">
        <is>
          <t>PTI2224441</t>
        </is>
      </c>
      <c r="T2330" s="418">
        <f>R2330=S2330</f>
        <v/>
      </c>
      <c r="U2330" s="418">
        <f>AND(MONTH(F2330)=MONTH(Y2330), YEAR(F2330)=YEAR(Y2330))</f>
        <v/>
      </c>
      <c r="V2330" s="418">
        <f>AND(AC2330&lt;&gt;"", 'Company information'!D$4&lt;&gt;"", RIGHT(SUBSTITUTE(AC2330,"-",""),9)=RIGHT(SUBSTITUTE('Company information'!D$4,"-",""),9))</f>
        <v/>
      </c>
      <c r="W2330" s="418">
        <f>AI2330-I2330</f>
        <v/>
      </c>
      <c r="X2330" s="455" t="n"/>
      <c r="Y2330" s="419" t="n">
        <v>44887</v>
      </c>
      <c r="Z2330" s="418" t="inlineStr">
        <is>
          <t>PTI2224441</t>
        </is>
      </c>
      <c r="AA2330" s="418" t="inlineStr"/>
      <c r="AB2330" s="418" t="inlineStr">
        <is>
          <t>បុគ្គលជាប់អាករ</t>
        </is>
      </c>
      <c r="AC2330" s="418" t="inlineStr">
        <is>
          <t>L001-100067123</t>
        </is>
      </c>
      <c r="AD2330" s="418" t="inlineStr">
        <is>
          <t>រីឡាយអេប៊ល សូស អ៊ិនដាសស្រ្ទៀល (ខេមបូឌា)</t>
        </is>
      </c>
      <c r="AE2330" s="455" t="n">
        <v>628589</v>
      </c>
      <c r="AF2330" s="455" t="n">
        <v>557345</v>
      </c>
      <c r="AG2330" s="455" t="n">
        <v>15510</v>
      </c>
      <c r="AH2330" s="455" t="n">
        <v>0</v>
      </c>
      <c r="AI2330" s="455" t="n">
        <v>55734</v>
      </c>
      <c r="AJ2330" s="455" t="n">
        <v>0</v>
      </c>
      <c r="AK2330" s="455" t="n">
        <v>0</v>
      </c>
      <c r="AL2330" s="455" t="n">
        <v>0</v>
      </c>
      <c r="AM2330" s="455" t="n">
        <v>0</v>
      </c>
      <c r="AN2330" s="455" t="n">
        <v>0</v>
      </c>
      <c r="AO2330" s="455" t="n">
        <v>0</v>
      </c>
      <c r="AP2330" s="455" t="n">
        <v>0</v>
      </c>
      <c r="AQ2330" s="455" t="n">
        <v>0</v>
      </c>
      <c r="AR2330" s="418" t="inlineStr"/>
      <c r="AS2330" s="418" t="inlineStr">
        <is>
          <t>ថ្លៃដឹកជញ្ជូន និងសេវា</t>
        </is>
      </c>
      <c r="AT2330" s="418" t="inlineStr">
        <is>
          <t>បានប្រកាសពន្ធ</t>
        </is>
      </c>
    </row>
    <row r="2331">
      <c r="A2331" s="417" t="n">
        <v>2322</v>
      </c>
      <c r="B2331" s="418" t="inlineStr">
        <is>
          <t>Machine</t>
        </is>
      </c>
      <c r="C2331" s="418" t="inlineStr">
        <is>
          <t>ឃឺន + ណាហ្គែល</t>
        </is>
      </c>
      <c r="D2331" s="418" t="inlineStr">
        <is>
          <t>L001-100045189</t>
        </is>
      </c>
      <c r="E2331" s="418" t="inlineStr">
        <is>
          <t>PTI2224407</t>
        </is>
      </c>
      <c r="F2331" s="419" t="n">
        <v>44887</v>
      </c>
      <c r="G2331" s="420" t="n">
        <v>26783</v>
      </c>
      <c r="H2331" s="418" t="n"/>
      <c r="I2331" s="455" t="n">
        <v>26783</v>
      </c>
      <c r="J2331" s="418">
        <f>IF(L2331&lt;&gt;"",L2331,K2331)</f>
        <v/>
      </c>
      <c r="K2331" s="418">
        <f>IF(AND(T2331=TRUE, U2331=TRUE, V2331=TRUE), IF(W2331&lt;-0.05, "អនុញ្ញាត (អ្នកផ្គត់ផ្គង់ប្រកាសខ្វះ)", "បានប្រកាស (អនុញ្ញាត)"), IF(AND(T2331=FALSE, U2331=FALSE, V2331=FALSE), "ព្យួរទុក (មិនមានទិន្នន័យ)", "ប្រកាសខុស (ព្យួរទុក)"))</f>
        <v/>
      </c>
      <c r="L2331" s="418" t="inlineStr"/>
      <c r="M2331" s="418" t="inlineStr"/>
      <c r="N2331" s="455" t="n"/>
      <c r="O2331" s="455">
        <f>IF(W2331&lt;0,AI2331,I2331)</f>
        <v/>
      </c>
      <c r="P2331" s="455">
        <f>I2331-O2331</f>
        <v/>
      </c>
      <c r="Q2331" s="418" t="n"/>
      <c r="R2331" s="418" t="inlineStr">
        <is>
          <t>PTI2224407</t>
        </is>
      </c>
      <c r="S2331" s="418" t="inlineStr">
        <is>
          <t>PTI2224407</t>
        </is>
      </c>
      <c r="T2331" s="418">
        <f>R2331=S2331</f>
        <v/>
      </c>
      <c r="U2331" s="418">
        <f>AND(MONTH(F2331)=MONTH(Y2331), YEAR(F2331)=YEAR(Y2331))</f>
        <v/>
      </c>
      <c r="V2331" s="418">
        <f>AND(AC2331&lt;&gt;"", 'Company information'!D$4&lt;&gt;"", RIGHT(SUBSTITUTE(AC2331,"-",""),9)=RIGHT(SUBSTITUTE('Company information'!D$4,"-",""),9))</f>
        <v/>
      </c>
      <c r="W2331" s="418">
        <f>AI2331-I2331</f>
        <v/>
      </c>
      <c r="X2331" s="455" t="n"/>
      <c r="Y2331" s="419" t="n">
        <v>44887</v>
      </c>
      <c r="Z2331" s="418" t="inlineStr">
        <is>
          <t>PTI2224407</t>
        </is>
      </c>
      <c r="AA2331" s="418" t="inlineStr"/>
      <c r="AB2331" s="418" t="inlineStr">
        <is>
          <t>បុគ្គលជាប់អាករ</t>
        </is>
      </c>
      <c r="AC2331" s="418" t="inlineStr">
        <is>
          <t>L001-100067123</t>
        </is>
      </c>
      <c r="AD2331" s="418" t="inlineStr">
        <is>
          <t>រីឡាយអេប៊ល សូស អ៊ិនដាសស្រ្ទៀល (ខេមបូឌា)</t>
        </is>
      </c>
      <c r="AE2331" s="455" t="n">
        <v>294607</v>
      </c>
      <c r="AF2331" s="455" t="n">
        <v>267825</v>
      </c>
      <c r="AG2331" s="455" t="n">
        <v>0</v>
      </c>
      <c r="AH2331" s="455" t="n">
        <v>0</v>
      </c>
      <c r="AI2331" s="455" t="n">
        <v>26782</v>
      </c>
      <c r="AJ2331" s="455" t="n">
        <v>0</v>
      </c>
      <c r="AK2331" s="455" t="n">
        <v>0</v>
      </c>
      <c r="AL2331" s="455" t="n">
        <v>0</v>
      </c>
      <c r="AM2331" s="455" t="n">
        <v>0</v>
      </c>
      <c r="AN2331" s="455" t="n">
        <v>0</v>
      </c>
      <c r="AO2331" s="455" t="n">
        <v>0</v>
      </c>
      <c r="AP2331" s="455" t="n">
        <v>0</v>
      </c>
      <c r="AQ2331" s="455" t="n">
        <v>0</v>
      </c>
      <c r="AR2331" s="418" t="inlineStr"/>
      <c r="AS2331" s="418" t="inlineStr">
        <is>
          <t>ថ្លៃដឹកជញ្ជូន និងសេវា</t>
        </is>
      </c>
      <c r="AT2331" s="418" t="inlineStr">
        <is>
          <t>បានប្រកាសពន្ធ</t>
        </is>
      </c>
    </row>
    <row r="2332">
      <c r="A2332" s="417" t="n">
        <v>2323</v>
      </c>
      <c r="B2332" s="418" t="inlineStr">
        <is>
          <t>Machine</t>
        </is>
      </c>
      <c r="C2332" s="418" t="inlineStr">
        <is>
          <t>ឃឺន + ណាហ្គែល</t>
        </is>
      </c>
      <c r="D2332" s="418" t="inlineStr">
        <is>
          <t>L001-100045189</t>
        </is>
      </c>
      <c r="E2332" s="418" t="inlineStr">
        <is>
          <t>PTI2224406</t>
        </is>
      </c>
      <c r="F2332" s="419" t="n">
        <v>44887</v>
      </c>
      <c r="G2332" s="420" t="n">
        <v>26783</v>
      </c>
      <c r="H2332" s="418" t="n"/>
      <c r="I2332" s="455" t="n">
        <v>26783</v>
      </c>
      <c r="J2332" s="418">
        <f>IF(L2332&lt;&gt;"",L2332,K2332)</f>
        <v/>
      </c>
      <c r="K2332" s="418">
        <f>IF(AND(T2332=TRUE, U2332=TRUE, V2332=TRUE), IF(W2332&lt;-0.05, "អនុញ្ញាត (អ្នកផ្គត់ផ្គង់ប្រកាសខ្វះ)", "បានប្រកាស (អនុញ្ញាត)"), IF(AND(T2332=FALSE, U2332=FALSE, V2332=FALSE), "ព្យួរទុក (មិនមានទិន្នន័យ)", "ប្រកាសខុស (ព្យួរទុក)"))</f>
        <v/>
      </c>
      <c r="L2332" s="418" t="inlineStr"/>
      <c r="M2332" s="418" t="inlineStr"/>
      <c r="N2332" s="455" t="n"/>
      <c r="O2332" s="455">
        <f>IF(W2332&lt;0,AI2332,I2332)</f>
        <v/>
      </c>
      <c r="P2332" s="455">
        <f>I2332-O2332</f>
        <v/>
      </c>
      <c r="Q2332" s="418" t="n"/>
      <c r="R2332" s="418" t="inlineStr">
        <is>
          <t>PTI2224406</t>
        </is>
      </c>
      <c r="S2332" s="418" t="inlineStr">
        <is>
          <t>PTI2224406</t>
        </is>
      </c>
      <c r="T2332" s="418">
        <f>R2332=S2332</f>
        <v/>
      </c>
      <c r="U2332" s="418">
        <f>AND(MONTH(F2332)=MONTH(Y2332), YEAR(F2332)=YEAR(Y2332))</f>
        <v/>
      </c>
      <c r="V2332" s="418">
        <f>AND(AC2332&lt;&gt;"", 'Company information'!D$4&lt;&gt;"", RIGHT(SUBSTITUTE(AC2332,"-",""),9)=RIGHT(SUBSTITUTE('Company information'!D$4,"-",""),9))</f>
        <v/>
      </c>
      <c r="W2332" s="418">
        <f>AI2332-I2332</f>
        <v/>
      </c>
      <c r="X2332" s="455" t="n"/>
      <c r="Y2332" s="419" t="n">
        <v>44887</v>
      </c>
      <c r="Z2332" s="418" t="inlineStr">
        <is>
          <t>PTI2224406</t>
        </is>
      </c>
      <c r="AA2332" s="418" t="inlineStr"/>
      <c r="AB2332" s="418" t="inlineStr">
        <is>
          <t>បុគ្គលជាប់អាករ</t>
        </is>
      </c>
      <c r="AC2332" s="418" t="inlineStr">
        <is>
          <t>L001-100067123</t>
        </is>
      </c>
      <c r="AD2332" s="418" t="inlineStr">
        <is>
          <t>រីឡាយអេប៊ល សូស អ៊ិនដាសស្រ្ទៀល (ខេមបូឌា)</t>
        </is>
      </c>
      <c r="AE2332" s="455" t="n">
        <v>294607</v>
      </c>
      <c r="AF2332" s="455" t="n">
        <v>267825</v>
      </c>
      <c r="AG2332" s="455" t="n">
        <v>0</v>
      </c>
      <c r="AH2332" s="455" t="n">
        <v>0</v>
      </c>
      <c r="AI2332" s="455" t="n">
        <v>26782</v>
      </c>
      <c r="AJ2332" s="455" t="n">
        <v>0</v>
      </c>
      <c r="AK2332" s="455" t="n">
        <v>0</v>
      </c>
      <c r="AL2332" s="455" t="n">
        <v>0</v>
      </c>
      <c r="AM2332" s="455" t="n">
        <v>0</v>
      </c>
      <c r="AN2332" s="455" t="n">
        <v>0</v>
      </c>
      <c r="AO2332" s="455" t="n">
        <v>0</v>
      </c>
      <c r="AP2332" s="455" t="n">
        <v>0</v>
      </c>
      <c r="AQ2332" s="455" t="n">
        <v>0</v>
      </c>
      <c r="AR2332" s="418" t="inlineStr"/>
      <c r="AS2332" s="418" t="inlineStr">
        <is>
          <t>ថ្លៃដឹកជញ្ជូន និងសេវា</t>
        </is>
      </c>
      <c r="AT2332" s="418" t="inlineStr">
        <is>
          <t>បានប្រកាសពន្ធ</t>
        </is>
      </c>
    </row>
    <row r="2333">
      <c r="A2333" s="417" t="n">
        <v>2324</v>
      </c>
      <c r="B2333" s="418" t="inlineStr">
        <is>
          <t>Machine</t>
        </is>
      </c>
      <c r="C2333" s="418" t="inlineStr">
        <is>
          <t>ឃឺន + ណាហ្គែល</t>
        </is>
      </c>
      <c r="D2333" s="418" t="inlineStr">
        <is>
          <t>L001-100045189</t>
        </is>
      </c>
      <c r="E2333" s="418" t="inlineStr">
        <is>
          <t>PTI2224399</t>
        </is>
      </c>
      <c r="F2333" s="419" t="n">
        <v>44887</v>
      </c>
      <c r="G2333" s="420" t="n">
        <v>70211</v>
      </c>
      <c r="H2333" s="418" t="n"/>
      <c r="I2333" s="455" t="n">
        <v>70211</v>
      </c>
      <c r="J2333" s="418">
        <f>IF(L2333&lt;&gt;"",L2333,K2333)</f>
        <v/>
      </c>
      <c r="K2333" s="418">
        <f>IF(AND(T2333=TRUE, U2333=TRUE, V2333=TRUE), IF(W2333&lt;-0.05, "អនុញ្ញាត (អ្នកផ្គត់ផ្គង់ប្រកាសខ្វះ)", "បានប្រកាស (អនុញ្ញាត)"), IF(AND(T2333=FALSE, U2333=FALSE, V2333=FALSE), "ព្យួរទុក (មិនមានទិន្នន័យ)", "ប្រកាសខុស (ព្យួរទុក)"))</f>
        <v/>
      </c>
      <c r="L2333" s="418" t="inlineStr"/>
      <c r="M2333" s="418" t="inlineStr"/>
      <c r="N2333" s="455" t="n"/>
      <c r="O2333" s="455">
        <f>IF(W2333&lt;0,AI2333,I2333)</f>
        <v/>
      </c>
      <c r="P2333" s="455">
        <f>I2333-O2333</f>
        <v/>
      </c>
      <c r="Q2333" s="418" t="n"/>
      <c r="R2333" s="418" t="inlineStr">
        <is>
          <t>PTI2224399</t>
        </is>
      </c>
      <c r="S2333" s="418" t="inlineStr">
        <is>
          <t>PTI2224399</t>
        </is>
      </c>
      <c r="T2333" s="418">
        <f>R2333=S2333</f>
        <v/>
      </c>
      <c r="U2333" s="418">
        <f>AND(MONTH(F2333)=MONTH(Y2333), YEAR(F2333)=YEAR(Y2333))</f>
        <v/>
      </c>
      <c r="V2333" s="418">
        <f>AND(AC2333&lt;&gt;"", 'Company information'!D$4&lt;&gt;"", RIGHT(SUBSTITUTE(AC2333,"-",""),9)=RIGHT(SUBSTITUTE('Company information'!D$4,"-",""),9))</f>
        <v/>
      </c>
      <c r="W2333" s="418">
        <f>AI2333-I2333</f>
        <v/>
      </c>
      <c r="X2333" s="455" t="n"/>
      <c r="Y2333" s="419" t="n">
        <v>44887</v>
      </c>
      <c r="Z2333" s="418" t="inlineStr">
        <is>
          <t>PTI2224399</t>
        </is>
      </c>
      <c r="AA2333" s="418" t="inlineStr"/>
      <c r="AB2333" s="418" t="inlineStr">
        <is>
          <t>បុគ្គលជាប់អាករ</t>
        </is>
      </c>
      <c r="AC2333" s="418" t="inlineStr">
        <is>
          <t>L001-100067123</t>
        </is>
      </c>
      <c r="AD2333" s="418" t="inlineStr">
        <is>
          <t>រីឡាយអេប៊ល សូស អ៊ិនដាសស្រ្ទៀល (ខេមបូឌា)</t>
        </is>
      </c>
      <c r="AE2333" s="455" t="n">
        <v>813675</v>
      </c>
      <c r="AF2333" s="455" t="n">
        <v>702105</v>
      </c>
      <c r="AG2333" s="455" t="n">
        <v>41360</v>
      </c>
      <c r="AH2333" s="455" t="n">
        <v>0</v>
      </c>
      <c r="AI2333" s="455" t="n">
        <v>70210</v>
      </c>
      <c r="AJ2333" s="455" t="n">
        <v>0</v>
      </c>
      <c r="AK2333" s="455" t="n">
        <v>0</v>
      </c>
      <c r="AL2333" s="455" t="n">
        <v>0</v>
      </c>
      <c r="AM2333" s="455" t="n">
        <v>0</v>
      </c>
      <c r="AN2333" s="455" t="n">
        <v>0</v>
      </c>
      <c r="AO2333" s="455" t="n">
        <v>0</v>
      </c>
      <c r="AP2333" s="455" t="n">
        <v>0</v>
      </c>
      <c r="AQ2333" s="455" t="n">
        <v>0</v>
      </c>
      <c r="AR2333" s="418" t="inlineStr"/>
      <c r="AS2333" s="418" t="inlineStr">
        <is>
          <t>ថ្លៃដឹកជញ្ជូន និងសេវា</t>
        </is>
      </c>
      <c r="AT2333" s="418" t="inlineStr">
        <is>
          <t>បានប្រកាសពន្ធ</t>
        </is>
      </c>
    </row>
    <row r="2334">
      <c r="A2334" s="417" t="n">
        <v>2325</v>
      </c>
      <c r="B2334" s="418" t="inlineStr">
        <is>
          <t>Machine</t>
        </is>
      </c>
      <c r="C2334" s="418" t="inlineStr">
        <is>
          <t>ឃឺន + ណាហ្គែល</t>
        </is>
      </c>
      <c r="D2334" s="418" t="inlineStr">
        <is>
          <t>L001-100045189</t>
        </is>
      </c>
      <c r="E2334" s="418" t="inlineStr">
        <is>
          <t>PTI2224398</t>
        </is>
      </c>
      <c r="F2334" s="419" t="n">
        <v>44887</v>
      </c>
      <c r="G2334" s="420" t="n">
        <v>70211</v>
      </c>
      <c r="H2334" s="418" t="n"/>
      <c r="I2334" s="455" t="n">
        <v>70211</v>
      </c>
      <c r="J2334" s="418">
        <f>IF(L2334&lt;&gt;"",L2334,K2334)</f>
        <v/>
      </c>
      <c r="K2334" s="418">
        <f>IF(AND(T2334=TRUE, U2334=TRUE, V2334=TRUE), IF(W2334&lt;-0.05, "អនុញ្ញាត (អ្នកផ្គត់ផ្គង់ប្រកាសខ្វះ)", "បានប្រកាស (អនុញ្ញាត)"), IF(AND(T2334=FALSE, U2334=FALSE, V2334=FALSE), "ព្យួរទុក (មិនមានទិន្នន័យ)", "ប្រកាសខុស (ព្យួរទុក)"))</f>
        <v/>
      </c>
      <c r="L2334" s="418" t="inlineStr"/>
      <c r="M2334" s="418" t="inlineStr"/>
      <c r="N2334" s="455" t="n"/>
      <c r="O2334" s="455">
        <f>IF(W2334&lt;0,AI2334,I2334)</f>
        <v/>
      </c>
      <c r="P2334" s="455">
        <f>I2334-O2334</f>
        <v/>
      </c>
      <c r="Q2334" s="418" t="n"/>
      <c r="R2334" s="418" t="inlineStr">
        <is>
          <t>PTI2224398</t>
        </is>
      </c>
      <c r="S2334" s="418" t="inlineStr">
        <is>
          <t>PTI2224398</t>
        </is>
      </c>
      <c r="T2334" s="418">
        <f>R2334=S2334</f>
        <v/>
      </c>
      <c r="U2334" s="418">
        <f>AND(MONTH(F2334)=MONTH(Y2334), YEAR(F2334)=YEAR(Y2334))</f>
        <v/>
      </c>
      <c r="V2334" s="418">
        <f>AND(AC2334&lt;&gt;"", 'Company information'!D$4&lt;&gt;"", RIGHT(SUBSTITUTE(AC2334,"-",""),9)=RIGHT(SUBSTITUTE('Company information'!D$4,"-",""),9))</f>
        <v/>
      </c>
      <c r="W2334" s="418">
        <f>AI2334-I2334</f>
        <v/>
      </c>
      <c r="X2334" s="455" t="n"/>
      <c r="Y2334" s="419" t="n">
        <v>44887</v>
      </c>
      <c r="Z2334" s="418" t="inlineStr">
        <is>
          <t>PTI2224398</t>
        </is>
      </c>
      <c r="AA2334" s="418" t="inlineStr"/>
      <c r="AB2334" s="418" t="inlineStr">
        <is>
          <t>បុគ្គលជាប់អាករ</t>
        </is>
      </c>
      <c r="AC2334" s="418" t="inlineStr">
        <is>
          <t>L001-100067123</t>
        </is>
      </c>
      <c r="AD2334" s="418" t="inlineStr">
        <is>
          <t>រីឡាយអេប៊ល សូស អ៊ិនដាសស្រ្ទៀល (ខេមបូឌា)</t>
        </is>
      </c>
      <c r="AE2334" s="455" t="n">
        <v>813675</v>
      </c>
      <c r="AF2334" s="455" t="n">
        <v>702105</v>
      </c>
      <c r="AG2334" s="455" t="n">
        <v>41360</v>
      </c>
      <c r="AH2334" s="455" t="n">
        <v>0</v>
      </c>
      <c r="AI2334" s="455" t="n">
        <v>70210</v>
      </c>
      <c r="AJ2334" s="455" t="n">
        <v>0</v>
      </c>
      <c r="AK2334" s="455" t="n">
        <v>0</v>
      </c>
      <c r="AL2334" s="455" t="n">
        <v>0</v>
      </c>
      <c r="AM2334" s="455" t="n">
        <v>0</v>
      </c>
      <c r="AN2334" s="455" t="n">
        <v>0</v>
      </c>
      <c r="AO2334" s="455" t="n">
        <v>0</v>
      </c>
      <c r="AP2334" s="455" t="n">
        <v>0</v>
      </c>
      <c r="AQ2334" s="455" t="n">
        <v>0</v>
      </c>
      <c r="AR2334" s="418" t="inlineStr"/>
      <c r="AS2334" s="418" t="inlineStr">
        <is>
          <t>ថ្លៃដឹកជញ្ជូន និងសេវា</t>
        </is>
      </c>
      <c r="AT2334" s="418" t="inlineStr">
        <is>
          <t>បានប្រកាសពន្ធ</t>
        </is>
      </c>
    </row>
    <row r="2335">
      <c r="A2335" s="417" t="n">
        <v>2326</v>
      </c>
      <c r="B2335" s="418" t="inlineStr">
        <is>
          <t>Machine</t>
        </is>
      </c>
      <c r="C2335" s="418" t="inlineStr">
        <is>
          <t>ឃឺន + ណាហ្គែល</t>
        </is>
      </c>
      <c r="D2335" s="418" t="inlineStr">
        <is>
          <t>L001-100045189</t>
        </is>
      </c>
      <c r="E2335" s="418" t="inlineStr">
        <is>
          <t>PTI2224397</t>
        </is>
      </c>
      <c r="F2335" s="419" t="n">
        <v>44887</v>
      </c>
      <c r="G2335" s="420" t="n">
        <v>93207</v>
      </c>
      <c r="H2335" s="418" t="n"/>
      <c r="I2335" s="455" t="n">
        <v>93207</v>
      </c>
      <c r="J2335" s="418">
        <f>IF(L2335&lt;&gt;"",L2335,K2335)</f>
        <v/>
      </c>
      <c r="K2335" s="418">
        <f>IF(AND(T2335=TRUE, U2335=TRUE, V2335=TRUE), IF(W2335&lt;-0.05, "អនុញ្ញាត (អ្នកផ្គត់ផ្គង់ប្រកាសខ្វះ)", "បានប្រកាស (អនុញ្ញាត)"), IF(AND(T2335=FALSE, U2335=FALSE, V2335=FALSE), "ព្យួរទុក (មិនមានទិន្នន័យ)", "ប្រកាសខុស (ព្យួរទុក)"))</f>
        <v/>
      </c>
      <c r="L2335" s="418" t="inlineStr"/>
      <c r="M2335" s="418" t="inlineStr"/>
      <c r="N2335" s="455" t="n"/>
      <c r="O2335" s="455">
        <f>IF(W2335&lt;0,AI2335,I2335)</f>
        <v/>
      </c>
      <c r="P2335" s="455">
        <f>I2335-O2335</f>
        <v/>
      </c>
      <c r="Q2335" s="418" t="n"/>
      <c r="R2335" s="418" t="inlineStr">
        <is>
          <t>PTI2224397</t>
        </is>
      </c>
      <c r="S2335" s="418" t="inlineStr">
        <is>
          <t>PTI2224397</t>
        </is>
      </c>
      <c r="T2335" s="418">
        <f>R2335=S2335</f>
        <v/>
      </c>
      <c r="U2335" s="418">
        <f>AND(MONTH(F2335)=MONTH(Y2335), YEAR(F2335)=YEAR(Y2335))</f>
        <v/>
      </c>
      <c r="V2335" s="418">
        <f>AND(AC2335&lt;&gt;"", 'Company information'!D$4&lt;&gt;"", RIGHT(SUBSTITUTE(AC2335,"-",""),9)=RIGHT(SUBSTITUTE('Company information'!D$4,"-",""),9))</f>
        <v/>
      </c>
      <c r="W2335" s="418">
        <f>AI2335-I2335</f>
        <v/>
      </c>
      <c r="X2335" s="455" t="n"/>
      <c r="Y2335" s="419" t="n">
        <v>44887</v>
      </c>
      <c r="Z2335" s="418" t="inlineStr">
        <is>
          <t>PTI2224397</t>
        </is>
      </c>
      <c r="AA2335" s="418" t="inlineStr"/>
      <c r="AB2335" s="418" t="inlineStr">
        <is>
          <t>បុគ្គលជាប់អាករ</t>
        </is>
      </c>
      <c r="AC2335" s="418" t="inlineStr">
        <is>
          <t>L001-100067123</t>
        </is>
      </c>
      <c r="AD2335" s="418" t="inlineStr">
        <is>
          <t>រីឡាយអេប៊ល សូស អ៊ិនដាសស្រ្ទៀល (ខេមបូឌា)</t>
        </is>
      </c>
      <c r="AE2335" s="455" t="n">
        <v>1066633</v>
      </c>
      <c r="AF2335" s="455" t="n">
        <v>932066</v>
      </c>
      <c r="AG2335" s="455" t="n">
        <v>41360</v>
      </c>
      <c r="AH2335" s="455" t="n">
        <v>0</v>
      </c>
      <c r="AI2335" s="455" t="n">
        <v>93207</v>
      </c>
      <c r="AJ2335" s="455" t="n">
        <v>0</v>
      </c>
      <c r="AK2335" s="455" t="n">
        <v>0</v>
      </c>
      <c r="AL2335" s="455" t="n">
        <v>0</v>
      </c>
      <c r="AM2335" s="455" t="n">
        <v>0</v>
      </c>
      <c r="AN2335" s="455" t="n">
        <v>0</v>
      </c>
      <c r="AO2335" s="455" t="n">
        <v>0</v>
      </c>
      <c r="AP2335" s="455" t="n">
        <v>0</v>
      </c>
      <c r="AQ2335" s="455" t="n">
        <v>0</v>
      </c>
      <c r="AR2335" s="418" t="inlineStr"/>
      <c r="AS2335" s="418" t="inlineStr">
        <is>
          <t>ថ្លៃដឹកជញ្ជូន និងសេវា</t>
        </is>
      </c>
      <c r="AT2335" s="418" t="inlineStr">
        <is>
          <t>បានប្រកាសពន្ធ</t>
        </is>
      </c>
    </row>
    <row r="2336">
      <c r="A2336" s="417" t="n">
        <v>2327</v>
      </c>
      <c r="B2336" s="418" t="inlineStr">
        <is>
          <t>Import(Material)</t>
        </is>
      </c>
      <c r="C2336" s="418" t="inlineStr">
        <is>
          <t>ឃឺន + ណាហ្គែល</t>
        </is>
      </c>
      <c r="D2336" s="418" t="inlineStr">
        <is>
          <t>L001-100045189</t>
        </is>
      </c>
      <c r="E2336" s="418" t="inlineStr">
        <is>
          <t>PTI2224418</t>
        </is>
      </c>
      <c r="F2336" s="419" t="n">
        <v>44887</v>
      </c>
      <c r="G2336" s="420" t="n">
        <v>139034</v>
      </c>
      <c r="H2336" s="418" t="n"/>
      <c r="I2336" s="455" t="n">
        <v>139034</v>
      </c>
      <c r="J2336" s="418">
        <f>IF(L2336&lt;&gt;"",L2336,K2336)</f>
        <v/>
      </c>
      <c r="K2336" s="418">
        <f>IF(AND(T2336=TRUE, U2336=TRUE, V2336=TRUE), IF(W2336&lt;-0.05, "អនុញ្ញាត (អ្នកផ្គត់ផ្គង់ប្រកាសខ្វះ)", "បានប្រកាស (អនុញ្ញាត)"), IF(AND(T2336=FALSE, U2336=FALSE, V2336=FALSE), "ព្យួរទុក (មិនមានទិន្នន័យ)", "ប្រកាសខុស (ព្យួរទុក)"))</f>
        <v/>
      </c>
      <c r="L2336" s="418" t="inlineStr"/>
      <c r="M2336" s="418" t="inlineStr"/>
      <c r="N2336" s="455" t="n"/>
      <c r="O2336" s="455">
        <f>IF(W2336&lt;0,AI2336,I2336)</f>
        <v/>
      </c>
      <c r="P2336" s="455">
        <f>I2336-O2336</f>
        <v/>
      </c>
      <c r="Q2336" s="418" t="n"/>
      <c r="R2336" s="418" t="inlineStr">
        <is>
          <t>PTI2224418</t>
        </is>
      </c>
      <c r="S2336" s="418" t="inlineStr">
        <is>
          <t>PTI2224418</t>
        </is>
      </c>
      <c r="T2336" s="418">
        <f>R2336=S2336</f>
        <v/>
      </c>
      <c r="U2336" s="418">
        <f>AND(MONTH(F2336)=MONTH(Y2336), YEAR(F2336)=YEAR(Y2336))</f>
        <v/>
      </c>
      <c r="V2336" s="418">
        <f>AND(AC2336&lt;&gt;"", 'Company information'!D$4&lt;&gt;"", RIGHT(SUBSTITUTE(AC2336,"-",""),9)=RIGHT(SUBSTITUTE('Company information'!D$4,"-",""),9))</f>
        <v/>
      </c>
      <c r="W2336" s="418">
        <f>AI2336-I2336</f>
        <v/>
      </c>
      <c r="X2336" s="455" t="n"/>
      <c r="Y2336" s="419" t="n">
        <v>44887</v>
      </c>
      <c r="Z2336" s="418" t="inlineStr">
        <is>
          <t>PTI2224418</t>
        </is>
      </c>
      <c r="AA2336" s="418" t="inlineStr"/>
      <c r="AB2336" s="418" t="inlineStr">
        <is>
          <t>បុគ្គលជាប់អាករ</t>
        </is>
      </c>
      <c r="AC2336" s="418" t="inlineStr">
        <is>
          <t>L001-100067123</t>
        </is>
      </c>
      <c r="AD2336" s="418" t="inlineStr">
        <is>
          <t>រីឡាយអេប៊ល សូស អ៊ិនដាសស្រ្ទៀល (ខេមបូឌា)</t>
        </is>
      </c>
      <c r="AE2336" s="455" t="n">
        <v>1591409</v>
      </c>
      <c r="AF2336" s="455" t="n">
        <v>1390335</v>
      </c>
      <c r="AG2336" s="455" t="n">
        <v>62040</v>
      </c>
      <c r="AH2336" s="455" t="n">
        <v>0</v>
      </c>
      <c r="AI2336" s="455" t="n">
        <v>139034</v>
      </c>
      <c r="AJ2336" s="455" t="n">
        <v>0</v>
      </c>
      <c r="AK2336" s="455" t="n">
        <v>0</v>
      </c>
      <c r="AL2336" s="455" t="n">
        <v>0</v>
      </c>
      <c r="AM2336" s="455" t="n">
        <v>0</v>
      </c>
      <c r="AN2336" s="455" t="n">
        <v>0</v>
      </c>
      <c r="AO2336" s="455" t="n">
        <v>0</v>
      </c>
      <c r="AP2336" s="455" t="n">
        <v>0</v>
      </c>
      <c r="AQ2336" s="455" t="n">
        <v>0</v>
      </c>
      <c r="AR2336" s="418" t="inlineStr"/>
      <c r="AS2336" s="418" t="inlineStr">
        <is>
          <t>ថ្លៃដឹកជញ្ជូន និងសេវា</t>
        </is>
      </c>
      <c r="AT2336" s="418" t="inlineStr">
        <is>
          <t>បានប្រកាសពន្ធ</t>
        </is>
      </c>
    </row>
    <row r="2337">
      <c r="A2337" s="417" t="n">
        <v>2328</v>
      </c>
      <c r="B2337" s="418" t="inlineStr">
        <is>
          <t>Gate Fee and Lift Off Empty Container</t>
        </is>
      </c>
      <c r="C2337" s="418" t="inlineStr">
        <is>
          <t>ឃឺន + ណាហ្គែល</t>
        </is>
      </c>
      <c r="D2337" s="418" t="inlineStr">
        <is>
          <t>L001-100045189</t>
        </is>
      </c>
      <c r="E2337" s="418" t="inlineStr">
        <is>
          <t>PTI2224420</t>
        </is>
      </c>
      <c r="F2337" s="419" t="n">
        <v>44887</v>
      </c>
      <c r="G2337" s="420" t="n">
        <v>182792</v>
      </c>
      <c r="H2337" s="418" t="n"/>
      <c r="I2337" s="455" t="n">
        <v>182792</v>
      </c>
      <c r="J2337" s="418">
        <f>IF(L2337&lt;&gt;"",L2337,K2337)</f>
        <v/>
      </c>
      <c r="K2337" s="418">
        <f>IF(AND(T2337=TRUE, U2337=TRUE, V2337=TRUE), IF(W2337&lt;-0.05, "អនុញ្ញាត (អ្នកផ្គត់ផ្គង់ប្រកាសខ្វះ)", "បានប្រកាស (អនុញ្ញាត)"), IF(AND(T2337=FALSE, U2337=FALSE, V2337=FALSE), "ព្យួរទុក (មិនមានទិន្នន័យ)", "ប្រកាសខុស (ព្យួរទុក)"))</f>
        <v/>
      </c>
      <c r="L2337" s="418" t="inlineStr"/>
      <c r="M2337" s="418" t="inlineStr"/>
      <c r="N2337" s="455" t="n"/>
      <c r="O2337" s="455">
        <f>IF(W2337&lt;0,AI2337,I2337)</f>
        <v/>
      </c>
      <c r="P2337" s="455">
        <f>I2337-O2337</f>
        <v/>
      </c>
      <c r="Q2337" s="418" t="n"/>
      <c r="R2337" s="418" t="inlineStr">
        <is>
          <t>PTI2224420</t>
        </is>
      </c>
      <c r="S2337" s="418" t="inlineStr">
        <is>
          <t>PTI2224420</t>
        </is>
      </c>
      <c r="T2337" s="418">
        <f>R2337=S2337</f>
        <v/>
      </c>
      <c r="U2337" s="418">
        <f>AND(MONTH(F2337)=MONTH(Y2337), YEAR(F2337)=YEAR(Y2337))</f>
        <v/>
      </c>
      <c r="V2337" s="418">
        <f>AND(AC2337&lt;&gt;"", 'Company information'!D$4&lt;&gt;"", RIGHT(SUBSTITUTE(AC2337,"-",""),9)=RIGHT(SUBSTITUTE('Company information'!D$4,"-",""),9))</f>
        <v/>
      </c>
      <c r="W2337" s="418">
        <f>AI2337-I2337</f>
        <v/>
      </c>
      <c r="X2337" s="455" t="n"/>
      <c r="Y2337" s="419" t="n">
        <v>44887</v>
      </c>
      <c r="Z2337" s="418" t="inlineStr">
        <is>
          <t>PTI2224420</t>
        </is>
      </c>
      <c r="AA2337" s="418" t="inlineStr"/>
      <c r="AB2337" s="418" t="inlineStr">
        <is>
          <t>បុគ្គលជាប់អាករ</t>
        </is>
      </c>
      <c r="AC2337" s="418" t="inlineStr">
        <is>
          <t>L001-100067123</t>
        </is>
      </c>
      <c r="AD2337" s="418" t="inlineStr">
        <is>
          <t>រីឡាយអេប៊ល សូស អ៊ិនដាសស្រ្ទៀល (ខេមបូឌា)</t>
        </is>
      </c>
      <c r="AE2337" s="455" t="n">
        <v>2072756</v>
      </c>
      <c r="AF2337" s="455" t="n">
        <v>1827924</v>
      </c>
      <c r="AG2337" s="455" t="n">
        <v>62040</v>
      </c>
      <c r="AH2337" s="455" t="n">
        <v>0</v>
      </c>
      <c r="AI2337" s="455" t="n">
        <v>182792</v>
      </c>
      <c r="AJ2337" s="455" t="n">
        <v>0</v>
      </c>
      <c r="AK2337" s="455" t="n">
        <v>0</v>
      </c>
      <c r="AL2337" s="455" t="n">
        <v>0</v>
      </c>
      <c r="AM2337" s="455" t="n">
        <v>0</v>
      </c>
      <c r="AN2337" s="455" t="n">
        <v>0</v>
      </c>
      <c r="AO2337" s="455" t="n">
        <v>0</v>
      </c>
      <c r="AP2337" s="455" t="n">
        <v>0</v>
      </c>
      <c r="AQ2337" s="455" t="n">
        <v>0</v>
      </c>
      <c r="AR2337" s="418" t="inlineStr"/>
      <c r="AS2337" s="418" t="inlineStr">
        <is>
          <t>ថ្លៃដឹកជញ្ជូន និងសេវា</t>
        </is>
      </c>
      <c r="AT2337" s="418" t="inlineStr">
        <is>
          <t>បានប្រកាសពន្ធ</t>
        </is>
      </c>
    </row>
    <row r="2338">
      <c r="A2338" s="417" t="n">
        <v>2329</v>
      </c>
      <c r="B2338" s="418" t="inlineStr">
        <is>
          <t>Customs Clearance Fee, Extra Trucking Fee, Non-Original Insurance, Permit Fee, Service Charge and Handling Fee</t>
        </is>
      </c>
      <c r="C2338" s="418" t="inlineStr">
        <is>
          <t>ឃឺន + ណាហ្គែល</t>
        </is>
      </c>
      <c r="D2338" s="418" t="inlineStr">
        <is>
          <t>L001-100045189</t>
        </is>
      </c>
      <c r="E2338" s="418" t="inlineStr">
        <is>
          <t>PTI2224419</t>
        </is>
      </c>
      <c r="F2338" s="419" t="n">
        <v>44887</v>
      </c>
      <c r="G2338" s="420" t="n">
        <v>105419</v>
      </c>
      <c r="H2338" s="418" t="n"/>
      <c r="I2338" s="455" t="n">
        <v>105419</v>
      </c>
      <c r="J2338" s="418">
        <f>IF(L2338&lt;&gt;"",L2338,K2338)</f>
        <v/>
      </c>
      <c r="K2338" s="418">
        <f>IF(AND(T2338=TRUE, U2338=TRUE, V2338=TRUE), IF(W2338&lt;-0.05, "អនុញ្ញាត (អ្នកផ្គត់ផ្គង់ប្រកាសខ្វះ)", "បានប្រកាស (អនុញ្ញាត)"), IF(AND(T2338=FALSE, U2338=FALSE, V2338=FALSE), "ព្យួរទុក (មិនមានទិន្នន័យ)", "ប្រកាសខុស (ព្យួរទុក)"))</f>
        <v/>
      </c>
      <c r="L2338" s="418" t="inlineStr"/>
      <c r="M2338" s="418" t="inlineStr"/>
      <c r="N2338" s="455" t="n"/>
      <c r="O2338" s="455">
        <f>IF(W2338&lt;0,AI2338,I2338)</f>
        <v/>
      </c>
      <c r="P2338" s="455">
        <f>I2338-O2338</f>
        <v/>
      </c>
      <c r="Q2338" s="418" t="n"/>
      <c r="R2338" s="418" t="inlineStr">
        <is>
          <t>PTI2224419</t>
        </is>
      </c>
      <c r="S2338" s="418" t="inlineStr">
        <is>
          <t>PTI2224419</t>
        </is>
      </c>
      <c r="T2338" s="418">
        <f>R2338=S2338</f>
        <v/>
      </c>
      <c r="U2338" s="418">
        <f>AND(MONTH(F2338)=MONTH(Y2338), YEAR(F2338)=YEAR(Y2338))</f>
        <v/>
      </c>
      <c r="V2338" s="418">
        <f>AND(AC2338&lt;&gt;"", 'Company information'!D$4&lt;&gt;"", RIGHT(SUBSTITUTE(AC2338,"-",""),9)=RIGHT(SUBSTITUTE('Company information'!D$4,"-",""),9))</f>
        <v/>
      </c>
      <c r="W2338" s="418">
        <f>AI2338-I2338</f>
        <v/>
      </c>
      <c r="X2338" s="455" t="n"/>
      <c r="Y2338" s="419" t="n">
        <v>44887</v>
      </c>
      <c r="Z2338" s="418" t="inlineStr">
        <is>
          <t>PTI2224419</t>
        </is>
      </c>
      <c r="AA2338" s="418" t="inlineStr"/>
      <c r="AB2338" s="418" t="inlineStr">
        <is>
          <t>បុគ្គលជាប់អាករ</t>
        </is>
      </c>
      <c r="AC2338" s="418" t="inlineStr">
        <is>
          <t>L001-100067123</t>
        </is>
      </c>
      <c r="AD2338" s="418" t="inlineStr">
        <is>
          <t>រីឡាយអេប៊ល សូស អ៊ិនដាសស្រ្ទៀល (ខេមបូឌា)</t>
        </is>
      </c>
      <c r="AE2338" s="455" t="n">
        <v>1221650</v>
      </c>
      <c r="AF2338" s="455" t="n">
        <v>1054191</v>
      </c>
      <c r="AG2338" s="455" t="n">
        <v>62040</v>
      </c>
      <c r="AH2338" s="455" t="n">
        <v>0</v>
      </c>
      <c r="AI2338" s="455" t="n">
        <v>105419</v>
      </c>
      <c r="AJ2338" s="455" t="n">
        <v>0</v>
      </c>
      <c r="AK2338" s="455" t="n">
        <v>0</v>
      </c>
      <c r="AL2338" s="455" t="n">
        <v>0</v>
      </c>
      <c r="AM2338" s="455" t="n">
        <v>0</v>
      </c>
      <c r="AN2338" s="455" t="n">
        <v>0</v>
      </c>
      <c r="AO2338" s="455" t="n">
        <v>0</v>
      </c>
      <c r="AP2338" s="455" t="n">
        <v>0</v>
      </c>
      <c r="AQ2338" s="455" t="n">
        <v>0</v>
      </c>
      <c r="AR2338" s="418" t="inlineStr"/>
      <c r="AS2338" s="418" t="inlineStr">
        <is>
          <t>ថ្លៃដឹកជញ្ជូន និងសេវា</t>
        </is>
      </c>
      <c r="AT2338" s="418" t="inlineStr">
        <is>
          <t>បានប្រកាសពន្ធ</t>
        </is>
      </c>
    </row>
    <row r="2339">
      <c r="A2339" s="417" t="n">
        <v>2330</v>
      </c>
      <c r="B2339" s="418" t="inlineStr">
        <is>
          <t>Ocean Freight Charge TW-SIH</t>
        </is>
      </c>
      <c r="C2339" s="418" t="inlineStr">
        <is>
          <t>ឃឺន + ណាហ្គែល</t>
        </is>
      </c>
      <c r="D2339" s="418" t="inlineStr">
        <is>
          <t>L001-100045189</t>
        </is>
      </c>
      <c r="E2339" s="418" t="inlineStr">
        <is>
          <t>PTI2224481</t>
        </is>
      </c>
      <c r="F2339" s="419" t="n">
        <v>44888</v>
      </c>
      <c r="G2339" s="420" t="n">
        <v>124050</v>
      </c>
      <c r="H2339" s="418" t="n"/>
      <c r="I2339" s="455" t="n">
        <v>124050</v>
      </c>
      <c r="J2339" s="418">
        <f>IF(L2339&lt;&gt;"",L2339,K2339)</f>
        <v/>
      </c>
      <c r="K2339" s="418">
        <f>IF(AND(T2339=TRUE, U2339=TRUE, V2339=TRUE), IF(W2339&lt;-0.05, "អនុញ្ញាត (អ្នកផ្គត់ផ្គង់ប្រកាសខ្វះ)", "បានប្រកាស (អនុញ្ញាត)"), IF(AND(T2339=FALSE, U2339=FALSE, V2339=FALSE), "ព្យួរទុក (មិនមានទិន្នន័យ)", "ប្រកាសខុស (ព្យួរទុក)"))</f>
        <v/>
      </c>
      <c r="L2339" s="418" t="inlineStr"/>
      <c r="M2339" s="418" t="inlineStr"/>
      <c r="N2339" s="455" t="n"/>
      <c r="O2339" s="455">
        <f>IF(W2339&lt;0,AI2339,I2339)</f>
        <v/>
      </c>
      <c r="P2339" s="455">
        <f>I2339-O2339</f>
        <v/>
      </c>
      <c r="Q2339" s="418" t="n"/>
      <c r="R2339" s="418" t="inlineStr">
        <is>
          <t>PTI2224481</t>
        </is>
      </c>
      <c r="S2339" s="418" t="inlineStr">
        <is>
          <t>PTI2224481</t>
        </is>
      </c>
      <c r="T2339" s="418">
        <f>R2339=S2339</f>
        <v/>
      </c>
      <c r="U2339" s="418">
        <f>AND(MONTH(F2339)=MONTH(Y2339), YEAR(F2339)=YEAR(Y2339))</f>
        <v/>
      </c>
      <c r="V2339" s="418">
        <f>AND(AC2339&lt;&gt;"", 'Company information'!D$4&lt;&gt;"", RIGHT(SUBSTITUTE(AC2339,"-",""),9)=RIGHT(SUBSTITUTE('Company information'!D$4,"-",""),9))</f>
        <v/>
      </c>
      <c r="W2339" s="418">
        <f>AI2339-I2339</f>
        <v/>
      </c>
      <c r="X2339" s="455" t="n"/>
      <c r="Y2339" s="419" t="n">
        <v>44888</v>
      </c>
      <c r="Z2339" s="418" t="inlineStr">
        <is>
          <t>PTI2224481</t>
        </is>
      </c>
      <c r="AA2339" s="418" t="inlineStr"/>
      <c r="AB2339" s="418" t="inlineStr">
        <is>
          <t>បុគ្គលជាប់អាករ</t>
        </is>
      </c>
      <c r="AC2339" s="418" t="inlineStr">
        <is>
          <t>L001-100067123</t>
        </is>
      </c>
      <c r="AD2339" s="418" t="inlineStr">
        <is>
          <t>រីឡាយអេប៊ល សូស អ៊ិនដាសស្រ្ទៀល (ខេមបូឌា)</t>
        </is>
      </c>
      <c r="AE2339" s="455" t="n">
        <v>1421406</v>
      </c>
      <c r="AF2339" s="455" t="n">
        <v>1240500</v>
      </c>
      <c r="AG2339" s="455" t="n">
        <v>56856</v>
      </c>
      <c r="AH2339" s="455" t="n">
        <v>0</v>
      </c>
      <c r="AI2339" s="455" t="n">
        <v>124050</v>
      </c>
      <c r="AJ2339" s="455" t="n">
        <v>0</v>
      </c>
      <c r="AK2339" s="455" t="n">
        <v>0</v>
      </c>
      <c r="AL2339" s="455" t="n">
        <v>0</v>
      </c>
      <c r="AM2339" s="455" t="n">
        <v>0</v>
      </c>
      <c r="AN2339" s="455" t="n">
        <v>0</v>
      </c>
      <c r="AO2339" s="455" t="n">
        <v>0</v>
      </c>
      <c r="AP2339" s="455" t="n">
        <v>0</v>
      </c>
      <c r="AQ2339" s="455" t="n">
        <v>0</v>
      </c>
      <c r="AR2339" s="418" t="inlineStr"/>
      <c r="AS2339" s="418" t="inlineStr">
        <is>
          <t>ថ្លៃដឹកជញ្ជូន និងសេវា</t>
        </is>
      </c>
      <c r="AT2339" s="418" t="inlineStr">
        <is>
          <t>បានប្រកាសពន្ធ</t>
        </is>
      </c>
    </row>
    <row r="2340">
      <c r="A2340" s="417" t="n">
        <v>2331</v>
      </c>
      <c r="B2340" s="418" t="inlineStr">
        <is>
          <t>Customs Clearance Fee, Permit Fee, Import Deposit and Handling Fee</t>
        </is>
      </c>
      <c r="C2340" s="418" t="inlineStr">
        <is>
          <t>ឃឺន + ណាហ្គែល</t>
        </is>
      </c>
      <c r="D2340" s="418" t="inlineStr">
        <is>
          <t>L001-100045189</t>
        </is>
      </c>
      <c r="E2340" s="418" t="inlineStr">
        <is>
          <t>PTI2224480</t>
        </is>
      </c>
      <c r="F2340" s="419" t="n">
        <v>44888</v>
      </c>
      <c r="G2340" s="420" t="n">
        <v>126802</v>
      </c>
      <c r="H2340" s="418" t="n"/>
      <c r="I2340" s="455" t="n">
        <v>126802</v>
      </c>
      <c r="J2340" s="418">
        <f>IF(L2340&lt;&gt;"",L2340,K2340)</f>
        <v/>
      </c>
      <c r="K2340" s="418">
        <f>IF(AND(T2340=TRUE, U2340=TRUE, V2340=TRUE), IF(W2340&lt;-0.05, "អនុញ្ញាត (អ្នកផ្គត់ផ្គង់ប្រកាសខ្វះ)", "បានប្រកាស (អនុញ្ញាត)"), IF(AND(T2340=FALSE, U2340=FALSE, V2340=FALSE), "ព្យួរទុក (មិនមានទិន្នន័យ)", "ប្រកាសខុស (ព្យួរទុក)"))</f>
        <v/>
      </c>
      <c r="L2340" s="418" t="inlineStr"/>
      <c r="M2340" s="418" t="inlineStr"/>
      <c r="N2340" s="455" t="n"/>
      <c r="O2340" s="455">
        <f>IF(W2340&lt;0,AI2340,I2340)</f>
        <v/>
      </c>
      <c r="P2340" s="455">
        <f>I2340-O2340</f>
        <v/>
      </c>
      <c r="Q2340" s="418" t="n"/>
      <c r="R2340" s="418" t="inlineStr">
        <is>
          <t>PTI2224480</t>
        </is>
      </c>
      <c r="S2340" s="418" t="inlineStr">
        <is>
          <t>PTI2224480</t>
        </is>
      </c>
      <c r="T2340" s="418">
        <f>R2340=S2340</f>
        <v/>
      </c>
      <c r="U2340" s="418">
        <f>AND(MONTH(F2340)=MONTH(Y2340), YEAR(F2340)=YEAR(Y2340))</f>
        <v/>
      </c>
      <c r="V2340" s="418">
        <f>AND(AC2340&lt;&gt;"", 'Company information'!D$4&lt;&gt;"", RIGHT(SUBSTITUTE(AC2340,"-",""),9)=RIGHT(SUBSTITUTE('Company information'!D$4,"-",""),9))</f>
        <v/>
      </c>
      <c r="W2340" s="418">
        <f>AI2340-I2340</f>
        <v/>
      </c>
      <c r="X2340" s="455" t="n"/>
      <c r="Y2340" s="419" t="n">
        <v>44888</v>
      </c>
      <c r="Z2340" s="418" t="inlineStr">
        <is>
          <t>PTI2224480</t>
        </is>
      </c>
      <c r="AA2340" s="418" t="inlineStr"/>
      <c r="AB2340" s="418" t="inlineStr">
        <is>
          <t>បុគ្គលជាប់អាករ</t>
        </is>
      </c>
      <c r="AC2340" s="418" t="inlineStr">
        <is>
          <t>L001-100067123</t>
        </is>
      </c>
      <c r="AD2340" s="418" t="inlineStr">
        <is>
          <t>រីឡាយអេប៊ល សូស អ៊ិនដាសស្រ្ទៀល (ខេមបូឌា)</t>
        </is>
      </c>
      <c r="AE2340" s="455" t="n">
        <v>1451674</v>
      </c>
      <c r="AF2340" s="455" t="n">
        <v>1268016</v>
      </c>
      <c r="AG2340" s="455" t="n">
        <v>56856</v>
      </c>
      <c r="AH2340" s="455" t="n">
        <v>0</v>
      </c>
      <c r="AI2340" s="455" t="n">
        <v>126802</v>
      </c>
      <c r="AJ2340" s="455" t="n">
        <v>0</v>
      </c>
      <c r="AK2340" s="455" t="n">
        <v>0</v>
      </c>
      <c r="AL2340" s="455" t="n">
        <v>0</v>
      </c>
      <c r="AM2340" s="455" t="n">
        <v>0</v>
      </c>
      <c r="AN2340" s="455" t="n">
        <v>0</v>
      </c>
      <c r="AO2340" s="455" t="n">
        <v>0</v>
      </c>
      <c r="AP2340" s="455" t="n">
        <v>0</v>
      </c>
      <c r="AQ2340" s="455" t="n">
        <v>0</v>
      </c>
      <c r="AR2340" s="418" t="inlineStr"/>
      <c r="AS2340" s="418" t="inlineStr">
        <is>
          <t>ថ្លៃដឹកជញ្ជូន និងសេវា</t>
        </is>
      </c>
      <c r="AT2340" s="418" t="inlineStr">
        <is>
          <t>បានប្រកាសពន្ធ</t>
        </is>
      </c>
    </row>
    <row r="2341">
      <c r="A2341" s="417" t="n">
        <v>2332</v>
      </c>
      <c r="B2341" s="418" t="inlineStr">
        <is>
          <t>Customs Clearance Fee, Extra Trucking Fee, Non-Original Insurance, Service Charge and Handling Charge</t>
        </is>
      </c>
      <c r="C2341" s="418" t="inlineStr">
        <is>
          <t>ឃឺន + ណាហ្គែល</t>
        </is>
      </c>
      <c r="D2341" s="418" t="inlineStr">
        <is>
          <t>L001-100045189</t>
        </is>
      </c>
      <c r="E2341" s="418" t="inlineStr">
        <is>
          <t>PTI2224479</t>
        </is>
      </c>
      <c r="F2341" s="419" t="n">
        <v>44888</v>
      </c>
      <c r="G2341" s="420" t="n">
        <v>124050</v>
      </c>
      <c r="H2341" s="418" t="n"/>
      <c r="I2341" s="455" t="n">
        <v>124050</v>
      </c>
      <c r="J2341" s="418">
        <f>IF(L2341&lt;&gt;"",L2341,K2341)</f>
        <v/>
      </c>
      <c r="K2341" s="418">
        <f>IF(AND(T2341=TRUE, U2341=TRUE, V2341=TRUE), IF(W2341&lt;-0.05, "អនុញ្ញាត (អ្នកផ្គត់ផ្គង់ប្រកាសខ្វះ)", "បានប្រកាស (អនុញ្ញាត)"), IF(AND(T2341=FALSE, U2341=FALSE, V2341=FALSE), "ព្យួរទុក (មិនមានទិន្នន័យ)", "ប្រកាសខុស (ព្យួរទុក)"))</f>
        <v/>
      </c>
      <c r="L2341" s="418" t="inlineStr"/>
      <c r="M2341" s="418" t="inlineStr"/>
      <c r="N2341" s="455" t="n"/>
      <c r="O2341" s="455">
        <f>IF(W2341&lt;0,AI2341,I2341)</f>
        <v/>
      </c>
      <c r="P2341" s="455">
        <f>I2341-O2341</f>
        <v/>
      </c>
      <c r="Q2341" s="418" t="n"/>
      <c r="R2341" s="418" t="inlineStr">
        <is>
          <t>PTI2224479</t>
        </is>
      </c>
      <c r="S2341" s="418" t="inlineStr">
        <is>
          <t>PTI2224479</t>
        </is>
      </c>
      <c r="T2341" s="418">
        <f>R2341=S2341</f>
        <v/>
      </c>
      <c r="U2341" s="418">
        <f>AND(MONTH(F2341)=MONTH(Y2341), YEAR(F2341)=YEAR(Y2341))</f>
        <v/>
      </c>
      <c r="V2341" s="418">
        <f>AND(AC2341&lt;&gt;"", 'Company information'!D$4&lt;&gt;"", RIGHT(SUBSTITUTE(AC2341,"-",""),9)=RIGHT(SUBSTITUTE('Company information'!D$4,"-",""),9))</f>
        <v/>
      </c>
      <c r="W2341" s="418">
        <f>AI2341-I2341</f>
        <v/>
      </c>
      <c r="X2341" s="455" t="n"/>
      <c r="Y2341" s="419" t="n">
        <v>44888</v>
      </c>
      <c r="Z2341" s="418" t="inlineStr">
        <is>
          <t>PTI2224479</t>
        </is>
      </c>
      <c r="AA2341" s="418" t="inlineStr"/>
      <c r="AB2341" s="418" t="inlineStr">
        <is>
          <t>បុគ្គលជាប់អាករ</t>
        </is>
      </c>
      <c r="AC2341" s="418" t="inlineStr">
        <is>
          <t>L001-100067123</t>
        </is>
      </c>
      <c r="AD2341" s="418" t="inlineStr">
        <is>
          <t>រីឡាយអេប៊ល សូស អ៊ិនដាសស្រ្ទៀល (ខេមបូឌា)</t>
        </is>
      </c>
      <c r="AE2341" s="455" t="n">
        <v>1421406</v>
      </c>
      <c r="AF2341" s="455" t="n">
        <v>1240500</v>
      </c>
      <c r="AG2341" s="455" t="n">
        <v>56856</v>
      </c>
      <c r="AH2341" s="455" t="n">
        <v>0</v>
      </c>
      <c r="AI2341" s="455" t="n">
        <v>124050</v>
      </c>
      <c r="AJ2341" s="455" t="n">
        <v>0</v>
      </c>
      <c r="AK2341" s="455" t="n">
        <v>0</v>
      </c>
      <c r="AL2341" s="455" t="n">
        <v>0</v>
      </c>
      <c r="AM2341" s="455" t="n">
        <v>0</v>
      </c>
      <c r="AN2341" s="455" t="n">
        <v>0</v>
      </c>
      <c r="AO2341" s="455" t="n">
        <v>0</v>
      </c>
      <c r="AP2341" s="455" t="n">
        <v>0</v>
      </c>
      <c r="AQ2341" s="455" t="n">
        <v>0</v>
      </c>
      <c r="AR2341" s="418" t="inlineStr"/>
      <c r="AS2341" s="418" t="inlineStr">
        <is>
          <t>ថ្លៃដឹកជញ្ជូន និងសេវា</t>
        </is>
      </c>
      <c r="AT2341" s="418" t="inlineStr">
        <is>
          <t>បានប្រកាសពន្ធ</t>
        </is>
      </c>
    </row>
    <row r="2342">
      <c r="A2342" s="417" t="n">
        <v>2333</v>
      </c>
      <c r="B2342" s="418" t="inlineStr">
        <is>
          <t>Low Sulphur Fuel Surcharge</t>
        </is>
      </c>
      <c r="C2342" s="418" t="inlineStr">
        <is>
          <t>ឃឺន + ណាហ្គែល</t>
        </is>
      </c>
      <c r="D2342" s="418" t="inlineStr">
        <is>
          <t>L001-100045189</t>
        </is>
      </c>
      <c r="E2342" s="418" t="inlineStr">
        <is>
          <t>PTI2224478</t>
        </is>
      </c>
      <c r="F2342" s="419" t="n">
        <v>44888</v>
      </c>
      <c r="G2342" s="420" t="n">
        <v>124050</v>
      </c>
      <c r="H2342" s="418" t="n"/>
      <c r="I2342" s="455" t="n">
        <v>124050</v>
      </c>
      <c r="J2342" s="418">
        <f>IF(L2342&lt;&gt;"",L2342,K2342)</f>
        <v/>
      </c>
      <c r="K2342" s="418">
        <f>IF(AND(T2342=TRUE, U2342=TRUE, V2342=TRUE), IF(W2342&lt;-0.05, "អនុញ្ញាត (អ្នកផ្គត់ផ្គង់ប្រកាសខ្វះ)", "បានប្រកាស (អនុញ្ញាត)"), IF(AND(T2342=FALSE, U2342=FALSE, V2342=FALSE), "ព្យួរទុក (មិនមានទិន្នន័យ)", "ប្រកាសខុស (ព្យួរទុក)"))</f>
        <v/>
      </c>
      <c r="L2342" s="418" t="inlineStr"/>
      <c r="M2342" s="418" t="inlineStr"/>
      <c r="N2342" s="455" t="n"/>
      <c r="O2342" s="455">
        <f>IF(W2342&lt;0,AI2342,I2342)</f>
        <v/>
      </c>
      <c r="P2342" s="455">
        <f>I2342-O2342</f>
        <v/>
      </c>
      <c r="Q2342" s="418" t="n"/>
      <c r="R2342" s="418" t="inlineStr">
        <is>
          <t>PTI2224478</t>
        </is>
      </c>
      <c r="S2342" s="418" t="inlineStr">
        <is>
          <t>PTI2224478</t>
        </is>
      </c>
      <c r="T2342" s="418">
        <f>R2342=S2342</f>
        <v/>
      </c>
      <c r="U2342" s="418">
        <f>AND(MONTH(F2342)=MONTH(Y2342), YEAR(F2342)=YEAR(Y2342))</f>
        <v/>
      </c>
      <c r="V2342" s="418">
        <f>AND(AC2342&lt;&gt;"", 'Company information'!D$4&lt;&gt;"", RIGHT(SUBSTITUTE(AC2342,"-",""),9)=RIGHT(SUBSTITUTE('Company information'!D$4,"-",""),9))</f>
        <v/>
      </c>
      <c r="W2342" s="418">
        <f>AI2342-I2342</f>
        <v/>
      </c>
      <c r="X2342" s="455" t="n"/>
      <c r="Y2342" s="419" t="n">
        <v>44888</v>
      </c>
      <c r="Z2342" s="418" t="inlineStr">
        <is>
          <t>PTI2224478</t>
        </is>
      </c>
      <c r="AA2342" s="418" t="inlineStr"/>
      <c r="AB2342" s="418" t="inlineStr">
        <is>
          <t>បុគ្គលជាប់អាករ</t>
        </is>
      </c>
      <c r="AC2342" s="418" t="inlineStr">
        <is>
          <t>L001-100067123</t>
        </is>
      </c>
      <c r="AD2342" s="418" t="inlineStr">
        <is>
          <t>រីឡាយអេប៊ល សូស អ៊ិនដាសស្រ្ទៀល (ខេមបូឌា)</t>
        </is>
      </c>
      <c r="AE2342" s="455" t="n">
        <v>1421406</v>
      </c>
      <c r="AF2342" s="455" t="n">
        <v>1240500</v>
      </c>
      <c r="AG2342" s="455" t="n">
        <v>56856</v>
      </c>
      <c r="AH2342" s="455" t="n">
        <v>0</v>
      </c>
      <c r="AI2342" s="455" t="n">
        <v>124050</v>
      </c>
      <c r="AJ2342" s="455" t="n">
        <v>0</v>
      </c>
      <c r="AK2342" s="455" t="n">
        <v>0</v>
      </c>
      <c r="AL2342" s="455" t="n">
        <v>0</v>
      </c>
      <c r="AM2342" s="455" t="n">
        <v>0</v>
      </c>
      <c r="AN2342" s="455" t="n">
        <v>0</v>
      </c>
      <c r="AO2342" s="455" t="n">
        <v>0</v>
      </c>
      <c r="AP2342" s="455" t="n">
        <v>0</v>
      </c>
      <c r="AQ2342" s="455" t="n">
        <v>0</v>
      </c>
      <c r="AR2342" s="418" t="inlineStr"/>
      <c r="AS2342" s="418" t="inlineStr">
        <is>
          <t>ថ្លៃដឹកជញ្ជូន និងសេវា</t>
        </is>
      </c>
      <c r="AT2342" s="418" t="inlineStr">
        <is>
          <t>បានប្រកាសពន្ធ</t>
        </is>
      </c>
    </row>
    <row r="2343">
      <c r="A2343" s="417" t="n">
        <v>2334</v>
      </c>
      <c r="B2343" s="418" t="inlineStr">
        <is>
          <t>Customs Clearance Fee, Extra Trucking Fee, Non-Original Insurance, Permit Fee, Service Charge and Handling Charge</t>
        </is>
      </c>
      <c r="C2343" s="418" t="inlineStr">
        <is>
          <t>ឃឺន + ណាហ្គែល</t>
        </is>
      </c>
      <c r="D2343" s="418" t="inlineStr">
        <is>
          <t>L001-100045189</t>
        </is>
      </c>
      <c r="E2343" s="418" t="inlineStr">
        <is>
          <t>PTI2224096</t>
        </is>
      </c>
      <c r="F2343" s="419" t="n">
        <v>44886</v>
      </c>
      <c r="G2343" s="420" t="n">
        <v>26891</v>
      </c>
      <c r="H2343" s="418" t="n"/>
      <c r="I2343" s="455" t="n">
        <v>26891</v>
      </c>
      <c r="J2343" s="418">
        <f>IF(L2343&lt;&gt;"",L2343,K2343)</f>
        <v/>
      </c>
      <c r="K2343" s="418">
        <f>IF(AND(T2343=TRUE, U2343=TRUE, V2343=TRUE), IF(W2343&lt;-0.05, "អនុញ្ញាត (អ្នកផ្គត់ផ្គង់ប្រកាសខ្វះ)", "បានប្រកាស (អនុញ្ញាត)"), IF(AND(T2343=FALSE, U2343=FALSE, V2343=FALSE), "ព្យួរទុក (មិនមានទិន្នន័យ)", "ប្រកាសខុស (ព្យួរទុក)"))</f>
        <v/>
      </c>
      <c r="L2343" s="418" t="inlineStr"/>
      <c r="M2343" s="418" t="inlineStr"/>
      <c r="N2343" s="455" t="n"/>
      <c r="O2343" s="455">
        <f>IF(W2343&lt;0,AI2343,I2343)</f>
        <v/>
      </c>
      <c r="P2343" s="455">
        <f>I2343-O2343</f>
        <v/>
      </c>
      <c r="Q2343" s="418" t="n"/>
      <c r="R2343" s="418" t="inlineStr">
        <is>
          <t>PTI2224096</t>
        </is>
      </c>
      <c r="S2343" s="418" t="inlineStr">
        <is>
          <t>PTI2224096</t>
        </is>
      </c>
      <c r="T2343" s="418">
        <f>R2343=S2343</f>
        <v/>
      </c>
      <c r="U2343" s="418">
        <f>AND(MONTH(F2343)=MONTH(Y2343), YEAR(F2343)=YEAR(Y2343))</f>
        <v/>
      </c>
      <c r="V2343" s="418">
        <f>AND(AC2343&lt;&gt;"", 'Company information'!D$4&lt;&gt;"", RIGHT(SUBSTITUTE(AC2343,"-",""),9)=RIGHT(SUBSTITUTE('Company information'!D$4,"-",""),9))</f>
        <v/>
      </c>
      <c r="W2343" s="418">
        <f>AI2343-I2343</f>
        <v/>
      </c>
      <c r="X2343" s="455" t="n"/>
      <c r="Y2343" s="419" t="n">
        <v>44886</v>
      </c>
      <c r="Z2343" s="418" t="inlineStr">
        <is>
          <t>PTI2224096</t>
        </is>
      </c>
      <c r="AA2343" s="418" t="inlineStr"/>
      <c r="AB2343" s="418" t="inlineStr">
        <is>
          <t>បុគ្គលជាប់អាករ</t>
        </is>
      </c>
      <c r="AC2343" s="418" t="inlineStr">
        <is>
          <t>L001-100067123</t>
        </is>
      </c>
      <c r="AD2343" s="418" t="inlineStr">
        <is>
          <t>រីឡាយអេប៊ល សូស អ៊ិនដាសស្រ្ទៀល (ខេមបូឌា)</t>
        </is>
      </c>
      <c r="AE2343" s="455" t="n">
        <v>295796</v>
      </c>
      <c r="AF2343" s="455" t="n">
        <v>268905</v>
      </c>
      <c r="AG2343" s="455" t="n">
        <v>0</v>
      </c>
      <c r="AH2343" s="455" t="n">
        <v>0</v>
      </c>
      <c r="AI2343" s="455" t="n">
        <v>26891</v>
      </c>
      <c r="AJ2343" s="455" t="n">
        <v>0</v>
      </c>
      <c r="AK2343" s="455" t="n">
        <v>0</v>
      </c>
      <c r="AL2343" s="455" t="n">
        <v>0</v>
      </c>
      <c r="AM2343" s="455" t="n">
        <v>0</v>
      </c>
      <c r="AN2343" s="455" t="n">
        <v>0</v>
      </c>
      <c r="AO2343" s="455" t="n">
        <v>0</v>
      </c>
      <c r="AP2343" s="455" t="n">
        <v>0</v>
      </c>
      <c r="AQ2343" s="455" t="n">
        <v>0</v>
      </c>
      <c r="AR2343" s="418" t="inlineStr"/>
      <c r="AS2343" s="418" t="inlineStr">
        <is>
          <t>ថ្លៃដឹកជញ្ជូន និងសេវា</t>
        </is>
      </c>
      <c r="AT2343" s="418" t="inlineStr">
        <is>
          <t>បានប្រកាសពន្ធ</t>
        </is>
      </c>
    </row>
    <row r="2344">
      <c r="A2344" s="417" t="n">
        <v>2335</v>
      </c>
      <c r="B2344" s="418" t="inlineStr">
        <is>
          <t>O/F Charge from Busan-SIH</t>
        </is>
      </c>
      <c r="C2344" s="418" t="inlineStr">
        <is>
          <t>ឃឺន + ណាហ្គែល</t>
        </is>
      </c>
      <c r="D2344" s="418" t="inlineStr">
        <is>
          <t>L001-100045189</t>
        </is>
      </c>
      <c r="E2344" s="418" t="inlineStr">
        <is>
          <t>PTI2224163</t>
        </is>
      </c>
      <c r="F2344" s="419" t="n">
        <v>44886</v>
      </c>
      <c r="G2344" s="420" t="n">
        <v>26891</v>
      </c>
      <c r="H2344" s="418" t="n"/>
      <c r="I2344" s="455" t="n">
        <v>26891</v>
      </c>
      <c r="J2344" s="418">
        <f>IF(L2344&lt;&gt;"",L2344,K2344)</f>
        <v/>
      </c>
      <c r="K2344" s="418">
        <f>IF(AND(T2344=TRUE, U2344=TRUE, V2344=TRUE), IF(W2344&lt;-0.05, "អនុញ្ញាត (អ្នកផ្គត់ផ្គង់ប្រកាសខ្វះ)", "បានប្រកាស (អនុញ្ញាត)"), IF(AND(T2344=FALSE, U2344=FALSE, V2344=FALSE), "ព្យួរទុក (មិនមានទិន្នន័យ)", "ប្រកាសខុស (ព្យួរទុក)"))</f>
        <v/>
      </c>
      <c r="L2344" s="418" t="inlineStr"/>
      <c r="M2344" s="418" t="inlineStr"/>
      <c r="N2344" s="455" t="n"/>
      <c r="O2344" s="455">
        <f>IF(W2344&lt;0,AI2344,I2344)</f>
        <v/>
      </c>
      <c r="P2344" s="455">
        <f>I2344-O2344</f>
        <v/>
      </c>
      <c r="Q2344" s="418" t="n"/>
      <c r="R2344" s="418" t="inlineStr">
        <is>
          <t>PTI2224163</t>
        </is>
      </c>
      <c r="S2344" s="418" t="inlineStr">
        <is>
          <t>PTI2224163</t>
        </is>
      </c>
      <c r="T2344" s="418">
        <f>R2344=S2344</f>
        <v/>
      </c>
      <c r="U2344" s="418">
        <f>AND(MONTH(F2344)=MONTH(Y2344), YEAR(F2344)=YEAR(Y2344))</f>
        <v/>
      </c>
      <c r="V2344" s="418">
        <f>AND(AC2344&lt;&gt;"", 'Company information'!D$4&lt;&gt;"", RIGHT(SUBSTITUTE(AC2344,"-",""),9)=RIGHT(SUBSTITUTE('Company information'!D$4,"-",""),9))</f>
        <v/>
      </c>
      <c r="W2344" s="418">
        <f>AI2344-I2344</f>
        <v/>
      </c>
      <c r="X2344" s="455" t="n"/>
      <c r="Y2344" s="419" t="n">
        <v>44886</v>
      </c>
      <c r="Z2344" s="418" t="inlineStr">
        <is>
          <t>PTI2224163</t>
        </is>
      </c>
      <c r="AA2344" s="418" t="inlineStr"/>
      <c r="AB2344" s="418" t="inlineStr">
        <is>
          <t>បុគ្គលជាប់អាករ</t>
        </is>
      </c>
      <c r="AC2344" s="418" t="inlineStr">
        <is>
          <t>L001-100067123</t>
        </is>
      </c>
      <c r="AD2344" s="418" t="inlineStr">
        <is>
          <t>រីឡាយអេប៊ល សូស អ៊ិនដាសស្រ្ទៀល (ខេមបូឌា)</t>
        </is>
      </c>
      <c r="AE2344" s="455" t="n">
        <v>295796</v>
      </c>
      <c r="AF2344" s="455" t="n">
        <v>268905</v>
      </c>
      <c r="AG2344" s="455" t="n">
        <v>0</v>
      </c>
      <c r="AH2344" s="455" t="n">
        <v>0</v>
      </c>
      <c r="AI2344" s="455" t="n">
        <v>26891</v>
      </c>
      <c r="AJ2344" s="455" t="n">
        <v>0</v>
      </c>
      <c r="AK2344" s="455" t="n">
        <v>0</v>
      </c>
      <c r="AL2344" s="455" t="n">
        <v>0</v>
      </c>
      <c r="AM2344" s="455" t="n">
        <v>0</v>
      </c>
      <c r="AN2344" s="455" t="n">
        <v>0</v>
      </c>
      <c r="AO2344" s="455" t="n">
        <v>0</v>
      </c>
      <c r="AP2344" s="455" t="n">
        <v>0</v>
      </c>
      <c r="AQ2344" s="455" t="n">
        <v>0</v>
      </c>
      <c r="AR2344" s="418" t="inlineStr"/>
      <c r="AS2344" s="418" t="inlineStr">
        <is>
          <t>ថ្លៃដឹកជញ្ជូន និងសេវា</t>
        </is>
      </c>
      <c r="AT2344" s="418" t="inlineStr">
        <is>
          <t>បានប្រកាសពន្ធ</t>
        </is>
      </c>
    </row>
    <row r="2345">
      <c r="A2345" s="417" t="n">
        <v>2336</v>
      </c>
      <c r="B2345" s="418" t="inlineStr">
        <is>
          <t>Customs Clearance Fee, Extra Trucking Fee, Non-Original Insurance, Permit Fee, Service Charge and Handling Charge</t>
        </is>
      </c>
      <c r="C2345" s="418" t="inlineStr">
        <is>
          <t>ឃឺន + ណាហ្គែល</t>
        </is>
      </c>
      <c r="D2345" s="418" t="inlineStr">
        <is>
          <t>L001-100045189</t>
        </is>
      </c>
      <c r="E2345" s="418" t="inlineStr">
        <is>
          <t>PTI2224085</t>
        </is>
      </c>
      <c r="F2345" s="419" t="n">
        <v>44886</v>
      </c>
      <c r="G2345" s="420" t="n">
        <v>26891</v>
      </c>
      <c r="H2345" s="418" t="n"/>
      <c r="I2345" s="455" t="n">
        <v>26891</v>
      </c>
      <c r="J2345" s="418">
        <f>IF(L2345&lt;&gt;"",L2345,K2345)</f>
        <v/>
      </c>
      <c r="K2345" s="418">
        <f>IF(AND(T2345=TRUE, U2345=TRUE, V2345=TRUE), IF(W2345&lt;-0.05, "អនុញ្ញាត (អ្នកផ្គត់ផ្គង់ប្រកាសខ្វះ)", "បានប្រកាស (អនុញ្ញាត)"), IF(AND(T2345=FALSE, U2345=FALSE, V2345=FALSE), "ព្យួរទុក (មិនមានទិន្នន័យ)", "ប្រកាសខុស (ព្យួរទុក)"))</f>
        <v/>
      </c>
      <c r="L2345" s="418" t="inlineStr"/>
      <c r="M2345" s="418" t="inlineStr"/>
      <c r="N2345" s="455" t="n"/>
      <c r="O2345" s="455">
        <f>IF(W2345&lt;0,AI2345,I2345)</f>
        <v/>
      </c>
      <c r="P2345" s="455">
        <f>I2345-O2345</f>
        <v/>
      </c>
      <c r="Q2345" s="418" t="n"/>
      <c r="R2345" s="418" t="inlineStr">
        <is>
          <t>PTI2224085</t>
        </is>
      </c>
      <c r="S2345" s="418" t="inlineStr">
        <is>
          <t>PTI2224085</t>
        </is>
      </c>
      <c r="T2345" s="418">
        <f>R2345=S2345</f>
        <v/>
      </c>
      <c r="U2345" s="418">
        <f>AND(MONTH(F2345)=MONTH(Y2345), YEAR(F2345)=YEAR(Y2345))</f>
        <v/>
      </c>
      <c r="V2345" s="418">
        <f>AND(AC2345&lt;&gt;"", 'Company information'!D$4&lt;&gt;"", RIGHT(SUBSTITUTE(AC2345,"-",""),9)=RIGHT(SUBSTITUTE('Company information'!D$4,"-",""),9))</f>
        <v/>
      </c>
      <c r="W2345" s="418">
        <f>AI2345-I2345</f>
        <v/>
      </c>
      <c r="X2345" s="455" t="n"/>
      <c r="Y2345" s="419" t="n">
        <v>44886</v>
      </c>
      <c r="Z2345" s="418" t="inlineStr">
        <is>
          <t>PTI2224085</t>
        </is>
      </c>
      <c r="AA2345" s="418" t="inlineStr"/>
      <c r="AB2345" s="418" t="inlineStr">
        <is>
          <t>បុគ្គលជាប់អាករ</t>
        </is>
      </c>
      <c r="AC2345" s="418" t="inlineStr">
        <is>
          <t>L001-100067123</t>
        </is>
      </c>
      <c r="AD2345" s="418" t="inlineStr">
        <is>
          <t>រីឡាយអេប៊ល សូស អ៊ិនដាសស្រ្ទៀល (ខេមបូឌា)</t>
        </is>
      </c>
      <c r="AE2345" s="455" t="n">
        <v>295796</v>
      </c>
      <c r="AF2345" s="455" t="n">
        <v>268905</v>
      </c>
      <c r="AG2345" s="455" t="n">
        <v>0</v>
      </c>
      <c r="AH2345" s="455" t="n">
        <v>0</v>
      </c>
      <c r="AI2345" s="455" t="n">
        <v>26891</v>
      </c>
      <c r="AJ2345" s="455" t="n">
        <v>0</v>
      </c>
      <c r="AK2345" s="455" t="n">
        <v>0</v>
      </c>
      <c r="AL2345" s="455" t="n">
        <v>0</v>
      </c>
      <c r="AM2345" s="455" t="n">
        <v>0</v>
      </c>
      <c r="AN2345" s="455" t="n">
        <v>0</v>
      </c>
      <c r="AO2345" s="455" t="n">
        <v>0</v>
      </c>
      <c r="AP2345" s="455" t="n">
        <v>0</v>
      </c>
      <c r="AQ2345" s="455" t="n">
        <v>0</v>
      </c>
      <c r="AR2345" s="418" t="inlineStr"/>
      <c r="AS2345" s="418" t="inlineStr">
        <is>
          <t>ថ្លៃដឹកជញ្ជូន និងសេវា</t>
        </is>
      </c>
      <c r="AT2345" s="418" t="inlineStr">
        <is>
          <t>បានប្រកាសពន្ធ</t>
        </is>
      </c>
    </row>
    <row r="2346">
      <c r="A2346" s="417" t="n">
        <v>2337</v>
      </c>
      <c r="B2346" s="418" t="inlineStr">
        <is>
          <t>Customs Clearance Fee, Permit Fee, Service Charge and Handling Fee</t>
        </is>
      </c>
      <c r="C2346" s="418" t="inlineStr">
        <is>
          <t>ឃឺន + ណាហ្គែល</t>
        </is>
      </c>
      <c r="D2346" s="418" t="inlineStr">
        <is>
          <t>L001-100045189</t>
        </is>
      </c>
      <c r="E2346" s="418" t="inlineStr">
        <is>
          <t>PTI2224101</t>
        </is>
      </c>
      <c r="F2346" s="419" t="n">
        <v>44886</v>
      </c>
      <c r="G2346" s="420" t="n">
        <v>26891</v>
      </c>
      <c r="H2346" s="418" t="n"/>
      <c r="I2346" s="455" t="n">
        <v>26891</v>
      </c>
      <c r="J2346" s="418">
        <f>IF(L2346&lt;&gt;"",L2346,K2346)</f>
        <v/>
      </c>
      <c r="K2346" s="418">
        <f>IF(AND(T2346=TRUE, U2346=TRUE, V2346=TRUE), IF(W2346&lt;-0.05, "អនុញ្ញាត (អ្នកផ្គត់ផ្គង់ប្រកាសខ្វះ)", "បានប្រកាស (អនុញ្ញាត)"), IF(AND(T2346=FALSE, U2346=FALSE, V2346=FALSE), "ព្យួរទុក (មិនមានទិន្នន័យ)", "ប្រកាសខុស (ព្យួរទុក)"))</f>
        <v/>
      </c>
      <c r="L2346" s="418" t="inlineStr"/>
      <c r="M2346" s="418" t="inlineStr"/>
      <c r="N2346" s="455" t="n"/>
      <c r="O2346" s="455">
        <f>IF(W2346&lt;0,AI2346,I2346)</f>
        <v/>
      </c>
      <c r="P2346" s="455">
        <f>I2346-O2346</f>
        <v/>
      </c>
      <c r="Q2346" s="418" t="n"/>
      <c r="R2346" s="418" t="inlineStr">
        <is>
          <t>PTI2224101</t>
        </is>
      </c>
      <c r="S2346" s="418" t="inlineStr">
        <is>
          <t>PTI2224101</t>
        </is>
      </c>
      <c r="T2346" s="418">
        <f>R2346=S2346</f>
        <v/>
      </c>
      <c r="U2346" s="418">
        <f>AND(MONTH(F2346)=MONTH(Y2346), YEAR(F2346)=YEAR(Y2346))</f>
        <v/>
      </c>
      <c r="V2346" s="418">
        <f>AND(AC2346&lt;&gt;"", 'Company information'!D$4&lt;&gt;"", RIGHT(SUBSTITUTE(AC2346,"-",""),9)=RIGHT(SUBSTITUTE('Company information'!D$4,"-",""),9))</f>
        <v/>
      </c>
      <c r="W2346" s="418">
        <f>AI2346-I2346</f>
        <v/>
      </c>
      <c r="X2346" s="455" t="n"/>
      <c r="Y2346" s="419" t="n">
        <v>44886</v>
      </c>
      <c r="Z2346" s="418" t="inlineStr">
        <is>
          <t>PTI2224101</t>
        </is>
      </c>
      <c r="AA2346" s="418" t="inlineStr"/>
      <c r="AB2346" s="418" t="inlineStr">
        <is>
          <t>បុគ្គលជាប់អាករ</t>
        </is>
      </c>
      <c r="AC2346" s="418" t="inlineStr">
        <is>
          <t>L001-100067123</t>
        </is>
      </c>
      <c r="AD2346" s="418" t="inlineStr">
        <is>
          <t>រីឡាយអេប៊ល សូស អ៊ិនដាសស្រ្ទៀល (ខេមបូឌា)</t>
        </is>
      </c>
      <c r="AE2346" s="455" t="n">
        <v>295796</v>
      </c>
      <c r="AF2346" s="455" t="n">
        <v>268905</v>
      </c>
      <c r="AG2346" s="455" t="n">
        <v>0</v>
      </c>
      <c r="AH2346" s="455" t="n">
        <v>0</v>
      </c>
      <c r="AI2346" s="455" t="n">
        <v>26891</v>
      </c>
      <c r="AJ2346" s="455" t="n">
        <v>0</v>
      </c>
      <c r="AK2346" s="455" t="n">
        <v>0</v>
      </c>
      <c r="AL2346" s="455" t="n">
        <v>0</v>
      </c>
      <c r="AM2346" s="455" t="n">
        <v>0</v>
      </c>
      <c r="AN2346" s="455" t="n">
        <v>0</v>
      </c>
      <c r="AO2346" s="455" t="n">
        <v>0</v>
      </c>
      <c r="AP2346" s="455" t="n">
        <v>0</v>
      </c>
      <c r="AQ2346" s="455" t="n">
        <v>0</v>
      </c>
      <c r="AR2346" s="418" t="inlineStr"/>
      <c r="AS2346" s="418" t="inlineStr">
        <is>
          <t>ថ្លៃដឹកជញ្ជូន និងសេវា</t>
        </is>
      </c>
      <c r="AT2346" s="418" t="inlineStr">
        <is>
          <t>បានប្រកាសពន្ធ</t>
        </is>
      </c>
    </row>
    <row r="2347">
      <c r="A2347" s="417" t="n">
        <v>2338</v>
      </c>
      <c r="B2347" s="418" t="inlineStr">
        <is>
          <t>Customs Clearance Fee, Non-Original Insurance, Express Permit, Service Charge and Handling Fee</t>
        </is>
      </c>
      <c r="C2347" s="418" t="inlineStr">
        <is>
          <t>អេភីអិល ឡូយីស្ទីក (ខេមបូឌា) ភីធីអ៊ី អិលធីឌី</t>
        </is>
      </c>
      <c r="D2347" s="418" t="inlineStr">
        <is>
          <t>L001-100046460</t>
        </is>
      </c>
      <c r="E2347" s="418" t="inlineStr">
        <is>
          <t>KOEL822683</t>
        </is>
      </c>
      <c r="F2347" s="419" t="n">
        <v>44888</v>
      </c>
      <c r="G2347" s="420" t="n">
        <v>127069</v>
      </c>
      <c r="H2347" s="418" t="n"/>
      <c r="I2347" s="455" t="n">
        <v>127069</v>
      </c>
      <c r="J2347" s="418">
        <f>IF(L2347&lt;&gt;"",L2347,K2347)</f>
        <v/>
      </c>
      <c r="K2347" s="418">
        <f>IF(AND(T2347=TRUE, U2347=TRUE, V2347=TRUE), IF(W2347&lt;-0.05, "អនុញ្ញាត (អ្នកផ្គត់ផ្គង់ប្រកាសខ្វះ)", "បានប្រកាស (អនុញ្ញាត)"), IF(AND(T2347=FALSE, U2347=FALSE, V2347=FALSE), "ព្យួរទុក (មិនមានទិន្នន័យ)", "ប្រកាសខុស (ព្យួរទុក)"))</f>
        <v/>
      </c>
      <c r="L2347" s="418" t="inlineStr"/>
      <c r="M2347" s="418" t="inlineStr"/>
      <c r="N2347" s="455" t="n"/>
      <c r="O2347" s="455">
        <f>IF(W2347&lt;0,AI2347,I2347)</f>
        <v/>
      </c>
      <c r="P2347" s="455">
        <f>I2347-O2347</f>
        <v/>
      </c>
      <c r="Q2347" s="418" t="n"/>
      <c r="R2347" s="418" t="inlineStr">
        <is>
          <t>KOEL822683</t>
        </is>
      </c>
      <c r="S2347" s="418" t="inlineStr">
        <is>
          <t>KOEL822683</t>
        </is>
      </c>
      <c r="T2347" s="418">
        <f>R2347=S2347</f>
        <v/>
      </c>
      <c r="U2347" s="418">
        <f>AND(MONTH(F2347)=MONTH(Y2347), YEAR(F2347)=YEAR(Y2347))</f>
        <v/>
      </c>
      <c r="V2347" s="418">
        <f>AND(AC2347&lt;&gt;"", 'Company information'!D$4&lt;&gt;"", RIGHT(SUBSTITUTE(AC2347,"-",""),9)=RIGHT(SUBSTITUTE('Company information'!D$4,"-",""),9))</f>
        <v/>
      </c>
      <c r="W2347" s="418">
        <f>AI2347-I2347</f>
        <v/>
      </c>
      <c r="X2347" s="455" t="n"/>
      <c r="Y2347" s="419" t="n">
        <v>44888</v>
      </c>
      <c r="Z2347" s="418" t="inlineStr">
        <is>
          <t>KOEL822683</t>
        </is>
      </c>
      <c r="AA2347" s="418" t="inlineStr"/>
      <c r="AB2347" s="418" t="inlineStr">
        <is>
          <t>បុគ្គលជាប់អាករ</t>
        </is>
      </c>
      <c r="AC2347" s="418" t="inlineStr">
        <is>
          <t>L001-100067123</t>
        </is>
      </c>
      <c r="AD2347" s="418" t="inlineStr">
        <is>
          <t>រីឡាយអេប៊ល សូស អ៊ិនដាសស្រ្ទៀល (ខេមបូឌា)</t>
        </is>
      </c>
      <c r="AE2347" s="455" t="n">
        <v>1397754</v>
      </c>
      <c r="AF2347" s="455" t="n">
        <v>1270685</v>
      </c>
      <c r="AG2347" s="455" t="n">
        <v>0</v>
      </c>
      <c r="AH2347" s="455" t="n">
        <v>0</v>
      </c>
      <c r="AI2347" s="455" t="n">
        <v>127069</v>
      </c>
      <c r="AJ2347" s="455" t="n">
        <v>0</v>
      </c>
      <c r="AK2347" s="455" t="n">
        <v>0</v>
      </c>
      <c r="AL2347" s="455" t="n">
        <v>0</v>
      </c>
      <c r="AM2347" s="455" t="n">
        <v>0</v>
      </c>
      <c r="AN2347" s="455" t="n">
        <v>0</v>
      </c>
      <c r="AO2347" s="455" t="n">
        <v>0</v>
      </c>
      <c r="AP2347" s="455" t="n">
        <v>0</v>
      </c>
      <c r="AQ2347" s="455" t="n">
        <v>0</v>
      </c>
      <c r="AR2347" s="418" t="inlineStr"/>
      <c r="AS2347" s="418" t="inlineStr">
        <is>
          <t>LOCAL CHARGE &amp; OTHER</t>
        </is>
      </c>
      <c r="AT2347" s="418" t="inlineStr">
        <is>
          <t>បានប្រកាសពន្ធ</t>
        </is>
      </c>
    </row>
    <row r="2348">
      <c r="A2348" s="417" t="n">
        <v>2339</v>
      </c>
      <c r="B2348" s="418" t="inlineStr">
        <is>
          <t>Customs Clearance Fee, Extra Trucking Fee, Non-Original Insurance, Permit Fee, Service Charge, Empty Return and Handling Fee</t>
        </is>
      </c>
      <c r="C2348" s="418" t="inlineStr">
        <is>
          <t>អេភីអិល ឡូយីស្ទីក (ខេមបូឌា) ភីធីអ៊ី អិលធីឌី</t>
        </is>
      </c>
      <c r="D2348" s="418" t="inlineStr">
        <is>
          <t>L001-100046460</t>
        </is>
      </c>
      <c r="E2348" s="418" t="inlineStr">
        <is>
          <t>PNHL491179</t>
        </is>
      </c>
      <c r="F2348" s="419" t="n">
        <v>44889</v>
      </c>
      <c r="G2348" s="420" t="n">
        <v>180124</v>
      </c>
      <c r="H2348" s="418" t="n"/>
      <c r="I2348" s="455" t="n">
        <v>180124</v>
      </c>
      <c r="J2348" s="418">
        <f>IF(L2348&lt;&gt;"",L2348,K2348)</f>
        <v/>
      </c>
      <c r="K2348" s="418">
        <f>IF(AND(T2348=TRUE, U2348=TRUE, V2348=TRUE), IF(W2348&lt;-0.05, "អនុញ្ញាត (អ្នកផ្គត់ផ្គង់ប្រកាសខ្វះ)", "បានប្រកាស (អនុញ្ញាត)"), IF(AND(T2348=FALSE, U2348=FALSE, V2348=FALSE), "ព្យួរទុក (មិនមានទិន្នន័យ)", "ប្រកាសខុស (ព្យួរទុក)"))</f>
        <v/>
      </c>
      <c r="L2348" s="418" t="inlineStr"/>
      <c r="M2348" s="418" t="inlineStr"/>
      <c r="N2348" s="455" t="n"/>
      <c r="O2348" s="455">
        <f>IF(W2348&lt;0,AI2348,I2348)</f>
        <v/>
      </c>
      <c r="P2348" s="455">
        <f>I2348-O2348</f>
        <v/>
      </c>
      <c r="Q2348" s="418" t="n"/>
      <c r="R2348" s="418" t="inlineStr">
        <is>
          <t>PNHL491179</t>
        </is>
      </c>
      <c r="S2348" s="418" t="inlineStr">
        <is>
          <t>PNHL491179</t>
        </is>
      </c>
      <c r="T2348" s="418">
        <f>R2348=S2348</f>
        <v/>
      </c>
      <c r="U2348" s="418">
        <f>AND(MONTH(F2348)=MONTH(Y2348), YEAR(F2348)=YEAR(Y2348))</f>
        <v/>
      </c>
      <c r="V2348" s="418">
        <f>AND(AC2348&lt;&gt;"", 'Company information'!D$4&lt;&gt;"", RIGHT(SUBSTITUTE(AC2348,"-",""),9)=RIGHT(SUBSTITUTE('Company information'!D$4,"-",""),9))</f>
        <v/>
      </c>
      <c r="W2348" s="418">
        <f>AI2348-I2348</f>
        <v/>
      </c>
      <c r="X2348" s="455" t="n"/>
      <c r="Y2348" s="419" t="n">
        <v>44889</v>
      </c>
      <c r="Z2348" s="418" t="inlineStr">
        <is>
          <t>PNHL491179</t>
        </is>
      </c>
      <c r="AA2348" s="418" t="inlineStr"/>
      <c r="AB2348" s="418" t="inlineStr">
        <is>
          <t>បុគ្គលជាប់អាករ</t>
        </is>
      </c>
      <c r="AC2348" s="418" t="inlineStr">
        <is>
          <t>L001-100067123</t>
        </is>
      </c>
      <c r="AD2348" s="418" t="inlineStr">
        <is>
          <t>រីឡាយអេប៊ល សូស អ៊ិនដាសស្រ្ទៀល (ខេមបូឌា)</t>
        </is>
      </c>
      <c r="AE2348" s="455" t="n">
        <v>1981368</v>
      </c>
      <c r="AF2348" s="455" t="n">
        <v>1801244</v>
      </c>
      <c r="AG2348" s="455" t="n">
        <v>0</v>
      </c>
      <c r="AH2348" s="455" t="n">
        <v>0</v>
      </c>
      <c r="AI2348" s="455" t="n">
        <v>180124</v>
      </c>
      <c r="AJ2348" s="455" t="n">
        <v>0</v>
      </c>
      <c r="AK2348" s="455" t="n">
        <v>0</v>
      </c>
      <c r="AL2348" s="455" t="n">
        <v>0</v>
      </c>
      <c r="AM2348" s="455" t="n">
        <v>0</v>
      </c>
      <c r="AN2348" s="455" t="n">
        <v>0</v>
      </c>
      <c r="AO2348" s="455" t="n">
        <v>0</v>
      </c>
      <c r="AP2348" s="455" t="n">
        <v>0</v>
      </c>
      <c r="AQ2348" s="455" t="n">
        <v>0</v>
      </c>
      <c r="AR2348" s="418" t="inlineStr"/>
      <c r="AS2348" s="418" t="inlineStr">
        <is>
          <t>LOCAL CHARGE &amp; OTHER</t>
        </is>
      </c>
      <c r="AT2348" s="418" t="inlineStr">
        <is>
          <t>បានប្រកាសពន្ធ</t>
        </is>
      </c>
    </row>
    <row r="2349">
      <c r="A2349" s="417" t="n">
        <v>2340</v>
      </c>
      <c r="B2349" s="418" t="inlineStr">
        <is>
          <t>Gate Fee and Lift Off Empty Container</t>
        </is>
      </c>
      <c r="C2349" s="418" t="inlineStr">
        <is>
          <t>អេភីអិល ឡូយីស្ទីក (ខេមបូឌា) ភីធីអ៊ី អិលធីឌី</t>
        </is>
      </c>
      <c r="D2349" s="418" t="inlineStr">
        <is>
          <t>L001-100046460</t>
        </is>
      </c>
      <c r="E2349" s="418" t="inlineStr">
        <is>
          <t>PNHL491178</t>
        </is>
      </c>
      <c r="F2349" s="419" t="n">
        <v>44889</v>
      </c>
      <c r="G2349" s="420" t="n">
        <v>142436</v>
      </c>
      <c r="H2349" s="418" t="n"/>
      <c r="I2349" s="455" t="n">
        <v>142436</v>
      </c>
      <c r="J2349" s="418">
        <f>IF(L2349&lt;&gt;"",L2349,K2349)</f>
        <v/>
      </c>
      <c r="K2349" s="418">
        <f>IF(AND(T2349=TRUE, U2349=TRUE, V2349=TRUE), IF(W2349&lt;-0.05, "អនុញ្ញាត (អ្នកផ្គត់ផ្គង់ប្រកាសខ្វះ)", "បានប្រកាស (អនុញ្ញាត)"), IF(AND(T2349=FALSE, U2349=FALSE, V2349=FALSE), "ព្យួរទុក (មិនមានទិន្នន័យ)", "ប្រកាសខុស (ព្យួរទុក)"))</f>
        <v/>
      </c>
      <c r="L2349" s="418" t="inlineStr"/>
      <c r="M2349" s="418" t="inlineStr"/>
      <c r="N2349" s="455" t="n"/>
      <c r="O2349" s="455">
        <f>IF(W2349&lt;0,AI2349,I2349)</f>
        <v/>
      </c>
      <c r="P2349" s="455">
        <f>I2349-O2349</f>
        <v/>
      </c>
      <c r="Q2349" s="418" t="n"/>
      <c r="R2349" s="418" t="inlineStr">
        <is>
          <t>PNHL491178</t>
        </is>
      </c>
      <c r="S2349" s="418" t="inlineStr">
        <is>
          <t>PNHL491178</t>
        </is>
      </c>
      <c r="T2349" s="418">
        <f>R2349=S2349</f>
        <v/>
      </c>
      <c r="U2349" s="418">
        <f>AND(MONTH(F2349)=MONTH(Y2349), YEAR(F2349)=YEAR(Y2349))</f>
        <v/>
      </c>
      <c r="V2349" s="418">
        <f>AND(AC2349&lt;&gt;"", 'Company information'!D$4&lt;&gt;"", RIGHT(SUBSTITUTE(AC2349,"-",""),9)=RIGHT(SUBSTITUTE('Company information'!D$4,"-",""),9))</f>
        <v/>
      </c>
      <c r="W2349" s="418">
        <f>AI2349-I2349</f>
        <v/>
      </c>
      <c r="X2349" s="455" t="n"/>
      <c r="Y2349" s="419" t="n">
        <v>44889</v>
      </c>
      <c r="Z2349" s="418" t="inlineStr">
        <is>
          <t>PNHL491178</t>
        </is>
      </c>
      <c r="AA2349" s="418" t="inlineStr"/>
      <c r="AB2349" s="418" t="inlineStr">
        <is>
          <t>បុគ្គលជាប់អាករ</t>
        </is>
      </c>
      <c r="AC2349" s="418" t="inlineStr">
        <is>
          <t>L001-100067123</t>
        </is>
      </c>
      <c r="AD2349" s="418" t="inlineStr">
        <is>
          <t>រីឡាយអេប៊ល សូស អ៊ិនដាសស្រ្ទៀល (ខេមបូឌា)</t>
        </is>
      </c>
      <c r="AE2349" s="455" t="n">
        <v>1566793</v>
      </c>
      <c r="AF2349" s="455" t="n">
        <v>1424357</v>
      </c>
      <c r="AG2349" s="455" t="n">
        <v>0</v>
      </c>
      <c r="AH2349" s="455" t="n">
        <v>0</v>
      </c>
      <c r="AI2349" s="455" t="n">
        <v>142436</v>
      </c>
      <c r="AJ2349" s="455" t="n">
        <v>0</v>
      </c>
      <c r="AK2349" s="455" t="n">
        <v>0</v>
      </c>
      <c r="AL2349" s="455" t="n">
        <v>0</v>
      </c>
      <c r="AM2349" s="455" t="n">
        <v>0</v>
      </c>
      <c r="AN2349" s="455" t="n">
        <v>0</v>
      </c>
      <c r="AO2349" s="455" t="n">
        <v>0</v>
      </c>
      <c r="AP2349" s="455" t="n">
        <v>0</v>
      </c>
      <c r="AQ2349" s="455" t="n">
        <v>0</v>
      </c>
      <c r="AR2349" s="418" t="inlineStr"/>
      <c r="AS2349" s="418" t="inlineStr">
        <is>
          <t>LOCAL CHARGE &amp; OTHER</t>
        </is>
      </c>
      <c r="AT2349" s="418" t="inlineStr">
        <is>
          <t>បានប្រកាសពន្ធ</t>
        </is>
      </c>
    </row>
    <row r="2350">
      <c r="A2350" s="417" t="n">
        <v>2341</v>
      </c>
      <c r="B2350" s="418" t="inlineStr">
        <is>
          <t>Customs Clearance Fee, Extra Trucking Fee, Non-Original Insurance, Permit Fee, Service Charge and Handling Fee</t>
        </is>
      </c>
      <c r="C2350" s="418" t="inlineStr">
        <is>
          <t>អេភីអិល ឡូយីស្ទីក (ខេមបូឌា) ភីធីអ៊ី អិលធីឌី</t>
        </is>
      </c>
      <c r="D2350" s="418" t="inlineStr">
        <is>
          <t>L001-100046460</t>
        </is>
      </c>
      <c r="E2350" s="418" t="inlineStr">
        <is>
          <t>PNHL491177</t>
        </is>
      </c>
      <c r="F2350" s="419" t="n">
        <v>44889</v>
      </c>
      <c r="G2350" s="420" t="n">
        <v>199292</v>
      </c>
      <c r="H2350" s="418" t="n"/>
      <c r="I2350" s="455" t="n">
        <v>199292</v>
      </c>
      <c r="J2350" s="418">
        <f>IF(L2350&lt;&gt;"",L2350,K2350)</f>
        <v/>
      </c>
      <c r="K2350" s="418">
        <f>IF(AND(T2350=TRUE, U2350=TRUE, V2350=TRUE), IF(W2350&lt;-0.05, "អនុញ្ញាត (អ្នកផ្គត់ផ្គង់ប្រកាសខ្វះ)", "បានប្រកាស (អនុញ្ញាត)"), IF(AND(T2350=FALSE, U2350=FALSE, V2350=FALSE), "ព្យួរទុក (មិនមានទិន្នន័យ)", "ប្រកាសខុស (ព្យួរទុក)"))</f>
        <v/>
      </c>
      <c r="L2350" s="418" t="inlineStr"/>
      <c r="M2350" s="418" t="inlineStr"/>
      <c r="N2350" s="455" t="n"/>
      <c r="O2350" s="455">
        <f>IF(W2350&lt;0,AI2350,I2350)</f>
        <v/>
      </c>
      <c r="P2350" s="455">
        <f>I2350-O2350</f>
        <v/>
      </c>
      <c r="Q2350" s="418" t="n"/>
      <c r="R2350" s="418" t="inlineStr">
        <is>
          <t>PNHL491177</t>
        </is>
      </c>
      <c r="S2350" s="418" t="inlineStr">
        <is>
          <t>PNHL491177</t>
        </is>
      </c>
      <c r="T2350" s="418">
        <f>R2350=S2350</f>
        <v/>
      </c>
      <c r="U2350" s="418">
        <f>AND(MONTH(F2350)=MONTH(Y2350), YEAR(F2350)=YEAR(Y2350))</f>
        <v/>
      </c>
      <c r="V2350" s="418">
        <f>AND(AC2350&lt;&gt;"", 'Company information'!D$4&lt;&gt;"", RIGHT(SUBSTITUTE(AC2350,"-",""),9)=RIGHT(SUBSTITUTE('Company information'!D$4,"-",""),9))</f>
        <v/>
      </c>
      <c r="W2350" s="418">
        <f>AI2350-I2350</f>
        <v/>
      </c>
      <c r="X2350" s="455" t="n"/>
      <c r="Y2350" s="419" t="n">
        <v>44889</v>
      </c>
      <c r="Z2350" s="418" t="inlineStr">
        <is>
          <t>PNHL491177</t>
        </is>
      </c>
      <c r="AA2350" s="418" t="inlineStr"/>
      <c r="AB2350" s="418" t="inlineStr">
        <is>
          <t>បុគ្គលជាប់អាករ</t>
        </is>
      </c>
      <c r="AC2350" s="418" t="inlineStr">
        <is>
          <t>L001-100067123</t>
        </is>
      </c>
      <c r="AD2350" s="418" t="inlineStr">
        <is>
          <t>រីឡាយអេប៊ល សូស អ៊ិនដាសស្រ្ទៀល (ខេមបូឌា)</t>
        </is>
      </c>
      <c r="AE2350" s="455" t="n">
        <v>2192212</v>
      </c>
      <c r="AF2350" s="455" t="n">
        <v>1992920</v>
      </c>
      <c r="AG2350" s="455" t="n">
        <v>0</v>
      </c>
      <c r="AH2350" s="455" t="n">
        <v>0</v>
      </c>
      <c r="AI2350" s="455" t="n">
        <v>199292</v>
      </c>
      <c r="AJ2350" s="455" t="n">
        <v>0</v>
      </c>
      <c r="AK2350" s="455" t="n">
        <v>0</v>
      </c>
      <c r="AL2350" s="455" t="n">
        <v>0</v>
      </c>
      <c r="AM2350" s="455" t="n">
        <v>0</v>
      </c>
      <c r="AN2350" s="455" t="n">
        <v>0</v>
      </c>
      <c r="AO2350" s="455" t="n">
        <v>0</v>
      </c>
      <c r="AP2350" s="455" t="n">
        <v>0</v>
      </c>
      <c r="AQ2350" s="455" t="n">
        <v>0</v>
      </c>
      <c r="AR2350" s="418" t="inlineStr"/>
      <c r="AS2350" s="418" t="inlineStr">
        <is>
          <t>LOCAL CHARGE &amp; OTHER</t>
        </is>
      </c>
      <c r="AT2350" s="418" t="inlineStr">
        <is>
          <t>បានប្រកាសពន្ធ</t>
        </is>
      </c>
    </row>
    <row r="2351">
      <c r="A2351" s="417" t="n">
        <v>2342</v>
      </c>
      <c r="B2351" s="418" t="inlineStr">
        <is>
          <t>Customs Clearance Fee, Extra Trucking Fee, Non-Original Insurance, Permit Fee, Service Charge, Empty Return and Handling Fee</t>
        </is>
      </c>
      <c r="C2351" s="418" t="inlineStr">
        <is>
          <t>អេភីអិល ឡូយីស្ទីក (ខេមបូឌា) ភីធីអ៊ី អិលធីឌី</t>
        </is>
      </c>
      <c r="D2351" s="418" t="inlineStr">
        <is>
          <t>L001-100046460</t>
        </is>
      </c>
      <c r="E2351" s="418" t="inlineStr">
        <is>
          <t>PNHL491176</t>
        </is>
      </c>
      <c r="F2351" s="419" t="n">
        <v>44889</v>
      </c>
      <c r="G2351" s="420" t="n">
        <v>213964</v>
      </c>
      <c r="H2351" s="418" t="n"/>
      <c r="I2351" s="455" t="n">
        <v>213964</v>
      </c>
      <c r="J2351" s="418">
        <f>IF(L2351&lt;&gt;"",L2351,K2351)</f>
        <v/>
      </c>
      <c r="K2351" s="418">
        <f>IF(AND(T2351=TRUE, U2351=TRUE, V2351=TRUE), IF(W2351&lt;-0.05, "អនុញ្ញាត (អ្នកផ្គត់ផ្គង់ប្រកាសខ្វះ)", "បានប្រកាស (អនុញ្ញាត)"), IF(AND(T2351=FALSE, U2351=FALSE, V2351=FALSE), "ព្យួរទុក (មិនមានទិន្នន័យ)", "ប្រកាសខុស (ព្យួរទុក)"))</f>
        <v/>
      </c>
      <c r="L2351" s="418" t="inlineStr"/>
      <c r="M2351" s="418" t="inlineStr"/>
      <c r="N2351" s="455" t="n"/>
      <c r="O2351" s="455">
        <f>IF(W2351&lt;0,AI2351,I2351)</f>
        <v/>
      </c>
      <c r="P2351" s="455">
        <f>I2351-O2351</f>
        <v/>
      </c>
      <c r="Q2351" s="418" t="n"/>
      <c r="R2351" s="418" t="inlineStr">
        <is>
          <t>PNHL491176</t>
        </is>
      </c>
      <c r="S2351" s="418" t="inlineStr">
        <is>
          <t>PNHL491176</t>
        </is>
      </c>
      <c r="T2351" s="418">
        <f>R2351=S2351</f>
        <v/>
      </c>
      <c r="U2351" s="418">
        <f>AND(MONTH(F2351)=MONTH(Y2351), YEAR(F2351)=YEAR(Y2351))</f>
        <v/>
      </c>
      <c r="V2351" s="418">
        <f>AND(AC2351&lt;&gt;"", 'Company information'!D$4&lt;&gt;"", RIGHT(SUBSTITUTE(AC2351,"-",""),9)=RIGHT(SUBSTITUTE('Company information'!D$4,"-",""),9))</f>
        <v/>
      </c>
      <c r="W2351" s="418">
        <f>AI2351-I2351</f>
        <v/>
      </c>
      <c r="X2351" s="455" t="n"/>
      <c r="Y2351" s="419" t="n">
        <v>44889</v>
      </c>
      <c r="Z2351" s="418" t="inlineStr">
        <is>
          <t>PNHL491176</t>
        </is>
      </c>
      <c r="AA2351" s="418" t="inlineStr"/>
      <c r="AB2351" s="418" t="inlineStr">
        <is>
          <t>បុគ្គលជាប់អាករ</t>
        </is>
      </c>
      <c r="AC2351" s="418" t="inlineStr">
        <is>
          <t>L001-100067123</t>
        </is>
      </c>
      <c r="AD2351" s="418" t="inlineStr">
        <is>
          <t>រីឡាយអេប៊ល សូស អ៊ិនដាសស្រ្ទៀល (ខេមបូឌា)</t>
        </is>
      </c>
      <c r="AE2351" s="455" t="n">
        <v>2353601</v>
      </c>
      <c r="AF2351" s="455" t="n">
        <v>2139637</v>
      </c>
      <c r="AG2351" s="455" t="n">
        <v>0</v>
      </c>
      <c r="AH2351" s="455" t="n">
        <v>0</v>
      </c>
      <c r="AI2351" s="455" t="n">
        <v>213964</v>
      </c>
      <c r="AJ2351" s="455" t="n">
        <v>0</v>
      </c>
      <c r="AK2351" s="455" t="n">
        <v>0</v>
      </c>
      <c r="AL2351" s="455" t="n">
        <v>0</v>
      </c>
      <c r="AM2351" s="455" t="n">
        <v>0</v>
      </c>
      <c r="AN2351" s="455" t="n">
        <v>0</v>
      </c>
      <c r="AO2351" s="455" t="n">
        <v>0</v>
      </c>
      <c r="AP2351" s="455" t="n">
        <v>0</v>
      </c>
      <c r="AQ2351" s="455" t="n">
        <v>0</v>
      </c>
      <c r="AR2351" s="418" t="inlineStr"/>
      <c r="AS2351" s="418" t="inlineStr">
        <is>
          <t>LOCAL CHARGE &amp; OTHER</t>
        </is>
      </c>
      <c r="AT2351" s="418" t="inlineStr">
        <is>
          <t>បានប្រកាសពន្ធ</t>
        </is>
      </c>
    </row>
    <row r="2352">
      <c r="A2352" s="417" t="n">
        <v>2343</v>
      </c>
      <c r="B2352" s="418" t="inlineStr">
        <is>
          <t>Gate Fee and Lift Off Empty Container</t>
        </is>
      </c>
      <c r="C2352" s="418" t="inlineStr">
        <is>
          <t>អេភីអិល ឡូយីស្ទីក (ខេមបូឌា) ភីធីអ៊ី អិលធីឌី</t>
        </is>
      </c>
      <c r="D2352" s="418" t="inlineStr">
        <is>
          <t>L001-100046460</t>
        </is>
      </c>
      <c r="E2352" s="418" t="inlineStr">
        <is>
          <t>KOEL822659</t>
        </is>
      </c>
      <c r="F2352" s="419" t="n">
        <v>44889</v>
      </c>
      <c r="G2352" s="420" t="n">
        <v>165114</v>
      </c>
      <c r="H2352" s="418" t="n"/>
      <c r="I2352" s="455" t="n">
        <v>165114</v>
      </c>
      <c r="J2352" s="418">
        <f>IF(L2352&lt;&gt;"",L2352,K2352)</f>
        <v/>
      </c>
      <c r="K2352" s="418">
        <f>IF(AND(T2352=TRUE, U2352=TRUE, V2352=TRUE), IF(W2352&lt;-0.05, "អនុញ្ញាត (អ្នកផ្គត់ផ្គង់ប្រកាសខ្វះ)", "បានប្រកាស (អនុញ្ញាត)"), IF(AND(T2352=FALSE, U2352=FALSE, V2352=FALSE), "ព្យួរទុក (មិនមានទិន្នន័យ)", "ប្រកាសខុស (ព្យួរទុក)"))</f>
        <v/>
      </c>
      <c r="L2352" s="418" t="inlineStr"/>
      <c r="M2352" s="418" t="inlineStr"/>
      <c r="N2352" s="455" t="n"/>
      <c r="O2352" s="455">
        <f>IF(W2352&lt;0,AI2352,I2352)</f>
        <v/>
      </c>
      <c r="P2352" s="455">
        <f>I2352-O2352</f>
        <v/>
      </c>
      <c r="Q2352" s="418" t="n"/>
      <c r="R2352" s="418" t="inlineStr">
        <is>
          <t>KOEL822659</t>
        </is>
      </c>
      <c r="S2352" s="418" t="inlineStr">
        <is>
          <t>KOEL822659</t>
        </is>
      </c>
      <c r="T2352" s="418">
        <f>R2352=S2352</f>
        <v/>
      </c>
      <c r="U2352" s="418">
        <f>AND(MONTH(F2352)=MONTH(Y2352), YEAR(F2352)=YEAR(Y2352))</f>
        <v/>
      </c>
      <c r="V2352" s="418">
        <f>AND(AC2352&lt;&gt;"", 'Company information'!D$4&lt;&gt;"", RIGHT(SUBSTITUTE(AC2352,"-",""),9)=RIGHT(SUBSTITUTE('Company information'!D$4,"-",""),9))</f>
        <v/>
      </c>
      <c r="W2352" s="418">
        <f>AI2352-I2352</f>
        <v/>
      </c>
      <c r="X2352" s="455" t="n"/>
      <c r="Y2352" s="419" t="n">
        <v>44889</v>
      </c>
      <c r="Z2352" s="418" t="inlineStr">
        <is>
          <t>KOEL822659</t>
        </is>
      </c>
      <c r="AA2352" s="418" t="inlineStr"/>
      <c r="AB2352" s="418" t="inlineStr">
        <is>
          <t>បុគ្គលជាប់អាករ</t>
        </is>
      </c>
      <c r="AC2352" s="418" t="inlineStr">
        <is>
          <t>L001-100067123</t>
        </is>
      </c>
      <c r="AD2352" s="418" t="inlineStr">
        <is>
          <t>រីឡាយអេប៊ល សូស អ៊ិនដាសស្រ្ទៀល (ខេមបូឌា)</t>
        </is>
      </c>
      <c r="AE2352" s="455" t="n">
        <v>1816257</v>
      </c>
      <c r="AF2352" s="455" t="n">
        <v>1651143</v>
      </c>
      <c r="AG2352" s="455" t="n">
        <v>0</v>
      </c>
      <c r="AH2352" s="455" t="n">
        <v>0</v>
      </c>
      <c r="AI2352" s="455" t="n">
        <v>165114</v>
      </c>
      <c r="AJ2352" s="455" t="n">
        <v>0</v>
      </c>
      <c r="AK2352" s="455" t="n">
        <v>0</v>
      </c>
      <c r="AL2352" s="455" t="n">
        <v>0</v>
      </c>
      <c r="AM2352" s="455" t="n">
        <v>0</v>
      </c>
      <c r="AN2352" s="455" t="n">
        <v>0</v>
      </c>
      <c r="AO2352" s="455" t="n">
        <v>0</v>
      </c>
      <c r="AP2352" s="455" t="n">
        <v>0</v>
      </c>
      <c r="AQ2352" s="455" t="n">
        <v>0</v>
      </c>
      <c r="AR2352" s="418" t="inlineStr"/>
      <c r="AS2352" s="418" t="inlineStr">
        <is>
          <t>LOCAL CHARGE &amp; OTHER</t>
        </is>
      </c>
      <c r="AT2352" s="418" t="inlineStr">
        <is>
          <t>បានប្រកាសពន្ធ</t>
        </is>
      </c>
    </row>
    <row r="2353">
      <c r="A2353" s="417" t="n">
        <v>2344</v>
      </c>
      <c r="B2353" s="418" t="inlineStr">
        <is>
          <t>Customs Clearance Fee, Permit Fee, Express Permit, Service Charge and Handling Fee</t>
        </is>
      </c>
      <c r="C2353" s="418" t="inlineStr">
        <is>
          <t>អេភីអិល ឡូយីស្ទីក (ខេមបូឌា) ភីធីអ៊ី អិលធីឌី</t>
        </is>
      </c>
      <c r="D2353" s="418" t="inlineStr">
        <is>
          <t>L001-100046460</t>
        </is>
      </c>
      <c r="E2353" s="418" t="inlineStr">
        <is>
          <t>KOEL822658</t>
        </is>
      </c>
      <c r="F2353" s="419" t="n">
        <v>44889</v>
      </c>
      <c r="G2353" s="420" t="n">
        <v>519510</v>
      </c>
      <c r="H2353" s="418" t="n"/>
      <c r="I2353" s="455" t="n">
        <v>519510</v>
      </c>
      <c r="J2353" s="418">
        <f>IF(L2353&lt;&gt;"",L2353,K2353)</f>
        <v/>
      </c>
      <c r="K2353" s="418">
        <f>IF(AND(T2353=TRUE, U2353=TRUE, V2353=TRUE), IF(W2353&lt;-0.05, "អនុញ្ញាត (អ្នកផ្គត់ផ្គង់ប្រកាសខ្វះ)", "បានប្រកាស (អនុញ្ញាត)"), IF(AND(T2353=FALSE, U2353=FALSE, V2353=FALSE), "ព្យួរទុក (មិនមានទិន្នន័យ)", "ប្រកាសខុស (ព្យួរទុក)"))</f>
        <v/>
      </c>
      <c r="L2353" s="418" t="inlineStr"/>
      <c r="M2353" s="418" t="inlineStr"/>
      <c r="N2353" s="455" t="n"/>
      <c r="O2353" s="455">
        <f>IF(W2353&lt;0,AI2353,I2353)</f>
        <v/>
      </c>
      <c r="P2353" s="455">
        <f>I2353-O2353</f>
        <v/>
      </c>
      <c r="Q2353" s="418" t="n"/>
      <c r="R2353" s="418" t="inlineStr">
        <is>
          <t>KOEL822658</t>
        </is>
      </c>
      <c r="S2353" s="418" t="inlineStr">
        <is>
          <t>KOEL822658</t>
        </is>
      </c>
      <c r="T2353" s="418">
        <f>R2353=S2353</f>
        <v/>
      </c>
      <c r="U2353" s="418">
        <f>AND(MONTH(F2353)=MONTH(Y2353), YEAR(F2353)=YEAR(Y2353))</f>
        <v/>
      </c>
      <c r="V2353" s="418">
        <f>AND(AC2353&lt;&gt;"", 'Company information'!D$4&lt;&gt;"", RIGHT(SUBSTITUTE(AC2353,"-",""),9)=RIGHT(SUBSTITUTE('Company information'!D$4,"-",""),9))</f>
        <v/>
      </c>
      <c r="W2353" s="418">
        <f>AI2353-I2353</f>
        <v/>
      </c>
      <c r="X2353" s="455" t="n"/>
      <c r="Y2353" s="419" t="n">
        <v>44889</v>
      </c>
      <c r="Z2353" s="418" t="inlineStr">
        <is>
          <t>KOEL822658</t>
        </is>
      </c>
      <c r="AA2353" s="418" t="inlineStr"/>
      <c r="AB2353" s="418" t="inlineStr">
        <is>
          <t>បុគ្គលជាប់អាករ</t>
        </is>
      </c>
      <c r="AC2353" s="418" t="inlineStr">
        <is>
          <t>L001-100067123</t>
        </is>
      </c>
      <c r="AD2353" s="418" t="inlineStr">
        <is>
          <t>រីឡាយអេប៊ល សូស អ៊ិនដាសស្រ្ទៀល (ខេមបូឌា)</t>
        </is>
      </c>
      <c r="AE2353" s="455" t="n">
        <v>5714611</v>
      </c>
      <c r="AF2353" s="455" t="n">
        <v>5195101</v>
      </c>
      <c r="AG2353" s="455" t="n">
        <v>0</v>
      </c>
      <c r="AH2353" s="455" t="n">
        <v>0</v>
      </c>
      <c r="AI2353" s="455" t="n">
        <v>519510</v>
      </c>
      <c r="AJ2353" s="455" t="n">
        <v>0</v>
      </c>
      <c r="AK2353" s="455" t="n">
        <v>0</v>
      </c>
      <c r="AL2353" s="455" t="n">
        <v>0</v>
      </c>
      <c r="AM2353" s="455" t="n">
        <v>0</v>
      </c>
      <c r="AN2353" s="455" t="n">
        <v>0</v>
      </c>
      <c r="AO2353" s="455" t="n">
        <v>0</v>
      </c>
      <c r="AP2353" s="455" t="n">
        <v>0</v>
      </c>
      <c r="AQ2353" s="455" t="n">
        <v>0</v>
      </c>
      <c r="AR2353" s="418" t="inlineStr"/>
      <c r="AS2353" s="418" t="inlineStr">
        <is>
          <t>LOCAL CHARGE &amp; OTHER</t>
        </is>
      </c>
      <c r="AT2353" s="418" t="inlineStr">
        <is>
          <t>បានប្រកាសពន្ធ</t>
        </is>
      </c>
    </row>
    <row r="2354">
      <c r="A2354" s="417" t="n">
        <v>2345</v>
      </c>
      <c r="B2354" s="418" t="inlineStr">
        <is>
          <t>Phone, Sim and Card</t>
        </is>
      </c>
      <c r="C2354" s="418" t="inlineStr">
        <is>
          <t>អេភីអិល ឡូយីស្ទីក (ខេមបូឌា) ភីធីអ៊ី អិលធីឌី</t>
        </is>
      </c>
      <c r="D2354" s="418" t="inlineStr">
        <is>
          <t>L001-100046460</t>
        </is>
      </c>
      <c r="E2354" s="418" t="inlineStr">
        <is>
          <t>KOEL822657</t>
        </is>
      </c>
      <c r="F2354" s="419" t="n">
        <v>44889</v>
      </c>
      <c r="G2354" s="420" t="n">
        <v>233970</v>
      </c>
      <c r="H2354" s="418" t="n"/>
      <c r="I2354" s="455" t="n">
        <v>233970</v>
      </c>
      <c r="J2354" s="418">
        <f>IF(L2354&lt;&gt;"",L2354,K2354)</f>
        <v/>
      </c>
      <c r="K2354" s="418">
        <f>IF(AND(T2354=TRUE, U2354=TRUE, V2354=TRUE), IF(W2354&lt;-0.05, "អនុញ្ញាត (អ្នកផ្គត់ផ្គង់ប្រកាសខ្វះ)", "បានប្រកាស (អនុញ្ញាត)"), IF(AND(T2354=FALSE, U2354=FALSE, V2354=FALSE), "ព្យួរទុក (មិនមានទិន្នន័យ)", "ប្រកាសខុស (ព្យួរទុក)"))</f>
        <v/>
      </c>
      <c r="L2354" s="418" t="inlineStr"/>
      <c r="M2354" s="418" t="inlineStr"/>
      <c r="N2354" s="455" t="n"/>
      <c r="O2354" s="455">
        <f>IF(W2354&lt;0,AI2354,I2354)</f>
        <v/>
      </c>
      <c r="P2354" s="455">
        <f>I2354-O2354</f>
        <v/>
      </c>
      <c r="Q2354" s="418" t="n"/>
      <c r="R2354" s="418" t="inlineStr">
        <is>
          <t>KOEL822657</t>
        </is>
      </c>
      <c r="S2354" s="418" t="inlineStr">
        <is>
          <t>KOEL822657</t>
        </is>
      </c>
      <c r="T2354" s="418">
        <f>R2354=S2354</f>
        <v/>
      </c>
      <c r="U2354" s="418">
        <f>AND(MONTH(F2354)=MONTH(Y2354), YEAR(F2354)=YEAR(Y2354))</f>
        <v/>
      </c>
      <c r="V2354" s="418">
        <f>AND(AC2354&lt;&gt;"", 'Company information'!D$4&lt;&gt;"", RIGHT(SUBSTITUTE(AC2354,"-",""),9)=RIGHT(SUBSTITUTE('Company information'!D$4,"-",""),9))</f>
        <v/>
      </c>
      <c r="W2354" s="418">
        <f>AI2354-I2354</f>
        <v/>
      </c>
      <c r="X2354" s="455" t="n"/>
      <c r="Y2354" s="419" t="n">
        <v>44889</v>
      </c>
      <c r="Z2354" s="418" t="inlineStr">
        <is>
          <t>KOEL822657</t>
        </is>
      </c>
      <c r="AA2354" s="418" t="inlineStr"/>
      <c r="AB2354" s="418" t="inlineStr">
        <is>
          <t>បុគ្គលជាប់អាករ</t>
        </is>
      </c>
      <c r="AC2354" s="418" t="inlineStr">
        <is>
          <t>L001-100067123</t>
        </is>
      </c>
      <c r="AD2354" s="418" t="inlineStr">
        <is>
          <t>រីឡាយអេប៊ល សូស អ៊ិនដាសស្រ្ទៀល (ខេមបូឌា)</t>
        </is>
      </c>
      <c r="AE2354" s="455" t="n">
        <v>2573665</v>
      </c>
      <c r="AF2354" s="455" t="n">
        <v>2339695</v>
      </c>
      <c r="AG2354" s="455" t="n">
        <v>0</v>
      </c>
      <c r="AH2354" s="455" t="n">
        <v>0</v>
      </c>
      <c r="AI2354" s="455" t="n">
        <v>233970</v>
      </c>
      <c r="AJ2354" s="455" t="n">
        <v>0</v>
      </c>
      <c r="AK2354" s="455" t="n">
        <v>0</v>
      </c>
      <c r="AL2354" s="455" t="n">
        <v>0</v>
      </c>
      <c r="AM2354" s="455" t="n">
        <v>0</v>
      </c>
      <c r="AN2354" s="455" t="n">
        <v>0</v>
      </c>
      <c r="AO2354" s="455" t="n">
        <v>0</v>
      </c>
      <c r="AP2354" s="455" t="n">
        <v>0</v>
      </c>
      <c r="AQ2354" s="455" t="n">
        <v>0</v>
      </c>
      <c r="AR2354" s="418" t="inlineStr"/>
      <c r="AS2354" s="418" t="inlineStr">
        <is>
          <t>LOCAL CHARGE &amp; OTHER</t>
        </is>
      </c>
      <c r="AT2354" s="418" t="inlineStr">
        <is>
          <t>បានប្រកាសពន្ធ</t>
        </is>
      </c>
    </row>
    <row r="2355">
      <c r="A2355" s="417" t="n">
        <v>2346</v>
      </c>
      <c r="B2355" s="418" t="inlineStr">
        <is>
          <t>Lunch for Buyer LC</t>
        </is>
      </c>
      <c r="C2355" s="418" t="inlineStr">
        <is>
          <t>អិម.អូ​.អិម. ទ្រី​ លីង</t>
        </is>
      </c>
      <c r="D2355" s="418" t="inlineStr">
        <is>
          <t>K009-103005021</t>
        </is>
      </c>
      <c r="E2355" s="418" t="inlineStr">
        <is>
          <t>2022-548</t>
        </is>
      </c>
      <c r="F2355" s="419" t="n">
        <v>44888</v>
      </c>
      <c r="G2355" s="420" t="n">
        <v>357264</v>
      </c>
      <c r="H2355" s="418" t="n"/>
      <c r="I2355" s="455" t="n">
        <v>357264</v>
      </c>
      <c r="J2355" s="418">
        <f>IF(L2355&lt;&gt;"",L2355,K2355)</f>
        <v/>
      </c>
      <c r="K2355" s="418">
        <f>IF(AND(T2355=TRUE, U2355=TRUE, V2355=TRUE), IF(W2355&lt;-0.05, "អនុញ្ញាត (អ្នកផ្គត់ផ្គង់ប្រកាសខ្វះ)", "បានប្រកាស (អនុញ្ញាត)"), IF(AND(T2355=FALSE, U2355=FALSE, V2355=FALSE), "ព្យួរទុក (មិនមានទិន្នន័យ)", "ប្រកាសខុស (ព្យួរទុក)"))</f>
        <v/>
      </c>
      <c r="L2355" s="418" t="inlineStr"/>
      <c r="M2355" s="418" t="inlineStr"/>
      <c r="N2355" s="455" t="n"/>
      <c r="O2355" s="455">
        <f>IF(W2355&lt;0,AI2355,I2355)</f>
        <v/>
      </c>
      <c r="P2355" s="455">
        <f>I2355-O2355</f>
        <v/>
      </c>
      <c r="Q2355" s="418" t="n"/>
      <c r="R2355" s="418" t="inlineStr">
        <is>
          <t>2022-548</t>
        </is>
      </c>
      <c r="S2355" s="418" t="inlineStr">
        <is>
          <t>2022-548</t>
        </is>
      </c>
      <c r="T2355" s="418">
        <f>R2355=S2355</f>
        <v/>
      </c>
      <c r="U2355" s="418">
        <f>AND(MONTH(F2355)=MONTH(Y2355), YEAR(F2355)=YEAR(Y2355))</f>
        <v/>
      </c>
      <c r="V2355" s="418">
        <f>AND(AC2355&lt;&gt;"", 'Company information'!D$4&lt;&gt;"", RIGHT(SUBSTITUTE(AC2355,"-",""),9)=RIGHT(SUBSTITUTE('Company information'!D$4,"-",""),9))</f>
        <v/>
      </c>
      <c r="W2355" s="418">
        <f>AI2355-I2355</f>
        <v/>
      </c>
      <c r="X2355" s="455" t="n"/>
      <c r="Y2355" s="419" t="n">
        <v>44888</v>
      </c>
      <c r="Z2355" s="418" t="inlineStr">
        <is>
          <t>2022-548</t>
        </is>
      </c>
      <c r="AA2355" s="418" t="inlineStr"/>
      <c r="AB2355" s="418" t="inlineStr">
        <is>
          <t>បុគ្គលជាប់អាករ</t>
        </is>
      </c>
      <c r="AC2355" s="418" t="inlineStr">
        <is>
          <t>L001-100067123</t>
        </is>
      </c>
      <c r="AD2355" s="418" t="inlineStr">
        <is>
          <t>រីឡាយអេប៊ល សូស អ៊ិនដាសស្រ្ទៀល (ខេមបូឌា)</t>
        </is>
      </c>
      <c r="AE2355" s="455" t="n">
        <v>3929904</v>
      </c>
      <c r="AF2355" s="455" t="n">
        <v>3572640</v>
      </c>
      <c r="AG2355" s="455" t="n">
        <v>0</v>
      </c>
      <c r="AH2355" s="455" t="n">
        <v>0</v>
      </c>
      <c r="AI2355" s="455" t="n">
        <v>357264</v>
      </c>
      <c r="AJ2355" s="455" t="n">
        <v>0</v>
      </c>
      <c r="AK2355" s="455" t="n">
        <v>0</v>
      </c>
      <c r="AL2355" s="455" t="n">
        <v>0</v>
      </c>
      <c r="AM2355" s="455" t="n">
        <v>0</v>
      </c>
      <c r="AN2355" s="455" t="n">
        <v>0</v>
      </c>
      <c r="AO2355" s="455" t="n">
        <v>0</v>
      </c>
      <c r="AP2355" s="455" t="n">
        <v>0</v>
      </c>
      <c r="AQ2355" s="455" t="n">
        <v>0</v>
      </c>
      <c r="AR2355" s="418" t="inlineStr"/>
      <c r="AS2355" s="418" t="inlineStr">
        <is>
          <t>inv</t>
        </is>
      </c>
      <c r="AT2355" s="418" t="inlineStr">
        <is>
          <t>បានប្រកាសពន្ធ</t>
        </is>
      </c>
    </row>
    <row r="2356">
      <c r="A2356" s="417" t="n">
        <v>2347</v>
      </c>
      <c r="B2356" s="418" t="inlineStr">
        <is>
          <t>Staffs Mission Expense</t>
        </is>
      </c>
      <c r="C2356" s="418" t="inlineStr">
        <is>
          <t>អ៊ី ខេម សឹលូសិន</t>
        </is>
      </c>
      <c r="D2356" s="418" t="inlineStr">
        <is>
          <t>K005-901500360</t>
        </is>
      </c>
      <c r="E2356" s="418" t="inlineStr">
        <is>
          <t>22-0889</t>
        </is>
      </c>
      <c r="F2356" s="419" t="n">
        <v>44876</v>
      </c>
      <c r="G2356" s="420" t="n">
        <v>236151</v>
      </c>
      <c r="H2356" s="418" t="n"/>
      <c r="I2356" s="455" t="n">
        <v>236151</v>
      </c>
      <c r="J2356" s="418">
        <f>IF(L2356&lt;&gt;"",L2356,K2356)</f>
        <v/>
      </c>
      <c r="K2356" s="418">
        <f>IF(AND(T2356=TRUE, U2356=TRUE, V2356=TRUE), IF(W2356&lt;-0.05, "អនុញ្ញាត (អ្នកផ្គត់ផ្គង់ប្រកាសខ្វះ)", "បានប្រកាស (អនុញ្ញាត)"), IF(AND(T2356=FALSE, U2356=FALSE, V2356=FALSE), "ព្យួរទុក (មិនមានទិន្នន័យ)", "ប្រកាសខុស (ព្យួរទុក)"))</f>
        <v/>
      </c>
      <c r="L2356" s="418" t="inlineStr"/>
      <c r="M2356" s="418" t="inlineStr"/>
      <c r="N2356" s="455" t="n"/>
      <c r="O2356" s="455">
        <f>IF(W2356&lt;0,AI2356,I2356)</f>
        <v/>
      </c>
      <c r="P2356" s="455">
        <f>I2356-O2356</f>
        <v/>
      </c>
      <c r="Q2356" s="418" t="n"/>
      <c r="R2356" s="418" t="inlineStr">
        <is>
          <t>22-0889</t>
        </is>
      </c>
      <c r="S2356" s="418" t="inlineStr">
        <is>
          <t>22-0889</t>
        </is>
      </c>
      <c r="T2356" s="418">
        <f>R2356=S2356</f>
        <v/>
      </c>
      <c r="U2356" s="418">
        <f>AND(MONTH(F2356)=MONTH(Y2356), YEAR(F2356)=YEAR(Y2356))</f>
        <v/>
      </c>
      <c r="V2356" s="418">
        <f>AND(AC2356&lt;&gt;"", 'Company information'!D$4&lt;&gt;"", RIGHT(SUBSTITUTE(AC2356,"-",""),9)=RIGHT(SUBSTITUTE('Company information'!D$4,"-",""),9))</f>
        <v/>
      </c>
      <c r="W2356" s="418">
        <f>AI2356-I2356</f>
        <v/>
      </c>
      <c r="X2356" s="455" t="n"/>
      <c r="Y2356" s="419" t="n">
        <v>44914</v>
      </c>
      <c r="Z2356" s="418" t="inlineStr">
        <is>
          <t>22-0889</t>
        </is>
      </c>
      <c r="AA2356" s="418" t="inlineStr"/>
      <c r="AB2356" s="418" t="inlineStr">
        <is>
          <t>បុគ្គលជាប់អាករ</t>
        </is>
      </c>
      <c r="AC2356" s="418" t="inlineStr">
        <is>
          <t>L001-100194397</t>
        </is>
      </c>
      <c r="AD2356" s="418" t="inlineStr">
        <is>
          <t>សេឌូណូ ខេមបូ នីតធីង</t>
        </is>
      </c>
      <c r="AE2356" s="455" t="n">
        <v>9217376</v>
      </c>
      <c r="AF2356" s="455" t="n">
        <v>8379433</v>
      </c>
      <c r="AG2356" s="455" t="n">
        <v>0</v>
      </c>
      <c r="AH2356" s="455" t="n">
        <v>0</v>
      </c>
      <c r="AI2356" s="455" t="n">
        <v>837943</v>
      </c>
      <c r="AJ2356" s="455" t="n">
        <v>0</v>
      </c>
      <c r="AK2356" s="455" t="n">
        <v>0</v>
      </c>
      <c r="AL2356" s="455" t="n">
        <v>0</v>
      </c>
      <c r="AM2356" s="455" t="n">
        <v>0</v>
      </c>
      <c r="AN2356" s="455" t="n">
        <v>0</v>
      </c>
      <c r="AO2356" s="455" t="n">
        <v>0</v>
      </c>
      <c r="AP2356" s="455" t="n">
        <v>0</v>
      </c>
      <c r="AQ2356" s="455" t="n">
        <v>0</v>
      </c>
      <c r="AR2356" s="418" t="inlineStr"/>
      <c r="AS2356" s="418" t="inlineStr">
        <is>
          <t>FOB/FCR</t>
        </is>
      </c>
      <c r="AT2356" s="418" t="inlineStr">
        <is>
          <t>បានប្រកាសពន្ធ</t>
        </is>
      </c>
    </row>
    <row r="2357">
      <c r="A2357" s="417" t="n">
        <v>2348</v>
      </c>
      <c r="B2357" s="418" t="inlineStr">
        <is>
          <t>Staffs Mission Expense</t>
        </is>
      </c>
      <c r="C2357" s="418" t="inlineStr">
        <is>
          <t>ឃឺន + ណាហ្គែល</t>
        </is>
      </c>
      <c r="D2357" s="418" t="inlineStr">
        <is>
          <t>L001-100045189</t>
        </is>
      </c>
      <c r="E2357" s="418" t="inlineStr">
        <is>
          <t>PTI2223632</t>
        </is>
      </c>
      <c r="F2357" s="419" t="n">
        <v>44879</v>
      </c>
      <c r="G2357" s="420" t="n">
        <v>48105</v>
      </c>
      <c r="H2357" s="418" t="n"/>
      <c r="I2357" s="455" t="n">
        <v>48105</v>
      </c>
      <c r="J2357" s="418">
        <f>IF(L2357&lt;&gt;"",L2357,K2357)</f>
        <v/>
      </c>
      <c r="K2357" s="418">
        <f>IF(AND(T2357=TRUE, U2357=TRUE, V2357=TRUE), IF(W2357&lt;-0.05, "អនុញ្ញាត (អ្នកផ្គត់ផ្គង់ប្រកាសខ្វះ)", "បានប្រកាស (អនុញ្ញាត)"), IF(AND(T2357=FALSE, U2357=FALSE, V2357=FALSE), "ព្យួរទុក (មិនមានទិន្នន័យ)", "ប្រកាសខុស (ព្យួរទុក)"))</f>
        <v/>
      </c>
      <c r="L2357" s="418" t="inlineStr"/>
      <c r="M2357" s="418" t="inlineStr"/>
      <c r="N2357" s="455" t="n"/>
      <c r="O2357" s="455">
        <f>IF(W2357&lt;0,AI2357,I2357)</f>
        <v/>
      </c>
      <c r="P2357" s="455">
        <f>I2357-O2357</f>
        <v/>
      </c>
      <c r="Q2357" s="418" t="n"/>
      <c r="R2357" s="418" t="inlineStr">
        <is>
          <t>PTI2223632</t>
        </is>
      </c>
      <c r="S2357" s="418" t="inlineStr">
        <is>
          <t>PTI2223632</t>
        </is>
      </c>
      <c r="T2357" s="418">
        <f>R2357=S2357</f>
        <v/>
      </c>
      <c r="U2357" s="418">
        <f>AND(MONTH(F2357)=MONTH(Y2357), YEAR(F2357)=YEAR(Y2357))</f>
        <v/>
      </c>
      <c r="V2357" s="418">
        <f>AND(AC2357&lt;&gt;"", 'Company information'!D$4&lt;&gt;"", RIGHT(SUBSTITUTE(AC2357,"-",""),9)=RIGHT(SUBSTITUTE('Company information'!D$4,"-",""),9))</f>
        <v/>
      </c>
      <c r="W2357" s="418">
        <f>AI2357-I2357</f>
        <v/>
      </c>
      <c r="X2357" s="455" t="n"/>
      <c r="Y2357" s="419" t="n">
        <v>44879</v>
      </c>
      <c r="Z2357" s="418" t="inlineStr">
        <is>
          <t>PTI2223632</t>
        </is>
      </c>
      <c r="AA2357" s="418" t="inlineStr"/>
      <c r="AB2357" s="418" t="inlineStr">
        <is>
          <t>បុគ្គលជាប់អាករ</t>
        </is>
      </c>
      <c r="AC2357" s="418" t="inlineStr">
        <is>
          <t>L001-100067123</t>
        </is>
      </c>
      <c r="AD2357" s="418" t="inlineStr">
        <is>
          <t>រីឡាយអេប៊ល សូស អ៊ិនដាសស្រ្ទៀល (ខេមបូឌា)</t>
        </is>
      </c>
      <c r="AE2357" s="455" t="n">
        <v>537441</v>
      </c>
      <c r="AF2357" s="455" t="n">
        <v>481046</v>
      </c>
      <c r="AG2357" s="455" t="n">
        <v>8290</v>
      </c>
      <c r="AH2357" s="455" t="n">
        <v>0</v>
      </c>
      <c r="AI2357" s="455" t="n">
        <v>48105</v>
      </c>
      <c r="AJ2357" s="455" t="n">
        <v>0</v>
      </c>
      <c r="AK2357" s="455" t="n">
        <v>0</v>
      </c>
      <c r="AL2357" s="455" t="n">
        <v>0</v>
      </c>
      <c r="AM2357" s="455" t="n">
        <v>0</v>
      </c>
      <c r="AN2357" s="455" t="n">
        <v>0</v>
      </c>
      <c r="AO2357" s="455" t="n">
        <v>0</v>
      </c>
      <c r="AP2357" s="455" t="n">
        <v>0</v>
      </c>
      <c r="AQ2357" s="455" t="n">
        <v>0</v>
      </c>
      <c r="AR2357" s="418" t="inlineStr"/>
      <c r="AS2357" s="418" t="inlineStr">
        <is>
          <t>ថ្លៃដឹកជញ្ជូន និងសេវា</t>
        </is>
      </c>
      <c r="AT2357" s="418" t="inlineStr">
        <is>
          <t>បានប្រកាសពន្ធ</t>
        </is>
      </c>
    </row>
    <row r="2358">
      <c r="A2358" s="417" t="n">
        <v>2349</v>
      </c>
      <c r="B2358" s="418" t="inlineStr">
        <is>
          <t>Staffs Mission Expense</t>
        </is>
      </c>
      <c r="C2358" s="418" t="inlineStr">
        <is>
          <t>ឃឺន + ណាហ្គែល</t>
        </is>
      </c>
      <c r="D2358" s="418" t="inlineStr">
        <is>
          <t>L001-100045189</t>
        </is>
      </c>
      <c r="E2358" s="418" t="inlineStr">
        <is>
          <t>PTI2223630</t>
        </is>
      </c>
      <c r="F2358" s="419" t="n">
        <v>44879</v>
      </c>
      <c r="G2358" s="420" t="n">
        <v>108207</v>
      </c>
      <c r="H2358" s="418" t="n"/>
      <c r="I2358" s="455" t="n">
        <v>108207</v>
      </c>
      <c r="J2358" s="418">
        <f>IF(L2358&lt;&gt;"",L2358,K2358)</f>
        <v/>
      </c>
      <c r="K2358" s="418">
        <f>IF(AND(T2358=TRUE, U2358=TRUE, V2358=TRUE), IF(W2358&lt;-0.05, "អនុញ្ញាត (អ្នកផ្គត់ផ្គង់ប្រកាសខ្វះ)", "បានប្រកាស (អនុញ្ញាត)"), IF(AND(T2358=FALSE, U2358=FALSE, V2358=FALSE), "ព្យួរទុក (មិនមានទិន្នន័យ)", "ប្រកាសខុស (ព្យួរទុក)"))</f>
        <v/>
      </c>
      <c r="L2358" s="418" t="inlineStr"/>
      <c r="M2358" s="418" t="inlineStr"/>
      <c r="N2358" s="455" t="n"/>
      <c r="O2358" s="455">
        <f>IF(W2358&lt;0,AI2358,I2358)</f>
        <v/>
      </c>
      <c r="P2358" s="455">
        <f>I2358-O2358</f>
        <v/>
      </c>
      <c r="Q2358" s="418" t="n"/>
      <c r="R2358" s="418" t="inlineStr">
        <is>
          <t>PTI2223630</t>
        </is>
      </c>
      <c r="S2358" s="418" t="inlineStr">
        <is>
          <t>PTI2223630</t>
        </is>
      </c>
      <c r="T2358" s="418">
        <f>R2358=S2358</f>
        <v/>
      </c>
      <c r="U2358" s="418">
        <f>AND(MONTH(F2358)=MONTH(Y2358), YEAR(F2358)=YEAR(Y2358))</f>
        <v/>
      </c>
      <c r="V2358" s="418">
        <f>AND(AC2358&lt;&gt;"", 'Company information'!D$4&lt;&gt;"", RIGHT(SUBSTITUTE(AC2358,"-",""),9)=RIGHT(SUBSTITUTE('Company information'!D$4,"-",""),9))</f>
        <v/>
      </c>
      <c r="W2358" s="418">
        <f>AI2358-I2358</f>
        <v/>
      </c>
      <c r="X2358" s="455" t="n"/>
      <c r="Y2358" s="419" t="n">
        <v>44879</v>
      </c>
      <c r="Z2358" s="418" t="inlineStr">
        <is>
          <t>PTI2223630</t>
        </is>
      </c>
      <c r="AA2358" s="418" t="inlineStr"/>
      <c r="AB2358" s="418" t="inlineStr">
        <is>
          <t>បុគ្គលជាប់អាករ</t>
        </is>
      </c>
      <c r="AC2358" s="418" t="inlineStr">
        <is>
          <t>L001-100067123</t>
        </is>
      </c>
      <c r="AD2358" s="418" t="inlineStr">
        <is>
          <t>រីឡាយអេប៊ល សូស អ៊ិនដាសស្រ្ទៀល (ខេមបូឌា)</t>
        </is>
      </c>
      <c r="AE2358" s="455" t="n">
        <v>1198568</v>
      </c>
      <c r="AF2358" s="455" t="n">
        <v>1082071</v>
      </c>
      <c r="AG2358" s="455" t="n">
        <v>8290</v>
      </c>
      <c r="AH2358" s="455" t="n">
        <v>0</v>
      </c>
      <c r="AI2358" s="455" t="n">
        <v>108207</v>
      </c>
      <c r="AJ2358" s="455" t="n">
        <v>0</v>
      </c>
      <c r="AK2358" s="455" t="n">
        <v>0</v>
      </c>
      <c r="AL2358" s="455" t="n">
        <v>0</v>
      </c>
      <c r="AM2358" s="455" t="n">
        <v>0</v>
      </c>
      <c r="AN2358" s="455" t="n">
        <v>0</v>
      </c>
      <c r="AO2358" s="455" t="n">
        <v>0</v>
      </c>
      <c r="AP2358" s="455" t="n">
        <v>0</v>
      </c>
      <c r="AQ2358" s="455" t="n">
        <v>0</v>
      </c>
      <c r="AR2358" s="418" t="inlineStr"/>
      <c r="AS2358" s="418" t="inlineStr">
        <is>
          <t>ថ្លៃដឹកជញ្ជូន និងសេវា</t>
        </is>
      </c>
      <c r="AT2358" s="418" t="inlineStr">
        <is>
          <t>បានប្រកាសពន្ធ</t>
        </is>
      </c>
    </row>
    <row r="2359">
      <c r="A2359" s="417" t="n">
        <v>2350</v>
      </c>
      <c r="B2359" s="418" t="inlineStr">
        <is>
          <t>Dinner with Buyer LC</t>
        </is>
      </c>
      <c r="C2359" s="418" t="inlineStr">
        <is>
          <t>ឃឺន + ណាហ្គែល</t>
        </is>
      </c>
      <c r="D2359" s="418" t="inlineStr">
        <is>
          <t>L001-100045189</t>
        </is>
      </c>
      <c r="E2359" s="418" t="inlineStr">
        <is>
          <t>PTI2223631</t>
        </is>
      </c>
      <c r="F2359" s="419" t="n">
        <v>44879</v>
      </c>
      <c r="G2359" s="420" t="n">
        <v>94943</v>
      </c>
      <c r="H2359" s="418" t="n"/>
      <c r="I2359" s="455" t="n">
        <v>94943</v>
      </c>
      <c r="J2359" s="418">
        <f>IF(L2359&lt;&gt;"",L2359,K2359)</f>
        <v/>
      </c>
      <c r="K2359" s="418">
        <f>IF(AND(T2359=TRUE, U2359=TRUE, V2359=TRUE), IF(W2359&lt;-0.05, "អនុញ្ញាត (អ្នកផ្គត់ផ្គង់ប្រកាសខ្វះ)", "បានប្រកាស (អនុញ្ញាត)"), IF(AND(T2359=FALSE, U2359=FALSE, V2359=FALSE), "ព្យួរទុក (មិនមានទិន្នន័យ)", "ប្រកាសខុស (ព្យួរទុក)"))</f>
        <v/>
      </c>
      <c r="L2359" s="418" t="inlineStr"/>
      <c r="M2359" s="418" t="inlineStr"/>
      <c r="N2359" s="455" t="n"/>
      <c r="O2359" s="455">
        <f>IF(W2359&lt;0,AI2359,I2359)</f>
        <v/>
      </c>
      <c r="P2359" s="455">
        <f>I2359-O2359</f>
        <v/>
      </c>
      <c r="Q2359" s="418" t="n"/>
      <c r="R2359" s="418" t="inlineStr">
        <is>
          <t>PTI2223631</t>
        </is>
      </c>
      <c r="S2359" s="418" t="inlineStr">
        <is>
          <t>PTI2223631</t>
        </is>
      </c>
      <c r="T2359" s="418">
        <f>R2359=S2359</f>
        <v/>
      </c>
      <c r="U2359" s="418">
        <f>AND(MONTH(F2359)=MONTH(Y2359), YEAR(F2359)=YEAR(Y2359))</f>
        <v/>
      </c>
      <c r="V2359" s="418">
        <f>AND(AC2359&lt;&gt;"", 'Company information'!D$4&lt;&gt;"", RIGHT(SUBSTITUTE(AC2359,"-",""),9)=RIGHT(SUBSTITUTE('Company information'!D$4,"-",""),9))</f>
        <v/>
      </c>
      <c r="W2359" s="418">
        <f>AI2359-I2359</f>
        <v/>
      </c>
      <c r="X2359" s="455" t="n"/>
      <c r="Y2359" s="419" t="n">
        <v>44879</v>
      </c>
      <c r="Z2359" s="418" t="inlineStr">
        <is>
          <t>PTI2223631</t>
        </is>
      </c>
      <c r="AA2359" s="418" t="inlineStr"/>
      <c r="AB2359" s="418" t="inlineStr">
        <is>
          <t>បុគ្គលជាប់អាករ</t>
        </is>
      </c>
      <c r="AC2359" s="418" t="inlineStr">
        <is>
          <t>L001-100067123</t>
        </is>
      </c>
      <c r="AD2359" s="418" t="inlineStr">
        <is>
          <t>រីឡាយអេប៊ល សូស អ៊ិនដាសស្រ្ទៀល (ខេមបូឌា)</t>
        </is>
      </c>
      <c r="AE2359" s="455" t="n">
        <v>1052664</v>
      </c>
      <c r="AF2359" s="455" t="n">
        <v>949431</v>
      </c>
      <c r="AG2359" s="455" t="n">
        <v>8290</v>
      </c>
      <c r="AH2359" s="455" t="n">
        <v>0</v>
      </c>
      <c r="AI2359" s="455" t="n">
        <v>94943</v>
      </c>
      <c r="AJ2359" s="455" t="n">
        <v>0</v>
      </c>
      <c r="AK2359" s="455" t="n">
        <v>0</v>
      </c>
      <c r="AL2359" s="455" t="n">
        <v>0</v>
      </c>
      <c r="AM2359" s="455" t="n">
        <v>0</v>
      </c>
      <c r="AN2359" s="455" t="n">
        <v>0</v>
      </c>
      <c r="AO2359" s="455" t="n">
        <v>0</v>
      </c>
      <c r="AP2359" s="455" t="n">
        <v>0</v>
      </c>
      <c r="AQ2359" s="455" t="n">
        <v>0</v>
      </c>
      <c r="AR2359" s="418" t="inlineStr"/>
      <c r="AS2359" s="418" t="inlineStr">
        <is>
          <t>ថ្លៃដឹកជញ្ជូន និងសេវា</t>
        </is>
      </c>
      <c r="AT2359" s="418" t="inlineStr">
        <is>
          <t>បានប្រកាសពន្ធ</t>
        </is>
      </c>
    </row>
    <row r="2360">
      <c r="A2360" s="417" t="n">
        <v>2351</v>
      </c>
      <c r="B2360" s="418" t="inlineStr">
        <is>
          <t>Lunch with Buyer LC</t>
        </is>
      </c>
      <c r="C2360" s="418" t="inlineStr">
        <is>
          <t>ឃឺន + ណាហ្គែល</t>
        </is>
      </c>
      <c r="D2360" s="418" t="inlineStr">
        <is>
          <t>L001-100045189</t>
        </is>
      </c>
      <c r="E2360" s="418" t="inlineStr">
        <is>
          <t>PTI2223629</t>
        </is>
      </c>
      <c r="F2360" s="419" t="n">
        <v>44879</v>
      </c>
      <c r="G2360" s="420" t="n">
        <v>48105</v>
      </c>
      <c r="H2360" s="418" t="n"/>
      <c r="I2360" s="455" t="n">
        <v>48105</v>
      </c>
      <c r="J2360" s="418">
        <f>IF(L2360&lt;&gt;"",L2360,K2360)</f>
        <v/>
      </c>
      <c r="K2360" s="418">
        <f>IF(AND(T2360=TRUE, U2360=TRUE, V2360=TRUE), IF(W2360&lt;-0.05, "អនុញ្ញាត (អ្នកផ្គត់ផ្គង់ប្រកាសខ្វះ)", "បានប្រកាស (អនុញ្ញាត)"), IF(AND(T2360=FALSE, U2360=FALSE, V2360=FALSE), "ព្យួរទុក (មិនមានទិន្នន័យ)", "ប្រកាសខុស (ព្យួរទុក)"))</f>
        <v/>
      </c>
      <c r="L2360" s="418" t="inlineStr"/>
      <c r="M2360" s="418" t="inlineStr"/>
      <c r="N2360" s="455" t="n"/>
      <c r="O2360" s="455">
        <f>IF(W2360&lt;0,AI2360,I2360)</f>
        <v/>
      </c>
      <c r="P2360" s="455">
        <f>I2360-O2360</f>
        <v/>
      </c>
      <c r="Q2360" s="418" t="n"/>
      <c r="R2360" s="418" t="inlineStr">
        <is>
          <t>PTI2223629</t>
        </is>
      </c>
      <c r="S2360" s="418" t="inlineStr">
        <is>
          <t>PTI2223629</t>
        </is>
      </c>
      <c r="T2360" s="418">
        <f>R2360=S2360</f>
        <v/>
      </c>
      <c r="U2360" s="418">
        <f>AND(MONTH(F2360)=MONTH(Y2360), YEAR(F2360)=YEAR(Y2360))</f>
        <v/>
      </c>
      <c r="V2360" s="418">
        <f>AND(AC2360&lt;&gt;"", 'Company information'!D$4&lt;&gt;"", RIGHT(SUBSTITUTE(AC2360,"-",""),9)=RIGHT(SUBSTITUTE('Company information'!D$4,"-",""),9))</f>
        <v/>
      </c>
      <c r="W2360" s="418">
        <f>AI2360-I2360</f>
        <v/>
      </c>
      <c r="X2360" s="455" t="n"/>
      <c r="Y2360" s="419" t="n">
        <v>44879</v>
      </c>
      <c r="Z2360" s="418" t="inlineStr">
        <is>
          <t>PTI2223629</t>
        </is>
      </c>
      <c r="AA2360" s="418" t="inlineStr"/>
      <c r="AB2360" s="418" t="inlineStr">
        <is>
          <t>បុគ្គលជាប់អាករ</t>
        </is>
      </c>
      <c r="AC2360" s="418" t="inlineStr">
        <is>
          <t>L001-100067123</t>
        </is>
      </c>
      <c r="AD2360" s="418" t="inlineStr">
        <is>
          <t>រីឡាយអេប៊ល សូស អ៊ិនដាសស្រ្ទៀល (ខេមបូឌា)</t>
        </is>
      </c>
      <c r="AE2360" s="455" t="n">
        <v>537441</v>
      </c>
      <c r="AF2360" s="455" t="n">
        <v>481046</v>
      </c>
      <c r="AG2360" s="455" t="n">
        <v>8290</v>
      </c>
      <c r="AH2360" s="455" t="n">
        <v>0</v>
      </c>
      <c r="AI2360" s="455" t="n">
        <v>48105</v>
      </c>
      <c r="AJ2360" s="455" t="n">
        <v>0</v>
      </c>
      <c r="AK2360" s="455" t="n">
        <v>0</v>
      </c>
      <c r="AL2360" s="455" t="n">
        <v>0</v>
      </c>
      <c r="AM2360" s="455" t="n">
        <v>0</v>
      </c>
      <c r="AN2360" s="455" t="n">
        <v>0</v>
      </c>
      <c r="AO2360" s="455" t="n">
        <v>0</v>
      </c>
      <c r="AP2360" s="455" t="n">
        <v>0</v>
      </c>
      <c r="AQ2360" s="455" t="n">
        <v>0</v>
      </c>
      <c r="AR2360" s="418" t="inlineStr"/>
      <c r="AS2360" s="418" t="inlineStr">
        <is>
          <t>ថ្លៃដឹកជញ្ជូន និងសេវា</t>
        </is>
      </c>
      <c r="AT2360" s="418" t="inlineStr">
        <is>
          <t>បានប្រកាសពន្ធ</t>
        </is>
      </c>
    </row>
    <row r="2361">
      <c r="A2361" s="417" t="n">
        <v>2352</v>
      </c>
      <c r="B2361" s="418" t="inlineStr">
        <is>
          <t>Customs Clearance Fee, Non-Original Insurance, Permit Fee, Express Permit, Service Charge and Handling Fee</t>
        </is>
      </c>
      <c r="C2361" s="418" t="inlineStr">
        <is>
          <t>ឃឺន + ណាហ្គែល</t>
        </is>
      </c>
      <c r="D2361" s="418" t="inlineStr">
        <is>
          <t>L001-100045189</t>
        </is>
      </c>
      <c r="E2361" s="418" t="inlineStr">
        <is>
          <t>PTI2223628</t>
        </is>
      </c>
      <c r="F2361" s="419" t="n">
        <v>44879</v>
      </c>
      <c r="G2361" s="420" t="n">
        <v>83420</v>
      </c>
      <c r="H2361" s="418" t="n"/>
      <c r="I2361" s="455" t="n">
        <v>83420</v>
      </c>
      <c r="J2361" s="418">
        <f>IF(L2361&lt;&gt;"",L2361,K2361)</f>
        <v/>
      </c>
      <c r="K2361" s="418">
        <f>IF(AND(T2361=TRUE, U2361=TRUE, V2361=TRUE), IF(W2361&lt;-0.05, "អនុញ្ញាត (អ្នកផ្គត់ផ្គង់ប្រកាសខ្វះ)", "បានប្រកាស (អនុញ្ញាត)"), IF(AND(T2361=FALSE, U2361=FALSE, V2361=FALSE), "ព្យួរទុក (មិនមានទិន្នន័យ)", "ប្រកាសខុស (ព្យួរទុក)"))</f>
        <v/>
      </c>
      <c r="L2361" s="418" t="inlineStr"/>
      <c r="M2361" s="418" t="inlineStr"/>
      <c r="N2361" s="455" t="n"/>
      <c r="O2361" s="455">
        <f>IF(W2361&lt;0,AI2361,I2361)</f>
        <v/>
      </c>
      <c r="P2361" s="455">
        <f>I2361-O2361</f>
        <v/>
      </c>
      <c r="Q2361" s="418" t="n"/>
      <c r="R2361" s="418" t="inlineStr">
        <is>
          <t>PTI2223628</t>
        </is>
      </c>
      <c r="S2361" s="418" t="inlineStr">
        <is>
          <t>PTI2223628</t>
        </is>
      </c>
      <c r="T2361" s="418">
        <f>R2361=S2361</f>
        <v/>
      </c>
      <c r="U2361" s="418">
        <f>AND(MONTH(F2361)=MONTH(Y2361), YEAR(F2361)=YEAR(Y2361))</f>
        <v/>
      </c>
      <c r="V2361" s="418">
        <f>AND(AC2361&lt;&gt;"", 'Company information'!D$4&lt;&gt;"", RIGHT(SUBSTITUTE(AC2361,"-",""),9)=RIGHT(SUBSTITUTE('Company information'!D$4,"-",""),9))</f>
        <v/>
      </c>
      <c r="W2361" s="418">
        <f>AI2361-I2361</f>
        <v/>
      </c>
      <c r="X2361" s="455" t="n"/>
      <c r="Y2361" s="419" t="n">
        <v>44879</v>
      </c>
      <c r="Z2361" s="418" t="inlineStr">
        <is>
          <t>PTI2223628</t>
        </is>
      </c>
      <c r="AA2361" s="418" t="inlineStr"/>
      <c r="AB2361" s="418" t="inlineStr">
        <is>
          <t>បុគ្គលជាប់អាករ</t>
        </is>
      </c>
      <c r="AC2361" s="418" t="inlineStr">
        <is>
          <t>L001-100067123</t>
        </is>
      </c>
      <c r="AD2361" s="418" t="inlineStr">
        <is>
          <t>រីឡាយអេប៊ល សូស អ៊ិនដាសស្រ្ទៀល (ខេមបូឌា)</t>
        </is>
      </c>
      <c r="AE2361" s="455" t="n">
        <v>925910</v>
      </c>
      <c r="AF2361" s="455" t="n">
        <v>834200</v>
      </c>
      <c r="AG2361" s="455" t="n">
        <v>8290</v>
      </c>
      <c r="AH2361" s="455" t="n">
        <v>0</v>
      </c>
      <c r="AI2361" s="455" t="n">
        <v>83420</v>
      </c>
      <c r="AJ2361" s="455" t="n">
        <v>0</v>
      </c>
      <c r="AK2361" s="455" t="n">
        <v>0</v>
      </c>
      <c r="AL2361" s="455" t="n">
        <v>0</v>
      </c>
      <c r="AM2361" s="455" t="n">
        <v>0</v>
      </c>
      <c r="AN2361" s="455" t="n">
        <v>0</v>
      </c>
      <c r="AO2361" s="455" t="n">
        <v>0</v>
      </c>
      <c r="AP2361" s="455" t="n">
        <v>0</v>
      </c>
      <c r="AQ2361" s="455" t="n">
        <v>0</v>
      </c>
      <c r="AR2361" s="418" t="inlineStr"/>
      <c r="AS2361" s="418" t="inlineStr">
        <is>
          <t>ថ្លៃដឹកជញ្ជូន និងសេវា</t>
        </is>
      </c>
      <c r="AT2361" s="418" t="inlineStr">
        <is>
          <t>បានប្រកាសពន្ធ</t>
        </is>
      </c>
    </row>
    <row r="2362">
      <c r="A2362" s="417" t="n">
        <v>2353</v>
      </c>
      <c r="B2362" s="418" t="inlineStr">
        <is>
          <t>Customs Clearance Fee, Extra Trucking Fee, Non-Original Insurance, Permit Fee, Service Charge and Handling Fee</t>
        </is>
      </c>
      <c r="C2362" s="418" t="inlineStr">
        <is>
          <t>ឃឺន + ណាហ្គែល</t>
        </is>
      </c>
      <c r="D2362" s="418" t="inlineStr">
        <is>
          <t>L001-100045189</t>
        </is>
      </c>
      <c r="E2362" s="418" t="inlineStr">
        <is>
          <t>PTI2223627</t>
        </is>
      </c>
      <c r="F2362" s="419" t="n">
        <v>44879</v>
      </c>
      <c r="G2362" s="420" t="n">
        <v>79855</v>
      </c>
      <c r="H2362" s="418" t="n"/>
      <c r="I2362" s="455" t="n">
        <v>79855</v>
      </c>
      <c r="J2362" s="418">
        <f>IF(L2362&lt;&gt;"",L2362,K2362)</f>
        <v/>
      </c>
      <c r="K2362" s="418">
        <f>IF(AND(T2362=TRUE, U2362=TRUE, V2362=TRUE), IF(W2362&lt;-0.05, "អនុញ្ញាត (អ្នកផ្គត់ផ្គង់ប្រកាសខ្វះ)", "បានប្រកាស (អនុញ្ញាត)"), IF(AND(T2362=FALSE, U2362=FALSE, V2362=FALSE), "ព្យួរទុក (មិនមានទិន្នន័យ)", "ប្រកាសខុស (ព្យួរទុក)"))</f>
        <v/>
      </c>
      <c r="L2362" s="418" t="inlineStr"/>
      <c r="M2362" s="418" t="inlineStr"/>
      <c r="N2362" s="455" t="n"/>
      <c r="O2362" s="455">
        <f>IF(W2362&lt;0,AI2362,I2362)</f>
        <v/>
      </c>
      <c r="P2362" s="455">
        <f>I2362-O2362</f>
        <v/>
      </c>
      <c r="Q2362" s="418" t="n"/>
      <c r="R2362" s="418" t="inlineStr">
        <is>
          <t>PTI2223627</t>
        </is>
      </c>
      <c r="S2362" s="418" t="inlineStr">
        <is>
          <t>PTI2223627</t>
        </is>
      </c>
      <c r="T2362" s="418">
        <f>R2362=S2362</f>
        <v/>
      </c>
      <c r="U2362" s="418">
        <f>AND(MONTH(F2362)=MONTH(Y2362), YEAR(F2362)=YEAR(Y2362))</f>
        <v/>
      </c>
      <c r="V2362" s="418">
        <f>AND(AC2362&lt;&gt;"", 'Company information'!D$4&lt;&gt;"", RIGHT(SUBSTITUTE(AC2362,"-",""),9)=RIGHT(SUBSTITUTE('Company information'!D$4,"-",""),9))</f>
        <v/>
      </c>
      <c r="W2362" s="418">
        <f>AI2362-I2362</f>
        <v/>
      </c>
      <c r="X2362" s="455" t="n"/>
      <c r="Y2362" s="419" t="n">
        <v>44879</v>
      </c>
      <c r="Z2362" s="418" t="inlineStr">
        <is>
          <t>PTI2223627</t>
        </is>
      </c>
      <c r="AA2362" s="418" t="inlineStr"/>
      <c r="AB2362" s="418" t="inlineStr">
        <is>
          <t>បុគ្គលជាប់អាករ</t>
        </is>
      </c>
      <c r="AC2362" s="418" t="inlineStr">
        <is>
          <t>L001-100067123</t>
        </is>
      </c>
      <c r="AD2362" s="418" t="inlineStr">
        <is>
          <t>រីឡាយអេប៊ល សូស អ៊ិនដាសស្រ្ទៀល (ខេមបូឌា)</t>
        </is>
      </c>
      <c r="AE2362" s="455" t="n">
        <v>886698</v>
      </c>
      <c r="AF2362" s="455" t="n">
        <v>798553</v>
      </c>
      <c r="AG2362" s="455" t="n">
        <v>8290</v>
      </c>
      <c r="AH2362" s="455" t="n">
        <v>0</v>
      </c>
      <c r="AI2362" s="455" t="n">
        <v>79855</v>
      </c>
      <c r="AJ2362" s="455" t="n">
        <v>0</v>
      </c>
      <c r="AK2362" s="455" t="n">
        <v>0</v>
      </c>
      <c r="AL2362" s="455" t="n">
        <v>0</v>
      </c>
      <c r="AM2362" s="455" t="n">
        <v>0</v>
      </c>
      <c r="AN2362" s="455" t="n">
        <v>0</v>
      </c>
      <c r="AO2362" s="455" t="n">
        <v>0</v>
      </c>
      <c r="AP2362" s="455" t="n">
        <v>0</v>
      </c>
      <c r="AQ2362" s="455" t="n">
        <v>0</v>
      </c>
      <c r="AR2362" s="418" t="inlineStr"/>
      <c r="AS2362" s="418" t="inlineStr">
        <is>
          <t>ថ្លៃដឹកជញ្ជូន និងសេវា</t>
        </is>
      </c>
      <c r="AT2362" s="418" t="inlineStr">
        <is>
          <t>បានប្រកាសពន្ធ</t>
        </is>
      </c>
    </row>
    <row r="2363">
      <c r="A2363" s="417" t="n">
        <v>2354</v>
      </c>
      <c r="B2363" s="418" t="inlineStr">
        <is>
          <t>Diesel</t>
        </is>
      </c>
      <c r="C2363" s="418" t="inlineStr">
        <is>
          <t>ឃឺន + ណាហ្គែល</t>
        </is>
      </c>
      <c r="D2363" s="418" t="inlineStr">
        <is>
          <t>L001-100045189</t>
        </is>
      </c>
      <c r="E2363" s="418" t="inlineStr">
        <is>
          <t>PTI2223626</t>
        </is>
      </c>
      <c r="F2363" s="419" t="n">
        <v>44879</v>
      </c>
      <c r="G2363" s="420" t="n">
        <v>48105</v>
      </c>
      <c r="H2363" s="418" t="n"/>
      <c r="I2363" s="455" t="n">
        <v>48105</v>
      </c>
      <c r="J2363" s="418">
        <f>IF(L2363&lt;&gt;"",L2363,K2363)</f>
        <v/>
      </c>
      <c r="K2363" s="418">
        <f>IF(AND(T2363=TRUE, U2363=TRUE, V2363=TRUE), IF(W2363&lt;-0.05, "អនុញ្ញាត (អ្នកផ្គត់ផ្គង់ប្រកាសខ្វះ)", "បានប្រកាស (អនុញ្ញាត)"), IF(AND(T2363=FALSE, U2363=FALSE, V2363=FALSE), "ព្យួរទុក (មិនមានទិន្នន័យ)", "ប្រកាសខុស (ព្យួរទុក)"))</f>
        <v/>
      </c>
      <c r="L2363" s="418" t="inlineStr"/>
      <c r="M2363" s="418" t="inlineStr"/>
      <c r="N2363" s="455" t="n"/>
      <c r="O2363" s="455">
        <f>IF(W2363&lt;0,AI2363,I2363)</f>
        <v/>
      </c>
      <c r="P2363" s="455">
        <f>I2363-O2363</f>
        <v/>
      </c>
      <c r="Q2363" s="418" t="n"/>
      <c r="R2363" s="418" t="inlineStr">
        <is>
          <t>PTI2223626</t>
        </is>
      </c>
      <c r="S2363" s="418" t="inlineStr">
        <is>
          <t>PTI2223626</t>
        </is>
      </c>
      <c r="T2363" s="418">
        <f>R2363=S2363</f>
        <v/>
      </c>
      <c r="U2363" s="418">
        <f>AND(MONTH(F2363)=MONTH(Y2363), YEAR(F2363)=YEAR(Y2363))</f>
        <v/>
      </c>
      <c r="V2363" s="418">
        <f>AND(AC2363&lt;&gt;"", 'Company information'!D$4&lt;&gt;"", RIGHT(SUBSTITUTE(AC2363,"-",""),9)=RIGHT(SUBSTITUTE('Company information'!D$4,"-",""),9))</f>
        <v/>
      </c>
      <c r="W2363" s="418">
        <f>AI2363-I2363</f>
        <v/>
      </c>
      <c r="X2363" s="455" t="n"/>
      <c r="Y2363" s="419" t="n">
        <v>44879</v>
      </c>
      <c r="Z2363" s="418" t="inlineStr">
        <is>
          <t>PTI2223626</t>
        </is>
      </c>
      <c r="AA2363" s="418" t="inlineStr"/>
      <c r="AB2363" s="418" t="inlineStr">
        <is>
          <t>បុគ្គលជាប់អាករ</t>
        </is>
      </c>
      <c r="AC2363" s="418" t="inlineStr">
        <is>
          <t>L001-100067123</t>
        </is>
      </c>
      <c r="AD2363" s="418" t="inlineStr">
        <is>
          <t>រីឡាយអេប៊ល សូស អ៊ិនដាសស្រ្ទៀល (ខេមបូឌា)</t>
        </is>
      </c>
      <c r="AE2363" s="455" t="n">
        <v>537441</v>
      </c>
      <c r="AF2363" s="455" t="n">
        <v>481046</v>
      </c>
      <c r="AG2363" s="455" t="n">
        <v>8290</v>
      </c>
      <c r="AH2363" s="455" t="n">
        <v>0</v>
      </c>
      <c r="AI2363" s="455" t="n">
        <v>48105</v>
      </c>
      <c r="AJ2363" s="455" t="n">
        <v>0</v>
      </c>
      <c r="AK2363" s="455" t="n">
        <v>0</v>
      </c>
      <c r="AL2363" s="455" t="n">
        <v>0</v>
      </c>
      <c r="AM2363" s="455" t="n">
        <v>0</v>
      </c>
      <c r="AN2363" s="455" t="n">
        <v>0</v>
      </c>
      <c r="AO2363" s="455" t="n">
        <v>0</v>
      </c>
      <c r="AP2363" s="455" t="n">
        <v>0</v>
      </c>
      <c r="AQ2363" s="455" t="n">
        <v>0</v>
      </c>
      <c r="AR2363" s="418" t="inlineStr"/>
      <c r="AS2363" s="418" t="inlineStr">
        <is>
          <t>ថ្លៃដឹកជញ្ជូន និងសេវា</t>
        </is>
      </c>
      <c r="AT2363" s="418" t="inlineStr">
        <is>
          <t>បានប្រកាសពន្ធ</t>
        </is>
      </c>
    </row>
    <row r="2364">
      <c r="A2364" s="417" t="n">
        <v>2355</v>
      </c>
      <c r="B2364" s="418" t="inlineStr">
        <is>
          <t>Gate Fee and Lift Off Empty Container</t>
        </is>
      </c>
      <c r="C2364" s="418" t="inlineStr">
        <is>
          <t>ឃឺន + ណាហ្គែល</t>
        </is>
      </c>
      <c r="D2364" s="418" t="inlineStr">
        <is>
          <t>L001-100045189</t>
        </is>
      </c>
      <c r="E2364" s="418" t="inlineStr">
        <is>
          <t>PTI2223625</t>
        </is>
      </c>
      <c r="F2364" s="419" t="n">
        <v>44879</v>
      </c>
      <c r="G2364" s="420" t="n">
        <v>48105</v>
      </c>
      <c r="H2364" s="418" t="n"/>
      <c r="I2364" s="455" t="n">
        <v>48105</v>
      </c>
      <c r="J2364" s="418">
        <f>IF(L2364&lt;&gt;"",L2364,K2364)</f>
        <v/>
      </c>
      <c r="K2364" s="418">
        <f>IF(AND(T2364=TRUE, U2364=TRUE, V2364=TRUE), IF(W2364&lt;-0.05, "អនុញ្ញាត (អ្នកផ្គត់ផ្គង់ប្រកាសខ្វះ)", "បានប្រកាស (អនុញ្ញាត)"), IF(AND(T2364=FALSE, U2364=FALSE, V2364=FALSE), "ព្យួរទុក (មិនមានទិន្នន័យ)", "ប្រកាសខុស (ព្យួរទុក)"))</f>
        <v/>
      </c>
      <c r="L2364" s="418" t="inlineStr"/>
      <c r="M2364" s="418" t="inlineStr"/>
      <c r="N2364" s="455" t="n"/>
      <c r="O2364" s="455">
        <f>IF(W2364&lt;0,AI2364,I2364)</f>
        <v/>
      </c>
      <c r="P2364" s="455">
        <f>I2364-O2364</f>
        <v/>
      </c>
      <c r="Q2364" s="418" t="n"/>
      <c r="R2364" s="418" t="inlineStr">
        <is>
          <t>PTI2223625</t>
        </is>
      </c>
      <c r="S2364" s="418" t="inlineStr">
        <is>
          <t>PTI2223625</t>
        </is>
      </c>
      <c r="T2364" s="418">
        <f>R2364=S2364</f>
        <v/>
      </c>
      <c r="U2364" s="418">
        <f>AND(MONTH(F2364)=MONTH(Y2364), YEAR(F2364)=YEAR(Y2364))</f>
        <v/>
      </c>
      <c r="V2364" s="418">
        <f>AND(AC2364&lt;&gt;"", 'Company information'!D$4&lt;&gt;"", RIGHT(SUBSTITUTE(AC2364,"-",""),9)=RIGHT(SUBSTITUTE('Company information'!D$4,"-",""),9))</f>
        <v/>
      </c>
      <c r="W2364" s="418">
        <f>AI2364-I2364</f>
        <v/>
      </c>
      <c r="X2364" s="455" t="n"/>
      <c r="Y2364" s="419" t="n">
        <v>44879</v>
      </c>
      <c r="Z2364" s="418" t="inlineStr">
        <is>
          <t>PTI2223625</t>
        </is>
      </c>
      <c r="AA2364" s="418" t="inlineStr"/>
      <c r="AB2364" s="418" t="inlineStr">
        <is>
          <t>បុគ្គលជាប់អាករ</t>
        </is>
      </c>
      <c r="AC2364" s="418" t="inlineStr">
        <is>
          <t>L001-100067123</t>
        </is>
      </c>
      <c r="AD2364" s="418" t="inlineStr">
        <is>
          <t>រីឡាយអេប៊ល សូស អ៊ិនដាសស្រ្ទៀល (ខេមបូឌា)</t>
        </is>
      </c>
      <c r="AE2364" s="455" t="n">
        <v>537441</v>
      </c>
      <c r="AF2364" s="455" t="n">
        <v>481046</v>
      </c>
      <c r="AG2364" s="455" t="n">
        <v>8290</v>
      </c>
      <c r="AH2364" s="455" t="n">
        <v>0</v>
      </c>
      <c r="AI2364" s="455" t="n">
        <v>48105</v>
      </c>
      <c r="AJ2364" s="455" t="n">
        <v>0</v>
      </c>
      <c r="AK2364" s="455" t="n">
        <v>0</v>
      </c>
      <c r="AL2364" s="455" t="n">
        <v>0</v>
      </c>
      <c r="AM2364" s="455" t="n">
        <v>0</v>
      </c>
      <c r="AN2364" s="455" t="n">
        <v>0</v>
      </c>
      <c r="AO2364" s="455" t="n">
        <v>0</v>
      </c>
      <c r="AP2364" s="455" t="n">
        <v>0</v>
      </c>
      <c r="AQ2364" s="455" t="n">
        <v>0</v>
      </c>
      <c r="AR2364" s="418" t="inlineStr"/>
      <c r="AS2364" s="418" t="inlineStr">
        <is>
          <t>ថ្លៃដឹកជញ្ជូន និងសេវា</t>
        </is>
      </c>
      <c r="AT2364" s="418" t="inlineStr">
        <is>
          <t>បានប្រកាសពន្ធ</t>
        </is>
      </c>
    </row>
    <row r="2365">
      <c r="A2365" s="417" t="n">
        <v>2356</v>
      </c>
      <c r="B2365" s="418" t="inlineStr">
        <is>
          <t>Diesel</t>
        </is>
      </c>
      <c r="C2365" s="418" t="inlineStr">
        <is>
          <t>ឃឺន + ណាហ្គែល</t>
        </is>
      </c>
      <c r="D2365" s="418" t="inlineStr">
        <is>
          <t>L001-100045189</t>
        </is>
      </c>
      <c r="E2365" s="418" t="inlineStr">
        <is>
          <t>PTI2223623</t>
        </is>
      </c>
      <c r="F2365" s="419" t="n">
        <v>44879</v>
      </c>
      <c r="G2365" s="420" t="n">
        <v>48105</v>
      </c>
      <c r="H2365" s="418" t="n"/>
      <c r="I2365" s="455" t="n">
        <v>48105</v>
      </c>
      <c r="J2365" s="418">
        <f>IF(L2365&lt;&gt;"",L2365,K2365)</f>
        <v/>
      </c>
      <c r="K2365" s="418">
        <f>IF(AND(T2365=TRUE, U2365=TRUE, V2365=TRUE), IF(W2365&lt;-0.05, "អនុញ្ញាត (អ្នកផ្គត់ផ្គង់ប្រកាសខ្វះ)", "បានប្រកាស (អនុញ្ញាត)"), IF(AND(T2365=FALSE, U2365=FALSE, V2365=FALSE), "ព្យួរទុក (មិនមានទិន្នន័យ)", "ប្រកាសខុស (ព្យួរទុក)"))</f>
        <v/>
      </c>
      <c r="L2365" s="418" t="inlineStr"/>
      <c r="M2365" s="418" t="inlineStr"/>
      <c r="N2365" s="455" t="n"/>
      <c r="O2365" s="455">
        <f>IF(W2365&lt;0,AI2365,I2365)</f>
        <v/>
      </c>
      <c r="P2365" s="455">
        <f>I2365-O2365</f>
        <v/>
      </c>
      <c r="Q2365" s="418" t="n"/>
      <c r="R2365" s="418" t="inlineStr">
        <is>
          <t>PTI2223623</t>
        </is>
      </c>
      <c r="S2365" s="418" t="inlineStr">
        <is>
          <t>PTI2223623</t>
        </is>
      </c>
      <c r="T2365" s="418">
        <f>R2365=S2365</f>
        <v/>
      </c>
      <c r="U2365" s="418">
        <f>AND(MONTH(F2365)=MONTH(Y2365), YEAR(F2365)=YEAR(Y2365))</f>
        <v/>
      </c>
      <c r="V2365" s="418">
        <f>AND(AC2365&lt;&gt;"", 'Company information'!D$4&lt;&gt;"", RIGHT(SUBSTITUTE(AC2365,"-",""),9)=RIGHT(SUBSTITUTE('Company information'!D$4,"-",""),9))</f>
        <v/>
      </c>
      <c r="W2365" s="418">
        <f>AI2365-I2365</f>
        <v/>
      </c>
      <c r="X2365" s="455" t="n"/>
      <c r="Y2365" s="419" t="n">
        <v>44879</v>
      </c>
      <c r="Z2365" s="418" t="inlineStr">
        <is>
          <t>PTI2223623</t>
        </is>
      </c>
      <c r="AA2365" s="418" t="inlineStr"/>
      <c r="AB2365" s="418" t="inlineStr">
        <is>
          <t>បុគ្គលជាប់អាករ</t>
        </is>
      </c>
      <c r="AC2365" s="418" t="inlineStr">
        <is>
          <t>L001-100067123</t>
        </is>
      </c>
      <c r="AD2365" s="418" t="inlineStr">
        <is>
          <t>រីឡាយអេប៊ល សូស អ៊ិនដាសស្រ្ទៀល (ខេមបូឌា)</t>
        </is>
      </c>
      <c r="AE2365" s="455" t="n">
        <v>537441</v>
      </c>
      <c r="AF2365" s="455" t="n">
        <v>481046</v>
      </c>
      <c r="AG2365" s="455" t="n">
        <v>8290</v>
      </c>
      <c r="AH2365" s="455" t="n">
        <v>0</v>
      </c>
      <c r="AI2365" s="455" t="n">
        <v>48105</v>
      </c>
      <c r="AJ2365" s="455" t="n">
        <v>0</v>
      </c>
      <c r="AK2365" s="455" t="n">
        <v>0</v>
      </c>
      <c r="AL2365" s="455" t="n">
        <v>0</v>
      </c>
      <c r="AM2365" s="455" t="n">
        <v>0</v>
      </c>
      <c r="AN2365" s="455" t="n">
        <v>0</v>
      </c>
      <c r="AO2365" s="455" t="n">
        <v>0</v>
      </c>
      <c r="AP2365" s="455" t="n">
        <v>0</v>
      </c>
      <c r="AQ2365" s="455" t="n">
        <v>0</v>
      </c>
      <c r="AR2365" s="418" t="inlineStr"/>
      <c r="AS2365" s="418" t="inlineStr">
        <is>
          <t>ថ្លៃដឹកជញ្ជូន និងសេវា</t>
        </is>
      </c>
      <c r="AT2365" s="418" t="inlineStr">
        <is>
          <t>បានប្រកាសពន្ធ</t>
        </is>
      </c>
    </row>
    <row r="2366">
      <c r="A2366" s="417" t="n">
        <v>2357</v>
      </c>
      <c r="B2366" s="418" t="inlineStr">
        <is>
          <t>Diesel</t>
        </is>
      </c>
      <c r="C2366" s="418" t="inlineStr">
        <is>
          <t>ឃឺន + ណាហ្គែល</t>
        </is>
      </c>
      <c r="D2366" s="418" t="inlineStr">
        <is>
          <t>L001-100045189</t>
        </is>
      </c>
      <c r="E2366" s="418" t="inlineStr">
        <is>
          <t>PTI2223624</t>
        </is>
      </c>
      <c r="F2366" s="419" t="n">
        <v>44879</v>
      </c>
      <c r="G2366" s="420" t="n">
        <v>52521</v>
      </c>
      <c r="H2366" s="418" t="n"/>
      <c r="I2366" s="455" t="n">
        <v>52521</v>
      </c>
      <c r="J2366" s="418">
        <f>IF(L2366&lt;&gt;"",L2366,K2366)</f>
        <v/>
      </c>
      <c r="K2366" s="418">
        <f>IF(AND(T2366=TRUE, U2366=TRUE, V2366=TRUE), IF(W2366&lt;-0.05, "អនុញ្ញាត (អ្នកផ្គត់ផ្គង់ប្រកាសខ្វះ)", "បានប្រកាស (អនុញ្ញាត)"), IF(AND(T2366=FALSE, U2366=FALSE, V2366=FALSE), "ព្យួរទុក (មិនមានទិន្នន័យ)", "ប្រកាសខុស (ព្យួរទុក)"))</f>
        <v/>
      </c>
      <c r="L2366" s="418" t="inlineStr"/>
      <c r="M2366" s="418" t="inlineStr"/>
      <c r="N2366" s="455" t="n"/>
      <c r="O2366" s="455">
        <f>IF(W2366&lt;0,AI2366,I2366)</f>
        <v/>
      </c>
      <c r="P2366" s="455">
        <f>I2366-O2366</f>
        <v/>
      </c>
      <c r="Q2366" s="418" t="n"/>
      <c r="R2366" s="418" t="inlineStr">
        <is>
          <t>PTI2223624</t>
        </is>
      </c>
      <c r="S2366" s="418" t="inlineStr">
        <is>
          <t>PTI2223624</t>
        </is>
      </c>
      <c r="T2366" s="418">
        <f>R2366=S2366</f>
        <v/>
      </c>
      <c r="U2366" s="418">
        <f>AND(MONTH(F2366)=MONTH(Y2366), YEAR(F2366)=YEAR(Y2366))</f>
        <v/>
      </c>
      <c r="V2366" s="418">
        <f>AND(AC2366&lt;&gt;"", 'Company information'!D$4&lt;&gt;"", RIGHT(SUBSTITUTE(AC2366,"-",""),9)=RIGHT(SUBSTITUTE('Company information'!D$4,"-",""),9))</f>
        <v/>
      </c>
      <c r="W2366" s="418">
        <f>AI2366-I2366</f>
        <v/>
      </c>
      <c r="X2366" s="455" t="n"/>
      <c r="Y2366" s="419" t="n">
        <v>44879</v>
      </c>
      <c r="Z2366" s="418" t="inlineStr">
        <is>
          <t>PTI2223624</t>
        </is>
      </c>
      <c r="AA2366" s="418" t="inlineStr"/>
      <c r="AB2366" s="418" t="inlineStr">
        <is>
          <t>បុគ្គលជាប់អាករ</t>
        </is>
      </c>
      <c r="AC2366" s="418" t="inlineStr">
        <is>
          <t>L001-100067123</t>
        </is>
      </c>
      <c r="AD2366" s="418" t="inlineStr">
        <is>
          <t>រីឡាយអេប៊ល សូស អ៊ិនដាសស្រ្ទៀល (ខេមបូឌា)</t>
        </is>
      </c>
      <c r="AE2366" s="455" t="n">
        <v>586020</v>
      </c>
      <c r="AF2366" s="455" t="n">
        <v>525209</v>
      </c>
      <c r="AG2366" s="455" t="n">
        <v>8290</v>
      </c>
      <c r="AH2366" s="455" t="n">
        <v>0</v>
      </c>
      <c r="AI2366" s="455" t="n">
        <v>52521</v>
      </c>
      <c r="AJ2366" s="455" t="n">
        <v>0</v>
      </c>
      <c r="AK2366" s="455" t="n">
        <v>0</v>
      </c>
      <c r="AL2366" s="455" t="n">
        <v>0</v>
      </c>
      <c r="AM2366" s="455" t="n">
        <v>0</v>
      </c>
      <c r="AN2366" s="455" t="n">
        <v>0</v>
      </c>
      <c r="AO2366" s="455" t="n">
        <v>0</v>
      </c>
      <c r="AP2366" s="455" t="n">
        <v>0</v>
      </c>
      <c r="AQ2366" s="455" t="n">
        <v>0</v>
      </c>
      <c r="AR2366" s="418" t="inlineStr"/>
      <c r="AS2366" s="418" t="inlineStr">
        <is>
          <t>ថ្លៃដឹកជញ្ជូន និងសេវា</t>
        </is>
      </c>
      <c r="AT2366" s="418" t="inlineStr">
        <is>
          <t>បានប្រកាសពន្ធ</t>
        </is>
      </c>
    </row>
    <row r="2367">
      <c r="A2367" s="417" t="n">
        <v>2358</v>
      </c>
      <c r="B2367" s="418" t="inlineStr">
        <is>
          <t>Diesel</t>
        </is>
      </c>
      <c r="C2367" s="418" t="inlineStr">
        <is>
          <t>ឃឺន + ណាហ្គែល</t>
        </is>
      </c>
      <c r="D2367" s="418" t="inlineStr">
        <is>
          <t>L001-100045189</t>
        </is>
      </c>
      <c r="E2367" s="418" t="inlineStr">
        <is>
          <t>PTI2223621</t>
        </is>
      </c>
      <c r="F2367" s="419" t="n">
        <v>44879</v>
      </c>
      <c r="G2367" s="420" t="n">
        <v>52521</v>
      </c>
      <c r="H2367" s="418" t="n"/>
      <c r="I2367" s="455" t="n">
        <v>52521</v>
      </c>
      <c r="J2367" s="418">
        <f>IF(L2367&lt;&gt;"",L2367,K2367)</f>
        <v/>
      </c>
      <c r="K2367" s="418">
        <f>IF(AND(T2367=TRUE, U2367=TRUE, V2367=TRUE), IF(W2367&lt;-0.05, "អនុញ្ញាត (អ្នកផ្គត់ផ្គង់ប្រកាសខ្វះ)", "បានប្រកាស (អនុញ្ញាត)"), IF(AND(T2367=FALSE, U2367=FALSE, V2367=FALSE), "ព្យួរទុក (មិនមានទិន្នន័យ)", "ប្រកាសខុស (ព្យួរទុក)"))</f>
        <v/>
      </c>
      <c r="L2367" s="418" t="inlineStr"/>
      <c r="M2367" s="418" t="inlineStr"/>
      <c r="N2367" s="455" t="n"/>
      <c r="O2367" s="455">
        <f>IF(W2367&lt;0,AI2367,I2367)</f>
        <v/>
      </c>
      <c r="P2367" s="455">
        <f>I2367-O2367</f>
        <v/>
      </c>
      <c r="Q2367" s="418" t="n"/>
      <c r="R2367" s="418" t="inlineStr">
        <is>
          <t>PTI2223621</t>
        </is>
      </c>
      <c r="S2367" s="418" t="inlineStr">
        <is>
          <t>PTI2223621</t>
        </is>
      </c>
      <c r="T2367" s="418">
        <f>R2367=S2367</f>
        <v/>
      </c>
      <c r="U2367" s="418">
        <f>AND(MONTH(F2367)=MONTH(Y2367), YEAR(F2367)=YEAR(Y2367))</f>
        <v/>
      </c>
      <c r="V2367" s="418">
        <f>AND(AC2367&lt;&gt;"", 'Company information'!D$4&lt;&gt;"", RIGHT(SUBSTITUTE(AC2367,"-",""),9)=RIGHT(SUBSTITUTE('Company information'!D$4,"-",""),9))</f>
        <v/>
      </c>
      <c r="W2367" s="418">
        <f>AI2367-I2367</f>
        <v/>
      </c>
      <c r="X2367" s="455" t="n"/>
      <c r="Y2367" s="419" t="n">
        <v>44879</v>
      </c>
      <c r="Z2367" s="418" t="inlineStr">
        <is>
          <t>PTI2223621</t>
        </is>
      </c>
      <c r="AA2367" s="418" t="inlineStr"/>
      <c r="AB2367" s="418" t="inlineStr">
        <is>
          <t>បុគ្គលជាប់អាករ</t>
        </is>
      </c>
      <c r="AC2367" s="418" t="inlineStr">
        <is>
          <t>L001-100067123</t>
        </is>
      </c>
      <c r="AD2367" s="418" t="inlineStr">
        <is>
          <t>រីឡាយអេប៊ល សូស អ៊ិនដាសស្រ្ទៀល (ខេមបូឌា)</t>
        </is>
      </c>
      <c r="AE2367" s="455" t="n">
        <v>586020</v>
      </c>
      <c r="AF2367" s="455" t="n">
        <v>525209</v>
      </c>
      <c r="AG2367" s="455" t="n">
        <v>8290</v>
      </c>
      <c r="AH2367" s="455" t="n">
        <v>0</v>
      </c>
      <c r="AI2367" s="455" t="n">
        <v>52521</v>
      </c>
      <c r="AJ2367" s="455" t="n">
        <v>0</v>
      </c>
      <c r="AK2367" s="455" t="n">
        <v>0</v>
      </c>
      <c r="AL2367" s="455" t="n">
        <v>0</v>
      </c>
      <c r="AM2367" s="455" t="n">
        <v>0</v>
      </c>
      <c r="AN2367" s="455" t="n">
        <v>0</v>
      </c>
      <c r="AO2367" s="455" t="n">
        <v>0</v>
      </c>
      <c r="AP2367" s="455" t="n">
        <v>0</v>
      </c>
      <c r="AQ2367" s="455" t="n">
        <v>0</v>
      </c>
      <c r="AR2367" s="418" t="inlineStr"/>
      <c r="AS2367" s="418" t="inlineStr">
        <is>
          <t>ថ្លៃដឹកជញ្ជូន និងសេវា</t>
        </is>
      </c>
      <c r="AT2367" s="418" t="inlineStr">
        <is>
          <t>បានប្រកាសពន្ធ</t>
        </is>
      </c>
    </row>
    <row r="2368">
      <c r="A2368" s="417" t="n">
        <v>2359</v>
      </c>
      <c r="B2368" s="418" t="inlineStr">
        <is>
          <t>Diesel</t>
        </is>
      </c>
      <c r="C2368" s="418" t="inlineStr">
        <is>
          <t>ឃឺន + ណាហ្គែល</t>
        </is>
      </c>
      <c r="D2368" s="418" t="inlineStr">
        <is>
          <t>L001-100045189</t>
        </is>
      </c>
      <c r="E2368" s="418" t="inlineStr">
        <is>
          <t>PTI2223620</t>
        </is>
      </c>
      <c r="F2368" s="419" t="n">
        <v>44879</v>
      </c>
      <c r="G2368" s="420" t="n">
        <v>48105</v>
      </c>
      <c r="H2368" s="418" t="n"/>
      <c r="I2368" s="455" t="n">
        <v>48105</v>
      </c>
      <c r="J2368" s="418">
        <f>IF(L2368&lt;&gt;"",L2368,K2368)</f>
        <v/>
      </c>
      <c r="K2368" s="418">
        <f>IF(AND(T2368=TRUE, U2368=TRUE, V2368=TRUE), IF(W2368&lt;-0.05, "អនុញ្ញាត (អ្នកផ្គត់ផ្គង់ប្រកាសខ្វះ)", "បានប្រកាស (អនុញ្ញាត)"), IF(AND(T2368=FALSE, U2368=FALSE, V2368=FALSE), "ព្យួរទុក (មិនមានទិន្នន័យ)", "ប្រកាសខុស (ព្យួរទុក)"))</f>
        <v/>
      </c>
      <c r="L2368" s="418" t="inlineStr"/>
      <c r="M2368" s="418" t="inlineStr"/>
      <c r="N2368" s="455" t="n"/>
      <c r="O2368" s="455">
        <f>IF(W2368&lt;0,AI2368,I2368)</f>
        <v/>
      </c>
      <c r="P2368" s="455">
        <f>I2368-O2368</f>
        <v/>
      </c>
      <c r="Q2368" s="418" t="n"/>
      <c r="R2368" s="418" t="inlineStr">
        <is>
          <t>PTI2223620</t>
        </is>
      </c>
      <c r="S2368" s="418" t="inlineStr">
        <is>
          <t>PTI2223620</t>
        </is>
      </c>
      <c r="T2368" s="418">
        <f>R2368=S2368</f>
        <v/>
      </c>
      <c r="U2368" s="418">
        <f>AND(MONTH(F2368)=MONTH(Y2368), YEAR(F2368)=YEAR(Y2368))</f>
        <v/>
      </c>
      <c r="V2368" s="418">
        <f>AND(AC2368&lt;&gt;"", 'Company information'!D$4&lt;&gt;"", RIGHT(SUBSTITUTE(AC2368,"-",""),9)=RIGHT(SUBSTITUTE('Company information'!D$4,"-",""),9))</f>
        <v/>
      </c>
      <c r="W2368" s="418">
        <f>AI2368-I2368</f>
        <v/>
      </c>
      <c r="X2368" s="455" t="n"/>
      <c r="Y2368" s="419" t="n">
        <v>44879</v>
      </c>
      <c r="Z2368" s="418" t="inlineStr">
        <is>
          <t>PTI2223620</t>
        </is>
      </c>
      <c r="AA2368" s="418" t="inlineStr"/>
      <c r="AB2368" s="418" t="inlineStr">
        <is>
          <t>បុគ្គលជាប់អាករ</t>
        </is>
      </c>
      <c r="AC2368" s="418" t="inlineStr">
        <is>
          <t>L001-100067123</t>
        </is>
      </c>
      <c r="AD2368" s="418" t="inlineStr">
        <is>
          <t>រីឡាយអេប៊ល សូស អ៊ិនដាសស្រ្ទៀល (ខេមបូឌា)</t>
        </is>
      </c>
      <c r="AE2368" s="455" t="n">
        <v>537441</v>
      </c>
      <c r="AF2368" s="455" t="n">
        <v>481046</v>
      </c>
      <c r="AG2368" s="455" t="n">
        <v>8290</v>
      </c>
      <c r="AH2368" s="455" t="n">
        <v>0</v>
      </c>
      <c r="AI2368" s="455" t="n">
        <v>48105</v>
      </c>
      <c r="AJ2368" s="455" t="n">
        <v>0</v>
      </c>
      <c r="AK2368" s="455" t="n">
        <v>0</v>
      </c>
      <c r="AL2368" s="455" t="n">
        <v>0</v>
      </c>
      <c r="AM2368" s="455" t="n">
        <v>0</v>
      </c>
      <c r="AN2368" s="455" t="n">
        <v>0</v>
      </c>
      <c r="AO2368" s="455" t="n">
        <v>0</v>
      </c>
      <c r="AP2368" s="455" t="n">
        <v>0</v>
      </c>
      <c r="AQ2368" s="455" t="n">
        <v>0</v>
      </c>
      <c r="AR2368" s="418" t="inlineStr"/>
      <c r="AS2368" s="418" t="inlineStr">
        <is>
          <t>ថ្លៃដឹកជញ្ជូន និងសេវា</t>
        </is>
      </c>
      <c r="AT2368" s="418" t="inlineStr">
        <is>
          <t>បានប្រកាសពន្ធ</t>
        </is>
      </c>
    </row>
    <row r="2369">
      <c r="A2369" s="417" t="n">
        <v>2360</v>
      </c>
      <c r="B2369" s="418" t="inlineStr">
        <is>
          <t>Diesel</t>
        </is>
      </c>
      <c r="C2369" s="418" t="inlineStr">
        <is>
          <t>ឃឺន + ណាហ្គែល</t>
        </is>
      </c>
      <c r="D2369" s="418" t="inlineStr">
        <is>
          <t>L001-100045189</t>
        </is>
      </c>
      <c r="E2369" s="418" t="inlineStr">
        <is>
          <t>PTI2223619</t>
        </is>
      </c>
      <c r="F2369" s="419" t="n">
        <v>44879</v>
      </c>
      <c r="G2369" s="420" t="n">
        <v>49020</v>
      </c>
      <c r="H2369" s="418" t="n"/>
      <c r="I2369" s="455" t="n">
        <v>49020</v>
      </c>
      <c r="J2369" s="418">
        <f>IF(L2369&lt;&gt;"",L2369,K2369)</f>
        <v/>
      </c>
      <c r="K2369" s="418">
        <f>IF(AND(T2369=TRUE, U2369=TRUE, V2369=TRUE), IF(W2369&lt;-0.05, "អនុញ្ញាត (អ្នកផ្គត់ផ្គង់ប្រកាសខ្វះ)", "បានប្រកាស (អនុញ្ញាត)"), IF(AND(T2369=FALSE, U2369=FALSE, V2369=FALSE), "ព្យួរទុក (មិនមានទិន្នន័យ)", "ប្រកាសខុស (ព្យួរទុក)"))</f>
        <v/>
      </c>
      <c r="L2369" s="418" t="inlineStr"/>
      <c r="M2369" s="418" t="inlineStr"/>
      <c r="N2369" s="455" t="n"/>
      <c r="O2369" s="455">
        <f>IF(W2369&lt;0,AI2369,I2369)</f>
        <v/>
      </c>
      <c r="P2369" s="455">
        <f>I2369-O2369</f>
        <v/>
      </c>
      <c r="Q2369" s="418" t="n"/>
      <c r="R2369" s="418" t="inlineStr">
        <is>
          <t>PTI2223619</t>
        </is>
      </c>
      <c r="S2369" s="418" t="inlineStr">
        <is>
          <t>PTI2223619</t>
        </is>
      </c>
      <c r="T2369" s="418">
        <f>R2369=S2369</f>
        <v/>
      </c>
      <c r="U2369" s="418">
        <f>AND(MONTH(F2369)=MONTH(Y2369), YEAR(F2369)=YEAR(Y2369))</f>
        <v/>
      </c>
      <c r="V2369" s="418">
        <f>AND(AC2369&lt;&gt;"", 'Company information'!D$4&lt;&gt;"", RIGHT(SUBSTITUTE(AC2369,"-",""),9)=RIGHT(SUBSTITUTE('Company information'!D$4,"-",""),9))</f>
        <v/>
      </c>
      <c r="W2369" s="418">
        <f>AI2369-I2369</f>
        <v/>
      </c>
      <c r="X2369" s="455" t="n"/>
      <c r="Y2369" s="419" t="n">
        <v>44879</v>
      </c>
      <c r="Z2369" s="418" t="inlineStr">
        <is>
          <t>PTI2223619</t>
        </is>
      </c>
      <c r="AA2369" s="418" t="inlineStr"/>
      <c r="AB2369" s="418" t="inlineStr">
        <is>
          <t>បុគ្គលជាប់អាករ</t>
        </is>
      </c>
      <c r="AC2369" s="418" t="inlineStr">
        <is>
          <t>L001-100067123</t>
        </is>
      </c>
      <c r="AD2369" s="418" t="inlineStr">
        <is>
          <t>រីឡាយអេប៊ល សូស អ៊ិនដាសស្រ្ទៀល (ខេមបូឌា)</t>
        </is>
      </c>
      <c r="AE2369" s="455" t="n">
        <v>547513</v>
      </c>
      <c r="AF2369" s="455" t="n">
        <v>490203</v>
      </c>
      <c r="AG2369" s="455" t="n">
        <v>8290</v>
      </c>
      <c r="AH2369" s="455" t="n">
        <v>0</v>
      </c>
      <c r="AI2369" s="455" t="n">
        <v>49020</v>
      </c>
      <c r="AJ2369" s="455" t="n">
        <v>0</v>
      </c>
      <c r="AK2369" s="455" t="n">
        <v>0</v>
      </c>
      <c r="AL2369" s="455" t="n">
        <v>0</v>
      </c>
      <c r="AM2369" s="455" t="n">
        <v>0</v>
      </c>
      <c r="AN2369" s="455" t="n">
        <v>0</v>
      </c>
      <c r="AO2369" s="455" t="n">
        <v>0</v>
      </c>
      <c r="AP2369" s="455" t="n">
        <v>0</v>
      </c>
      <c r="AQ2369" s="455" t="n">
        <v>0</v>
      </c>
      <c r="AR2369" s="418" t="inlineStr"/>
      <c r="AS2369" s="418" t="inlineStr">
        <is>
          <t>ថ្លៃដឹកជញ្ជូន និងសេវា</t>
        </is>
      </c>
      <c r="AT2369" s="418" t="inlineStr">
        <is>
          <t>បានប្រកាសពន្ធ</t>
        </is>
      </c>
    </row>
    <row r="2370">
      <c r="A2370" s="417" t="n">
        <v>2361</v>
      </c>
      <c r="B2370" s="418" t="inlineStr">
        <is>
          <t>Diesel</t>
        </is>
      </c>
      <c r="C2370" s="418" t="inlineStr">
        <is>
          <t>ឃឺន + ណាហ្គែល</t>
        </is>
      </c>
      <c r="D2370" s="418" t="inlineStr">
        <is>
          <t>L001-100045189</t>
        </is>
      </c>
      <c r="E2370" s="418" t="inlineStr">
        <is>
          <t>PTI2223622</t>
        </is>
      </c>
      <c r="F2370" s="419" t="n">
        <v>44879</v>
      </c>
      <c r="G2370" s="420" t="n">
        <v>48105</v>
      </c>
      <c r="H2370" s="418" t="n"/>
      <c r="I2370" s="455" t="n">
        <v>48105</v>
      </c>
      <c r="J2370" s="418">
        <f>IF(L2370&lt;&gt;"",L2370,K2370)</f>
        <v/>
      </c>
      <c r="K2370" s="418">
        <f>IF(AND(T2370=TRUE, U2370=TRUE, V2370=TRUE), IF(W2370&lt;-0.05, "អនុញ្ញាត (អ្នកផ្គត់ផ្គង់ប្រកាសខ្វះ)", "បានប្រកាស (អនុញ្ញាត)"), IF(AND(T2370=FALSE, U2370=FALSE, V2370=FALSE), "ព្យួរទុក (មិនមានទិន្នន័យ)", "ប្រកាសខុស (ព្យួរទុក)"))</f>
        <v/>
      </c>
      <c r="L2370" s="418" t="inlineStr"/>
      <c r="M2370" s="418" t="inlineStr"/>
      <c r="N2370" s="455" t="n"/>
      <c r="O2370" s="455">
        <f>IF(W2370&lt;0,AI2370,I2370)</f>
        <v/>
      </c>
      <c r="P2370" s="455">
        <f>I2370-O2370</f>
        <v/>
      </c>
      <c r="Q2370" s="418" t="n"/>
      <c r="R2370" s="418" t="inlineStr">
        <is>
          <t>PTI2223622</t>
        </is>
      </c>
      <c r="S2370" s="418" t="inlineStr">
        <is>
          <t>PTI2223622</t>
        </is>
      </c>
      <c r="T2370" s="418">
        <f>R2370=S2370</f>
        <v/>
      </c>
      <c r="U2370" s="418">
        <f>AND(MONTH(F2370)=MONTH(Y2370), YEAR(F2370)=YEAR(Y2370))</f>
        <v/>
      </c>
      <c r="V2370" s="418">
        <f>AND(AC2370&lt;&gt;"", 'Company information'!D$4&lt;&gt;"", RIGHT(SUBSTITUTE(AC2370,"-",""),9)=RIGHT(SUBSTITUTE('Company information'!D$4,"-",""),9))</f>
        <v/>
      </c>
      <c r="W2370" s="418">
        <f>AI2370-I2370</f>
        <v/>
      </c>
      <c r="X2370" s="455" t="n"/>
      <c r="Y2370" s="419" t="n">
        <v>44879</v>
      </c>
      <c r="Z2370" s="418" t="inlineStr">
        <is>
          <t>PTI2223622</t>
        </is>
      </c>
      <c r="AA2370" s="418" t="inlineStr"/>
      <c r="AB2370" s="418" t="inlineStr">
        <is>
          <t>បុគ្គលជាប់អាករ</t>
        </is>
      </c>
      <c r="AC2370" s="418" t="inlineStr">
        <is>
          <t>L001-100067123</t>
        </is>
      </c>
      <c r="AD2370" s="418" t="inlineStr">
        <is>
          <t>រីឡាយអេប៊ល សូស អ៊ិនដាសស្រ្ទៀល (ខេមបូឌា)</t>
        </is>
      </c>
      <c r="AE2370" s="455" t="n">
        <v>537441</v>
      </c>
      <c r="AF2370" s="455" t="n">
        <v>481046</v>
      </c>
      <c r="AG2370" s="455" t="n">
        <v>8290</v>
      </c>
      <c r="AH2370" s="455" t="n">
        <v>0</v>
      </c>
      <c r="AI2370" s="455" t="n">
        <v>48105</v>
      </c>
      <c r="AJ2370" s="455" t="n">
        <v>0</v>
      </c>
      <c r="AK2370" s="455" t="n">
        <v>0</v>
      </c>
      <c r="AL2370" s="455" t="n">
        <v>0</v>
      </c>
      <c r="AM2370" s="455" t="n">
        <v>0</v>
      </c>
      <c r="AN2370" s="455" t="n">
        <v>0</v>
      </c>
      <c r="AO2370" s="455" t="n">
        <v>0</v>
      </c>
      <c r="AP2370" s="455" t="n">
        <v>0</v>
      </c>
      <c r="AQ2370" s="455" t="n">
        <v>0</v>
      </c>
      <c r="AR2370" s="418" t="inlineStr"/>
      <c r="AS2370" s="418" t="inlineStr">
        <is>
          <t>ថ្លៃដឹកជញ្ជូន និងសេវា</t>
        </is>
      </c>
      <c r="AT2370" s="418" t="inlineStr">
        <is>
          <t>បានប្រកាសពន្ធ</t>
        </is>
      </c>
    </row>
    <row r="2371">
      <c r="A2371" s="417" t="n">
        <v>2362</v>
      </c>
      <c r="B2371" s="418" t="inlineStr">
        <is>
          <t>Diesel</t>
        </is>
      </c>
      <c r="C2371" s="418" t="inlineStr">
        <is>
          <t>ឃឺន + ណាហ្គែល</t>
        </is>
      </c>
      <c r="D2371" s="418" t="inlineStr">
        <is>
          <t>L001-100045189</t>
        </is>
      </c>
      <c r="E2371" s="418" t="inlineStr">
        <is>
          <t>PTI2223618</t>
        </is>
      </c>
      <c r="F2371" s="419" t="n">
        <v>44879</v>
      </c>
      <c r="G2371" s="420" t="n">
        <v>53007</v>
      </c>
      <c r="H2371" s="418" t="n"/>
      <c r="I2371" s="455" t="n">
        <v>53007</v>
      </c>
      <c r="J2371" s="418">
        <f>IF(L2371&lt;&gt;"",L2371,K2371)</f>
        <v/>
      </c>
      <c r="K2371" s="418">
        <f>IF(AND(T2371=TRUE, U2371=TRUE, V2371=TRUE), IF(W2371&lt;-0.05, "អនុញ្ញាត (អ្នកផ្គត់ផ្គង់ប្រកាសខ្វះ)", "បានប្រកាស (អនុញ្ញាត)"), IF(AND(T2371=FALSE, U2371=FALSE, V2371=FALSE), "ព្យួរទុក (មិនមានទិន្នន័យ)", "ប្រកាសខុស (ព្យួរទុក)"))</f>
        <v/>
      </c>
      <c r="L2371" s="418" t="inlineStr"/>
      <c r="M2371" s="418" t="inlineStr"/>
      <c r="N2371" s="455" t="n"/>
      <c r="O2371" s="455">
        <f>IF(W2371&lt;0,AI2371,I2371)</f>
        <v/>
      </c>
      <c r="P2371" s="455">
        <f>I2371-O2371</f>
        <v/>
      </c>
      <c r="Q2371" s="418" t="n"/>
      <c r="R2371" s="418" t="inlineStr">
        <is>
          <t>PTI2223618</t>
        </is>
      </c>
      <c r="S2371" s="418" t="inlineStr">
        <is>
          <t>PTI2223618</t>
        </is>
      </c>
      <c r="T2371" s="418">
        <f>R2371=S2371</f>
        <v/>
      </c>
      <c r="U2371" s="418">
        <f>AND(MONTH(F2371)=MONTH(Y2371), YEAR(F2371)=YEAR(Y2371))</f>
        <v/>
      </c>
      <c r="V2371" s="418">
        <f>AND(AC2371&lt;&gt;"", 'Company information'!D$4&lt;&gt;"", RIGHT(SUBSTITUTE(AC2371,"-",""),9)=RIGHT(SUBSTITUTE('Company information'!D$4,"-",""),9))</f>
        <v/>
      </c>
      <c r="W2371" s="418">
        <f>AI2371-I2371</f>
        <v/>
      </c>
      <c r="X2371" s="455" t="n"/>
      <c r="Y2371" s="419" t="n">
        <v>44879</v>
      </c>
      <c r="Z2371" s="418" t="inlineStr">
        <is>
          <t>PTI2223618</t>
        </is>
      </c>
      <c r="AA2371" s="418" t="inlineStr"/>
      <c r="AB2371" s="418" t="inlineStr">
        <is>
          <t>បុគ្គលជាប់អាករ</t>
        </is>
      </c>
      <c r="AC2371" s="418" t="inlineStr">
        <is>
          <t>L001-100067123</t>
        </is>
      </c>
      <c r="AD2371" s="418" t="inlineStr">
        <is>
          <t>រីឡាយអេប៊ល សូស អ៊ិនដាសស្រ្ទៀល (ខេមបូឌា)</t>
        </is>
      </c>
      <c r="AE2371" s="455" t="n">
        <v>591367</v>
      </c>
      <c r="AF2371" s="455" t="n">
        <v>530070</v>
      </c>
      <c r="AG2371" s="455" t="n">
        <v>8290</v>
      </c>
      <c r="AH2371" s="455" t="n">
        <v>0</v>
      </c>
      <c r="AI2371" s="455" t="n">
        <v>53007</v>
      </c>
      <c r="AJ2371" s="455" t="n">
        <v>0</v>
      </c>
      <c r="AK2371" s="455" t="n">
        <v>0</v>
      </c>
      <c r="AL2371" s="455" t="n">
        <v>0</v>
      </c>
      <c r="AM2371" s="455" t="n">
        <v>0</v>
      </c>
      <c r="AN2371" s="455" t="n">
        <v>0</v>
      </c>
      <c r="AO2371" s="455" t="n">
        <v>0</v>
      </c>
      <c r="AP2371" s="455" t="n">
        <v>0</v>
      </c>
      <c r="AQ2371" s="455" t="n">
        <v>0</v>
      </c>
      <c r="AR2371" s="418" t="inlineStr"/>
      <c r="AS2371" s="418" t="inlineStr">
        <is>
          <t>ថ្លៃដឹកជញ្ជូន និងសេវា</t>
        </is>
      </c>
      <c r="AT2371" s="418" t="inlineStr">
        <is>
          <t>បានប្រកាសពន្ធ</t>
        </is>
      </c>
    </row>
    <row r="2372">
      <c r="A2372" s="417" t="n">
        <v>2363</v>
      </c>
      <c r="B2372" s="418" t="inlineStr">
        <is>
          <t>Diesel</t>
        </is>
      </c>
      <c r="C2372" s="418" t="inlineStr">
        <is>
          <t>ឃឺន + ណាហ្គែល</t>
        </is>
      </c>
      <c r="D2372" s="418" t="inlineStr">
        <is>
          <t>L001-100045189</t>
        </is>
      </c>
      <c r="E2372" s="418" t="inlineStr">
        <is>
          <t>PTI2223617</t>
        </is>
      </c>
      <c r="F2372" s="419" t="n">
        <v>44879</v>
      </c>
      <c r="G2372" s="420" t="n">
        <v>48105</v>
      </c>
      <c r="H2372" s="418" t="n"/>
      <c r="I2372" s="455" t="n">
        <v>48105</v>
      </c>
      <c r="J2372" s="418">
        <f>IF(L2372&lt;&gt;"",L2372,K2372)</f>
        <v/>
      </c>
      <c r="K2372" s="418">
        <f>IF(AND(T2372=TRUE, U2372=TRUE, V2372=TRUE), IF(W2372&lt;-0.05, "អនុញ្ញាត (អ្នកផ្គត់ផ្គង់ប្រកាសខ្វះ)", "បានប្រកាស (អនុញ្ញាត)"), IF(AND(T2372=FALSE, U2372=FALSE, V2372=FALSE), "ព្យួរទុក (មិនមានទិន្នន័យ)", "ប្រកាសខុស (ព្យួរទុក)"))</f>
        <v/>
      </c>
      <c r="L2372" s="418" t="inlineStr"/>
      <c r="M2372" s="418" t="inlineStr"/>
      <c r="N2372" s="455" t="n"/>
      <c r="O2372" s="455">
        <f>IF(W2372&lt;0,AI2372,I2372)</f>
        <v/>
      </c>
      <c r="P2372" s="455">
        <f>I2372-O2372</f>
        <v/>
      </c>
      <c r="Q2372" s="418" t="n"/>
      <c r="R2372" s="418" t="inlineStr">
        <is>
          <t>PTI2223617</t>
        </is>
      </c>
      <c r="S2372" s="418" t="inlineStr">
        <is>
          <t>PTI2223617</t>
        </is>
      </c>
      <c r="T2372" s="418">
        <f>R2372=S2372</f>
        <v/>
      </c>
      <c r="U2372" s="418">
        <f>AND(MONTH(F2372)=MONTH(Y2372), YEAR(F2372)=YEAR(Y2372))</f>
        <v/>
      </c>
      <c r="V2372" s="418">
        <f>AND(AC2372&lt;&gt;"", 'Company information'!D$4&lt;&gt;"", RIGHT(SUBSTITUTE(AC2372,"-",""),9)=RIGHT(SUBSTITUTE('Company information'!D$4,"-",""),9))</f>
        <v/>
      </c>
      <c r="W2372" s="418">
        <f>AI2372-I2372</f>
        <v/>
      </c>
      <c r="X2372" s="455" t="n"/>
      <c r="Y2372" s="419" t="n">
        <v>44879</v>
      </c>
      <c r="Z2372" s="418" t="inlineStr">
        <is>
          <t>PTI2223617</t>
        </is>
      </c>
      <c r="AA2372" s="418" t="inlineStr"/>
      <c r="AB2372" s="418" t="inlineStr">
        <is>
          <t>បុគ្គលជាប់អាករ</t>
        </is>
      </c>
      <c r="AC2372" s="418" t="inlineStr">
        <is>
          <t>L001-100067123</t>
        </is>
      </c>
      <c r="AD2372" s="418" t="inlineStr">
        <is>
          <t>រីឡាយអេប៊ល សូស អ៊ិនដាសស្រ្ទៀល (ខេមបូឌា)</t>
        </is>
      </c>
      <c r="AE2372" s="455" t="n">
        <v>537441</v>
      </c>
      <c r="AF2372" s="455" t="n">
        <v>481046</v>
      </c>
      <c r="AG2372" s="455" t="n">
        <v>8290</v>
      </c>
      <c r="AH2372" s="455" t="n">
        <v>0</v>
      </c>
      <c r="AI2372" s="455" t="n">
        <v>48105</v>
      </c>
      <c r="AJ2372" s="455" t="n">
        <v>0</v>
      </c>
      <c r="AK2372" s="455" t="n">
        <v>0</v>
      </c>
      <c r="AL2372" s="455" t="n">
        <v>0</v>
      </c>
      <c r="AM2372" s="455" t="n">
        <v>0</v>
      </c>
      <c r="AN2372" s="455" t="n">
        <v>0</v>
      </c>
      <c r="AO2372" s="455" t="n">
        <v>0</v>
      </c>
      <c r="AP2372" s="455" t="n">
        <v>0</v>
      </c>
      <c r="AQ2372" s="455" t="n">
        <v>0</v>
      </c>
      <c r="AR2372" s="418" t="inlineStr"/>
      <c r="AS2372" s="418" t="inlineStr">
        <is>
          <t>ថ្លៃដឹកជញ្ជូន និងសេវា</t>
        </is>
      </c>
      <c r="AT2372" s="418" t="inlineStr">
        <is>
          <t>បានប្រកាសពន្ធ</t>
        </is>
      </c>
    </row>
    <row r="2373">
      <c r="A2373" s="417" t="n">
        <v>2364</v>
      </c>
      <c r="B2373" s="418" t="inlineStr">
        <is>
          <t>Diesel</t>
        </is>
      </c>
      <c r="C2373" s="418" t="inlineStr">
        <is>
          <t>ឃឺន + ណាហ្គែល</t>
        </is>
      </c>
      <c r="D2373" s="418" t="inlineStr">
        <is>
          <t>L001-100045189</t>
        </is>
      </c>
      <c r="E2373" s="418" t="inlineStr">
        <is>
          <t>PTI2223616</t>
        </is>
      </c>
      <c r="F2373" s="419" t="n">
        <v>44879</v>
      </c>
      <c r="G2373" s="420" t="n">
        <v>48105</v>
      </c>
      <c r="H2373" s="418" t="n"/>
      <c r="I2373" s="455" t="n">
        <v>48105</v>
      </c>
      <c r="J2373" s="418">
        <f>IF(L2373&lt;&gt;"",L2373,K2373)</f>
        <v/>
      </c>
      <c r="K2373" s="418">
        <f>IF(AND(T2373=TRUE, U2373=TRUE, V2373=TRUE), IF(W2373&lt;-0.05, "អនុញ្ញាត (អ្នកផ្គត់ផ្គង់ប្រកាសខ្វះ)", "បានប្រកាស (អនុញ្ញាត)"), IF(AND(T2373=FALSE, U2373=FALSE, V2373=FALSE), "ព្យួរទុក (មិនមានទិន្នន័យ)", "ប្រកាសខុស (ព្យួរទុក)"))</f>
        <v/>
      </c>
      <c r="L2373" s="418" t="inlineStr"/>
      <c r="M2373" s="418" t="inlineStr"/>
      <c r="N2373" s="455" t="n"/>
      <c r="O2373" s="455">
        <f>IF(W2373&lt;0,AI2373,I2373)</f>
        <v/>
      </c>
      <c r="P2373" s="455">
        <f>I2373-O2373</f>
        <v/>
      </c>
      <c r="Q2373" s="418" t="n"/>
      <c r="R2373" s="418" t="inlineStr">
        <is>
          <t>PTI2223616</t>
        </is>
      </c>
      <c r="S2373" s="418" t="inlineStr">
        <is>
          <t>PTI2223616</t>
        </is>
      </c>
      <c r="T2373" s="418">
        <f>R2373=S2373</f>
        <v/>
      </c>
      <c r="U2373" s="418">
        <f>AND(MONTH(F2373)=MONTH(Y2373), YEAR(F2373)=YEAR(Y2373))</f>
        <v/>
      </c>
      <c r="V2373" s="418">
        <f>AND(AC2373&lt;&gt;"", 'Company information'!D$4&lt;&gt;"", RIGHT(SUBSTITUTE(AC2373,"-",""),9)=RIGHT(SUBSTITUTE('Company information'!D$4,"-",""),9))</f>
        <v/>
      </c>
      <c r="W2373" s="418">
        <f>AI2373-I2373</f>
        <v/>
      </c>
      <c r="X2373" s="455" t="n"/>
      <c r="Y2373" s="419" t="n">
        <v>44879</v>
      </c>
      <c r="Z2373" s="418" t="inlineStr">
        <is>
          <t>PTI2223616</t>
        </is>
      </c>
      <c r="AA2373" s="418" t="inlineStr"/>
      <c r="AB2373" s="418" t="inlineStr">
        <is>
          <t>បុគ្គលជាប់អាករ</t>
        </is>
      </c>
      <c r="AC2373" s="418" t="inlineStr">
        <is>
          <t>L001-100067123</t>
        </is>
      </c>
      <c r="AD2373" s="418" t="inlineStr">
        <is>
          <t>រីឡាយអេប៊ល សូស អ៊ិនដាសស្រ្ទៀល (ខេមបូឌា)</t>
        </is>
      </c>
      <c r="AE2373" s="455" t="n">
        <v>537441</v>
      </c>
      <c r="AF2373" s="455" t="n">
        <v>481046</v>
      </c>
      <c r="AG2373" s="455" t="n">
        <v>8290</v>
      </c>
      <c r="AH2373" s="455" t="n">
        <v>0</v>
      </c>
      <c r="AI2373" s="455" t="n">
        <v>48105</v>
      </c>
      <c r="AJ2373" s="455" t="n">
        <v>0</v>
      </c>
      <c r="AK2373" s="455" t="n">
        <v>0</v>
      </c>
      <c r="AL2373" s="455" t="n">
        <v>0</v>
      </c>
      <c r="AM2373" s="455" t="n">
        <v>0</v>
      </c>
      <c r="AN2373" s="455" t="n">
        <v>0</v>
      </c>
      <c r="AO2373" s="455" t="n">
        <v>0</v>
      </c>
      <c r="AP2373" s="455" t="n">
        <v>0</v>
      </c>
      <c r="AQ2373" s="455" t="n">
        <v>0</v>
      </c>
      <c r="AR2373" s="418" t="inlineStr"/>
      <c r="AS2373" s="418" t="inlineStr">
        <is>
          <t>ថ្លៃដឹកជញ្ជូន និងសេវា</t>
        </is>
      </c>
      <c r="AT2373" s="418" t="inlineStr">
        <is>
          <t>បានប្រកាសពន្ធ</t>
        </is>
      </c>
    </row>
    <row r="2374">
      <c r="A2374" s="417" t="n">
        <v>2365</v>
      </c>
      <c r="B2374" s="418" t="inlineStr">
        <is>
          <t>Diesel</t>
        </is>
      </c>
      <c r="C2374" s="418" t="inlineStr">
        <is>
          <t>ឃឺន + ណាហ្គែល</t>
        </is>
      </c>
      <c r="D2374" s="418" t="inlineStr">
        <is>
          <t>L001-100045189</t>
        </is>
      </c>
      <c r="E2374" s="418" t="inlineStr">
        <is>
          <t>PTI2223614</t>
        </is>
      </c>
      <c r="F2374" s="419" t="n">
        <v>44879</v>
      </c>
      <c r="G2374" s="420" t="n">
        <v>48105</v>
      </c>
      <c r="H2374" s="418" t="n"/>
      <c r="I2374" s="455" t="n">
        <v>48105</v>
      </c>
      <c r="J2374" s="418">
        <f>IF(L2374&lt;&gt;"",L2374,K2374)</f>
        <v/>
      </c>
      <c r="K2374" s="418">
        <f>IF(AND(T2374=TRUE, U2374=TRUE, V2374=TRUE), IF(W2374&lt;-0.05, "អនុញ្ញាត (អ្នកផ្គត់ផ្គង់ប្រកាសខ្វះ)", "បានប្រកាស (អនុញ្ញាត)"), IF(AND(T2374=FALSE, U2374=FALSE, V2374=FALSE), "ព្យួរទុក (មិនមានទិន្នន័យ)", "ប្រកាសខុស (ព្យួរទុក)"))</f>
        <v/>
      </c>
      <c r="L2374" s="418" t="inlineStr"/>
      <c r="M2374" s="418" t="inlineStr"/>
      <c r="N2374" s="455" t="n"/>
      <c r="O2374" s="455">
        <f>IF(W2374&lt;0,AI2374,I2374)</f>
        <v/>
      </c>
      <c r="P2374" s="455">
        <f>I2374-O2374</f>
        <v/>
      </c>
      <c r="Q2374" s="418" t="n"/>
      <c r="R2374" s="418" t="inlineStr">
        <is>
          <t>PTI2223614</t>
        </is>
      </c>
      <c r="S2374" s="418" t="inlineStr">
        <is>
          <t>PTI2223614</t>
        </is>
      </c>
      <c r="T2374" s="418">
        <f>R2374=S2374</f>
        <v/>
      </c>
      <c r="U2374" s="418">
        <f>AND(MONTH(F2374)=MONTH(Y2374), YEAR(F2374)=YEAR(Y2374))</f>
        <v/>
      </c>
      <c r="V2374" s="418">
        <f>AND(AC2374&lt;&gt;"", 'Company information'!D$4&lt;&gt;"", RIGHT(SUBSTITUTE(AC2374,"-",""),9)=RIGHT(SUBSTITUTE('Company information'!D$4,"-",""),9))</f>
        <v/>
      </c>
      <c r="W2374" s="418">
        <f>AI2374-I2374</f>
        <v/>
      </c>
      <c r="X2374" s="455" t="n"/>
      <c r="Y2374" s="419" t="n">
        <v>44879</v>
      </c>
      <c r="Z2374" s="418" t="inlineStr">
        <is>
          <t>PTI2223614</t>
        </is>
      </c>
      <c r="AA2374" s="418" t="inlineStr"/>
      <c r="AB2374" s="418" t="inlineStr">
        <is>
          <t>បុគ្គលជាប់អាករ</t>
        </is>
      </c>
      <c r="AC2374" s="418" t="inlineStr">
        <is>
          <t>L001-100067123</t>
        </is>
      </c>
      <c r="AD2374" s="418" t="inlineStr">
        <is>
          <t>រីឡាយអេប៊ល សូស អ៊ិនដាសស្រ្ទៀល (ខេមបូឌា)</t>
        </is>
      </c>
      <c r="AE2374" s="455" t="n">
        <v>537441</v>
      </c>
      <c r="AF2374" s="455" t="n">
        <v>481046</v>
      </c>
      <c r="AG2374" s="455" t="n">
        <v>8290</v>
      </c>
      <c r="AH2374" s="455" t="n">
        <v>0</v>
      </c>
      <c r="AI2374" s="455" t="n">
        <v>48105</v>
      </c>
      <c r="AJ2374" s="455" t="n">
        <v>0</v>
      </c>
      <c r="AK2374" s="455" t="n">
        <v>0</v>
      </c>
      <c r="AL2374" s="455" t="n">
        <v>0</v>
      </c>
      <c r="AM2374" s="455" t="n">
        <v>0</v>
      </c>
      <c r="AN2374" s="455" t="n">
        <v>0</v>
      </c>
      <c r="AO2374" s="455" t="n">
        <v>0</v>
      </c>
      <c r="AP2374" s="455" t="n">
        <v>0</v>
      </c>
      <c r="AQ2374" s="455" t="n">
        <v>0</v>
      </c>
      <c r="AR2374" s="418" t="inlineStr"/>
      <c r="AS2374" s="418" t="inlineStr">
        <is>
          <t>ថ្លៃដឹកជញ្ជូន និងសេវា</t>
        </is>
      </c>
      <c r="AT2374" s="418" t="inlineStr">
        <is>
          <t>បានប្រកាសពន្ធ</t>
        </is>
      </c>
    </row>
    <row r="2375">
      <c r="A2375" s="417" t="n">
        <v>2366</v>
      </c>
      <c r="B2375" s="418" t="inlineStr">
        <is>
          <t>Diesel</t>
        </is>
      </c>
      <c r="C2375" s="418" t="inlineStr">
        <is>
          <t>ឃឺន + ណាហ្គែល</t>
        </is>
      </c>
      <c r="D2375" s="418" t="inlineStr">
        <is>
          <t>L001-100045189</t>
        </is>
      </c>
      <c r="E2375" s="418" t="inlineStr">
        <is>
          <t>PTI2223613</t>
        </is>
      </c>
      <c r="F2375" s="419" t="n">
        <v>44879</v>
      </c>
      <c r="G2375" s="420" t="n">
        <v>48105</v>
      </c>
      <c r="H2375" s="418" t="n"/>
      <c r="I2375" s="455" t="n">
        <v>48105</v>
      </c>
      <c r="J2375" s="418">
        <f>IF(L2375&lt;&gt;"",L2375,K2375)</f>
        <v/>
      </c>
      <c r="K2375" s="418">
        <f>IF(AND(T2375=TRUE, U2375=TRUE, V2375=TRUE), IF(W2375&lt;-0.05, "អនុញ្ញាត (អ្នកផ្គត់ផ្គង់ប្រកាសខ្វះ)", "បានប្រកាស (អនុញ្ញាត)"), IF(AND(T2375=FALSE, U2375=FALSE, V2375=FALSE), "ព្យួរទុក (មិនមានទិន្នន័យ)", "ប្រកាសខុស (ព្យួរទុក)"))</f>
        <v/>
      </c>
      <c r="L2375" s="418" t="inlineStr"/>
      <c r="M2375" s="418" t="inlineStr"/>
      <c r="N2375" s="455" t="n"/>
      <c r="O2375" s="455">
        <f>IF(W2375&lt;0,AI2375,I2375)</f>
        <v/>
      </c>
      <c r="P2375" s="455">
        <f>I2375-O2375</f>
        <v/>
      </c>
      <c r="Q2375" s="418" t="n"/>
      <c r="R2375" s="418" t="inlineStr">
        <is>
          <t>PTI2223613</t>
        </is>
      </c>
      <c r="S2375" s="418" t="inlineStr">
        <is>
          <t>PTI2223613</t>
        </is>
      </c>
      <c r="T2375" s="418">
        <f>R2375=S2375</f>
        <v/>
      </c>
      <c r="U2375" s="418">
        <f>AND(MONTH(F2375)=MONTH(Y2375), YEAR(F2375)=YEAR(Y2375))</f>
        <v/>
      </c>
      <c r="V2375" s="418">
        <f>AND(AC2375&lt;&gt;"", 'Company information'!D$4&lt;&gt;"", RIGHT(SUBSTITUTE(AC2375,"-",""),9)=RIGHT(SUBSTITUTE('Company information'!D$4,"-",""),9))</f>
        <v/>
      </c>
      <c r="W2375" s="418">
        <f>AI2375-I2375</f>
        <v/>
      </c>
      <c r="X2375" s="455" t="n"/>
      <c r="Y2375" s="419" t="n">
        <v>44879</v>
      </c>
      <c r="Z2375" s="418" t="inlineStr">
        <is>
          <t>PTI2223613</t>
        </is>
      </c>
      <c r="AA2375" s="418" t="inlineStr"/>
      <c r="AB2375" s="418" t="inlineStr">
        <is>
          <t>បុគ្គលជាប់អាករ</t>
        </is>
      </c>
      <c r="AC2375" s="418" t="inlineStr">
        <is>
          <t>L001-100067123</t>
        </is>
      </c>
      <c r="AD2375" s="418" t="inlineStr">
        <is>
          <t>រីឡាយអេប៊ល សូស អ៊ិនដាសស្រ្ទៀល (ខេមបូឌា)</t>
        </is>
      </c>
      <c r="AE2375" s="455" t="n">
        <v>537441</v>
      </c>
      <c r="AF2375" s="455" t="n">
        <v>481046</v>
      </c>
      <c r="AG2375" s="455" t="n">
        <v>8290</v>
      </c>
      <c r="AH2375" s="455" t="n">
        <v>0</v>
      </c>
      <c r="AI2375" s="455" t="n">
        <v>48105</v>
      </c>
      <c r="AJ2375" s="455" t="n">
        <v>0</v>
      </c>
      <c r="AK2375" s="455" t="n">
        <v>0</v>
      </c>
      <c r="AL2375" s="455" t="n">
        <v>0</v>
      </c>
      <c r="AM2375" s="455" t="n">
        <v>0</v>
      </c>
      <c r="AN2375" s="455" t="n">
        <v>0</v>
      </c>
      <c r="AO2375" s="455" t="n">
        <v>0</v>
      </c>
      <c r="AP2375" s="455" t="n">
        <v>0</v>
      </c>
      <c r="AQ2375" s="455" t="n">
        <v>0</v>
      </c>
      <c r="AR2375" s="418" t="inlineStr"/>
      <c r="AS2375" s="418" t="inlineStr">
        <is>
          <t>ថ្លៃដឹកជញ្ជូន និងសេវា</t>
        </is>
      </c>
      <c r="AT2375" s="418" t="inlineStr">
        <is>
          <t>បានប្រកាសពន្ធ</t>
        </is>
      </c>
    </row>
    <row r="2376">
      <c r="A2376" s="417" t="n">
        <v>2367</v>
      </c>
      <c r="B2376" s="418" t="inlineStr">
        <is>
          <t>Diesel</t>
        </is>
      </c>
      <c r="C2376" s="418" t="inlineStr">
        <is>
          <t>ឃឺន + ណាហ្គែល</t>
        </is>
      </c>
      <c r="D2376" s="418" t="inlineStr">
        <is>
          <t>L001-100045189</t>
        </is>
      </c>
      <c r="E2376" s="418" t="inlineStr">
        <is>
          <t>PTI2223612</t>
        </is>
      </c>
      <c r="F2376" s="419" t="n">
        <v>44879</v>
      </c>
      <c r="G2376" s="420" t="n">
        <v>48319</v>
      </c>
      <c r="H2376" s="418" t="n"/>
      <c r="I2376" s="455" t="n">
        <v>48319</v>
      </c>
      <c r="J2376" s="418">
        <f>IF(L2376&lt;&gt;"",L2376,K2376)</f>
        <v/>
      </c>
      <c r="K2376" s="418">
        <f>IF(AND(T2376=TRUE, U2376=TRUE, V2376=TRUE), IF(W2376&lt;-0.05, "អនុញ្ញាត (អ្នកផ្គត់ផ្គង់ប្រកាសខ្វះ)", "បានប្រកាស (អនុញ្ញាត)"), IF(AND(T2376=FALSE, U2376=FALSE, V2376=FALSE), "ព្យួរទុក (មិនមានទិន្នន័យ)", "ប្រកាសខុស (ព្យួរទុក)"))</f>
        <v/>
      </c>
      <c r="L2376" s="418" t="inlineStr"/>
      <c r="M2376" s="418" t="inlineStr"/>
      <c r="N2376" s="455" t="n"/>
      <c r="O2376" s="455">
        <f>IF(W2376&lt;0,AI2376,I2376)</f>
        <v/>
      </c>
      <c r="P2376" s="455">
        <f>I2376-O2376</f>
        <v/>
      </c>
      <c r="Q2376" s="418" t="n"/>
      <c r="R2376" s="418" t="inlineStr">
        <is>
          <t>PTI2223612</t>
        </is>
      </c>
      <c r="S2376" s="418" t="inlineStr">
        <is>
          <t>PTI2223612</t>
        </is>
      </c>
      <c r="T2376" s="418">
        <f>R2376=S2376</f>
        <v/>
      </c>
      <c r="U2376" s="418">
        <f>AND(MONTH(F2376)=MONTH(Y2376), YEAR(F2376)=YEAR(Y2376))</f>
        <v/>
      </c>
      <c r="V2376" s="418">
        <f>AND(AC2376&lt;&gt;"", 'Company information'!D$4&lt;&gt;"", RIGHT(SUBSTITUTE(AC2376,"-",""),9)=RIGHT(SUBSTITUTE('Company information'!D$4,"-",""),9))</f>
        <v/>
      </c>
      <c r="W2376" s="418">
        <f>AI2376-I2376</f>
        <v/>
      </c>
      <c r="X2376" s="455" t="n"/>
      <c r="Y2376" s="419" t="n">
        <v>44879</v>
      </c>
      <c r="Z2376" s="418" t="inlineStr">
        <is>
          <t>PTI2223612</t>
        </is>
      </c>
      <c r="AA2376" s="418" t="inlineStr"/>
      <c r="AB2376" s="418" t="inlineStr">
        <is>
          <t>បុគ្គលជាប់អាករ</t>
        </is>
      </c>
      <c r="AC2376" s="418" t="inlineStr">
        <is>
          <t>L001-100067123</t>
        </is>
      </c>
      <c r="AD2376" s="418" t="inlineStr">
        <is>
          <t>រីឡាយអេប៊ល សូស អ៊ិនដាសស្រ្ទៀល (ខេមបូឌា)</t>
        </is>
      </c>
      <c r="AE2376" s="455" t="n">
        <v>539803</v>
      </c>
      <c r="AF2376" s="455" t="n">
        <v>483194</v>
      </c>
      <c r="AG2376" s="455" t="n">
        <v>8290</v>
      </c>
      <c r="AH2376" s="455" t="n">
        <v>0</v>
      </c>
      <c r="AI2376" s="455" t="n">
        <v>48319</v>
      </c>
      <c r="AJ2376" s="455" t="n">
        <v>0</v>
      </c>
      <c r="AK2376" s="455" t="n">
        <v>0</v>
      </c>
      <c r="AL2376" s="455" t="n">
        <v>0</v>
      </c>
      <c r="AM2376" s="455" t="n">
        <v>0</v>
      </c>
      <c r="AN2376" s="455" t="n">
        <v>0</v>
      </c>
      <c r="AO2376" s="455" t="n">
        <v>0</v>
      </c>
      <c r="AP2376" s="455" t="n">
        <v>0</v>
      </c>
      <c r="AQ2376" s="455" t="n">
        <v>0</v>
      </c>
      <c r="AR2376" s="418" t="inlineStr"/>
      <c r="AS2376" s="418" t="inlineStr">
        <is>
          <t>ថ្លៃដឹកជញ្ជូន និងសេវា</t>
        </is>
      </c>
      <c r="AT2376" s="418" t="inlineStr">
        <is>
          <t>បានប្រកាសពន្ធ</t>
        </is>
      </c>
    </row>
    <row r="2377">
      <c r="A2377" s="417" t="n">
        <v>2368</v>
      </c>
      <c r="B2377" s="418" t="inlineStr">
        <is>
          <t>Diesel</t>
        </is>
      </c>
      <c r="C2377" s="418" t="inlineStr">
        <is>
          <t>ឃឺន + ណាហ្គែល</t>
        </is>
      </c>
      <c r="D2377" s="418" t="inlineStr">
        <is>
          <t>L001-100045189</t>
        </is>
      </c>
      <c r="E2377" s="418" t="inlineStr">
        <is>
          <t>PTI2223615</t>
        </is>
      </c>
      <c r="F2377" s="419" t="n">
        <v>44879</v>
      </c>
      <c r="G2377" s="420" t="n">
        <v>48105</v>
      </c>
      <c r="H2377" s="418" t="n"/>
      <c r="I2377" s="455" t="n">
        <v>48105</v>
      </c>
      <c r="J2377" s="418">
        <f>IF(L2377&lt;&gt;"",L2377,K2377)</f>
        <v/>
      </c>
      <c r="K2377" s="418">
        <f>IF(AND(T2377=TRUE, U2377=TRUE, V2377=TRUE), IF(W2377&lt;-0.05, "អនុញ្ញាត (អ្នកផ្គត់ផ្គង់ប្រកាសខ្វះ)", "បានប្រកាស (អនុញ្ញាត)"), IF(AND(T2377=FALSE, U2377=FALSE, V2377=FALSE), "ព្យួរទុក (មិនមានទិន្នន័យ)", "ប្រកាសខុស (ព្យួរទុក)"))</f>
        <v/>
      </c>
      <c r="L2377" s="418" t="inlineStr"/>
      <c r="M2377" s="418" t="inlineStr"/>
      <c r="N2377" s="455" t="n"/>
      <c r="O2377" s="455">
        <f>IF(W2377&lt;0,AI2377,I2377)</f>
        <v/>
      </c>
      <c r="P2377" s="455">
        <f>I2377-O2377</f>
        <v/>
      </c>
      <c r="Q2377" s="418" t="n"/>
      <c r="R2377" s="418" t="inlineStr">
        <is>
          <t>PTI2223615</t>
        </is>
      </c>
      <c r="S2377" s="418" t="inlineStr">
        <is>
          <t>PTI2223615</t>
        </is>
      </c>
      <c r="T2377" s="418">
        <f>R2377=S2377</f>
        <v/>
      </c>
      <c r="U2377" s="418">
        <f>AND(MONTH(F2377)=MONTH(Y2377), YEAR(F2377)=YEAR(Y2377))</f>
        <v/>
      </c>
      <c r="V2377" s="418">
        <f>AND(AC2377&lt;&gt;"", 'Company information'!D$4&lt;&gt;"", RIGHT(SUBSTITUTE(AC2377,"-",""),9)=RIGHT(SUBSTITUTE('Company information'!D$4,"-",""),9))</f>
        <v/>
      </c>
      <c r="W2377" s="418">
        <f>AI2377-I2377</f>
        <v/>
      </c>
      <c r="X2377" s="455" t="n"/>
      <c r="Y2377" s="419" t="n">
        <v>44879</v>
      </c>
      <c r="Z2377" s="418" t="inlineStr">
        <is>
          <t>PTI2223615</t>
        </is>
      </c>
      <c r="AA2377" s="418" t="inlineStr"/>
      <c r="AB2377" s="418" t="inlineStr">
        <is>
          <t>បុគ្គលជាប់អាករ</t>
        </is>
      </c>
      <c r="AC2377" s="418" t="inlineStr">
        <is>
          <t>L001-100067123</t>
        </is>
      </c>
      <c r="AD2377" s="418" t="inlineStr">
        <is>
          <t>រីឡាយអេប៊ល សូស អ៊ិនដាសស្រ្ទៀល (ខេមបូឌា)</t>
        </is>
      </c>
      <c r="AE2377" s="455" t="n">
        <v>537441</v>
      </c>
      <c r="AF2377" s="455" t="n">
        <v>481046</v>
      </c>
      <c r="AG2377" s="455" t="n">
        <v>8290</v>
      </c>
      <c r="AH2377" s="455" t="n">
        <v>0</v>
      </c>
      <c r="AI2377" s="455" t="n">
        <v>48105</v>
      </c>
      <c r="AJ2377" s="455" t="n">
        <v>0</v>
      </c>
      <c r="AK2377" s="455" t="n">
        <v>0</v>
      </c>
      <c r="AL2377" s="455" t="n">
        <v>0</v>
      </c>
      <c r="AM2377" s="455" t="n">
        <v>0</v>
      </c>
      <c r="AN2377" s="455" t="n">
        <v>0</v>
      </c>
      <c r="AO2377" s="455" t="n">
        <v>0</v>
      </c>
      <c r="AP2377" s="455" t="n">
        <v>0</v>
      </c>
      <c r="AQ2377" s="455" t="n">
        <v>0</v>
      </c>
      <c r="AR2377" s="418" t="inlineStr"/>
      <c r="AS2377" s="418" t="inlineStr">
        <is>
          <t>ថ្លៃដឹកជញ្ជូន និងសេវា</t>
        </is>
      </c>
      <c r="AT2377" s="418" t="inlineStr">
        <is>
          <t>បានប្រកាសពន្ធ</t>
        </is>
      </c>
    </row>
    <row r="2378">
      <c r="A2378" s="417" t="n">
        <v>2369</v>
      </c>
      <c r="B2378" s="418" t="inlineStr">
        <is>
          <t>Diesel</t>
        </is>
      </c>
      <c r="C2378" s="418" t="inlineStr">
        <is>
          <t>ឃឺន + ណាហ្គែល</t>
        </is>
      </c>
      <c r="D2378" s="418" t="inlineStr">
        <is>
          <t>L001-100045189</t>
        </is>
      </c>
      <c r="E2378" s="418" t="inlineStr">
        <is>
          <t>PTI2223610</t>
        </is>
      </c>
      <c r="F2378" s="419" t="n">
        <v>44879</v>
      </c>
      <c r="G2378" s="420" t="n">
        <v>48105</v>
      </c>
      <c r="H2378" s="418" t="n"/>
      <c r="I2378" s="455" t="n">
        <v>48105</v>
      </c>
      <c r="J2378" s="418">
        <f>IF(L2378&lt;&gt;"",L2378,K2378)</f>
        <v/>
      </c>
      <c r="K2378" s="418">
        <f>IF(AND(T2378=TRUE, U2378=TRUE, V2378=TRUE), IF(W2378&lt;-0.05, "អនុញ្ញាត (អ្នកផ្គត់ផ្គង់ប្រកាសខ្វះ)", "បានប្រកាស (អនុញ្ញាត)"), IF(AND(T2378=FALSE, U2378=FALSE, V2378=FALSE), "ព្យួរទុក (មិនមានទិន្នន័យ)", "ប្រកាសខុស (ព្យួរទុក)"))</f>
        <v/>
      </c>
      <c r="L2378" s="418" t="inlineStr"/>
      <c r="M2378" s="418" t="inlineStr"/>
      <c r="N2378" s="455" t="n"/>
      <c r="O2378" s="455">
        <f>IF(W2378&lt;0,AI2378,I2378)</f>
        <v/>
      </c>
      <c r="P2378" s="455">
        <f>I2378-O2378</f>
        <v/>
      </c>
      <c r="Q2378" s="418" t="n"/>
      <c r="R2378" s="418" t="inlineStr">
        <is>
          <t>PTI2223610</t>
        </is>
      </c>
      <c r="S2378" s="418" t="inlineStr">
        <is>
          <t>PTI2223610</t>
        </is>
      </c>
      <c r="T2378" s="418">
        <f>R2378=S2378</f>
        <v/>
      </c>
      <c r="U2378" s="418">
        <f>AND(MONTH(F2378)=MONTH(Y2378), YEAR(F2378)=YEAR(Y2378))</f>
        <v/>
      </c>
      <c r="V2378" s="418">
        <f>AND(AC2378&lt;&gt;"", 'Company information'!D$4&lt;&gt;"", RIGHT(SUBSTITUTE(AC2378,"-",""),9)=RIGHT(SUBSTITUTE('Company information'!D$4,"-",""),9))</f>
        <v/>
      </c>
      <c r="W2378" s="418">
        <f>AI2378-I2378</f>
        <v/>
      </c>
      <c r="X2378" s="455" t="n"/>
      <c r="Y2378" s="419" t="n">
        <v>44879</v>
      </c>
      <c r="Z2378" s="418" t="inlineStr">
        <is>
          <t>PTI2223610</t>
        </is>
      </c>
      <c r="AA2378" s="418" t="inlineStr"/>
      <c r="AB2378" s="418" t="inlineStr">
        <is>
          <t>បុគ្គលជាប់អាករ</t>
        </is>
      </c>
      <c r="AC2378" s="418" t="inlineStr">
        <is>
          <t>L001-100067123</t>
        </is>
      </c>
      <c r="AD2378" s="418" t="inlineStr">
        <is>
          <t>រីឡាយអេប៊ល សូស អ៊ិនដាសស្រ្ទៀល (ខេមបូឌា)</t>
        </is>
      </c>
      <c r="AE2378" s="455" t="n">
        <v>537441</v>
      </c>
      <c r="AF2378" s="455" t="n">
        <v>481046</v>
      </c>
      <c r="AG2378" s="455" t="n">
        <v>8290</v>
      </c>
      <c r="AH2378" s="455" t="n">
        <v>0</v>
      </c>
      <c r="AI2378" s="455" t="n">
        <v>48105</v>
      </c>
      <c r="AJ2378" s="455" t="n">
        <v>0</v>
      </c>
      <c r="AK2378" s="455" t="n">
        <v>0</v>
      </c>
      <c r="AL2378" s="455" t="n">
        <v>0</v>
      </c>
      <c r="AM2378" s="455" t="n">
        <v>0</v>
      </c>
      <c r="AN2378" s="455" t="n">
        <v>0</v>
      </c>
      <c r="AO2378" s="455" t="n">
        <v>0</v>
      </c>
      <c r="AP2378" s="455" t="n">
        <v>0</v>
      </c>
      <c r="AQ2378" s="455" t="n">
        <v>0</v>
      </c>
      <c r="AR2378" s="418" t="inlineStr"/>
      <c r="AS2378" s="418" t="inlineStr">
        <is>
          <t>ថ្លៃដឹកជញ្ជូន និងសេវា</t>
        </is>
      </c>
      <c r="AT2378" s="418" t="inlineStr">
        <is>
          <t>បានប្រកាសពន្ធ</t>
        </is>
      </c>
    </row>
    <row r="2379">
      <c r="A2379" s="417" t="n">
        <v>2370</v>
      </c>
      <c r="B2379" s="418" t="inlineStr">
        <is>
          <t>Printing Fee</t>
        </is>
      </c>
      <c r="C2379" s="418" t="inlineStr">
        <is>
          <t>ឃឺន + ណាហ្គែល</t>
        </is>
      </c>
      <c r="D2379" s="418" t="inlineStr">
        <is>
          <t>L001-100045189</t>
        </is>
      </c>
      <c r="E2379" s="418" t="inlineStr">
        <is>
          <t>PTI2223611</t>
        </is>
      </c>
      <c r="F2379" s="419" t="n">
        <v>44879</v>
      </c>
      <c r="G2379" s="420" t="n">
        <v>48105</v>
      </c>
      <c r="H2379" s="418" t="n"/>
      <c r="I2379" s="455" t="n">
        <v>48105</v>
      </c>
      <c r="J2379" s="418">
        <f>IF(L2379&lt;&gt;"",L2379,K2379)</f>
        <v/>
      </c>
      <c r="K2379" s="418">
        <f>IF(AND(T2379=TRUE, U2379=TRUE, V2379=TRUE), IF(W2379&lt;-0.05, "អនុញ្ញាត (អ្នកផ្គត់ផ្គង់ប្រកាសខ្វះ)", "បានប្រកាស (អនុញ្ញាត)"), IF(AND(T2379=FALSE, U2379=FALSE, V2379=FALSE), "ព្យួរទុក (មិនមានទិន្នន័យ)", "ប្រកាសខុស (ព្យួរទុក)"))</f>
        <v/>
      </c>
      <c r="L2379" s="418" t="inlineStr"/>
      <c r="M2379" s="418" t="inlineStr"/>
      <c r="N2379" s="455" t="n"/>
      <c r="O2379" s="455">
        <f>IF(W2379&lt;0,AI2379,I2379)</f>
        <v/>
      </c>
      <c r="P2379" s="455">
        <f>I2379-O2379</f>
        <v/>
      </c>
      <c r="Q2379" s="418" t="n"/>
      <c r="R2379" s="418" t="inlineStr">
        <is>
          <t>PTI2223611</t>
        </is>
      </c>
      <c r="S2379" s="418" t="inlineStr">
        <is>
          <t>PTI2223611</t>
        </is>
      </c>
      <c r="T2379" s="418">
        <f>R2379=S2379</f>
        <v/>
      </c>
      <c r="U2379" s="418">
        <f>AND(MONTH(F2379)=MONTH(Y2379), YEAR(F2379)=YEAR(Y2379))</f>
        <v/>
      </c>
      <c r="V2379" s="418">
        <f>AND(AC2379&lt;&gt;"", 'Company information'!D$4&lt;&gt;"", RIGHT(SUBSTITUTE(AC2379,"-",""),9)=RIGHT(SUBSTITUTE('Company information'!D$4,"-",""),9))</f>
        <v/>
      </c>
      <c r="W2379" s="418">
        <f>AI2379-I2379</f>
        <v/>
      </c>
      <c r="X2379" s="455" t="n"/>
      <c r="Y2379" s="419" t="n">
        <v>44879</v>
      </c>
      <c r="Z2379" s="418" t="inlineStr">
        <is>
          <t>PTI2223611</t>
        </is>
      </c>
      <c r="AA2379" s="418" t="inlineStr"/>
      <c r="AB2379" s="418" t="inlineStr">
        <is>
          <t>បុគ្គលជាប់អាករ</t>
        </is>
      </c>
      <c r="AC2379" s="418" t="inlineStr">
        <is>
          <t>L001-100067123</t>
        </is>
      </c>
      <c r="AD2379" s="418" t="inlineStr">
        <is>
          <t>រីឡាយអេប៊ល សូស អ៊ិនដាសស្រ្ទៀល (ខេមបូឌា)</t>
        </is>
      </c>
      <c r="AE2379" s="455" t="n">
        <v>537441</v>
      </c>
      <c r="AF2379" s="455" t="n">
        <v>481046</v>
      </c>
      <c r="AG2379" s="455" t="n">
        <v>8290</v>
      </c>
      <c r="AH2379" s="455" t="n">
        <v>0</v>
      </c>
      <c r="AI2379" s="455" t="n">
        <v>48105</v>
      </c>
      <c r="AJ2379" s="455" t="n">
        <v>0</v>
      </c>
      <c r="AK2379" s="455" t="n">
        <v>0</v>
      </c>
      <c r="AL2379" s="455" t="n">
        <v>0</v>
      </c>
      <c r="AM2379" s="455" t="n">
        <v>0</v>
      </c>
      <c r="AN2379" s="455" t="n">
        <v>0</v>
      </c>
      <c r="AO2379" s="455" t="n">
        <v>0</v>
      </c>
      <c r="AP2379" s="455" t="n">
        <v>0</v>
      </c>
      <c r="AQ2379" s="455" t="n">
        <v>0</v>
      </c>
      <c r="AR2379" s="418" t="inlineStr"/>
      <c r="AS2379" s="418" t="inlineStr">
        <is>
          <t>ថ្លៃដឹកជញ្ជូន និងសេវា</t>
        </is>
      </c>
      <c r="AT2379" s="418" t="inlineStr">
        <is>
          <t>បានប្រកាសពន្ធ</t>
        </is>
      </c>
    </row>
    <row r="2380">
      <c r="A2380" s="417" t="n">
        <v>2371</v>
      </c>
      <c r="B2380" s="418" t="inlineStr">
        <is>
          <t>Printing Fee for June 2024</t>
        </is>
      </c>
      <c r="C2380" s="418" t="inlineStr">
        <is>
          <t>ឃឺន + ណាហ្គែល</t>
        </is>
      </c>
      <c r="D2380" s="418" t="inlineStr">
        <is>
          <t>L001-100045189</t>
        </is>
      </c>
      <c r="E2380" s="418" t="inlineStr">
        <is>
          <t>PTI2223609</t>
        </is>
      </c>
      <c r="F2380" s="419" t="n">
        <v>44879</v>
      </c>
      <c r="G2380" s="420" t="n">
        <v>53493</v>
      </c>
      <c r="H2380" s="418" t="n"/>
      <c r="I2380" s="455" t="n">
        <v>53493</v>
      </c>
      <c r="J2380" s="418">
        <f>IF(L2380&lt;&gt;"",L2380,K2380)</f>
        <v/>
      </c>
      <c r="K2380" s="418">
        <f>IF(AND(T2380=TRUE, U2380=TRUE, V2380=TRUE), IF(W2380&lt;-0.05, "អនុញ្ញាត (អ្នកផ្គត់ផ្គង់ប្រកាសខ្វះ)", "បានប្រកាស (អនុញ្ញាត)"), IF(AND(T2380=FALSE, U2380=FALSE, V2380=FALSE), "ព្យួរទុក (មិនមានទិន្នន័យ)", "ប្រកាសខុស (ព្យួរទុក)"))</f>
        <v/>
      </c>
      <c r="L2380" s="418" t="inlineStr"/>
      <c r="M2380" s="418" t="inlineStr"/>
      <c r="N2380" s="455" t="n"/>
      <c r="O2380" s="455">
        <f>IF(W2380&lt;0,AI2380,I2380)</f>
        <v/>
      </c>
      <c r="P2380" s="455">
        <f>I2380-O2380</f>
        <v/>
      </c>
      <c r="Q2380" s="418" t="n"/>
      <c r="R2380" s="418" t="inlineStr">
        <is>
          <t>PTI2223609</t>
        </is>
      </c>
      <c r="S2380" s="418" t="inlineStr">
        <is>
          <t>PTI2223609</t>
        </is>
      </c>
      <c r="T2380" s="418">
        <f>R2380=S2380</f>
        <v/>
      </c>
      <c r="U2380" s="418">
        <f>AND(MONTH(F2380)=MONTH(Y2380), YEAR(F2380)=YEAR(Y2380))</f>
        <v/>
      </c>
      <c r="V2380" s="418">
        <f>AND(AC2380&lt;&gt;"", 'Company information'!D$4&lt;&gt;"", RIGHT(SUBSTITUTE(AC2380,"-",""),9)=RIGHT(SUBSTITUTE('Company information'!D$4,"-",""),9))</f>
        <v/>
      </c>
      <c r="W2380" s="418">
        <f>AI2380-I2380</f>
        <v/>
      </c>
      <c r="X2380" s="455" t="n"/>
      <c r="Y2380" s="419" t="n">
        <v>44879</v>
      </c>
      <c r="Z2380" s="418" t="inlineStr">
        <is>
          <t>PTI2223609</t>
        </is>
      </c>
      <c r="AA2380" s="418" t="inlineStr"/>
      <c r="AB2380" s="418" t="inlineStr">
        <is>
          <t>បុគ្គលជាប់អាករ</t>
        </is>
      </c>
      <c r="AC2380" s="418" t="inlineStr">
        <is>
          <t>L001-100067123</t>
        </is>
      </c>
      <c r="AD2380" s="418" t="inlineStr">
        <is>
          <t>រីឡាយអេប៊ល សូស អ៊ិនដាសស្រ្ទៀល (ខេមបូឌា)</t>
        </is>
      </c>
      <c r="AE2380" s="455" t="n">
        <v>596714</v>
      </c>
      <c r="AF2380" s="455" t="n">
        <v>534931</v>
      </c>
      <c r="AG2380" s="455" t="n">
        <v>8290</v>
      </c>
      <c r="AH2380" s="455" t="n">
        <v>0</v>
      </c>
      <c r="AI2380" s="455" t="n">
        <v>53493</v>
      </c>
      <c r="AJ2380" s="455" t="n">
        <v>0</v>
      </c>
      <c r="AK2380" s="455" t="n">
        <v>0</v>
      </c>
      <c r="AL2380" s="455" t="n">
        <v>0</v>
      </c>
      <c r="AM2380" s="455" t="n">
        <v>0</v>
      </c>
      <c r="AN2380" s="455" t="n">
        <v>0</v>
      </c>
      <c r="AO2380" s="455" t="n">
        <v>0</v>
      </c>
      <c r="AP2380" s="455" t="n">
        <v>0</v>
      </c>
      <c r="AQ2380" s="455" t="n">
        <v>0</v>
      </c>
      <c r="AR2380" s="418" t="inlineStr"/>
      <c r="AS2380" s="418" t="inlineStr">
        <is>
          <t>ថ្លៃដឹកជញ្ជូន និងសេវា</t>
        </is>
      </c>
      <c r="AT2380" s="418" t="inlineStr">
        <is>
          <t>បានប្រកាសពន្ធ</t>
        </is>
      </c>
    </row>
    <row r="2381">
      <c r="A2381" s="417" t="n">
        <v>2372</v>
      </c>
      <c r="B2381" s="418" t="inlineStr">
        <is>
          <t>Customs Clearance Fee, Extra Trucking Fee, Non-Original Insurance, Permit Fee, Service Charge and Handling Fee</t>
        </is>
      </c>
      <c r="C2381" s="418" t="inlineStr">
        <is>
          <t>ឃឺន + ណាហ្គែល</t>
        </is>
      </c>
      <c r="D2381" s="418" t="inlineStr">
        <is>
          <t>L001-100045189</t>
        </is>
      </c>
      <c r="E2381" s="418" t="inlineStr">
        <is>
          <t>PTI2223608</t>
        </is>
      </c>
      <c r="F2381" s="419" t="n">
        <v>44879</v>
      </c>
      <c r="G2381" s="420" t="n">
        <v>50580</v>
      </c>
      <c r="H2381" s="418" t="n"/>
      <c r="I2381" s="455" t="n">
        <v>50580</v>
      </c>
      <c r="J2381" s="418">
        <f>IF(L2381&lt;&gt;"",L2381,K2381)</f>
        <v/>
      </c>
      <c r="K2381" s="418">
        <f>IF(AND(T2381=TRUE, U2381=TRUE, V2381=TRUE), IF(W2381&lt;-0.05, "អនុញ្ញាត (អ្នកផ្គត់ផ្គង់ប្រកាសខ្វះ)", "បានប្រកាស (អនុញ្ញាត)"), IF(AND(T2381=FALSE, U2381=FALSE, V2381=FALSE), "ព្យួរទុក (មិនមានទិន្នន័យ)", "ប្រកាសខុស (ព្យួរទុក)"))</f>
        <v/>
      </c>
      <c r="L2381" s="418" t="inlineStr"/>
      <c r="M2381" s="418" t="inlineStr"/>
      <c r="N2381" s="455" t="n"/>
      <c r="O2381" s="455">
        <f>IF(W2381&lt;0,AI2381,I2381)</f>
        <v/>
      </c>
      <c r="P2381" s="455">
        <f>I2381-O2381</f>
        <v/>
      </c>
      <c r="Q2381" s="418" t="n"/>
      <c r="R2381" s="418" t="inlineStr">
        <is>
          <t>PTI2223608</t>
        </is>
      </c>
      <c r="S2381" s="418" t="inlineStr">
        <is>
          <t>PTI2223608</t>
        </is>
      </c>
      <c r="T2381" s="418">
        <f>R2381=S2381</f>
        <v/>
      </c>
      <c r="U2381" s="418">
        <f>AND(MONTH(F2381)=MONTH(Y2381), YEAR(F2381)=YEAR(Y2381))</f>
        <v/>
      </c>
      <c r="V2381" s="418">
        <f>AND(AC2381&lt;&gt;"", 'Company information'!D$4&lt;&gt;"", RIGHT(SUBSTITUTE(AC2381,"-",""),9)=RIGHT(SUBSTITUTE('Company information'!D$4,"-",""),9))</f>
        <v/>
      </c>
      <c r="W2381" s="418">
        <f>AI2381-I2381</f>
        <v/>
      </c>
      <c r="X2381" s="455" t="n"/>
      <c r="Y2381" s="419" t="n">
        <v>44879</v>
      </c>
      <c r="Z2381" s="418" t="inlineStr">
        <is>
          <t>PTI2223608</t>
        </is>
      </c>
      <c r="AA2381" s="418" t="inlineStr"/>
      <c r="AB2381" s="418" t="inlineStr">
        <is>
          <t>បុគ្គលជាប់អាករ</t>
        </is>
      </c>
      <c r="AC2381" s="418" t="inlineStr">
        <is>
          <t>L001-100067123</t>
        </is>
      </c>
      <c r="AD2381" s="418" t="inlineStr">
        <is>
          <t>រីឡាយអេប៊ល សូស អ៊ិនដាសស្រ្ទៀល (ខេមបូឌា)</t>
        </is>
      </c>
      <c r="AE2381" s="455" t="n">
        <v>564673</v>
      </c>
      <c r="AF2381" s="455" t="n">
        <v>505803</v>
      </c>
      <c r="AG2381" s="455" t="n">
        <v>8290</v>
      </c>
      <c r="AH2381" s="455" t="n">
        <v>0</v>
      </c>
      <c r="AI2381" s="455" t="n">
        <v>50580</v>
      </c>
      <c r="AJ2381" s="455" t="n">
        <v>0</v>
      </c>
      <c r="AK2381" s="455" t="n">
        <v>0</v>
      </c>
      <c r="AL2381" s="455" t="n">
        <v>0</v>
      </c>
      <c r="AM2381" s="455" t="n">
        <v>0</v>
      </c>
      <c r="AN2381" s="455" t="n">
        <v>0</v>
      </c>
      <c r="AO2381" s="455" t="n">
        <v>0</v>
      </c>
      <c r="AP2381" s="455" t="n">
        <v>0</v>
      </c>
      <c r="AQ2381" s="455" t="n">
        <v>0</v>
      </c>
      <c r="AR2381" s="418" t="inlineStr"/>
      <c r="AS2381" s="418" t="inlineStr">
        <is>
          <t>ថ្លៃដឹកជញ្ជូន និងសេវា</t>
        </is>
      </c>
      <c r="AT2381" s="418" t="inlineStr">
        <is>
          <t>បានប្រកាសពន្ធ</t>
        </is>
      </c>
    </row>
    <row r="2382">
      <c r="A2382" s="417" t="n">
        <v>2373</v>
      </c>
      <c r="B2382" s="418" t="inlineStr">
        <is>
          <t>Customs Clearance Fee, Non-Original Insurance, Permit Fee, Service Charge and Handling Fee</t>
        </is>
      </c>
      <c r="C2382" s="418" t="inlineStr">
        <is>
          <t>ឃឺន + ណាហ្គែល</t>
        </is>
      </c>
      <c r="D2382" s="418" t="inlineStr">
        <is>
          <t>L001-100045189</t>
        </is>
      </c>
      <c r="E2382" s="418" t="inlineStr">
        <is>
          <t>PTI2223606</t>
        </is>
      </c>
      <c r="F2382" s="419" t="n">
        <v>44879</v>
      </c>
      <c r="G2382" s="420" t="n">
        <v>48105</v>
      </c>
      <c r="H2382" s="418" t="n"/>
      <c r="I2382" s="455" t="n">
        <v>48105</v>
      </c>
      <c r="J2382" s="418">
        <f>IF(L2382&lt;&gt;"",L2382,K2382)</f>
        <v/>
      </c>
      <c r="K2382" s="418">
        <f>IF(AND(T2382=TRUE, U2382=TRUE, V2382=TRUE), IF(W2382&lt;-0.05, "អនុញ្ញាត (អ្នកផ្គត់ផ្គង់ប្រកាសខ្វះ)", "បានប្រកាស (អនុញ្ញាត)"), IF(AND(T2382=FALSE, U2382=FALSE, V2382=FALSE), "ព្យួរទុក (មិនមានទិន្នន័យ)", "ប្រកាសខុស (ព្យួរទុក)"))</f>
        <v/>
      </c>
      <c r="L2382" s="418" t="inlineStr"/>
      <c r="M2382" s="418" t="inlineStr"/>
      <c r="N2382" s="455" t="n"/>
      <c r="O2382" s="455">
        <f>IF(W2382&lt;0,AI2382,I2382)</f>
        <v/>
      </c>
      <c r="P2382" s="455">
        <f>I2382-O2382</f>
        <v/>
      </c>
      <c r="Q2382" s="418" t="n"/>
      <c r="R2382" s="418" t="inlineStr">
        <is>
          <t>PTI2223606</t>
        </is>
      </c>
      <c r="S2382" s="418" t="inlineStr">
        <is>
          <t>PTI2223606</t>
        </is>
      </c>
      <c r="T2382" s="418">
        <f>R2382=S2382</f>
        <v/>
      </c>
      <c r="U2382" s="418">
        <f>AND(MONTH(F2382)=MONTH(Y2382), YEAR(F2382)=YEAR(Y2382))</f>
        <v/>
      </c>
      <c r="V2382" s="418">
        <f>AND(AC2382&lt;&gt;"", 'Company information'!D$4&lt;&gt;"", RIGHT(SUBSTITUTE(AC2382,"-",""),9)=RIGHT(SUBSTITUTE('Company information'!D$4,"-",""),9))</f>
        <v/>
      </c>
      <c r="W2382" s="418">
        <f>AI2382-I2382</f>
        <v/>
      </c>
      <c r="X2382" s="455" t="n"/>
      <c r="Y2382" s="419" t="n">
        <v>44879</v>
      </c>
      <c r="Z2382" s="418" t="inlineStr">
        <is>
          <t>PTI2223606</t>
        </is>
      </c>
      <c r="AA2382" s="418" t="inlineStr"/>
      <c r="AB2382" s="418" t="inlineStr">
        <is>
          <t>បុគ្គលជាប់អាករ</t>
        </is>
      </c>
      <c r="AC2382" s="418" t="inlineStr">
        <is>
          <t>L001-100067123</t>
        </is>
      </c>
      <c r="AD2382" s="418" t="inlineStr">
        <is>
          <t>រីឡាយអេប៊ល សូស អ៊ិនដាសស្រ្ទៀល (ខេមបូឌា)</t>
        </is>
      </c>
      <c r="AE2382" s="455" t="n">
        <v>537441</v>
      </c>
      <c r="AF2382" s="455" t="n">
        <v>481046</v>
      </c>
      <c r="AG2382" s="455" t="n">
        <v>8290</v>
      </c>
      <c r="AH2382" s="455" t="n">
        <v>0</v>
      </c>
      <c r="AI2382" s="455" t="n">
        <v>48105</v>
      </c>
      <c r="AJ2382" s="455" t="n">
        <v>0</v>
      </c>
      <c r="AK2382" s="455" t="n">
        <v>0</v>
      </c>
      <c r="AL2382" s="455" t="n">
        <v>0</v>
      </c>
      <c r="AM2382" s="455" t="n">
        <v>0</v>
      </c>
      <c r="AN2382" s="455" t="n">
        <v>0</v>
      </c>
      <c r="AO2382" s="455" t="n">
        <v>0</v>
      </c>
      <c r="AP2382" s="455" t="n">
        <v>0</v>
      </c>
      <c r="AQ2382" s="455" t="n">
        <v>0</v>
      </c>
      <c r="AR2382" s="418" t="inlineStr"/>
      <c r="AS2382" s="418" t="inlineStr">
        <is>
          <t>ថ្លៃដឹកជញ្ជូន និងសេវា</t>
        </is>
      </c>
      <c r="AT2382" s="418" t="inlineStr">
        <is>
          <t>បានប្រកាសពន្ធ</t>
        </is>
      </c>
    </row>
    <row r="2383">
      <c r="A2383" s="417" t="n">
        <v>2374</v>
      </c>
      <c r="B2383" s="418" t="inlineStr">
        <is>
          <t>Customs Clearance Fee, Extra Trucking Fee, Non-Original Insurance, Permit Fee, Service Charge and Handling Fee</t>
        </is>
      </c>
      <c r="C2383" s="418" t="inlineStr">
        <is>
          <t>ឃឺន + ណាហ្គែល</t>
        </is>
      </c>
      <c r="D2383" s="418" t="inlineStr">
        <is>
          <t>L001-100045189</t>
        </is>
      </c>
      <c r="E2383" s="418" t="inlineStr">
        <is>
          <t>PTI2223607</t>
        </is>
      </c>
      <c r="F2383" s="419" t="n">
        <v>44879</v>
      </c>
      <c r="G2383" s="420" t="n">
        <v>74798</v>
      </c>
      <c r="H2383" s="418" t="n"/>
      <c r="I2383" s="455" t="n">
        <v>74798</v>
      </c>
      <c r="J2383" s="418">
        <f>IF(L2383&lt;&gt;"",L2383,K2383)</f>
        <v/>
      </c>
      <c r="K2383" s="418">
        <f>IF(AND(T2383=TRUE, U2383=TRUE, V2383=TRUE), IF(W2383&lt;-0.05, "អនុញ្ញាត (អ្នកផ្គត់ផ្គង់ប្រកាសខ្វះ)", "បានប្រកាស (អនុញ្ញាត)"), IF(AND(T2383=FALSE, U2383=FALSE, V2383=FALSE), "ព្យួរទុក (មិនមានទិន្នន័យ)", "ប្រកាសខុស (ព្យួរទុក)"))</f>
        <v/>
      </c>
      <c r="L2383" s="418" t="inlineStr"/>
      <c r="M2383" s="418" t="inlineStr"/>
      <c r="N2383" s="455" t="n"/>
      <c r="O2383" s="455">
        <f>IF(W2383&lt;0,AI2383,I2383)</f>
        <v/>
      </c>
      <c r="P2383" s="455">
        <f>I2383-O2383</f>
        <v/>
      </c>
      <c r="Q2383" s="418" t="n"/>
      <c r="R2383" s="418" t="inlineStr">
        <is>
          <t>PTI2223607</t>
        </is>
      </c>
      <c r="S2383" s="418" t="inlineStr">
        <is>
          <t>PTI2223607</t>
        </is>
      </c>
      <c r="T2383" s="418">
        <f>R2383=S2383</f>
        <v/>
      </c>
      <c r="U2383" s="418">
        <f>AND(MONTH(F2383)=MONTH(Y2383), YEAR(F2383)=YEAR(Y2383))</f>
        <v/>
      </c>
      <c r="V2383" s="418">
        <f>AND(AC2383&lt;&gt;"", 'Company information'!D$4&lt;&gt;"", RIGHT(SUBSTITUTE(AC2383,"-",""),9)=RIGHT(SUBSTITUTE('Company information'!D$4,"-",""),9))</f>
        <v/>
      </c>
      <c r="W2383" s="418">
        <f>AI2383-I2383</f>
        <v/>
      </c>
      <c r="X2383" s="455" t="n"/>
      <c r="Y2383" s="419" t="n">
        <v>44879</v>
      </c>
      <c r="Z2383" s="418" t="inlineStr">
        <is>
          <t>PTI2223607</t>
        </is>
      </c>
      <c r="AA2383" s="418" t="inlineStr"/>
      <c r="AB2383" s="418" t="inlineStr">
        <is>
          <t>បុគ្គលជាប់អាករ</t>
        </is>
      </c>
      <c r="AC2383" s="418" t="inlineStr">
        <is>
          <t>L001-100067123</t>
        </is>
      </c>
      <c r="AD2383" s="418" t="inlineStr">
        <is>
          <t>រីឡាយអេប៊ល សូស អ៊ិនដាសស្រ្ទៀល (ខេមបូឌា)</t>
        </is>
      </c>
      <c r="AE2383" s="455" t="n">
        <v>831073</v>
      </c>
      <c r="AF2383" s="455" t="n">
        <v>747985</v>
      </c>
      <c r="AG2383" s="455" t="n">
        <v>8290</v>
      </c>
      <c r="AH2383" s="455" t="n">
        <v>0</v>
      </c>
      <c r="AI2383" s="455" t="n">
        <v>74798</v>
      </c>
      <c r="AJ2383" s="455" t="n">
        <v>0</v>
      </c>
      <c r="AK2383" s="455" t="n">
        <v>0</v>
      </c>
      <c r="AL2383" s="455" t="n">
        <v>0</v>
      </c>
      <c r="AM2383" s="455" t="n">
        <v>0</v>
      </c>
      <c r="AN2383" s="455" t="n">
        <v>0</v>
      </c>
      <c r="AO2383" s="455" t="n">
        <v>0</v>
      </c>
      <c r="AP2383" s="455" t="n">
        <v>0</v>
      </c>
      <c r="AQ2383" s="455" t="n">
        <v>0</v>
      </c>
      <c r="AR2383" s="418" t="inlineStr"/>
      <c r="AS2383" s="418" t="inlineStr">
        <is>
          <t>ថ្លៃដឹកជញ្ជូន និងសេវា</t>
        </is>
      </c>
      <c r="AT2383" s="418" t="inlineStr">
        <is>
          <t>បានប្រកាសពន្ធ</t>
        </is>
      </c>
    </row>
    <row r="2384">
      <c r="A2384" s="417" t="n">
        <v>2375</v>
      </c>
      <c r="B2384" s="418" t="inlineStr">
        <is>
          <t>Customs Clearance Fee, Extra Trucking Fee, Non-Original Insurance, Permit Fee, Service Charge and Handling Fee</t>
        </is>
      </c>
      <c r="C2384" s="418" t="inlineStr">
        <is>
          <t>ឃឺន + ណាហ្គែល</t>
        </is>
      </c>
      <c r="D2384" s="418" t="inlineStr">
        <is>
          <t>L001-100045189</t>
        </is>
      </c>
      <c r="E2384" s="418" t="inlineStr">
        <is>
          <t>PTI2223604</t>
        </is>
      </c>
      <c r="F2384" s="419" t="n">
        <v>44879</v>
      </c>
      <c r="G2384" s="420" t="n">
        <v>52521</v>
      </c>
      <c r="H2384" s="418" t="n"/>
      <c r="I2384" s="455" t="n">
        <v>52521</v>
      </c>
      <c r="J2384" s="418">
        <f>IF(L2384&lt;&gt;"",L2384,K2384)</f>
        <v/>
      </c>
      <c r="K2384" s="418">
        <f>IF(AND(T2384=TRUE, U2384=TRUE, V2384=TRUE), IF(W2384&lt;-0.05, "អនុញ្ញាត (អ្នកផ្គត់ផ្គង់ប្រកាសខ្វះ)", "បានប្រកាស (អនុញ្ញាត)"), IF(AND(T2384=FALSE, U2384=FALSE, V2384=FALSE), "ព្យួរទុក (មិនមានទិន្នន័យ)", "ប្រកាសខុស (ព្យួរទុក)"))</f>
        <v/>
      </c>
      <c r="L2384" s="418" t="inlineStr"/>
      <c r="M2384" s="418" t="inlineStr"/>
      <c r="N2384" s="455" t="n"/>
      <c r="O2384" s="455">
        <f>IF(W2384&lt;0,AI2384,I2384)</f>
        <v/>
      </c>
      <c r="P2384" s="455">
        <f>I2384-O2384</f>
        <v/>
      </c>
      <c r="Q2384" s="418" t="n"/>
      <c r="R2384" s="418" t="inlineStr">
        <is>
          <t>PTI2223604</t>
        </is>
      </c>
      <c r="S2384" s="418" t="inlineStr">
        <is>
          <t>PTI2223604</t>
        </is>
      </c>
      <c r="T2384" s="418">
        <f>R2384=S2384</f>
        <v/>
      </c>
      <c r="U2384" s="418">
        <f>AND(MONTH(F2384)=MONTH(Y2384), YEAR(F2384)=YEAR(Y2384))</f>
        <v/>
      </c>
      <c r="V2384" s="418">
        <f>AND(AC2384&lt;&gt;"", 'Company information'!D$4&lt;&gt;"", RIGHT(SUBSTITUTE(AC2384,"-",""),9)=RIGHT(SUBSTITUTE('Company information'!D$4,"-",""),9))</f>
        <v/>
      </c>
      <c r="W2384" s="418">
        <f>AI2384-I2384</f>
        <v/>
      </c>
      <c r="X2384" s="455" t="n"/>
      <c r="Y2384" s="419" t="n">
        <v>44879</v>
      </c>
      <c r="Z2384" s="418" t="inlineStr">
        <is>
          <t>PTI2223604</t>
        </is>
      </c>
      <c r="AA2384" s="418" t="inlineStr"/>
      <c r="AB2384" s="418" t="inlineStr">
        <is>
          <t>បុគ្គលជាប់អាករ</t>
        </is>
      </c>
      <c r="AC2384" s="418" t="inlineStr">
        <is>
          <t>L001-100067123</t>
        </is>
      </c>
      <c r="AD2384" s="418" t="inlineStr">
        <is>
          <t>រីឡាយអេប៊ល សូស អ៊ិនដាសស្រ្ទៀល (ខេមបូឌា)</t>
        </is>
      </c>
      <c r="AE2384" s="455" t="n">
        <v>586020</v>
      </c>
      <c r="AF2384" s="455" t="n">
        <v>525209</v>
      </c>
      <c r="AG2384" s="455" t="n">
        <v>8290</v>
      </c>
      <c r="AH2384" s="455" t="n">
        <v>0</v>
      </c>
      <c r="AI2384" s="455" t="n">
        <v>52521</v>
      </c>
      <c r="AJ2384" s="455" t="n">
        <v>0</v>
      </c>
      <c r="AK2384" s="455" t="n">
        <v>0</v>
      </c>
      <c r="AL2384" s="455" t="n">
        <v>0</v>
      </c>
      <c r="AM2384" s="455" t="n">
        <v>0</v>
      </c>
      <c r="AN2384" s="455" t="n">
        <v>0</v>
      </c>
      <c r="AO2384" s="455" t="n">
        <v>0</v>
      </c>
      <c r="AP2384" s="455" t="n">
        <v>0</v>
      </c>
      <c r="AQ2384" s="455" t="n">
        <v>0</v>
      </c>
      <c r="AR2384" s="418" t="inlineStr"/>
      <c r="AS2384" s="418" t="inlineStr">
        <is>
          <t>ថ្លៃដឹកជញ្ជូន និងសេវា</t>
        </is>
      </c>
      <c r="AT2384" s="418" t="inlineStr">
        <is>
          <t>បានប្រកាសពន្ធ</t>
        </is>
      </c>
    </row>
    <row r="2385">
      <c r="A2385" s="417" t="n">
        <v>2376</v>
      </c>
      <c r="B2385" s="418" t="inlineStr">
        <is>
          <t>O/F Charge from Busan-SIH</t>
        </is>
      </c>
      <c r="C2385" s="418" t="inlineStr">
        <is>
          <t>ឃឺន + ណាហ្គែល</t>
        </is>
      </c>
      <c r="D2385" s="418" t="inlineStr">
        <is>
          <t>L001-100045189</t>
        </is>
      </c>
      <c r="E2385" s="418" t="inlineStr">
        <is>
          <t>PTI2223603</t>
        </is>
      </c>
      <c r="F2385" s="419" t="n">
        <v>44879</v>
      </c>
      <c r="G2385" s="420" t="n">
        <v>76954</v>
      </c>
      <c r="H2385" s="418" t="n"/>
      <c r="I2385" s="455" t="n">
        <v>76954</v>
      </c>
      <c r="J2385" s="418">
        <f>IF(L2385&lt;&gt;"",L2385,K2385)</f>
        <v/>
      </c>
      <c r="K2385" s="418">
        <f>IF(AND(T2385=TRUE, U2385=TRUE, V2385=TRUE), IF(W2385&lt;-0.05, "អនុញ្ញាត (អ្នកផ្គត់ផ្គង់ប្រកាសខ្វះ)", "បានប្រកាស (អនុញ្ញាត)"), IF(AND(T2385=FALSE, U2385=FALSE, V2385=FALSE), "ព្យួរទុក (មិនមានទិន្នន័យ)", "ប្រកាសខុស (ព្យួរទុក)"))</f>
        <v/>
      </c>
      <c r="L2385" s="418" t="inlineStr"/>
      <c r="M2385" s="418" t="inlineStr"/>
      <c r="N2385" s="455" t="n"/>
      <c r="O2385" s="455">
        <f>IF(W2385&lt;0,AI2385,I2385)</f>
        <v/>
      </c>
      <c r="P2385" s="455">
        <f>I2385-O2385</f>
        <v/>
      </c>
      <c r="Q2385" s="418" t="n"/>
      <c r="R2385" s="418" t="inlineStr">
        <is>
          <t>PTI2223603</t>
        </is>
      </c>
      <c r="S2385" s="418" t="inlineStr">
        <is>
          <t>PTI2223603</t>
        </is>
      </c>
      <c r="T2385" s="418">
        <f>R2385=S2385</f>
        <v/>
      </c>
      <c r="U2385" s="418">
        <f>AND(MONTH(F2385)=MONTH(Y2385), YEAR(F2385)=YEAR(Y2385))</f>
        <v/>
      </c>
      <c r="V2385" s="418">
        <f>AND(AC2385&lt;&gt;"", 'Company information'!D$4&lt;&gt;"", RIGHT(SUBSTITUTE(AC2385,"-",""),9)=RIGHT(SUBSTITUTE('Company information'!D$4,"-",""),9))</f>
        <v/>
      </c>
      <c r="W2385" s="418">
        <f>AI2385-I2385</f>
        <v/>
      </c>
      <c r="X2385" s="455" t="n"/>
      <c r="Y2385" s="419" t="n">
        <v>44879</v>
      </c>
      <c r="Z2385" s="418" t="inlineStr">
        <is>
          <t>PTI2223603</t>
        </is>
      </c>
      <c r="AA2385" s="418" t="inlineStr"/>
      <c r="AB2385" s="418" t="inlineStr">
        <is>
          <t>បុគ្គលជាប់អាករ</t>
        </is>
      </c>
      <c r="AC2385" s="418" t="inlineStr">
        <is>
          <t>L001-100067123</t>
        </is>
      </c>
      <c r="AD2385" s="418" t="inlineStr">
        <is>
          <t>រីឡាយអេប៊ល សូស អ៊ិនដាសស្រ្ទៀល (ខេមបូឌា)</t>
        </is>
      </c>
      <c r="AE2385" s="455" t="n">
        <v>854782</v>
      </c>
      <c r="AF2385" s="455" t="n">
        <v>769538</v>
      </c>
      <c r="AG2385" s="455" t="n">
        <v>8290</v>
      </c>
      <c r="AH2385" s="455" t="n">
        <v>0</v>
      </c>
      <c r="AI2385" s="455" t="n">
        <v>76954</v>
      </c>
      <c r="AJ2385" s="455" t="n">
        <v>0</v>
      </c>
      <c r="AK2385" s="455" t="n">
        <v>0</v>
      </c>
      <c r="AL2385" s="455" t="n">
        <v>0</v>
      </c>
      <c r="AM2385" s="455" t="n">
        <v>0</v>
      </c>
      <c r="AN2385" s="455" t="n">
        <v>0</v>
      </c>
      <c r="AO2385" s="455" t="n">
        <v>0</v>
      </c>
      <c r="AP2385" s="455" t="n">
        <v>0</v>
      </c>
      <c r="AQ2385" s="455" t="n">
        <v>0</v>
      </c>
      <c r="AR2385" s="418" t="inlineStr"/>
      <c r="AS2385" s="418" t="inlineStr">
        <is>
          <t>ថ្លៃដឹកជញ្ជូន និងសេវា</t>
        </is>
      </c>
      <c r="AT2385" s="418" t="inlineStr">
        <is>
          <t>បានប្រកាសពន្ធ</t>
        </is>
      </c>
    </row>
    <row r="2386">
      <c r="A2386" s="417" t="n">
        <v>2377</v>
      </c>
      <c r="B2386" s="418" t="inlineStr">
        <is>
          <t>Customs Clearance Fee, Extra Trucking Fee, Non-Original Insurance, Permit Fee, Service Charge and Handling Fee</t>
        </is>
      </c>
      <c r="C2386" s="418" t="inlineStr">
        <is>
          <t>ឃឺន + ណាហ្គែល</t>
        </is>
      </c>
      <c r="D2386" s="418" t="inlineStr">
        <is>
          <t>L001-100045189</t>
        </is>
      </c>
      <c r="E2386" s="418" t="inlineStr">
        <is>
          <t>PTI2223605</t>
        </is>
      </c>
      <c r="F2386" s="419" t="n">
        <v>44879</v>
      </c>
      <c r="G2386" s="420" t="n">
        <v>48105</v>
      </c>
      <c r="H2386" s="418" t="n"/>
      <c r="I2386" s="455" t="n">
        <v>48105</v>
      </c>
      <c r="J2386" s="418">
        <f>IF(L2386&lt;&gt;"",L2386,K2386)</f>
        <v/>
      </c>
      <c r="K2386" s="418">
        <f>IF(AND(T2386=TRUE, U2386=TRUE, V2386=TRUE), IF(W2386&lt;-0.05, "អនុញ្ញាត (អ្នកផ្គត់ផ្គង់ប្រកាសខ្វះ)", "បានប្រកាស (អនុញ្ញាត)"), IF(AND(T2386=FALSE, U2386=FALSE, V2386=FALSE), "ព្យួរទុក (មិនមានទិន្នន័យ)", "ប្រកាសខុស (ព្យួរទុក)"))</f>
        <v/>
      </c>
      <c r="L2386" s="418" t="inlineStr"/>
      <c r="M2386" s="418" t="inlineStr"/>
      <c r="N2386" s="455" t="n"/>
      <c r="O2386" s="455">
        <f>IF(W2386&lt;0,AI2386,I2386)</f>
        <v/>
      </c>
      <c r="P2386" s="455">
        <f>I2386-O2386</f>
        <v/>
      </c>
      <c r="Q2386" s="418" t="n"/>
      <c r="R2386" s="418" t="inlineStr">
        <is>
          <t>PTI2223605</t>
        </is>
      </c>
      <c r="S2386" s="418" t="inlineStr">
        <is>
          <t>PTI2223605</t>
        </is>
      </c>
      <c r="T2386" s="418">
        <f>R2386=S2386</f>
        <v/>
      </c>
      <c r="U2386" s="418">
        <f>AND(MONTH(F2386)=MONTH(Y2386), YEAR(F2386)=YEAR(Y2386))</f>
        <v/>
      </c>
      <c r="V2386" s="418">
        <f>AND(AC2386&lt;&gt;"", 'Company information'!D$4&lt;&gt;"", RIGHT(SUBSTITUTE(AC2386,"-",""),9)=RIGHT(SUBSTITUTE('Company information'!D$4,"-",""),9))</f>
        <v/>
      </c>
      <c r="W2386" s="418">
        <f>AI2386-I2386</f>
        <v/>
      </c>
      <c r="X2386" s="455" t="n"/>
      <c r="Y2386" s="419" t="n">
        <v>44879</v>
      </c>
      <c r="Z2386" s="418" t="inlineStr">
        <is>
          <t>PTI2223605</t>
        </is>
      </c>
      <c r="AA2386" s="418" t="inlineStr"/>
      <c r="AB2386" s="418" t="inlineStr">
        <is>
          <t>បុគ្គលជាប់អាករ</t>
        </is>
      </c>
      <c r="AC2386" s="418" t="inlineStr">
        <is>
          <t>L001-100067123</t>
        </is>
      </c>
      <c r="AD2386" s="418" t="inlineStr">
        <is>
          <t>រីឡាយអេប៊ល សូស អ៊ិនដាសស្រ្ទៀល (ខេមបូឌា)</t>
        </is>
      </c>
      <c r="AE2386" s="455" t="n">
        <v>537441</v>
      </c>
      <c r="AF2386" s="455" t="n">
        <v>481046</v>
      </c>
      <c r="AG2386" s="455" t="n">
        <v>8290</v>
      </c>
      <c r="AH2386" s="455" t="n">
        <v>0</v>
      </c>
      <c r="AI2386" s="455" t="n">
        <v>48105</v>
      </c>
      <c r="AJ2386" s="455" t="n">
        <v>0</v>
      </c>
      <c r="AK2386" s="455" t="n">
        <v>0</v>
      </c>
      <c r="AL2386" s="455" t="n">
        <v>0</v>
      </c>
      <c r="AM2386" s="455" t="n">
        <v>0</v>
      </c>
      <c r="AN2386" s="455" t="n">
        <v>0</v>
      </c>
      <c r="AO2386" s="455" t="n">
        <v>0</v>
      </c>
      <c r="AP2386" s="455" t="n">
        <v>0</v>
      </c>
      <c r="AQ2386" s="455" t="n">
        <v>0</v>
      </c>
      <c r="AR2386" s="418" t="inlineStr"/>
      <c r="AS2386" s="418" t="inlineStr">
        <is>
          <t>ថ្លៃដឹកជញ្ជូន និងសេវា</t>
        </is>
      </c>
      <c r="AT2386" s="418" t="inlineStr">
        <is>
          <t>បានប្រកាសពន្ធ</t>
        </is>
      </c>
    </row>
    <row r="2387">
      <c r="A2387" s="417" t="n">
        <v>2378</v>
      </c>
      <c r="B2387" s="418" t="inlineStr">
        <is>
          <t>Customs Clearance Fee, Extra Trucking Fee, Non-Original Insurance, Permit Fee, Service Charge and Handling Fee</t>
        </is>
      </c>
      <c r="C2387" s="418" t="inlineStr">
        <is>
          <t>ឃឺន + ណាហ្គែល</t>
        </is>
      </c>
      <c r="D2387" s="418" t="inlineStr">
        <is>
          <t>L001-100045189</t>
        </is>
      </c>
      <c r="E2387" s="418" t="inlineStr">
        <is>
          <t>PTI2223585</t>
        </is>
      </c>
      <c r="F2387" s="419" t="n">
        <v>44879</v>
      </c>
      <c r="G2387" s="420" t="n">
        <v>60001</v>
      </c>
      <c r="H2387" s="418" t="n"/>
      <c r="I2387" s="455" t="n">
        <v>60001</v>
      </c>
      <c r="J2387" s="418">
        <f>IF(L2387&lt;&gt;"",L2387,K2387)</f>
        <v/>
      </c>
      <c r="K2387" s="418">
        <f>IF(AND(T2387=TRUE, U2387=TRUE, V2387=TRUE), IF(W2387&lt;-0.05, "អនុញ្ញាត (អ្នកផ្គត់ផ្គង់ប្រកាសខ្វះ)", "បានប្រកាស (អនុញ្ញាត)"), IF(AND(T2387=FALSE, U2387=FALSE, V2387=FALSE), "ព្យួរទុក (មិនមានទិន្នន័យ)", "ប្រកាសខុស (ព្យួរទុក)"))</f>
        <v/>
      </c>
      <c r="L2387" s="418" t="inlineStr"/>
      <c r="M2387" s="418" t="inlineStr"/>
      <c r="N2387" s="455" t="n"/>
      <c r="O2387" s="455">
        <f>IF(W2387&lt;0,AI2387,I2387)</f>
        <v/>
      </c>
      <c r="P2387" s="455">
        <f>I2387-O2387</f>
        <v/>
      </c>
      <c r="Q2387" s="418" t="n"/>
      <c r="R2387" s="418" t="inlineStr">
        <is>
          <t>PTI2223585</t>
        </is>
      </c>
      <c r="S2387" s="418" t="inlineStr">
        <is>
          <t>PTI2223585</t>
        </is>
      </c>
      <c r="T2387" s="418">
        <f>R2387=S2387</f>
        <v/>
      </c>
      <c r="U2387" s="418">
        <f>AND(MONTH(F2387)=MONTH(Y2387), YEAR(F2387)=YEAR(Y2387))</f>
        <v/>
      </c>
      <c r="V2387" s="418">
        <f>AND(AC2387&lt;&gt;"", 'Company information'!D$4&lt;&gt;"", RIGHT(SUBSTITUTE(AC2387,"-",""),9)=RIGHT(SUBSTITUTE('Company information'!D$4,"-",""),9))</f>
        <v/>
      </c>
      <c r="W2387" s="418">
        <f>AI2387-I2387</f>
        <v/>
      </c>
      <c r="X2387" s="455" t="n"/>
      <c r="Y2387" s="419" t="n">
        <v>44879</v>
      </c>
      <c r="Z2387" s="418" t="inlineStr">
        <is>
          <t>PTI2223585</t>
        </is>
      </c>
      <c r="AA2387" s="418" t="inlineStr"/>
      <c r="AB2387" s="418" t="inlineStr">
        <is>
          <t>បុគ្គលជាប់អាករ</t>
        </is>
      </c>
      <c r="AC2387" s="418" t="inlineStr">
        <is>
          <t>L001-100067123</t>
        </is>
      </c>
      <c r="AD2387" s="418" t="inlineStr">
        <is>
          <t>រីឡាយអេប៊ល សូស អ៊ិនដាសស្រ្ទៀល (ខេមបូឌា)</t>
        </is>
      </c>
      <c r="AE2387" s="455" t="n">
        <v>691096</v>
      </c>
      <c r="AF2387" s="455" t="n">
        <v>600007</v>
      </c>
      <c r="AG2387" s="455" t="n">
        <v>31088</v>
      </c>
      <c r="AH2387" s="455" t="n">
        <v>0</v>
      </c>
      <c r="AI2387" s="455" t="n">
        <v>60001</v>
      </c>
      <c r="AJ2387" s="455" t="n">
        <v>0</v>
      </c>
      <c r="AK2387" s="455" t="n">
        <v>0</v>
      </c>
      <c r="AL2387" s="455" t="n">
        <v>0</v>
      </c>
      <c r="AM2387" s="455" t="n">
        <v>0</v>
      </c>
      <c r="AN2387" s="455" t="n">
        <v>0</v>
      </c>
      <c r="AO2387" s="455" t="n">
        <v>0</v>
      </c>
      <c r="AP2387" s="455" t="n">
        <v>0</v>
      </c>
      <c r="AQ2387" s="455" t="n">
        <v>0</v>
      </c>
      <c r="AR2387" s="418" t="inlineStr"/>
      <c r="AS2387" s="418" t="inlineStr">
        <is>
          <t>ថ្លៃដឹកជញ្ជូន និងសេវា</t>
        </is>
      </c>
      <c r="AT2387" s="418" t="inlineStr">
        <is>
          <t>បានប្រកាសពន្ធ</t>
        </is>
      </c>
    </row>
    <row r="2388">
      <c r="A2388" s="417" t="n">
        <v>2379</v>
      </c>
      <c r="B2388" s="418" t="inlineStr">
        <is>
          <t>Lunch with Buyer LC</t>
        </is>
      </c>
      <c r="C2388" s="418" t="inlineStr">
        <is>
          <t>ឃឺន + ណាហ្គែល</t>
        </is>
      </c>
      <c r="D2388" s="418" t="inlineStr">
        <is>
          <t>L001-100045189</t>
        </is>
      </c>
      <c r="E2388" s="418" t="inlineStr">
        <is>
          <t>PTI2223584</t>
        </is>
      </c>
      <c r="F2388" s="419" t="n">
        <v>44879</v>
      </c>
      <c r="G2388" s="420" t="n">
        <v>106010</v>
      </c>
      <c r="H2388" s="418" t="n"/>
      <c r="I2388" s="455" t="n">
        <v>106010</v>
      </c>
      <c r="J2388" s="418">
        <f>IF(L2388&lt;&gt;"",L2388,K2388)</f>
        <v/>
      </c>
      <c r="K2388" s="418">
        <f>IF(AND(T2388=TRUE, U2388=TRUE, V2388=TRUE), IF(W2388&lt;-0.05, "អនុញ្ញាត (អ្នកផ្គត់ផ្គង់ប្រកាសខ្វះ)", "បានប្រកាស (អនុញ្ញាត)"), IF(AND(T2388=FALSE, U2388=FALSE, V2388=FALSE), "ព្យួរទុក (មិនមានទិន្នន័យ)", "ប្រកាសខុស (ព្យួរទុក)"))</f>
        <v/>
      </c>
      <c r="L2388" s="418" t="inlineStr"/>
      <c r="M2388" s="418" t="inlineStr"/>
      <c r="N2388" s="455" t="n"/>
      <c r="O2388" s="455">
        <f>IF(W2388&lt;0,AI2388,I2388)</f>
        <v/>
      </c>
      <c r="P2388" s="455">
        <f>I2388-O2388</f>
        <v/>
      </c>
      <c r="Q2388" s="418" t="n"/>
      <c r="R2388" s="418" t="inlineStr">
        <is>
          <t>PTI2223584</t>
        </is>
      </c>
      <c r="S2388" s="418" t="inlineStr">
        <is>
          <t>PTI2223584</t>
        </is>
      </c>
      <c r="T2388" s="418">
        <f>R2388=S2388</f>
        <v/>
      </c>
      <c r="U2388" s="418">
        <f>AND(MONTH(F2388)=MONTH(Y2388), YEAR(F2388)=YEAR(Y2388))</f>
        <v/>
      </c>
      <c r="V2388" s="418">
        <f>AND(AC2388&lt;&gt;"", 'Company information'!D$4&lt;&gt;"", RIGHT(SUBSTITUTE(AC2388,"-",""),9)=RIGHT(SUBSTITUTE('Company information'!D$4,"-",""),9))</f>
        <v/>
      </c>
      <c r="W2388" s="418">
        <f>AI2388-I2388</f>
        <v/>
      </c>
      <c r="X2388" s="455" t="n"/>
      <c r="Y2388" s="419" t="n">
        <v>44879</v>
      </c>
      <c r="Z2388" s="418" t="inlineStr">
        <is>
          <t>PTI2223584</t>
        </is>
      </c>
      <c r="AA2388" s="418" t="inlineStr"/>
      <c r="AB2388" s="418" t="inlineStr">
        <is>
          <t>បុគ្គលជាប់អាករ</t>
        </is>
      </c>
      <c r="AC2388" s="418" t="inlineStr">
        <is>
          <t>L001-100067123</t>
        </is>
      </c>
      <c r="AD2388" s="418" t="inlineStr">
        <is>
          <t>រីឡាយអេប៊ល សូស អ៊ិនដាសស្រ្ទៀល (ខេមបូឌា)</t>
        </is>
      </c>
      <c r="AE2388" s="455" t="n">
        <v>1197200</v>
      </c>
      <c r="AF2388" s="455" t="n">
        <v>1060102</v>
      </c>
      <c r="AG2388" s="455" t="n">
        <v>31088</v>
      </c>
      <c r="AH2388" s="455" t="n">
        <v>0</v>
      </c>
      <c r="AI2388" s="455" t="n">
        <v>106010</v>
      </c>
      <c r="AJ2388" s="455" t="n">
        <v>0</v>
      </c>
      <c r="AK2388" s="455" t="n">
        <v>0</v>
      </c>
      <c r="AL2388" s="455" t="n">
        <v>0</v>
      </c>
      <c r="AM2388" s="455" t="n">
        <v>0</v>
      </c>
      <c r="AN2388" s="455" t="n">
        <v>0</v>
      </c>
      <c r="AO2388" s="455" t="n">
        <v>0</v>
      </c>
      <c r="AP2388" s="455" t="n">
        <v>0</v>
      </c>
      <c r="AQ2388" s="455" t="n">
        <v>0</v>
      </c>
      <c r="AR2388" s="418" t="inlineStr"/>
      <c r="AS2388" s="418" t="inlineStr">
        <is>
          <t>ថ្លៃដឹកជញ្ជូន និងសេវា</t>
        </is>
      </c>
      <c r="AT2388" s="418" t="inlineStr">
        <is>
          <t>បានប្រកាសពន្ធ</t>
        </is>
      </c>
    </row>
    <row r="2389">
      <c r="A2389" s="417" t="n">
        <v>2380</v>
      </c>
      <c r="B2389" s="418" t="inlineStr">
        <is>
          <t>Lunch for Buyer LC</t>
        </is>
      </c>
      <c r="C2389" s="418" t="inlineStr">
        <is>
          <t>ឃឺន + ណាហ្គែល</t>
        </is>
      </c>
      <c r="D2389" s="418" t="inlineStr">
        <is>
          <t>L001-100045189</t>
        </is>
      </c>
      <c r="E2389" s="418" t="inlineStr">
        <is>
          <t>PTI2223593</t>
        </is>
      </c>
      <c r="F2389" s="419" t="n">
        <v>44879</v>
      </c>
      <c r="G2389" s="420" t="n">
        <v>311768</v>
      </c>
      <c r="H2389" s="418" t="n"/>
      <c r="I2389" s="455" t="n">
        <v>311768</v>
      </c>
      <c r="J2389" s="418">
        <f>IF(L2389&lt;&gt;"",L2389,K2389)</f>
        <v/>
      </c>
      <c r="K2389" s="418">
        <f>IF(AND(T2389=TRUE, U2389=TRUE, V2389=TRUE), IF(W2389&lt;-0.05, "អនុញ្ញាត (អ្នកផ្គត់ផ្គង់ប្រកាសខ្វះ)", "បានប្រកាស (អនុញ្ញាត)"), IF(AND(T2389=FALSE, U2389=FALSE, V2389=FALSE), "ព្យួរទុក (មិនមានទិន្នន័យ)", "ប្រកាសខុស (ព្យួរទុក)"))</f>
        <v/>
      </c>
      <c r="L2389" s="418" t="inlineStr"/>
      <c r="M2389" s="418" t="inlineStr"/>
      <c r="N2389" s="455" t="n"/>
      <c r="O2389" s="455">
        <f>IF(W2389&lt;0,AI2389,I2389)</f>
        <v/>
      </c>
      <c r="P2389" s="455">
        <f>I2389-O2389</f>
        <v/>
      </c>
      <c r="Q2389" s="418" t="n"/>
      <c r="R2389" s="418" t="inlineStr">
        <is>
          <t>PTI2223593</t>
        </is>
      </c>
      <c r="S2389" s="418" t="inlineStr">
        <is>
          <t>PTI2223593</t>
        </is>
      </c>
      <c r="T2389" s="418">
        <f>R2389=S2389</f>
        <v/>
      </c>
      <c r="U2389" s="418">
        <f>AND(MONTH(F2389)=MONTH(Y2389), YEAR(F2389)=YEAR(Y2389))</f>
        <v/>
      </c>
      <c r="V2389" s="418">
        <f>AND(AC2389&lt;&gt;"", 'Company information'!D$4&lt;&gt;"", RIGHT(SUBSTITUTE(AC2389,"-",""),9)=RIGHT(SUBSTITUTE('Company information'!D$4,"-",""),9))</f>
        <v/>
      </c>
      <c r="W2389" s="418">
        <f>AI2389-I2389</f>
        <v/>
      </c>
      <c r="X2389" s="455" t="n"/>
      <c r="Y2389" s="419" t="n">
        <v>44879</v>
      </c>
      <c r="Z2389" s="418" t="inlineStr">
        <is>
          <t>PTI2223593</t>
        </is>
      </c>
      <c r="AA2389" s="418" t="inlineStr"/>
      <c r="AB2389" s="418" t="inlineStr">
        <is>
          <t>បុគ្គលជាប់អាករ</t>
        </is>
      </c>
      <c r="AC2389" s="418" t="inlineStr">
        <is>
          <t>L001-100067123</t>
        </is>
      </c>
      <c r="AD2389" s="418" t="inlineStr">
        <is>
          <t>រីឡាយអេប៊ល សូស អ៊ិនដាសស្រ្ទៀល (ខេមបូឌា)</t>
        </is>
      </c>
      <c r="AE2389" s="455" t="n">
        <v>3491624</v>
      </c>
      <c r="AF2389" s="455" t="n">
        <v>3117681</v>
      </c>
      <c r="AG2389" s="455" t="n">
        <v>62175</v>
      </c>
      <c r="AH2389" s="455" t="n">
        <v>0</v>
      </c>
      <c r="AI2389" s="455" t="n">
        <v>311768</v>
      </c>
      <c r="AJ2389" s="455" t="n">
        <v>0</v>
      </c>
      <c r="AK2389" s="455" t="n">
        <v>0</v>
      </c>
      <c r="AL2389" s="455" t="n">
        <v>0</v>
      </c>
      <c r="AM2389" s="455" t="n">
        <v>0</v>
      </c>
      <c r="AN2389" s="455" t="n">
        <v>0</v>
      </c>
      <c r="AO2389" s="455" t="n">
        <v>0</v>
      </c>
      <c r="AP2389" s="455" t="n">
        <v>0</v>
      </c>
      <c r="AQ2389" s="455" t="n">
        <v>0</v>
      </c>
      <c r="AR2389" s="418" t="inlineStr"/>
      <c r="AS2389" s="418" t="inlineStr">
        <is>
          <t>ថ្លៃដឹកជញ្ជូន និងសេវា</t>
        </is>
      </c>
      <c r="AT2389" s="418" t="inlineStr">
        <is>
          <t>បានប្រកាសពន្ធ</t>
        </is>
      </c>
    </row>
    <row r="2390">
      <c r="A2390" s="417" t="n">
        <v>2381</v>
      </c>
      <c r="B2390" s="418" t="inlineStr">
        <is>
          <t>Customs Clearance Fee</t>
        </is>
      </c>
      <c r="C2390" s="418" t="inlineStr">
        <is>
          <t>ឃឺន + ណាហ្គែល</t>
        </is>
      </c>
      <c r="D2390" s="418" t="inlineStr">
        <is>
          <t>L001-100045189</t>
        </is>
      </c>
      <c r="E2390" s="418" t="inlineStr">
        <is>
          <t>PTI2223592</t>
        </is>
      </c>
      <c r="F2390" s="419" t="n">
        <v>44879</v>
      </c>
      <c r="G2390" s="420" t="n">
        <v>572157</v>
      </c>
      <c r="H2390" s="418" t="n"/>
      <c r="I2390" s="455" t="n">
        <v>572157</v>
      </c>
      <c r="J2390" s="418">
        <f>IF(L2390&lt;&gt;"",L2390,K2390)</f>
        <v/>
      </c>
      <c r="K2390" s="418">
        <f>IF(AND(T2390=TRUE, U2390=TRUE, V2390=TRUE), IF(W2390&lt;-0.05, "អនុញ្ញាត (អ្នកផ្គត់ផ្គង់ប្រកាសខ្វះ)", "បានប្រកាស (អនុញ្ញាត)"), IF(AND(T2390=FALSE, U2390=FALSE, V2390=FALSE), "ព្យួរទុក (មិនមានទិន្នន័យ)", "ប្រកាសខុស (ព្យួរទុក)"))</f>
        <v/>
      </c>
      <c r="L2390" s="418" t="inlineStr"/>
      <c r="M2390" s="418" t="inlineStr"/>
      <c r="N2390" s="455" t="n"/>
      <c r="O2390" s="455">
        <f>IF(W2390&lt;0,AI2390,I2390)</f>
        <v/>
      </c>
      <c r="P2390" s="455">
        <f>I2390-O2390</f>
        <v/>
      </c>
      <c r="Q2390" s="418" t="n"/>
      <c r="R2390" s="418" t="inlineStr">
        <is>
          <t>PTI2223592</t>
        </is>
      </c>
      <c r="S2390" s="418" t="inlineStr">
        <is>
          <t>PTI2223592</t>
        </is>
      </c>
      <c r="T2390" s="418">
        <f>R2390=S2390</f>
        <v/>
      </c>
      <c r="U2390" s="418">
        <f>AND(MONTH(F2390)=MONTH(Y2390), YEAR(F2390)=YEAR(Y2390))</f>
        <v/>
      </c>
      <c r="V2390" s="418">
        <f>AND(AC2390&lt;&gt;"", 'Company information'!D$4&lt;&gt;"", RIGHT(SUBSTITUTE(AC2390,"-",""),9)=RIGHT(SUBSTITUTE('Company information'!D$4,"-",""),9))</f>
        <v/>
      </c>
      <c r="W2390" s="418">
        <f>AI2390-I2390</f>
        <v/>
      </c>
      <c r="X2390" s="455" t="n"/>
      <c r="Y2390" s="419" t="n">
        <v>44879</v>
      </c>
      <c r="Z2390" s="418" t="inlineStr">
        <is>
          <t>PTI2223592</t>
        </is>
      </c>
      <c r="AA2390" s="418" t="inlineStr"/>
      <c r="AB2390" s="418" t="inlineStr">
        <is>
          <t>បុគ្គលជាប់អាករ</t>
        </is>
      </c>
      <c r="AC2390" s="418" t="inlineStr">
        <is>
          <t>L001-100067123</t>
        </is>
      </c>
      <c r="AD2390" s="418" t="inlineStr">
        <is>
          <t>រីឡាយអេប៊ល សូស អ៊ិនដាសស្រ្ទៀល (ខេមបូឌា)</t>
        </is>
      </c>
      <c r="AE2390" s="455" t="n">
        <v>6355902</v>
      </c>
      <c r="AF2390" s="455" t="n">
        <v>5721570</v>
      </c>
      <c r="AG2390" s="455" t="n">
        <v>62175</v>
      </c>
      <c r="AH2390" s="455" t="n">
        <v>0</v>
      </c>
      <c r="AI2390" s="455" t="n">
        <v>572157</v>
      </c>
      <c r="AJ2390" s="455" t="n">
        <v>0</v>
      </c>
      <c r="AK2390" s="455" t="n">
        <v>0</v>
      </c>
      <c r="AL2390" s="455" t="n">
        <v>0</v>
      </c>
      <c r="AM2390" s="455" t="n">
        <v>0</v>
      </c>
      <c r="AN2390" s="455" t="n">
        <v>0</v>
      </c>
      <c r="AO2390" s="455" t="n">
        <v>0</v>
      </c>
      <c r="AP2390" s="455" t="n">
        <v>0</v>
      </c>
      <c r="AQ2390" s="455" t="n">
        <v>0</v>
      </c>
      <c r="AR2390" s="418" t="inlineStr"/>
      <c r="AS2390" s="418" t="inlineStr">
        <is>
          <t>ថ្លៃដឹកជញ្ជូន និងសេវា</t>
        </is>
      </c>
      <c r="AT2390" s="418" t="inlineStr">
        <is>
          <t>បានប្រកាសពន្ធ</t>
        </is>
      </c>
    </row>
    <row r="2391">
      <c r="A2391" s="417" t="n">
        <v>2382</v>
      </c>
      <c r="B2391" s="418" t="inlineStr">
        <is>
          <t>Customs Clearance Fee</t>
        </is>
      </c>
      <c r="C2391" s="418" t="inlineStr">
        <is>
          <t>ឃឺន + ណាហ្គែល</t>
        </is>
      </c>
      <c r="D2391" s="418" t="inlineStr">
        <is>
          <t>L001-100045189</t>
        </is>
      </c>
      <c r="E2391" s="418" t="inlineStr">
        <is>
          <t>PTI2223591</t>
        </is>
      </c>
      <c r="F2391" s="419" t="n">
        <v>44879</v>
      </c>
      <c r="G2391" s="420" t="n">
        <v>143232</v>
      </c>
      <c r="H2391" s="418" t="n"/>
      <c r="I2391" s="455" t="n">
        <v>143232</v>
      </c>
      <c r="J2391" s="418">
        <f>IF(L2391&lt;&gt;"",L2391,K2391)</f>
        <v/>
      </c>
      <c r="K2391" s="418">
        <f>IF(AND(T2391=TRUE, U2391=TRUE, V2391=TRUE), IF(W2391&lt;-0.05, "អនុញ្ញាត (អ្នកផ្គត់ផ្គង់ប្រកាសខ្វះ)", "បានប្រកាស (អនុញ្ញាត)"), IF(AND(T2391=FALSE, U2391=FALSE, V2391=FALSE), "ព្យួរទុក (មិនមានទិន្នន័យ)", "ប្រកាសខុស (ព្យួរទុក)"))</f>
        <v/>
      </c>
      <c r="L2391" s="418" t="inlineStr"/>
      <c r="M2391" s="418" t="inlineStr"/>
      <c r="N2391" s="455" t="n"/>
      <c r="O2391" s="455">
        <f>IF(W2391&lt;0,AI2391,I2391)</f>
        <v/>
      </c>
      <c r="P2391" s="455">
        <f>I2391-O2391</f>
        <v/>
      </c>
      <c r="Q2391" s="418" t="n"/>
      <c r="R2391" s="418" t="inlineStr">
        <is>
          <t>PTI2223591</t>
        </is>
      </c>
      <c r="S2391" s="418" t="inlineStr">
        <is>
          <t>PTI2223591</t>
        </is>
      </c>
      <c r="T2391" s="418">
        <f>R2391=S2391</f>
        <v/>
      </c>
      <c r="U2391" s="418">
        <f>AND(MONTH(F2391)=MONTH(Y2391), YEAR(F2391)=YEAR(Y2391))</f>
        <v/>
      </c>
      <c r="V2391" s="418">
        <f>AND(AC2391&lt;&gt;"", 'Company information'!D$4&lt;&gt;"", RIGHT(SUBSTITUTE(AC2391,"-",""),9)=RIGHT(SUBSTITUTE('Company information'!D$4,"-",""),9))</f>
        <v/>
      </c>
      <c r="W2391" s="418">
        <f>AI2391-I2391</f>
        <v/>
      </c>
      <c r="X2391" s="455" t="n"/>
      <c r="Y2391" s="419" t="n">
        <v>44879</v>
      </c>
      <c r="Z2391" s="418" t="inlineStr">
        <is>
          <t>PTI2223591</t>
        </is>
      </c>
      <c r="AA2391" s="418" t="inlineStr"/>
      <c r="AB2391" s="418" t="inlineStr">
        <is>
          <t>បុគ្គលជាប់អាករ</t>
        </is>
      </c>
      <c r="AC2391" s="418" t="inlineStr">
        <is>
          <t>L001-100067123</t>
        </is>
      </c>
      <c r="AD2391" s="418" t="inlineStr">
        <is>
          <t>រីឡាយអេប៊ល សូស អ៊ិនដាសស្រ្ទៀល (ខេមបូឌា)</t>
        </is>
      </c>
      <c r="AE2391" s="455" t="n">
        <v>1637731</v>
      </c>
      <c r="AF2391" s="455" t="n">
        <v>1432324</v>
      </c>
      <c r="AG2391" s="455" t="n">
        <v>62175</v>
      </c>
      <c r="AH2391" s="455" t="n">
        <v>0</v>
      </c>
      <c r="AI2391" s="455" t="n">
        <v>143232</v>
      </c>
      <c r="AJ2391" s="455" t="n">
        <v>0</v>
      </c>
      <c r="AK2391" s="455" t="n">
        <v>0</v>
      </c>
      <c r="AL2391" s="455" t="n">
        <v>0</v>
      </c>
      <c r="AM2391" s="455" t="n">
        <v>0</v>
      </c>
      <c r="AN2391" s="455" t="n">
        <v>0</v>
      </c>
      <c r="AO2391" s="455" t="n">
        <v>0</v>
      </c>
      <c r="AP2391" s="455" t="n">
        <v>0</v>
      </c>
      <c r="AQ2391" s="455" t="n">
        <v>0</v>
      </c>
      <c r="AR2391" s="418" t="inlineStr"/>
      <c r="AS2391" s="418" t="inlineStr">
        <is>
          <t>ថ្លៃដឹកជញ្ជូន និងសេវា</t>
        </is>
      </c>
      <c r="AT2391" s="418" t="inlineStr">
        <is>
          <t>បានប្រកាសពន្ធ</t>
        </is>
      </c>
    </row>
    <row r="2392">
      <c r="A2392" s="417" t="n">
        <v>2383</v>
      </c>
      <c r="B2392" s="418" t="inlineStr">
        <is>
          <t>Customs Processing</t>
        </is>
      </c>
      <c r="C2392" s="418" t="inlineStr">
        <is>
          <t>ឃឺន + ណាហ្គែល</t>
        </is>
      </c>
      <c r="D2392" s="418" t="inlineStr">
        <is>
          <t>L001-100045189</t>
        </is>
      </c>
      <c r="E2392" s="418" t="inlineStr">
        <is>
          <t>PTI2223914</t>
        </is>
      </c>
      <c r="F2392" s="419" t="n">
        <v>44881</v>
      </c>
      <c r="G2392" s="420" t="n">
        <v>26910</v>
      </c>
      <c r="H2392" s="418" t="n"/>
      <c r="I2392" s="455" t="n">
        <v>26910</v>
      </c>
      <c r="J2392" s="418">
        <f>IF(L2392&lt;&gt;"",L2392,K2392)</f>
        <v/>
      </c>
      <c r="K2392" s="418">
        <f>IF(AND(T2392=TRUE, U2392=TRUE, V2392=TRUE), IF(W2392&lt;-0.05, "អនុញ្ញាត (អ្នកផ្គត់ផ្គង់ប្រកាសខ្វះ)", "បានប្រកាស (អនុញ្ញាត)"), IF(AND(T2392=FALSE, U2392=FALSE, V2392=FALSE), "ព្យួរទុក (មិនមានទិន្នន័យ)", "ប្រកាសខុស (ព្យួរទុក)"))</f>
        <v/>
      </c>
      <c r="L2392" s="418" t="inlineStr"/>
      <c r="M2392" s="418" t="inlineStr"/>
      <c r="N2392" s="455" t="n"/>
      <c r="O2392" s="455">
        <f>IF(W2392&lt;0,AI2392,I2392)</f>
        <v/>
      </c>
      <c r="P2392" s="455">
        <f>I2392-O2392</f>
        <v/>
      </c>
      <c r="Q2392" s="418" t="n"/>
      <c r="R2392" s="418" t="inlineStr">
        <is>
          <t>PTI2223914</t>
        </is>
      </c>
      <c r="S2392" s="418" t="inlineStr">
        <is>
          <t>PTI2223914</t>
        </is>
      </c>
      <c r="T2392" s="418">
        <f>R2392=S2392</f>
        <v/>
      </c>
      <c r="U2392" s="418">
        <f>AND(MONTH(F2392)=MONTH(Y2392), YEAR(F2392)=YEAR(Y2392))</f>
        <v/>
      </c>
      <c r="V2392" s="418">
        <f>AND(AC2392&lt;&gt;"", 'Company information'!D$4&lt;&gt;"", RIGHT(SUBSTITUTE(AC2392,"-",""),9)=RIGHT(SUBSTITUTE('Company information'!D$4,"-",""),9))</f>
        <v/>
      </c>
      <c r="W2392" s="418">
        <f>AI2392-I2392</f>
        <v/>
      </c>
      <c r="X2392" s="455" t="n"/>
      <c r="Y2392" s="419" t="n">
        <v>44881</v>
      </c>
      <c r="Z2392" s="418" t="inlineStr">
        <is>
          <t>PTI2223914</t>
        </is>
      </c>
      <c r="AA2392" s="418" t="inlineStr"/>
      <c r="AB2392" s="418" t="inlineStr">
        <is>
          <t>បុគ្គលជាប់អាករ</t>
        </is>
      </c>
      <c r="AC2392" s="418" t="inlineStr">
        <is>
          <t>L001-100067123</t>
        </is>
      </c>
      <c r="AD2392" s="418" t="inlineStr">
        <is>
          <t>រីឡាយអេប៊ល សូស អ៊ិនដាសស្រ្ទៀល (ខេមបូឌា)</t>
        </is>
      </c>
      <c r="AE2392" s="455" t="n">
        <v>296010</v>
      </c>
      <c r="AF2392" s="455" t="n">
        <v>269100</v>
      </c>
      <c r="AG2392" s="455" t="n">
        <v>0</v>
      </c>
      <c r="AH2392" s="455" t="n">
        <v>0</v>
      </c>
      <c r="AI2392" s="455" t="n">
        <v>26910</v>
      </c>
      <c r="AJ2392" s="455" t="n">
        <v>0</v>
      </c>
      <c r="AK2392" s="455" t="n">
        <v>0</v>
      </c>
      <c r="AL2392" s="455" t="n">
        <v>0</v>
      </c>
      <c r="AM2392" s="455" t="n">
        <v>0</v>
      </c>
      <c r="AN2392" s="455" t="n">
        <v>0</v>
      </c>
      <c r="AO2392" s="455" t="n">
        <v>0</v>
      </c>
      <c r="AP2392" s="455" t="n">
        <v>0</v>
      </c>
      <c r="AQ2392" s="455" t="n">
        <v>0</v>
      </c>
      <c r="AR2392" s="418" t="inlineStr"/>
      <c r="AS2392" s="418" t="inlineStr">
        <is>
          <t>ថ្លៃដឹកជញ្ជូន និងសេវា</t>
        </is>
      </c>
      <c r="AT2392" s="418" t="inlineStr">
        <is>
          <t>បានប្រកាសពន្ធ</t>
        </is>
      </c>
    </row>
    <row r="2393">
      <c r="A2393" s="417" t="n">
        <v>2384</v>
      </c>
      <c r="B2393" s="418" t="inlineStr">
        <is>
          <t>Overtime Charge</t>
        </is>
      </c>
      <c r="C2393" s="418" t="inlineStr">
        <is>
          <t>ឃឺន + ណាហ្គែល</t>
        </is>
      </c>
      <c r="D2393" s="418" t="inlineStr">
        <is>
          <t>L001-100045189</t>
        </is>
      </c>
      <c r="E2393" s="418" t="inlineStr">
        <is>
          <t>PTI2223575</t>
        </is>
      </c>
      <c r="F2393" s="419" t="n">
        <v>44879</v>
      </c>
      <c r="G2393" s="420" t="n">
        <v>26943</v>
      </c>
      <c r="H2393" s="418" t="n"/>
      <c r="I2393" s="455" t="n">
        <v>26943</v>
      </c>
      <c r="J2393" s="418">
        <f>IF(L2393&lt;&gt;"",L2393,K2393)</f>
        <v/>
      </c>
      <c r="K2393" s="418">
        <f>IF(AND(T2393=TRUE, U2393=TRUE, V2393=TRUE), IF(W2393&lt;-0.05, "អនុញ្ញាត (អ្នកផ្គត់ផ្គង់ប្រកាសខ្វះ)", "បានប្រកាស (អនុញ្ញាត)"), IF(AND(T2393=FALSE, U2393=FALSE, V2393=FALSE), "ព្យួរទុក (មិនមានទិន្នន័យ)", "ប្រកាសខុស (ព្យួរទុក)"))</f>
        <v/>
      </c>
      <c r="L2393" s="418" t="inlineStr"/>
      <c r="M2393" s="418" t="inlineStr"/>
      <c r="N2393" s="455" t="n"/>
      <c r="O2393" s="455">
        <f>IF(W2393&lt;0,AI2393,I2393)</f>
        <v/>
      </c>
      <c r="P2393" s="455">
        <f>I2393-O2393</f>
        <v/>
      </c>
      <c r="Q2393" s="418" t="n"/>
      <c r="R2393" s="418" t="inlineStr">
        <is>
          <t>PTI2223575</t>
        </is>
      </c>
      <c r="S2393" s="418" t="inlineStr">
        <is>
          <t>PTI2223575</t>
        </is>
      </c>
      <c r="T2393" s="418">
        <f>R2393=S2393</f>
        <v/>
      </c>
      <c r="U2393" s="418">
        <f>AND(MONTH(F2393)=MONTH(Y2393), YEAR(F2393)=YEAR(Y2393))</f>
        <v/>
      </c>
      <c r="V2393" s="418">
        <f>AND(AC2393&lt;&gt;"", 'Company information'!D$4&lt;&gt;"", RIGHT(SUBSTITUTE(AC2393,"-",""),9)=RIGHT(SUBSTITUTE('Company information'!D$4,"-",""),9))</f>
        <v/>
      </c>
      <c r="W2393" s="418">
        <f>AI2393-I2393</f>
        <v/>
      </c>
      <c r="X2393" s="455" t="n"/>
      <c r="Y2393" s="419" t="n">
        <v>44879</v>
      </c>
      <c r="Z2393" s="418" t="inlineStr">
        <is>
          <t>PTI2223575</t>
        </is>
      </c>
      <c r="AA2393" s="418" t="inlineStr"/>
      <c r="AB2393" s="418" t="inlineStr">
        <is>
          <t>បុគ្គលជាប់អាករ</t>
        </is>
      </c>
      <c r="AC2393" s="418" t="inlineStr">
        <is>
          <t>L001-100067123</t>
        </is>
      </c>
      <c r="AD2393" s="418" t="inlineStr">
        <is>
          <t>រីឡាយអេប៊ល សូស អ៊ិនដាសស្រ្ទៀល (ខេមបូឌា)</t>
        </is>
      </c>
      <c r="AE2393" s="455" t="n">
        <v>296368</v>
      </c>
      <c r="AF2393" s="455" t="n">
        <v>269425</v>
      </c>
      <c r="AG2393" s="455" t="n">
        <v>0</v>
      </c>
      <c r="AH2393" s="455" t="n">
        <v>0</v>
      </c>
      <c r="AI2393" s="455" t="n">
        <v>26943</v>
      </c>
      <c r="AJ2393" s="455" t="n">
        <v>0</v>
      </c>
      <c r="AK2393" s="455" t="n">
        <v>0</v>
      </c>
      <c r="AL2393" s="455" t="n">
        <v>0</v>
      </c>
      <c r="AM2393" s="455" t="n">
        <v>0</v>
      </c>
      <c r="AN2393" s="455" t="n">
        <v>0</v>
      </c>
      <c r="AO2393" s="455" t="n">
        <v>0</v>
      </c>
      <c r="AP2393" s="455" t="n">
        <v>0</v>
      </c>
      <c r="AQ2393" s="455" t="n">
        <v>0</v>
      </c>
      <c r="AR2393" s="418" t="inlineStr"/>
      <c r="AS2393" s="418" t="inlineStr">
        <is>
          <t>ថ្លៃដឹកជញ្ជូន និងសេវា</t>
        </is>
      </c>
      <c r="AT2393" s="418" t="inlineStr">
        <is>
          <t>បានប្រកាសពន្ធ</t>
        </is>
      </c>
    </row>
    <row r="2394">
      <c r="A2394" s="417" t="n">
        <v>2385</v>
      </c>
      <c r="B2394" s="418" t="inlineStr">
        <is>
          <t>Export Customs Clearance</t>
        </is>
      </c>
      <c r="C2394" s="418" t="inlineStr">
        <is>
          <t>ឃឺន + ណាហ្គែល</t>
        </is>
      </c>
      <c r="D2394" s="418" t="inlineStr">
        <is>
          <t>L001-100045189</t>
        </is>
      </c>
      <c r="E2394" s="418" t="inlineStr">
        <is>
          <t>PTI2223799</t>
        </is>
      </c>
      <c r="F2394" s="419" t="n">
        <v>44880</v>
      </c>
      <c r="G2394" s="420" t="n">
        <v>26936</v>
      </c>
      <c r="H2394" s="418" t="n"/>
      <c r="I2394" s="455" t="n">
        <v>26936</v>
      </c>
      <c r="J2394" s="418">
        <f>IF(L2394&lt;&gt;"",L2394,K2394)</f>
        <v/>
      </c>
      <c r="K2394" s="418">
        <f>IF(AND(T2394=TRUE, U2394=TRUE, V2394=TRUE), IF(W2394&lt;-0.05, "អនុញ្ញាត (អ្នកផ្គត់ផ្គង់ប្រកាសខ្វះ)", "បានប្រកាស (អនុញ្ញាត)"), IF(AND(T2394=FALSE, U2394=FALSE, V2394=FALSE), "ព្យួរទុក (មិនមានទិន្នន័យ)", "ប្រកាសខុស (ព្យួរទុក)"))</f>
        <v/>
      </c>
      <c r="L2394" s="418" t="inlineStr"/>
      <c r="M2394" s="418" t="inlineStr"/>
      <c r="N2394" s="455" t="n"/>
      <c r="O2394" s="455">
        <f>IF(W2394&lt;0,AI2394,I2394)</f>
        <v/>
      </c>
      <c r="P2394" s="455">
        <f>I2394-O2394</f>
        <v/>
      </c>
      <c r="Q2394" s="418" t="n"/>
      <c r="R2394" s="418" t="inlineStr">
        <is>
          <t>PTI2223799</t>
        </is>
      </c>
      <c r="S2394" s="418" t="inlineStr">
        <is>
          <t>PTI2223799</t>
        </is>
      </c>
      <c r="T2394" s="418">
        <f>R2394=S2394</f>
        <v/>
      </c>
      <c r="U2394" s="418">
        <f>AND(MONTH(F2394)=MONTH(Y2394), YEAR(F2394)=YEAR(Y2394))</f>
        <v/>
      </c>
      <c r="V2394" s="418">
        <f>AND(AC2394&lt;&gt;"", 'Company information'!D$4&lt;&gt;"", RIGHT(SUBSTITUTE(AC2394,"-",""),9)=RIGHT(SUBSTITUTE('Company information'!D$4,"-",""),9))</f>
        <v/>
      </c>
      <c r="W2394" s="418">
        <f>AI2394-I2394</f>
        <v/>
      </c>
      <c r="X2394" s="455" t="n"/>
      <c r="Y2394" s="419" t="n">
        <v>44880</v>
      </c>
      <c r="Z2394" s="418" t="inlineStr">
        <is>
          <t>PTI2223799</t>
        </is>
      </c>
      <c r="AA2394" s="418" t="inlineStr"/>
      <c r="AB2394" s="418" t="inlineStr">
        <is>
          <t>បុគ្គលជាប់អាករ</t>
        </is>
      </c>
      <c r="AC2394" s="418" t="inlineStr">
        <is>
          <t>L001-100067123</t>
        </is>
      </c>
      <c r="AD2394" s="418" t="inlineStr">
        <is>
          <t>រីឡាយអេប៊ល សូស អ៊ិនដាសស្រ្ទៀល (ខេមបូឌា)</t>
        </is>
      </c>
      <c r="AE2394" s="455" t="n">
        <v>296296</v>
      </c>
      <c r="AF2394" s="455" t="n">
        <v>269360</v>
      </c>
      <c r="AG2394" s="455" t="n">
        <v>0</v>
      </c>
      <c r="AH2394" s="455" t="n">
        <v>0</v>
      </c>
      <c r="AI2394" s="455" t="n">
        <v>26936</v>
      </c>
      <c r="AJ2394" s="455" t="n">
        <v>0</v>
      </c>
      <c r="AK2394" s="455" t="n">
        <v>0</v>
      </c>
      <c r="AL2394" s="455" t="n">
        <v>0</v>
      </c>
      <c r="AM2394" s="455" t="n">
        <v>0</v>
      </c>
      <c r="AN2394" s="455" t="n">
        <v>0</v>
      </c>
      <c r="AO2394" s="455" t="n">
        <v>0</v>
      </c>
      <c r="AP2394" s="455" t="n">
        <v>0</v>
      </c>
      <c r="AQ2394" s="455" t="n">
        <v>0</v>
      </c>
      <c r="AR2394" s="418" t="inlineStr"/>
      <c r="AS2394" s="418" t="inlineStr">
        <is>
          <t>ថ្លៃដឹកជញ្ជូន និងសេវា</t>
        </is>
      </c>
      <c r="AT2394" s="418" t="inlineStr">
        <is>
          <t>បានប្រកាសពន្ធ</t>
        </is>
      </c>
    </row>
    <row r="2395">
      <c r="A2395" s="417" t="n">
        <v>2386</v>
      </c>
      <c r="B2395" s="418" t="inlineStr">
        <is>
          <t>Customs Processing</t>
        </is>
      </c>
      <c r="C2395" s="418" t="inlineStr">
        <is>
          <t>ឃឺន + ណាហ្គែល</t>
        </is>
      </c>
      <c r="D2395" s="418" t="inlineStr">
        <is>
          <t>L001-100045189</t>
        </is>
      </c>
      <c r="E2395" s="418" t="inlineStr">
        <is>
          <t>PTI2223577</t>
        </is>
      </c>
      <c r="F2395" s="419" t="n">
        <v>44879</v>
      </c>
      <c r="G2395" s="420" t="n">
        <v>26943</v>
      </c>
      <c r="H2395" s="418" t="n"/>
      <c r="I2395" s="455" t="n">
        <v>26943</v>
      </c>
      <c r="J2395" s="418">
        <f>IF(L2395&lt;&gt;"",L2395,K2395)</f>
        <v/>
      </c>
      <c r="K2395" s="418">
        <f>IF(AND(T2395=TRUE, U2395=TRUE, V2395=TRUE), IF(W2395&lt;-0.05, "អនុញ្ញាត (អ្នកផ្គត់ផ្គង់ប្រកាសខ្វះ)", "បានប្រកាស (អនុញ្ញាត)"), IF(AND(T2395=FALSE, U2395=FALSE, V2395=FALSE), "ព្យួរទុក (មិនមានទិន្នន័យ)", "ប្រកាសខុស (ព្យួរទុក)"))</f>
        <v/>
      </c>
      <c r="L2395" s="418" t="inlineStr"/>
      <c r="M2395" s="418" t="inlineStr"/>
      <c r="N2395" s="455" t="n"/>
      <c r="O2395" s="455">
        <f>IF(W2395&lt;0,AI2395,I2395)</f>
        <v/>
      </c>
      <c r="P2395" s="455">
        <f>I2395-O2395</f>
        <v/>
      </c>
      <c r="Q2395" s="418" t="n"/>
      <c r="R2395" s="418" t="inlineStr">
        <is>
          <t>PTI2223577</t>
        </is>
      </c>
      <c r="S2395" s="418" t="inlineStr">
        <is>
          <t>PTI2223577</t>
        </is>
      </c>
      <c r="T2395" s="418">
        <f>R2395=S2395</f>
        <v/>
      </c>
      <c r="U2395" s="418">
        <f>AND(MONTH(F2395)=MONTH(Y2395), YEAR(F2395)=YEAR(Y2395))</f>
        <v/>
      </c>
      <c r="V2395" s="418">
        <f>AND(AC2395&lt;&gt;"", 'Company information'!D$4&lt;&gt;"", RIGHT(SUBSTITUTE(AC2395,"-",""),9)=RIGHT(SUBSTITUTE('Company information'!D$4,"-",""),9))</f>
        <v/>
      </c>
      <c r="W2395" s="418">
        <f>AI2395-I2395</f>
        <v/>
      </c>
      <c r="X2395" s="455" t="n"/>
      <c r="Y2395" s="419" t="n">
        <v>44879</v>
      </c>
      <c r="Z2395" s="418" t="inlineStr">
        <is>
          <t>PTI2223577</t>
        </is>
      </c>
      <c r="AA2395" s="418" t="inlineStr"/>
      <c r="AB2395" s="418" t="inlineStr">
        <is>
          <t>បុគ្គលជាប់អាករ</t>
        </is>
      </c>
      <c r="AC2395" s="418" t="inlineStr">
        <is>
          <t>L001-100067123</t>
        </is>
      </c>
      <c r="AD2395" s="418" t="inlineStr">
        <is>
          <t>រីឡាយអេប៊ល សូស អ៊ិនដាសស្រ្ទៀល (ខេមបូឌា)</t>
        </is>
      </c>
      <c r="AE2395" s="455" t="n">
        <v>296368</v>
      </c>
      <c r="AF2395" s="455" t="n">
        <v>269425</v>
      </c>
      <c r="AG2395" s="455" t="n">
        <v>0</v>
      </c>
      <c r="AH2395" s="455" t="n">
        <v>0</v>
      </c>
      <c r="AI2395" s="455" t="n">
        <v>26943</v>
      </c>
      <c r="AJ2395" s="455" t="n">
        <v>0</v>
      </c>
      <c r="AK2395" s="455" t="n">
        <v>0</v>
      </c>
      <c r="AL2395" s="455" t="n">
        <v>0</v>
      </c>
      <c r="AM2395" s="455" t="n">
        <v>0</v>
      </c>
      <c r="AN2395" s="455" t="n">
        <v>0</v>
      </c>
      <c r="AO2395" s="455" t="n">
        <v>0</v>
      </c>
      <c r="AP2395" s="455" t="n">
        <v>0</v>
      </c>
      <c r="AQ2395" s="455" t="n">
        <v>0</v>
      </c>
      <c r="AR2395" s="418" t="inlineStr"/>
      <c r="AS2395" s="418" t="inlineStr">
        <is>
          <t>ថ្លៃដឹកជញ្ជូន និងសេវា</t>
        </is>
      </c>
      <c r="AT2395" s="418" t="inlineStr">
        <is>
          <t>បានប្រកាសពន្ធ</t>
        </is>
      </c>
    </row>
    <row r="2396">
      <c r="A2396" s="417" t="n">
        <v>2387</v>
      </c>
      <c r="B2396" s="418" t="inlineStr">
        <is>
          <t>Overtime Charge</t>
        </is>
      </c>
      <c r="C2396" s="418" t="inlineStr">
        <is>
          <t>ឃឺន + ណាហ្គែល</t>
        </is>
      </c>
      <c r="D2396" s="418" t="inlineStr">
        <is>
          <t>L001-100045189</t>
        </is>
      </c>
      <c r="E2396" s="418" t="inlineStr">
        <is>
          <t>PTI2223648</t>
        </is>
      </c>
      <c r="F2396" s="419" t="n">
        <v>44879</v>
      </c>
      <c r="G2396" s="420" t="n">
        <v>26943</v>
      </c>
      <c r="H2396" s="418" t="n"/>
      <c r="I2396" s="455" t="n">
        <v>26943</v>
      </c>
      <c r="J2396" s="418">
        <f>IF(L2396&lt;&gt;"",L2396,K2396)</f>
        <v/>
      </c>
      <c r="K2396" s="418">
        <f>IF(AND(T2396=TRUE, U2396=TRUE, V2396=TRUE), IF(W2396&lt;-0.05, "អនុញ្ញាត (អ្នកផ្គត់ផ្គង់ប្រកាសខ្វះ)", "បានប្រកាស (អនុញ្ញាត)"), IF(AND(T2396=FALSE, U2396=FALSE, V2396=FALSE), "ព្យួរទុក (មិនមានទិន្នន័យ)", "ប្រកាសខុស (ព្យួរទុក)"))</f>
        <v/>
      </c>
      <c r="L2396" s="418" t="inlineStr"/>
      <c r="M2396" s="418" t="inlineStr"/>
      <c r="N2396" s="455" t="n"/>
      <c r="O2396" s="455">
        <f>IF(W2396&lt;0,AI2396,I2396)</f>
        <v/>
      </c>
      <c r="P2396" s="455">
        <f>I2396-O2396</f>
        <v/>
      </c>
      <c r="Q2396" s="418" t="n"/>
      <c r="R2396" s="418" t="inlineStr">
        <is>
          <t>PTI2223648</t>
        </is>
      </c>
      <c r="S2396" s="418" t="inlineStr">
        <is>
          <t>PTI2223648</t>
        </is>
      </c>
      <c r="T2396" s="418">
        <f>R2396=S2396</f>
        <v/>
      </c>
      <c r="U2396" s="418">
        <f>AND(MONTH(F2396)=MONTH(Y2396), YEAR(F2396)=YEAR(Y2396))</f>
        <v/>
      </c>
      <c r="V2396" s="418">
        <f>AND(AC2396&lt;&gt;"", 'Company information'!D$4&lt;&gt;"", RIGHT(SUBSTITUTE(AC2396,"-",""),9)=RIGHT(SUBSTITUTE('Company information'!D$4,"-",""),9))</f>
        <v/>
      </c>
      <c r="W2396" s="418">
        <f>AI2396-I2396</f>
        <v/>
      </c>
      <c r="X2396" s="455" t="n"/>
      <c r="Y2396" s="419" t="n">
        <v>44879</v>
      </c>
      <c r="Z2396" s="418" t="inlineStr">
        <is>
          <t>PTI2223648</t>
        </is>
      </c>
      <c r="AA2396" s="418" t="inlineStr"/>
      <c r="AB2396" s="418" t="inlineStr">
        <is>
          <t>បុគ្គលជាប់អាករ</t>
        </is>
      </c>
      <c r="AC2396" s="418" t="inlineStr">
        <is>
          <t>L001-100067123</t>
        </is>
      </c>
      <c r="AD2396" s="418" t="inlineStr">
        <is>
          <t>រីឡាយអេប៊ល សូស អ៊ិនដាសស្រ្ទៀល (ខេមបូឌា)</t>
        </is>
      </c>
      <c r="AE2396" s="455" t="n">
        <v>296368</v>
      </c>
      <c r="AF2396" s="455" t="n">
        <v>269425</v>
      </c>
      <c r="AG2396" s="455" t="n">
        <v>0</v>
      </c>
      <c r="AH2396" s="455" t="n">
        <v>0</v>
      </c>
      <c r="AI2396" s="455" t="n">
        <v>26943</v>
      </c>
      <c r="AJ2396" s="455" t="n">
        <v>0</v>
      </c>
      <c r="AK2396" s="455" t="n">
        <v>0</v>
      </c>
      <c r="AL2396" s="455" t="n">
        <v>0</v>
      </c>
      <c r="AM2396" s="455" t="n">
        <v>0</v>
      </c>
      <c r="AN2396" s="455" t="n">
        <v>0</v>
      </c>
      <c r="AO2396" s="455" t="n">
        <v>0</v>
      </c>
      <c r="AP2396" s="455" t="n">
        <v>0</v>
      </c>
      <c r="AQ2396" s="455" t="n">
        <v>0</v>
      </c>
      <c r="AR2396" s="418" t="inlineStr"/>
      <c r="AS2396" s="418" t="inlineStr">
        <is>
          <t>ថ្លៃដឹកជញ្ជូន និងសេវា</t>
        </is>
      </c>
      <c r="AT2396" s="418" t="inlineStr">
        <is>
          <t>បានប្រកាសពន្ធ</t>
        </is>
      </c>
    </row>
    <row r="2397">
      <c r="A2397" s="417" t="n">
        <v>2388</v>
      </c>
      <c r="B2397" s="418" t="inlineStr">
        <is>
          <t>Doc Fee and Agency Fee</t>
        </is>
      </c>
      <c r="C2397" s="418" t="inlineStr">
        <is>
          <t>ឃឺន + ណាហ្គែល</t>
        </is>
      </c>
      <c r="D2397" s="418" t="inlineStr">
        <is>
          <t>L001-100045189</t>
        </is>
      </c>
      <c r="E2397" s="418" t="inlineStr">
        <is>
          <t>PTI2223796</t>
        </is>
      </c>
      <c r="F2397" s="419" t="n">
        <v>44880</v>
      </c>
      <c r="G2397" s="420" t="n">
        <v>26936</v>
      </c>
      <c r="H2397" s="418" t="n"/>
      <c r="I2397" s="455" t="n">
        <v>26936</v>
      </c>
      <c r="J2397" s="418">
        <f>IF(L2397&lt;&gt;"",L2397,K2397)</f>
        <v/>
      </c>
      <c r="K2397" s="418">
        <f>IF(AND(T2397=TRUE, U2397=TRUE, V2397=TRUE), IF(W2397&lt;-0.05, "អនុញ្ញាត (អ្នកផ្គត់ផ្គង់ប្រកាសខ្វះ)", "បានប្រកាស (អនុញ្ញាត)"), IF(AND(T2397=FALSE, U2397=FALSE, V2397=FALSE), "ព្យួរទុក (មិនមានទិន្នន័យ)", "ប្រកាសខុស (ព្យួរទុក)"))</f>
        <v/>
      </c>
      <c r="L2397" s="418" t="inlineStr"/>
      <c r="M2397" s="418" t="inlineStr"/>
      <c r="N2397" s="455" t="n"/>
      <c r="O2397" s="455">
        <f>IF(W2397&lt;0,AI2397,I2397)</f>
        <v/>
      </c>
      <c r="P2397" s="455">
        <f>I2397-O2397</f>
        <v/>
      </c>
      <c r="Q2397" s="418" t="n"/>
      <c r="R2397" s="418" t="inlineStr">
        <is>
          <t>PTI2223796</t>
        </is>
      </c>
      <c r="S2397" s="418" t="inlineStr">
        <is>
          <t>PTI2223796</t>
        </is>
      </c>
      <c r="T2397" s="418">
        <f>R2397=S2397</f>
        <v/>
      </c>
      <c r="U2397" s="418">
        <f>AND(MONTH(F2397)=MONTH(Y2397), YEAR(F2397)=YEAR(Y2397))</f>
        <v/>
      </c>
      <c r="V2397" s="418">
        <f>AND(AC2397&lt;&gt;"", 'Company information'!D$4&lt;&gt;"", RIGHT(SUBSTITUTE(AC2397,"-",""),9)=RIGHT(SUBSTITUTE('Company information'!D$4,"-",""),9))</f>
        <v/>
      </c>
      <c r="W2397" s="418">
        <f>AI2397-I2397</f>
        <v/>
      </c>
      <c r="X2397" s="455" t="n"/>
      <c r="Y2397" s="419" t="n">
        <v>44880</v>
      </c>
      <c r="Z2397" s="418" t="inlineStr">
        <is>
          <t>PTI2223796</t>
        </is>
      </c>
      <c r="AA2397" s="418" t="inlineStr"/>
      <c r="AB2397" s="418" t="inlineStr">
        <is>
          <t>បុគ្គលជាប់អាករ</t>
        </is>
      </c>
      <c r="AC2397" s="418" t="inlineStr">
        <is>
          <t>L001-100067123</t>
        </is>
      </c>
      <c r="AD2397" s="418" t="inlineStr">
        <is>
          <t>រីឡាយអេប៊ល សូស អ៊ិនដាសស្រ្ទៀល (ខេមបូឌា)</t>
        </is>
      </c>
      <c r="AE2397" s="455" t="n">
        <v>296296</v>
      </c>
      <c r="AF2397" s="455" t="n">
        <v>269360</v>
      </c>
      <c r="AG2397" s="455" t="n">
        <v>0</v>
      </c>
      <c r="AH2397" s="455" t="n">
        <v>0</v>
      </c>
      <c r="AI2397" s="455" t="n">
        <v>26936</v>
      </c>
      <c r="AJ2397" s="455" t="n">
        <v>0</v>
      </c>
      <c r="AK2397" s="455" t="n">
        <v>0</v>
      </c>
      <c r="AL2397" s="455" t="n">
        <v>0</v>
      </c>
      <c r="AM2397" s="455" t="n">
        <v>0</v>
      </c>
      <c r="AN2397" s="455" t="n">
        <v>0</v>
      </c>
      <c r="AO2397" s="455" t="n">
        <v>0</v>
      </c>
      <c r="AP2397" s="455" t="n">
        <v>0</v>
      </c>
      <c r="AQ2397" s="455" t="n">
        <v>0</v>
      </c>
      <c r="AR2397" s="418" t="inlineStr"/>
      <c r="AS2397" s="418" t="inlineStr">
        <is>
          <t>ថ្លៃដឹកជញ្ជូន និងសេវា</t>
        </is>
      </c>
      <c r="AT2397" s="418" t="inlineStr">
        <is>
          <t>បានប្រកាសពន្ធ</t>
        </is>
      </c>
    </row>
    <row r="2398">
      <c r="A2398" s="417" t="n">
        <v>2389</v>
      </c>
      <c r="B2398" s="418" t="inlineStr">
        <is>
          <t>Import Shipment Expense</t>
        </is>
      </c>
      <c r="C2398" s="418" t="inlineStr">
        <is>
          <t>ឃឺន + ណាហ្គែល</t>
        </is>
      </c>
      <c r="D2398" s="418" t="inlineStr">
        <is>
          <t>L001-100045189</t>
        </is>
      </c>
      <c r="E2398" s="418" t="inlineStr">
        <is>
          <t>PTI2223802</t>
        </is>
      </c>
      <c r="F2398" s="419" t="n">
        <v>44880</v>
      </c>
      <c r="G2398" s="420" t="n">
        <v>26936</v>
      </c>
      <c r="H2398" s="418" t="n"/>
      <c r="I2398" s="455" t="n">
        <v>26936</v>
      </c>
      <c r="J2398" s="418">
        <f>IF(L2398&lt;&gt;"",L2398,K2398)</f>
        <v/>
      </c>
      <c r="K2398" s="418">
        <f>IF(AND(T2398=TRUE, U2398=TRUE, V2398=TRUE), IF(W2398&lt;-0.05, "អនុញ្ញាត (អ្នកផ្គត់ផ្គង់ប្រកាសខ្វះ)", "បានប្រកាស (អនុញ្ញាត)"), IF(AND(T2398=FALSE, U2398=FALSE, V2398=FALSE), "ព្យួរទុក (មិនមានទិន្នន័យ)", "ប្រកាសខុស (ព្យួរទុក)"))</f>
        <v/>
      </c>
      <c r="L2398" s="418" t="inlineStr"/>
      <c r="M2398" s="418" t="inlineStr"/>
      <c r="N2398" s="455" t="n"/>
      <c r="O2398" s="455">
        <f>IF(W2398&lt;0,AI2398,I2398)</f>
        <v/>
      </c>
      <c r="P2398" s="455">
        <f>I2398-O2398</f>
        <v/>
      </c>
      <c r="Q2398" s="418" t="n"/>
      <c r="R2398" s="418" t="inlineStr">
        <is>
          <t>PTI2223802</t>
        </is>
      </c>
      <c r="S2398" s="418" t="inlineStr">
        <is>
          <t>PTI2223802</t>
        </is>
      </c>
      <c r="T2398" s="418">
        <f>R2398=S2398</f>
        <v/>
      </c>
      <c r="U2398" s="418">
        <f>AND(MONTH(F2398)=MONTH(Y2398), YEAR(F2398)=YEAR(Y2398))</f>
        <v/>
      </c>
      <c r="V2398" s="418">
        <f>AND(AC2398&lt;&gt;"", 'Company information'!D$4&lt;&gt;"", RIGHT(SUBSTITUTE(AC2398,"-",""),9)=RIGHT(SUBSTITUTE('Company information'!D$4,"-",""),9))</f>
        <v/>
      </c>
      <c r="W2398" s="418">
        <f>AI2398-I2398</f>
        <v/>
      </c>
      <c r="X2398" s="455" t="n"/>
      <c r="Y2398" s="419" t="n">
        <v>44880</v>
      </c>
      <c r="Z2398" s="418" t="inlineStr">
        <is>
          <t>PTI2223802</t>
        </is>
      </c>
      <c r="AA2398" s="418" t="inlineStr"/>
      <c r="AB2398" s="418" t="inlineStr">
        <is>
          <t>បុគ្គលជាប់អាករ</t>
        </is>
      </c>
      <c r="AC2398" s="418" t="inlineStr">
        <is>
          <t>L001-100067123</t>
        </is>
      </c>
      <c r="AD2398" s="418" t="inlineStr">
        <is>
          <t>រីឡាយអេប៊ល សូស អ៊ិនដាសស្រ្ទៀល (ខេមបូឌា)</t>
        </is>
      </c>
      <c r="AE2398" s="455" t="n">
        <v>296296</v>
      </c>
      <c r="AF2398" s="455" t="n">
        <v>269360</v>
      </c>
      <c r="AG2398" s="455" t="n">
        <v>0</v>
      </c>
      <c r="AH2398" s="455" t="n">
        <v>0</v>
      </c>
      <c r="AI2398" s="455" t="n">
        <v>26936</v>
      </c>
      <c r="AJ2398" s="455" t="n">
        <v>0</v>
      </c>
      <c r="AK2398" s="455" t="n">
        <v>0</v>
      </c>
      <c r="AL2398" s="455" t="n">
        <v>0</v>
      </c>
      <c r="AM2398" s="455" t="n">
        <v>0</v>
      </c>
      <c r="AN2398" s="455" t="n">
        <v>0</v>
      </c>
      <c r="AO2398" s="455" t="n">
        <v>0</v>
      </c>
      <c r="AP2398" s="455" t="n">
        <v>0</v>
      </c>
      <c r="AQ2398" s="455" t="n">
        <v>0</v>
      </c>
      <c r="AR2398" s="418" t="inlineStr"/>
      <c r="AS2398" s="418" t="inlineStr">
        <is>
          <t>ថ្លៃដឹកជញ្ជូន និងសេវា</t>
        </is>
      </c>
      <c r="AT2398" s="418" t="inlineStr">
        <is>
          <t>បានប្រកាសពន្ធ</t>
        </is>
      </c>
    </row>
    <row r="2399">
      <c r="A2399" s="417" t="n">
        <v>2390</v>
      </c>
      <c r="B2399" s="418" t="inlineStr">
        <is>
          <t>Trucking, Customs Clearance, Extra Trucking and Truck Fuel Surcharge</t>
        </is>
      </c>
      <c r="C2399" s="418" t="inlineStr">
        <is>
          <t>ឃឺន + ណាហ្គែល</t>
        </is>
      </c>
      <c r="D2399" s="418" t="inlineStr">
        <is>
          <t>L001-100045189</t>
        </is>
      </c>
      <c r="E2399" s="418" t="inlineStr">
        <is>
          <t>PTI2223800</t>
        </is>
      </c>
      <c r="F2399" s="419" t="n">
        <v>44880</v>
      </c>
      <c r="G2399" s="420" t="n">
        <v>26936</v>
      </c>
      <c r="H2399" s="418" t="n"/>
      <c r="I2399" s="455" t="n">
        <v>26936</v>
      </c>
      <c r="J2399" s="418">
        <f>IF(L2399&lt;&gt;"",L2399,K2399)</f>
        <v/>
      </c>
      <c r="K2399" s="418">
        <f>IF(AND(T2399=TRUE, U2399=TRUE, V2399=TRUE), IF(W2399&lt;-0.05, "អនុញ្ញាត (អ្នកផ្គត់ផ្គង់ប្រកាសខ្វះ)", "បានប្រកាស (អនុញ្ញាត)"), IF(AND(T2399=FALSE, U2399=FALSE, V2399=FALSE), "ព្យួរទុក (មិនមានទិន្នន័យ)", "ប្រកាសខុស (ព្យួរទុក)"))</f>
        <v/>
      </c>
      <c r="L2399" s="418" t="inlineStr"/>
      <c r="M2399" s="418" t="inlineStr"/>
      <c r="N2399" s="455" t="n"/>
      <c r="O2399" s="455">
        <f>IF(W2399&lt;0,AI2399,I2399)</f>
        <v/>
      </c>
      <c r="P2399" s="455">
        <f>I2399-O2399</f>
        <v/>
      </c>
      <c r="Q2399" s="418" t="n"/>
      <c r="R2399" s="418" t="inlineStr">
        <is>
          <t>PTI2223800</t>
        </is>
      </c>
      <c r="S2399" s="418" t="inlineStr">
        <is>
          <t>PTI2223800</t>
        </is>
      </c>
      <c r="T2399" s="418">
        <f>R2399=S2399</f>
        <v/>
      </c>
      <c r="U2399" s="418">
        <f>AND(MONTH(F2399)=MONTH(Y2399), YEAR(F2399)=YEAR(Y2399))</f>
        <v/>
      </c>
      <c r="V2399" s="418">
        <f>AND(AC2399&lt;&gt;"", 'Company information'!D$4&lt;&gt;"", RIGHT(SUBSTITUTE(AC2399,"-",""),9)=RIGHT(SUBSTITUTE('Company information'!D$4,"-",""),9))</f>
        <v/>
      </c>
      <c r="W2399" s="418">
        <f>AI2399-I2399</f>
        <v/>
      </c>
      <c r="X2399" s="455" t="n"/>
      <c r="Y2399" s="419" t="n">
        <v>44880</v>
      </c>
      <c r="Z2399" s="418" t="inlineStr">
        <is>
          <t>PTI2223800</t>
        </is>
      </c>
      <c r="AA2399" s="418" t="inlineStr"/>
      <c r="AB2399" s="418" t="inlineStr">
        <is>
          <t>បុគ្គលជាប់អាករ</t>
        </is>
      </c>
      <c r="AC2399" s="418" t="inlineStr">
        <is>
          <t>L001-100067123</t>
        </is>
      </c>
      <c r="AD2399" s="418" t="inlineStr">
        <is>
          <t>រីឡាយអេប៊ល សូស អ៊ិនដាសស្រ្ទៀល (ខេមបូឌា)</t>
        </is>
      </c>
      <c r="AE2399" s="455" t="n">
        <v>296296</v>
      </c>
      <c r="AF2399" s="455" t="n">
        <v>269360</v>
      </c>
      <c r="AG2399" s="455" t="n">
        <v>0</v>
      </c>
      <c r="AH2399" s="455" t="n">
        <v>0</v>
      </c>
      <c r="AI2399" s="455" t="n">
        <v>26936</v>
      </c>
      <c r="AJ2399" s="455" t="n">
        <v>0</v>
      </c>
      <c r="AK2399" s="455" t="n">
        <v>0</v>
      </c>
      <c r="AL2399" s="455" t="n">
        <v>0</v>
      </c>
      <c r="AM2399" s="455" t="n">
        <v>0</v>
      </c>
      <c r="AN2399" s="455" t="n">
        <v>0</v>
      </c>
      <c r="AO2399" s="455" t="n">
        <v>0</v>
      </c>
      <c r="AP2399" s="455" t="n">
        <v>0</v>
      </c>
      <c r="AQ2399" s="455" t="n">
        <v>0</v>
      </c>
      <c r="AR2399" s="418" t="inlineStr"/>
      <c r="AS2399" s="418" t="inlineStr">
        <is>
          <t>ថ្លៃដឹកជញ្ជូន និងសេវា</t>
        </is>
      </c>
      <c r="AT2399" s="418" t="inlineStr">
        <is>
          <t>បានប្រកាសពន្ធ</t>
        </is>
      </c>
    </row>
    <row r="2400">
      <c r="A2400" s="417" t="n">
        <v>2391</v>
      </c>
      <c r="B2400" s="418" t="inlineStr">
        <is>
          <t>Trucking, Customs Clearance, Extra Trucking and Truck Fuel Surcharge</t>
        </is>
      </c>
      <c r="C2400" s="418" t="inlineStr">
        <is>
          <t>ឃឺន + ណាហ្គែល</t>
        </is>
      </c>
      <c r="D2400" s="418" t="inlineStr">
        <is>
          <t>L001-100045189</t>
        </is>
      </c>
      <c r="E2400" s="418" t="inlineStr">
        <is>
          <t>PTI2223803</t>
        </is>
      </c>
      <c r="F2400" s="419" t="n">
        <v>44880</v>
      </c>
      <c r="G2400" s="420" t="n">
        <v>26936</v>
      </c>
      <c r="H2400" s="418" t="n"/>
      <c r="I2400" s="455" t="n">
        <v>26936</v>
      </c>
      <c r="J2400" s="418">
        <f>IF(L2400&lt;&gt;"",L2400,K2400)</f>
        <v/>
      </c>
      <c r="K2400" s="418">
        <f>IF(AND(T2400=TRUE, U2400=TRUE, V2400=TRUE), IF(W2400&lt;-0.05, "អនុញ្ញាត (អ្នកផ្គត់ផ្គង់ប្រកាសខ្វះ)", "បានប្រកាស (អនុញ្ញាត)"), IF(AND(T2400=FALSE, U2400=FALSE, V2400=FALSE), "ព្យួរទុក (មិនមានទិន្នន័យ)", "ប្រកាសខុស (ព្យួរទុក)"))</f>
        <v/>
      </c>
      <c r="L2400" s="418" t="inlineStr"/>
      <c r="M2400" s="418" t="inlineStr"/>
      <c r="N2400" s="455" t="n"/>
      <c r="O2400" s="455">
        <f>IF(W2400&lt;0,AI2400,I2400)</f>
        <v/>
      </c>
      <c r="P2400" s="455">
        <f>I2400-O2400</f>
        <v/>
      </c>
      <c r="Q2400" s="418" t="n"/>
      <c r="R2400" s="418" t="inlineStr">
        <is>
          <t>PTI2223803</t>
        </is>
      </c>
      <c r="S2400" s="418" t="inlineStr">
        <is>
          <t>PTI2223803</t>
        </is>
      </c>
      <c r="T2400" s="418">
        <f>R2400=S2400</f>
        <v/>
      </c>
      <c r="U2400" s="418">
        <f>AND(MONTH(F2400)=MONTH(Y2400), YEAR(F2400)=YEAR(Y2400))</f>
        <v/>
      </c>
      <c r="V2400" s="418">
        <f>AND(AC2400&lt;&gt;"", 'Company information'!D$4&lt;&gt;"", RIGHT(SUBSTITUTE(AC2400,"-",""),9)=RIGHT(SUBSTITUTE('Company information'!D$4,"-",""),9))</f>
        <v/>
      </c>
      <c r="W2400" s="418">
        <f>AI2400-I2400</f>
        <v/>
      </c>
      <c r="X2400" s="455" t="n"/>
      <c r="Y2400" s="419" t="n">
        <v>44880</v>
      </c>
      <c r="Z2400" s="418" t="inlineStr">
        <is>
          <t>PTI2223803</t>
        </is>
      </c>
      <c r="AA2400" s="418" t="inlineStr"/>
      <c r="AB2400" s="418" t="inlineStr">
        <is>
          <t>បុគ្គលជាប់អាករ</t>
        </is>
      </c>
      <c r="AC2400" s="418" t="inlineStr">
        <is>
          <t>L001-100067123</t>
        </is>
      </c>
      <c r="AD2400" s="418" t="inlineStr">
        <is>
          <t>រីឡាយអេប៊ល សូស អ៊ិនដាសស្រ្ទៀល (ខេមបូឌា)</t>
        </is>
      </c>
      <c r="AE2400" s="455" t="n">
        <v>296296</v>
      </c>
      <c r="AF2400" s="455" t="n">
        <v>269360</v>
      </c>
      <c r="AG2400" s="455" t="n">
        <v>0</v>
      </c>
      <c r="AH2400" s="455" t="n">
        <v>0</v>
      </c>
      <c r="AI2400" s="455" t="n">
        <v>26936</v>
      </c>
      <c r="AJ2400" s="455" t="n">
        <v>0</v>
      </c>
      <c r="AK2400" s="455" t="n">
        <v>0</v>
      </c>
      <c r="AL2400" s="455" t="n">
        <v>0</v>
      </c>
      <c r="AM2400" s="455" t="n">
        <v>0</v>
      </c>
      <c r="AN2400" s="455" t="n">
        <v>0</v>
      </c>
      <c r="AO2400" s="455" t="n">
        <v>0</v>
      </c>
      <c r="AP2400" s="455" t="n">
        <v>0</v>
      </c>
      <c r="AQ2400" s="455" t="n">
        <v>0</v>
      </c>
      <c r="AR2400" s="418" t="inlineStr"/>
      <c r="AS2400" s="418" t="inlineStr">
        <is>
          <t>ថ្លៃដឹកជញ្ជូន និងសេវា</t>
        </is>
      </c>
      <c r="AT2400" s="418" t="inlineStr">
        <is>
          <t>បានប្រកាសពន្ធ</t>
        </is>
      </c>
    </row>
    <row r="2401">
      <c r="A2401" s="417" t="n">
        <v>2392</v>
      </c>
      <c r="B2401" s="418" t="inlineStr">
        <is>
          <t>Trucking, Customs Clearance, Extra Trucking and Truck Fuel Surcharge</t>
        </is>
      </c>
      <c r="C2401" s="418" t="inlineStr">
        <is>
          <t>ឃឺន + ណាហ្គែល</t>
        </is>
      </c>
      <c r="D2401" s="418" t="inlineStr">
        <is>
          <t>L001-100045189</t>
        </is>
      </c>
      <c r="E2401" s="418" t="inlineStr">
        <is>
          <t>PTI2223579</t>
        </is>
      </c>
      <c r="F2401" s="419" t="n">
        <v>44879</v>
      </c>
      <c r="G2401" s="420" t="n">
        <v>26943</v>
      </c>
      <c r="H2401" s="418" t="n"/>
      <c r="I2401" s="455" t="n">
        <v>26943</v>
      </c>
      <c r="J2401" s="418">
        <f>IF(L2401&lt;&gt;"",L2401,K2401)</f>
        <v/>
      </c>
      <c r="K2401" s="418">
        <f>IF(AND(T2401=TRUE, U2401=TRUE, V2401=TRUE), IF(W2401&lt;-0.05, "អនុញ្ញាត (អ្នកផ្គត់ផ្គង់ប្រកាសខ្វះ)", "បានប្រកាស (អនុញ្ញាត)"), IF(AND(T2401=FALSE, U2401=FALSE, V2401=FALSE), "ព្យួរទុក (មិនមានទិន្នន័យ)", "ប្រកាសខុស (ព្យួរទុក)"))</f>
        <v/>
      </c>
      <c r="L2401" s="418" t="inlineStr"/>
      <c r="M2401" s="418" t="inlineStr"/>
      <c r="N2401" s="455" t="n"/>
      <c r="O2401" s="455">
        <f>IF(W2401&lt;0,AI2401,I2401)</f>
        <v/>
      </c>
      <c r="P2401" s="455">
        <f>I2401-O2401</f>
        <v/>
      </c>
      <c r="Q2401" s="418" t="n"/>
      <c r="R2401" s="418" t="inlineStr">
        <is>
          <t>PTI2223579</t>
        </is>
      </c>
      <c r="S2401" s="418" t="inlineStr">
        <is>
          <t>PTI2223579</t>
        </is>
      </c>
      <c r="T2401" s="418">
        <f>R2401=S2401</f>
        <v/>
      </c>
      <c r="U2401" s="418">
        <f>AND(MONTH(F2401)=MONTH(Y2401), YEAR(F2401)=YEAR(Y2401))</f>
        <v/>
      </c>
      <c r="V2401" s="418">
        <f>AND(AC2401&lt;&gt;"", 'Company information'!D$4&lt;&gt;"", RIGHT(SUBSTITUTE(AC2401,"-",""),9)=RIGHT(SUBSTITUTE('Company information'!D$4,"-",""),9))</f>
        <v/>
      </c>
      <c r="W2401" s="418">
        <f>AI2401-I2401</f>
        <v/>
      </c>
      <c r="X2401" s="455" t="n"/>
      <c r="Y2401" s="419" t="n">
        <v>44879</v>
      </c>
      <c r="Z2401" s="418" t="inlineStr">
        <is>
          <t>PTI2223579</t>
        </is>
      </c>
      <c r="AA2401" s="418" t="inlineStr"/>
      <c r="AB2401" s="418" t="inlineStr">
        <is>
          <t>បុគ្គលជាប់អាករ</t>
        </is>
      </c>
      <c r="AC2401" s="418" t="inlineStr">
        <is>
          <t>L001-100067123</t>
        </is>
      </c>
      <c r="AD2401" s="418" t="inlineStr">
        <is>
          <t>រីឡាយអេប៊ល សូស អ៊ិនដាសស្រ្ទៀល (ខេមបូឌា)</t>
        </is>
      </c>
      <c r="AE2401" s="455" t="n">
        <v>296368</v>
      </c>
      <c r="AF2401" s="455" t="n">
        <v>269425</v>
      </c>
      <c r="AG2401" s="455" t="n">
        <v>0</v>
      </c>
      <c r="AH2401" s="455" t="n">
        <v>0</v>
      </c>
      <c r="AI2401" s="455" t="n">
        <v>26943</v>
      </c>
      <c r="AJ2401" s="455" t="n">
        <v>0</v>
      </c>
      <c r="AK2401" s="455" t="n">
        <v>0</v>
      </c>
      <c r="AL2401" s="455" t="n">
        <v>0</v>
      </c>
      <c r="AM2401" s="455" t="n">
        <v>0</v>
      </c>
      <c r="AN2401" s="455" t="n">
        <v>0</v>
      </c>
      <c r="AO2401" s="455" t="n">
        <v>0</v>
      </c>
      <c r="AP2401" s="455" t="n">
        <v>0</v>
      </c>
      <c r="AQ2401" s="455" t="n">
        <v>0</v>
      </c>
      <c r="AR2401" s="418" t="inlineStr"/>
      <c r="AS2401" s="418" t="inlineStr">
        <is>
          <t>ថ្លៃដឹកជញ្ជូន និងសេវា</t>
        </is>
      </c>
      <c r="AT2401" s="418" t="inlineStr">
        <is>
          <t>បានប្រកាសពន្ធ</t>
        </is>
      </c>
    </row>
    <row r="2402">
      <c r="A2402" s="417" t="n">
        <v>2393</v>
      </c>
      <c r="B2402" s="418" t="inlineStr">
        <is>
          <t>Trucking, Customs Clearance, Extra Trucking and Truck Fuel Surcharge</t>
        </is>
      </c>
      <c r="C2402" s="418" t="inlineStr">
        <is>
          <t>ឃឺន + ណាហ្គែល</t>
        </is>
      </c>
      <c r="D2402" s="418" t="inlineStr">
        <is>
          <t>L001-100045189</t>
        </is>
      </c>
      <c r="E2402" s="418" t="inlineStr">
        <is>
          <t>PTI2223658</t>
        </is>
      </c>
      <c r="F2402" s="419" t="n">
        <v>44879</v>
      </c>
      <c r="G2402" s="420" t="n">
        <v>139781</v>
      </c>
      <c r="H2402" s="418" t="n"/>
      <c r="I2402" s="455" t="n">
        <v>139781</v>
      </c>
      <c r="J2402" s="418">
        <f>IF(L2402&lt;&gt;"",L2402,K2402)</f>
        <v/>
      </c>
      <c r="K2402" s="418">
        <f>IF(AND(T2402=TRUE, U2402=TRUE, V2402=TRUE), IF(W2402&lt;-0.05, "អនុញ្ញាត (អ្នកផ្គត់ផ្គង់ប្រកាសខ្វះ)", "បានប្រកាស (អនុញ្ញាត)"), IF(AND(T2402=FALSE, U2402=FALSE, V2402=FALSE), "ព្យួរទុក (មិនមានទិន្នន័យ)", "ប្រកាសខុស (ព្យួរទុក)"))</f>
        <v/>
      </c>
      <c r="L2402" s="418" t="inlineStr"/>
      <c r="M2402" s="418" t="inlineStr"/>
      <c r="N2402" s="455" t="n"/>
      <c r="O2402" s="455">
        <f>IF(W2402&lt;0,AI2402,I2402)</f>
        <v/>
      </c>
      <c r="P2402" s="455">
        <f>I2402-O2402</f>
        <v/>
      </c>
      <c r="Q2402" s="418" t="n"/>
      <c r="R2402" s="418" t="inlineStr">
        <is>
          <t>PTI2223658</t>
        </is>
      </c>
      <c r="S2402" s="418" t="inlineStr">
        <is>
          <t>PTI2223658</t>
        </is>
      </c>
      <c r="T2402" s="418">
        <f>R2402=S2402</f>
        <v/>
      </c>
      <c r="U2402" s="418">
        <f>AND(MONTH(F2402)=MONTH(Y2402), YEAR(F2402)=YEAR(Y2402))</f>
        <v/>
      </c>
      <c r="V2402" s="418">
        <f>AND(AC2402&lt;&gt;"", 'Company information'!D$4&lt;&gt;"", RIGHT(SUBSTITUTE(AC2402,"-",""),9)=RIGHT(SUBSTITUTE('Company information'!D$4,"-",""),9))</f>
        <v/>
      </c>
      <c r="W2402" s="418">
        <f>AI2402-I2402</f>
        <v/>
      </c>
      <c r="X2402" s="455" t="n"/>
      <c r="Y2402" s="419" t="n">
        <v>44879</v>
      </c>
      <c r="Z2402" s="418" t="inlineStr">
        <is>
          <t>PTI2223658</t>
        </is>
      </c>
      <c r="AA2402" s="418" t="inlineStr"/>
      <c r="AB2402" s="418" t="inlineStr">
        <is>
          <t>បុគ្គលជាប់អាករ</t>
        </is>
      </c>
      <c r="AC2402" s="418" t="inlineStr">
        <is>
          <t>L001-100067123</t>
        </is>
      </c>
      <c r="AD2402" s="418" t="inlineStr">
        <is>
          <t>រីឡាយអេប៊ល សូស អ៊ិនដាសស្រ្ទៀល (ខេមបូឌា)</t>
        </is>
      </c>
      <c r="AE2402" s="455" t="n">
        <v>1594582</v>
      </c>
      <c r="AF2402" s="455" t="n">
        <v>1397807</v>
      </c>
      <c r="AG2402" s="455" t="n">
        <v>56994</v>
      </c>
      <c r="AH2402" s="455" t="n">
        <v>0</v>
      </c>
      <c r="AI2402" s="455" t="n">
        <v>139781</v>
      </c>
      <c r="AJ2402" s="455" t="n">
        <v>0</v>
      </c>
      <c r="AK2402" s="455" t="n">
        <v>0</v>
      </c>
      <c r="AL2402" s="455" t="n">
        <v>0</v>
      </c>
      <c r="AM2402" s="455" t="n">
        <v>0</v>
      </c>
      <c r="AN2402" s="455" t="n">
        <v>0</v>
      </c>
      <c r="AO2402" s="455" t="n">
        <v>0</v>
      </c>
      <c r="AP2402" s="455" t="n">
        <v>0</v>
      </c>
      <c r="AQ2402" s="455" t="n">
        <v>0</v>
      </c>
      <c r="AR2402" s="418" t="inlineStr"/>
      <c r="AS2402" s="418" t="inlineStr">
        <is>
          <t>ថ្លៃដឹកជញ្ជូន និងសេវា</t>
        </is>
      </c>
      <c r="AT2402" s="418" t="inlineStr">
        <is>
          <t>បានប្រកាសពន្ធ</t>
        </is>
      </c>
    </row>
    <row r="2403">
      <c r="A2403" s="417" t="n">
        <v>2394</v>
      </c>
      <c r="B2403" s="418" t="inlineStr">
        <is>
          <t>Trucking, Customs Clearance, Extra Trucking and Truck Fuel Surcharge</t>
        </is>
      </c>
      <c r="C2403" s="418" t="inlineStr">
        <is>
          <t>ឃឺន + ណាហ្គែល</t>
        </is>
      </c>
      <c r="D2403" s="418" t="inlineStr">
        <is>
          <t>L001-100045189</t>
        </is>
      </c>
      <c r="E2403" s="418" t="inlineStr">
        <is>
          <t>PTI2223687</t>
        </is>
      </c>
      <c r="F2403" s="419" t="n">
        <v>44879</v>
      </c>
      <c r="G2403" s="420" t="n">
        <v>131453</v>
      </c>
      <c r="H2403" s="418" t="n"/>
      <c r="I2403" s="455" t="n">
        <v>131453</v>
      </c>
      <c r="J2403" s="418">
        <f>IF(L2403&lt;&gt;"",L2403,K2403)</f>
        <v/>
      </c>
      <c r="K2403" s="418">
        <f>IF(AND(T2403=TRUE, U2403=TRUE, V2403=TRUE), IF(W2403&lt;-0.05, "អនុញ្ញាត (អ្នកផ្គត់ផ្គង់ប្រកាសខ្វះ)", "បានប្រកាស (អនុញ្ញាត)"), IF(AND(T2403=FALSE, U2403=FALSE, V2403=FALSE), "ព្យួរទុក (មិនមានទិន្នន័យ)", "ប្រកាសខុស (ព្យួរទុក)"))</f>
        <v/>
      </c>
      <c r="L2403" s="418" t="inlineStr"/>
      <c r="M2403" s="418" t="inlineStr"/>
      <c r="N2403" s="455" t="n"/>
      <c r="O2403" s="455">
        <f>IF(W2403&lt;0,AI2403,I2403)</f>
        <v/>
      </c>
      <c r="P2403" s="455">
        <f>I2403-O2403</f>
        <v/>
      </c>
      <c r="Q2403" s="418" t="n"/>
      <c r="R2403" s="418" t="inlineStr">
        <is>
          <t>PTI2223687</t>
        </is>
      </c>
      <c r="S2403" s="418" t="inlineStr">
        <is>
          <t>PTI2223687</t>
        </is>
      </c>
      <c r="T2403" s="418">
        <f>R2403=S2403</f>
        <v/>
      </c>
      <c r="U2403" s="418">
        <f>AND(MONTH(F2403)=MONTH(Y2403), YEAR(F2403)=YEAR(Y2403))</f>
        <v/>
      </c>
      <c r="V2403" s="418">
        <f>AND(AC2403&lt;&gt;"", 'Company information'!D$4&lt;&gt;"", RIGHT(SUBSTITUTE(AC2403,"-",""),9)=RIGHT(SUBSTITUTE('Company information'!D$4,"-",""),9))</f>
        <v/>
      </c>
      <c r="W2403" s="418">
        <f>AI2403-I2403</f>
        <v/>
      </c>
      <c r="X2403" s="455" t="n"/>
      <c r="Y2403" s="419" t="n">
        <v>44879</v>
      </c>
      <c r="Z2403" s="418" t="inlineStr">
        <is>
          <t>PTI2223687</t>
        </is>
      </c>
      <c r="AA2403" s="418" t="inlineStr"/>
      <c r="AB2403" s="418" t="inlineStr">
        <is>
          <t>បុគ្គលជាប់អាករ</t>
        </is>
      </c>
      <c r="AC2403" s="418" t="inlineStr">
        <is>
          <t>L001-100067123</t>
        </is>
      </c>
      <c r="AD2403" s="418" t="inlineStr">
        <is>
          <t>រីឡាយអេប៊ល សូស អ៊ិនដាសស្រ្ទៀល (ខេមបូឌា)</t>
        </is>
      </c>
      <c r="AE2403" s="455" t="n">
        <v>1502977</v>
      </c>
      <c r="AF2403" s="455" t="n">
        <v>1314530</v>
      </c>
      <c r="AG2403" s="455" t="n">
        <v>56994</v>
      </c>
      <c r="AH2403" s="455" t="n">
        <v>0</v>
      </c>
      <c r="AI2403" s="455" t="n">
        <v>131453</v>
      </c>
      <c r="AJ2403" s="455" t="n">
        <v>0</v>
      </c>
      <c r="AK2403" s="455" t="n">
        <v>0</v>
      </c>
      <c r="AL2403" s="455" t="n">
        <v>0</v>
      </c>
      <c r="AM2403" s="455" t="n">
        <v>0</v>
      </c>
      <c r="AN2403" s="455" t="n">
        <v>0</v>
      </c>
      <c r="AO2403" s="455" t="n">
        <v>0</v>
      </c>
      <c r="AP2403" s="455" t="n">
        <v>0</v>
      </c>
      <c r="AQ2403" s="455" t="n">
        <v>0</v>
      </c>
      <c r="AR2403" s="418" t="inlineStr"/>
      <c r="AS2403" s="418" t="inlineStr">
        <is>
          <t>ថ្លៃដឹកជញ្ជូន និងសេវា</t>
        </is>
      </c>
      <c r="AT2403" s="418" t="inlineStr">
        <is>
          <t>បានប្រកាសពន្ធ</t>
        </is>
      </c>
    </row>
    <row r="2404">
      <c r="A2404" s="417" t="n">
        <v>2395</v>
      </c>
      <c r="B2404" s="418" t="inlineStr">
        <is>
          <t>Trucking, Customs Clearance, Extra Trucking and Truck Fuel Surcharge</t>
        </is>
      </c>
      <c r="C2404" s="418" t="inlineStr">
        <is>
          <t>ឃឺន + ណាហ្គែល</t>
        </is>
      </c>
      <c r="D2404" s="418" t="inlineStr">
        <is>
          <t>L001-100045189</t>
        </is>
      </c>
      <c r="E2404" s="418" t="inlineStr">
        <is>
          <t>PTI2223679</t>
        </is>
      </c>
      <c r="F2404" s="419" t="n">
        <v>44879</v>
      </c>
      <c r="G2404" s="420" t="n">
        <v>136167</v>
      </c>
      <c r="H2404" s="418" t="n"/>
      <c r="I2404" s="455" t="n">
        <v>136167</v>
      </c>
      <c r="J2404" s="418">
        <f>IF(L2404&lt;&gt;"",L2404,K2404)</f>
        <v/>
      </c>
      <c r="K2404" s="418">
        <f>IF(AND(T2404=TRUE, U2404=TRUE, V2404=TRUE), IF(W2404&lt;-0.05, "អនុញ្ញាត (អ្នកផ្គត់ផ្គង់ប្រកាសខ្វះ)", "បានប្រកាស (អនុញ្ញាត)"), IF(AND(T2404=FALSE, U2404=FALSE, V2404=FALSE), "ព្យួរទុក (មិនមានទិន្នន័យ)", "ប្រកាសខុស (ព្យួរទុក)"))</f>
        <v/>
      </c>
      <c r="L2404" s="418" t="inlineStr"/>
      <c r="M2404" s="418" t="inlineStr"/>
      <c r="N2404" s="455" t="n"/>
      <c r="O2404" s="455">
        <f>IF(W2404&lt;0,AI2404,I2404)</f>
        <v/>
      </c>
      <c r="P2404" s="455">
        <f>I2404-O2404</f>
        <v/>
      </c>
      <c r="Q2404" s="418" t="n"/>
      <c r="R2404" s="418" t="inlineStr">
        <is>
          <t>PTI2223679</t>
        </is>
      </c>
      <c r="S2404" s="418" t="inlineStr">
        <is>
          <t>PTI2223679</t>
        </is>
      </c>
      <c r="T2404" s="418">
        <f>R2404=S2404</f>
        <v/>
      </c>
      <c r="U2404" s="418">
        <f>AND(MONTH(F2404)=MONTH(Y2404), YEAR(F2404)=YEAR(Y2404))</f>
        <v/>
      </c>
      <c r="V2404" s="418">
        <f>AND(AC2404&lt;&gt;"", 'Company information'!D$4&lt;&gt;"", RIGHT(SUBSTITUTE(AC2404,"-",""),9)=RIGHT(SUBSTITUTE('Company information'!D$4,"-",""),9))</f>
        <v/>
      </c>
      <c r="W2404" s="418">
        <f>AI2404-I2404</f>
        <v/>
      </c>
      <c r="X2404" s="455" t="n"/>
      <c r="Y2404" s="419" t="n">
        <v>44879</v>
      </c>
      <c r="Z2404" s="418" t="inlineStr">
        <is>
          <t>PTI2223679</t>
        </is>
      </c>
      <c r="AA2404" s="418" t="inlineStr"/>
      <c r="AB2404" s="418" t="inlineStr">
        <is>
          <t>បុគ្គលជាប់អាករ</t>
        </is>
      </c>
      <c r="AC2404" s="418" t="inlineStr">
        <is>
          <t>L001-100067123</t>
        </is>
      </c>
      <c r="AD2404" s="418" t="inlineStr">
        <is>
          <t>រីឡាយអេប៊ល សូស អ៊ិនដាសស្រ្ទៀល (ខេមបូឌា)</t>
        </is>
      </c>
      <c r="AE2404" s="455" t="n">
        <v>1554831</v>
      </c>
      <c r="AF2404" s="455" t="n">
        <v>1361670</v>
      </c>
      <c r="AG2404" s="455" t="n">
        <v>56994</v>
      </c>
      <c r="AH2404" s="455" t="n">
        <v>0</v>
      </c>
      <c r="AI2404" s="455" t="n">
        <v>136167</v>
      </c>
      <c r="AJ2404" s="455" t="n">
        <v>0</v>
      </c>
      <c r="AK2404" s="455" t="n">
        <v>0</v>
      </c>
      <c r="AL2404" s="455" t="n">
        <v>0</v>
      </c>
      <c r="AM2404" s="455" t="n">
        <v>0</v>
      </c>
      <c r="AN2404" s="455" t="n">
        <v>0</v>
      </c>
      <c r="AO2404" s="455" t="n">
        <v>0</v>
      </c>
      <c r="AP2404" s="455" t="n">
        <v>0</v>
      </c>
      <c r="AQ2404" s="455" t="n">
        <v>0</v>
      </c>
      <c r="AR2404" s="418" t="inlineStr"/>
      <c r="AS2404" s="418" t="inlineStr">
        <is>
          <t>ថ្លៃដឹកជញ្ជូន និងសេវា</t>
        </is>
      </c>
      <c r="AT2404" s="418" t="inlineStr">
        <is>
          <t>បានប្រកាសពន្ធ</t>
        </is>
      </c>
    </row>
    <row r="2405">
      <c r="A2405" s="417" t="n">
        <v>2396</v>
      </c>
      <c r="B2405" s="418" t="inlineStr">
        <is>
          <t>Trucking, Customs Clearance, Extra Trucking and Truck Fuel Surcharge</t>
        </is>
      </c>
      <c r="C2405" s="418" t="inlineStr">
        <is>
          <t>ឃឺន + ណាហ្គែល</t>
        </is>
      </c>
      <c r="D2405" s="418" t="inlineStr">
        <is>
          <t>L001-100045189</t>
        </is>
      </c>
      <c r="E2405" s="418" t="inlineStr">
        <is>
          <t>PTI2223647</t>
        </is>
      </c>
      <c r="F2405" s="419" t="n">
        <v>44879</v>
      </c>
      <c r="G2405" s="420" t="n">
        <v>152336</v>
      </c>
      <c r="H2405" s="418" t="n"/>
      <c r="I2405" s="455" t="n">
        <v>152336</v>
      </c>
      <c r="J2405" s="418">
        <f>IF(L2405&lt;&gt;"",L2405,K2405)</f>
        <v/>
      </c>
      <c r="K2405" s="418">
        <f>IF(AND(T2405=TRUE, U2405=TRUE, V2405=TRUE), IF(W2405&lt;-0.05, "អនុញ្ញាត (អ្នកផ្គត់ផ្គង់ប្រកាសខ្វះ)", "បានប្រកាស (អនុញ្ញាត)"), IF(AND(T2405=FALSE, U2405=FALSE, V2405=FALSE), "ព្យួរទុក (មិនមានទិន្នន័យ)", "ប្រកាសខុស (ព្យួរទុក)"))</f>
        <v/>
      </c>
      <c r="L2405" s="418" t="inlineStr"/>
      <c r="M2405" s="418" t="inlineStr"/>
      <c r="N2405" s="455" t="n"/>
      <c r="O2405" s="455">
        <f>IF(W2405&lt;0,AI2405,I2405)</f>
        <v/>
      </c>
      <c r="P2405" s="455">
        <f>I2405-O2405</f>
        <v/>
      </c>
      <c r="Q2405" s="418" t="n"/>
      <c r="R2405" s="418" t="inlineStr">
        <is>
          <t>PTI2223647</t>
        </is>
      </c>
      <c r="S2405" s="418" t="inlineStr">
        <is>
          <t>PTI2223647</t>
        </is>
      </c>
      <c r="T2405" s="418">
        <f>R2405=S2405</f>
        <v/>
      </c>
      <c r="U2405" s="418">
        <f>AND(MONTH(F2405)=MONTH(Y2405), YEAR(F2405)=YEAR(Y2405))</f>
        <v/>
      </c>
      <c r="V2405" s="418">
        <f>AND(AC2405&lt;&gt;"", 'Company information'!D$4&lt;&gt;"", RIGHT(SUBSTITUTE(AC2405,"-",""),9)=RIGHT(SUBSTITUTE('Company information'!D$4,"-",""),9))</f>
        <v/>
      </c>
      <c r="W2405" s="418">
        <f>AI2405-I2405</f>
        <v/>
      </c>
      <c r="X2405" s="455" t="n"/>
      <c r="Y2405" s="419" t="n">
        <v>44879</v>
      </c>
      <c r="Z2405" s="418" t="inlineStr">
        <is>
          <t>PTI2223647</t>
        </is>
      </c>
      <c r="AA2405" s="418" t="inlineStr"/>
      <c r="AB2405" s="418" t="inlineStr">
        <is>
          <t>បុគ្គលជាប់អាករ</t>
        </is>
      </c>
      <c r="AC2405" s="418" t="inlineStr">
        <is>
          <t>L001-100067123</t>
        </is>
      </c>
      <c r="AD2405" s="418" t="inlineStr">
        <is>
          <t>រីឡាយអេប៊ល សូស អ៊ិនដាសស្រ្ទៀល (ខេមបូឌា)</t>
        </is>
      </c>
      <c r="AE2405" s="455" t="n">
        <v>1732693</v>
      </c>
      <c r="AF2405" s="455" t="n">
        <v>1523363</v>
      </c>
      <c r="AG2405" s="455" t="n">
        <v>56994</v>
      </c>
      <c r="AH2405" s="455" t="n">
        <v>0</v>
      </c>
      <c r="AI2405" s="455" t="n">
        <v>152336</v>
      </c>
      <c r="AJ2405" s="455" t="n">
        <v>0</v>
      </c>
      <c r="AK2405" s="455" t="n">
        <v>0</v>
      </c>
      <c r="AL2405" s="455" t="n">
        <v>0</v>
      </c>
      <c r="AM2405" s="455" t="n">
        <v>0</v>
      </c>
      <c r="AN2405" s="455" t="n">
        <v>0</v>
      </c>
      <c r="AO2405" s="455" t="n">
        <v>0</v>
      </c>
      <c r="AP2405" s="455" t="n">
        <v>0</v>
      </c>
      <c r="AQ2405" s="455" t="n">
        <v>0</v>
      </c>
      <c r="AR2405" s="418" t="inlineStr"/>
      <c r="AS2405" s="418" t="inlineStr">
        <is>
          <t>ថ្លៃដឹកជញ្ជូន និងសេវា</t>
        </is>
      </c>
      <c r="AT2405" s="418" t="inlineStr">
        <is>
          <t>បានប្រកាសពន្ធ</t>
        </is>
      </c>
    </row>
    <row r="2406">
      <c r="A2406" s="417" t="n">
        <v>2397</v>
      </c>
      <c r="B2406" s="418" t="inlineStr">
        <is>
          <t>Monthly Tax Service for May 2024</t>
        </is>
      </c>
      <c r="C2406" s="418" t="inlineStr">
        <is>
          <t>ឃឺន + ណាហ្គែល</t>
        </is>
      </c>
      <c r="D2406" s="418" t="inlineStr">
        <is>
          <t>L001-100045189</t>
        </is>
      </c>
      <c r="E2406" s="418" t="inlineStr">
        <is>
          <t>PTI2223646</t>
        </is>
      </c>
      <c r="F2406" s="419" t="n">
        <v>44879</v>
      </c>
      <c r="G2406" s="420" t="n">
        <v>124350</v>
      </c>
      <c r="H2406" s="418" t="n"/>
      <c r="I2406" s="455" t="n">
        <v>124350</v>
      </c>
      <c r="J2406" s="418">
        <f>IF(L2406&lt;&gt;"",L2406,K2406)</f>
        <v/>
      </c>
      <c r="K2406" s="418">
        <f>IF(AND(T2406=TRUE, U2406=TRUE, V2406=TRUE), IF(W2406&lt;-0.05, "អនុញ្ញាត (អ្នកផ្គត់ផ្គង់ប្រកាសខ្វះ)", "បានប្រកាស (អនុញ្ញាត)"), IF(AND(T2406=FALSE, U2406=FALSE, V2406=FALSE), "ព្យួរទុក (មិនមានទិន្នន័យ)", "ប្រកាសខុស (ព្យួរទុក)"))</f>
        <v/>
      </c>
      <c r="L2406" s="418" t="inlineStr"/>
      <c r="M2406" s="418" t="inlineStr"/>
      <c r="N2406" s="455" t="n"/>
      <c r="O2406" s="455">
        <f>IF(W2406&lt;0,AI2406,I2406)</f>
        <v/>
      </c>
      <c r="P2406" s="455">
        <f>I2406-O2406</f>
        <v/>
      </c>
      <c r="Q2406" s="418" t="n"/>
      <c r="R2406" s="418" t="inlineStr">
        <is>
          <t>PTI2223646</t>
        </is>
      </c>
      <c r="S2406" s="418" t="inlineStr">
        <is>
          <t>PTI2223646</t>
        </is>
      </c>
      <c r="T2406" s="418">
        <f>R2406=S2406</f>
        <v/>
      </c>
      <c r="U2406" s="418">
        <f>AND(MONTH(F2406)=MONTH(Y2406), YEAR(F2406)=YEAR(Y2406))</f>
        <v/>
      </c>
      <c r="V2406" s="418">
        <f>AND(AC2406&lt;&gt;"", 'Company information'!D$4&lt;&gt;"", RIGHT(SUBSTITUTE(AC2406,"-",""),9)=RIGHT(SUBSTITUTE('Company information'!D$4,"-",""),9))</f>
        <v/>
      </c>
      <c r="W2406" s="418">
        <f>AI2406-I2406</f>
        <v/>
      </c>
      <c r="X2406" s="455" t="n"/>
      <c r="Y2406" s="419" t="n">
        <v>44879</v>
      </c>
      <c r="Z2406" s="418" t="inlineStr">
        <is>
          <t>PTI2223646</t>
        </is>
      </c>
      <c r="AA2406" s="418" t="inlineStr"/>
      <c r="AB2406" s="418" t="inlineStr">
        <is>
          <t>បុគ្គលជាប់អាករ</t>
        </is>
      </c>
      <c r="AC2406" s="418" t="inlineStr">
        <is>
          <t>L001-100067123</t>
        </is>
      </c>
      <c r="AD2406" s="418" t="inlineStr">
        <is>
          <t>រីឡាយអេប៊ល សូស អ៊ិនដាសស្រ្ទៀល (ខេមបូឌា)</t>
        </is>
      </c>
      <c r="AE2406" s="455" t="n">
        <v>1424844</v>
      </c>
      <c r="AF2406" s="455" t="n">
        <v>1243500</v>
      </c>
      <c r="AG2406" s="455" t="n">
        <v>56994</v>
      </c>
      <c r="AH2406" s="455" t="n">
        <v>0</v>
      </c>
      <c r="AI2406" s="455" t="n">
        <v>124350</v>
      </c>
      <c r="AJ2406" s="455" t="n">
        <v>0</v>
      </c>
      <c r="AK2406" s="455" t="n">
        <v>0</v>
      </c>
      <c r="AL2406" s="455" t="n">
        <v>0</v>
      </c>
      <c r="AM2406" s="455" t="n">
        <v>0</v>
      </c>
      <c r="AN2406" s="455" t="n">
        <v>0</v>
      </c>
      <c r="AO2406" s="455" t="n">
        <v>0</v>
      </c>
      <c r="AP2406" s="455" t="n">
        <v>0</v>
      </c>
      <c r="AQ2406" s="455" t="n">
        <v>0</v>
      </c>
      <c r="AR2406" s="418" t="inlineStr"/>
      <c r="AS2406" s="418" t="inlineStr">
        <is>
          <t>ថ្លៃដឹកជញ្ជូន និងសេវា</t>
        </is>
      </c>
      <c r="AT2406" s="418" t="inlineStr">
        <is>
          <t>បានប្រកាសពន្ធ</t>
        </is>
      </c>
    </row>
    <row r="2407">
      <c r="A2407" s="417" t="n">
        <v>2398</v>
      </c>
      <c r="B2407" s="418" t="inlineStr">
        <is>
          <t>Import Shipment Expense</t>
        </is>
      </c>
      <c r="C2407" s="418" t="inlineStr">
        <is>
          <t>វ៉ុលត្រេន ឡូជីស្ទីក (ខេមបូឌា) ឯ.ក</t>
        </is>
      </c>
      <c r="D2407" s="418" t="inlineStr">
        <is>
          <t>K010-901800934</t>
        </is>
      </c>
      <c r="E2407" s="418" t="inlineStr">
        <is>
          <t>VOL221595</t>
        </is>
      </c>
      <c r="F2407" s="419" t="n">
        <v>44883</v>
      </c>
      <c r="G2407" s="420" t="n">
        <v>190363</v>
      </c>
      <c r="H2407" s="418" t="n"/>
      <c r="I2407" s="455" t="n">
        <v>190363</v>
      </c>
      <c r="J2407" s="418">
        <f>IF(L2407&lt;&gt;"",L2407,K2407)</f>
        <v/>
      </c>
      <c r="K2407" s="418">
        <f>IF(AND(T2407=TRUE, U2407=TRUE, V2407=TRUE), IF(W2407&lt;-0.05, "អនុញ្ញាត (អ្នកផ្គត់ផ្គង់ប្រកាសខ្វះ)", "បានប្រកាស (អនុញ្ញាត)"), IF(AND(T2407=FALSE, U2407=FALSE, V2407=FALSE), "ព្យួរទុក (មិនមានទិន្នន័យ)", "ប្រកាសខុស (ព្យួរទុក)"))</f>
        <v/>
      </c>
      <c r="L2407" s="418" t="inlineStr"/>
      <c r="M2407" s="418" t="inlineStr"/>
      <c r="N2407" s="455" t="n"/>
      <c r="O2407" s="455">
        <f>IF(W2407&lt;0,AI2407,I2407)</f>
        <v/>
      </c>
      <c r="P2407" s="455">
        <f>I2407-O2407</f>
        <v/>
      </c>
      <c r="Q2407" s="418" t="n"/>
      <c r="R2407" s="418" t="inlineStr">
        <is>
          <t>VOL221595</t>
        </is>
      </c>
      <c r="S2407" s="418" t="inlineStr">
        <is>
          <t>VOL221595</t>
        </is>
      </c>
      <c r="T2407" s="418">
        <f>R2407=S2407</f>
        <v/>
      </c>
      <c r="U2407" s="418">
        <f>AND(MONTH(F2407)=MONTH(Y2407), YEAR(F2407)=YEAR(Y2407))</f>
        <v/>
      </c>
      <c r="V2407" s="418">
        <f>AND(AC2407&lt;&gt;"", 'Company information'!D$4&lt;&gt;"", RIGHT(SUBSTITUTE(AC2407,"-",""),9)=RIGHT(SUBSTITUTE('Company information'!D$4,"-",""),9))</f>
        <v/>
      </c>
      <c r="W2407" s="418">
        <f>AI2407-I2407</f>
        <v/>
      </c>
      <c r="X2407" s="455" t="n"/>
      <c r="Y2407" s="419" t="n">
        <v>44883</v>
      </c>
      <c r="Z2407" s="418" t="inlineStr">
        <is>
          <t>VOL221595</t>
        </is>
      </c>
      <c r="AA2407" s="418" t="inlineStr"/>
      <c r="AB2407" s="418" t="inlineStr">
        <is>
          <t>បុគ្គលជាប់អាករ</t>
        </is>
      </c>
      <c r="AC2407" s="418" t="inlineStr">
        <is>
          <t>L001-100067123</t>
        </is>
      </c>
      <c r="AD2407" s="418" t="inlineStr">
        <is>
          <t>រីឡាយអេប៊ល សូស អ៊ិនដាសស្រ្ទៀល (ខេមបូឌា)</t>
        </is>
      </c>
      <c r="AE2407" s="455" t="n">
        <v>2094010</v>
      </c>
      <c r="AF2407" s="455" t="n">
        <v>1903645</v>
      </c>
      <c r="AG2407" s="455" t="n">
        <v>0</v>
      </c>
      <c r="AH2407" s="455" t="n">
        <v>0</v>
      </c>
      <c r="AI2407" s="455" t="n">
        <v>190365</v>
      </c>
      <c r="AJ2407" s="455" t="n">
        <v>0</v>
      </c>
      <c r="AK2407" s="455" t="n">
        <v>0</v>
      </c>
      <c r="AL2407" s="455" t="n">
        <v>0</v>
      </c>
      <c r="AM2407" s="455" t="n">
        <v>0</v>
      </c>
      <c r="AN2407" s="455" t="n">
        <v>0</v>
      </c>
      <c r="AO2407" s="455" t="n">
        <v>0</v>
      </c>
      <c r="AP2407" s="455" t="n">
        <v>0</v>
      </c>
      <c r="AQ2407" s="455" t="n">
        <v>0</v>
      </c>
      <c r="AR2407" s="418" t="inlineStr"/>
      <c r="AS2407" s="418" t="inlineStr">
        <is>
          <t>Commission service on goods transportation</t>
        </is>
      </c>
      <c r="AT2407" s="418" t="inlineStr">
        <is>
          <t>បានប្រកាសពន្ធ</t>
        </is>
      </c>
    </row>
    <row r="2408">
      <c r="A2408" s="417" t="n">
        <v>2399</v>
      </c>
      <c r="B2408" s="418" t="inlineStr">
        <is>
          <t>Machine and Material</t>
        </is>
      </c>
      <c r="C2408" s="418" t="inlineStr">
        <is>
          <t>វ៉ុលត្រេន ឡូជីស្ទីក (ខេមបូឌា) ឯ.ក</t>
        </is>
      </c>
      <c r="D2408" s="418" t="inlineStr">
        <is>
          <t>K010-901800934</t>
        </is>
      </c>
      <c r="E2408" s="418" t="inlineStr">
        <is>
          <t>VOL221614</t>
        </is>
      </c>
      <c r="F2408" s="419" t="n">
        <v>44883</v>
      </c>
      <c r="G2408" s="420" t="n">
        <v>434460</v>
      </c>
      <c r="H2408" s="418" t="n"/>
      <c r="I2408" s="455" t="n">
        <v>434460</v>
      </c>
      <c r="J2408" s="418">
        <f>IF(L2408&lt;&gt;"",L2408,K2408)</f>
        <v/>
      </c>
      <c r="K2408" s="418">
        <f>IF(AND(T2408=TRUE, U2408=TRUE, V2408=TRUE), IF(W2408&lt;-0.05, "អនុញ្ញាត (អ្នកផ្គត់ផ្គង់ប្រកាសខ្វះ)", "បានប្រកាស (អនុញ្ញាត)"), IF(AND(T2408=FALSE, U2408=FALSE, V2408=FALSE), "ព្យួរទុក (មិនមានទិន្នន័យ)", "ប្រកាសខុស (ព្យួរទុក)"))</f>
        <v/>
      </c>
      <c r="L2408" s="418" t="inlineStr"/>
      <c r="M2408" s="418" t="inlineStr"/>
      <c r="N2408" s="455" t="n"/>
      <c r="O2408" s="455">
        <f>IF(W2408&lt;0,AI2408,I2408)</f>
        <v/>
      </c>
      <c r="P2408" s="455">
        <f>I2408-O2408</f>
        <v/>
      </c>
      <c r="Q2408" s="418" t="n"/>
      <c r="R2408" s="418" t="inlineStr">
        <is>
          <t>VOL221614</t>
        </is>
      </c>
      <c r="S2408" s="418" t="inlineStr">
        <is>
          <t>VOL221614</t>
        </is>
      </c>
      <c r="T2408" s="418">
        <f>R2408=S2408</f>
        <v/>
      </c>
      <c r="U2408" s="418">
        <f>AND(MONTH(F2408)=MONTH(Y2408), YEAR(F2408)=YEAR(Y2408))</f>
        <v/>
      </c>
      <c r="V2408" s="418">
        <f>AND(AC2408&lt;&gt;"", 'Company information'!D$4&lt;&gt;"", RIGHT(SUBSTITUTE(AC2408,"-",""),9)=RIGHT(SUBSTITUTE('Company information'!D$4,"-",""),9))</f>
        <v/>
      </c>
      <c r="W2408" s="418">
        <f>AI2408-I2408</f>
        <v/>
      </c>
      <c r="X2408" s="455" t="n"/>
      <c r="Y2408" s="419" t="n">
        <v>44883</v>
      </c>
      <c r="Z2408" s="418" t="inlineStr">
        <is>
          <t>VOL221614</t>
        </is>
      </c>
      <c r="AA2408" s="418" t="inlineStr"/>
      <c r="AB2408" s="418" t="inlineStr">
        <is>
          <t>បុគ្គលជាប់អាករ</t>
        </is>
      </c>
      <c r="AC2408" s="418" t="inlineStr">
        <is>
          <t>L001-100067123</t>
        </is>
      </c>
      <c r="AD2408" s="418" t="inlineStr">
        <is>
          <t>រីឡាយអេប៊ល សូស អ៊ិនដាសស្រ្ទៀល (ខេមបូឌា)</t>
        </is>
      </c>
      <c r="AE2408" s="455" t="n">
        <v>4779071</v>
      </c>
      <c r="AF2408" s="455" t="n">
        <v>4344610</v>
      </c>
      <c r="AG2408" s="455" t="n">
        <v>0</v>
      </c>
      <c r="AH2408" s="455" t="n">
        <v>0</v>
      </c>
      <c r="AI2408" s="455" t="n">
        <v>434461</v>
      </c>
      <c r="AJ2408" s="455" t="n">
        <v>0</v>
      </c>
      <c r="AK2408" s="455" t="n">
        <v>0</v>
      </c>
      <c r="AL2408" s="455" t="n">
        <v>0</v>
      </c>
      <c r="AM2408" s="455" t="n">
        <v>0</v>
      </c>
      <c r="AN2408" s="455" t="n">
        <v>0</v>
      </c>
      <c r="AO2408" s="455" t="n">
        <v>0</v>
      </c>
      <c r="AP2408" s="455" t="n">
        <v>0</v>
      </c>
      <c r="AQ2408" s="455" t="n">
        <v>0</v>
      </c>
      <c r="AR2408" s="418" t="inlineStr"/>
      <c r="AS2408" s="418" t="inlineStr">
        <is>
          <t>Commission service on goods transportation</t>
        </is>
      </c>
      <c r="AT2408" s="418" t="inlineStr">
        <is>
          <t>បានប្រកាសពន្ធ</t>
        </is>
      </c>
    </row>
    <row r="2409">
      <c r="A2409" s="417" t="n">
        <v>2400</v>
      </c>
      <c r="B2409" s="418" t="inlineStr">
        <is>
          <t>Machine and Material</t>
        </is>
      </c>
      <c r="C2409" s="418" t="inlineStr">
        <is>
          <t>វ៉ុលត្រេន ឡូជីស្ទីក (ខេមបូឌា) ឯ.ក</t>
        </is>
      </c>
      <c r="D2409" s="418" t="inlineStr">
        <is>
          <t>K010-901800934</t>
        </is>
      </c>
      <c r="E2409" s="418" t="inlineStr">
        <is>
          <t>VOL221608</t>
        </is>
      </c>
      <c r="F2409" s="419" t="n">
        <v>44883</v>
      </c>
      <c r="G2409" s="420" t="n">
        <v>246207</v>
      </c>
      <c r="H2409" s="418" t="n"/>
      <c r="I2409" s="455" t="n">
        <v>246207</v>
      </c>
      <c r="J2409" s="418">
        <f>IF(L2409&lt;&gt;"",L2409,K2409)</f>
        <v/>
      </c>
      <c r="K2409" s="418">
        <f>IF(AND(T2409=TRUE, U2409=TRUE, V2409=TRUE), IF(W2409&lt;-0.05, "អនុញ្ញាត (អ្នកផ្គត់ផ្គង់ប្រកាសខ្វះ)", "បានប្រកាស (អនុញ្ញាត)"), IF(AND(T2409=FALSE, U2409=FALSE, V2409=FALSE), "ព្យួរទុក (មិនមានទិន្នន័យ)", "ប្រកាសខុស (ព្យួរទុក)"))</f>
        <v/>
      </c>
      <c r="L2409" s="418" t="inlineStr"/>
      <c r="M2409" s="418" t="inlineStr"/>
      <c r="N2409" s="455" t="n"/>
      <c r="O2409" s="455">
        <f>IF(W2409&lt;0,AI2409,I2409)</f>
        <v/>
      </c>
      <c r="P2409" s="455">
        <f>I2409-O2409</f>
        <v/>
      </c>
      <c r="Q2409" s="418" t="n"/>
      <c r="R2409" s="418" t="inlineStr">
        <is>
          <t>VOL221608</t>
        </is>
      </c>
      <c r="S2409" s="418" t="inlineStr">
        <is>
          <t>VOL221608</t>
        </is>
      </c>
      <c r="T2409" s="418">
        <f>R2409=S2409</f>
        <v/>
      </c>
      <c r="U2409" s="418">
        <f>AND(MONTH(F2409)=MONTH(Y2409), YEAR(F2409)=YEAR(Y2409))</f>
        <v/>
      </c>
      <c r="V2409" s="418">
        <f>AND(AC2409&lt;&gt;"", 'Company information'!D$4&lt;&gt;"", RIGHT(SUBSTITUTE(AC2409,"-",""),9)=RIGHT(SUBSTITUTE('Company information'!D$4,"-",""),9))</f>
        <v/>
      </c>
      <c r="W2409" s="418">
        <f>AI2409-I2409</f>
        <v/>
      </c>
      <c r="X2409" s="455" t="n"/>
      <c r="Y2409" s="419" t="n">
        <v>44883</v>
      </c>
      <c r="Z2409" s="418" t="inlineStr">
        <is>
          <t>VOL221608</t>
        </is>
      </c>
      <c r="AA2409" s="418" t="inlineStr"/>
      <c r="AB2409" s="418" t="inlineStr">
        <is>
          <t>បុគ្គលជាប់អាករ</t>
        </is>
      </c>
      <c r="AC2409" s="418" t="inlineStr">
        <is>
          <t>L001-100067123</t>
        </is>
      </c>
      <c r="AD2409" s="418" t="inlineStr">
        <is>
          <t>រីឡាយអេប៊ល សូស អ៊ិនដាសស្រ្ទៀល (ខេមបូឌា)</t>
        </is>
      </c>
      <c r="AE2409" s="455" t="n">
        <v>2708275</v>
      </c>
      <c r="AF2409" s="455" t="n">
        <v>2462068</v>
      </c>
      <c r="AG2409" s="455" t="n">
        <v>0</v>
      </c>
      <c r="AH2409" s="455" t="n">
        <v>0</v>
      </c>
      <c r="AI2409" s="455" t="n">
        <v>246207</v>
      </c>
      <c r="AJ2409" s="455" t="n">
        <v>0</v>
      </c>
      <c r="AK2409" s="455" t="n">
        <v>0</v>
      </c>
      <c r="AL2409" s="455" t="n">
        <v>0</v>
      </c>
      <c r="AM2409" s="455" t="n">
        <v>0</v>
      </c>
      <c r="AN2409" s="455" t="n">
        <v>0</v>
      </c>
      <c r="AO2409" s="455" t="n">
        <v>0</v>
      </c>
      <c r="AP2409" s="455" t="n">
        <v>0</v>
      </c>
      <c r="AQ2409" s="455" t="n">
        <v>0</v>
      </c>
      <c r="AR2409" s="418" t="inlineStr"/>
      <c r="AS2409" s="418" t="inlineStr">
        <is>
          <t>Commission service on goods transportation</t>
        </is>
      </c>
      <c r="AT2409" s="418" t="inlineStr">
        <is>
          <t>បានប្រកាសពន្ធ</t>
        </is>
      </c>
    </row>
    <row r="2410">
      <c r="A2410" s="417" t="n">
        <v>2401</v>
      </c>
      <c r="B2410" s="418" t="inlineStr">
        <is>
          <t>Machine and Material</t>
        </is>
      </c>
      <c r="C2410" s="418" t="inlineStr">
        <is>
          <t>វ៉ុលត្រេន ឡូជីស្ទីក (ខេមបូឌា) ឯ.ក</t>
        </is>
      </c>
      <c r="D2410" s="418" t="inlineStr">
        <is>
          <t>K010-901800934</t>
        </is>
      </c>
      <c r="E2410" s="418" t="inlineStr">
        <is>
          <t>VOL221539</t>
        </is>
      </c>
      <c r="F2410" s="419" t="n">
        <v>44879</v>
      </c>
      <c r="G2410" s="420" t="n">
        <v>182203</v>
      </c>
      <c r="H2410" s="418" t="n"/>
      <c r="I2410" s="455" t="n">
        <v>182203</v>
      </c>
      <c r="J2410" s="418">
        <f>IF(L2410&lt;&gt;"",L2410,K2410)</f>
        <v/>
      </c>
      <c r="K2410" s="418">
        <f>IF(AND(T2410=TRUE, U2410=TRUE, V2410=TRUE), IF(W2410&lt;-0.05, "អនុញ្ញាត (អ្នកផ្គត់ផ្គង់ប្រកាសខ្វះ)", "បានប្រកាស (អនុញ្ញាត)"), IF(AND(T2410=FALSE, U2410=FALSE, V2410=FALSE), "ព្យួរទុក (មិនមានទិន្នន័យ)", "ប្រកាសខុស (ព្យួរទុក)"))</f>
        <v/>
      </c>
      <c r="L2410" s="418" t="inlineStr"/>
      <c r="M2410" s="418" t="inlineStr"/>
      <c r="N2410" s="455" t="n"/>
      <c r="O2410" s="455">
        <f>IF(W2410&lt;0,AI2410,I2410)</f>
        <v/>
      </c>
      <c r="P2410" s="455">
        <f>I2410-O2410</f>
        <v/>
      </c>
      <c r="Q2410" s="418" t="n"/>
      <c r="R2410" s="418" t="inlineStr">
        <is>
          <t>VOL221539</t>
        </is>
      </c>
      <c r="S2410" s="418" t="inlineStr">
        <is>
          <t>VOL221539</t>
        </is>
      </c>
      <c r="T2410" s="418">
        <f>R2410=S2410</f>
        <v/>
      </c>
      <c r="U2410" s="418">
        <f>AND(MONTH(F2410)=MONTH(Y2410), YEAR(F2410)=YEAR(Y2410))</f>
        <v/>
      </c>
      <c r="V2410" s="418">
        <f>AND(AC2410&lt;&gt;"", 'Company information'!D$4&lt;&gt;"", RIGHT(SUBSTITUTE(AC2410,"-",""),9)=RIGHT(SUBSTITUTE('Company information'!D$4,"-",""),9))</f>
        <v/>
      </c>
      <c r="W2410" s="418">
        <f>AI2410-I2410</f>
        <v/>
      </c>
      <c r="X2410" s="455" t="n"/>
      <c r="Y2410" s="419" t="n">
        <v>44879</v>
      </c>
      <c r="Z2410" s="418" t="inlineStr">
        <is>
          <t>VOL221539</t>
        </is>
      </c>
      <c r="AA2410" s="418" t="inlineStr"/>
      <c r="AB2410" s="418" t="inlineStr">
        <is>
          <t>បុគ្គលជាប់អាករ</t>
        </is>
      </c>
      <c r="AC2410" s="418" t="inlineStr">
        <is>
          <t>L001-100067123</t>
        </is>
      </c>
      <c r="AD2410" s="418" t="inlineStr">
        <is>
          <t>រីឡាយអេប៊ល សូស អ៊ិនដាសស្រ្ទៀល (ខេមបូឌា)</t>
        </is>
      </c>
      <c r="AE2410" s="455" t="n">
        <v>2004219</v>
      </c>
      <c r="AF2410" s="455" t="n">
        <v>1822017</v>
      </c>
      <c r="AG2410" s="455" t="n">
        <v>0</v>
      </c>
      <c r="AH2410" s="455" t="n">
        <v>0</v>
      </c>
      <c r="AI2410" s="455" t="n">
        <v>182202</v>
      </c>
      <c r="AJ2410" s="455" t="n">
        <v>0</v>
      </c>
      <c r="AK2410" s="455" t="n">
        <v>0</v>
      </c>
      <c r="AL2410" s="455" t="n">
        <v>0</v>
      </c>
      <c r="AM2410" s="455" t="n">
        <v>0</v>
      </c>
      <c r="AN2410" s="455" t="n">
        <v>0</v>
      </c>
      <c r="AO2410" s="455" t="n">
        <v>0</v>
      </c>
      <c r="AP2410" s="455" t="n">
        <v>0</v>
      </c>
      <c r="AQ2410" s="455" t="n">
        <v>0</v>
      </c>
      <c r="AR2410" s="418" t="inlineStr"/>
      <c r="AS2410" s="418" t="inlineStr">
        <is>
          <t>Commission service on goods transportation</t>
        </is>
      </c>
      <c r="AT2410" s="418" t="inlineStr">
        <is>
          <t>បានប្រកាសពន្ធ</t>
        </is>
      </c>
    </row>
    <row r="2411">
      <c r="A2411" s="417" t="n">
        <v>2402</v>
      </c>
      <c r="B2411" s="418" t="inlineStr">
        <is>
          <t>Machine and Material</t>
        </is>
      </c>
      <c r="C2411" s="418" t="inlineStr">
        <is>
          <t>វ៉ុលត្រេន ឡូជីស្ទីក (ខេមបូឌា) ឯ.ក</t>
        </is>
      </c>
      <c r="D2411" s="418" t="inlineStr">
        <is>
          <t>K010-901800934</t>
        </is>
      </c>
      <c r="E2411" s="418" t="inlineStr">
        <is>
          <t>VOL221554</t>
        </is>
      </c>
      <c r="F2411" s="419" t="n">
        <v>44880</v>
      </c>
      <c r="G2411" s="420" t="n">
        <v>309278</v>
      </c>
      <c r="H2411" s="418" t="n"/>
      <c r="I2411" s="455" t="n">
        <v>309278</v>
      </c>
      <c r="J2411" s="418">
        <f>IF(L2411&lt;&gt;"",L2411,K2411)</f>
        <v/>
      </c>
      <c r="K2411" s="418">
        <f>IF(AND(T2411=TRUE, U2411=TRUE, V2411=TRUE), IF(W2411&lt;-0.05, "អនុញ្ញាត (អ្នកផ្គត់ផ្គង់ប្រកាសខ្វះ)", "បានប្រកាស (អនុញ្ញាត)"), IF(AND(T2411=FALSE, U2411=FALSE, V2411=FALSE), "ព្យួរទុក (មិនមានទិន្នន័យ)", "ប្រកាសខុស (ព្យួរទុក)"))</f>
        <v/>
      </c>
      <c r="L2411" s="418" t="inlineStr"/>
      <c r="M2411" s="418" t="inlineStr"/>
      <c r="N2411" s="455" t="n"/>
      <c r="O2411" s="455">
        <f>IF(W2411&lt;0,AI2411,I2411)</f>
        <v/>
      </c>
      <c r="P2411" s="455">
        <f>I2411-O2411</f>
        <v/>
      </c>
      <c r="Q2411" s="418" t="n"/>
      <c r="R2411" s="418" t="inlineStr">
        <is>
          <t>VOL221554</t>
        </is>
      </c>
      <c r="S2411" s="418" t="inlineStr">
        <is>
          <t>VOL221554</t>
        </is>
      </c>
      <c r="T2411" s="418">
        <f>R2411=S2411</f>
        <v/>
      </c>
      <c r="U2411" s="418">
        <f>AND(MONTH(F2411)=MONTH(Y2411), YEAR(F2411)=YEAR(Y2411))</f>
        <v/>
      </c>
      <c r="V2411" s="418">
        <f>AND(AC2411&lt;&gt;"", 'Company information'!D$4&lt;&gt;"", RIGHT(SUBSTITUTE(AC2411,"-",""),9)=RIGHT(SUBSTITUTE('Company information'!D$4,"-",""),9))</f>
        <v/>
      </c>
      <c r="W2411" s="418">
        <f>AI2411-I2411</f>
        <v/>
      </c>
      <c r="X2411" s="455" t="n"/>
      <c r="Y2411" s="419" t="n">
        <v>44880</v>
      </c>
      <c r="Z2411" s="418" t="inlineStr">
        <is>
          <t>VOL221554</t>
        </is>
      </c>
      <c r="AA2411" s="418" t="inlineStr"/>
      <c r="AB2411" s="418" t="inlineStr">
        <is>
          <t>បុគ្គលជាប់អាករ</t>
        </is>
      </c>
      <c r="AC2411" s="418" t="inlineStr">
        <is>
          <t>L001-100067123</t>
        </is>
      </c>
      <c r="AD2411" s="418" t="inlineStr">
        <is>
          <t>រីឡាយអេប៊ល សូស អ៊ិនដាសស្រ្ទៀល (ខេមបូឌា)</t>
        </is>
      </c>
      <c r="AE2411" s="455" t="n">
        <v>3402071</v>
      </c>
      <c r="AF2411" s="455" t="n">
        <v>3092792</v>
      </c>
      <c r="AG2411" s="455" t="n">
        <v>0</v>
      </c>
      <c r="AH2411" s="455" t="n">
        <v>0</v>
      </c>
      <c r="AI2411" s="455" t="n">
        <v>309279</v>
      </c>
      <c r="AJ2411" s="455" t="n">
        <v>0</v>
      </c>
      <c r="AK2411" s="455" t="n">
        <v>0</v>
      </c>
      <c r="AL2411" s="455" t="n">
        <v>0</v>
      </c>
      <c r="AM2411" s="455" t="n">
        <v>0</v>
      </c>
      <c r="AN2411" s="455" t="n">
        <v>0</v>
      </c>
      <c r="AO2411" s="455" t="n">
        <v>0</v>
      </c>
      <c r="AP2411" s="455" t="n">
        <v>0</v>
      </c>
      <c r="AQ2411" s="455" t="n">
        <v>0</v>
      </c>
      <c r="AR2411" s="418" t="inlineStr"/>
      <c r="AS2411" s="418" t="inlineStr">
        <is>
          <t>Commission service on goods transportation</t>
        </is>
      </c>
      <c r="AT2411" s="418" t="inlineStr">
        <is>
          <t>បានប្រកាសពន្ធ</t>
        </is>
      </c>
    </row>
    <row r="2412">
      <c r="A2412" s="417" t="n">
        <v>2403</v>
      </c>
      <c r="B2412" s="418" t="inlineStr">
        <is>
          <t>Monthly Charge of Photo Copies Rental from 06/05/2024-06/06/2024</t>
        </is>
      </c>
      <c r="C2412" s="418" t="inlineStr">
        <is>
          <t>វ៉ុលត្រេន ឡូជីស្ទីក (ខេមបូឌា) ឯ.ក</t>
        </is>
      </c>
      <c r="D2412" s="418" t="inlineStr">
        <is>
          <t>K010-901800934</t>
        </is>
      </c>
      <c r="E2412" s="418" t="inlineStr">
        <is>
          <t>VOL221541</t>
        </is>
      </c>
      <c r="F2412" s="419" t="n">
        <v>44879</v>
      </c>
      <c r="G2412" s="420" t="n">
        <v>268931</v>
      </c>
      <c r="H2412" s="418" t="n"/>
      <c r="I2412" s="455" t="n">
        <v>268931</v>
      </c>
      <c r="J2412" s="418">
        <f>IF(L2412&lt;&gt;"",L2412,K2412)</f>
        <v/>
      </c>
      <c r="K2412" s="418">
        <f>IF(AND(T2412=TRUE, U2412=TRUE, V2412=TRUE), IF(W2412&lt;-0.05, "អនុញ្ញាត (អ្នកផ្គត់ផ្គង់ប្រកាសខ្វះ)", "បានប្រកាស (អនុញ្ញាត)"), IF(AND(T2412=FALSE, U2412=FALSE, V2412=FALSE), "ព្យួរទុក (មិនមានទិន្នន័យ)", "ប្រកាសខុស (ព្យួរទុក)"))</f>
        <v/>
      </c>
      <c r="L2412" s="418" t="inlineStr"/>
      <c r="M2412" s="418" t="inlineStr"/>
      <c r="N2412" s="455" t="n"/>
      <c r="O2412" s="455">
        <f>IF(W2412&lt;0,AI2412,I2412)</f>
        <v/>
      </c>
      <c r="P2412" s="455">
        <f>I2412-O2412</f>
        <v/>
      </c>
      <c r="Q2412" s="418" t="n"/>
      <c r="R2412" s="418" t="inlineStr">
        <is>
          <t>VOL221541</t>
        </is>
      </c>
      <c r="S2412" s="418" t="inlineStr">
        <is>
          <t>VOL221541</t>
        </is>
      </c>
      <c r="T2412" s="418">
        <f>R2412=S2412</f>
        <v/>
      </c>
      <c r="U2412" s="418">
        <f>AND(MONTH(F2412)=MONTH(Y2412), YEAR(F2412)=YEAR(Y2412))</f>
        <v/>
      </c>
      <c r="V2412" s="418">
        <f>AND(AC2412&lt;&gt;"", 'Company information'!D$4&lt;&gt;"", RIGHT(SUBSTITUTE(AC2412,"-",""),9)=RIGHT(SUBSTITUTE('Company information'!D$4,"-",""),9))</f>
        <v/>
      </c>
      <c r="W2412" s="418">
        <f>AI2412-I2412</f>
        <v/>
      </c>
      <c r="X2412" s="455" t="n"/>
      <c r="Y2412" s="419" t="n">
        <v>44879</v>
      </c>
      <c r="Z2412" s="418" t="inlineStr">
        <is>
          <t>VOL221541</t>
        </is>
      </c>
      <c r="AA2412" s="418" t="inlineStr"/>
      <c r="AB2412" s="418" t="inlineStr">
        <is>
          <t>បុគ្គលជាប់អាករ</t>
        </is>
      </c>
      <c r="AC2412" s="418" t="inlineStr">
        <is>
          <t>L001-100067123</t>
        </is>
      </c>
      <c r="AD2412" s="418" t="inlineStr">
        <is>
          <t>រីឡាយអេប៊ល សូស អ៊ិនដាសស្រ្ទៀល (ខេមបូឌា)</t>
        </is>
      </c>
      <c r="AE2412" s="455" t="n">
        <v>2958249</v>
      </c>
      <c r="AF2412" s="455" t="n">
        <v>2689317</v>
      </c>
      <c r="AG2412" s="455" t="n">
        <v>0</v>
      </c>
      <c r="AH2412" s="455" t="n">
        <v>0</v>
      </c>
      <c r="AI2412" s="455" t="n">
        <v>268932</v>
      </c>
      <c r="AJ2412" s="455" t="n">
        <v>0</v>
      </c>
      <c r="AK2412" s="455" t="n">
        <v>0</v>
      </c>
      <c r="AL2412" s="455" t="n">
        <v>0</v>
      </c>
      <c r="AM2412" s="455" t="n">
        <v>0</v>
      </c>
      <c r="AN2412" s="455" t="n">
        <v>0</v>
      </c>
      <c r="AO2412" s="455" t="n">
        <v>0</v>
      </c>
      <c r="AP2412" s="455" t="n">
        <v>0</v>
      </c>
      <c r="AQ2412" s="455" t="n">
        <v>0</v>
      </c>
      <c r="AR2412" s="418" t="inlineStr"/>
      <c r="AS2412" s="418" t="inlineStr">
        <is>
          <t>Commission service on goods transportation</t>
        </is>
      </c>
      <c r="AT2412" s="418" t="inlineStr">
        <is>
          <t>បានប្រកាសពន្ធ</t>
        </is>
      </c>
    </row>
    <row r="2413">
      <c r="A2413" s="417" t="n">
        <v>2404</v>
      </c>
      <c r="B2413" s="418" t="inlineStr">
        <is>
          <t>Monthly Charge of Photo Copies Rental from 06/05/2024-06/06/2024</t>
        </is>
      </c>
      <c r="C2413" s="418" t="inlineStr">
        <is>
          <t>អេភីអិល ឡូយីស្ទីក (ខេមបូឌា) ភីធីអ៊ី អិលធីឌី</t>
        </is>
      </c>
      <c r="D2413" s="418" t="inlineStr">
        <is>
          <t>L001-100046460</t>
        </is>
      </c>
      <c r="E2413" s="418" t="inlineStr">
        <is>
          <t>PNHL491112</t>
        </is>
      </c>
      <c r="F2413" s="419" t="n">
        <v>44883</v>
      </c>
      <c r="G2413" s="420" t="n">
        <v>41380</v>
      </c>
      <c r="H2413" s="418" t="n"/>
      <c r="I2413" s="455" t="n">
        <v>41380</v>
      </c>
      <c r="J2413" s="418">
        <f>IF(L2413&lt;&gt;"",L2413,K2413)</f>
        <v/>
      </c>
      <c r="K2413" s="418">
        <f>IF(AND(T2413=TRUE, U2413=TRUE, V2413=TRUE), IF(W2413&lt;-0.05, "អនុញ្ញាត (អ្នកផ្គត់ផ្គង់ប្រកាសខ្វះ)", "បានប្រកាស (អនុញ្ញាត)"), IF(AND(T2413=FALSE, U2413=FALSE, V2413=FALSE), "ព្យួរទុក (មិនមានទិន្នន័យ)", "ប្រកាសខុស (ព្យួរទុក)"))</f>
        <v/>
      </c>
      <c r="L2413" s="418" t="inlineStr"/>
      <c r="M2413" s="418" t="inlineStr"/>
      <c r="N2413" s="455" t="n"/>
      <c r="O2413" s="455">
        <f>IF(W2413&lt;0,AI2413,I2413)</f>
        <v/>
      </c>
      <c r="P2413" s="455">
        <f>I2413-O2413</f>
        <v/>
      </c>
      <c r="Q2413" s="418" t="n"/>
      <c r="R2413" s="418" t="inlineStr">
        <is>
          <t>PNHL491112</t>
        </is>
      </c>
      <c r="S2413" s="418" t="inlineStr">
        <is>
          <t>PNHL491112</t>
        </is>
      </c>
      <c r="T2413" s="418">
        <f>R2413=S2413</f>
        <v/>
      </c>
      <c r="U2413" s="418">
        <f>AND(MONTH(F2413)=MONTH(Y2413), YEAR(F2413)=YEAR(Y2413))</f>
        <v/>
      </c>
      <c r="V2413" s="418">
        <f>AND(AC2413&lt;&gt;"", 'Company information'!D$4&lt;&gt;"", RIGHT(SUBSTITUTE(AC2413,"-",""),9)=RIGHT(SUBSTITUTE('Company information'!D$4,"-",""),9))</f>
        <v/>
      </c>
      <c r="W2413" s="418">
        <f>AI2413-I2413</f>
        <v/>
      </c>
      <c r="X2413" s="455" t="n"/>
      <c r="Y2413" s="419" t="n">
        <v>44883</v>
      </c>
      <c r="Z2413" s="418" t="inlineStr">
        <is>
          <t>PNHL491112</t>
        </is>
      </c>
      <c r="AA2413" s="418" t="inlineStr"/>
      <c r="AB2413" s="418" t="inlineStr">
        <is>
          <t>បុគ្គលជាប់អាករ</t>
        </is>
      </c>
      <c r="AC2413" s="418" t="inlineStr">
        <is>
          <t>L001-100067123</t>
        </is>
      </c>
      <c r="AD2413" s="418" t="inlineStr">
        <is>
          <t>រីឡាយអេប៊ល សូស អ៊ិនដាសស្រ្ទៀល (ខេមបូឌា)</t>
        </is>
      </c>
      <c r="AE2413" s="455" t="n">
        <v>455180</v>
      </c>
      <c r="AF2413" s="455" t="n">
        <v>413800</v>
      </c>
      <c r="AG2413" s="455" t="n">
        <v>0</v>
      </c>
      <c r="AH2413" s="455" t="n">
        <v>0</v>
      </c>
      <c r="AI2413" s="455" t="n">
        <v>41380</v>
      </c>
      <c r="AJ2413" s="455" t="n">
        <v>0</v>
      </c>
      <c r="AK2413" s="455" t="n">
        <v>0</v>
      </c>
      <c r="AL2413" s="455" t="n">
        <v>0</v>
      </c>
      <c r="AM2413" s="455" t="n">
        <v>0</v>
      </c>
      <c r="AN2413" s="455" t="n">
        <v>0</v>
      </c>
      <c r="AO2413" s="455" t="n">
        <v>0</v>
      </c>
      <c r="AP2413" s="455" t="n">
        <v>0</v>
      </c>
      <c r="AQ2413" s="455" t="n">
        <v>0</v>
      </c>
      <c r="AR2413" s="418" t="inlineStr"/>
      <c r="AS2413" s="418" t="inlineStr">
        <is>
          <t>VCP CHARGE</t>
        </is>
      </c>
      <c r="AT2413" s="418" t="inlineStr">
        <is>
          <t>បានប្រកាសពន្ធ</t>
        </is>
      </c>
    </row>
    <row r="2414">
      <c r="A2414" s="417" t="n">
        <v>2405</v>
      </c>
      <c r="B2414" s="418" t="inlineStr">
        <is>
          <t>Monthly Charge of Photo Copies Rental from 06/05/2024-06/06/2024</t>
        </is>
      </c>
      <c r="C2414" s="418" t="inlineStr">
        <is>
          <t>អេភីអិល ឡូយីស្ទីក (ខេមបូឌា) ភីធីអ៊ី អិលធីឌី</t>
        </is>
      </c>
      <c r="D2414" s="418" t="inlineStr">
        <is>
          <t>L001-100046460</t>
        </is>
      </c>
      <c r="E2414" s="418" t="inlineStr">
        <is>
          <t>KOEL822614</t>
        </is>
      </c>
      <c r="F2414" s="419" t="n">
        <v>44883</v>
      </c>
      <c r="G2414" s="420" t="n">
        <v>165840</v>
      </c>
      <c r="H2414" s="418" t="n"/>
      <c r="I2414" s="455" t="n">
        <v>165840</v>
      </c>
      <c r="J2414" s="418">
        <f>IF(L2414&lt;&gt;"",L2414,K2414)</f>
        <v/>
      </c>
      <c r="K2414" s="418">
        <f>IF(AND(T2414=TRUE, U2414=TRUE, V2414=TRUE), IF(W2414&lt;-0.05, "អនុញ្ញាត (អ្នកផ្គត់ផ្គង់ប្រកាសខ្វះ)", "បានប្រកាស (អនុញ្ញាត)"), IF(AND(T2414=FALSE, U2414=FALSE, V2414=FALSE), "ព្យួរទុក (មិនមានទិន្នន័យ)", "ប្រកាសខុស (ព្យួរទុក)"))</f>
        <v/>
      </c>
      <c r="L2414" s="418" t="inlineStr"/>
      <c r="M2414" s="418" t="inlineStr"/>
      <c r="N2414" s="455" t="n"/>
      <c r="O2414" s="455">
        <f>IF(W2414&lt;0,AI2414,I2414)</f>
        <v/>
      </c>
      <c r="P2414" s="455">
        <f>I2414-O2414</f>
        <v/>
      </c>
      <c r="Q2414" s="418" t="n"/>
      <c r="R2414" s="418" t="inlineStr">
        <is>
          <t>KOEL822614</t>
        </is>
      </c>
      <c r="S2414" s="418" t="inlineStr">
        <is>
          <t>KOEL822614</t>
        </is>
      </c>
      <c r="T2414" s="418">
        <f>R2414=S2414</f>
        <v/>
      </c>
      <c r="U2414" s="418">
        <f>AND(MONTH(F2414)=MONTH(Y2414), YEAR(F2414)=YEAR(Y2414))</f>
        <v/>
      </c>
      <c r="V2414" s="418">
        <f>AND(AC2414&lt;&gt;"", 'Company information'!D$4&lt;&gt;"", RIGHT(SUBSTITUTE(AC2414,"-",""),9)=RIGHT(SUBSTITUTE('Company information'!D$4,"-",""),9))</f>
        <v/>
      </c>
      <c r="W2414" s="418">
        <f>AI2414-I2414</f>
        <v/>
      </c>
      <c r="X2414" s="455" t="n"/>
      <c r="Y2414" s="419" t="n">
        <v>44883</v>
      </c>
      <c r="Z2414" s="418" t="inlineStr">
        <is>
          <t>KOEL822614</t>
        </is>
      </c>
      <c r="AA2414" s="418" t="inlineStr"/>
      <c r="AB2414" s="418" t="inlineStr">
        <is>
          <t>បុគ្គលជាប់អាករ</t>
        </is>
      </c>
      <c r="AC2414" s="418" t="inlineStr">
        <is>
          <t>L001-100067123</t>
        </is>
      </c>
      <c r="AD2414" s="418" t="inlineStr">
        <is>
          <t>រីឡាយអេប៊ល សូស អ៊ិនដាសស្រ្ទៀល (ខេមបូឌា)</t>
        </is>
      </c>
      <c r="AE2414" s="455" t="n">
        <v>1824237</v>
      </c>
      <c r="AF2414" s="455" t="n">
        <v>1658397</v>
      </c>
      <c r="AG2414" s="455" t="n">
        <v>0</v>
      </c>
      <c r="AH2414" s="455" t="n">
        <v>0</v>
      </c>
      <c r="AI2414" s="455" t="n">
        <v>165840</v>
      </c>
      <c r="AJ2414" s="455" t="n">
        <v>0</v>
      </c>
      <c r="AK2414" s="455" t="n">
        <v>0</v>
      </c>
      <c r="AL2414" s="455" t="n">
        <v>0</v>
      </c>
      <c r="AM2414" s="455" t="n">
        <v>0</v>
      </c>
      <c r="AN2414" s="455" t="n">
        <v>0</v>
      </c>
      <c r="AO2414" s="455" t="n">
        <v>0</v>
      </c>
      <c r="AP2414" s="455" t="n">
        <v>0</v>
      </c>
      <c r="AQ2414" s="455" t="n">
        <v>0</v>
      </c>
      <c r="AR2414" s="418" t="inlineStr"/>
      <c r="AS2414" s="418" t="inlineStr">
        <is>
          <t>LOCAL CHARGE &amp; OTHER</t>
        </is>
      </c>
      <c r="AT2414" s="418" t="inlineStr">
        <is>
          <t>បានប្រកាសពន្ធ</t>
        </is>
      </c>
    </row>
    <row r="2415">
      <c r="A2415" s="417" t="n">
        <v>2406</v>
      </c>
      <c r="B2415" s="418" t="inlineStr">
        <is>
          <t>Export Customs Clearance</t>
        </is>
      </c>
      <c r="C2415" s="418" t="inlineStr">
        <is>
          <t>អេភីអិល ឡូយីស្ទីក (ខេមបូឌា) ភីធីអ៊ី អិលធីឌី</t>
        </is>
      </c>
      <c r="D2415" s="418" t="inlineStr">
        <is>
          <t>L001-100046460</t>
        </is>
      </c>
      <c r="E2415" s="418" t="inlineStr">
        <is>
          <t>KOEL822545</t>
        </is>
      </c>
      <c r="F2415" s="419" t="n">
        <v>44881</v>
      </c>
      <c r="G2415" s="420" t="n">
        <v>147523</v>
      </c>
      <c r="H2415" s="418" t="n"/>
      <c r="I2415" s="455" t="n">
        <v>147523</v>
      </c>
      <c r="J2415" s="418">
        <f>IF(L2415&lt;&gt;"",L2415,K2415)</f>
        <v/>
      </c>
      <c r="K2415" s="418">
        <f>IF(AND(T2415=TRUE, U2415=TRUE, V2415=TRUE), IF(W2415&lt;-0.05, "អនុញ្ញាត (អ្នកផ្គត់ផ្គង់ប្រកាសខ្វះ)", "បានប្រកាស (អនុញ្ញាត)"), IF(AND(T2415=FALSE, U2415=FALSE, V2415=FALSE), "ព្យួរទុក (មិនមានទិន្នន័យ)", "ប្រកាសខុស (ព្យួរទុក)"))</f>
        <v/>
      </c>
      <c r="L2415" s="418" t="inlineStr"/>
      <c r="M2415" s="418" t="inlineStr"/>
      <c r="N2415" s="455" t="n"/>
      <c r="O2415" s="455">
        <f>IF(W2415&lt;0,AI2415,I2415)</f>
        <v/>
      </c>
      <c r="P2415" s="455">
        <f>I2415-O2415</f>
        <v/>
      </c>
      <c r="Q2415" s="418" t="n"/>
      <c r="R2415" s="418" t="inlineStr">
        <is>
          <t>KOEL822545</t>
        </is>
      </c>
      <c r="S2415" s="418" t="inlineStr">
        <is>
          <t>KOEL822545</t>
        </is>
      </c>
      <c r="T2415" s="418">
        <f>R2415=S2415</f>
        <v/>
      </c>
      <c r="U2415" s="418">
        <f>AND(MONTH(F2415)=MONTH(Y2415), YEAR(F2415)=YEAR(Y2415))</f>
        <v/>
      </c>
      <c r="V2415" s="418">
        <f>AND(AC2415&lt;&gt;"", 'Company information'!D$4&lt;&gt;"", RIGHT(SUBSTITUTE(AC2415,"-",""),9)=RIGHT(SUBSTITUTE('Company information'!D$4,"-",""),9))</f>
        <v/>
      </c>
      <c r="W2415" s="418">
        <f>AI2415-I2415</f>
        <v/>
      </c>
      <c r="X2415" s="455" t="n"/>
      <c r="Y2415" s="419" t="n">
        <v>44881</v>
      </c>
      <c r="Z2415" s="418" t="inlineStr">
        <is>
          <t>KOEL822545</t>
        </is>
      </c>
      <c r="AA2415" s="418" t="inlineStr"/>
      <c r="AB2415" s="418" t="inlineStr">
        <is>
          <t>បុគ្គលជាប់អាករ</t>
        </is>
      </c>
      <c r="AC2415" s="418" t="inlineStr">
        <is>
          <t>L001-100067123</t>
        </is>
      </c>
      <c r="AD2415" s="418" t="inlineStr">
        <is>
          <t>រីឡាយអេប៊ល សូស អ៊ិនដាសស្រ្ទៀល (ខេមបូឌា)</t>
        </is>
      </c>
      <c r="AE2415" s="455" t="n">
        <v>1622756</v>
      </c>
      <c r="AF2415" s="455" t="n">
        <v>1475233</v>
      </c>
      <c r="AG2415" s="455" t="n">
        <v>0</v>
      </c>
      <c r="AH2415" s="455" t="n">
        <v>0</v>
      </c>
      <c r="AI2415" s="455" t="n">
        <v>147523</v>
      </c>
      <c r="AJ2415" s="455" t="n">
        <v>0</v>
      </c>
      <c r="AK2415" s="455" t="n">
        <v>0</v>
      </c>
      <c r="AL2415" s="455" t="n">
        <v>0</v>
      </c>
      <c r="AM2415" s="455" t="n">
        <v>0</v>
      </c>
      <c r="AN2415" s="455" t="n">
        <v>0</v>
      </c>
      <c r="AO2415" s="455" t="n">
        <v>0</v>
      </c>
      <c r="AP2415" s="455" t="n">
        <v>0</v>
      </c>
      <c r="AQ2415" s="455" t="n">
        <v>0</v>
      </c>
      <c r="AR2415" s="418" t="inlineStr"/>
      <c r="AS2415" s="418" t="inlineStr">
        <is>
          <t>LOCAL CHARGE &amp; OTHER</t>
        </is>
      </c>
      <c r="AT2415" s="418" t="inlineStr">
        <is>
          <t>បានប្រកាសពន្ធ</t>
        </is>
      </c>
    </row>
    <row r="2416">
      <c r="A2416" s="417" t="n">
        <v>2407</v>
      </c>
      <c r="B2416" s="418" t="inlineStr">
        <is>
          <t>THC Fee, LCL Fee, Scanning Fee, Doc Fee, DO Fee, Agency Fee and CIC</t>
        </is>
      </c>
      <c r="C2416" s="418" t="inlineStr">
        <is>
          <t>អេភីអិល ឡូយីស្ទីក (ខេមបូឌា) ភីធីអ៊ី អិលធីឌី</t>
        </is>
      </c>
      <c r="D2416" s="418" t="inlineStr">
        <is>
          <t>L001-100046460</t>
        </is>
      </c>
      <c r="E2416" s="418" t="inlineStr">
        <is>
          <t>PNHL490929</t>
        </is>
      </c>
      <c r="F2416" s="419" t="n">
        <v>44879</v>
      </c>
      <c r="G2416" s="420" t="n">
        <v>232097</v>
      </c>
      <c r="H2416" s="418" t="n"/>
      <c r="I2416" s="455" t="n">
        <v>232097</v>
      </c>
      <c r="J2416" s="418">
        <f>IF(L2416&lt;&gt;"",L2416,K2416)</f>
        <v/>
      </c>
      <c r="K2416" s="418">
        <f>IF(AND(T2416=TRUE, U2416=TRUE, V2416=TRUE), IF(W2416&lt;-0.05, "អនុញ្ញាត (អ្នកផ្គត់ផ្គង់ប្រកាសខ្វះ)", "បានប្រកាស (អនុញ្ញាត)"), IF(AND(T2416=FALSE, U2416=FALSE, V2416=FALSE), "ព្យួរទុក (មិនមានទិន្នន័យ)", "ប្រកាសខុស (ព្យួរទុក)"))</f>
        <v/>
      </c>
      <c r="L2416" s="418" t="inlineStr"/>
      <c r="M2416" s="418" t="inlineStr"/>
      <c r="N2416" s="455" t="n"/>
      <c r="O2416" s="455">
        <f>IF(W2416&lt;0,AI2416,I2416)</f>
        <v/>
      </c>
      <c r="P2416" s="455">
        <f>I2416-O2416</f>
        <v/>
      </c>
      <c r="Q2416" s="418" t="n"/>
      <c r="R2416" s="418" t="inlineStr">
        <is>
          <t>PNHL490929</t>
        </is>
      </c>
      <c r="S2416" s="418" t="inlineStr">
        <is>
          <t>PNHL490929</t>
        </is>
      </c>
      <c r="T2416" s="418">
        <f>R2416=S2416</f>
        <v/>
      </c>
      <c r="U2416" s="418">
        <f>AND(MONTH(F2416)=MONTH(Y2416), YEAR(F2416)=YEAR(Y2416))</f>
        <v/>
      </c>
      <c r="V2416" s="418">
        <f>AND(AC2416&lt;&gt;"", 'Company information'!D$4&lt;&gt;"", RIGHT(SUBSTITUTE(AC2416,"-",""),9)=RIGHT(SUBSTITUTE('Company information'!D$4,"-",""),9))</f>
        <v/>
      </c>
      <c r="W2416" s="418">
        <f>AI2416-I2416</f>
        <v/>
      </c>
      <c r="X2416" s="455" t="n"/>
      <c r="Y2416" s="419" t="n">
        <v>44879</v>
      </c>
      <c r="Z2416" s="418" t="inlineStr">
        <is>
          <t>PNHL490929</t>
        </is>
      </c>
      <c r="AA2416" s="418" t="inlineStr"/>
      <c r="AB2416" s="418" t="inlineStr">
        <is>
          <t>បុគ្គលជាប់អាករ</t>
        </is>
      </c>
      <c r="AC2416" s="418" t="inlineStr">
        <is>
          <t>L001-100067123</t>
        </is>
      </c>
      <c r="AD2416" s="418" t="inlineStr">
        <is>
          <t>រីឡាយអេប៊ល សូស អ៊ិនដាសស្រ្ទៀល (ខេមបូឌា)</t>
        </is>
      </c>
      <c r="AE2416" s="455" t="n">
        <v>2553071</v>
      </c>
      <c r="AF2416" s="455" t="n">
        <v>2320974</v>
      </c>
      <c r="AG2416" s="455" t="n">
        <v>0</v>
      </c>
      <c r="AH2416" s="455" t="n">
        <v>0</v>
      </c>
      <c r="AI2416" s="455" t="n">
        <v>232097</v>
      </c>
      <c r="AJ2416" s="455" t="n">
        <v>0</v>
      </c>
      <c r="AK2416" s="455" t="n">
        <v>0</v>
      </c>
      <c r="AL2416" s="455" t="n">
        <v>0</v>
      </c>
      <c r="AM2416" s="455" t="n">
        <v>0</v>
      </c>
      <c r="AN2416" s="455" t="n">
        <v>0</v>
      </c>
      <c r="AO2416" s="455" t="n">
        <v>0</v>
      </c>
      <c r="AP2416" s="455" t="n">
        <v>0</v>
      </c>
      <c r="AQ2416" s="455" t="n">
        <v>0</v>
      </c>
      <c r="AR2416" s="418" t="inlineStr"/>
      <c r="AS2416" s="418" t="inlineStr">
        <is>
          <t>LOCAL CHARGE &amp; OTHER</t>
        </is>
      </c>
      <c r="AT2416" s="418" t="inlineStr">
        <is>
          <t>បានប្រកាសពន្ធ</t>
        </is>
      </c>
    </row>
    <row r="2417">
      <c r="A2417" s="417" t="n">
        <v>2408</v>
      </c>
      <c r="B2417" s="418" t="inlineStr">
        <is>
          <t>Import Shipment Expense</t>
        </is>
      </c>
      <c r="C2417" s="418" t="inlineStr">
        <is>
          <t>អេភីអិល ឡូយីស្ទីក (ខេមបូឌា) ភីធីអ៊ី អិលធីឌី</t>
        </is>
      </c>
      <c r="D2417" s="418" t="inlineStr">
        <is>
          <t>L001-100046460</t>
        </is>
      </c>
      <c r="E2417" s="418" t="inlineStr">
        <is>
          <t>PNHL490928</t>
        </is>
      </c>
      <c r="F2417" s="419" t="n">
        <v>44879</v>
      </c>
      <c r="G2417" s="420" t="n">
        <v>326460</v>
      </c>
      <c r="H2417" s="418" t="n"/>
      <c r="I2417" s="455" t="n">
        <v>326460</v>
      </c>
      <c r="J2417" s="418">
        <f>IF(L2417&lt;&gt;"",L2417,K2417)</f>
        <v/>
      </c>
      <c r="K2417" s="418">
        <f>IF(AND(T2417=TRUE, U2417=TRUE, V2417=TRUE), IF(W2417&lt;-0.05, "អនុញ្ញាត (អ្នកផ្គត់ផ្គង់ប្រកាសខ្វះ)", "បានប្រកាស (អនុញ្ញាត)"), IF(AND(T2417=FALSE, U2417=FALSE, V2417=FALSE), "ព្យួរទុក (មិនមានទិន្នន័យ)", "ប្រកាសខុស (ព្យួរទុក)"))</f>
        <v/>
      </c>
      <c r="L2417" s="418" t="inlineStr"/>
      <c r="M2417" s="418" t="inlineStr"/>
      <c r="N2417" s="455" t="n"/>
      <c r="O2417" s="455">
        <f>IF(W2417&lt;0,AI2417,I2417)</f>
        <v/>
      </c>
      <c r="P2417" s="455">
        <f>I2417-O2417</f>
        <v/>
      </c>
      <c r="Q2417" s="418" t="n"/>
      <c r="R2417" s="418" t="inlineStr">
        <is>
          <t>PNHL490928</t>
        </is>
      </c>
      <c r="S2417" s="418" t="inlineStr">
        <is>
          <t>PNHL490928</t>
        </is>
      </c>
      <c r="T2417" s="418">
        <f>R2417=S2417</f>
        <v/>
      </c>
      <c r="U2417" s="418">
        <f>AND(MONTH(F2417)=MONTH(Y2417), YEAR(F2417)=YEAR(Y2417))</f>
        <v/>
      </c>
      <c r="V2417" s="418">
        <f>AND(AC2417&lt;&gt;"", 'Company information'!D$4&lt;&gt;"", RIGHT(SUBSTITUTE(AC2417,"-",""),9)=RIGHT(SUBSTITUTE('Company information'!D$4,"-",""),9))</f>
        <v/>
      </c>
      <c r="W2417" s="418">
        <f>AI2417-I2417</f>
        <v/>
      </c>
      <c r="X2417" s="455" t="n"/>
      <c r="Y2417" s="419" t="n">
        <v>44879</v>
      </c>
      <c r="Z2417" s="418" t="inlineStr">
        <is>
          <t>PNHL490928</t>
        </is>
      </c>
      <c r="AA2417" s="418" t="inlineStr"/>
      <c r="AB2417" s="418" t="inlineStr">
        <is>
          <t>បុគ្គលជាប់អាករ</t>
        </is>
      </c>
      <c r="AC2417" s="418" t="inlineStr">
        <is>
          <t>L001-100067123</t>
        </is>
      </c>
      <c r="AD2417" s="418" t="inlineStr">
        <is>
          <t>រីឡាយអេប៊ល សូស អ៊ិនដាសស្រ្ទៀល (ខេមបូឌា)</t>
        </is>
      </c>
      <c r="AE2417" s="455" t="n">
        <v>3591062</v>
      </c>
      <c r="AF2417" s="455" t="n">
        <v>3264602</v>
      </c>
      <c r="AG2417" s="455" t="n">
        <v>0</v>
      </c>
      <c r="AH2417" s="455" t="n">
        <v>0</v>
      </c>
      <c r="AI2417" s="455" t="n">
        <v>326460</v>
      </c>
      <c r="AJ2417" s="455" t="n">
        <v>0</v>
      </c>
      <c r="AK2417" s="455" t="n">
        <v>0</v>
      </c>
      <c r="AL2417" s="455" t="n">
        <v>0</v>
      </c>
      <c r="AM2417" s="455" t="n">
        <v>0</v>
      </c>
      <c r="AN2417" s="455" t="n">
        <v>0</v>
      </c>
      <c r="AO2417" s="455" t="n">
        <v>0</v>
      </c>
      <c r="AP2417" s="455" t="n">
        <v>0</v>
      </c>
      <c r="AQ2417" s="455" t="n">
        <v>0</v>
      </c>
      <c r="AR2417" s="418" t="inlineStr"/>
      <c r="AS2417" s="418" t="inlineStr">
        <is>
          <t>LOCAL CHARGE &amp; OTHER</t>
        </is>
      </c>
      <c r="AT2417" s="418" t="inlineStr">
        <is>
          <t>បានប្រកាសពន្ធ</t>
        </is>
      </c>
    </row>
    <row r="2418">
      <c r="A2418" s="417" t="n">
        <v>2409</v>
      </c>
      <c r="B2418" s="418" t="inlineStr">
        <is>
          <t>Customs Clearance Fee and OT Charge Document</t>
        </is>
      </c>
      <c r="C2418" s="418" t="inlineStr">
        <is>
          <t>អេភីអិល ឡូយីស្ទីក (ខេមបូឌា) ភីធីអ៊ី អិលធីឌី</t>
        </is>
      </c>
      <c r="D2418" s="418" t="inlineStr">
        <is>
          <t>L001-100046460</t>
        </is>
      </c>
      <c r="E2418" s="418" t="inlineStr">
        <is>
          <t>KOEL822494</t>
        </is>
      </c>
      <c r="F2418" s="419" t="n">
        <v>44879</v>
      </c>
      <c r="G2418" s="420" t="n">
        <v>502954</v>
      </c>
      <c r="H2418" s="418" t="n"/>
      <c r="I2418" s="455" t="n">
        <v>502954</v>
      </c>
      <c r="J2418" s="418">
        <f>IF(L2418&lt;&gt;"",L2418,K2418)</f>
        <v/>
      </c>
      <c r="K2418" s="418">
        <f>IF(AND(T2418=TRUE, U2418=TRUE, V2418=TRUE), IF(W2418&lt;-0.05, "អនុញ្ញាត (អ្នកផ្គត់ផ្គង់ប្រកាសខ្វះ)", "បានប្រកាស (អនុញ្ញាត)"), IF(AND(T2418=FALSE, U2418=FALSE, V2418=FALSE), "ព្យួរទុក (មិនមានទិន្នន័យ)", "ប្រកាសខុស (ព្យួរទុក)"))</f>
        <v/>
      </c>
      <c r="L2418" s="418" t="inlineStr"/>
      <c r="M2418" s="418" t="inlineStr"/>
      <c r="N2418" s="455" t="n"/>
      <c r="O2418" s="455">
        <f>IF(W2418&lt;0,AI2418,I2418)</f>
        <v/>
      </c>
      <c r="P2418" s="455">
        <f>I2418-O2418</f>
        <v/>
      </c>
      <c r="Q2418" s="418" t="n"/>
      <c r="R2418" s="418" t="inlineStr">
        <is>
          <t>KOEL822494</t>
        </is>
      </c>
      <c r="S2418" s="418" t="inlineStr">
        <is>
          <t>KOEL822494</t>
        </is>
      </c>
      <c r="T2418" s="418">
        <f>R2418=S2418</f>
        <v/>
      </c>
      <c r="U2418" s="418">
        <f>AND(MONTH(F2418)=MONTH(Y2418), YEAR(F2418)=YEAR(Y2418))</f>
        <v/>
      </c>
      <c r="V2418" s="418">
        <f>AND(AC2418&lt;&gt;"", 'Company information'!D$4&lt;&gt;"", RIGHT(SUBSTITUTE(AC2418,"-",""),9)=RIGHT(SUBSTITUTE('Company information'!D$4,"-",""),9))</f>
        <v/>
      </c>
      <c r="W2418" s="418">
        <f>AI2418-I2418</f>
        <v/>
      </c>
      <c r="X2418" s="455" t="n"/>
      <c r="Y2418" s="419" t="n">
        <v>44879</v>
      </c>
      <c r="Z2418" s="418" t="inlineStr">
        <is>
          <t>KOEL822494</t>
        </is>
      </c>
      <c r="AA2418" s="418" t="inlineStr"/>
      <c r="AB2418" s="418" t="inlineStr">
        <is>
          <t>បុគ្គលជាប់អាករ</t>
        </is>
      </c>
      <c r="AC2418" s="418" t="inlineStr">
        <is>
          <t>L001-100067123</t>
        </is>
      </c>
      <c r="AD2418" s="418" t="inlineStr">
        <is>
          <t>រីឡាយអេប៊ល សូស អ៊ិនដាសស្រ្ទៀល (ខេមបូឌា)</t>
        </is>
      </c>
      <c r="AE2418" s="455" t="n">
        <v>5532497</v>
      </c>
      <c r="AF2418" s="455" t="n">
        <v>5029543</v>
      </c>
      <c r="AG2418" s="455" t="n">
        <v>0</v>
      </c>
      <c r="AH2418" s="455" t="n">
        <v>0</v>
      </c>
      <c r="AI2418" s="455" t="n">
        <v>502954</v>
      </c>
      <c r="AJ2418" s="455" t="n">
        <v>0</v>
      </c>
      <c r="AK2418" s="455" t="n">
        <v>0</v>
      </c>
      <c r="AL2418" s="455" t="n">
        <v>0</v>
      </c>
      <c r="AM2418" s="455" t="n">
        <v>0</v>
      </c>
      <c r="AN2418" s="455" t="n">
        <v>0</v>
      </c>
      <c r="AO2418" s="455" t="n">
        <v>0</v>
      </c>
      <c r="AP2418" s="455" t="n">
        <v>0</v>
      </c>
      <c r="AQ2418" s="455" t="n">
        <v>0</v>
      </c>
      <c r="AR2418" s="418" t="inlineStr"/>
      <c r="AS2418" s="418" t="inlineStr">
        <is>
          <t>LOCAL CHARGE &amp; OTHER</t>
        </is>
      </c>
      <c r="AT2418" s="418" t="inlineStr">
        <is>
          <t>បានប្រកាសពន្ធ</t>
        </is>
      </c>
    </row>
    <row r="2419">
      <c r="A2419" s="417" t="n">
        <v>2410</v>
      </c>
      <c r="B2419" s="418" t="inlineStr">
        <is>
          <t>Customs Clearance Fee and OT Charge Document</t>
        </is>
      </c>
      <c r="C2419" s="418" t="inlineStr">
        <is>
          <t>ដាប់បែលយូភីអិល (ខេមបូឌា) ឯ.ក</t>
        </is>
      </c>
      <c r="D2419" s="418" t="inlineStr">
        <is>
          <t>K005-901800929</t>
        </is>
      </c>
      <c r="E2419" s="418" t="inlineStr">
        <is>
          <t>22-3205</t>
        </is>
      </c>
      <c r="F2419" s="419" t="n">
        <v>44883</v>
      </c>
      <c r="G2419" s="420" t="n">
        <v>18621</v>
      </c>
      <c r="H2419" s="418" t="n"/>
      <c r="I2419" s="455" t="n">
        <v>18621</v>
      </c>
      <c r="J2419" s="418">
        <f>IF(L2419&lt;&gt;"",L2419,K2419)</f>
        <v/>
      </c>
      <c r="K2419" s="418">
        <f>IF(AND(T2419=TRUE, U2419=TRUE, V2419=TRUE), IF(W2419&lt;-0.05, "អនុញ្ញាត (អ្នកផ្គត់ផ្គង់ប្រកាសខ្វះ)", "បានប្រកាស (អនុញ្ញាត)"), IF(AND(T2419=FALSE, U2419=FALSE, V2419=FALSE), "ព្យួរទុក (មិនមានទិន្នន័យ)", "ប្រកាសខុស (ព្យួរទុក)"))</f>
        <v/>
      </c>
      <c r="L2419" s="418" t="inlineStr"/>
      <c r="M2419" s="418" t="inlineStr"/>
      <c r="N2419" s="455" t="n"/>
      <c r="O2419" s="455">
        <f>IF(W2419&lt;0,AI2419,I2419)</f>
        <v/>
      </c>
      <c r="P2419" s="455">
        <f>I2419-O2419</f>
        <v/>
      </c>
      <c r="Q2419" s="418" t="n"/>
      <c r="R2419" s="418" t="inlineStr">
        <is>
          <t>22-3205</t>
        </is>
      </c>
      <c r="S2419" s="418" t="inlineStr">
        <is>
          <t>22-3205</t>
        </is>
      </c>
      <c r="T2419" s="418">
        <f>R2419=S2419</f>
        <v/>
      </c>
      <c r="U2419" s="418">
        <f>AND(MONTH(F2419)=MONTH(Y2419), YEAR(F2419)=YEAR(Y2419))</f>
        <v/>
      </c>
      <c r="V2419" s="418">
        <f>AND(AC2419&lt;&gt;"", 'Company information'!D$4&lt;&gt;"", RIGHT(SUBSTITUTE(AC2419,"-",""),9)=RIGHT(SUBSTITUTE('Company information'!D$4,"-",""),9))</f>
        <v/>
      </c>
      <c r="W2419" s="418">
        <f>AI2419-I2419</f>
        <v/>
      </c>
      <c r="X2419" s="455" t="n"/>
      <c r="Y2419" s="419" t="n">
        <v>44883</v>
      </c>
      <c r="Z2419" s="418" t="inlineStr">
        <is>
          <t>22-3205</t>
        </is>
      </c>
      <c r="AA2419" s="418" t="inlineStr"/>
      <c r="AB2419" s="418" t="inlineStr">
        <is>
          <t>បុគ្គលជាប់អាករ</t>
        </is>
      </c>
      <c r="AC2419" s="418" t="inlineStr">
        <is>
          <t>L001-100067123</t>
        </is>
      </c>
      <c r="AD2419" s="418" t="inlineStr">
        <is>
          <t>រីឡាយអេប៊ល សូស អ៊ិនដាសស្រ្ទៀល (ខេមបូឌា)</t>
        </is>
      </c>
      <c r="AE2419" s="455" t="n">
        <v>204831</v>
      </c>
      <c r="AF2419" s="455" t="n">
        <v>186210</v>
      </c>
      <c r="AG2419" s="455" t="n">
        <v>0</v>
      </c>
      <c r="AH2419" s="455" t="n">
        <v>0</v>
      </c>
      <c r="AI2419" s="455" t="n">
        <v>18621</v>
      </c>
      <c r="AJ2419" s="455" t="n">
        <v>0</v>
      </c>
      <c r="AK2419" s="455" t="n">
        <v>0</v>
      </c>
      <c r="AL2419" s="455" t="n">
        <v>0</v>
      </c>
      <c r="AM2419" s="455" t="n">
        <v>0</v>
      </c>
      <c r="AN2419" s="455" t="n">
        <v>0</v>
      </c>
      <c r="AO2419" s="455" t="n">
        <v>0</v>
      </c>
      <c r="AP2419" s="455" t="n">
        <v>0</v>
      </c>
      <c r="AQ2419" s="455" t="n">
        <v>0</v>
      </c>
      <c r="AR2419" s="418" t="inlineStr"/>
      <c r="AS2419" s="418" t="inlineStr">
        <is>
          <t>TRADE REVENUE</t>
        </is>
      </c>
      <c r="AT2419" s="418" t="inlineStr">
        <is>
          <t>បានប្រកាសពន្ធ</t>
        </is>
      </c>
    </row>
    <row r="2420">
      <c r="A2420" s="417" t="n">
        <v>2411</v>
      </c>
      <c r="B2420" s="418" t="inlineStr">
        <is>
          <t>Customs Clearance Fee and OT Charge Document</t>
        </is>
      </c>
      <c r="C2420" s="418" t="inlineStr">
        <is>
          <t>ដាប់បែលយូភីអិល (ខេមបូឌា) ឯ.ក</t>
        </is>
      </c>
      <c r="D2420" s="418" t="inlineStr">
        <is>
          <t>K005-901800929</t>
        </is>
      </c>
      <c r="E2420" s="418" t="inlineStr">
        <is>
          <t>22-3148</t>
        </is>
      </c>
      <c r="F2420" s="419" t="n">
        <v>44883</v>
      </c>
      <c r="G2420" s="420" t="n">
        <v>37242</v>
      </c>
      <c r="H2420" s="418" t="n"/>
      <c r="I2420" s="455" t="n">
        <v>37242</v>
      </c>
      <c r="J2420" s="418">
        <f>IF(L2420&lt;&gt;"",L2420,K2420)</f>
        <v/>
      </c>
      <c r="K2420" s="418">
        <f>IF(AND(T2420=TRUE, U2420=TRUE, V2420=TRUE), IF(W2420&lt;-0.05, "អនុញ្ញាត (អ្នកផ្គត់ផ្គង់ប្រកាសខ្វះ)", "បានប្រកាស (អនុញ្ញាត)"), IF(AND(T2420=FALSE, U2420=FALSE, V2420=FALSE), "ព្យួរទុក (មិនមានទិន្នន័យ)", "ប្រកាសខុស (ព្យួរទុក)"))</f>
        <v/>
      </c>
      <c r="L2420" s="418" t="inlineStr"/>
      <c r="M2420" s="418" t="inlineStr"/>
      <c r="N2420" s="455" t="n"/>
      <c r="O2420" s="455">
        <f>IF(W2420&lt;0,AI2420,I2420)</f>
        <v/>
      </c>
      <c r="P2420" s="455">
        <f>I2420-O2420</f>
        <v/>
      </c>
      <c r="Q2420" s="418" t="n"/>
      <c r="R2420" s="418" t="inlineStr">
        <is>
          <t>22-3148</t>
        </is>
      </c>
      <c r="S2420" s="418" t="inlineStr">
        <is>
          <t>22-3148</t>
        </is>
      </c>
      <c r="T2420" s="418">
        <f>R2420=S2420</f>
        <v/>
      </c>
      <c r="U2420" s="418">
        <f>AND(MONTH(F2420)=MONTH(Y2420), YEAR(F2420)=YEAR(Y2420))</f>
        <v/>
      </c>
      <c r="V2420" s="418">
        <f>AND(AC2420&lt;&gt;"", 'Company information'!D$4&lt;&gt;"", RIGHT(SUBSTITUTE(AC2420,"-",""),9)=RIGHT(SUBSTITUTE('Company information'!D$4,"-",""),9))</f>
        <v/>
      </c>
      <c r="W2420" s="418">
        <f>AI2420-I2420</f>
        <v/>
      </c>
      <c r="X2420" s="455" t="n"/>
      <c r="Y2420" s="419" t="n">
        <v>44883</v>
      </c>
      <c r="Z2420" s="418" t="inlineStr">
        <is>
          <t>22-3148</t>
        </is>
      </c>
      <c r="AA2420" s="418" t="inlineStr"/>
      <c r="AB2420" s="418" t="inlineStr">
        <is>
          <t>បុគ្គលជាប់អាករ</t>
        </is>
      </c>
      <c r="AC2420" s="418" t="inlineStr">
        <is>
          <t>L001-100067123</t>
        </is>
      </c>
      <c r="AD2420" s="418" t="inlineStr">
        <is>
          <t>រីឡាយអេប៊ល សូស អ៊ិនដាសស្រ្ទៀល (ខេមបូឌា)</t>
        </is>
      </c>
      <c r="AE2420" s="455" t="n">
        <v>409662</v>
      </c>
      <c r="AF2420" s="455" t="n">
        <v>372420</v>
      </c>
      <c r="AG2420" s="455" t="n">
        <v>0</v>
      </c>
      <c r="AH2420" s="455" t="n">
        <v>0</v>
      </c>
      <c r="AI2420" s="455" t="n">
        <v>37242</v>
      </c>
      <c r="AJ2420" s="455" t="n">
        <v>0</v>
      </c>
      <c r="AK2420" s="455" t="n">
        <v>0</v>
      </c>
      <c r="AL2420" s="455" t="n">
        <v>0</v>
      </c>
      <c r="AM2420" s="455" t="n">
        <v>0</v>
      </c>
      <c r="AN2420" s="455" t="n">
        <v>0</v>
      </c>
      <c r="AO2420" s="455" t="n">
        <v>0</v>
      </c>
      <c r="AP2420" s="455" t="n">
        <v>0</v>
      </c>
      <c r="AQ2420" s="455" t="n">
        <v>0</v>
      </c>
      <c r="AR2420" s="418" t="inlineStr"/>
      <c r="AS2420" s="418" t="inlineStr">
        <is>
          <t>TRADE REVENUE</t>
        </is>
      </c>
      <c r="AT2420" s="418" t="inlineStr">
        <is>
          <t>បានប្រកាសពន្ធ</t>
        </is>
      </c>
    </row>
    <row r="2421">
      <c r="A2421" s="417" t="n">
        <v>2412</v>
      </c>
      <c r="B2421" s="418" t="inlineStr">
        <is>
          <t>Customs Clearance Fee</t>
        </is>
      </c>
      <c r="C2421" s="418" t="inlineStr">
        <is>
          <t>ដាប់បែលយូភីអិល (ខេមបូឌា) ឯ.ក</t>
        </is>
      </c>
      <c r="D2421" s="418" t="inlineStr">
        <is>
          <t>K005-901800929</t>
        </is>
      </c>
      <c r="E2421" s="418" t="inlineStr">
        <is>
          <t>22-3147</t>
        </is>
      </c>
      <c r="F2421" s="419" t="n">
        <v>44883</v>
      </c>
      <c r="G2421" s="420" t="n">
        <v>369110</v>
      </c>
      <c r="H2421" s="418" t="n"/>
      <c r="I2421" s="455" t="n">
        <v>369110</v>
      </c>
      <c r="J2421" s="418">
        <f>IF(L2421&lt;&gt;"",L2421,K2421)</f>
        <v/>
      </c>
      <c r="K2421" s="418">
        <f>IF(AND(T2421=TRUE, U2421=TRUE, V2421=TRUE), IF(W2421&lt;-0.05, "អនុញ្ញាត (អ្នកផ្គត់ផ្គង់ប្រកាសខ្វះ)", "បានប្រកាស (អនុញ្ញាត)"), IF(AND(T2421=FALSE, U2421=FALSE, V2421=FALSE), "ព្យួរទុក (មិនមានទិន្នន័យ)", "ប្រកាសខុស (ព្យួរទុក)"))</f>
        <v/>
      </c>
      <c r="L2421" s="418" t="inlineStr"/>
      <c r="M2421" s="418" t="inlineStr"/>
      <c r="N2421" s="455" t="n"/>
      <c r="O2421" s="455">
        <f>IF(W2421&lt;0,AI2421,I2421)</f>
        <v/>
      </c>
      <c r="P2421" s="455">
        <f>I2421-O2421</f>
        <v/>
      </c>
      <c r="Q2421" s="418" t="n"/>
      <c r="R2421" s="418" t="inlineStr">
        <is>
          <t>22-3147</t>
        </is>
      </c>
      <c r="S2421" s="418" t="inlineStr">
        <is>
          <t>22-3147</t>
        </is>
      </c>
      <c r="T2421" s="418">
        <f>R2421=S2421</f>
        <v/>
      </c>
      <c r="U2421" s="418">
        <f>AND(MONTH(F2421)=MONTH(Y2421), YEAR(F2421)=YEAR(Y2421))</f>
        <v/>
      </c>
      <c r="V2421" s="418">
        <f>AND(AC2421&lt;&gt;"", 'Company information'!D$4&lt;&gt;"", RIGHT(SUBSTITUTE(AC2421,"-",""),9)=RIGHT(SUBSTITUTE('Company information'!D$4,"-",""),9))</f>
        <v/>
      </c>
      <c r="W2421" s="418">
        <f>AI2421-I2421</f>
        <v/>
      </c>
      <c r="X2421" s="455" t="n"/>
      <c r="Y2421" s="419" t="n">
        <v>44883</v>
      </c>
      <c r="Z2421" s="418" t="inlineStr">
        <is>
          <t>22-3147</t>
        </is>
      </c>
      <c r="AA2421" s="418" t="inlineStr"/>
      <c r="AB2421" s="418" t="inlineStr">
        <is>
          <t>បុគ្គលជាប់អាករ</t>
        </is>
      </c>
      <c r="AC2421" s="418" t="inlineStr">
        <is>
          <t>L001-100067123</t>
        </is>
      </c>
      <c r="AD2421" s="418" t="inlineStr">
        <is>
          <t>រីឡាយអេប៊ល សូស អ៊ិនដាសស្រ្ទៀល (ខេមបូឌា)</t>
        </is>
      </c>
      <c r="AE2421" s="455" t="n">
        <v>4060206</v>
      </c>
      <c r="AF2421" s="455" t="n">
        <v>3691096</v>
      </c>
      <c r="AG2421" s="455" t="n">
        <v>0</v>
      </c>
      <c r="AH2421" s="455" t="n">
        <v>0</v>
      </c>
      <c r="AI2421" s="455" t="n">
        <v>369110</v>
      </c>
      <c r="AJ2421" s="455" t="n">
        <v>0</v>
      </c>
      <c r="AK2421" s="455" t="n">
        <v>0</v>
      </c>
      <c r="AL2421" s="455" t="n">
        <v>0</v>
      </c>
      <c r="AM2421" s="455" t="n">
        <v>0</v>
      </c>
      <c r="AN2421" s="455" t="n">
        <v>0</v>
      </c>
      <c r="AO2421" s="455" t="n">
        <v>0</v>
      </c>
      <c r="AP2421" s="455" t="n">
        <v>0</v>
      </c>
      <c r="AQ2421" s="455" t="n">
        <v>0</v>
      </c>
      <c r="AR2421" s="418" t="inlineStr"/>
      <c r="AS2421" s="418" t="inlineStr">
        <is>
          <t>TRADE REVENUE</t>
        </is>
      </c>
      <c r="AT2421" s="418" t="inlineStr">
        <is>
          <t>បានប្រកាសពន្ធ</t>
        </is>
      </c>
    </row>
    <row r="2422">
      <c r="A2422" s="417" t="n">
        <v>2413</v>
      </c>
      <c r="B2422" s="418" t="inlineStr">
        <is>
          <t>Customs Clearance Fee</t>
        </is>
      </c>
      <c r="C2422" s="418" t="inlineStr">
        <is>
          <t>ដាប់បែលយូភីអិល (ខេមបូឌា) ឯ.ក</t>
        </is>
      </c>
      <c r="D2422" s="418" t="inlineStr">
        <is>
          <t>K005-901800929</t>
        </is>
      </c>
      <c r="E2422" s="418" t="inlineStr">
        <is>
          <t>22-3146</t>
        </is>
      </c>
      <c r="F2422" s="419" t="n">
        <v>44883</v>
      </c>
      <c r="G2422" s="420" t="n">
        <v>206810</v>
      </c>
      <c r="H2422" s="418" t="n"/>
      <c r="I2422" s="455" t="n">
        <v>206810</v>
      </c>
      <c r="J2422" s="418">
        <f>IF(L2422&lt;&gt;"",L2422,K2422)</f>
        <v/>
      </c>
      <c r="K2422" s="418">
        <f>IF(AND(T2422=TRUE, U2422=TRUE, V2422=TRUE), IF(W2422&lt;-0.05, "អនុញ្ញាត (អ្នកផ្គត់ផ្គង់ប្រកាសខ្វះ)", "បានប្រកាស (អនុញ្ញាត)"), IF(AND(T2422=FALSE, U2422=FALSE, V2422=FALSE), "ព្យួរទុក (មិនមានទិន្នន័យ)", "ប្រកាសខុស (ព្យួរទុក)"))</f>
        <v/>
      </c>
      <c r="L2422" s="418" t="inlineStr"/>
      <c r="M2422" s="418" t="inlineStr"/>
      <c r="N2422" s="455" t="n"/>
      <c r="O2422" s="455">
        <f>IF(W2422&lt;0,AI2422,I2422)</f>
        <v/>
      </c>
      <c r="P2422" s="455">
        <f>I2422-O2422</f>
        <v/>
      </c>
      <c r="Q2422" s="418" t="n"/>
      <c r="R2422" s="418" t="inlineStr">
        <is>
          <t>22-3146</t>
        </is>
      </c>
      <c r="S2422" s="418" t="inlineStr">
        <is>
          <t>22-3146</t>
        </is>
      </c>
      <c r="T2422" s="418">
        <f>R2422=S2422</f>
        <v/>
      </c>
      <c r="U2422" s="418">
        <f>AND(MONTH(F2422)=MONTH(Y2422), YEAR(F2422)=YEAR(Y2422))</f>
        <v/>
      </c>
      <c r="V2422" s="418">
        <f>AND(AC2422&lt;&gt;"", 'Company information'!D$4&lt;&gt;"", RIGHT(SUBSTITUTE(AC2422,"-",""),9)=RIGHT(SUBSTITUTE('Company information'!D$4,"-",""),9))</f>
        <v/>
      </c>
      <c r="W2422" s="418">
        <f>AI2422-I2422</f>
        <v/>
      </c>
      <c r="X2422" s="455" t="n"/>
      <c r="Y2422" s="419" t="n">
        <v>44883</v>
      </c>
      <c r="Z2422" s="418" t="inlineStr">
        <is>
          <t>22-3146</t>
        </is>
      </c>
      <c r="AA2422" s="418" t="inlineStr"/>
      <c r="AB2422" s="418" t="inlineStr">
        <is>
          <t>បុគ្គលជាប់អាករ</t>
        </is>
      </c>
      <c r="AC2422" s="418" t="inlineStr">
        <is>
          <t>L001-100067123</t>
        </is>
      </c>
      <c r="AD2422" s="418" t="inlineStr">
        <is>
          <t>រីឡាយអេប៊ល សូស អ៊ិនដាសស្រ្ទៀល (ខេមបូឌា)</t>
        </is>
      </c>
      <c r="AE2422" s="455" t="n">
        <v>2274907</v>
      </c>
      <c r="AF2422" s="455" t="n">
        <v>2068097</v>
      </c>
      <c r="AG2422" s="455" t="n">
        <v>0</v>
      </c>
      <c r="AH2422" s="455" t="n">
        <v>0</v>
      </c>
      <c r="AI2422" s="455" t="n">
        <v>206810</v>
      </c>
      <c r="AJ2422" s="455" t="n">
        <v>0</v>
      </c>
      <c r="AK2422" s="455" t="n">
        <v>0</v>
      </c>
      <c r="AL2422" s="455" t="n">
        <v>0</v>
      </c>
      <c r="AM2422" s="455" t="n">
        <v>0</v>
      </c>
      <c r="AN2422" s="455" t="n">
        <v>0</v>
      </c>
      <c r="AO2422" s="455" t="n">
        <v>0</v>
      </c>
      <c r="AP2422" s="455" t="n">
        <v>0</v>
      </c>
      <c r="AQ2422" s="455" t="n">
        <v>0</v>
      </c>
      <c r="AR2422" s="418" t="inlineStr"/>
      <c r="AS2422" s="418" t="inlineStr">
        <is>
          <t>TRADE REVENUE</t>
        </is>
      </c>
      <c r="AT2422" s="418" t="inlineStr">
        <is>
          <t>បានប្រកាសពន្ធ</t>
        </is>
      </c>
    </row>
    <row r="2423">
      <c r="A2423" s="417" t="n">
        <v>2414</v>
      </c>
      <c r="B2423" s="418" t="inlineStr">
        <is>
          <t>Customs Clearance Fee</t>
        </is>
      </c>
      <c r="C2423" s="418" t="inlineStr">
        <is>
          <t>ដាប់បែលយូភីអិល (ខេមបូឌា) ឯ.ក</t>
        </is>
      </c>
      <c r="D2423" s="418" t="inlineStr">
        <is>
          <t>K005-901800929</t>
        </is>
      </c>
      <c r="E2423" s="418" t="inlineStr">
        <is>
          <t>22-3145</t>
        </is>
      </c>
      <c r="F2423" s="419" t="n">
        <v>44883</v>
      </c>
      <c r="G2423" s="420" t="n">
        <v>110278</v>
      </c>
      <c r="H2423" s="418" t="n"/>
      <c r="I2423" s="455" t="n">
        <v>110278</v>
      </c>
      <c r="J2423" s="418">
        <f>IF(L2423&lt;&gt;"",L2423,K2423)</f>
        <v/>
      </c>
      <c r="K2423" s="418">
        <f>IF(AND(T2423=TRUE, U2423=TRUE, V2423=TRUE), IF(W2423&lt;-0.05, "អនុញ្ញាត (អ្នកផ្គត់ផ្គង់ប្រកាសខ្វះ)", "បានប្រកាស (អនុញ្ញាត)"), IF(AND(T2423=FALSE, U2423=FALSE, V2423=FALSE), "ព្យួរទុក (មិនមានទិន្នន័យ)", "ប្រកាសខុស (ព្យួរទុក)"))</f>
        <v/>
      </c>
      <c r="L2423" s="418" t="inlineStr"/>
      <c r="M2423" s="418" t="inlineStr"/>
      <c r="N2423" s="455" t="n"/>
      <c r="O2423" s="455">
        <f>IF(W2423&lt;0,AI2423,I2423)</f>
        <v/>
      </c>
      <c r="P2423" s="455">
        <f>I2423-O2423</f>
        <v/>
      </c>
      <c r="Q2423" s="418" t="n"/>
      <c r="R2423" s="418" t="inlineStr">
        <is>
          <t>22-3145</t>
        </is>
      </c>
      <c r="S2423" s="418" t="inlineStr">
        <is>
          <t>22-3145</t>
        </is>
      </c>
      <c r="T2423" s="418">
        <f>R2423=S2423</f>
        <v/>
      </c>
      <c r="U2423" s="418">
        <f>AND(MONTH(F2423)=MONTH(Y2423), YEAR(F2423)=YEAR(Y2423))</f>
        <v/>
      </c>
      <c r="V2423" s="418">
        <f>AND(AC2423&lt;&gt;"", 'Company information'!D$4&lt;&gt;"", RIGHT(SUBSTITUTE(AC2423,"-",""),9)=RIGHT(SUBSTITUTE('Company information'!D$4,"-",""),9))</f>
        <v/>
      </c>
      <c r="W2423" s="418">
        <f>AI2423-I2423</f>
        <v/>
      </c>
      <c r="X2423" s="455" t="n"/>
      <c r="Y2423" s="419" t="n">
        <v>44883</v>
      </c>
      <c r="Z2423" s="418" t="inlineStr">
        <is>
          <t>22-3145</t>
        </is>
      </c>
      <c r="AA2423" s="418" t="inlineStr"/>
      <c r="AB2423" s="418" t="inlineStr">
        <is>
          <t>បុគ្គលជាប់អាករ</t>
        </is>
      </c>
      <c r="AC2423" s="418" t="inlineStr">
        <is>
          <t>L001-100067123</t>
        </is>
      </c>
      <c r="AD2423" s="418" t="inlineStr">
        <is>
          <t>រីឡាយអេប៊ល សូស អ៊ិនដាសស្រ្ទៀល (ខេមបូឌា)</t>
        </is>
      </c>
      <c r="AE2423" s="455" t="n">
        <v>1213055</v>
      </c>
      <c r="AF2423" s="455" t="n">
        <v>1102777</v>
      </c>
      <c r="AG2423" s="455" t="n">
        <v>0</v>
      </c>
      <c r="AH2423" s="455" t="n">
        <v>0</v>
      </c>
      <c r="AI2423" s="455" t="n">
        <v>110278</v>
      </c>
      <c r="AJ2423" s="455" t="n">
        <v>0</v>
      </c>
      <c r="AK2423" s="455" t="n">
        <v>0</v>
      </c>
      <c r="AL2423" s="455" t="n">
        <v>0</v>
      </c>
      <c r="AM2423" s="455" t="n">
        <v>0</v>
      </c>
      <c r="AN2423" s="455" t="n">
        <v>0</v>
      </c>
      <c r="AO2423" s="455" t="n">
        <v>0</v>
      </c>
      <c r="AP2423" s="455" t="n">
        <v>0</v>
      </c>
      <c r="AQ2423" s="455" t="n">
        <v>0</v>
      </c>
      <c r="AR2423" s="418" t="inlineStr"/>
      <c r="AS2423" s="418" t="inlineStr">
        <is>
          <t>TRADE REVENUE</t>
        </is>
      </c>
      <c r="AT2423" s="418" t="inlineStr">
        <is>
          <t>បានប្រកាសពន្ធ</t>
        </is>
      </c>
    </row>
    <row r="2424">
      <c r="A2424" s="417" t="n">
        <v>2415</v>
      </c>
      <c r="B2424" s="418" t="inlineStr">
        <is>
          <t>Customs Clearance Fee</t>
        </is>
      </c>
      <c r="C2424" s="418" t="inlineStr">
        <is>
          <t>ដាប់បែលយូភីអិល (ខេមបូឌា) ឯ.ក</t>
        </is>
      </c>
      <c r="D2424" s="418" t="inlineStr">
        <is>
          <t>K005-901800929</t>
        </is>
      </c>
      <c r="E2424" s="418" t="inlineStr">
        <is>
          <t>22-3144</t>
        </is>
      </c>
      <c r="F2424" s="419" t="n">
        <v>44883</v>
      </c>
      <c r="G2424" s="420" t="n">
        <v>110278</v>
      </c>
      <c r="H2424" s="418" t="n"/>
      <c r="I2424" s="455" t="n">
        <v>110278</v>
      </c>
      <c r="J2424" s="418">
        <f>IF(L2424&lt;&gt;"",L2424,K2424)</f>
        <v/>
      </c>
      <c r="K2424" s="418">
        <f>IF(AND(T2424=TRUE, U2424=TRUE, V2424=TRUE), IF(W2424&lt;-0.05, "អនុញ្ញាត (អ្នកផ្គត់ផ្គង់ប្រកាសខ្វះ)", "បានប្រកាស (អនុញ្ញាត)"), IF(AND(T2424=FALSE, U2424=FALSE, V2424=FALSE), "ព្យួរទុក (មិនមានទិន្នន័យ)", "ប្រកាសខុស (ព្យួរទុក)"))</f>
        <v/>
      </c>
      <c r="L2424" s="418" t="inlineStr"/>
      <c r="M2424" s="418" t="inlineStr"/>
      <c r="N2424" s="455" t="n"/>
      <c r="O2424" s="455">
        <f>IF(W2424&lt;0,AI2424,I2424)</f>
        <v/>
      </c>
      <c r="P2424" s="455">
        <f>I2424-O2424</f>
        <v/>
      </c>
      <c r="Q2424" s="418" t="n"/>
      <c r="R2424" s="418" t="inlineStr">
        <is>
          <t>22-3144</t>
        </is>
      </c>
      <c r="S2424" s="418" t="inlineStr">
        <is>
          <t>22-3144</t>
        </is>
      </c>
      <c r="T2424" s="418">
        <f>R2424=S2424</f>
        <v/>
      </c>
      <c r="U2424" s="418">
        <f>AND(MONTH(F2424)=MONTH(Y2424), YEAR(F2424)=YEAR(Y2424))</f>
        <v/>
      </c>
      <c r="V2424" s="418">
        <f>AND(AC2424&lt;&gt;"", 'Company information'!D$4&lt;&gt;"", RIGHT(SUBSTITUTE(AC2424,"-",""),9)=RIGHT(SUBSTITUTE('Company information'!D$4,"-",""),9))</f>
        <v/>
      </c>
      <c r="W2424" s="418">
        <f>AI2424-I2424</f>
        <v/>
      </c>
      <c r="X2424" s="455" t="n"/>
      <c r="Y2424" s="419" t="n">
        <v>44883</v>
      </c>
      <c r="Z2424" s="418" t="inlineStr">
        <is>
          <t>22-3144</t>
        </is>
      </c>
      <c r="AA2424" s="418" t="inlineStr"/>
      <c r="AB2424" s="418" t="inlineStr">
        <is>
          <t>បុគ្គលជាប់អាករ</t>
        </is>
      </c>
      <c r="AC2424" s="418" t="inlineStr">
        <is>
          <t>L001-100067123</t>
        </is>
      </c>
      <c r="AD2424" s="418" t="inlineStr">
        <is>
          <t>រីឡាយអេប៊ល សូស អ៊ិនដាសស្រ្ទៀល (ខេមបូឌា)</t>
        </is>
      </c>
      <c r="AE2424" s="455" t="n">
        <v>1213055</v>
      </c>
      <c r="AF2424" s="455" t="n">
        <v>1102777</v>
      </c>
      <c r="AG2424" s="455" t="n">
        <v>0</v>
      </c>
      <c r="AH2424" s="455" t="n">
        <v>0</v>
      </c>
      <c r="AI2424" s="455" t="n">
        <v>110278</v>
      </c>
      <c r="AJ2424" s="455" t="n">
        <v>0</v>
      </c>
      <c r="AK2424" s="455" t="n">
        <v>0</v>
      </c>
      <c r="AL2424" s="455" t="n">
        <v>0</v>
      </c>
      <c r="AM2424" s="455" t="n">
        <v>0</v>
      </c>
      <c r="AN2424" s="455" t="n">
        <v>0</v>
      </c>
      <c r="AO2424" s="455" t="n">
        <v>0</v>
      </c>
      <c r="AP2424" s="455" t="n">
        <v>0</v>
      </c>
      <c r="AQ2424" s="455" t="n">
        <v>0</v>
      </c>
      <c r="AR2424" s="418" t="inlineStr"/>
      <c r="AS2424" s="418" t="inlineStr">
        <is>
          <t>TRADE REVENUE</t>
        </is>
      </c>
      <c r="AT2424" s="418" t="inlineStr">
        <is>
          <t>បានប្រកាសពន្ធ</t>
        </is>
      </c>
    </row>
    <row r="2425">
      <c r="A2425" s="417" t="n">
        <v>2416</v>
      </c>
      <c r="B2425" s="418" t="inlineStr">
        <is>
          <t>Customs Clearance Fee</t>
        </is>
      </c>
      <c r="C2425" s="418" t="inlineStr">
        <is>
          <t>ដាប់បែលយូភីអិល (ខេមបូឌា) ឯ.ក</t>
        </is>
      </c>
      <c r="D2425" s="418" t="inlineStr">
        <is>
          <t>K005-901800929</t>
        </is>
      </c>
      <c r="E2425" s="418" t="inlineStr">
        <is>
          <t>22-3143</t>
        </is>
      </c>
      <c r="F2425" s="419" t="n">
        <v>44883</v>
      </c>
      <c r="G2425" s="420" t="n">
        <v>116951</v>
      </c>
      <c r="H2425" s="418" t="n"/>
      <c r="I2425" s="455" t="n">
        <v>116951</v>
      </c>
      <c r="J2425" s="418">
        <f>IF(L2425&lt;&gt;"",L2425,K2425)</f>
        <v/>
      </c>
      <c r="K2425" s="418">
        <f>IF(AND(T2425=TRUE, U2425=TRUE, V2425=TRUE), IF(W2425&lt;-0.05, "អនុញ្ញាត (អ្នកផ្គត់ផ្គង់ប្រកាសខ្វះ)", "បានប្រកាស (អនុញ្ញាត)"), IF(AND(T2425=FALSE, U2425=FALSE, V2425=FALSE), "ព្យួរទុក (មិនមានទិន្នន័យ)", "ប្រកាសខុស (ព្យួរទុក)"))</f>
        <v/>
      </c>
      <c r="L2425" s="418" t="inlineStr"/>
      <c r="M2425" s="418" t="inlineStr"/>
      <c r="N2425" s="455" t="n"/>
      <c r="O2425" s="455">
        <f>IF(W2425&lt;0,AI2425,I2425)</f>
        <v/>
      </c>
      <c r="P2425" s="455">
        <f>I2425-O2425</f>
        <v/>
      </c>
      <c r="Q2425" s="418" t="n"/>
      <c r="R2425" s="418" t="inlineStr">
        <is>
          <t>22-3143</t>
        </is>
      </c>
      <c r="S2425" s="418" t="inlineStr">
        <is>
          <t>22-3143</t>
        </is>
      </c>
      <c r="T2425" s="418">
        <f>R2425=S2425</f>
        <v/>
      </c>
      <c r="U2425" s="418">
        <f>AND(MONTH(F2425)=MONTH(Y2425), YEAR(F2425)=YEAR(Y2425))</f>
        <v/>
      </c>
      <c r="V2425" s="418">
        <f>AND(AC2425&lt;&gt;"", 'Company information'!D$4&lt;&gt;"", RIGHT(SUBSTITUTE(AC2425,"-",""),9)=RIGHT(SUBSTITUTE('Company information'!D$4,"-",""),9))</f>
        <v/>
      </c>
      <c r="W2425" s="418">
        <f>AI2425-I2425</f>
        <v/>
      </c>
      <c r="X2425" s="455" t="n"/>
      <c r="Y2425" s="419" t="n">
        <v>44883</v>
      </c>
      <c r="Z2425" s="418" t="inlineStr">
        <is>
          <t>22-3143</t>
        </is>
      </c>
      <c r="AA2425" s="418" t="inlineStr"/>
      <c r="AB2425" s="418" t="inlineStr">
        <is>
          <t>បុគ្គលជាប់អាករ</t>
        </is>
      </c>
      <c r="AC2425" s="418" t="inlineStr">
        <is>
          <t>L001-100067123</t>
        </is>
      </c>
      <c r="AD2425" s="418" t="inlineStr">
        <is>
          <t>រីឡាយអេប៊ល សូស អ៊ិនដាសស្រ្ទៀល (ខេមបូឌា)</t>
        </is>
      </c>
      <c r="AE2425" s="455" t="n">
        <v>1286463</v>
      </c>
      <c r="AF2425" s="455" t="n">
        <v>1169512</v>
      </c>
      <c r="AG2425" s="455" t="n">
        <v>0</v>
      </c>
      <c r="AH2425" s="455" t="n">
        <v>0</v>
      </c>
      <c r="AI2425" s="455" t="n">
        <v>116951</v>
      </c>
      <c r="AJ2425" s="455" t="n">
        <v>0</v>
      </c>
      <c r="AK2425" s="455" t="n">
        <v>0</v>
      </c>
      <c r="AL2425" s="455" t="n">
        <v>0</v>
      </c>
      <c r="AM2425" s="455" t="n">
        <v>0</v>
      </c>
      <c r="AN2425" s="455" t="n">
        <v>0</v>
      </c>
      <c r="AO2425" s="455" t="n">
        <v>0</v>
      </c>
      <c r="AP2425" s="455" t="n">
        <v>0</v>
      </c>
      <c r="AQ2425" s="455" t="n">
        <v>0</v>
      </c>
      <c r="AR2425" s="418" t="inlineStr"/>
      <c r="AS2425" s="418" t="inlineStr">
        <is>
          <t>TRADE REVENUE</t>
        </is>
      </c>
      <c r="AT2425" s="418" t="inlineStr">
        <is>
          <t>បានប្រកាសពន្ធ</t>
        </is>
      </c>
    </row>
    <row r="2426">
      <c r="A2426" s="417" t="n">
        <v>2417</v>
      </c>
      <c r="B2426" s="418" t="inlineStr">
        <is>
          <t>Customs Clearance Fee and OT Charge Document</t>
        </is>
      </c>
      <c r="C2426" s="418" t="inlineStr">
        <is>
          <t>ដាប់បែលយូភីអិល (ខេមបូឌា) ឯ.ក</t>
        </is>
      </c>
      <c r="D2426" s="418" t="inlineStr">
        <is>
          <t>K005-901800929</t>
        </is>
      </c>
      <c r="E2426" s="418" t="inlineStr">
        <is>
          <t>22-3142</t>
        </is>
      </c>
      <c r="F2426" s="419" t="n">
        <v>44883</v>
      </c>
      <c r="G2426" s="420" t="n">
        <v>110278</v>
      </c>
      <c r="H2426" s="418" t="n"/>
      <c r="I2426" s="455" t="n">
        <v>110278</v>
      </c>
      <c r="J2426" s="418">
        <f>IF(L2426&lt;&gt;"",L2426,K2426)</f>
        <v/>
      </c>
      <c r="K2426" s="418">
        <f>IF(AND(T2426=TRUE, U2426=TRUE, V2426=TRUE), IF(W2426&lt;-0.05, "អនុញ្ញាត (អ្នកផ្គត់ផ្គង់ប្រកាសខ្វះ)", "បានប្រកាស (អនុញ្ញាត)"), IF(AND(T2426=FALSE, U2426=FALSE, V2426=FALSE), "ព្យួរទុក (មិនមានទិន្នន័យ)", "ប្រកាសខុស (ព្យួរទុក)"))</f>
        <v/>
      </c>
      <c r="L2426" s="418" t="inlineStr"/>
      <c r="M2426" s="418" t="inlineStr"/>
      <c r="N2426" s="455" t="n"/>
      <c r="O2426" s="455">
        <f>IF(W2426&lt;0,AI2426,I2426)</f>
        <v/>
      </c>
      <c r="P2426" s="455">
        <f>I2426-O2426</f>
        <v/>
      </c>
      <c r="Q2426" s="418" t="n"/>
      <c r="R2426" s="418" t="inlineStr">
        <is>
          <t>22-3142</t>
        </is>
      </c>
      <c r="S2426" s="418" t="inlineStr">
        <is>
          <t>22-3142</t>
        </is>
      </c>
      <c r="T2426" s="418">
        <f>R2426=S2426</f>
        <v/>
      </c>
      <c r="U2426" s="418">
        <f>AND(MONTH(F2426)=MONTH(Y2426), YEAR(F2426)=YEAR(Y2426))</f>
        <v/>
      </c>
      <c r="V2426" s="418">
        <f>AND(AC2426&lt;&gt;"", 'Company information'!D$4&lt;&gt;"", RIGHT(SUBSTITUTE(AC2426,"-",""),9)=RIGHT(SUBSTITUTE('Company information'!D$4,"-",""),9))</f>
        <v/>
      </c>
      <c r="W2426" s="418">
        <f>AI2426-I2426</f>
        <v/>
      </c>
      <c r="X2426" s="455" t="n"/>
      <c r="Y2426" s="419" t="n">
        <v>44883</v>
      </c>
      <c r="Z2426" s="418" t="inlineStr">
        <is>
          <t>22-3142</t>
        </is>
      </c>
      <c r="AA2426" s="418" t="inlineStr"/>
      <c r="AB2426" s="418" t="inlineStr">
        <is>
          <t>បុគ្គលជាប់អាករ</t>
        </is>
      </c>
      <c r="AC2426" s="418" t="inlineStr">
        <is>
          <t>L001-100067123</t>
        </is>
      </c>
      <c r="AD2426" s="418" t="inlineStr">
        <is>
          <t>រីឡាយអេប៊ល សូស អ៊ិនដាសស្រ្ទៀល (ខេមបូឌា)</t>
        </is>
      </c>
      <c r="AE2426" s="455" t="n">
        <v>1213055</v>
      </c>
      <c r="AF2426" s="455" t="n">
        <v>1102777</v>
      </c>
      <c r="AG2426" s="455" t="n">
        <v>0</v>
      </c>
      <c r="AH2426" s="455" t="n">
        <v>0</v>
      </c>
      <c r="AI2426" s="455" t="n">
        <v>110278</v>
      </c>
      <c r="AJ2426" s="455" t="n">
        <v>0</v>
      </c>
      <c r="AK2426" s="455" t="n">
        <v>0</v>
      </c>
      <c r="AL2426" s="455" t="n">
        <v>0</v>
      </c>
      <c r="AM2426" s="455" t="n">
        <v>0</v>
      </c>
      <c r="AN2426" s="455" t="n">
        <v>0</v>
      </c>
      <c r="AO2426" s="455" t="n">
        <v>0</v>
      </c>
      <c r="AP2426" s="455" t="n">
        <v>0</v>
      </c>
      <c r="AQ2426" s="455" t="n">
        <v>0</v>
      </c>
      <c r="AR2426" s="418" t="inlineStr"/>
      <c r="AS2426" s="418" t="inlineStr">
        <is>
          <t>TRADE REVENUE</t>
        </is>
      </c>
      <c r="AT2426" s="418" t="inlineStr">
        <is>
          <t>បានប្រកាសពន្ធ</t>
        </is>
      </c>
    </row>
    <row r="2427">
      <c r="A2427" s="417" t="n">
        <v>2418</v>
      </c>
      <c r="B2427" s="418" t="inlineStr">
        <is>
          <t>Customs Clearance Fee</t>
        </is>
      </c>
      <c r="C2427" s="418" t="inlineStr">
        <is>
          <t>ដាប់បែលយូភីអិល (ខេមបូឌា) ឯ.ក</t>
        </is>
      </c>
      <c r="D2427" s="418" t="inlineStr">
        <is>
          <t>K005-901800929</t>
        </is>
      </c>
      <c r="E2427" s="418" t="inlineStr">
        <is>
          <t>22-3141</t>
        </is>
      </c>
      <c r="F2427" s="419" t="n">
        <v>44883</v>
      </c>
      <c r="G2427" s="420" t="n">
        <v>127985</v>
      </c>
      <c r="H2427" s="418" t="n"/>
      <c r="I2427" s="455" t="n">
        <v>127985</v>
      </c>
      <c r="J2427" s="418">
        <f>IF(L2427&lt;&gt;"",L2427,K2427)</f>
        <v/>
      </c>
      <c r="K2427" s="418">
        <f>IF(AND(T2427=TRUE, U2427=TRUE, V2427=TRUE), IF(W2427&lt;-0.05, "អនុញ្ញាត (អ្នកផ្គត់ផ្គង់ប្រកាសខ្វះ)", "បានប្រកាស (អនុញ្ញាត)"), IF(AND(T2427=FALSE, U2427=FALSE, V2427=FALSE), "ព្យួរទុក (មិនមានទិន្នន័យ)", "ប្រកាសខុស (ព្យួរទុក)"))</f>
        <v/>
      </c>
      <c r="L2427" s="418" t="inlineStr"/>
      <c r="M2427" s="418" t="inlineStr"/>
      <c r="N2427" s="455" t="n"/>
      <c r="O2427" s="455">
        <f>IF(W2427&lt;0,AI2427,I2427)</f>
        <v/>
      </c>
      <c r="P2427" s="455">
        <f>I2427-O2427</f>
        <v/>
      </c>
      <c r="Q2427" s="418" t="n"/>
      <c r="R2427" s="418" t="inlineStr">
        <is>
          <t>22-3141</t>
        </is>
      </c>
      <c r="S2427" s="418" t="inlineStr">
        <is>
          <t>22-3141</t>
        </is>
      </c>
      <c r="T2427" s="418">
        <f>R2427=S2427</f>
        <v/>
      </c>
      <c r="U2427" s="418">
        <f>AND(MONTH(F2427)=MONTH(Y2427), YEAR(F2427)=YEAR(Y2427))</f>
        <v/>
      </c>
      <c r="V2427" s="418">
        <f>AND(AC2427&lt;&gt;"", 'Company information'!D$4&lt;&gt;"", RIGHT(SUBSTITUTE(AC2427,"-",""),9)=RIGHT(SUBSTITUTE('Company information'!D$4,"-",""),9))</f>
        <v/>
      </c>
      <c r="W2427" s="418">
        <f>AI2427-I2427</f>
        <v/>
      </c>
      <c r="X2427" s="455" t="n"/>
      <c r="Y2427" s="419" t="n">
        <v>44883</v>
      </c>
      <c r="Z2427" s="418" t="inlineStr">
        <is>
          <t>22-3141</t>
        </is>
      </c>
      <c r="AA2427" s="418" t="inlineStr"/>
      <c r="AB2427" s="418" t="inlineStr">
        <is>
          <t>បុគ្គលជាប់អាករ</t>
        </is>
      </c>
      <c r="AC2427" s="418" t="inlineStr">
        <is>
          <t>L001-100067123</t>
        </is>
      </c>
      <c r="AD2427" s="418" t="inlineStr">
        <is>
          <t>រីឡាយអេប៊ល សូស អ៊ិនដាសស្រ្ទៀល (ខេមបូឌា)</t>
        </is>
      </c>
      <c r="AE2427" s="455" t="n">
        <v>1407830</v>
      </c>
      <c r="AF2427" s="455" t="n">
        <v>1279845</v>
      </c>
      <c r="AG2427" s="455" t="n">
        <v>0</v>
      </c>
      <c r="AH2427" s="455" t="n">
        <v>0</v>
      </c>
      <c r="AI2427" s="455" t="n">
        <v>127985</v>
      </c>
      <c r="AJ2427" s="455" t="n">
        <v>0</v>
      </c>
      <c r="AK2427" s="455" t="n">
        <v>0</v>
      </c>
      <c r="AL2427" s="455" t="n">
        <v>0</v>
      </c>
      <c r="AM2427" s="455" t="n">
        <v>0</v>
      </c>
      <c r="AN2427" s="455" t="n">
        <v>0</v>
      </c>
      <c r="AO2427" s="455" t="n">
        <v>0</v>
      </c>
      <c r="AP2427" s="455" t="n">
        <v>0</v>
      </c>
      <c r="AQ2427" s="455" t="n">
        <v>0</v>
      </c>
      <c r="AR2427" s="418" t="inlineStr"/>
      <c r="AS2427" s="418" t="inlineStr">
        <is>
          <t>TRADE REVENUE</t>
        </is>
      </c>
      <c r="AT2427" s="418" t="inlineStr">
        <is>
          <t>បានប្រកាសពន្ធ</t>
        </is>
      </c>
    </row>
    <row r="2428">
      <c r="A2428" s="417" t="n">
        <v>2419</v>
      </c>
      <c r="B2428" s="418" t="inlineStr">
        <is>
          <t>Customs Clearance Fee</t>
        </is>
      </c>
      <c r="C2428" s="418" t="inlineStr">
        <is>
          <t>នីបផន អិចប្រេស (ខេមបូឌា) ខូ អិលធីឌី</t>
        </is>
      </c>
      <c r="D2428" s="418" t="inlineStr">
        <is>
          <t>L001-107032791</t>
        </is>
      </c>
      <c r="E2428" s="418" t="inlineStr">
        <is>
          <t>O8T-C2601</t>
        </is>
      </c>
      <c r="F2428" s="419" t="n">
        <v>44878</v>
      </c>
      <c r="G2428" s="420" t="n">
        <v>158263</v>
      </c>
      <c r="H2428" s="418" t="n"/>
      <c r="I2428" s="455" t="n">
        <v>158263</v>
      </c>
      <c r="J2428" s="418">
        <f>IF(L2428&lt;&gt;"",L2428,K2428)</f>
        <v/>
      </c>
      <c r="K2428" s="418">
        <f>IF(AND(T2428=TRUE, U2428=TRUE, V2428=TRUE), IF(W2428&lt;-0.05, "អនុញ្ញាត (អ្នកផ្គត់ផ្គង់ប្រកាសខ្វះ)", "បានប្រកាស (អនុញ្ញាត)"), IF(AND(T2428=FALSE, U2428=FALSE, V2428=FALSE), "ព្យួរទុក (មិនមានទិន្នន័យ)", "ប្រកាសខុស (ព្យួរទុក)"))</f>
        <v/>
      </c>
      <c r="L2428" s="418" t="inlineStr"/>
      <c r="M2428" s="418" t="inlineStr"/>
      <c r="N2428" s="455" t="n"/>
      <c r="O2428" s="455">
        <f>IF(W2428&lt;0,AI2428,I2428)</f>
        <v/>
      </c>
      <c r="P2428" s="455">
        <f>I2428-O2428</f>
        <v/>
      </c>
      <c r="Q2428" s="418" t="n"/>
      <c r="R2428" s="418" t="inlineStr">
        <is>
          <t>O8T-C2601</t>
        </is>
      </c>
      <c r="S2428" s="418" t="inlineStr">
        <is>
          <t>O8T-C2601</t>
        </is>
      </c>
      <c r="T2428" s="418">
        <f>R2428=S2428</f>
        <v/>
      </c>
      <c r="U2428" s="418">
        <f>AND(MONTH(F2428)=MONTH(Y2428), YEAR(F2428)=YEAR(Y2428))</f>
        <v/>
      </c>
      <c r="V2428" s="418">
        <f>AND(AC2428&lt;&gt;"", 'Company information'!D$4&lt;&gt;"", RIGHT(SUBSTITUTE(AC2428,"-",""),9)=RIGHT(SUBSTITUTE('Company information'!D$4,"-",""),9))</f>
        <v/>
      </c>
      <c r="W2428" s="418">
        <f>AI2428-I2428</f>
        <v/>
      </c>
      <c r="X2428" s="455" t="n"/>
      <c r="Y2428" s="419" t="n">
        <v>44878</v>
      </c>
      <c r="Z2428" s="418" t="inlineStr">
        <is>
          <t>O8T-C2601</t>
        </is>
      </c>
      <c r="AA2428" s="418" t="inlineStr"/>
      <c r="AB2428" s="418" t="inlineStr">
        <is>
          <t>បុគ្គលជាប់អាករ</t>
        </is>
      </c>
      <c r="AC2428" s="418" t="inlineStr">
        <is>
          <t>L001-100067123</t>
        </is>
      </c>
      <c r="AD2428" s="418" t="inlineStr">
        <is>
          <t>រីឡាយអេប៊ល សូស អ៊ិនដាសស្រ្ទៀល (ខេមបូឌា)</t>
        </is>
      </c>
      <c r="AE2428" s="455" t="n">
        <v>1740889</v>
      </c>
      <c r="AF2428" s="455" t="n">
        <v>1582626</v>
      </c>
      <c r="AG2428" s="455" t="n">
        <v>0</v>
      </c>
      <c r="AH2428" s="455" t="n">
        <v>0</v>
      </c>
      <c r="AI2428" s="455" t="n">
        <v>158263</v>
      </c>
      <c r="AJ2428" s="455" t="n">
        <v>0</v>
      </c>
      <c r="AK2428" s="455" t="n">
        <v>0</v>
      </c>
      <c r="AL2428" s="455" t="n">
        <v>0</v>
      </c>
      <c r="AM2428" s="455" t="n">
        <v>0</v>
      </c>
      <c r="AN2428" s="455" t="n">
        <v>0</v>
      </c>
      <c r="AO2428" s="455" t="n">
        <v>0</v>
      </c>
      <c r="AP2428" s="455" t="n">
        <v>0</v>
      </c>
      <c r="AQ2428" s="455" t="n">
        <v>0</v>
      </c>
      <c r="AR2428" s="418" t="inlineStr"/>
      <c r="AS2428" s="418" t="inlineStr">
        <is>
          <t>DOCUMENTATION FEE, HANDLING/AGENCY FEE, SEAL FEE,</t>
        </is>
      </c>
      <c r="AT2428" s="418" t="inlineStr">
        <is>
          <t>បានប្រកាសពន្ធ</t>
        </is>
      </c>
    </row>
    <row r="2429">
      <c r="A2429" s="417" t="n">
        <v>2420</v>
      </c>
      <c r="B2429" s="418" t="inlineStr">
        <is>
          <t>Revised Feeder on Declaration at Port</t>
        </is>
      </c>
      <c r="C2429" s="418" t="inlineStr">
        <is>
          <t>ឥណ្ឌូ-ត្រេនស៍ ឡូជីស្ទីក (ខេមបូឌា)</t>
        </is>
      </c>
      <c r="D2429" s="418" t="inlineStr">
        <is>
          <t>L001-104004797</t>
        </is>
      </c>
      <c r="E2429" s="418" t="inlineStr">
        <is>
          <t>02489</t>
        </is>
      </c>
      <c r="F2429" s="419" t="n">
        <v>44881</v>
      </c>
      <c r="G2429" s="420" t="n">
        <v>31050</v>
      </c>
      <c r="H2429" s="418" t="n"/>
      <c r="I2429" s="455" t="n">
        <v>31050</v>
      </c>
      <c r="J2429" s="418">
        <f>IF(L2429&lt;&gt;"",L2429,K2429)</f>
        <v/>
      </c>
      <c r="K2429" s="418">
        <f>IF(AND(T2429=TRUE, U2429=TRUE, V2429=TRUE), IF(W2429&lt;-0.05, "អនុញ្ញាត (អ្នកផ្គត់ផ្គង់ប្រកាសខ្វះ)", "បានប្រកាស (អនុញ្ញាត)"), IF(AND(T2429=FALSE, U2429=FALSE, V2429=FALSE), "ព្យួរទុក (មិនមានទិន្នន័យ)", "ប្រកាសខុស (ព្យួរទុក)"))</f>
        <v/>
      </c>
      <c r="L2429" s="418" t="inlineStr"/>
      <c r="M2429" s="418" t="inlineStr"/>
      <c r="N2429" s="455" t="n"/>
      <c r="O2429" s="455">
        <f>IF(W2429&lt;0,AI2429,I2429)</f>
        <v/>
      </c>
      <c r="P2429" s="455">
        <f>I2429-O2429</f>
        <v/>
      </c>
      <c r="Q2429" s="418" t="n"/>
      <c r="R2429" s="418" t="inlineStr">
        <is>
          <t>02489</t>
        </is>
      </c>
      <c r="S2429" s="418" t="inlineStr">
        <is>
          <t>02489</t>
        </is>
      </c>
      <c r="T2429" s="418">
        <f>R2429=S2429</f>
        <v/>
      </c>
      <c r="U2429" s="418">
        <f>AND(MONTH(F2429)=MONTH(Y2429), YEAR(F2429)=YEAR(Y2429))</f>
        <v/>
      </c>
      <c r="V2429" s="418">
        <f>AND(AC2429&lt;&gt;"", 'Company information'!D$4&lt;&gt;"", RIGHT(SUBSTITUTE(AC2429,"-",""),9)=RIGHT(SUBSTITUTE('Company information'!D$4,"-",""),9))</f>
        <v/>
      </c>
      <c r="W2429" s="418">
        <f>AI2429-I2429</f>
        <v/>
      </c>
      <c r="X2429" s="455" t="n"/>
      <c r="Y2429" s="419" t="n">
        <v>44881</v>
      </c>
      <c r="Z2429" s="418" t="inlineStr">
        <is>
          <t>02489</t>
        </is>
      </c>
      <c r="AA2429" s="418" t="inlineStr"/>
      <c r="AB2429" s="418" t="inlineStr">
        <is>
          <t>បុគ្គលជាប់អាករ</t>
        </is>
      </c>
      <c r="AC2429" s="418" t="inlineStr">
        <is>
          <t>L001-100067123</t>
        </is>
      </c>
      <c r="AD2429" s="418" t="inlineStr">
        <is>
          <t>រីឡាយអេប៊ល សូស អ៊ិនដាសស្រ្ទៀល (ខេមបូឌា)</t>
        </is>
      </c>
      <c r="AE2429" s="455" t="n">
        <v>341550</v>
      </c>
      <c r="AF2429" s="455" t="n">
        <v>310500</v>
      </c>
      <c r="AG2429" s="455" t="n">
        <v>0</v>
      </c>
      <c r="AH2429" s="455" t="n">
        <v>0</v>
      </c>
      <c r="AI2429" s="455" t="n">
        <v>31050</v>
      </c>
      <c r="AJ2429" s="455" t="n">
        <v>0</v>
      </c>
      <c r="AK2429" s="455" t="n">
        <v>0</v>
      </c>
      <c r="AL2429" s="455" t="n">
        <v>0</v>
      </c>
      <c r="AM2429" s="455" t="n">
        <v>0</v>
      </c>
      <c r="AN2429" s="455" t="n">
        <v>0</v>
      </c>
      <c r="AO2429" s="455" t="n">
        <v>0</v>
      </c>
      <c r="AP2429" s="455" t="n">
        <v>0</v>
      </c>
      <c r="AQ2429" s="455" t="n">
        <v>0</v>
      </c>
      <c r="AR2429" s="418" t="inlineStr"/>
      <c r="AS2429" s="418" t="inlineStr">
        <is>
          <t>ថ្លៃ Handing / Handing fee</t>
        </is>
      </c>
      <c r="AT2429" s="418" t="inlineStr">
        <is>
          <t>បានប្រកាសពន្ធ</t>
        </is>
      </c>
    </row>
    <row r="2430">
      <c r="A2430" s="417" t="n">
        <v>2421</v>
      </c>
      <c r="B2430" s="418" t="inlineStr">
        <is>
          <t>Industrial waste collection service for May 2024</t>
        </is>
      </c>
      <c r="C2430" s="418" t="inlineStr">
        <is>
          <t>ឥណ្ឌូ-ត្រេនស៍ ឡូជីស្ទីក (ខេមបូឌា)</t>
        </is>
      </c>
      <c r="D2430" s="418" t="inlineStr">
        <is>
          <t>L001-104004797</t>
        </is>
      </c>
      <c r="E2430" s="418" t="inlineStr">
        <is>
          <t>02488</t>
        </is>
      </c>
      <c r="F2430" s="419" t="n">
        <v>44881</v>
      </c>
      <c r="G2430" s="420" t="n">
        <v>31050</v>
      </c>
      <c r="H2430" s="418" t="n"/>
      <c r="I2430" s="455" t="n">
        <v>31050</v>
      </c>
      <c r="J2430" s="418">
        <f>IF(L2430&lt;&gt;"",L2430,K2430)</f>
        <v/>
      </c>
      <c r="K2430" s="418">
        <f>IF(AND(T2430=TRUE, U2430=TRUE, V2430=TRUE), IF(W2430&lt;-0.05, "អនុញ្ញាត (អ្នកផ្គត់ផ្គង់ប្រកាសខ្វះ)", "បានប្រកាស (អនុញ្ញាត)"), IF(AND(T2430=FALSE, U2430=FALSE, V2430=FALSE), "ព្យួរទុក (មិនមានទិន្នន័យ)", "ប្រកាសខុស (ព្យួរទុក)"))</f>
        <v/>
      </c>
      <c r="L2430" s="418" t="inlineStr"/>
      <c r="M2430" s="418" t="inlineStr"/>
      <c r="N2430" s="455" t="n"/>
      <c r="O2430" s="455">
        <f>IF(W2430&lt;0,AI2430,I2430)</f>
        <v/>
      </c>
      <c r="P2430" s="455">
        <f>I2430-O2430</f>
        <v/>
      </c>
      <c r="Q2430" s="418" t="n"/>
      <c r="R2430" s="418" t="inlineStr">
        <is>
          <t>02488</t>
        </is>
      </c>
      <c r="S2430" s="418" t="inlineStr">
        <is>
          <t>02488</t>
        </is>
      </c>
      <c r="T2430" s="418">
        <f>R2430=S2430</f>
        <v/>
      </c>
      <c r="U2430" s="418">
        <f>AND(MONTH(F2430)=MONTH(Y2430), YEAR(F2430)=YEAR(Y2430))</f>
        <v/>
      </c>
      <c r="V2430" s="418">
        <f>AND(AC2430&lt;&gt;"", 'Company information'!D$4&lt;&gt;"", RIGHT(SUBSTITUTE(AC2430,"-",""),9)=RIGHT(SUBSTITUTE('Company information'!D$4,"-",""),9))</f>
        <v/>
      </c>
      <c r="W2430" s="418">
        <f>AI2430-I2430</f>
        <v/>
      </c>
      <c r="X2430" s="455" t="n"/>
      <c r="Y2430" s="419" t="n">
        <v>44881</v>
      </c>
      <c r="Z2430" s="418" t="inlineStr">
        <is>
          <t>02488</t>
        </is>
      </c>
      <c r="AA2430" s="418" t="inlineStr"/>
      <c r="AB2430" s="418" t="inlineStr">
        <is>
          <t>បុគ្គលជាប់អាករ</t>
        </is>
      </c>
      <c r="AC2430" s="418" t="inlineStr">
        <is>
          <t>L001-100067123</t>
        </is>
      </c>
      <c r="AD2430" s="418" t="inlineStr">
        <is>
          <t>រីឡាយអេប៊ល សូស អ៊ិនដាសស្រ្ទៀល (ខេមបូឌា)</t>
        </is>
      </c>
      <c r="AE2430" s="455" t="n">
        <v>341550</v>
      </c>
      <c r="AF2430" s="455" t="n">
        <v>310500</v>
      </c>
      <c r="AG2430" s="455" t="n">
        <v>0</v>
      </c>
      <c r="AH2430" s="455" t="n">
        <v>0</v>
      </c>
      <c r="AI2430" s="455" t="n">
        <v>31050</v>
      </c>
      <c r="AJ2430" s="455" t="n">
        <v>0</v>
      </c>
      <c r="AK2430" s="455" t="n">
        <v>0</v>
      </c>
      <c r="AL2430" s="455" t="n">
        <v>0</v>
      </c>
      <c r="AM2430" s="455" t="n">
        <v>0</v>
      </c>
      <c r="AN2430" s="455" t="n">
        <v>0</v>
      </c>
      <c r="AO2430" s="455" t="n">
        <v>0</v>
      </c>
      <c r="AP2430" s="455" t="n">
        <v>0</v>
      </c>
      <c r="AQ2430" s="455" t="n">
        <v>0</v>
      </c>
      <c r="AR2430" s="418" t="inlineStr"/>
      <c r="AS2430" s="418" t="inlineStr">
        <is>
          <t>ថ្លៃ Handing / Handing fee</t>
        </is>
      </c>
      <c r="AT2430" s="418" t="inlineStr">
        <is>
          <t>បានប្រកាសពន្ធ</t>
        </is>
      </c>
    </row>
    <row r="2431">
      <c r="A2431" s="417" t="n">
        <v>2422</v>
      </c>
      <c r="B2431" s="418" t="inlineStr">
        <is>
          <t>Shipment Expense</t>
        </is>
      </c>
      <c r="C2431" s="418" t="inlineStr">
        <is>
          <t>ឥណ្ឌូ-ត្រេនស៍ ឡូជីស្ទីក (ខេមបូឌា)</t>
        </is>
      </c>
      <c r="D2431" s="418" t="inlineStr">
        <is>
          <t>L001-104004797</t>
        </is>
      </c>
      <c r="E2431" s="418" t="inlineStr">
        <is>
          <t>02484</t>
        </is>
      </c>
      <c r="F2431" s="419" t="n">
        <v>44881</v>
      </c>
      <c r="G2431" s="420" t="n">
        <v>31050</v>
      </c>
      <c r="H2431" s="418" t="n"/>
      <c r="I2431" s="455" t="n">
        <v>31050</v>
      </c>
      <c r="J2431" s="418">
        <f>IF(L2431&lt;&gt;"",L2431,K2431)</f>
        <v/>
      </c>
      <c r="K2431" s="418">
        <f>IF(AND(T2431=TRUE, U2431=TRUE, V2431=TRUE), IF(W2431&lt;-0.05, "អនុញ្ញាត (អ្នកផ្គត់ផ្គង់ប្រកាសខ្វះ)", "បានប្រកាស (អនុញ្ញាត)"), IF(AND(T2431=FALSE, U2431=FALSE, V2431=FALSE), "ព្យួរទុក (មិនមានទិន្នន័យ)", "ប្រកាសខុស (ព្យួរទុក)"))</f>
        <v/>
      </c>
      <c r="L2431" s="418" t="inlineStr"/>
      <c r="M2431" s="418" t="inlineStr"/>
      <c r="N2431" s="455" t="n"/>
      <c r="O2431" s="455">
        <f>IF(W2431&lt;0,AI2431,I2431)</f>
        <v/>
      </c>
      <c r="P2431" s="455">
        <f>I2431-O2431</f>
        <v/>
      </c>
      <c r="Q2431" s="418" t="n"/>
      <c r="R2431" s="418" t="inlineStr">
        <is>
          <t>02484</t>
        </is>
      </c>
      <c r="S2431" s="418" t="inlineStr">
        <is>
          <t>02484</t>
        </is>
      </c>
      <c r="T2431" s="418">
        <f>R2431=S2431</f>
        <v/>
      </c>
      <c r="U2431" s="418">
        <f>AND(MONTH(F2431)=MONTH(Y2431), YEAR(F2431)=YEAR(Y2431))</f>
        <v/>
      </c>
      <c r="V2431" s="418">
        <f>AND(AC2431&lt;&gt;"", 'Company information'!D$4&lt;&gt;"", RIGHT(SUBSTITUTE(AC2431,"-",""),9)=RIGHT(SUBSTITUTE('Company information'!D$4,"-",""),9))</f>
        <v/>
      </c>
      <c r="W2431" s="418">
        <f>AI2431-I2431</f>
        <v/>
      </c>
      <c r="X2431" s="455" t="n"/>
      <c r="Y2431" s="419" t="n">
        <v>44881</v>
      </c>
      <c r="Z2431" s="418" t="inlineStr">
        <is>
          <t>02484</t>
        </is>
      </c>
      <c r="AA2431" s="418" t="inlineStr"/>
      <c r="AB2431" s="418" t="inlineStr">
        <is>
          <t>បុគ្គលជាប់អាករ</t>
        </is>
      </c>
      <c r="AC2431" s="418" t="inlineStr">
        <is>
          <t>L001-100067123</t>
        </is>
      </c>
      <c r="AD2431" s="418" t="inlineStr">
        <is>
          <t>រីឡាយអេប៊ល សូស អ៊ិនដាសស្រ្ទៀល (ខេមបូឌា)</t>
        </is>
      </c>
      <c r="AE2431" s="455" t="n">
        <v>341550</v>
      </c>
      <c r="AF2431" s="455" t="n">
        <v>310500</v>
      </c>
      <c r="AG2431" s="455" t="n">
        <v>0</v>
      </c>
      <c r="AH2431" s="455" t="n">
        <v>0</v>
      </c>
      <c r="AI2431" s="455" t="n">
        <v>31050</v>
      </c>
      <c r="AJ2431" s="455" t="n">
        <v>0</v>
      </c>
      <c r="AK2431" s="455" t="n">
        <v>0</v>
      </c>
      <c r="AL2431" s="455" t="n">
        <v>0</v>
      </c>
      <c r="AM2431" s="455" t="n">
        <v>0</v>
      </c>
      <c r="AN2431" s="455" t="n">
        <v>0</v>
      </c>
      <c r="AO2431" s="455" t="n">
        <v>0</v>
      </c>
      <c r="AP2431" s="455" t="n">
        <v>0</v>
      </c>
      <c r="AQ2431" s="455" t="n">
        <v>0</v>
      </c>
      <c r="AR2431" s="418" t="inlineStr"/>
      <c r="AS2431" s="418" t="inlineStr">
        <is>
          <t>ថ្លៃ Handing / Handing fee</t>
        </is>
      </c>
      <c r="AT2431" s="418" t="inlineStr">
        <is>
          <t>បានប្រកាសពន្ធ</t>
        </is>
      </c>
    </row>
    <row r="2432">
      <c r="A2432" s="417" t="n">
        <v>2423</v>
      </c>
      <c r="B2432" s="418" t="inlineStr">
        <is>
          <t>Weigh Container</t>
        </is>
      </c>
      <c r="C2432" s="418" t="inlineStr">
        <is>
          <t>ស៊ីន ជេលលី អ៊ិនដាសស្រ្ទី អេន ត្រេឌីង ឯ.ក</t>
        </is>
      </c>
      <c r="D2432" s="418" t="inlineStr">
        <is>
          <t>L001-902101287</t>
        </is>
      </c>
      <c r="E2432" s="418" t="inlineStr">
        <is>
          <t>XJL00580</t>
        </is>
      </c>
      <c r="F2432" s="419" t="n">
        <v>44881</v>
      </c>
      <c r="G2432" s="420" t="n">
        <v>66240</v>
      </c>
      <c r="H2432" s="418" t="n"/>
      <c r="I2432" s="455" t="n">
        <v>66240</v>
      </c>
      <c r="J2432" s="418">
        <f>IF(L2432&lt;&gt;"",L2432,K2432)</f>
        <v/>
      </c>
      <c r="K2432" s="418">
        <f>IF(AND(T2432=TRUE, U2432=TRUE, V2432=TRUE), IF(W2432&lt;-0.05, "អនុញ្ញាត (អ្នកផ្គត់ផ្គង់ប្រកាសខ្វះ)", "បានប្រកាស (អនុញ្ញាត)"), IF(AND(T2432=FALSE, U2432=FALSE, V2432=FALSE), "ព្យួរទុក (មិនមានទិន្នន័យ)", "ប្រកាសខុស (ព្យួរទុក)"))</f>
        <v/>
      </c>
      <c r="L2432" s="418" t="inlineStr"/>
      <c r="M2432" s="418" t="inlineStr"/>
      <c r="N2432" s="455" t="n"/>
      <c r="O2432" s="455">
        <f>IF(W2432&lt;0,AI2432,I2432)</f>
        <v/>
      </c>
      <c r="P2432" s="455">
        <f>I2432-O2432</f>
        <v/>
      </c>
      <c r="Q2432" s="418" t="n"/>
      <c r="R2432" s="418" t="inlineStr">
        <is>
          <t>XJL00580</t>
        </is>
      </c>
      <c r="S2432" s="418" t="inlineStr">
        <is>
          <t>XJL00580</t>
        </is>
      </c>
      <c r="T2432" s="418">
        <f>R2432=S2432</f>
        <v/>
      </c>
      <c r="U2432" s="418">
        <f>AND(MONTH(F2432)=MONTH(Y2432), YEAR(F2432)=YEAR(Y2432))</f>
        <v/>
      </c>
      <c r="V2432" s="418">
        <f>AND(AC2432&lt;&gt;"", 'Company information'!D$4&lt;&gt;"", RIGHT(SUBSTITUTE(AC2432,"-",""),9)=RIGHT(SUBSTITUTE('Company information'!D$4,"-",""),9))</f>
        <v/>
      </c>
      <c r="W2432" s="418">
        <f>AI2432-I2432</f>
        <v/>
      </c>
      <c r="X2432" s="455" t="n"/>
      <c r="Y2432" s="419" t="n">
        <v>44881</v>
      </c>
      <c r="Z2432" s="418" t="inlineStr">
        <is>
          <t>XJL00580</t>
        </is>
      </c>
      <c r="AA2432" s="418" t="inlineStr"/>
      <c r="AB2432" s="418" t="inlineStr">
        <is>
          <t>បុគ្គលជាប់អាករ</t>
        </is>
      </c>
      <c r="AC2432" s="418" t="inlineStr">
        <is>
          <t>L001-100067123</t>
        </is>
      </c>
      <c r="AD2432" s="418" t="inlineStr">
        <is>
          <t>រីឡាយអេប៊ល សូស អ៊ិនដាសស្រ្ទៀល (ខេមបូឌា)</t>
        </is>
      </c>
      <c r="AE2432" s="455" t="n">
        <v>728640</v>
      </c>
      <c r="AF2432" s="455" t="n">
        <v>662400</v>
      </c>
      <c r="AG2432" s="455" t="n">
        <v>0</v>
      </c>
      <c r="AH2432" s="455" t="n">
        <v>0</v>
      </c>
      <c r="AI2432" s="455" t="n">
        <v>66240</v>
      </c>
      <c r="AJ2432" s="455" t="n">
        <v>0</v>
      </c>
      <c r="AK2432" s="455" t="n">
        <v>0</v>
      </c>
      <c r="AL2432" s="455" t="n">
        <v>0</v>
      </c>
      <c r="AM2432" s="455" t="n">
        <v>0</v>
      </c>
      <c r="AN2432" s="455" t="n">
        <v>0</v>
      </c>
      <c r="AO2432" s="455" t="n">
        <v>0</v>
      </c>
      <c r="AP2432" s="455" t="n">
        <v>0</v>
      </c>
      <c r="AQ2432" s="455" t="n">
        <v>0</v>
      </c>
      <c r="AR2432" s="418" t="inlineStr"/>
      <c r="AS2432" s="418" t="inlineStr">
        <is>
          <t>INTERLINGING</t>
        </is>
      </c>
      <c r="AT2432" s="418" t="inlineStr">
        <is>
          <t>បានប្រកាសពន្ធ</t>
        </is>
      </c>
    </row>
    <row r="2433">
      <c r="A2433" s="417" t="n">
        <v>2424</v>
      </c>
      <c r="B2433" s="418" t="inlineStr">
        <is>
          <t>Shipment Expense</t>
        </is>
      </c>
      <c r="C2433" s="418" t="inlineStr">
        <is>
          <t>បេកឃើរ ធីលលី (ខេមបូឌា)​ ឯ.ក</t>
        </is>
      </c>
      <c r="D2433" s="418" t="inlineStr">
        <is>
          <t>K002-100122302</t>
        </is>
      </c>
      <c r="E2433" s="418" t="inlineStr">
        <is>
          <t>2022/1596</t>
        </is>
      </c>
      <c r="F2433" s="419" t="n">
        <v>44572</v>
      </c>
      <c r="G2433" s="420" t="n">
        <v>708111</v>
      </c>
      <c r="H2433" s="418" t="n"/>
      <c r="I2433" s="455" t="n">
        <v>708111</v>
      </c>
      <c r="J2433" s="418">
        <f>IF(L2433&lt;&gt;"",L2433,K2433)</f>
        <v/>
      </c>
      <c r="K2433" s="418">
        <f>IF(AND(T2433=TRUE, U2433=TRUE, V2433=TRUE), IF(W2433&lt;-0.05, "អនុញ្ញាត (អ្នកផ្គត់ផ្គង់ប្រកាសខ្វះ)", "បានប្រកាស (អនុញ្ញាត)"), IF(AND(T2433=FALSE, U2433=FALSE, V2433=FALSE), "ព្យួរទុក (មិនមានទិន្នន័យ)", "ប្រកាសខុស (ព្យួរទុក)"))</f>
        <v/>
      </c>
      <c r="L2433" s="418" t="inlineStr"/>
      <c r="M2433" s="418" t="inlineStr"/>
      <c r="N2433" s="455" t="n"/>
      <c r="O2433" s="455">
        <f>IF(W2433&lt;0,AI2433,I2433)</f>
        <v/>
      </c>
      <c r="P2433" s="455">
        <f>I2433-O2433</f>
        <v/>
      </c>
      <c r="Q2433" s="418" t="n"/>
      <c r="R2433" s="418" t="inlineStr">
        <is>
          <t>2022/1596</t>
        </is>
      </c>
      <c r="S2433" s="418" t="inlineStr">
        <is>
          <t>2022/1596</t>
        </is>
      </c>
      <c r="T2433" s="418">
        <f>R2433=S2433</f>
        <v/>
      </c>
      <c r="U2433" s="418">
        <f>AND(MONTH(F2433)=MONTH(Y2433), YEAR(F2433)=YEAR(Y2433))</f>
        <v/>
      </c>
      <c r="V2433" s="418">
        <f>AND(AC2433&lt;&gt;"", 'Company information'!D$4&lt;&gt;"", RIGHT(SUBSTITUTE(AC2433,"-",""),9)=RIGHT(SUBSTITUTE('Company information'!D$4,"-",""),9))</f>
        <v/>
      </c>
      <c r="W2433" s="418">
        <f>AI2433-I2433</f>
        <v/>
      </c>
      <c r="X2433" s="455" t="n"/>
      <c r="Y2433" s="419" t="n">
        <v>44866</v>
      </c>
      <c r="Z2433" s="418" t="inlineStr">
        <is>
          <t>2022/1596</t>
        </is>
      </c>
      <c r="AA2433" s="418" t="inlineStr"/>
      <c r="AB2433" s="418" t="inlineStr">
        <is>
          <t>បុគ្គលជាប់អាករ</t>
        </is>
      </c>
      <c r="AC2433" s="418" t="inlineStr">
        <is>
          <t>L001-100067123</t>
        </is>
      </c>
      <c r="AD2433" s="418" t="inlineStr">
        <is>
          <t>រីឡាយអេប៊ល សូស អ៊ិនដាសស្រ្ទៀល (ខេមបូឌា)</t>
        </is>
      </c>
      <c r="AE2433" s="455" t="n">
        <v>7789221</v>
      </c>
      <c r="AF2433" s="455" t="n">
        <v>7081110</v>
      </c>
      <c r="AG2433" s="455" t="n">
        <v>0</v>
      </c>
      <c r="AH2433" s="455" t="n">
        <v>0</v>
      </c>
      <c r="AI2433" s="455" t="n">
        <v>708111</v>
      </c>
      <c r="AJ2433" s="455" t="n">
        <v>0</v>
      </c>
      <c r="AK2433" s="455" t="n">
        <v>0</v>
      </c>
      <c r="AL2433" s="455" t="n">
        <v>0</v>
      </c>
      <c r="AM2433" s="455" t="n">
        <v>0</v>
      </c>
      <c r="AN2433" s="455" t="n">
        <v>0</v>
      </c>
      <c r="AO2433" s="455" t="n">
        <v>0</v>
      </c>
      <c r="AP2433" s="455" t="n">
        <v>0</v>
      </c>
      <c r="AQ2433" s="455" t="n">
        <v>0</v>
      </c>
      <c r="AR2433" s="418" t="inlineStr"/>
      <c r="AS2433" s="418" t="inlineStr">
        <is>
          <t>Being Final 30% of Professional Fee for Applying Application for Tax Compliance Certificate</t>
        </is>
      </c>
      <c r="AT2433" s="418" t="inlineStr">
        <is>
          <t>បានប្រកាសពន្ធ</t>
        </is>
      </c>
    </row>
    <row r="2434">
      <c r="A2434" s="417" t="n">
        <v>2425</v>
      </c>
      <c r="B2434" s="418" t="inlineStr">
        <is>
          <t>Shipment Expense</t>
        </is>
      </c>
      <c r="C2434" s="418" t="inlineStr">
        <is>
          <t>បេកឃើរ ធីលលី (ខេមបូឌា)​ ឯ.ក</t>
        </is>
      </c>
      <c r="D2434" s="418" t="inlineStr">
        <is>
          <t>K002-100122302</t>
        </is>
      </c>
      <c r="E2434" s="418" t="inlineStr">
        <is>
          <t>2022/1521</t>
        </is>
      </c>
      <c r="F2434" s="419" t="n">
        <v>44572</v>
      </c>
      <c r="G2434" s="420" t="n">
        <v>165640</v>
      </c>
      <c r="H2434" s="418" t="n"/>
      <c r="I2434" s="455" t="n">
        <v>165640</v>
      </c>
      <c r="J2434" s="418">
        <f>IF(L2434&lt;&gt;"",L2434,K2434)</f>
        <v/>
      </c>
      <c r="K2434" s="418">
        <f>IF(AND(T2434=TRUE, U2434=TRUE, V2434=TRUE), IF(W2434&lt;-0.05, "អនុញ្ញាត (អ្នកផ្គត់ផ្គង់ប្រកាសខ្វះ)", "បានប្រកាស (អនុញ្ញាត)"), IF(AND(T2434=FALSE, U2434=FALSE, V2434=FALSE), "ព្យួរទុក (មិនមានទិន្នន័យ)", "ប្រកាសខុស (ព្យួរទុក)"))</f>
        <v/>
      </c>
      <c r="L2434" s="418" t="inlineStr"/>
      <c r="M2434" s="418" t="inlineStr"/>
      <c r="N2434" s="455" t="n"/>
      <c r="O2434" s="455">
        <f>IF(W2434&lt;0,AI2434,I2434)</f>
        <v/>
      </c>
      <c r="P2434" s="455">
        <f>I2434-O2434</f>
        <v/>
      </c>
      <c r="Q2434" s="418" t="n"/>
      <c r="R2434" s="418" t="inlineStr">
        <is>
          <t>2022/1521</t>
        </is>
      </c>
      <c r="S2434" s="418" t="inlineStr">
        <is>
          <t>2022/1521</t>
        </is>
      </c>
      <c r="T2434" s="418">
        <f>R2434=S2434</f>
        <v/>
      </c>
      <c r="U2434" s="418">
        <f>AND(MONTH(F2434)=MONTH(Y2434), YEAR(F2434)=YEAR(Y2434))</f>
        <v/>
      </c>
      <c r="V2434" s="418">
        <f>AND(AC2434&lt;&gt;"", 'Company information'!D$4&lt;&gt;"", RIGHT(SUBSTITUTE(AC2434,"-",""),9)=RIGHT(SUBSTITUTE('Company information'!D$4,"-",""),9))</f>
        <v/>
      </c>
      <c r="W2434" s="418">
        <f>AI2434-I2434</f>
        <v/>
      </c>
      <c r="X2434" s="455" t="n"/>
      <c r="Y2434" s="419" t="n">
        <v>44866</v>
      </c>
      <c r="Z2434" s="418" t="inlineStr">
        <is>
          <t>2022/1521</t>
        </is>
      </c>
      <c r="AA2434" s="418" t="inlineStr"/>
      <c r="AB2434" s="418" t="inlineStr">
        <is>
          <t>បុគ្គលជាប់អាករ</t>
        </is>
      </c>
      <c r="AC2434" s="418" t="inlineStr">
        <is>
          <t>L001-100067123</t>
        </is>
      </c>
      <c r="AD2434" s="418" t="inlineStr">
        <is>
          <t>រីឡាយអេប៊ល សូស អ៊ិនដាសស្រ្ទៀល (ខេមបូឌា)</t>
        </is>
      </c>
      <c r="AE2434" s="455" t="n">
        <v>1822040</v>
      </c>
      <c r="AF2434" s="455" t="n">
        <v>1656400</v>
      </c>
      <c r="AG2434" s="455" t="n">
        <v>0</v>
      </c>
      <c r="AH2434" s="455" t="n">
        <v>0</v>
      </c>
      <c r="AI2434" s="455" t="n">
        <v>165640</v>
      </c>
      <c r="AJ2434" s="455" t="n">
        <v>0</v>
      </c>
      <c r="AK2434" s="455" t="n">
        <v>0</v>
      </c>
      <c r="AL2434" s="455" t="n">
        <v>0</v>
      </c>
      <c r="AM2434" s="455" t="n">
        <v>0</v>
      </c>
      <c r="AN2434" s="455" t="n">
        <v>0</v>
      </c>
      <c r="AO2434" s="455" t="n">
        <v>0</v>
      </c>
      <c r="AP2434" s="455" t="n">
        <v>0</v>
      </c>
      <c r="AQ2434" s="455" t="n">
        <v>0</v>
      </c>
      <c r="AR2434" s="418" t="inlineStr"/>
      <c r="AS2434" s="418" t="inlineStr">
        <is>
          <t>Being Professional Fee for Monthly Tax Advisory Services for November 2022</t>
        </is>
      </c>
      <c r="AT2434" s="418" t="inlineStr">
        <is>
          <t>បានប្រកាសពន្ធ</t>
        </is>
      </c>
    </row>
    <row r="2435">
      <c r="A2435" s="417" t="n">
        <v>2426</v>
      </c>
      <c r="B2435" s="418" t="inlineStr">
        <is>
          <t>Weigh Container</t>
        </is>
      </c>
      <c r="C2435" s="418" t="inlineStr">
        <is>
          <t>ឃឺន + ណាហ្គែល</t>
        </is>
      </c>
      <c r="D2435" s="418" t="inlineStr">
        <is>
          <t>L001-100045189</t>
        </is>
      </c>
      <c r="E2435" s="418" t="inlineStr">
        <is>
          <t>PTI2223572</t>
        </is>
      </c>
      <c r="F2435" s="419" t="n">
        <v>44879</v>
      </c>
      <c r="G2435" s="420" t="n">
        <v>116456</v>
      </c>
      <c r="H2435" s="418" t="n"/>
      <c r="I2435" s="455" t="n">
        <v>116456</v>
      </c>
      <c r="J2435" s="418">
        <f>IF(L2435&lt;&gt;"",L2435,K2435)</f>
        <v/>
      </c>
      <c r="K2435" s="418">
        <f>IF(AND(T2435=TRUE, U2435=TRUE, V2435=TRUE), IF(W2435&lt;-0.05, "អនុញ្ញាត (អ្នកផ្គត់ផ្គង់ប្រកាសខ្វះ)", "បានប្រកាស (អនុញ្ញាត)"), IF(AND(T2435=FALSE, U2435=FALSE, V2435=FALSE), "ព្យួរទុក (មិនមានទិន្នន័យ)", "ប្រកាសខុស (ព្យួរទុក)"))</f>
        <v/>
      </c>
      <c r="L2435" s="418" t="inlineStr"/>
      <c r="M2435" s="418" t="inlineStr"/>
      <c r="N2435" s="455" t="n"/>
      <c r="O2435" s="455">
        <f>IF(W2435&lt;0,AI2435,I2435)</f>
        <v/>
      </c>
      <c r="P2435" s="455">
        <f>I2435-O2435</f>
        <v/>
      </c>
      <c r="Q2435" s="418" t="n"/>
      <c r="R2435" s="418" t="inlineStr">
        <is>
          <t>PTI2223572</t>
        </is>
      </c>
      <c r="S2435" s="418" t="inlineStr">
        <is>
          <t>PTI2223572</t>
        </is>
      </c>
      <c r="T2435" s="418">
        <f>R2435=S2435</f>
        <v/>
      </c>
      <c r="U2435" s="418">
        <f>AND(MONTH(F2435)=MONTH(Y2435), YEAR(F2435)=YEAR(Y2435))</f>
        <v/>
      </c>
      <c r="V2435" s="418">
        <f>AND(AC2435&lt;&gt;"", 'Company information'!D$4&lt;&gt;"", RIGHT(SUBSTITUTE(AC2435,"-",""),9)=RIGHT(SUBSTITUTE('Company information'!D$4,"-",""),9))</f>
        <v/>
      </c>
      <c r="W2435" s="418">
        <f>AI2435-I2435</f>
        <v/>
      </c>
      <c r="X2435" s="455" t="n"/>
      <c r="Y2435" s="419" t="n">
        <v>44879</v>
      </c>
      <c r="Z2435" s="418" t="inlineStr">
        <is>
          <t>PTI2223572</t>
        </is>
      </c>
      <c r="AA2435" s="418" t="inlineStr"/>
      <c r="AB2435" s="418" t="inlineStr">
        <is>
          <t>បុគ្គលជាប់អាករ</t>
        </is>
      </c>
      <c r="AC2435" s="418" t="inlineStr">
        <is>
          <t>L001-100067123</t>
        </is>
      </c>
      <c r="AD2435" s="418" t="inlineStr">
        <is>
          <t>រីឡាយអេប៊ល សូស អ៊ិនដាសស្រ្ទៀល (ខេមបូឌា)</t>
        </is>
      </c>
      <c r="AE2435" s="455" t="n">
        <v>1343187</v>
      </c>
      <c r="AF2435" s="455" t="n">
        <v>1164556</v>
      </c>
      <c r="AG2435" s="455" t="n">
        <v>62175</v>
      </c>
      <c r="AH2435" s="455" t="n">
        <v>0</v>
      </c>
      <c r="AI2435" s="455" t="n">
        <v>116456</v>
      </c>
      <c r="AJ2435" s="455" t="n">
        <v>0</v>
      </c>
      <c r="AK2435" s="455" t="n">
        <v>0</v>
      </c>
      <c r="AL2435" s="455" t="n">
        <v>0</v>
      </c>
      <c r="AM2435" s="455" t="n">
        <v>0</v>
      </c>
      <c r="AN2435" s="455" t="n">
        <v>0</v>
      </c>
      <c r="AO2435" s="455" t="n">
        <v>0</v>
      </c>
      <c r="AP2435" s="455" t="n">
        <v>0</v>
      </c>
      <c r="AQ2435" s="455" t="n">
        <v>0</v>
      </c>
      <c r="AR2435" s="418" t="inlineStr"/>
      <c r="AS2435" s="418" t="inlineStr">
        <is>
          <t>ថ្លៃដឹកជញ្ជូន និងសេវា</t>
        </is>
      </c>
      <c r="AT2435" s="418" t="inlineStr">
        <is>
          <t>បានប្រកាសពន្ធ</t>
        </is>
      </c>
    </row>
    <row r="2436">
      <c r="A2436" s="417" t="n">
        <v>2427</v>
      </c>
      <c r="B2436" s="418" t="inlineStr">
        <is>
          <t>Shipment Expense</t>
        </is>
      </c>
      <c r="C2436" s="418" t="inlineStr">
        <is>
          <t>ឃឺន + ណាហ្គែល</t>
        </is>
      </c>
      <c r="D2436" s="418" t="inlineStr">
        <is>
          <t>L001-100045189</t>
        </is>
      </c>
      <c r="E2436" s="418" t="inlineStr">
        <is>
          <t>PTI2223571</t>
        </is>
      </c>
      <c r="F2436" s="419" t="n">
        <v>44879</v>
      </c>
      <c r="G2436" s="420" t="n">
        <v>165615</v>
      </c>
      <c r="H2436" s="418" t="n"/>
      <c r="I2436" s="455" t="n">
        <v>165615</v>
      </c>
      <c r="J2436" s="418">
        <f>IF(L2436&lt;&gt;"",L2436,K2436)</f>
        <v/>
      </c>
      <c r="K2436" s="418">
        <f>IF(AND(T2436=TRUE, U2436=TRUE, V2436=TRUE), IF(W2436&lt;-0.05, "អនុញ្ញាត (អ្នកផ្គត់ផ្គង់ប្រកាសខ្វះ)", "បានប្រកាស (អនុញ្ញាត)"), IF(AND(T2436=FALSE, U2436=FALSE, V2436=FALSE), "ព្យួរទុក (មិនមានទិន្នន័យ)", "ប្រកាសខុស (ព្យួរទុក)"))</f>
        <v/>
      </c>
      <c r="L2436" s="418" t="inlineStr"/>
      <c r="M2436" s="418" t="inlineStr"/>
      <c r="N2436" s="455" t="n"/>
      <c r="O2436" s="455">
        <f>IF(W2436&lt;0,AI2436,I2436)</f>
        <v/>
      </c>
      <c r="P2436" s="455">
        <f>I2436-O2436</f>
        <v/>
      </c>
      <c r="Q2436" s="418" t="n"/>
      <c r="R2436" s="418" t="inlineStr">
        <is>
          <t>PTI2223571</t>
        </is>
      </c>
      <c r="S2436" s="418" t="inlineStr">
        <is>
          <t>PTI2223571</t>
        </is>
      </c>
      <c r="T2436" s="418">
        <f>R2436=S2436</f>
        <v/>
      </c>
      <c r="U2436" s="418">
        <f>AND(MONTH(F2436)=MONTH(Y2436), YEAR(F2436)=YEAR(Y2436))</f>
        <v/>
      </c>
      <c r="V2436" s="418">
        <f>AND(AC2436&lt;&gt;"", 'Company information'!D$4&lt;&gt;"", RIGHT(SUBSTITUTE(AC2436,"-",""),9)=RIGHT(SUBSTITUTE('Company information'!D$4,"-",""),9))</f>
        <v/>
      </c>
      <c r="W2436" s="418">
        <f>AI2436-I2436</f>
        <v/>
      </c>
      <c r="X2436" s="455" t="n"/>
      <c r="Y2436" s="419" t="n">
        <v>44879</v>
      </c>
      <c r="Z2436" s="418" t="inlineStr">
        <is>
          <t>PTI2223571</t>
        </is>
      </c>
      <c r="AA2436" s="418" t="inlineStr"/>
      <c r="AB2436" s="418" t="inlineStr">
        <is>
          <t>បុគ្គលជាប់អាករ</t>
        </is>
      </c>
      <c r="AC2436" s="418" t="inlineStr">
        <is>
          <t>L001-100067123</t>
        </is>
      </c>
      <c r="AD2436" s="418" t="inlineStr">
        <is>
          <t>រីឡាយអេប៊ល សូស អ៊ិនដាសស្រ្ទៀល (ខេមបូឌា)</t>
        </is>
      </c>
      <c r="AE2436" s="455" t="n">
        <v>1883944</v>
      </c>
      <c r="AF2436" s="455" t="n">
        <v>1656154</v>
      </c>
      <c r="AG2436" s="455" t="n">
        <v>62175</v>
      </c>
      <c r="AH2436" s="455" t="n">
        <v>0</v>
      </c>
      <c r="AI2436" s="455" t="n">
        <v>165615</v>
      </c>
      <c r="AJ2436" s="455" t="n">
        <v>0</v>
      </c>
      <c r="AK2436" s="455" t="n">
        <v>0</v>
      </c>
      <c r="AL2436" s="455" t="n">
        <v>0</v>
      </c>
      <c r="AM2436" s="455" t="n">
        <v>0</v>
      </c>
      <c r="AN2436" s="455" t="n">
        <v>0</v>
      </c>
      <c r="AO2436" s="455" t="n">
        <v>0</v>
      </c>
      <c r="AP2436" s="455" t="n">
        <v>0</v>
      </c>
      <c r="AQ2436" s="455" t="n">
        <v>0</v>
      </c>
      <c r="AR2436" s="418" t="inlineStr"/>
      <c r="AS2436" s="418" t="inlineStr">
        <is>
          <t>ថ្លៃដឹកជញ្ជូន និងសេវា</t>
        </is>
      </c>
      <c r="AT2436" s="418" t="inlineStr">
        <is>
          <t>បានប្រកាសពន្ធ</t>
        </is>
      </c>
    </row>
    <row r="2437">
      <c r="A2437" s="417" t="n">
        <v>2428</v>
      </c>
      <c r="B2437" s="418" t="inlineStr">
        <is>
          <t>Shipment Expense</t>
        </is>
      </c>
      <c r="C2437" s="418" t="inlineStr">
        <is>
          <t>ឃឺន + ណាហ្គែល</t>
        </is>
      </c>
      <c r="D2437" s="418" t="inlineStr">
        <is>
          <t>L001-100045189</t>
        </is>
      </c>
      <c r="E2437" s="418" t="inlineStr">
        <is>
          <t>PTI2223552</t>
        </is>
      </c>
      <c r="F2437" s="419" t="n">
        <v>44879</v>
      </c>
      <c r="G2437" s="420" t="n">
        <v>26943</v>
      </c>
      <c r="H2437" s="418" t="n"/>
      <c r="I2437" s="455" t="n">
        <v>26943</v>
      </c>
      <c r="J2437" s="418">
        <f>IF(L2437&lt;&gt;"",L2437,K2437)</f>
        <v/>
      </c>
      <c r="K2437" s="418">
        <f>IF(AND(T2437=TRUE, U2437=TRUE, V2437=TRUE), IF(W2437&lt;-0.05, "អនុញ្ញាត (អ្នកផ្គត់ផ្គង់ប្រកាសខ្វះ)", "បានប្រកាស (អនុញ្ញាត)"), IF(AND(T2437=FALSE, U2437=FALSE, V2437=FALSE), "ព្យួរទុក (មិនមានទិន្នន័យ)", "ប្រកាសខុស (ព្យួរទុក)"))</f>
        <v/>
      </c>
      <c r="L2437" s="418" t="inlineStr"/>
      <c r="M2437" s="418" t="inlineStr"/>
      <c r="N2437" s="455" t="n"/>
      <c r="O2437" s="455">
        <f>IF(W2437&lt;0,AI2437,I2437)</f>
        <v/>
      </c>
      <c r="P2437" s="455">
        <f>I2437-O2437</f>
        <v/>
      </c>
      <c r="Q2437" s="418" t="n"/>
      <c r="R2437" s="418" t="inlineStr">
        <is>
          <t>PTI2223552</t>
        </is>
      </c>
      <c r="S2437" s="418" t="inlineStr">
        <is>
          <t>PTI2223552</t>
        </is>
      </c>
      <c r="T2437" s="418">
        <f>R2437=S2437</f>
        <v/>
      </c>
      <c r="U2437" s="418">
        <f>AND(MONTH(F2437)=MONTH(Y2437), YEAR(F2437)=YEAR(Y2437))</f>
        <v/>
      </c>
      <c r="V2437" s="418">
        <f>AND(AC2437&lt;&gt;"", 'Company information'!D$4&lt;&gt;"", RIGHT(SUBSTITUTE(AC2437,"-",""),9)=RIGHT(SUBSTITUTE('Company information'!D$4,"-",""),9))</f>
        <v/>
      </c>
      <c r="W2437" s="418">
        <f>AI2437-I2437</f>
        <v/>
      </c>
      <c r="X2437" s="455" t="n"/>
      <c r="Y2437" s="419" t="n">
        <v>44879</v>
      </c>
      <c r="Z2437" s="418" t="inlineStr">
        <is>
          <t>PTI2223552</t>
        </is>
      </c>
      <c r="AA2437" s="418" t="inlineStr"/>
      <c r="AB2437" s="418" t="inlineStr">
        <is>
          <t>បុគ្គលជាប់អាករ</t>
        </is>
      </c>
      <c r="AC2437" s="418" t="inlineStr">
        <is>
          <t>L001-100067123</t>
        </is>
      </c>
      <c r="AD2437" s="418" t="inlineStr">
        <is>
          <t>រីឡាយអេប៊ល សូស អ៊ិនដាសស្រ្ទៀល (ខេមបូឌា)</t>
        </is>
      </c>
      <c r="AE2437" s="455" t="n">
        <v>296368</v>
      </c>
      <c r="AF2437" s="455" t="n">
        <v>269425</v>
      </c>
      <c r="AG2437" s="455" t="n">
        <v>0</v>
      </c>
      <c r="AH2437" s="455" t="n">
        <v>0</v>
      </c>
      <c r="AI2437" s="455" t="n">
        <v>26943</v>
      </c>
      <c r="AJ2437" s="455" t="n">
        <v>0</v>
      </c>
      <c r="AK2437" s="455" t="n">
        <v>0</v>
      </c>
      <c r="AL2437" s="455" t="n">
        <v>0</v>
      </c>
      <c r="AM2437" s="455" t="n">
        <v>0</v>
      </c>
      <c r="AN2437" s="455" t="n">
        <v>0</v>
      </c>
      <c r="AO2437" s="455" t="n">
        <v>0</v>
      </c>
      <c r="AP2437" s="455" t="n">
        <v>0</v>
      </c>
      <c r="AQ2437" s="455" t="n">
        <v>0</v>
      </c>
      <c r="AR2437" s="418" t="inlineStr"/>
      <c r="AS2437" s="418" t="inlineStr">
        <is>
          <t>ថ្លៃដឹកជញ្ជូន និងសេវា</t>
        </is>
      </c>
      <c r="AT2437" s="418" t="inlineStr">
        <is>
          <t>បានប្រកាសពន្ធ</t>
        </is>
      </c>
    </row>
    <row r="2438">
      <c r="A2438" s="417" t="n">
        <v>2429</v>
      </c>
      <c r="B2438" s="418" t="inlineStr">
        <is>
          <t>Shipment Expense</t>
        </is>
      </c>
      <c r="C2438" s="418" t="inlineStr">
        <is>
          <t>ឃឺន + ណាហ្គែល</t>
        </is>
      </c>
      <c r="D2438" s="418" t="inlineStr">
        <is>
          <t>L001-100045189</t>
        </is>
      </c>
      <c r="E2438" s="418" t="inlineStr">
        <is>
          <t>PTI2223547</t>
        </is>
      </c>
      <c r="F2438" s="419" t="n">
        <v>44879</v>
      </c>
      <c r="G2438" s="420" t="n">
        <v>26943</v>
      </c>
      <c r="H2438" s="418" t="n"/>
      <c r="I2438" s="455" t="n">
        <v>26943</v>
      </c>
      <c r="J2438" s="418">
        <f>IF(L2438&lt;&gt;"",L2438,K2438)</f>
        <v/>
      </c>
      <c r="K2438" s="418">
        <f>IF(AND(T2438=TRUE, U2438=TRUE, V2438=TRUE), IF(W2438&lt;-0.05, "អនុញ្ញាត (អ្នកផ្គត់ផ្គង់ប្រកាសខ្វះ)", "បានប្រកាស (អនុញ្ញាត)"), IF(AND(T2438=FALSE, U2438=FALSE, V2438=FALSE), "ព្យួរទុក (មិនមានទិន្នន័យ)", "ប្រកាសខុស (ព្យួរទុក)"))</f>
        <v/>
      </c>
      <c r="L2438" s="418" t="inlineStr"/>
      <c r="M2438" s="418" t="inlineStr"/>
      <c r="N2438" s="455" t="n"/>
      <c r="O2438" s="455">
        <f>IF(W2438&lt;0,AI2438,I2438)</f>
        <v/>
      </c>
      <c r="P2438" s="455">
        <f>I2438-O2438</f>
        <v/>
      </c>
      <c r="Q2438" s="418" t="n"/>
      <c r="R2438" s="418" t="inlineStr">
        <is>
          <t>PTI2223547</t>
        </is>
      </c>
      <c r="S2438" s="418" t="inlineStr">
        <is>
          <t>PTI2223547</t>
        </is>
      </c>
      <c r="T2438" s="418">
        <f>R2438=S2438</f>
        <v/>
      </c>
      <c r="U2438" s="418">
        <f>AND(MONTH(F2438)=MONTH(Y2438), YEAR(F2438)=YEAR(Y2438))</f>
        <v/>
      </c>
      <c r="V2438" s="418">
        <f>AND(AC2438&lt;&gt;"", 'Company information'!D$4&lt;&gt;"", RIGHT(SUBSTITUTE(AC2438,"-",""),9)=RIGHT(SUBSTITUTE('Company information'!D$4,"-",""),9))</f>
        <v/>
      </c>
      <c r="W2438" s="418">
        <f>AI2438-I2438</f>
        <v/>
      </c>
      <c r="X2438" s="455" t="n"/>
      <c r="Y2438" s="419" t="n">
        <v>44879</v>
      </c>
      <c r="Z2438" s="418" t="inlineStr">
        <is>
          <t>PTI2223547</t>
        </is>
      </c>
      <c r="AA2438" s="418" t="inlineStr"/>
      <c r="AB2438" s="418" t="inlineStr">
        <is>
          <t>បុគ្គលជាប់អាករ</t>
        </is>
      </c>
      <c r="AC2438" s="418" t="inlineStr">
        <is>
          <t>L001-100067123</t>
        </is>
      </c>
      <c r="AD2438" s="418" t="inlineStr">
        <is>
          <t>រីឡាយអេប៊ល សូស អ៊ិនដាសស្រ្ទៀល (ខេមបូឌា)</t>
        </is>
      </c>
      <c r="AE2438" s="455" t="n">
        <v>296368</v>
      </c>
      <c r="AF2438" s="455" t="n">
        <v>269425</v>
      </c>
      <c r="AG2438" s="455" t="n">
        <v>0</v>
      </c>
      <c r="AH2438" s="455" t="n">
        <v>0</v>
      </c>
      <c r="AI2438" s="455" t="n">
        <v>26943</v>
      </c>
      <c r="AJ2438" s="455" t="n">
        <v>0</v>
      </c>
      <c r="AK2438" s="455" t="n">
        <v>0</v>
      </c>
      <c r="AL2438" s="455" t="n">
        <v>0</v>
      </c>
      <c r="AM2438" s="455" t="n">
        <v>0</v>
      </c>
      <c r="AN2438" s="455" t="n">
        <v>0</v>
      </c>
      <c r="AO2438" s="455" t="n">
        <v>0</v>
      </c>
      <c r="AP2438" s="455" t="n">
        <v>0</v>
      </c>
      <c r="AQ2438" s="455" t="n">
        <v>0</v>
      </c>
      <c r="AR2438" s="418" t="inlineStr"/>
      <c r="AS2438" s="418" t="inlineStr">
        <is>
          <t>ថ្លៃដឹកជញ្ជូន និងសេវា</t>
        </is>
      </c>
      <c r="AT2438" s="418" t="inlineStr">
        <is>
          <t>បានប្រកាសពន្ធ</t>
        </is>
      </c>
    </row>
    <row r="2439">
      <c r="A2439" s="417" t="n">
        <v>2430</v>
      </c>
      <c r="B2439" s="418" t="inlineStr">
        <is>
          <t>Weigh Container</t>
        </is>
      </c>
      <c r="C2439" s="418" t="inlineStr">
        <is>
          <t>ឃឺន + ណាហ្គែល</t>
        </is>
      </c>
      <c r="D2439" s="418" t="inlineStr">
        <is>
          <t>L001-100045189</t>
        </is>
      </c>
      <c r="E2439" s="418" t="inlineStr">
        <is>
          <t>PTI2223408</t>
        </is>
      </c>
      <c r="F2439" s="419" t="n">
        <v>44876</v>
      </c>
      <c r="G2439" s="420" t="n">
        <v>89014</v>
      </c>
      <c r="H2439" s="418" t="n"/>
      <c r="I2439" s="455" t="n">
        <v>89014</v>
      </c>
      <c r="J2439" s="418">
        <f>IF(L2439&lt;&gt;"",L2439,K2439)</f>
        <v/>
      </c>
      <c r="K2439" s="418">
        <f>IF(AND(T2439=TRUE, U2439=TRUE, V2439=TRUE), IF(W2439&lt;-0.05, "អនុញ្ញាត (អ្នកផ្គត់ផ្គង់ប្រកាសខ្វះ)", "បានប្រកាស (អនុញ្ញាត)"), IF(AND(T2439=FALSE, U2439=FALSE, V2439=FALSE), "ព្យួរទុក (មិនមានទិន្នន័យ)", "ប្រកាសខុស (ព្យួរទុក)"))</f>
        <v/>
      </c>
      <c r="L2439" s="418" t="inlineStr"/>
      <c r="M2439" s="418" t="inlineStr"/>
      <c r="N2439" s="455" t="n"/>
      <c r="O2439" s="455">
        <f>IF(W2439&lt;0,AI2439,I2439)</f>
        <v/>
      </c>
      <c r="P2439" s="455">
        <f>I2439-O2439</f>
        <v/>
      </c>
      <c r="Q2439" s="418" t="n"/>
      <c r="R2439" s="418" t="inlineStr">
        <is>
          <t>PTI2223408</t>
        </is>
      </c>
      <c r="S2439" s="418" t="inlineStr">
        <is>
          <t>PTI2223408</t>
        </is>
      </c>
      <c r="T2439" s="418">
        <f>R2439=S2439</f>
        <v/>
      </c>
      <c r="U2439" s="418">
        <f>AND(MONTH(F2439)=MONTH(Y2439), YEAR(F2439)=YEAR(Y2439))</f>
        <v/>
      </c>
      <c r="V2439" s="418">
        <f>AND(AC2439&lt;&gt;"", 'Company information'!D$4&lt;&gt;"", RIGHT(SUBSTITUTE(AC2439,"-",""),9)=RIGHT(SUBSTITUTE('Company information'!D$4,"-",""),9))</f>
        <v/>
      </c>
      <c r="W2439" s="418">
        <f>AI2439-I2439</f>
        <v/>
      </c>
      <c r="X2439" s="455" t="n"/>
      <c r="Y2439" s="419" t="n">
        <v>44876</v>
      </c>
      <c r="Z2439" s="418" t="inlineStr">
        <is>
          <t>PTI2223408</t>
        </is>
      </c>
      <c r="AA2439" s="418" t="inlineStr"/>
      <c r="AB2439" s="418" t="inlineStr">
        <is>
          <t>បុគ្គលជាប់អាករ</t>
        </is>
      </c>
      <c r="AC2439" s="418" t="inlineStr">
        <is>
          <t>L001-100067123</t>
        </is>
      </c>
      <c r="AD2439" s="418" t="inlineStr">
        <is>
          <t>រីឡាយអេប៊ល សូស អ៊ិនដាសស្រ្ទៀល (ខេមបូឌា)</t>
        </is>
      </c>
      <c r="AE2439" s="455" t="n">
        <v>987443</v>
      </c>
      <c r="AF2439" s="455" t="n">
        <v>890143</v>
      </c>
      <c r="AG2439" s="455" t="n">
        <v>8286</v>
      </c>
      <c r="AH2439" s="455" t="n">
        <v>0</v>
      </c>
      <c r="AI2439" s="455" t="n">
        <v>89014</v>
      </c>
      <c r="AJ2439" s="455" t="n">
        <v>0</v>
      </c>
      <c r="AK2439" s="455" t="n">
        <v>0</v>
      </c>
      <c r="AL2439" s="455" t="n">
        <v>0</v>
      </c>
      <c r="AM2439" s="455" t="n">
        <v>0</v>
      </c>
      <c r="AN2439" s="455" t="n">
        <v>0</v>
      </c>
      <c r="AO2439" s="455" t="n">
        <v>0</v>
      </c>
      <c r="AP2439" s="455" t="n">
        <v>0</v>
      </c>
      <c r="AQ2439" s="455" t="n">
        <v>0</v>
      </c>
      <c r="AR2439" s="418" t="inlineStr"/>
      <c r="AS2439" s="418" t="inlineStr">
        <is>
          <t>ថ្លៃដឹកជញ្ជូន និងសេវា</t>
        </is>
      </c>
      <c r="AT2439" s="418" t="inlineStr">
        <is>
          <t>បានប្រកាសពន្ធ</t>
        </is>
      </c>
    </row>
    <row r="2440">
      <c r="A2440" s="417" t="n">
        <v>2431</v>
      </c>
      <c r="B2440" s="418" t="inlineStr">
        <is>
          <t>Shipment Expense</t>
        </is>
      </c>
      <c r="C2440" s="418" t="inlineStr">
        <is>
          <t>ឃឺន + ណាហ្គែល</t>
        </is>
      </c>
      <c r="D2440" s="418" t="inlineStr">
        <is>
          <t>L001-100045189</t>
        </is>
      </c>
      <c r="E2440" s="418" t="inlineStr">
        <is>
          <t>PTI2223409</t>
        </is>
      </c>
      <c r="F2440" s="419" t="n">
        <v>44876</v>
      </c>
      <c r="G2440" s="420" t="n">
        <v>56119</v>
      </c>
      <c r="H2440" s="418" t="n"/>
      <c r="I2440" s="455" t="n">
        <v>56119</v>
      </c>
      <c r="J2440" s="418">
        <f>IF(L2440&lt;&gt;"",L2440,K2440)</f>
        <v/>
      </c>
      <c r="K2440" s="418">
        <f>IF(AND(T2440=TRUE, U2440=TRUE, V2440=TRUE), IF(W2440&lt;-0.05, "អនុញ្ញាត (អ្នកផ្គត់ផ្គង់ប្រកាសខ្វះ)", "បានប្រកាស (អនុញ្ញាត)"), IF(AND(T2440=FALSE, U2440=FALSE, V2440=FALSE), "ព្យួរទុក (មិនមានទិន្នន័យ)", "ប្រកាសខុស (ព្យួរទុក)"))</f>
        <v/>
      </c>
      <c r="L2440" s="418" t="inlineStr"/>
      <c r="M2440" s="418" t="inlineStr"/>
      <c r="N2440" s="455" t="n"/>
      <c r="O2440" s="455">
        <f>IF(W2440&lt;0,AI2440,I2440)</f>
        <v/>
      </c>
      <c r="P2440" s="455">
        <f>I2440-O2440</f>
        <v/>
      </c>
      <c r="Q2440" s="418" t="n"/>
      <c r="R2440" s="418" t="inlineStr">
        <is>
          <t>PTI2223409</t>
        </is>
      </c>
      <c r="S2440" s="418" t="inlineStr">
        <is>
          <t>PTI2223409</t>
        </is>
      </c>
      <c r="T2440" s="418">
        <f>R2440=S2440</f>
        <v/>
      </c>
      <c r="U2440" s="418">
        <f>AND(MONTH(F2440)=MONTH(Y2440), YEAR(F2440)=YEAR(Y2440))</f>
        <v/>
      </c>
      <c r="V2440" s="418">
        <f>AND(AC2440&lt;&gt;"", 'Company information'!D$4&lt;&gt;"", RIGHT(SUBSTITUTE(AC2440,"-",""),9)=RIGHT(SUBSTITUTE('Company information'!D$4,"-",""),9))</f>
        <v/>
      </c>
      <c r="W2440" s="418">
        <f>AI2440-I2440</f>
        <v/>
      </c>
      <c r="X2440" s="455" t="n"/>
      <c r="Y2440" s="419" t="n">
        <v>44876</v>
      </c>
      <c r="Z2440" s="418" t="inlineStr">
        <is>
          <t>PTI2223409</t>
        </is>
      </c>
      <c r="AA2440" s="418" t="inlineStr"/>
      <c r="AB2440" s="418" t="inlineStr">
        <is>
          <t>បុគ្គលជាប់អាករ</t>
        </is>
      </c>
      <c r="AC2440" s="418" t="inlineStr">
        <is>
          <t>L001-100067123</t>
        </is>
      </c>
      <c r="AD2440" s="418" t="inlineStr">
        <is>
          <t>រីឡាយអេប៊ល សូស អ៊ិនដាសស្រ្ទៀល (ខេមបូឌា)</t>
        </is>
      </c>
      <c r="AE2440" s="455" t="n">
        <v>625593</v>
      </c>
      <c r="AF2440" s="455" t="n">
        <v>561188</v>
      </c>
      <c r="AG2440" s="455" t="n">
        <v>8286</v>
      </c>
      <c r="AH2440" s="455" t="n">
        <v>0</v>
      </c>
      <c r="AI2440" s="455" t="n">
        <v>56119</v>
      </c>
      <c r="AJ2440" s="455" t="n">
        <v>0</v>
      </c>
      <c r="AK2440" s="455" t="n">
        <v>0</v>
      </c>
      <c r="AL2440" s="455" t="n">
        <v>0</v>
      </c>
      <c r="AM2440" s="455" t="n">
        <v>0</v>
      </c>
      <c r="AN2440" s="455" t="n">
        <v>0</v>
      </c>
      <c r="AO2440" s="455" t="n">
        <v>0</v>
      </c>
      <c r="AP2440" s="455" t="n">
        <v>0</v>
      </c>
      <c r="AQ2440" s="455" t="n">
        <v>0</v>
      </c>
      <c r="AR2440" s="418" t="inlineStr"/>
      <c r="AS2440" s="418" t="inlineStr">
        <is>
          <t>ថ្លៃដឹកជញ្ជូន និងសេវា</t>
        </is>
      </c>
      <c r="AT2440" s="418" t="inlineStr">
        <is>
          <t>បានប្រកាសពន្ធ</t>
        </is>
      </c>
    </row>
    <row r="2441">
      <c r="A2441" s="417" t="n">
        <v>2432</v>
      </c>
      <c r="B2441" s="418" t="inlineStr">
        <is>
          <t>Diesel</t>
        </is>
      </c>
      <c r="C2441" s="418" t="inlineStr">
        <is>
          <t>ឃឺន + ណាហ្គែល</t>
        </is>
      </c>
      <c r="D2441" s="418" t="inlineStr">
        <is>
          <t>L001-100045189</t>
        </is>
      </c>
      <c r="E2441" s="418" t="inlineStr">
        <is>
          <t>PTI2223407</t>
        </is>
      </c>
      <c r="F2441" s="419" t="n">
        <v>44876</v>
      </c>
      <c r="G2441" s="420" t="n">
        <v>61919</v>
      </c>
      <c r="H2441" s="418" t="n"/>
      <c r="I2441" s="455" t="n">
        <v>61919</v>
      </c>
      <c r="J2441" s="418">
        <f>IF(L2441&lt;&gt;"",L2441,K2441)</f>
        <v/>
      </c>
      <c r="K2441" s="418">
        <f>IF(AND(T2441=TRUE, U2441=TRUE, V2441=TRUE), IF(W2441&lt;-0.05, "អនុញ្ញាត (អ្នកផ្គត់ផ្គង់ប្រកាសខ្វះ)", "បានប្រកាស (អនុញ្ញាត)"), IF(AND(T2441=FALSE, U2441=FALSE, V2441=FALSE), "ព្យួរទុក (មិនមានទិន្នន័យ)", "ប្រកាសខុស (ព្យួរទុក)"))</f>
        <v/>
      </c>
      <c r="L2441" s="418" t="inlineStr"/>
      <c r="M2441" s="418" t="inlineStr"/>
      <c r="N2441" s="455" t="n"/>
      <c r="O2441" s="455">
        <f>IF(W2441&lt;0,AI2441,I2441)</f>
        <v/>
      </c>
      <c r="P2441" s="455">
        <f>I2441-O2441</f>
        <v/>
      </c>
      <c r="Q2441" s="418" t="n"/>
      <c r="R2441" s="418" t="inlineStr">
        <is>
          <t>PTI2223407</t>
        </is>
      </c>
      <c r="S2441" s="418" t="inlineStr">
        <is>
          <t>PTI2223407</t>
        </is>
      </c>
      <c r="T2441" s="418">
        <f>R2441=S2441</f>
        <v/>
      </c>
      <c r="U2441" s="418">
        <f>AND(MONTH(F2441)=MONTH(Y2441), YEAR(F2441)=YEAR(Y2441))</f>
        <v/>
      </c>
      <c r="V2441" s="418">
        <f>AND(AC2441&lt;&gt;"", 'Company information'!D$4&lt;&gt;"", RIGHT(SUBSTITUTE(AC2441,"-",""),9)=RIGHT(SUBSTITUTE('Company information'!D$4,"-",""),9))</f>
        <v/>
      </c>
      <c r="W2441" s="418">
        <f>AI2441-I2441</f>
        <v/>
      </c>
      <c r="X2441" s="455" t="n"/>
      <c r="Y2441" s="419" t="n">
        <v>44876</v>
      </c>
      <c r="Z2441" s="418" t="inlineStr">
        <is>
          <t>PTI2223407</t>
        </is>
      </c>
      <c r="AA2441" s="418" t="inlineStr"/>
      <c r="AB2441" s="418" t="inlineStr">
        <is>
          <t>បុគ្គលជាប់អាករ</t>
        </is>
      </c>
      <c r="AC2441" s="418" t="inlineStr">
        <is>
          <t>L001-100067123</t>
        </is>
      </c>
      <c r="AD2441" s="418" t="inlineStr">
        <is>
          <t>រីឡាយអេប៊ល សូស អ៊ិនដាសស្រ្ទៀល (ខេមបូឌា)</t>
        </is>
      </c>
      <c r="AE2441" s="455" t="n">
        <v>689395</v>
      </c>
      <c r="AF2441" s="455" t="n">
        <v>619190</v>
      </c>
      <c r="AG2441" s="455" t="n">
        <v>8286</v>
      </c>
      <c r="AH2441" s="455" t="n">
        <v>0</v>
      </c>
      <c r="AI2441" s="455" t="n">
        <v>61919</v>
      </c>
      <c r="AJ2441" s="455" t="n">
        <v>0</v>
      </c>
      <c r="AK2441" s="455" t="n">
        <v>0</v>
      </c>
      <c r="AL2441" s="455" t="n">
        <v>0</v>
      </c>
      <c r="AM2441" s="455" t="n">
        <v>0</v>
      </c>
      <c r="AN2441" s="455" t="n">
        <v>0</v>
      </c>
      <c r="AO2441" s="455" t="n">
        <v>0</v>
      </c>
      <c r="AP2441" s="455" t="n">
        <v>0</v>
      </c>
      <c r="AQ2441" s="455" t="n">
        <v>0</v>
      </c>
      <c r="AR2441" s="418" t="inlineStr"/>
      <c r="AS2441" s="418" t="inlineStr">
        <is>
          <t>ថ្លៃដឹកជញ្ជូន និងសេវា</t>
        </is>
      </c>
      <c r="AT2441" s="418" t="inlineStr">
        <is>
          <t>បានប្រកាសពន្ធ</t>
        </is>
      </c>
    </row>
    <row r="2442">
      <c r="A2442" s="417" t="n">
        <v>2433</v>
      </c>
      <c r="B2442" s="418" t="inlineStr">
        <is>
          <t>Water expense from 03/05/2024-03/06/2024</t>
        </is>
      </c>
      <c r="C2442" s="418" t="inlineStr">
        <is>
          <t>ឃឺន + ណាហ្គែល</t>
        </is>
      </c>
      <c r="D2442" s="418" t="inlineStr">
        <is>
          <t>L001-100045189</t>
        </is>
      </c>
      <c r="E2442" s="418" t="inlineStr">
        <is>
          <t>PTI2223406</t>
        </is>
      </c>
      <c r="F2442" s="419" t="n">
        <v>44876</v>
      </c>
      <c r="G2442" s="420" t="n">
        <v>89429</v>
      </c>
      <c r="H2442" s="418" t="n"/>
      <c r="I2442" s="455" t="n">
        <v>89429</v>
      </c>
      <c r="J2442" s="418">
        <f>IF(L2442&lt;&gt;"",L2442,K2442)</f>
        <v/>
      </c>
      <c r="K2442" s="418">
        <f>IF(AND(T2442=TRUE, U2442=TRUE, V2442=TRUE), IF(W2442&lt;-0.05, "អនុញ្ញាត (អ្នកផ្គត់ផ្គង់ប្រកាសខ្វះ)", "បានប្រកាស (អនុញ្ញាត)"), IF(AND(T2442=FALSE, U2442=FALSE, V2442=FALSE), "ព្យួរទុក (មិនមានទិន្នន័យ)", "ប្រកាសខុស (ព្យួរទុក)"))</f>
        <v/>
      </c>
      <c r="L2442" s="418" t="inlineStr"/>
      <c r="M2442" s="418" t="inlineStr"/>
      <c r="N2442" s="455" t="n"/>
      <c r="O2442" s="455">
        <f>IF(W2442&lt;0,AI2442,I2442)</f>
        <v/>
      </c>
      <c r="P2442" s="455">
        <f>I2442-O2442</f>
        <v/>
      </c>
      <c r="Q2442" s="418" t="n"/>
      <c r="R2442" s="418" t="inlineStr">
        <is>
          <t>PTI2223406</t>
        </is>
      </c>
      <c r="S2442" s="418" t="inlineStr">
        <is>
          <t>PTI2223406</t>
        </is>
      </c>
      <c r="T2442" s="418">
        <f>R2442=S2442</f>
        <v/>
      </c>
      <c r="U2442" s="418">
        <f>AND(MONTH(F2442)=MONTH(Y2442), YEAR(F2442)=YEAR(Y2442))</f>
        <v/>
      </c>
      <c r="V2442" s="418">
        <f>AND(AC2442&lt;&gt;"", 'Company information'!D$4&lt;&gt;"", RIGHT(SUBSTITUTE(AC2442,"-",""),9)=RIGHT(SUBSTITUTE('Company information'!D$4,"-",""),9))</f>
        <v/>
      </c>
      <c r="W2442" s="418">
        <f>AI2442-I2442</f>
        <v/>
      </c>
      <c r="X2442" s="455" t="n"/>
      <c r="Y2442" s="419" t="n">
        <v>44876</v>
      </c>
      <c r="Z2442" s="418" t="inlineStr">
        <is>
          <t>PTI2223406</t>
        </is>
      </c>
      <c r="AA2442" s="418" t="inlineStr"/>
      <c r="AB2442" s="418" t="inlineStr">
        <is>
          <t>បុគ្គលជាប់អាករ</t>
        </is>
      </c>
      <c r="AC2442" s="418" t="inlineStr">
        <is>
          <t>L001-100067123</t>
        </is>
      </c>
      <c r="AD2442" s="418" t="inlineStr">
        <is>
          <t>រីឡាយអេប៊ល សូស អ៊ិនដាសស្រ្ទៀល (ខេមបូឌា)</t>
        </is>
      </c>
      <c r="AE2442" s="455" t="n">
        <v>992000</v>
      </c>
      <c r="AF2442" s="455" t="n">
        <v>894285</v>
      </c>
      <c r="AG2442" s="455" t="n">
        <v>8286</v>
      </c>
      <c r="AH2442" s="455" t="n">
        <v>0</v>
      </c>
      <c r="AI2442" s="455" t="n">
        <v>89429</v>
      </c>
      <c r="AJ2442" s="455" t="n">
        <v>0</v>
      </c>
      <c r="AK2442" s="455" t="n">
        <v>0</v>
      </c>
      <c r="AL2442" s="455" t="n">
        <v>0</v>
      </c>
      <c r="AM2442" s="455" t="n">
        <v>0</v>
      </c>
      <c r="AN2442" s="455" t="n">
        <v>0</v>
      </c>
      <c r="AO2442" s="455" t="n">
        <v>0</v>
      </c>
      <c r="AP2442" s="455" t="n">
        <v>0</v>
      </c>
      <c r="AQ2442" s="455" t="n">
        <v>0</v>
      </c>
      <c r="AR2442" s="418" t="inlineStr"/>
      <c r="AS2442" s="418" t="inlineStr">
        <is>
          <t>ថ្លៃដឹកជញ្ជូន និងសេវា</t>
        </is>
      </c>
      <c r="AT2442" s="418" t="inlineStr">
        <is>
          <t>បានប្រកាសពន្ធ</t>
        </is>
      </c>
    </row>
    <row r="2443">
      <c r="A2443" s="417" t="n">
        <v>2434</v>
      </c>
      <c r="B2443" s="418" t="inlineStr">
        <is>
          <t>Monthly Charge of Photo Copies Rental from 06/05/2024-06/06/2024</t>
        </is>
      </c>
      <c r="C2443" s="418" t="inlineStr">
        <is>
          <t>ឃឺន + ណាហ្គែល</t>
        </is>
      </c>
      <c r="D2443" s="418" t="inlineStr">
        <is>
          <t>L001-100045189</t>
        </is>
      </c>
      <c r="E2443" s="418" t="inlineStr">
        <is>
          <t>PTI2223405</t>
        </is>
      </c>
      <c r="F2443" s="419" t="n">
        <v>44876</v>
      </c>
      <c r="G2443" s="420" t="n">
        <v>51554</v>
      </c>
      <c r="H2443" s="418" t="n"/>
      <c r="I2443" s="455" t="n">
        <v>51554</v>
      </c>
      <c r="J2443" s="418">
        <f>IF(L2443&lt;&gt;"",L2443,K2443)</f>
        <v/>
      </c>
      <c r="K2443" s="418">
        <f>IF(AND(T2443=TRUE, U2443=TRUE, V2443=TRUE), IF(W2443&lt;-0.05, "អនុញ្ញាត (អ្នកផ្គត់ផ្គង់ប្រកាសខ្វះ)", "បានប្រកាស (អនុញ្ញាត)"), IF(AND(T2443=FALSE, U2443=FALSE, V2443=FALSE), "ព្យួរទុក (មិនមានទិន្នន័យ)", "ប្រកាសខុស (ព្យួរទុក)"))</f>
        <v/>
      </c>
      <c r="L2443" s="418" t="inlineStr"/>
      <c r="M2443" s="418" t="inlineStr"/>
      <c r="N2443" s="455" t="n"/>
      <c r="O2443" s="455">
        <f>IF(W2443&lt;0,AI2443,I2443)</f>
        <v/>
      </c>
      <c r="P2443" s="455">
        <f>I2443-O2443</f>
        <v/>
      </c>
      <c r="Q2443" s="418" t="n"/>
      <c r="R2443" s="418" t="inlineStr">
        <is>
          <t>PTI2223405</t>
        </is>
      </c>
      <c r="S2443" s="418" t="inlineStr">
        <is>
          <t>PTI2223405</t>
        </is>
      </c>
      <c r="T2443" s="418">
        <f>R2443=S2443</f>
        <v/>
      </c>
      <c r="U2443" s="418">
        <f>AND(MONTH(F2443)=MONTH(Y2443), YEAR(F2443)=YEAR(Y2443))</f>
        <v/>
      </c>
      <c r="V2443" s="418">
        <f>AND(AC2443&lt;&gt;"", 'Company information'!D$4&lt;&gt;"", RIGHT(SUBSTITUTE(AC2443,"-",""),9)=RIGHT(SUBSTITUTE('Company information'!D$4,"-",""),9))</f>
        <v/>
      </c>
      <c r="W2443" s="418">
        <f>AI2443-I2443</f>
        <v/>
      </c>
      <c r="X2443" s="455" t="n"/>
      <c r="Y2443" s="419" t="n">
        <v>44876</v>
      </c>
      <c r="Z2443" s="418" t="inlineStr">
        <is>
          <t>PTI2223405</t>
        </is>
      </c>
      <c r="AA2443" s="418" t="inlineStr"/>
      <c r="AB2443" s="418" t="inlineStr">
        <is>
          <t>បុគ្គលជាប់អាករ</t>
        </is>
      </c>
      <c r="AC2443" s="418" t="inlineStr">
        <is>
          <t>L001-100067123</t>
        </is>
      </c>
      <c r="AD2443" s="418" t="inlineStr">
        <is>
          <t>រីឡាយអេប៊ល សូស អ៊ិនដាសស្រ្ទៀល (ខេមបូឌា)</t>
        </is>
      </c>
      <c r="AE2443" s="455" t="n">
        <v>575380</v>
      </c>
      <c r="AF2443" s="455" t="n">
        <v>515540</v>
      </c>
      <c r="AG2443" s="455" t="n">
        <v>8286</v>
      </c>
      <c r="AH2443" s="455" t="n">
        <v>0</v>
      </c>
      <c r="AI2443" s="455" t="n">
        <v>51554</v>
      </c>
      <c r="AJ2443" s="455" t="n">
        <v>0</v>
      </c>
      <c r="AK2443" s="455" t="n">
        <v>0</v>
      </c>
      <c r="AL2443" s="455" t="n">
        <v>0</v>
      </c>
      <c r="AM2443" s="455" t="n">
        <v>0</v>
      </c>
      <c r="AN2443" s="455" t="n">
        <v>0</v>
      </c>
      <c r="AO2443" s="455" t="n">
        <v>0</v>
      </c>
      <c r="AP2443" s="455" t="n">
        <v>0</v>
      </c>
      <c r="AQ2443" s="455" t="n">
        <v>0</v>
      </c>
      <c r="AR2443" s="418" t="inlineStr"/>
      <c r="AS2443" s="418" t="inlineStr">
        <is>
          <t>ថ្លៃដឹកជញ្ជូន និងសេវា</t>
        </is>
      </c>
      <c r="AT2443" s="418" t="inlineStr">
        <is>
          <t>បានប្រកាសពន្ធ</t>
        </is>
      </c>
    </row>
    <row r="2444">
      <c r="A2444" s="417" t="n">
        <v>2435</v>
      </c>
      <c r="B2444" s="418" t="inlineStr">
        <is>
          <t>Firewood</t>
        </is>
      </c>
      <c r="C2444" s="418" t="inlineStr">
        <is>
          <t>ឃឺន + ណាហ្គែល</t>
        </is>
      </c>
      <c r="D2444" s="418" t="inlineStr">
        <is>
          <t>L001-100045189</t>
        </is>
      </c>
      <c r="E2444" s="418" t="inlineStr">
        <is>
          <t>PTI2223402</t>
        </is>
      </c>
      <c r="F2444" s="419" t="n">
        <v>44876</v>
      </c>
      <c r="G2444" s="420" t="n">
        <v>51934</v>
      </c>
      <c r="H2444" s="418" t="n"/>
      <c r="I2444" s="455" t="n">
        <v>51934</v>
      </c>
      <c r="J2444" s="418">
        <f>IF(L2444&lt;&gt;"",L2444,K2444)</f>
        <v/>
      </c>
      <c r="K2444" s="418">
        <f>IF(AND(T2444=TRUE, U2444=TRUE, V2444=TRUE), IF(W2444&lt;-0.05, "អនុញ្ញាត (អ្នកផ្គត់ផ្គង់ប្រកាសខ្វះ)", "បានប្រកាស (អនុញ្ញាត)"), IF(AND(T2444=FALSE, U2444=FALSE, V2444=FALSE), "ព្យួរទុក (មិនមានទិន្នន័យ)", "ប្រកាសខុស (ព្យួរទុក)"))</f>
        <v/>
      </c>
      <c r="L2444" s="418" t="inlineStr"/>
      <c r="M2444" s="418" t="inlineStr"/>
      <c r="N2444" s="455" t="n"/>
      <c r="O2444" s="455">
        <f>IF(W2444&lt;0,AI2444,I2444)</f>
        <v/>
      </c>
      <c r="P2444" s="455">
        <f>I2444-O2444</f>
        <v/>
      </c>
      <c r="Q2444" s="418" t="n"/>
      <c r="R2444" s="418" t="inlineStr">
        <is>
          <t>PTI2223402</t>
        </is>
      </c>
      <c r="S2444" s="418" t="inlineStr">
        <is>
          <t>PTI2223402</t>
        </is>
      </c>
      <c r="T2444" s="418">
        <f>R2444=S2444</f>
        <v/>
      </c>
      <c r="U2444" s="418">
        <f>AND(MONTH(F2444)=MONTH(Y2444), YEAR(F2444)=YEAR(Y2444))</f>
        <v/>
      </c>
      <c r="V2444" s="418">
        <f>AND(AC2444&lt;&gt;"", 'Company information'!D$4&lt;&gt;"", RIGHT(SUBSTITUTE(AC2444,"-",""),9)=RIGHT(SUBSTITUTE('Company information'!D$4,"-",""),9))</f>
        <v/>
      </c>
      <c r="W2444" s="418">
        <f>AI2444-I2444</f>
        <v/>
      </c>
      <c r="X2444" s="455" t="n"/>
      <c r="Y2444" s="419" t="n">
        <v>44876</v>
      </c>
      <c r="Z2444" s="418" t="inlineStr">
        <is>
          <t>PTI2223402</t>
        </is>
      </c>
      <c r="AA2444" s="418" t="inlineStr"/>
      <c r="AB2444" s="418" t="inlineStr">
        <is>
          <t>បុគ្គលជាប់អាករ</t>
        </is>
      </c>
      <c r="AC2444" s="418" t="inlineStr">
        <is>
          <t>L001-100067123</t>
        </is>
      </c>
      <c r="AD2444" s="418" t="inlineStr">
        <is>
          <t>រីឡាយអេប៊ល សូស អ៊ិនដាសស្រ្ទៀល (ខេមបូឌា)</t>
        </is>
      </c>
      <c r="AE2444" s="455" t="n">
        <v>579564</v>
      </c>
      <c r="AF2444" s="455" t="n">
        <v>519344</v>
      </c>
      <c r="AG2444" s="455" t="n">
        <v>8286</v>
      </c>
      <c r="AH2444" s="455" t="n">
        <v>0</v>
      </c>
      <c r="AI2444" s="455" t="n">
        <v>51934</v>
      </c>
      <c r="AJ2444" s="455" t="n">
        <v>0</v>
      </c>
      <c r="AK2444" s="455" t="n">
        <v>0</v>
      </c>
      <c r="AL2444" s="455" t="n">
        <v>0</v>
      </c>
      <c r="AM2444" s="455" t="n">
        <v>0</v>
      </c>
      <c r="AN2444" s="455" t="n">
        <v>0</v>
      </c>
      <c r="AO2444" s="455" t="n">
        <v>0</v>
      </c>
      <c r="AP2444" s="455" t="n">
        <v>0</v>
      </c>
      <c r="AQ2444" s="455" t="n">
        <v>0</v>
      </c>
      <c r="AR2444" s="418" t="inlineStr"/>
      <c r="AS2444" s="418" t="inlineStr">
        <is>
          <t>ថ្លៃដឹកជញ្ជូន និងសេវា</t>
        </is>
      </c>
      <c r="AT2444" s="418" t="inlineStr">
        <is>
          <t>បានប្រកាសពន្ធ</t>
        </is>
      </c>
    </row>
    <row r="2445">
      <c r="A2445" s="417" t="n">
        <v>2436</v>
      </c>
      <c r="B2445" s="418" t="inlineStr">
        <is>
          <t>Firewood</t>
        </is>
      </c>
      <c r="C2445" s="418" t="inlineStr">
        <is>
          <t>ឃឺន + ណាហ្គែល</t>
        </is>
      </c>
      <c r="D2445" s="418" t="inlineStr">
        <is>
          <t>L001-100045189</t>
        </is>
      </c>
      <c r="E2445" s="418" t="inlineStr">
        <is>
          <t>PTI2223404</t>
        </is>
      </c>
      <c r="F2445" s="419" t="n">
        <v>44876</v>
      </c>
      <c r="G2445" s="420" t="n">
        <v>48164</v>
      </c>
      <c r="H2445" s="418" t="n"/>
      <c r="I2445" s="455" t="n">
        <v>48164</v>
      </c>
      <c r="J2445" s="418">
        <f>IF(L2445&lt;&gt;"",L2445,K2445)</f>
        <v/>
      </c>
      <c r="K2445" s="418">
        <f>IF(AND(T2445=TRUE, U2445=TRUE, V2445=TRUE), IF(W2445&lt;-0.05, "អនុញ្ញាត (អ្នកផ្គត់ផ្គង់ប្រកាសខ្វះ)", "បានប្រកាស (អនុញ្ញាត)"), IF(AND(T2445=FALSE, U2445=FALSE, V2445=FALSE), "ព្យួរទុក (មិនមានទិន្នន័យ)", "ប្រកាសខុស (ព្យួរទុក)"))</f>
        <v/>
      </c>
      <c r="L2445" s="418" t="inlineStr"/>
      <c r="M2445" s="418" t="inlineStr"/>
      <c r="N2445" s="455" t="n"/>
      <c r="O2445" s="455">
        <f>IF(W2445&lt;0,AI2445,I2445)</f>
        <v/>
      </c>
      <c r="P2445" s="455">
        <f>I2445-O2445</f>
        <v/>
      </c>
      <c r="Q2445" s="418" t="n"/>
      <c r="R2445" s="418" t="inlineStr">
        <is>
          <t>PTI2223404</t>
        </is>
      </c>
      <c r="S2445" s="418" t="inlineStr">
        <is>
          <t>PTI2223404</t>
        </is>
      </c>
      <c r="T2445" s="418">
        <f>R2445=S2445</f>
        <v/>
      </c>
      <c r="U2445" s="418">
        <f>AND(MONTH(F2445)=MONTH(Y2445), YEAR(F2445)=YEAR(Y2445))</f>
        <v/>
      </c>
      <c r="V2445" s="418">
        <f>AND(AC2445&lt;&gt;"", 'Company information'!D$4&lt;&gt;"", RIGHT(SUBSTITUTE(AC2445,"-",""),9)=RIGHT(SUBSTITUTE('Company information'!D$4,"-",""),9))</f>
        <v/>
      </c>
      <c r="W2445" s="418">
        <f>AI2445-I2445</f>
        <v/>
      </c>
      <c r="X2445" s="455" t="n"/>
      <c r="Y2445" s="419" t="n">
        <v>44876</v>
      </c>
      <c r="Z2445" s="418" t="inlineStr">
        <is>
          <t>PTI2223404</t>
        </is>
      </c>
      <c r="AA2445" s="418" t="inlineStr"/>
      <c r="AB2445" s="418" t="inlineStr">
        <is>
          <t>បុគ្គលជាប់អាករ</t>
        </is>
      </c>
      <c r="AC2445" s="418" t="inlineStr">
        <is>
          <t>L001-100067123</t>
        </is>
      </c>
      <c r="AD2445" s="418" t="inlineStr">
        <is>
          <t>រីឡាយអេប៊ល សូស អ៊ិនដាសស្រ្ទៀល (ខេមបូឌា)</t>
        </is>
      </c>
      <c r="AE2445" s="455" t="n">
        <v>538093</v>
      </c>
      <c r="AF2445" s="455" t="n">
        <v>481643</v>
      </c>
      <c r="AG2445" s="455" t="n">
        <v>8286</v>
      </c>
      <c r="AH2445" s="455" t="n">
        <v>0</v>
      </c>
      <c r="AI2445" s="455" t="n">
        <v>48164</v>
      </c>
      <c r="AJ2445" s="455" t="n">
        <v>0</v>
      </c>
      <c r="AK2445" s="455" t="n">
        <v>0</v>
      </c>
      <c r="AL2445" s="455" t="n">
        <v>0</v>
      </c>
      <c r="AM2445" s="455" t="n">
        <v>0</v>
      </c>
      <c r="AN2445" s="455" t="n">
        <v>0</v>
      </c>
      <c r="AO2445" s="455" t="n">
        <v>0</v>
      </c>
      <c r="AP2445" s="455" t="n">
        <v>0</v>
      </c>
      <c r="AQ2445" s="455" t="n">
        <v>0</v>
      </c>
      <c r="AR2445" s="418" t="inlineStr"/>
      <c r="AS2445" s="418" t="inlineStr">
        <is>
          <t>ថ្លៃដឹកជញ្ជូន និងសេវា</t>
        </is>
      </c>
      <c r="AT2445" s="418" t="inlineStr">
        <is>
          <t>បានប្រកាសពន្ធ</t>
        </is>
      </c>
    </row>
    <row r="2446">
      <c r="A2446" s="417" t="n">
        <v>2437</v>
      </c>
      <c r="B2446" s="418" t="inlineStr">
        <is>
          <t>Firewood</t>
        </is>
      </c>
      <c r="C2446" s="418" t="inlineStr">
        <is>
          <t>ឃឺន + ណាហ្គែល</t>
        </is>
      </c>
      <c r="D2446" s="418" t="inlineStr">
        <is>
          <t>L001-100045189</t>
        </is>
      </c>
      <c r="E2446" s="418" t="inlineStr">
        <is>
          <t>PTI2223401</t>
        </is>
      </c>
      <c r="F2446" s="419" t="n">
        <v>44876</v>
      </c>
      <c r="G2446" s="420" t="n">
        <v>65565</v>
      </c>
      <c r="H2446" s="418" t="n"/>
      <c r="I2446" s="455" t="n">
        <v>65565</v>
      </c>
      <c r="J2446" s="418">
        <f>IF(L2446&lt;&gt;"",L2446,K2446)</f>
        <v/>
      </c>
      <c r="K2446" s="418">
        <f>IF(AND(T2446=TRUE, U2446=TRUE, V2446=TRUE), IF(W2446&lt;-0.05, "អនុញ្ញាត (អ្នកផ្គត់ផ្គង់ប្រកាសខ្វះ)", "បានប្រកាស (អនុញ្ញាត)"), IF(AND(T2446=FALSE, U2446=FALSE, V2446=FALSE), "ព្យួរទុក (មិនមានទិន្នន័យ)", "ប្រកាសខុស (ព្យួរទុក)"))</f>
        <v/>
      </c>
      <c r="L2446" s="418" t="inlineStr"/>
      <c r="M2446" s="418" t="inlineStr"/>
      <c r="N2446" s="455" t="n"/>
      <c r="O2446" s="455">
        <f>IF(W2446&lt;0,AI2446,I2446)</f>
        <v/>
      </c>
      <c r="P2446" s="455">
        <f>I2446-O2446</f>
        <v/>
      </c>
      <c r="Q2446" s="418" t="n"/>
      <c r="R2446" s="418" t="inlineStr">
        <is>
          <t>PTI2223401</t>
        </is>
      </c>
      <c r="S2446" s="418" t="inlineStr">
        <is>
          <t>PTI2223401</t>
        </is>
      </c>
      <c r="T2446" s="418">
        <f>R2446=S2446</f>
        <v/>
      </c>
      <c r="U2446" s="418">
        <f>AND(MONTH(F2446)=MONTH(Y2446), YEAR(F2446)=YEAR(Y2446))</f>
        <v/>
      </c>
      <c r="V2446" s="418">
        <f>AND(AC2446&lt;&gt;"", 'Company information'!D$4&lt;&gt;"", RIGHT(SUBSTITUTE(AC2446,"-",""),9)=RIGHT(SUBSTITUTE('Company information'!D$4,"-",""),9))</f>
        <v/>
      </c>
      <c r="W2446" s="418">
        <f>AI2446-I2446</f>
        <v/>
      </c>
      <c r="X2446" s="455" t="n"/>
      <c r="Y2446" s="419" t="n">
        <v>44876</v>
      </c>
      <c r="Z2446" s="418" t="inlineStr">
        <is>
          <t>PTI2223401</t>
        </is>
      </c>
      <c r="AA2446" s="418" t="inlineStr"/>
      <c r="AB2446" s="418" t="inlineStr">
        <is>
          <t>បុគ្គលជាប់អាករ</t>
        </is>
      </c>
      <c r="AC2446" s="418" t="inlineStr">
        <is>
          <t>L001-100067123</t>
        </is>
      </c>
      <c r="AD2446" s="418" t="inlineStr">
        <is>
          <t>រីឡាយអេប៊ល សូស អ៊ិនដាសស្រ្ទៀល (ខេមបូឌា)</t>
        </is>
      </c>
      <c r="AE2446" s="455" t="n">
        <v>729499</v>
      </c>
      <c r="AF2446" s="455" t="n">
        <v>655648</v>
      </c>
      <c r="AG2446" s="455" t="n">
        <v>8286</v>
      </c>
      <c r="AH2446" s="455" t="n">
        <v>0</v>
      </c>
      <c r="AI2446" s="455" t="n">
        <v>65565</v>
      </c>
      <c r="AJ2446" s="455" t="n">
        <v>0</v>
      </c>
      <c r="AK2446" s="455" t="n">
        <v>0</v>
      </c>
      <c r="AL2446" s="455" t="n">
        <v>0</v>
      </c>
      <c r="AM2446" s="455" t="n">
        <v>0</v>
      </c>
      <c r="AN2446" s="455" t="n">
        <v>0</v>
      </c>
      <c r="AO2446" s="455" t="n">
        <v>0</v>
      </c>
      <c r="AP2446" s="455" t="n">
        <v>0</v>
      </c>
      <c r="AQ2446" s="455" t="n">
        <v>0</v>
      </c>
      <c r="AR2446" s="418" t="inlineStr"/>
      <c r="AS2446" s="418" t="inlineStr">
        <is>
          <t>ថ្លៃដឹកជញ្ជូន និងសេវា</t>
        </is>
      </c>
      <c r="AT2446" s="418" t="inlineStr">
        <is>
          <t>បានប្រកាសពន្ធ</t>
        </is>
      </c>
    </row>
    <row r="2447">
      <c r="A2447" s="417" t="n">
        <v>2438</v>
      </c>
      <c r="B2447" s="418" t="inlineStr">
        <is>
          <t>Firewood</t>
        </is>
      </c>
      <c r="C2447" s="418" t="inlineStr">
        <is>
          <t>ឃឺន + ណាហ្គែល</t>
        </is>
      </c>
      <c r="D2447" s="418" t="inlineStr">
        <is>
          <t>L001-100045189</t>
        </is>
      </c>
      <c r="E2447" s="418" t="inlineStr">
        <is>
          <t>PTI2223399</t>
        </is>
      </c>
      <c r="F2447" s="419" t="n">
        <v>44876</v>
      </c>
      <c r="G2447" s="420" t="n">
        <v>48164</v>
      </c>
      <c r="H2447" s="418" t="n"/>
      <c r="I2447" s="455" t="n">
        <v>48164</v>
      </c>
      <c r="J2447" s="418">
        <f>IF(L2447&lt;&gt;"",L2447,K2447)</f>
        <v/>
      </c>
      <c r="K2447" s="418">
        <f>IF(AND(T2447=TRUE, U2447=TRUE, V2447=TRUE), IF(W2447&lt;-0.05, "អនុញ្ញាត (អ្នកផ្គត់ផ្គង់ប្រកាសខ្វះ)", "បានប្រកាស (អនុញ្ញាត)"), IF(AND(T2447=FALSE, U2447=FALSE, V2447=FALSE), "ព្យួរទុក (មិនមានទិន្នន័យ)", "ប្រកាសខុស (ព្យួរទុក)"))</f>
        <v/>
      </c>
      <c r="L2447" s="418" t="inlineStr"/>
      <c r="M2447" s="418" t="inlineStr"/>
      <c r="N2447" s="455" t="n"/>
      <c r="O2447" s="455">
        <f>IF(W2447&lt;0,AI2447,I2447)</f>
        <v/>
      </c>
      <c r="P2447" s="455">
        <f>I2447-O2447</f>
        <v/>
      </c>
      <c r="Q2447" s="418" t="n"/>
      <c r="R2447" s="418" t="inlineStr">
        <is>
          <t>PTI2223399</t>
        </is>
      </c>
      <c r="S2447" s="418" t="inlineStr">
        <is>
          <t>PTI2223399</t>
        </is>
      </c>
      <c r="T2447" s="418">
        <f>R2447=S2447</f>
        <v/>
      </c>
      <c r="U2447" s="418">
        <f>AND(MONTH(F2447)=MONTH(Y2447), YEAR(F2447)=YEAR(Y2447))</f>
        <v/>
      </c>
      <c r="V2447" s="418">
        <f>AND(AC2447&lt;&gt;"", 'Company information'!D$4&lt;&gt;"", RIGHT(SUBSTITUTE(AC2447,"-",""),9)=RIGHT(SUBSTITUTE('Company information'!D$4,"-",""),9))</f>
        <v/>
      </c>
      <c r="W2447" s="418">
        <f>AI2447-I2447</f>
        <v/>
      </c>
      <c r="X2447" s="455" t="n"/>
      <c r="Y2447" s="419" t="n">
        <v>44876</v>
      </c>
      <c r="Z2447" s="418" t="inlineStr">
        <is>
          <t>PTI2223399</t>
        </is>
      </c>
      <c r="AA2447" s="418" t="inlineStr"/>
      <c r="AB2447" s="418" t="inlineStr">
        <is>
          <t>បុគ្គលជាប់អាករ</t>
        </is>
      </c>
      <c r="AC2447" s="418" t="inlineStr">
        <is>
          <t>L001-100067123</t>
        </is>
      </c>
      <c r="AD2447" s="418" t="inlineStr">
        <is>
          <t>រីឡាយអេប៊ល សូស អ៊ិនដាសស្រ្ទៀល (ខេមបូឌា)</t>
        </is>
      </c>
      <c r="AE2447" s="455" t="n">
        <v>538093</v>
      </c>
      <c r="AF2447" s="455" t="n">
        <v>481643</v>
      </c>
      <c r="AG2447" s="455" t="n">
        <v>8286</v>
      </c>
      <c r="AH2447" s="455" t="n">
        <v>0</v>
      </c>
      <c r="AI2447" s="455" t="n">
        <v>48164</v>
      </c>
      <c r="AJ2447" s="455" t="n">
        <v>0</v>
      </c>
      <c r="AK2447" s="455" t="n">
        <v>0</v>
      </c>
      <c r="AL2447" s="455" t="n">
        <v>0</v>
      </c>
      <c r="AM2447" s="455" t="n">
        <v>0</v>
      </c>
      <c r="AN2447" s="455" t="n">
        <v>0</v>
      </c>
      <c r="AO2447" s="455" t="n">
        <v>0</v>
      </c>
      <c r="AP2447" s="455" t="n">
        <v>0</v>
      </c>
      <c r="AQ2447" s="455" t="n">
        <v>0</v>
      </c>
      <c r="AR2447" s="418" t="inlineStr"/>
      <c r="AS2447" s="418" t="inlineStr">
        <is>
          <t>ថ្លៃដឹកជញ្ជូន និងសេវា</t>
        </is>
      </c>
      <c r="AT2447" s="418" t="inlineStr">
        <is>
          <t>បានប្រកាសពន្ធ</t>
        </is>
      </c>
    </row>
    <row r="2448">
      <c r="A2448" s="417" t="n">
        <v>2439</v>
      </c>
      <c r="B2448" s="418" t="inlineStr">
        <is>
          <t>Firewood</t>
        </is>
      </c>
      <c r="C2448" s="418" t="inlineStr">
        <is>
          <t>ឃឺន + ណាហ្គែល</t>
        </is>
      </c>
      <c r="D2448" s="418" t="inlineStr">
        <is>
          <t>L001-100045189</t>
        </is>
      </c>
      <c r="E2448" s="418" t="inlineStr">
        <is>
          <t>PTI2223400</t>
        </is>
      </c>
      <c r="F2448" s="419" t="n">
        <v>44876</v>
      </c>
      <c r="G2448" s="420" t="n">
        <v>48164</v>
      </c>
      <c r="H2448" s="418" t="n"/>
      <c r="I2448" s="455" t="n">
        <v>48164</v>
      </c>
      <c r="J2448" s="418">
        <f>IF(L2448&lt;&gt;"",L2448,K2448)</f>
        <v/>
      </c>
      <c r="K2448" s="418">
        <f>IF(AND(T2448=TRUE, U2448=TRUE, V2448=TRUE), IF(W2448&lt;-0.05, "អនុញ្ញាត (អ្នកផ្គត់ផ្គង់ប្រកាសខ្វះ)", "បានប្រកាស (អនុញ្ញាត)"), IF(AND(T2448=FALSE, U2448=FALSE, V2448=FALSE), "ព្យួរទុក (មិនមានទិន្នន័យ)", "ប្រកាសខុស (ព្យួរទុក)"))</f>
        <v/>
      </c>
      <c r="L2448" s="418" t="inlineStr"/>
      <c r="M2448" s="418" t="inlineStr"/>
      <c r="N2448" s="455" t="n"/>
      <c r="O2448" s="455">
        <f>IF(W2448&lt;0,AI2448,I2448)</f>
        <v/>
      </c>
      <c r="P2448" s="455">
        <f>I2448-O2448</f>
        <v/>
      </c>
      <c r="Q2448" s="418" t="n"/>
      <c r="R2448" s="418" t="inlineStr">
        <is>
          <t>PTI2223400</t>
        </is>
      </c>
      <c r="S2448" s="418" t="inlineStr">
        <is>
          <t>PTI2223400</t>
        </is>
      </c>
      <c r="T2448" s="418">
        <f>R2448=S2448</f>
        <v/>
      </c>
      <c r="U2448" s="418">
        <f>AND(MONTH(F2448)=MONTH(Y2448), YEAR(F2448)=YEAR(Y2448))</f>
        <v/>
      </c>
      <c r="V2448" s="418">
        <f>AND(AC2448&lt;&gt;"", 'Company information'!D$4&lt;&gt;"", RIGHT(SUBSTITUTE(AC2448,"-",""),9)=RIGHT(SUBSTITUTE('Company information'!D$4,"-",""),9))</f>
        <v/>
      </c>
      <c r="W2448" s="418">
        <f>AI2448-I2448</f>
        <v/>
      </c>
      <c r="X2448" s="455" t="n"/>
      <c r="Y2448" s="419" t="n">
        <v>44876</v>
      </c>
      <c r="Z2448" s="418" t="inlineStr">
        <is>
          <t>PTI2223400</t>
        </is>
      </c>
      <c r="AA2448" s="418" t="inlineStr"/>
      <c r="AB2448" s="418" t="inlineStr">
        <is>
          <t>បុគ្គលជាប់អាករ</t>
        </is>
      </c>
      <c r="AC2448" s="418" t="inlineStr">
        <is>
          <t>L001-100067123</t>
        </is>
      </c>
      <c r="AD2448" s="418" t="inlineStr">
        <is>
          <t>រីឡាយអេប៊ល សូស អ៊ិនដាសស្រ្ទៀល (ខេមបូឌា)</t>
        </is>
      </c>
      <c r="AE2448" s="455" t="n">
        <v>538093</v>
      </c>
      <c r="AF2448" s="455" t="n">
        <v>481643</v>
      </c>
      <c r="AG2448" s="455" t="n">
        <v>8286</v>
      </c>
      <c r="AH2448" s="455" t="n">
        <v>0</v>
      </c>
      <c r="AI2448" s="455" t="n">
        <v>48164</v>
      </c>
      <c r="AJ2448" s="455" t="n">
        <v>0</v>
      </c>
      <c r="AK2448" s="455" t="n">
        <v>0</v>
      </c>
      <c r="AL2448" s="455" t="n">
        <v>0</v>
      </c>
      <c r="AM2448" s="455" t="n">
        <v>0</v>
      </c>
      <c r="AN2448" s="455" t="n">
        <v>0</v>
      </c>
      <c r="AO2448" s="455" t="n">
        <v>0</v>
      </c>
      <c r="AP2448" s="455" t="n">
        <v>0</v>
      </c>
      <c r="AQ2448" s="455" t="n">
        <v>0</v>
      </c>
      <c r="AR2448" s="418" t="inlineStr"/>
      <c r="AS2448" s="418" t="inlineStr">
        <is>
          <t>ថ្លៃដឹកជញ្ជូន និងសេវា</t>
        </is>
      </c>
      <c r="AT2448" s="418" t="inlineStr">
        <is>
          <t>បានប្រកាសពន្ធ</t>
        </is>
      </c>
    </row>
    <row r="2449">
      <c r="A2449" s="417" t="n">
        <v>2440</v>
      </c>
      <c r="B2449" s="418" t="inlineStr">
        <is>
          <t>Firewood</t>
        </is>
      </c>
      <c r="C2449" s="418" t="inlineStr">
        <is>
          <t>ឃឺន + ណាហ្គែល</t>
        </is>
      </c>
      <c r="D2449" s="418" t="inlineStr">
        <is>
          <t>L001-100045189</t>
        </is>
      </c>
      <c r="E2449" s="418" t="inlineStr">
        <is>
          <t>PTI2223396</t>
        </is>
      </c>
      <c r="F2449" s="419" t="n">
        <v>44876</v>
      </c>
      <c r="G2449" s="420" t="n">
        <v>48164</v>
      </c>
      <c r="H2449" s="418" t="n"/>
      <c r="I2449" s="455" t="n">
        <v>48164</v>
      </c>
      <c r="J2449" s="418">
        <f>IF(L2449&lt;&gt;"",L2449,K2449)</f>
        <v/>
      </c>
      <c r="K2449" s="418">
        <f>IF(AND(T2449=TRUE, U2449=TRUE, V2449=TRUE), IF(W2449&lt;-0.05, "អនុញ្ញាត (អ្នកផ្គត់ផ្គង់ប្រកាសខ្វះ)", "បានប្រកាស (អនុញ្ញាត)"), IF(AND(T2449=FALSE, U2449=FALSE, V2449=FALSE), "ព្យួរទុក (មិនមានទិន្នន័យ)", "ប្រកាសខុស (ព្យួរទុក)"))</f>
        <v/>
      </c>
      <c r="L2449" s="418" t="inlineStr"/>
      <c r="M2449" s="418" t="inlineStr"/>
      <c r="N2449" s="455" t="n"/>
      <c r="O2449" s="455">
        <f>IF(W2449&lt;0,AI2449,I2449)</f>
        <v/>
      </c>
      <c r="P2449" s="455">
        <f>I2449-O2449</f>
        <v/>
      </c>
      <c r="Q2449" s="418" t="n"/>
      <c r="R2449" s="418" t="inlineStr">
        <is>
          <t>PTI2223396</t>
        </is>
      </c>
      <c r="S2449" s="418" t="inlineStr">
        <is>
          <t>PTI2223396</t>
        </is>
      </c>
      <c r="T2449" s="418">
        <f>R2449=S2449</f>
        <v/>
      </c>
      <c r="U2449" s="418">
        <f>AND(MONTH(F2449)=MONTH(Y2449), YEAR(F2449)=YEAR(Y2449))</f>
        <v/>
      </c>
      <c r="V2449" s="418">
        <f>AND(AC2449&lt;&gt;"", 'Company information'!D$4&lt;&gt;"", RIGHT(SUBSTITUTE(AC2449,"-",""),9)=RIGHT(SUBSTITUTE('Company information'!D$4,"-",""),9))</f>
        <v/>
      </c>
      <c r="W2449" s="418">
        <f>AI2449-I2449</f>
        <v/>
      </c>
      <c r="X2449" s="455" t="n"/>
      <c r="Y2449" s="419" t="n">
        <v>44876</v>
      </c>
      <c r="Z2449" s="418" t="inlineStr">
        <is>
          <t>PTI2223396</t>
        </is>
      </c>
      <c r="AA2449" s="418" t="inlineStr"/>
      <c r="AB2449" s="418" t="inlineStr">
        <is>
          <t>បុគ្គលជាប់អាករ</t>
        </is>
      </c>
      <c r="AC2449" s="418" t="inlineStr">
        <is>
          <t>L001-100067123</t>
        </is>
      </c>
      <c r="AD2449" s="418" t="inlineStr">
        <is>
          <t>រីឡាយអេប៊ល សូស អ៊ិនដាសស្រ្ទៀល (ខេមបូឌា)</t>
        </is>
      </c>
      <c r="AE2449" s="455" t="n">
        <v>538093</v>
      </c>
      <c r="AF2449" s="455" t="n">
        <v>481643</v>
      </c>
      <c r="AG2449" s="455" t="n">
        <v>8286</v>
      </c>
      <c r="AH2449" s="455" t="n">
        <v>0</v>
      </c>
      <c r="AI2449" s="455" t="n">
        <v>48164</v>
      </c>
      <c r="AJ2449" s="455" t="n">
        <v>0</v>
      </c>
      <c r="AK2449" s="455" t="n">
        <v>0</v>
      </c>
      <c r="AL2449" s="455" t="n">
        <v>0</v>
      </c>
      <c r="AM2449" s="455" t="n">
        <v>0</v>
      </c>
      <c r="AN2449" s="455" t="n">
        <v>0</v>
      </c>
      <c r="AO2449" s="455" t="n">
        <v>0</v>
      </c>
      <c r="AP2449" s="455" t="n">
        <v>0</v>
      </c>
      <c r="AQ2449" s="455" t="n">
        <v>0</v>
      </c>
      <c r="AR2449" s="418" t="inlineStr"/>
      <c r="AS2449" s="418" t="inlineStr">
        <is>
          <t>ថ្លៃដឹកជញ្ជូន និងសេវា</t>
        </is>
      </c>
      <c r="AT2449" s="418" t="inlineStr">
        <is>
          <t>បានប្រកាសពន្ធ</t>
        </is>
      </c>
    </row>
    <row r="2450">
      <c r="A2450" s="417" t="n">
        <v>2441</v>
      </c>
      <c r="B2450" s="418" t="inlineStr">
        <is>
          <t>Firewood</t>
        </is>
      </c>
      <c r="C2450" s="418" t="inlineStr">
        <is>
          <t>ឃឺន + ណាហ្គែល</t>
        </is>
      </c>
      <c r="D2450" s="418" t="inlineStr">
        <is>
          <t>L001-100045189</t>
        </is>
      </c>
      <c r="E2450" s="418" t="inlineStr">
        <is>
          <t>PTI2223398</t>
        </is>
      </c>
      <c r="F2450" s="419" t="n">
        <v>44876</v>
      </c>
      <c r="G2450" s="420" t="n">
        <v>51772</v>
      </c>
      <c r="H2450" s="418" t="n"/>
      <c r="I2450" s="455" t="n">
        <v>51772</v>
      </c>
      <c r="J2450" s="418">
        <f>IF(L2450&lt;&gt;"",L2450,K2450)</f>
        <v/>
      </c>
      <c r="K2450" s="418">
        <f>IF(AND(T2450=TRUE, U2450=TRUE, V2450=TRUE), IF(W2450&lt;-0.05, "អនុញ្ញាត (អ្នកផ្គត់ផ្គង់ប្រកាសខ្វះ)", "បានប្រកាស (អនុញ្ញាត)"), IF(AND(T2450=FALSE, U2450=FALSE, V2450=FALSE), "ព្យួរទុក (មិនមានទិន្នន័យ)", "ប្រកាសខុស (ព្យួរទុក)"))</f>
        <v/>
      </c>
      <c r="L2450" s="418" t="inlineStr"/>
      <c r="M2450" s="418" t="inlineStr"/>
      <c r="N2450" s="455" t="n"/>
      <c r="O2450" s="455">
        <f>IF(W2450&lt;0,AI2450,I2450)</f>
        <v/>
      </c>
      <c r="P2450" s="455">
        <f>I2450-O2450</f>
        <v/>
      </c>
      <c r="Q2450" s="418" t="n"/>
      <c r="R2450" s="418" t="inlineStr">
        <is>
          <t>PTI2223398</t>
        </is>
      </c>
      <c r="S2450" s="418" t="inlineStr">
        <is>
          <t>PTI2223398</t>
        </is>
      </c>
      <c r="T2450" s="418">
        <f>R2450=S2450</f>
        <v/>
      </c>
      <c r="U2450" s="418">
        <f>AND(MONTH(F2450)=MONTH(Y2450), YEAR(F2450)=YEAR(Y2450))</f>
        <v/>
      </c>
      <c r="V2450" s="418">
        <f>AND(AC2450&lt;&gt;"", 'Company information'!D$4&lt;&gt;"", RIGHT(SUBSTITUTE(AC2450,"-",""),9)=RIGHT(SUBSTITUTE('Company information'!D$4,"-",""),9))</f>
        <v/>
      </c>
      <c r="W2450" s="418">
        <f>AI2450-I2450</f>
        <v/>
      </c>
      <c r="X2450" s="455" t="n"/>
      <c r="Y2450" s="419" t="n">
        <v>44876</v>
      </c>
      <c r="Z2450" s="418" t="inlineStr">
        <is>
          <t>PTI2223398</t>
        </is>
      </c>
      <c r="AA2450" s="418" t="inlineStr"/>
      <c r="AB2450" s="418" t="inlineStr">
        <is>
          <t>បុគ្គលជាប់អាករ</t>
        </is>
      </c>
      <c r="AC2450" s="418" t="inlineStr">
        <is>
          <t>L001-100067123</t>
        </is>
      </c>
      <c r="AD2450" s="418" t="inlineStr">
        <is>
          <t>រីឡាយអេប៊ល សូស អ៊ិនដាសស្រ្ទៀល (ខេមបូឌា)</t>
        </is>
      </c>
      <c r="AE2450" s="455" t="n">
        <v>577783</v>
      </c>
      <c r="AF2450" s="455" t="n">
        <v>517725</v>
      </c>
      <c r="AG2450" s="455" t="n">
        <v>8286</v>
      </c>
      <c r="AH2450" s="455" t="n">
        <v>0</v>
      </c>
      <c r="AI2450" s="455" t="n">
        <v>51772</v>
      </c>
      <c r="AJ2450" s="455" t="n">
        <v>0</v>
      </c>
      <c r="AK2450" s="455" t="n">
        <v>0</v>
      </c>
      <c r="AL2450" s="455" t="n">
        <v>0</v>
      </c>
      <c r="AM2450" s="455" t="n">
        <v>0</v>
      </c>
      <c r="AN2450" s="455" t="n">
        <v>0</v>
      </c>
      <c r="AO2450" s="455" t="n">
        <v>0</v>
      </c>
      <c r="AP2450" s="455" t="n">
        <v>0</v>
      </c>
      <c r="AQ2450" s="455" t="n">
        <v>0</v>
      </c>
      <c r="AR2450" s="418" t="inlineStr"/>
      <c r="AS2450" s="418" t="inlineStr">
        <is>
          <t>ថ្លៃដឹកជញ្ជូន និងសេវា</t>
        </is>
      </c>
      <c r="AT2450" s="418" t="inlineStr">
        <is>
          <t>បានប្រកាសពន្ធ</t>
        </is>
      </c>
    </row>
    <row r="2451">
      <c r="A2451" s="417" t="n">
        <v>2442</v>
      </c>
      <c r="B2451" s="418" t="inlineStr">
        <is>
          <t>Firewood</t>
        </is>
      </c>
      <c r="C2451" s="418" t="inlineStr">
        <is>
          <t>ឃឺន + ណាហ្គែល</t>
        </is>
      </c>
      <c r="D2451" s="418" t="inlineStr">
        <is>
          <t>L001-100045189</t>
        </is>
      </c>
      <c r="E2451" s="418" t="inlineStr">
        <is>
          <t>PTI2223395</t>
        </is>
      </c>
      <c r="F2451" s="419" t="n">
        <v>44876</v>
      </c>
      <c r="G2451" s="420" t="n">
        <v>65896</v>
      </c>
      <c r="H2451" s="418" t="n"/>
      <c r="I2451" s="455" t="n">
        <v>65896</v>
      </c>
      <c r="J2451" s="418">
        <f>IF(L2451&lt;&gt;"",L2451,K2451)</f>
        <v/>
      </c>
      <c r="K2451" s="418">
        <f>IF(AND(T2451=TRUE, U2451=TRUE, V2451=TRUE), IF(W2451&lt;-0.05, "អនុញ្ញាត (អ្នកផ្គត់ផ្គង់ប្រកាសខ្វះ)", "បានប្រកាស (អនុញ្ញាត)"), IF(AND(T2451=FALSE, U2451=FALSE, V2451=FALSE), "ព្យួរទុក (មិនមានទិន្នន័យ)", "ប្រកាសខុស (ព្យួរទុក)"))</f>
        <v/>
      </c>
      <c r="L2451" s="418" t="inlineStr"/>
      <c r="M2451" s="418" t="inlineStr"/>
      <c r="N2451" s="455" t="n"/>
      <c r="O2451" s="455">
        <f>IF(W2451&lt;0,AI2451,I2451)</f>
        <v/>
      </c>
      <c r="P2451" s="455">
        <f>I2451-O2451</f>
        <v/>
      </c>
      <c r="Q2451" s="418" t="n"/>
      <c r="R2451" s="418" t="inlineStr">
        <is>
          <t>PTI2223395</t>
        </is>
      </c>
      <c r="S2451" s="418" t="inlineStr">
        <is>
          <t>PTI2223395</t>
        </is>
      </c>
      <c r="T2451" s="418">
        <f>R2451=S2451</f>
        <v/>
      </c>
      <c r="U2451" s="418">
        <f>AND(MONTH(F2451)=MONTH(Y2451), YEAR(F2451)=YEAR(Y2451))</f>
        <v/>
      </c>
      <c r="V2451" s="418">
        <f>AND(AC2451&lt;&gt;"", 'Company information'!D$4&lt;&gt;"", RIGHT(SUBSTITUTE(AC2451,"-",""),9)=RIGHT(SUBSTITUTE('Company information'!D$4,"-",""),9))</f>
        <v/>
      </c>
      <c r="W2451" s="418">
        <f>AI2451-I2451</f>
        <v/>
      </c>
      <c r="X2451" s="455" t="n"/>
      <c r="Y2451" s="419" t="n">
        <v>44876</v>
      </c>
      <c r="Z2451" s="418" t="inlineStr">
        <is>
          <t>PTI2223395</t>
        </is>
      </c>
      <c r="AA2451" s="418" t="inlineStr"/>
      <c r="AB2451" s="418" t="inlineStr">
        <is>
          <t>បុគ្គលជាប់អាករ</t>
        </is>
      </c>
      <c r="AC2451" s="418" t="inlineStr">
        <is>
          <t>L001-100067123</t>
        </is>
      </c>
      <c r="AD2451" s="418" t="inlineStr">
        <is>
          <t>រីឡាយអេប៊ល សូស អ៊ិនដាសស្រ្ទៀល (ខេមបូឌា)</t>
        </is>
      </c>
      <c r="AE2451" s="455" t="n">
        <v>733145</v>
      </c>
      <c r="AF2451" s="455" t="n">
        <v>658963</v>
      </c>
      <c r="AG2451" s="455" t="n">
        <v>8286</v>
      </c>
      <c r="AH2451" s="455" t="n">
        <v>0</v>
      </c>
      <c r="AI2451" s="455" t="n">
        <v>65896</v>
      </c>
      <c r="AJ2451" s="455" t="n">
        <v>0</v>
      </c>
      <c r="AK2451" s="455" t="n">
        <v>0</v>
      </c>
      <c r="AL2451" s="455" t="n">
        <v>0</v>
      </c>
      <c r="AM2451" s="455" t="n">
        <v>0</v>
      </c>
      <c r="AN2451" s="455" t="n">
        <v>0</v>
      </c>
      <c r="AO2451" s="455" t="n">
        <v>0</v>
      </c>
      <c r="AP2451" s="455" t="n">
        <v>0</v>
      </c>
      <c r="AQ2451" s="455" t="n">
        <v>0</v>
      </c>
      <c r="AR2451" s="418" t="inlineStr"/>
      <c r="AS2451" s="418" t="inlineStr">
        <is>
          <t>ថ្លៃដឹកជញ្ជូន និងសេវា</t>
        </is>
      </c>
      <c r="AT2451" s="418" t="inlineStr">
        <is>
          <t>បានប្រកាសពន្ធ</t>
        </is>
      </c>
    </row>
    <row r="2452">
      <c r="A2452" s="417" t="n">
        <v>2443</v>
      </c>
      <c r="B2452" s="418" t="inlineStr">
        <is>
          <t>Drinking water</t>
        </is>
      </c>
      <c r="C2452" s="418" t="inlineStr">
        <is>
          <t>ឃឺន + ណាហ្គែល</t>
        </is>
      </c>
      <c r="D2452" s="418" t="inlineStr">
        <is>
          <t>L001-100045189</t>
        </is>
      </c>
      <c r="E2452" s="418" t="inlineStr">
        <is>
          <t>PTI2223393</t>
        </is>
      </c>
      <c r="F2452" s="419" t="n">
        <v>44876</v>
      </c>
      <c r="G2452" s="420" t="n">
        <v>50209</v>
      </c>
      <c r="H2452" s="418" t="n"/>
      <c r="I2452" s="455" t="n">
        <v>50209</v>
      </c>
      <c r="J2452" s="418">
        <f>IF(L2452&lt;&gt;"",L2452,K2452)</f>
        <v/>
      </c>
      <c r="K2452" s="418">
        <f>IF(AND(T2452=TRUE, U2452=TRUE, V2452=TRUE), IF(W2452&lt;-0.05, "អនុញ្ញាត (អ្នកផ្គត់ផ្គង់ប្រកាសខ្វះ)", "បានប្រកាស (អនុញ្ញាត)"), IF(AND(T2452=FALSE, U2452=FALSE, V2452=FALSE), "ព្យួរទុក (មិនមានទិន្នន័យ)", "ប្រកាសខុស (ព្យួរទុក)"))</f>
        <v/>
      </c>
      <c r="L2452" s="418" t="inlineStr"/>
      <c r="M2452" s="418" t="inlineStr"/>
      <c r="N2452" s="455" t="n"/>
      <c r="O2452" s="455">
        <f>IF(W2452&lt;0,AI2452,I2452)</f>
        <v/>
      </c>
      <c r="P2452" s="455">
        <f>I2452-O2452</f>
        <v/>
      </c>
      <c r="Q2452" s="418" t="n"/>
      <c r="R2452" s="418" t="inlineStr">
        <is>
          <t>PTI2223393</t>
        </is>
      </c>
      <c r="S2452" s="418" t="inlineStr">
        <is>
          <t>PTI2223393</t>
        </is>
      </c>
      <c r="T2452" s="418">
        <f>R2452=S2452</f>
        <v/>
      </c>
      <c r="U2452" s="418">
        <f>AND(MONTH(F2452)=MONTH(Y2452), YEAR(F2452)=YEAR(Y2452))</f>
        <v/>
      </c>
      <c r="V2452" s="418">
        <f>AND(AC2452&lt;&gt;"", 'Company information'!D$4&lt;&gt;"", RIGHT(SUBSTITUTE(AC2452,"-",""),9)=RIGHT(SUBSTITUTE('Company information'!D$4,"-",""),9))</f>
        <v/>
      </c>
      <c r="W2452" s="418">
        <f>AI2452-I2452</f>
        <v/>
      </c>
      <c r="X2452" s="455" t="n"/>
      <c r="Y2452" s="419" t="n">
        <v>44876</v>
      </c>
      <c r="Z2452" s="418" t="inlineStr">
        <is>
          <t>PTI2223393</t>
        </is>
      </c>
      <c r="AA2452" s="418" t="inlineStr"/>
      <c r="AB2452" s="418" t="inlineStr">
        <is>
          <t>បុគ្គលជាប់អាករ</t>
        </is>
      </c>
      <c r="AC2452" s="418" t="inlineStr">
        <is>
          <t>L001-100067123</t>
        </is>
      </c>
      <c r="AD2452" s="418" t="inlineStr">
        <is>
          <t>រីឡាយអេប៊ល សូស អ៊ិនដាសស្រ្ទៀល (ខេមបូឌា)</t>
        </is>
      </c>
      <c r="AE2452" s="455" t="n">
        <v>560589</v>
      </c>
      <c r="AF2452" s="455" t="n">
        <v>502094</v>
      </c>
      <c r="AG2452" s="455" t="n">
        <v>8286</v>
      </c>
      <c r="AH2452" s="455" t="n">
        <v>0</v>
      </c>
      <c r="AI2452" s="455" t="n">
        <v>50209</v>
      </c>
      <c r="AJ2452" s="455" t="n">
        <v>0</v>
      </c>
      <c r="AK2452" s="455" t="n">
        <v>0</v>
      </c>
      <c r="AL2452" s="455" t="n">
        <v>0</v>
      </c>
      <c r="AM2452" s="455" t="n">
        <v>0</v>
      </c>
      <c r="AN2452" s="455" t="n">
        <v>0</v>
      </c>
      <c r="AO2452" s="455" t="n">
        <v>0</v>
      </c>
      <c r="AP2452" s="455" t="n">
        <v>0</v>
      </c>
      <c r="AQ2452" s="455" t="n">
        <v>0</v>
      </c>
      <c r="AR2452" s="418" t="inlineStr"/>
      <c r="AS2452" s="418" t="inlineStr">
        <is>
          <t>ថ្លៃដឹកជញ្ជូន និងសេវា</t>
        </is>
      </c>
      <c r="AT2452" s="418" t="inlineStr">
        <is>
          <t>បានប្រកាសពន្ធ</t>
        </is>
      </c>
    </row>
    <row r="2453">
      <c r="A2453" s="417" t="n">
        <v>2444</v>
      </c>
      <c r="B2453" s="418" t="inlineStr">
        <is>
          <t>Drinking water</t>
        </is>
      </c>
      <c r="C2453" s="418" t="inlineStr">
        <is>
          <t>ឃឺន + ណាហ្គែល</t>
        </is>
      </c>
      <c r="D2453" s="418" t="inlineStr">
        <is>
          <t>L001-100045189</t>
        </is>
      </c>
      <c r="E2453" s="418" t="inlineStr">
        <is>
          <t>PTI2223392</t>
        </is>
      </c>
      <c r="F2453" s="419" t="n">
        <v>44876</v>
      </c>
      <c r="G2453" s="420" t="n">
        <v>67678</v>
      </c>
      <c r="H2453" s="418" t="n"/>
      <c r="I2453" s="455" t="n">
        <v>67678</v>
      </c>
      <c r="J2453" s="418">
        <f>IF(L2453&lt;&gt;"",L2453,K2453)</f>
        <v/>
      </c>
      <c r="K2453" s="418">
        <f>IF(AND(T2453=TRUE, U2453=TRUE, V2453=TRUE), IF(W2453&lt;-0.05, "អនុញ្ញាត (អ្នកផ្គត់ផ្គង់ប្រកាសខ្វះ)", "បានប្រកាស (អនុញ្ញាត)"), IF(AND(T2453=FALSE, U2453=FALSE, V2453=FALSE), "ព្យួរទុក (មិនមានទិន្នន័យ)", "ប្រកាសខុស (ព្យួរទុក)"))</f>
        <v/>
      </c>
      <c r="L2453" s="418" t="inlineStr"/>
      <c r="M2453" s="418" t="inlineStr"/>
      <c r="N2453" s="455" t="n"/>
      <c r="O2453" s="455">
        <f>IF(W2453&lt;0,AI2453,I2453)</f>
        <v/>
      </c>
      <c r="P2453" s="455">
        <f>I2453-O2453</f>
        <v/>
      </c>
      <c r="Q2453" s="418" t="n"/>
      <c r="R2453" s="418" t="inlineStr">
        <is>
          <t>PTI2223392</t>
        </is>
      </c>
      <c r="S2453" s="418" t="inlineStr">
        <is>
          <t>PTI2223392</t>
        </is>
      </c>
      <c r="T2453" s="418">
        <f>R2453=S2453</f>
        <v/>
      </c>
      <c r="U2453" s="418">
        <f>AND(MONTH(F2453)=MONTH(Y2453), YEAR(F2453)=YEAR(Y2453))</f>
        <v/>
      </c>
      <c r="V2453" s="418">
        <f>AND(AC2453&lt;&gt;"", 'Company information'!D$4&lt;&gt;"", RIGHT(SUBSTITUTE(AC2453,"-",""),9)=RIGHT(SUBSTITUTE('Company information'!D$4,"-",""),9))</f>
        <v/>
      </c>
      <c r="W2453" s="418">
        <f>AI2453-I2453</f>
        <v/>
      </c>
      <c r="X2453" s="455" t="n"/>
      <c r="Y2453" s="419" t="n">
        <v>44876</v>
      </c>
      <c r="Z2453" s="418" t="inlineStr">
        <is>
          <t>PTI2223392</t>
        </is>
      </c>
      <c r="AA2453" s="418" t="inlineStr"/>
      <c r="AB2453" s="418" t="inlineStr">
        <is>
          <t>បុគ្គលជាប់អាករ</t>
        </is>
      </c>
      <c r="AC2453" s="418" t="inlineStr">
        <is>
          <t>L001-100067123</t>
        </is>
      </c>
      <c r="AD2453" s="418" t="inlineStr">
        <is>
          <t>រីឡាយអេប៊ល សូស អ៊ិនដាសស្រ្ទៀល (ខេមបូឌា)</t>
        </is>
      </c>
      <c r="AE2453" s="455" t="n">
        <v>752742</v>
      </c>
      <c r="AF2453" s="455" t="n">
        <v>676778</v>
      </c>
      <c r="AG2453" s="455" t="n">
        <v>8286</v>
      </c>
      <c r="AH2453" s="455" t="n">
        <v>0</v>
      </c>
      <c r="AI2453" s="455" t="n">
        <v>67678</v>
      </c>
      <c r="AJ2453" s="455" t="n">
        <v>0</v>
      </c>
      <c r="AK2453" s="455" t="n">
        <v>0</v>
      </c>
      <c r="AL2453" s="455" t="n">
        <v>0</v>
      </c>
      <c r="AM2453" s="455" t="n">
        <v>0</v>
      </c>
      <c r="AN2453" s="455" t="n">
        <v>0</v>
      </c>
      <c r="AO2453" s="455" t="n">
        <v>0</v>
      </c>
      <c r="AP2453" s="455" t="n">
        <v>0</v>
      </c>
      <c r="AQ2453" s="455" t="n">
        <v>0</v>
      </c>
      <c r="AR2453" s="418" t="inlineStr"/>
      <c r="AS2453" s="418" t="inlineStr">
        <is>
          <t>ថ្លៃដឹកជញ្ជូន និងសេវា</t>
        </is>
      </c>
      <c r="AT2453" s="418" t="inlineStr">
        <is>
          <t>បានប្រកាសពន្ធ</t>
        </is>
      </c>
    </row>
    <row r="2454">
      <c r="A2454" s="417" t="n">
        <v>2445</v>
      </c>
      <c r="B2454" s="418" t="inlineStr">
        <is>
          <t>Drinking water</t>
        </is>
      </c>
      <c r="C2454" s="418" t="inlineStr">
        <is>
          <t>ឃឺន + ណាហ្គែល</t>
        </is>
      </c>
      <c r="D2454" s="418" t="inlineStr">
        <is>
          <t>L001-100045189</t>
        </is>
      </c>
      <c r="E2454" s="418" t="inlineStr">
        <is>
          <t>PTI2223339</t>
        </is>
      </c>
      <c r="F2454" s="419" t="n">
        <v>44876</v>
      </c>
      <c r="G2454" s="420" t="n">
        <v>93116</v>
      </c>
      <c r="H2454" s="418" t="n"/>
      <c r="I2454" s="455" t="n">
        <v>93116</v>
      </c>
      <c r="J2454" s="418">
        <f>IF(L2454&lt;&gt;"",L2454,K2454)</f>
        <v/>
      </c>
      <c r="K2454" s="418">
        <f>IF(AND(T2454=TRUE, U2454=TRUE, V2454=TRUE), IF(W2454&lt;-0.05, "អនុញ្ញាត (អ្នកផ្គត់ផ្គង់ប្រកាសខ្វះ)", "បានប្រកាស (អនុញ្ញាត)"), IF(AND(T2454=FALSE, U2454=FALSE, V2454=FALSE), "ព្យួរទុក (មិនមានទិន្នន័យ)", "ប្រកាសខុស (ព្យួរទុក)"))</f>
        <v/>
      </c>
      <c r="L2454" s="418" t="inlineStr"/>
      <c r="M2454" s="418" t="inlineStr"/>
      <c r="N2454" s="455" t="n"/>
      <c r="O2454" s="455">
        <f>IF(W2454&lt;0,AI2454,I2454)</f>
        <v/>
      </c>
      <c r="P2454" s="455">
        <f>I2454-O2454</f>
        <v/>
      </c>
      <c r="Q2454" s="418" t="n"/>
      <c r="R2454" s="418" t="inlineStr">
        <is>
          <t>PTI2223339</t>
        </is>
      </c>
      <c r="S2454" s="418" t="inlineStr">
        <is>
          <t>PTI2223339</t>
        </is>
      </c>
      <c r="T2454" s="418">
        <f>R2454=S2454</f>
        <v/>
      </c>
      <c r="U2454" s="418">
        <f>AND(MONTH(F2454)=MONTH(Y2454), YEAR(F2454)=YEAR(Y2454))</f>
        <v/>
      </c>
      <c r="V2454" s="418">
        <f>AND(AC2454&lt;&gt;"", 'Company information'!D$4&lt;&gt;"", RIGHT(SUBSTITUTE(AC2454,"-",""),9)=RIGHT(SUBSTITUTE('Company information'!D$4,"-",""),9))</f>
        <v/>
      </c>
      <c r="W2454" s="418">
        <f>AI2454-I2454</f>
        <v/>
      </c>
      <c r="X2454" s="455" t="n"/>
      <c r="Y2454" s="419" t="n">
        <v>44876</v>
      </c>
      <c r="Z2454" s="418" t="inlineStr">
        <is>
          <t>PTI2223339</t>
        </is>
      </c>
      <c r="AA2454" s="418" t="inlineStr"/>
      <c r="AB2454" s="418" t="inlineStr">
        <is>
          <t>បុគ្គលជាប់អាករ</t>
        </is>
      </c>
      <c r="AC2454" s="418" t="inlineStr">
        <is>
          <t>L001-100067123</t>
        </is>
      </c>
      <c r="AD2454" s="418" t="inlineStr">
        <is>
          <t>រីឡាយអេប៊ល សូស អ៊ិនដាសស្រ្ទៀល (ខេមបូឌា)</t>
        </is>
      </c>
      <c r="AE2454" s="455" t="n">
        <v>1086419</v>
      </c>
      <c r="AF2454" s="455" t="n">
        <v>931158</v>
      </c>
      <c r="AG2454" s="455" t="n">
        <v>62145</v>
      </c>
      <c r="AH2454" s="455" t="n">
        <v>0</v>
      </c>
      <c r="AI2454" s="455" t="n">
        <v>93116</v>
      </c>
      <c r="AJ2454" s="455" t="n">
        <v>0</v>
      </c>
      <c r="AK2454" s="455" t="n">
        <v>0</v>
      </c>
      <c r="AL2454" s="455" t="n">
        <v>0</v>
      </c>
      <c r="AM2454" s="455" t="n">
        <v>0</v>
      </c>
      <c r="AN2454" s="455" t="n">
        <v>0</v>
      </c>
      <c r="AO2454" s="455" t="n">
        <v>0</v>
      </c>
      <c r="AP2454" s="455" t="n">
        <v>0</v>
      </c>
      <c r="AQ2454" s="455" t="n">
        <v>0</v>
      </c>
      <c r="AR2454" s="418" t="inlineStr"/>
      <c r="AS2454" s="418" t="inlineStr">
        <is>
          <t>ថ្លៃដឹកជញ្ជូន និងសេវា</t>
        </is>
      </c>
      <c r="AT2454" s="418" t="inlineStr">
        <is>
          <t>បានប្រកាសពន្ធ</t>
        </is>
      </c>
    </row>
    <row r="2455">
      <c r="A2455" s="417" t="n">
        <v>2446</v>
      </c>
      <c r="B2455" s="418" t="inlineStr">
        <is>
          <t>Drinking water</t>
        </is>
      </c>
      <c r="C2455" s="418" t="inlineStr">
        <is>
          <t>ឃឺន + ណាហ្គែល</t>
        </is>
      </c>
      <c r="D2455" s="418" t="inlineStr">
        <is>
          <t>L001-100045189</t>
        </is>
      </c>
      <c r="E2455" s="418" t="inlineStr">
        <is>
          <t>PTI2223327</t>
        </is>
      </c>
      <c r="F2455" s="419" t="n">
        <v>44876</v>
      </c>
      <c r="G2455" s="420" t="n">
        <v>74905</v>
      </c>
      <c r="H2455" s="418" t="n"/>
      <c r="I2455" s="455" t="n">
        <v>74905</v>
      </c>
      <c r="J2455" s="418">
        <f>IF(L2455&lt;&gt;"",L2455,K2455)</f>
        <v/>
      </c>
      <c r="K2455" s="418">
        <f>IF(AND(T2455=TRUE, U2455=TRUE, V2455=TRUE), IF(W2455&lt;-0.05, "អនុញ្ញាត (អ្នកផ្គត់ផ្គង់ប្រកាសខ្វះ)", "បានប្រកាស (អនុញ្ញាត)"), IF(AND(T2455=FALSE, U2455=FALSE, V2455=FALSE), "ព្យួរទុក (មិនមានទិន្នន័យ)", "ប្រកាសខុស (ព្យួរទុក)"))</f>
        <v/>
      </c>
      <c r="L2455" s="418" t="inlineStr"/>
      <c r="M2455" s="418" t="inlineStr"/>
      <c r="N2455" s="455" t="n"/>
      <c r="O2455" s="455">
        <f>IF(W2455&lt;0,AI2455,I2455)</f>
        <v/>
      </c>
      <c r="P2455" s="455">
        <f>I2455-O2455</f>
        <v/>
      </c>
      <c r="Q2455" s="418" t="n"/>
      <c r="R2455" s="418" t="inlineStr">
        <is>
          <t>PTI2223327</t>
        </is>
      </c>
      <c r="S2455" s="418" t="inlineStr">
        <is>
          <t>PTI2223327</t>
        </is>
      </c>
      <c r="T2455" s="418">
        <f>R2455=S2455</f>
        <v/>
      </c>
      <c r="U2455" s="418">
        <f>AND(MONTH(F2455)=MONTH(Y2455), YEAR(F2455)=YEAR(Y2455))</f>
        <v/>
      </c>
      <c r="V2455" s="418">
        <f>AND(AC2455&lt;&gt;"", 'Company information'!D$4&lt;&gt;"", RIGHT(SUBSTITUTE(AC2455,"-",""),9)=RIGHT(SUBSTITUTE('Company information'!D$4,"-",""),9))</f>
        <v/>
      </c>
      <c r="W2455" s="418">
        <f>AI2455-I2455</f>
        <v/>
      </c>
      <c r="X2455" s="455" t="n"/>
      <c r="Y2455" s="419" t="n">
        <v>44876</v>
      </c>
      <c r="Z2455" s="418" t="inlineStr">
        <is>
          <t>PTI2223327</t>
        </is>
      </c>
      <c r="AA2455" s="418" t="inlineStr"/>
      <c r="AB2455" s="418" t="inlineStr">
        <is>
          <t>បុគ្គលជាប់អាករ</t>
        </is>
      </c>
      <c r="AC2455" s="418" t="inlineStr">
        <is>
          <t>L001-100067123</t>
        </is>
      </c>
      <c r="AD2455" s="418" t="inlineStr">
        <is>
          <t>រីឡាយអេប៊ល សូស អ៊ិនដាសស្រ្ទៀល (ខេមបូឌា)</t>
        </is>
      </c>
      <c r="AE2455" s="455" t="n">
        <v>865390</v>
      </c>
      <c r="AF2455" s="455" t="n">
        <v>749055</v>
      </c>
      <c r="AG2455" s="455" t="n">
        <v>41430</v>
      </c>
      <c r="AH2455" s="455" t="n">
        <v>0</v>
      </c>
      <c r="AI2455" s="455" t="n">
        <v>74905</v>
      </c>
      <c r="AJ2455" s="455" t="n">
        <v>0</v>
      </c>
      <c r="AK2455" s="455" t="n">
        <v>0</v>
      </c>
      <c r="AL2455" s="455" t="n">
        <v>0</v>
      </c>
      <c r="AM2455" s="455" t="n">
        <v>0</v>
      </c>
      <c r="AN2455" s="455" t="n">
        <v>0</v>
      </c>
      <c r="AO2455" s="455" t="n">
        <v>0</v>
      </c>
      <c r="AP2455" s="455" t="n">
        <v>0</v>
      </c>
      <c r="AQ2455" s="455" t="n">
        <v>0</v>
      </c>
      <c r="AR2455" s="418" t="inlineStr"/>
      <c r="AS2455" s="418" t="inlineStr">
        <is>
          <t>ថ្លៃដឹកជញ្ជូន និងសេវា</t>
        </is>
      </c>
      <c r="AT2455" s="418" t="inlineStr">
        <is>
          <t>បានប្រកាសពន្ធ</t>
        </is>
      </c>
    </row>
    <row r="2456">
      <c r="A2456" s="417" t="n">
        <v>2447</v>
      </c>
      <c r="B2456" s="418" t="inlineStr">
        <is>
          <t>Drinking water</t>
        </is>
      </c>
      <c r="C2456" s="418" t="inlineStr">
        <is>
          <t>ឃឺន + ណាហ្គែល</t>
        </is>
      </c>
      <c r="D2456" s="418" t="inlineStr">
        <is>
          <t>L001-100045189</t>
        </is>
      </c>
      <c r="E2456" s="418" t="inlineStr">
        <is>
          <t>PTI2223326</t>
        </is>
      </c>
      <c r="F2456" s="419" t="n">
        <v>44876</v>
      </c>
      <c r="G2456" s="420" t="n">
        <v>75659</v>
      </c>
      <c r="H2456" s="418" t="n"/>
      <c r="I2456" s="455" t="n">
        <v>75659</v>
      </c>
      <c r="J2456" s="418">
        <f>IF(L2456&lt;&gt;"",L2456,K2456)</f>
        <v/>
      </c>
      <c r="K2456" s="418">
        <f>IF(AND(T2456=TRUE, U2456=TRUE, V2456=TRUE), IF(W2456&lt;-0.05, "អនុញ្ញាត (អ្នកផ្គត់ផ្គង់ប្រកាសខ្វះ)", "បានប្រកាស (អនុញ្ញាត)"), IF(AND(T2456=FALSE, U2456=FALSE, V2456=FALSE), "ព្យួរទុក (មិនមានទិន្នន័យ)", "ប្រកាសខុស (ព្យួរទុក)"))</f>
        <v/>
      </c>
      <c r="L2456" s="418" t="inlineStr"/>
      <c r="M2456" s="418" t="inlineStr"/>
      <c r="N2456" s="455" t="n"/>
      <c r="O2456" s="455">
        <f>IF(W2456&lt;0,AI2456,I2456)</f>
        <v/>
      </c>
      <c r="P2456" s="455">
        <f>I2456-O2456</f>
        <v/>
      </c>
      <c r="Q2456" s="418" t="n"/>
      <c r="R2456" s="418" t="inlineStr">
        <is>
          <t>PTI2223326</t>
        </is>
      </c>
      <c r="S2456" s="418" t="inlineStr">
        <is>
          <t>PTI2223326</t>
        </is>
      </c>
      <c r="T2456" s="418">
        <f>R2456=S2456</f>
        <v/>
      </c>
      <c r="U2456" s="418">
        <f>AND(MONTH(F2456)=MONTH(Y2456), YEAR(F2456)=YEAR(Y2456))</f>
        <v/>
      </c>
      <c r="V2456" s="418">
        <f>AND(AC2456&lt;&gt;"", 'Company information'!D$4&lt;&gt;"", RIGHT(SUBSTITUTE(AC2456,"-",""),9)=RIGHT(SUBSTITUTE('Company information'!D$4,"-",""),9))</f>
        <v/>
      </c>
      <c r="W2456" s="418">
        <f>AI2456-I2456</f>
        <v/>
      </c>
      <c r="X2456" s="455" t="n"/>
      <c r="Y2456" s="419" t="n">
        <v>44876</v>
      </c>
      <c r="Z2456" s="418" t="inlineStr">
        <is>
          <t>PTI2223326</t>
        </is>
      </c>
      <c r="AA2456" s="418" t="inlineStr"/>
      <c r="AB2456" s="418" t="inlineStr">
        <is>
          <t>បុគ្គលជាប់អាករ</t>
        </is>
      </c>
      <c r="AC2456" s="418" t="inlineStr">
        <is>
          <t>L001-100067123</t>
        </is>
      </c>
      <c r="AD2456" s="418" t="inlineStr">
        <is>
          <t>រីឡាយអេប៊ល សូស អ៊ិនដាសស្រ្ទៀល (ខេមបូឌា)</t>
        </is>
      </c>
      <c r="AE2456" s="455" t="n">
        <v>873676</v>
      </c>
      <c r="AF2456" s="455" t="n">
        <v>756587</v>
      </c>
      <c r="AG2456" s="455" t="n">
        <v>41430</v>
      </c>
      <c r="AH2456" s="455" t="n">
        <v>0</v>
      </c>
      <c r="AI2456" s="455" t="n">
        <v>75659</v>
      </c>
      <c r="AJ2456" s="455" t="n">
        <v>0</v>
      </c>
      <c r="AK2456" s="455" t="n">
        <v>0</v>
      </c>
      <c r="AL2456" s="455" t="n">
        <v>0</v>
      </c>
      <c r="AM2456" s="455" t="n">
        <v>0</v>
      </c>
      <c r="AN2456" s="455" t="n">
        <v>0</v>
      </c>
      <c r="AO2456" s="455" t="n">
        <v>0</v>
      </c>
      <c r="AP2456" s="455" t="n">
        <v>0</v>
      </c>
      <c r="AQ2456" s="455" t="n">
        <v>0</v>
      </c>
      <c r="AR2456" s="418" t="inlineStr"/>
      <c r="AS2456" s="418" t="inlineStr">
        <is>
          <t>ថ្លៃដឹកជញ្ជូន និងសេវា</t>
        </is>
      </c>
      <c r="AT2456" s="418" t="inlineStr">
        <is>
          <t>បានប្រកាសពន្ធ</t>
        </is>
      </c>
    </row>
    <row r="2457">
      <c r="A2457" s="417" t="n">
        <v>2448</v>
      </c>
      <c r="B2457" s="418" t="inlineStr">
        <is>
          <t>Drinking water</t>
        </is>
      </c>
      <c r="C2457" s="418" t="inlineStr">
        <is>
          <t>ឃឺន + ណាហ្គែល</t>
        </is>
      </c>
      <c r="D2457" s="418" t="inlineStr">
        <is>
          <t>L001-100045189</t>
        </is>
      </c>
      <c r="E2457" s="418" t="inlineStr">
        <is>
          <t>PTI2223325</t>
        </is>
      </c>
      <c r="F2457" s="419" t="n">
        <v>44876</v>
      </c>
      <c r="G2457" s="420" t="n">
        <v>74175</v>
      </c>
      <c r="H2457" s="418" t="n"/>
      <c r="I2457" s="455" t="n">
        <v>74175</v>
      </c>
      <c r="J2457" s="418">
        <f>IF(L2457&lt;&gt;"",L2457,K2457)</f>
        <v/>
      </c>
      <c r="K2457" s="418">
        <f>IF(AND(T2457=TRUE, U2457=TRUE, V2457=TRUE), IF(W2457&lt;-0.05, "អនុញ្ញាត (អ្នកផ្គត់ផ្គង់ប្រកាសខ្វះ)", "បានប្រកាស (អនុញ្ញាត)"), IF(AND(T2457=FALSE, U2457=FALSE, V2457=FALSE), "ព្យួរទុក (មិនមានទិន្នន័យ)", "ប្រកាសខុស (ព្យួរទុក)"))</f>
        <v/>
      </c>
      <c r="L2457" s="418" t="inlineStr"/>
      <c r="M2457" s="418" t="inlineStr"/>
      <c r="N2457" s="455" t="n"/>
      <c r="O2457" s="455">
        <f>IF(W2457&lt;0,AI2457,I2457)</f>
        <v/>
      </c>
      <c r="P2457" s="455">
        <f>I2457-O2457</f>
        <v/>
      </c>
      <c r="Q2457" s="418" t="n"/>
      <c r="R2457" s="418" t="inlineStr">
        <is>
          <t>PTI2223325</t>
        </is>
      </c>
      <c r="S2457" s="418" t="inlineStr">
        <is>
          <t>PTI2223325</t>
        </is>
      </c>
      <c r="T2457" s="418">
        <f>R2457=S2457</f>
        <v/>
      </c>
      <c r="U2457" s="418">
        <f>AND(MONTH(F2457)=MONTH(Y2457), YEAR(F2457)=YEAR(Y2457))</f>
        <v/>
      </c>
      <c r="V2457" s="418">
        <f>AND(AC2457&lt;&gt;"", 'Company information'!D$4&lt;&gt;"", RIGHT(SUBSTITUTE(AC2457,"-",""),9)=RIGHT(SUBSTITUTE('Company information'!D$4,"-",""),9))</f>
        <v/>
      </c>
      <c r="W2457" s="418">
        <f>AI2457-I2457</f>
        <v/>
      </c>
      <c r="X2457" s="455" t="n"/>
      <c r="Y2457" s="419" t="n">
        <v>44876</v>
      </c>
      <c r="Z2457" s="418" t="inlineStr">
        <is>
          <t>PTI2223325</t>
        </is>
      </c>
      <c r="AA2457" s="418" t="inlineStr"/>
      <c r="AB2457" s="418" t="inlineStr">
        <is>
          <t>បុគ្គលជាប់អាករ</t>
        </is>
      </c>
      <c r="AC2457" s="418" t="inlineStr">
        <is>
          <t>L001-100067123</t>
        </is>
      </c>
      <c r="AD2457" s="418" t="inlineStr">
        <is>
          <t>រីឡាយអេប៊ល សូស អ៊ិនដាសស្រ្ទៀល (ខេមបូឌា)</t>
        </is>
      </c>
      <c r="AE2457" s="455" t="n">
        <v>857352</v>
      </c>
      <c r="AF2457" s="455" t="n">
        <v>741747</v>
      </c>
      <c r="AG2457" s="455" t="n">
        <v>41430</v>
      </c>
      <c r="AH2457" s="455" t="n">
        <v>0</v>
      </c>
      <c r="AI2457" s="455" t="n">
        <v>74175</v>
      </c>
      <c r="AJ2457" s="455" t="n">
        <v>0</v>
      </c>
      <c r="AK2457" s="455" t="n">
        <v>0</v>
      </c>
      <c r="AL2457" s="455" t="n">
        <v>0</v>
      </c>
      <c r="AM2457" s="455" t="n">
        <v>0</v>
      </c>
      <c r="AN2457" s="455" t="n">
        <v>0</v>
      </c>
      <c r="AO2457" s="455" t="n">
        <v>0</v>
      </c>
      <c r="AP2457" s="455" t="n">
        <v>0</v>
      </c>
      <c r="AQ2457" s="455" t="n">
        <v>0</v>
      </c>
      <c r="AR2457" s="418" t="inlineStr"/>
      <c r="AS2457" s="418" t="inlineStr">
        <is>
          <t>ថ្លៃដឹកជញ្ជូន និងសេវា</t>
        </is>
      </c>
      <c r="AT2457" s="418" t="inlineStr">
        <is>
          <t>បានប្រកាសពន្ធ</t>
        </is>
      </c>
    </row>
    <row r="2458">
      <c r="A2458" s="417" t="n">
        <v>2449</v>
      </c>
      <c r="B2458" s="418" t="inlineStr">
        <is>
          <t>Drinking water</t>
        </is>
      </c>
      <c r="C2458" s="418" t="inlineStr">
        <is>
          <t>ឃឺន + ណាហ្គែល</t>
        </is>
      </c>
      <c r="D2458" s="418" t="inlineStr">
        <is>
          <t>L001-100045189</t>
        </is>
      </c>
      <c r="E2458" s="418" t="inlineStr">
        <is>
          <t>PTI2223305</t>
        </is>
      </c>
      <c r="F2458" s="419" t="n">
        <v>44876</v>
      </c>
      <c r="G2458" s="420" t="n">
        <v>363405</v>
      </c>
      <c r="H2458" s="418" t="n"/>
      <c r="I2458" s="455" t="n">
        <v>363405</v>
      </c>
      <c r="J2458" s="418">
        <f>IF(L2458&lt;&gt;"",L2458,K2458)</f>
        <v/>
      </c>
      <c r="K2458" s="418">
        <f>IF(AND(T2458=TRUE, U2458=TRUE, V2458=TRUE), IF(W2458&lt;-0.05, "អនុញ្ញាត (អ្នកផ្គត់ផ្គង់ប្រកាសខ្វះ)", "បានប្រកាស (អនុញ្ញាត)"), IF(AND(T2458=FALSE, U2458=FALSE, V2458=FALSE), "ព្យួរទុក (មិនមានទិន្នន័យ)", "ប្រកាសខុស (ព្យួរទុក)"))</f>
        <v/>
      </c>
      <c r="L2458" s="418" t="inlineStr"/>
      <c r="M2458" s="418" t="inlineStr"/>
      <c r="N2458" s="455" t="n"/>
      <c r="O2458" s="455">
        <f>IF(W2458&lt;0,AI2458,I2458)</f>
        <v/>
      </c>
      <c r="P2458" s="455">
        <f>I2458-O2458</f>
        <v/>
      </c>
      <c r="Q2458" s="418" t="n"/>
      <c r="R2458" s="418" t="inlineStr">
        <is>
          <t>PTI2223305</t>
        </is>
      </c>
      <c r="S2458" s="418" t="inlineStr">
        <is>
          <t>PTI2223305</t>
        </is>
      </c>
      <c r="T2458" s="418">
        <f>R2458=S2458</f>
        <v/>
      </c>
      <c r="U2458" s="418">
        <f>AND(MONTH(F2458)=MONTH(Y2458), YEAR(F2458)=YEAR(Y2458))</f>
        <v/>
      </c>
      <c r="V2458" s="418">
        <f>AND(AC2458&lt;&gt;"", 'Company information'!D$4&lt;&gt;"", RIGHT(SUBSTITUTE(AC2458,"-",""),9)=RIGHT(SUBSTITUTE('Company information'!D$4,"-",""),9))</f>
        <v/>
      </c>
      <c r="W2458" s="418">
        <f>AI2458-I2458</f>
        <v/>
      </c>
      <c r="X2458" s="455" t="n"/>
      <c r="Y2458" s="419" t="n">
        <v>44876</v>
      </c>
      <c r="Z2458" s="418" t="inlineStr">
        <is>
          <t>PTI2223305</t>
        </is>
      </c>
      <c r="AA2458" s="418" t="inlineStr"/>
      <c r="AB2458" s="418" t="inlineStr">
        <is>
          <t>បុគ្គលជាប់អាករ</t>
        </is>
      </c>
      <c r="AC2458" s="418" t="inlineStr">
        <is>
          <t>L001-100067123</t>
        </is>
      </c>
      <c r="AD2458" s="418" t="inlineStr">
        <is>
          <t>រីឡាយអេប៊ល សូស អ៊ិនដាសស្រ្ទៀល (ខេមបូឌា)</t>
        </is>
      </c>
      <c r="AE2458" s="455" t="n">
        <v>4059601</v>
      </c>
      <c r="AF2458" s="455" t="n">
        <v>3634051</v>
      </c>
      <c r="AG2458" s="455" t="n">
        <v>62145</v>
      </c>
      <c r="AH2458" s="455" t="n">
        <v>0</v>
      </c>
      <c r="AI2458" s="455" t="n">
        <v>363405</v>
      </c>
      <c r="AJ2458" s="455" t="n">
        <v>0</v>
      </c>
      <c r="AK2458" s="455" t="n">
        <v>0</v>
      </c>
      <c r="AL2458" s="455" t="n">
        <v>0</v>
      </c>
      <c r="AM2458" s="455" t="n">
        <v>0</v>
      </c>
      <c r="AN2458" s="455" t="n">
        <v>0</v>
      </c>
      <c r="AO2458" s="455" t="n">
        <v>0</v>
      </c>
      <c r="AP2458" s="455" t="n">
        <v>0</v>
      </c>
      <c r="AQ2458" s="455" t="n">
        <v>0</v>
      </c>
      <c r="AR2458" s="418" t="inlineStr"/>
      <c r="AS2458" s="418" t="inlineStr">
        <is>
          <t>ថ្លៃដឹកជញ្ជូន និងសេវា</t>
        </is>
      </c>
      <c r="AT2458" s="418" t="inlineStr">
        <is>
          <t>បានប្រកាសពន្ធ</t>
        </is>
      </c>
    </row>
    <row r="2459">
      <c r="A2459" s="417" t="n">
        <v>2450</v>
      </c>
      <c r="B2459" s="418" t="inlineStr">
        <is>
          <t>Drinking water</t>
        </is>
      </c>
      <c r="C2459" s="418" t="inlineStr">
        <is>
          <t>ឃឺន + ណាហ្គែល</t>
        </is>
      </c>
      <c r="D2459" s="418" t="inlineStr">
        <is>
          <t>L001-100045189</t>
        </is>
      </c>
      <c r="E2459" s="418" t="inlineStr">
        <is>
          <t>PTI2223303</t>
        </is>
      </c>
      <c r="F2459" s="419" t="n">
        <v>44876</v>
      </c>
      <c r="G2459" s="420" t="n">
        <v>388180</v>
      </c>
      <c r="H2459" s="418" t="n"/>
      <c r="I2459" s="455" t="n">
        <v>388180</v>
      </c>
      <c r="J2459" s="418">
        <f>IF(L2459&lt;&gt;"",L2459,K2459)</f>
        <v/>
      </c>
      <c r="K2459" s="418">
        <f>IF(AND(T2459=TRUE, U2459=TRUE, V2459=TRUE), IF(W2459&lt;-0.05, "អនុញ្ញាត (អ្នកផ្គត់ផ្គង់ប្រកាសខ្វះ)", "បានប្រកាស (អនុញ្ញាត)"), IF(AND(T2459=FALSE, U2459=FALSE, V2459=FALSE), "ព្យួរទុក (មិនមានទិន្នន័យ)", "ប្រកាសខុស (ព្យួរទុក)"))</f>
        <v/>
      </c>
      <c r="L2459" s="418" t="inlineStr"/>
      <c r="M2459" s="418" t="inlineStr"/>
      <c r="N2459" s="455" t="n"/>
      <c r="O2459" s="455">
        <f>IF(W2459&lt;0,AI2459,I2459)</f>
        <v/>
      </c>
      <c r="P2459" s="455">
        <f>I2459-O2459</f>
        <v/>
      </c>
      <c r="Q2459" s="418" t="n"/>
      <c r="R2459" s="418" t="inlineStr">
        <is>
          <t>PTI2223303</t>
        </is>
      </c>
      <c r="S2459" s="418" t="inlineStr">
        <is>
          <t>PTI2223303</t>
        </is>
      </c>
      <c r="T2459" s="418">
        <f>R2459=S2459</f>
        <v/>
      </c>
      <c r="U2459" s="418">
        <f>AND(MONTH(F2459)=MONTH(Y2459), YEAR(F2459)=YEAR(Y2459))</f>
        <v/>
      </c>
      <c r="V2459" s="418">
        <f>AND(AC2459&lt;&gt;"", 'Company information'!D$4&lt;&gt;"", RIGHT(SUBSTITUTE(AC2459,"-",""),9)=RIGHT(SUBSTITUTE('Company information'!D$4,"-",""),9))</f>
        <v/>
      </c>
      <c r="W2459" s="418">
        <f>AI2459-I2459</f>
        <v/>
      </c>
      <c r="X2459" s="455" t="n"/>
      <c r="Y2459" s="419" t="n">
        <v>44876</v>
      </c>
      <c r="Z2459" s="418" t="inlineStr">
        <is>
          <t>PTI2223303</t>
        </is>
      </c>
      <c r="AA2459" s="418" t="inlineStr"/>
      <c r="AB2459" s="418" t="inlineStr">
        <is>
          <t>បុគ្គលជាប់អាករ</t>
        </is>
      </c>
      <c r="AC2459" s="418" t="inlineStr">
        <is>
          <t>L001-100067123</t>
        </is>
      </c>
      <c r="AD2459" s="418" t="inlineStr">
        <is>
          <t>រីឡាយអេប៊ល សូស អ៊ិនដាសស្រ្ទៀល (ខេមបូឌា)</t>
        </is>
      </c>
      <c r="AE2459" s="455" t="n">
        <v>4332128</v>
      </c>
      <c r="AF2459" s="455" t="n">
        <v>3881803</v>
      </c>
      <c r="AG2459" s="455" t="n">
        <v>62145</v>
      </c>
      <c r="AH2459" s="455" t="n">
        <v>0</v>
      </c>
      <c r="AI2459" s="455" t="n">
        <v>388180</v>
      </c>
      <c r="AJ2459" s="455" t="n">
        <v>0</v>
      </c>
      <c r="AK2459" s="455" t="n">
        <v>0</v>
      </c>
      <c r="AL2459" s="455" t="n">
        <v>0</v>
      </c>
      <c r="AM2459" s="455" t="n">
        <v>0</v>
      </c>
      <c r="AN2459" s="455" t="n">
        <v>0</v>
      </c>
      <c r="AO2459" s="455" t="n">
        <v>0</v>
      </c>
      <c r="AP2459" s="455" t="n">
        <v>0</v>
      </c>
      <c r="AQ2459" s="455" t="n">
        <v>0</v>
      </c>
      <c r="AR2459" s="418" t="inlineStr"/>
      <c r="AS2459" s="418" t="inlineStr">
        <is>
          <t>ថ្លៃដឹកជញ្ជូន និងសេវា</t>
        </is>
      </c>
      <c r="AT2459" s="418" t="inlineStr">
        <is>
          <t>បានប្រកាសពន្ធ</t>
        </is>
      </c>
    </row>
    <row r="2460">
      <c r="A2460" s="417" t="n">
        <v>2451</v>
      </c>
      <c r="B2460" s="418" t="inlineStr">
        <is>
          <t>Drinking water</t>
        </is>
      </c>
      <c r="C2460" s="418" t="inlineStr">
        <is>
          <t>ឃឺន + ណាហ្គែល</t>
        </is>
      </c>
      <c r="D2460" s="418" t="inlineStr">
        <is>
          <t>L001-100045189</t>
        </is>
      </c>
      <c r="E2460" s="418" t="inlineStr">
        <is>
          <t>PTI2223302</t>
        </is>
      </c>
      <c r="F2460" s="419" t="n">
        <v>44876</v>
      </c>
      <c r="G2460" s="420" t="n">
        <v>188488</v>
      </c>
      <c r="H2460" s="418" t="n"/>
      <c r="I2460" s="455" t="n">
        <v>188488</v>
      </c>
      <c r="J2460" s="418">
        <f>IF(L2460&lt;&gt;"",L2460,K2460)</f>
        <v/>
      </c>
      <c r="K2460" s="418">
        <f>IF(AND(T2460=TRUE, U2460=TRUE, V2460=TRUE), IF(W2460&lt;-0.05, "អនុញ្ញាត (អ្នកផ្គត់ផ្គង់ប្រកាសខ្វះ)", "បានប្រកាស (អនុញ្ញាត)"), IF(AND(T2460=FALSE, U2460=FALSE, V2460=FALSE), "ព្យួរទុក (មិនមានទិន្នន័យ)", "ប្រកាសខុស (ព្យួរទុក)"))</f>
        <v/>
      </c>
      <c r="L2460" s="418" t="inlineStr"/>
      <c r="M2460" s="418" t="inlineStr"/>
      <c r="N2460" s="455" t="n"/>
      <c r="O2460" s="455">
        <f>IF(W2460&lt;0,AI2460,I2460)</f>
        <v/>
      </c>
      <c r="P2460" s="455">
        <f>I2460-O2460</f>
        <v/>
      </c>
      <c r="Q2460" s="418" t="n"/>
      <c r="R2460" s="418" t="inlineStr">
        <is>
          <t>PTI2223302</t>
        </is>
      </c>
      <c r="S2460" s="418" t="inlineStr">
        <is>
          <t>PTI2223302</t>
        </is>
      </c>
      <c r="T2460" s="418">
        <f>R2460=S2460</f>
        <v/>
      </c>
      <c r="U2460" s="418">
        <f>AND(MONTH(F2460)=MONTH(Y2460), YEAR(F2460)=YEAR(Y2460))</f>
        <v/>
      </c>
      <c r="V2460" s="418">
        <f>AND(AC2460&lt;&gt;"", 'Company information'!D$4&lt;&gt;"", RIGHT(SUBSTITUTE(AC2460,"-",""),9)=RIGHT(SUBSTITUTE('Company information'!D$4,"-",""),9))</f>
        <v/>
      </c>
      <c r="W2460" s="418">
        <f>AI2460-I2460</f>
        <v/>
      </c>
      <c r="X2460" s="455" t="n"/>
      <c r="Y2460" s="419" t="n">
        <v>44876</v>
      </c>
      <c r="Z2460" s="418" t="inlineStr">
        <is>
          <t>PTI2223302</t>
        </is>
      </c>
      <c r="AA2460" s="418" t="inlineStr"/>
      <c r="AB2460" s="418" t="inlineStr">
        <is>
          <t>បុគ្គលជាប់អាករ</t>
        </is>
      </c>
      <c r="AC2460" s="418" t="inlineStr">
        <is>
          <t>L001-100067123</t>
        </is>
      </c>
      <c r="AD2460" s="418" t="inlineStr">
        <is>
          <t>រីឡាយអេប៊ល សូស អ៊ិនដាសស្រ្ទៀល (ខេមបូឌា)</t>
        </is>
      </c>
      <c r="AE2460" s="455" t="n">
        <v>2135509</v>
      </c>
      <c r="AF2460" s="455" t="n">
        <v>1884876</v>
      </c>
      <c r="AG2460" s="455" t="n">
        <v>62145</v>
      </c>
      <c r="AH2460" s="455" t="n">
        <v>0</v>
      </c>
      <c r="AI2460" s="455" t="n">
        <v>188488</v>
      </c>
      <c r="AJ2460" s="455" t="n">
        <v>0</v>
      </c>
      <c r="AK2460" s="455" t="n">
        <v>0</v>
      </c>
      <c r="AL2460" s="455" t="n">
        <v>0</v>
      </c>
      <c r="AM2460" s="455" t="n">
        <v>0</v>
      </c>
      <c r="AN2460" s="455" t="n">
        <v>0</v>
      </c>
      <c r="AO2460" s="455" t="n">
        <v>0</v>
      </c>
      <c r="AP2460" s="455" t="n">
        <v>0</v>
      </c>
      <c r="AQ2460" s="455" t="n">
        <v>0</v>
      </c>
      <c r="AR2460" s="418" t="inlineStr"/>
      <c r="AS2460" s="418" t="inlineStr">
        <is>
          <t>ថ្លៃដឹកជញ្ជូន និងសេវា</t>
        </is>
      </c>
      <c r="AT2460" s="418" t="inlineStr">
        <is>
          <t>បានប្រកាសពន្ធ</t>
        </is>
      </c>
    </row>
    <row r="2461">
      <c r="A2461" s="417" t="n">
        <v>2452</v>
      </c>
      <c r="B2461" s="418" t="inlineStr">
        <is>
          <t>Drinking water</t>
        </is>
      </c>
      <c r="C2461" s="418" t="inlineStr">
        <is>
          <t>ឃឺន + ណាហ្គែល</t>
        </is>
      </c>
      <c r="D2461" s="418" t="inlineStr">
        <is>
          <t>L001-100045189</t>
        </is>
      </c>
      <c r="E2461" s="418" t="inlineStr">
        <is>
          <t>PTI2222815</t>
        </is>
      </c>
      <c r="F2461" s="419" t="n">
        <v>44753</v>
      </c>
      <c r="G2461" s="420" t="n">
        <v>26930</v>
      </c>
      <c r="H2461" s="418" t="n"/>
      <c r="I2461" s="455" t="n">
        <v>26930</v>
      </c>
      <c r="J2461" s="418">
        <f>IF(L2461&lt;&gt;"",L2461,K2461)</f>
        <v/>
      </c>
      <c r="K2461" s="418">
        <f>IF(AND(T2461=TRUE, U2461=TRUE, V2461=TRUE), IF(W2461&lt;-0.05, "អនុញ្ញាត (អ្នកផ្គត់ផ្គង់ប្រកាសខ្វះ)", "បានប្រកាស (អនុញ្ញាត)"), IF(AND(T2461=FALSE, U2461=FALSE, V2461=FALSE), "ព្យួរទុក (មិនមានទិន្នន័យ)", "ប្រកាសខុស (ព្យួរទុក)"))</f>
        <v/>
      </c>
      <c r="L2461" s="418" t="inlineStr"/>
      <c r="M2461" s="418" t="inlineStr"/>
      <c r="N2461" s="455" t="n"/>
      <c r="O2461" s="455">
        <f>IF(W2461&lt;0,AI2461,I2461)</f>
        <v/>
      </c>
      <c r="P2461" s="455">
        <f>I2461-O2461</f>
        <v/>
      </c>
      <c r="Q2461" s="418" t="n"/>
      <c r="R2461" s="418" t="inlineStr">
        <is>
          <t>PTI2222815</t>
        </is>
      </c>
      <c r="S2461" s="418" t="inlineStr">
        <is>
          <t>PTI2222815</t>
        </is>
      </c>
      <c r="T2461" s="418">
        <f>R2461=S2461</f>
        <v/>
      </c>
      <c r="U2461" s="418">
        <f>AND(MONTH(F2461)=MONTH(Y2461), YEAR(F2461)=YEAR(Y2461))</f>
        <v/>
      </c>
      <c r="V2461" s="418">
        <f>AND(AC2461&lt;&gt;"", 'Company information'!D$4&lt;&gt;"", RIGHT(SUBSTITUTE(AC2461,"-",""),9)=RIGHT(SUBSTITUTE('Company information'!D$4,"-",""),9))</f>
        <v/>
      </c>
      <c r="W2461" s="418">
        <f>AI2461-I2461</f>
        <v/>
      </c>
      <c r="X2461" s="455" t="n"/>
      <c r="Y2461" s="419" t="n">
        <v>44872</v>
      </c>
      <c r="Z2461" s="418" t="inlineStr">
        <is>
          <t>PTI2222815</t>
        </is>
      </c>
      <c r="AA2461" s="418" t="inlineStr"/>
      <c r="AB2461" s="418" t="inlineStr">
        <is>
          <t>បុគ្គលជាប់អាករ</t>
        </is>
      </c>
      <c r="AC2461" s="418" t="inlineStr">
        <is>
          <t>L001-100067123</t>
        </is>
      </c>
      <c r="AD2461" s="418" t="inlineStr">
        <is>
          <t>រីឡាយអេប៊ល សូស អ៊ិនដាសស្រ្ទៀល (ខេមបូឌា)</t>
        </is>
      </c>
      <c r="AE2461" s="455" t="n">
        <v>296225</v>
      </c>
      <c r="AF2461" s="455" t="n">
        <v>269295</v>
      </c>
      <c r="AG2461" s="455" t="n">
        <v>0</v>
      </c>
      <c r="AH2461" s="455" t="n">
        <v>0</v>
      </c>
      <c r="AI2461" s="455" t="n">
        <v>26930</v>
      </c>
      <c r="AJ2461" s="455" t="n">
        <v>0</v>
      </c>
      <c r="AK2461" s="455" t="n">
        <v>0</v>
      </c>
      <c r="AL2461" s="455" t="n">
        <v>0</v>
      </c>
      <c r="AM2461" s="455" t="n">
        <v>0</v>
      </c>
      <c r="AN2461" s="455" t="n">
        <v>0</v>
      </c>
      <c r="AO2461" s="455" t="n">
        <v>0</v>
      </c>
      <c r="AP2461" s="455" t="n">
        <v>0</v>
      </c>
      <c r="AQ2461" s="455" t="n">
        <v>0</v>
      </c>
      <c r="AR2461" s="418" t="inlineStr"/>
      <c r="AS2461" s="418" t="inlineStr">
        <is>
          <t>ថ្លៃដឹកជញ្ជូន និងសេវា</t>
        </is>
      </c>
      <c r="AT2461" s="418" t="inlineStr">
        <is>
          <t>បានប្រកាសពន្ធ</t>
        </is>
      </c>
    </row>
    <row r="2462">
      <c r="A2462" s="417" t="n">
        <v>2453</v>
      </c>
      <c r="B2462" s="418" t="inlineStr">
        <is>
          <t>Drinking water</t>
        </is>
      </c>
      <c r="C2462" s="418" t="inlineStr">
        <is>
          <t>ឃឺន + ណាហ្គែល</t>
        </is>
      </c>
      <c r="D2462" s="418" t="inlineStr">
        <is>
          <t>L001-100045189</t>
        </is>
      </c>
      <c r="E2462" s="418" t="inlineStr">
        <is>
          <t>PTI2222834</t>
        </is>
      </c>
      <c r="F2462" s="419" t="n">
        <v>44784</v>
      </c>
      <c r="G2462" s="420" t="n">
        <v>26930</v>
      </c>
      <c r="H2462" s="418" t="n"/>
      <c r="I2462" s="455" t="n">
        <v>26930</v>
      </c>
      <c r="J2462" s="418">
        <f>IF(L2462&lt;&gt;"",L2462,K2462)</f>
        <v/>
      </c>
      <c r="K2462" s="418">
        <f>IF(AND(T2462=TRUE, U2462=TRUE, V2462=TRUE), IF(W2462&lt;-0.05, "អនុញ្ញាត (អ្នកផ្គត់ផ្គង់ប្រកាសខ្វះ)", "បានប្រកាស (អនុញ្ញាត)"), IF(AND(T2462=FALSE, U2462=FALSE, V2462=FALSE), "ព្យួរទុក (មិនមានទិន្នន័យ)", "ប្រកាសខុស (ព្យួរទុក)"))</f>
        <v/>
      </c>
      <c r="L2462" s="418" t="inlineStr"/>
      <c r="M2462" s="418" t="inlineStr"/>
      <c r="N2462" s="455" t="n"/>
      <c r="O2462" s="455">
        <f>IF(W2462&lt;0,AI2462,I2462)</f>
        <v/>
      </c>
      <c r="P2462" s="455">
        <f>I2462-O2462</f>
        <v/>
      </c>
      <c r="Q2462" s="418" t="n"/>
      <c r="R2462" s="418" t="inlineStr">
        <is>
          <t>PTI2222834</t>
        </is>
      </c>
      <c r="S2462" s="418" t="inlineStr">
        <is>
          <t>PTI2222834</t>
        </is>
      </c>
      <c r="T2462" s="418">
        <f>R2462=S2462</f>
        <v/>
      </c>
      <c r="U2462" s="418">
        <f>AND(MONTH(F2462)=MONTH(Y2462), YEAR(F2462)=YEAR(Y2462))</f>
        <v/>
      </c>
      <c r="V2462" s="418">
        <f>AND(AC2462&lt;&gt;"", 'Company information'!D$4&lt;&gt;"", RIGHT(SUBSTITUTE(AC2462,"-",""),9)=RIGHT(SUBSTITUTE('Company information'!D$4,"-",""),9))</f>
        <v/>
      </c>
      <c r="W2462" s="418">
        <f>AI2462-I2462</f>
        <v/>
      </c>
      <c r="X2462" s="455" t="n"/>
      <c r="Y2462" s="419" t="n">
        <v>44873</v>
      </c>
      <c r="Z2462" s="418" t="inlineStr">
        <is>
          <t>PTI2222834</t>
        </is>
      </c>
      <c r="AA2462" s="418" t="inlineStr"/>
      <c r="AB2462" s="418" t="inlineStr">
        <is>
          <t>បុគ្គលជាប់អាករ</t>
        </is>
      </c>
      <c r="AC2462" s="418" t="inlineStr">
        <is>
          <t>L001-100067123</t>
        </is>
      </c>
      <c r="AD2462" s="418" t="inlineStr">
        <is>
          <t>រីឡាយអេប៊ល សូស អ៊ិនដាសស្រ្ទៀល (ខេមបូឌា)</t>
        </is>
      </c>
      <c r="AE2462" s="455" t="n">
        <v>296225</v>
      </c>
      <c r="AF2462" s="455" t="n">
        <v>269295</v>
      </c>
      <c r="AG2462" s="455" t="n">
        <v>0</v>
      </c>
      <c r="AH2462" s="455" t="n">
        <v>0</v>
      </c>
      <c r="AI2462" s="455" t="n">
        <v>26930</v>
      </c>
      <c r="AJ2462" s="455" t="n">
        <v>0</v>
      </c>
      <c r="AK2462" s="455" t="n">
        <v>0</v>
      </c>
      <c r="AL2462" s="455" t="n">
        <v>0</v>
      </c>
      <c r="AM2462" s="455" t="n">
        <v>0</v>
      </c>
      <c r="AN2462" s="455" t="n">
        <v>0</v>
      </c>
      <c r="AO2462" s="455" t="n">
        <v>0</v>
      </c>
      <c r="AP2462" s="455" t="n">
        <v>0</v>
      </c>
      <c r="AQ2462" s="455" t="n">
        <v>0</v>
      </c>
      <c r="AR2462" s="418" t="inlineStr"/>
      <c r="AS2462" s="418" t="inlineStr">
        <is>
          <t>ថ្លៃដឹកជញ្ជូន និងសេវា</t>
        </is>
      </c>
      <c r="AT2462" s="418" t="inlineStr">
        <is>
          <t>បានប្រកាសពន្ធ</t>
        </is>
      </c>
    </row>
    <row r="2463">
      <c r="A2463" s="417" t="n">
        <v>2454</v>
      </c>
      <c r="B2463" s="418" t="inlineStr">
        <is>
          <t>Drinking water</t>
        </is>
      </c>
      <c r="C2463" s="418" t="inlineStr">
        <is>
          <t>ឃឺន + ណាហ្គែល</t>
        </is>
      </c>
      <c r="D2463" s="418" t="inlineStr">
        <is>
          <t>L001-100045189</t>
        </is>
      </c>
      <c r="E2463" s="418" t="inlineStr">
        <is>
          <t>PTI2222823</t>
        </is>
      </c>
      <c r="F2463" s="419" t="n">
        <v>44784</v>
      </c>
      <c r="G2463" s="420" t="n">
        <v>26930</v>
      </c>
      <c r="H2463" s="418" t="n"/>
      <c r="I2463" s="455" t="n">
        <v>26930</v>
      </c>
      <c r="J2463" s="418">
        <f>IF(L2463&lt;&gt;"",L2463,K2463)</f>
        <v/>
      </c>
      <c r="K2463" s="418">
        <f>IF(AND(T2463=TRUE, U2463=TRUE, V2463=TRUE), IF(W2463&lt;-0.05, "អនុញ្ញាត (អ្នកផ្គត់ផ្គង់ប្រកាសខ្វះ)", "បានប្រកាស (អនុញ្ញាត)"), IF(AND(T2463=FALSE, U2463=FALSE, V2463=FALSE), "ព្យួរទុក (មិនមានទិន្នន័យ)", "ប្រកាសខុស (ព្យួរទុក)"))</f>
        <v/>
      </c>
      <c r="L2463" s="418" t="inlineStr"/>
      <c r="M2463" s="418" t="inlineStr"/>
      <c r="N2463" s="455" t="n"/>
      <c r="O2463" s="455">
        <f>IF(W2463&lt;0,AI2463,I2463)</f>
        <v/>
      </c>
      <c r="P2463" s="455">
        <f>I2463-O2463</f>
        <v/>
      </c>
      <c r="Q2463" s="418" t="n"/>
      <c r="R2463" s="418" t="inlineStr">
        <is>
          <t>PTI2222823</t>
        </is>
      </c>
      <c r="S2463" s="418" t="inlineStr">
        <is>
          <t>PTI2222823</t>
        </is>
      </c>
      <c r="T2463" s="418">
        <f>R2463=S2463</f>
        <v/>
      </c>
      <c r="U2463" s="418">
        <f>AND(MONTH(F2463)=MONTH(Y2463), YEAR(F2463)=YEAR(Y2463))</f>
        <v/>
      </c>
      <c r="V2463" s="418">
        <f>AND(AC2463&lt;&gt;"", 'Company information'!D$4&lt;&gt;"", RIGHT(SUBSTITUTE(AC2463,"-",""),9)=RIGHT(SUBSTITUTE('Company information'!D$4,"-",""),9))</f>
        <v/>
      </c>
      <c r="W2463" s="418">
        <f>AI2463-I2463</f>
        <v/>
      </c>
      <c r="X2463" s="455" t="n"/>
      <c r="Y2463" s="419" t="n">
        <v>44873</v>
      </c>
      <c r="Z2463" s="418" t="inlineStr">
        <is>
          <t>PTI2222823</t>
        </is>
      </c>
      <c r="AA2463" s="418" t="inlineStr"/>
      <c r="AB2463" s="418" t="inlineStr">
        <is>
          <t>បុគ្គលជាប់អាករ</t>
        </is>
      </c>
      <c r="AC2463" s="418" t="inlineStr">
        <is>
          <t>L001-100067123</t>
        </is>
      </c>
      <c r="AD2463" s="418" t="inlineStr">
        <is>
          <t>រីឡាយអេប៊ល សូស អ៊ិនដាសស្រ្ទៀល (ខេមបូឌា)</t>
        </is>
      </c>
      <c r="AE2463" s="455" t="n">
        <v>296225</v>
      </c>
      <c r="AF2463" s="455" t="n">
        <v>269295</v>
      </c>
      <c r="AG2463" s="455" t="n">
        <v>0</v>
      </c>
      <c r="AH2463" s="455" t="n">
        <v>0</v>
      </c>
      <c r="AI2463" s="455" t="n">
        <v>26930</v>
      </c>
      <c r="AJ2463" s="455" t="n">
        <v>0</v>
      </c>
      <c r="AK2463" s="455" t="n">
        <v>0</v>
      </c>
      <c r="AL2463" s="455" t="n">
        <v>0</v>
      </c>
      <c r="AM2463" s="455" t="n">
        <v>0</v>
      </c>
      <c r="AN2463" s="455" t="n">
        <v>0</v>
      </c>
      <c r="AO2463" s="455" t="n">
        <v>0</v>
      </c>
      <c r="AP2463" s="455" t="n">
        <v>0</v>
      </c>
      <c r="AQ2463" s="455" t="n">
        <v>0</v>
      </c>
      <c r="AR2463" s="418" t="inlineStr"/>
      <c r="AS2463" s="418" t="inlineStr">
        <is>
          <t>ថ្លៃដឹកជញ្ជូន និងសេវា</t>
        </is>
      </c>
      <c r="AT2463" s="418" t="inlineStr">
        <is>
          <t>បានប្រកាសពន្ធ</t>
        </is>
      </c>
    </row>
    <row r="2464">
      <c r="A2464" s="417" t="n">
        <v>2455</v>
      </c>
      <c r="B2464" s="418" t="inlineStr">
        <is>
          <t>Drinking water</t>
        </is>
      </c>
      <c r="C2464" s="418" t="inlineStr">
        <is>
          <t>ឃឺន + ណាហ្គែល</t>
        </is>
      </c>
      <c r="D2464" s="418" t="inlineStr">
        <is>
          <t>L001-100045189</t>
        </is>
      </c>
      <c r="E2464" s="418" t="inlineStr">
        <is>
          <t>PTI2222825</t>
        </is>
      </c>
      <c r="F2464" s="419" t="n">
        <v>44784</v>
      </c>
      <c r="G2464" s="420" t="n">
        <v>26930</v>
      </c>
      <c r="H2464" s="418" t="n"/>
      <c r="I2464" s="455" t="n">
        <v>26930</v>
      </c>
      <c r="J2464" s="418">
        <f>IF(L2464&lt;&gt;"",L2464,K2464)</f>
        <v/>
      </c>
      <c r="K2464" s="418">
        <f>IF(AND(T2464=TRUE, U2464=TRUE, V2464=TRUE), IF(W2464&lt;-0.05, "អនុញ្ញាត (អ្នកផ្គត់ផ្គង់ប្រកាសខ្វះ)", "បានប្រកាស (អនុញ្ញាត)"), IF(AND(T2464=FALSE, U2464=FALSE, V2464=FALSE), "ព្យួរទុក (មិនមានទិន្នន័យ)", "ប្រកាសខុស (ព្យួរទុក)"))</f>
        <v/>
      </c>
      <c r="L2464" s="418" t="inlineStr"/>
      <c r="M2464" s="418" t="inlineStr"/>
      <c r="N2464" s="455" t="n"/>
      <c r="O2464" s="455">
        <f>IF(W2464&lt;0,AI2464,I2464)</f>
        <v/>
      </c>
      <c r="P2464" s="455">
        <f>I2464-O2464</f>
        <v/>
      </c>
      <c r="Q2464" s="418" t="n"/>
      <c r="R2464" s="418" t="inlineStr">
        <is>
          <t>PTI2222825</t>
        </is>
      </c>
      <c r="S2464" s="418" t="inlineStr">
        <is>
          <t>PTI2222825</t>
        </is>
      </c>
      <c r="T2464" s="418">
        <f>R2464=S2464</f>
        <v/>
      </c>
      <c r="U2464" s="418">
        <f>AND(MONTH(F2464)=MONTH(Y2464), YEAR(F2464)=YEAR(Y2464))</f>
        <v/>
      </c>
      <c r="V2464" s="418">
        <f>AND(AC2464&lt;&gt;"", 'Company information'!D$4&lt;&gt;"", RIGHT(SUBSTITUTE(AC2464,"-",""),9)=RIGHT(SUBSTITUTE('Company information'!D$4,"-",""),9))</f>
        <v/>
      </c>
      <c r="W2464" s="418">
        <f>AI2464-I2464</f>
        <v/>
      </c>
      <c r="X2464" s="455" t="n"/>
      <c r="Y2464" s="419" t="n">
        <v>44873</v>
      </c>
      <c r="Z2464" s="418" t="inlineStr">
        <is>
          <t>PTI2222825</t>
        </is>
      </c>
      <c r="AA2464" s="418" t="inlineStr"/>
      <c r="AB2464" s="418" t="inlineStr">
        <is>
          <t>បុគ្គលជាប់អាករ</t>
        </is>
      </c>
      <c r="AC2464" s="418" t="inlineStr">
        <is>
          <t>L001-100067123</t>
        </is>
      </c>
      <c r="AD2464" s="418" t="inlineStr">
        <is>
          <t>រីឡាយអេប៊ល សូស អ៊ិនដាសស្រ្ទៀល (ខេមបូឌា)</t>
        </is>
      </c>
      <c r="AE2464" s="455" t="n">
        <v>296225</v>
      </c>
      <c r="AF2464" s="455" t="n">
        <v>269295</v>
      </c>
      <c r="AG2464" s="455" t="n">
        <v>0</v>
      </c>
      <c r="AH2464" s="455" t="n">
        <v>0</v>
      </c>
      <c r="AI2464" s="455" t="n">
        <v>26930</v>
      </c>
      <c r="AJ2464" s="455" t="n">
        <v>0</v>
      </c>
      <c r="AK2464" s="455" t="n">
        <v>0</v>
      </c>
      <c r="AL2464" s="455" t="n">
        <v>0</v>
      </c>
      <c r="AM2464" s="455" t="n">
        <v>0</v>
      </c>
      <c r="AN2464" s="455" t="n">
        <v>0</v>
      </c>
      <c r="AO2464" s="455" t="n">
        <v>0</v>
      </c>
      <c r="AP2464" s="455" t="n">
        <v>0</v>
      </c>
      <c r="AQ2464" s="455" t="n">
        <v>0</v>
      </c>
      <c r="AR2464" s="418" t="inlineStr"/>
      <c r="AS2464" s="418" t="inlineStr">
        <is>
          <t>ថ្លៃដឹកជញ្ជូន និងសេវា</t>
        </is>
      </c>
      <c r="AT2464" s="418" t="inlineStr">
        <is>
          <t>បានប្រកាសពន្ធ</t>
        </is>
      </c>
    </row>
    <row r="2465">
      <c r="A2465" s="417" t="n">
        <v>2456</v>
      </c>
      <c r="B2465" s="418" t="inlineStr">
        <is>
          <t>Drinking water</t>
        </is>
      </c>
      <c r="C2465" s="418" t="inlineStr">
        <is>
          <t>ឃឺន + ណាហ្គែល</t>
        </is>
      </c>
      <c r="D2465" s="418" t="inlineStr">
        <is>
          <t>L001-100045189</t>
        </is>
      </c>
      <c r="E2465" s="418" t="inlineStr">
        <is>
          <t>PTI2222908</t>
        </is>
      </c>
      <c r="F2465" s="419" t="n">
        <v>44815</v>
      </c>
      <c r="G2465" s="420" t="n">
        <v>26930</v>
      </c>
      <c r="H2465" s="418" t="n"/>
      <c r="I2465" s="455" t="n">
        <v>26930</v>
      </c>
      <c r="J2465" s="418">
        <f>IF(L2465&lt;&gt;"",L2465,K2465)</f>
        <v/>
      </c>
      <c r="K2465" s="418">
        <f>IF(AND(T2465=TRUE, U2465=TRUE, V2465=TRUE), IF(W2465&lt;-0.05, "អនុញ្ញាត (អ្នកផ្គត់ផ្គង់ប្រកាសខ្វះ)", "បានប្រកាស (អនុញ្ញាត)"), IF(AND(T2465=FALSE, U2465=FALSE, V2465=FALSE), "ព្យួរទុក (មិនមានទិន្នន័យ)", "ប្រកាសខុស (ព្យួរទុក)"))</f>
        <v/>
      </c>
      <c r="L2465" s="418" t="inlineStr"/>
      <c r="M2465" s="418" t="inlineStr"/>
      <c r="N2465" s="455" t="n"/>
      <c r="O2465" s="455">
        <f>IF(W2465&lt;0,AI2465,I2465)</f>
        <v/>
      </c>
      <c r="P2465" s="455">
        <f>I2465-O2465</f>
        <v/>
      </c>
      <c r="Q2465" s="418" t="n"/>
      <c r="R2465" s="418" t="inlineStr">
        <is>
          <t>PTI2222908</t>
        </is>
      </c>
      <c r="S2465" s="418" t="inlineStr">
        <is>
          <t>PTI2222908</t>
        </is>
      </c>
      <c r="T2465" s="418">
        <f>R2465=S2465</f>
        <v/>
      </c>
      <c r="U2465" s="418">
        <f>AND(MONTH(F2465)=MONTH(Y2465), YEAR(F2465)=YEAR(Y2465))</f>
        <v/>
      </c>
      <c r="V2465" s="418">
        <f>AND(AC2465&lt;&gt;"", 'Company information'!D$4&lt;&gt;"", RIGHT(SUBSTITUTE(AC2465,"-",""),9)=RIGHT(SUBSTITUTE('Company information'!D$4,"-",""),9))</f>
        <v/>
      </c>
      <c r="W2465" s="418">
        <f>AI2465-I2465</f>
        <v/>
      </c>
      <c r="X2465" s="455" t="n"/>
      <c r="Y2465" s="419" t="n">
        <v>44874</v>
      </c>
      <c r="Z2465" s="418" t="inlineStr">
        <is>
          <t>PTI2222908</t>
        </is>
      </c>
      <c r="AA2465" s="418" t="inlineStr"/>
      <c r="AB2465" s="418" t="inlineStr">
        <is>
          <t>បុគ្គលជាប់អាករ</t>
        </is>
      </c>
      <c r="AC2465" s="418" t="inlineStr">
        <is>
          <t>L001-100067123</t>
        </is>
      </c>
      <c r="AD2465" s="418" t="inlineStr">
        <is>
          <t>រីឡាយអេប៊ល សូស អ៊ិនដាសស្រ្ទៀល (ខេមបូឌា)</t>
        </is>
      </c>
      <c r="AE2465" s="455" t="n">
        <v>296225</v>
      </c>
      <c r="AF2465" s="455" t="n">
        <v>269295</v>
      </c>
      <c r="AG2465" s="455" t="n">
        <v>0</v>
      </c>
      <c r="AH2465" s="455" t="n">
        <v>0</v>
      </c>
      <c r="AI2465" s="455" t="n">
        <v>26930</v>
      </c>
      <c r="AJ2465" s="455" t="n">
        <v>0</v>
      </c>
      <c r="AK2465" s="455" t="n">
        <v>0</v>
      </c>
      <c r="AL2465" s="455" t="n">
        <v>0</v>
      </c>
      <c r="AM2465" s="455" t="n">
        <v>0</v>
      </c>
      <c r="AN2465" s="455" t="n">
        <v>0</v>
      </c>
      <c r="AO2465" s="455" t="n">
        <v>0</v>
      </c>
      <c r="AP2465" s="455" t="n">
        <v>0</v>
      </c>
      <c r="AQ2465" s="455" t="n">
        <v>0</v>
      </c>
      <c r="AR2465" s="418" t="inlineStr"/>
      <c r="AS2465" s="418" t="inlineStr">
        <is>
          <t>ថ្លៃដឹកជញ្ជូន និងសេវា</t>
        </is>
      </c>
      <c r="AT2465" s="418" t="inlineStr">
        <is>
          <t>បានប្រកាសពន្ធ</t>
        </is>
      </c>
    </row>
    <row r="2466">
      <c r="A2466" s="417" t="n">
        <v>2457</v>
      </c>
      <c r="B2466" s="418" t="inlineStr">
        <is>
          <t>Drinking water</t>
        </is>
      </c>
      <c r="C2466" s="418" t="inlineStr">
        <is>
          <t>ឃឺន + ណាហ្គែល</t>
        </is>
      </c>
      <c r="D2466" s="418" t="inlineStr">
        <is>
          <t>L001-100045189</t>
        </is>
      </c>
      <c r="E2466" s="418" t="inlineStr">
        <is>
          <t>PTI2222830</t>
        </is>
      </c>
      <c r="F2466" s="419" t="n">
        <v>44784</v>
      </c>
      <c r="G2466" s="420" t="n">
        <v>26930</v>
      </c>
      <c r="H2466" s="418" t="n"/>
      <c r="I2466" s="455" t="n">
        <v>26930</v>
      </c>
      <c r="J2466" s="418">
        <f>IF(L2466&lt;&gt;"",L2466,K2466)</f>
        <v/>
      </c>
      <c r="K2466" s="418">
        <f>IF(AND(T2466=TRUE, U2466=TRUE, V2466=TRUE), IF(W2466&lt;-0.05, "អនុញ្ញាត (អ្នកផ្គត់ផ្គង់ប្រកាសខ្វះ)", "បានប្រកាស (អនុញ្ញាត)"), IF(AND(T2466=FALSE, U2466=FALSE, V2466=FALSE), "ព្យួរទុក (មិនមានទិន្នន័យ)", "ប្រកាសខុស (ព្យួរទុក)"))</f>
        <v/>
      </c>
      <c r="L2466" s="418" t="inlineStr"/>
      <c r="M2466" s="418" t="inlineStr"/>
      <c r="N2466" s="455" t="n"/>
      <c r="O2466" s="455">
        <f>IF(W2466&lt;0,AI2466,I2466)</f>
        <v/>
      </c>
      <c r="P2466" s="455">
        <f>I2466-O2466</f>
        <v/>
      </c>
      <c r="Q2466" s="418" t="n"/>
      <c r="R2466" s="418" t="inlineStr">
        <is>
          <t>PTI2222830</t>
        </is>
      </c>
      <c r="S2466" s="418" t="inlineStr">
        <is>
          <t>PTI2222830</t>
        </is>
      </c>
      <c r="T2466" s="418">
        <f>R2466=S2466</f>
        <v/>
      </c>
      <c r="U2466" s="418">
        <f>AND(MONTH(F2466)=MONTH(Y2466), YEAR(F2466)=YEAR(Y2466))</f>
        <v/>
      </c>
      <c r="V2466" s="418">
        <f>AND(AC2466&lt;&gt;"", 'Company information'!D$4&lt;&gt;"", RIGHT(SUBSTITUTE(AC2466,"-",""),9)=RIGHT(SUBSTITUTE('Company information'!D$4,"-",""),9))</f>
        <v/>
      </c>
      <c r="W2466" s="418">
        <f>AI2466-I2466</f>
        <v/>
      </c>
      <c r="X2466" s="455" t="n"/>
      <c r="Y2466" s="419" t="n">
        <v>44873</v>
      </c>
      <c r="Z2466" s="418" t="inlineStr">
        <is>
          <t>PTI2222830</t>
        </is>
      </c>
      <c r="AA2466" s="418" t="inlineStr"/>
      <c r="AB2466" s="418" t="inlineStr">
        <is>
          <t>បុគ្គលជាប់អាករ</t>
        </is>
      </c>
      <c r="AC2466" s="418" t="inlineStr">
        <is>
          <t>L001-100067123</t>
        </is>
      </c>
      <c r="AD2466" s="418" t="inlineStr">
        <is>
          <t>រីឡាយអេប៊ល សូស អ៊ិនដាសស្រ្ទៀល (ខេមបូឌា)</t>
        </is>
      </c>
      <c r="AE2466" s="455" t="n">
        <v>296225</v>
      </c>
      <c r="AF2466" s="455" t="n">
        <v>269295</v>
      </c>
      <c r="AG2466" s="455" t="n">
        <v>0</v>
      </c>
      <c r="AH2466" s="455" t="n">
        <v>0</v>
      </c>
      <c r="AI2466" s="455" t="n">
        <v>26930</v>
      </c>
      <c r="AJ2466" s="455" t="n">
        <v>0</v>
      </c>
      <c r="AK2466" s="455" t="n">
        <v>0</v>
      </c>
      <c r="AL2466" s="455" t="n">
        <v>0</v>
      </c>
      <c r="AM2466" s="455" t="n">
        <v>0</v>
      </c>
      <c r="AN2466" s="455" t="n">
        <v>0</v>
      </c>
      <c r="AO2466" s="455" t="n">
        <v>0</v>
      </c>
      <c r="AP2466" s="455" t="n">
        <v>0</v>
      </c>
      <c r="AQ2466" s="455" t="n">
        <v>0</v>
      </c>
      <c r="AR2466" s="418" t="inlineStr"/>
      <c r="AS2466" s="418" t="inlineStr">
        <is>
          <t>ថ្លៃដឹកជញ្ជូន និងសេវា</t>
        </is>
      </c>
      <c r="AT2466" s="418" t="inlineStr">
        <is>
          <t>បានប្រកាសពន្ធ</t>
        </is>
      </c>
    </row>
    <row r="2467">
      <c r="A2467" s="417" t="n">
        <v>2458</v>
      </c>
      <c r="B2467" s="418" t="inlineStr">
        <is>
          <t>Drinking water</t>
        </is>
      </c>
      <c r="C2467" s="418" t="inlineStr">
        <is>
          <t>ឃឺន + ណាហ្គែល</t>
        </is>
      </c>
      <c r="D2467" s="418" t="inlineStr">
        <is>
          <t>L001-100045189</t>
        </is>
      </c>
      <c r="E2467" s="418" t="inlineStr">
        <is>
          <t>PTI2222804</t>
        </is>
      </c>
      <c r="F2467" s="419" t="n">
        <v>44753</v>
      </c>
      <c r="G2467" s="420" t="n">
        <v>26930</v>
      </c>
      <c r="H2467" s="418" t="n"/>
      <c r="I2467" s="455" t="n">
        <v>26930</v>
      </c>
      <c r="J2467" s="418">
        <f>IF(L2467&lt;&gt;"",L2467,K2467)</f>
        <v/>
      </c>
      <c r="K2467" s="418">
        <f>IF(AND(T2467=TRUE, U2467=TRUE, V2467=TRUE), IF(W2467&lt;-0.05, "អនុញ្ញាត (អ្នកផ្គត់ផ្គង់ប្រកាសខ្វះ)", "បានប្រកាស (អនុញ្ញាត)"), IF(AND(T2467=FALSE, U2467=FALSE, V2467=FALSE), "ព្យួរទុក (មិនមានទិន្នន័យ)", "ប្រកាសខុស (ព្យួរទុក)"))</f>
        <v/>
      </c>
      <c r="L2467" s="418" t="inlineStr"/>
      <c r="M2467" s="418" t="inlineStr"/>
      <c r="N2467" s="455" t="n"/>
      <c r="O2467" s="455">
        <f>IF(W2467&lt;0,AI2467,I2467)</f>
        <v/>
      </c>
      <c r="P2467" s="455">
        <f>I2467-O2467</f>
        <v/>
      </c>
      <c r="Q2467" s="418" t="n"/>
      <c r="R2467" s="418" t="inlineStr">
        <is>
          <t>PTI2222804</t>
        </is>
      </c>
      <c r="S2467" s="418" t="inlineStr">
        <is>
          <t>PTI2222804</t>
        </is>
      </c>
      <c r="T2467" s="418">
        <f>R2467=S2467</f>
        <v/>
      </c>
      <c r="U2467" s="418">
        <f>AND(MONTH(F2467)=MONTH(Y2467), YEAR(F2467)=YEAR(Y2467))</f>
        <v/>
      </c>
      <c r="V2467" s="418">
        <f>AND(AC2467&lt;&gt;"", 'Company information'!D$4&lt;&gt;"", RIGHT(SUBSTITUTE(AC2467,"-",""),9)=RIGHT(SUBSTITUTE('Company information'!D$4,"-",""),9))</f>
        <v/>
      </c>
      <c r="W2467" s="418">
        <f>AI2467-I2467</f>
        <v/>
      </c>
      <c r="X2467" s="455" t="n"/>
      <c r="Y2467" s="419" t="n">
        <v>44872</v>
      </c>
      <c r="Z2467" s="418" t="inlineStr">
        <is>
          <t>PTI2222804</t>
        </is>
      </c>
      <c r="AA2467" s="418" t="inlineStr"/>
      <c r="AB2467" s="418" t="inlineStr">
        <is>
          <t>បុគ្គលជាប់អាករ</t>
        </is>
      </c>
      <c r="AC2467" s="418" t="inlineStr">
        <is>
          <t>L001-100067123</t>
        </is>
      </c>
      <c r="AD2467" s="418" t="inlineStr">
        <is>
          <t>រីឡាយអេប៊ល សូស អ៊ិនដាសស្រ្ទៀល (ខេមបូឌា)</t>
        </is>
      </c>
      <c r="AE2467" s="455" t="n">
        <v>296225</v>
      </c>
      <c r="AF2467" s="455" t="n">
        <v>269295</v>
      </c>
      <c r="AG2467" s="455" t="n">
        <v>0</v>
      </c>
      <c r="AH2467" s="455" t="n">
        <v>0</v>
      </c>
      <c r="AI2467" s="455" t="n">
        <v>26930</v>
      </c>
      <c r="AJ2467" s="455" t="n">
        <v>0</v>
      </c>
      <c r="AK2467" s="455" t="n">
        <v>0</v>
      </c>
      <c r="AL2467" s="455" t="n">
        <v>0</v>
      </c>
      <c r="AM2467" s="455" t="n">
        <v>0</v>
      </c>
      <c r="AN2467" s="455" t="n">
        <v>0</v>
      </c>
      <c r="AO2467" s="455" t="n">
        <v>0</v>
      </c>
      <c r="AP2467" s="455" t="n">
        <v>0</v>
      </c>
      <c r="AQ2467" s="455" t="n">
        <v>0</v>
      </c>
      <c r="AR2467" s="418" t="inlineStr"/>
      <c r="AS2467" s="418" t="inlineStr">
        <is>
          <t>ថ្លៃដឹកជញ្ជូន និងសេវា</t>
        </is>
      </c>
      <c r="AT2467" s="418" t="inlineStr">
        <is>
          <t>បានប្រកាសពន្ធ</t>
        </is>
      </c>
    </row>
    <row r="2468">
      <c r="A2468" s="417" t="n">
        <v>2459</v>
      </c>
      <c r="B2468" s="418" t="inlineStr">
        <is>
          <t>Firewood</t>
        </is>
      </c>
      <c r="C2468" s="418" t="inlineStr">
        <is>
          <t>ឃឺន + ណាហ្គែល</t>
        </is>
      </c>
      <c r="D2468" s="418" t="inlineStr">
        <is>
          <t>L001-100045189</t>
        </is>
      </c>
      <c r="E2468" s="418" t="inlineStr">
        <is>
          <t>PTI2222839</t>
        </is>
      </c>
      <c r="F2468" s="419" t="n">
        <v>44784</v>
      </c>
      <c r="G2468" s="420" t="n">
        <v>26930</v>
      </c>
      <c r="H2468" s="418" t="n"/>
      <c r="I2468" s="455" t="n">
        <v>26930</v>
      </c>
      <c r="J2468" s="418">
        <f>IF(L2468&lt;&gt;"",L2468,K2468)</f>
        <v/>
      </c>
      <c r="K2468" s="418">
        <f>IF(AND(T2468=TRUE, U2468=TRUE, V2468=TRUE), IF(W2468&lt;-0.05, "អនុញ្ញាត (អ្នកផ្គត់ផ្គង់ប្រកាសខ្វះ)", "បានប្រកាស (អនុញ្ញាត)"), IF(AND(T2468=FALSE, U2468=FALSE, V2468=FALSE), "ព្យួរទុក (មិនមានទិន្នន័យ)", "ប្រកាសខុស (ព្យួរទុក)"))</f>
        <v/>
      </c>
      <c r="L2468" s="418" t="inlineStr"/>
      <c r="M2468" s="418" t="inlineStr"/>
      <c r="N2468" s="455" t="n"/>
      <c r="O2468" s="455">
        <f>IF(W2468&lt;0,AI2468,I2468)</f>
        <v/>
      </c>
      <c r="P2468" s="455">
        <f>I2468-O2468</f>
        <v/>
      </c>
      <c r="Q2468" s="418" t="n"/>
      <c r="R2468" s="418" t="inlineStr">
        <is>
          <t>PTI2222839</t>
        </is>
      </c>
      <c r="S2468" s="418" t="inlineStr">
        <is>
          <t>PTI2222839</t>
        </is>
      </c>
      <c r="T2468" s="418">
        <f>R2468=S2468</f>
        <v/>
      </c>
      <c r="U2468" s="418">
        <f>AND(MONTH(F2468)=MONTH(Y2468), YEAR(F2468)=YEAR(Y2468))</f>
        <v/>
      </c>
      <c r="V2468" s="418">
        <f>AND(AC2468&lt;&gt;"", 'Company information'!D$4&lt;&gt;"", RIGHT(SUBSTITUTE(AC2468,"-",""),9)=RIGHT(SUBSTITUTE('Company information'!D$4,"-",""),9))</f>
        <v/>
      </c>
      <c r="W2468" s="418">
        <f>AI2468-I2468</f>
        <v/>
      </c>
      <c r="X2468" s="455" t="n"/>
      <c r="Y2468" s="419" t="n">
        <v>44873</v>
      </c>
      <c r="Z2468" s="418" t="inlineStr">
        <is>
          <t>PTI2222839</t>
        </is>
      </c>
      <c r="AA2468" s="418" t="inlineStr"/>
      <c r="AB2468" s="418" t="inlineStr">
        <is>
          <t>បុគ្គលជាប់អាករ</t>
        </is>
      </c>
      <c r="AC2468" s="418" t="inlineStr">
        <is>
          <t>L001-100067123</t>
        </is>
      </c>
      <c r="AD2468" s="418" t="inlineStr">
        <is>
          <t>រីឡាយអេប៊ល សូស អ៊ិនដាសស្រ្ទៀល (ខេមបូឌា)</t>
        </is>
      </c>
      <c r="AE2468" s="455" t="n">
        <v>296225</v>
      </c>
      <c r="AF2468" s="455" t="n">
        <v>269295</v>
      </c>
      <c r="AG2468" s="455" t="n">
        <v>0</v>
      </c>
      <c r="AH2468" s="455" t="n">
        <v>0</v>
      </c>
      <c r="AI2468" s="455" t="n">
        <v>26930</v>
      </c>
      <c r="AJ2468" s="455" t="n">
        <v>0</v>
      </c>
      <c r="AK2468" s="455" t="n">
        <v>0</v>
      </c>
      <c r="AL2468" s="455" t="n">
        <v>0</v>
      </c>
      <c r="AM2468" s="455" t="n">
        <v>0</v>
      </c>
      <c r="AN2468" s="455" t="n">
        <v>0</v>
      </c>
      <c r="AO2468" s="455" t="n">
        <v>0</v>
      </c>
      <c r="AP2468" s="455" t="n">
        <v>0</v>
      </c>
      <c r="AQ2468" s="455" t="n">
        <v>0</v>
      </c>
      <c r="AR2468" s="418" t="inlineStr"/>
      <c r="AS2468" s="418" t="inlineStr">
        <is>
          <t>ថ្លៃដឹកជញ្ជូន និងសេវា</t>
        </is>
      </c>
      <c r="AT2468" s="418" t="inlineStr">
        <is>
          <t>បានប្រកាសពន្ធ</t>
        </is>
      </c>
    </row>
    <row r="2469">
      <c r="A2469" s="417" t="n">
        <v>2460</v>
      </c>
      <c r="B2469" s="418" t="inlineStr">
        <is>
          <t>Firewood</t>
        </is>
      </c>
      <c r="C2469" s="418" t="inlineStr">
        <is>
          <t>ឃឺន + ណាហ្គែល</t>
        </is>
      </c>
      <c r="D2469" s="418" t="inlineStr">
        <is>
          <t>L001-100045189</t>
        </is>
      </c>
      <c r="E2469" s="418" t="inlineStr">
        <is>
          <t>PTI2222835</t>
        </is>
      </c>
      <c r="F2469" s="419" t="n">
        <v>44784</v>
      </c>
      <c r="G2469" s="420" t="n">
        <v>26930</v>
      </c>
      <c r="H2469" s="418" t="n"/>
      <c r="I2469" s="455" t="n">
        <v>26930</v>
      </c>
      <c r="J2469" s="418">
        <f>IF(L2469&lt;&gt;"",L2469,K2469)</f>
        <v/>
      </c>
      <c r="K2469" s="418">
        <f>IF(AND(T2469=TRUE, U2469=TRUE, V2469=TRUE), IF(W2469&lt;-0.05, "អនុញ្ញាត (អ្នកផ្គត់ផ្គង់ប្រកាសខ្វះ)", "បានប្រកាស (អនុញ្ញាត)"), IF(AND(T2469=FALSE, U2469=FALSE, V2469=FALSE), "ព្យួរទុក (មិនមានទិន្នន័យ)", "ប្រកាសខុស (ព្យួរទុក)"))</f>
        <v/>
      </c>
      <c r="L2469" s="418" t="inlineStr"/>
      <c r="M2469" s="418" t="inlineStr"/>
      <c r="N2469" s="455" t="n"/>
      <c r="O2469" s="455">
        <f>IF(W2469&lt;0,AI2469,I2469)</f>
        <v/>
      </c>
      <c r="P2469" s="455">
        <f>I2469-O2469</f>
        <v/>
      </c>
      <c r="Q2469" s="418" t="n"/>
      <c r="R2469" s="418" t="inlineStr">
        <is>
          <t>PTI2222835</t>
        </is>
      </c>
      <c r="S2469" s="418" t="inlineStr">
        <is>
          <t>PTI2222835</t>
        </is>
      </c>
      <c r="T2469" s="418">
        <f>R2469=S2469</f>
        <v/>
      </c>
      <c r="U2469" s="418">
        <f>AND(MONTH(F2469)=MONTH(Y2469), YEAR(F2469)=YEAR(Y2469))</f>
        <v/>
      </c>
      <c r="V2469" s="418">
        <f>AND(AC2469&lt;&gt;"", 'Company information'!D$4&lt;&gt;"", RIGHT(SUBSTITUTE(AC2469,"-",""),9)=RIGHT(SUBSTITUTE('Company information'!D$4,"-",""),9))</f>
        <v/>
      </c>
      <c r="W2469" s="418">
        <f>AI2469-I2469</f>
        <v/>
      </c>
      <c r="X2469" s="455" t="n"/>
      <c r="Y2469" s="419" t="n">
        <v>44873</v>
      </c>
      <c r="Z2469" s="418" t="inlineStr">
        <is>
          <t>PTI2222835</t>
        </is>
      </c>
      <c r="AA2469" s="418" t="inlineStr"/>
      <c r="AB2469" s="418" t="inlineStr">
        <is>
          <t>បុគ្គលជាប់អាករ</t>
        </is>
      </c>
      <c r="AC2469" s="418" t="inlineStr">
        <is>
          <t>L001-100067123</t>
        </is>
      </c>
      <c r="AD2469" s="418" t="inlineStr">
        <is>
          <t>រីឡាយអេប៊ល សូស អ៊ិនដាសស្រ្ទៀល (ខេមបូឌា)</t>
        </is>
      </c>
      <c r="AE2469" s="455" t="n">
        <v>296225</v>
      </c>
      <c r="AF2469" s="455" t="n">
        <v>269295</v>
      </c>
      <c r="AG2469" s="455" t="n">
        <v>0</v>
      </c>
      <c r="AH2469" s="455" t="n">
        <v>0</v>
      </c>
      <c r="AI2469" s="455" t="n">
        <v>26930</v>
      </c>
      <c r="AJ2469" s="455" t="n">
        <v>0</v>
      </c>
      <c r="AK2469" s="455" t="n">
        <v>0</v>
      </c>
      <c r="AL2469" s="455" t="n">
        <v>0</v>
      </c>
      <c r="AM2469" s="455" t="n">
        <v>0</v>
      </c>
      <c r="AN2469" s="455" t="n">
        <v>0</v>
      </c>
      <c r="AO2469" s="455" t="n">
        <v>0</v>
      </c>
      <c r="AP2469" s="455" t="n">
        <v>0</v>
      </c>
      <c r="AQ2469" s="455" t="n">
        <v>0</v>
      </c>
      <c r="AR2469" s="418" t="inlineStr"/>
      <c r="AS2469" s="418" t="inlineStr">
        <is>
          <t>ថ្លៃដឹកជញ្ជូន និងសេវា</t>
        </is>
      </c>
      <c r="AT2469" s="418" t="inlineStr">
        <is>
          <t>បានប្រកាសពន្ធ</t>
        </is>
      </c>
    </row>
    <row r="2470">
      <c r="A2470" s="417" t="n">
        <v>2461</v>
      </c>
      <c r="B2470" s="418" t="inlineStr">
        <is>
          <t>Drinking Water</t>
        </is>
      </c>
      <c r="C2470" s="418" t="inlineStr">
        <is>
          <t>ឃឺន + ណាហ្គែល</t>
        </is>
      </c>
      <c r="D2470" s="418" t="inlineStr">
        <is>
          <t>L001-100045189</t>
        </is>
      </c>
      <c r="E2470" s="418" t="inlineStr">
        <is>
          <t>PTI2222820</t>
        </is>
      </c>
      <c r="F2470" s="419" t="n">
        <v>44753</v>
      </c>
      <c r="G2470" s="420" t="n">
        <v>26930</v>
      </c>
      <c r="H2470" s="418" t="n"/>
      <c r="I2470" s="455" t="n">
        <v>26930</v>
      </c>
      <c r="J2470" s="418">
        <f>IF(L2470&lt;&gt;"",L2470,K2470)</f>
        <v/>
      </c>
      <c r="K2470" s="418">
        <f>IF(AND(T2470=TRUE, U2470=TRUE, V2470=TRUE), IF(W2470&lt;-0.05, "អនុញ្ញាត (អ្នកផ្គត់ផ្គង់ប្រកាសខ្វះ)", "បានប្រកាស (អនុញ្ញាត)"), IF(AND(T2470=FALSE, U2470=FALSE, V2470=FALSE), "ព្យួរទុក (មិនមានទិន្នន័យ)", "ប្រកាសខុស (ព្យួរទុក)"))</f>
        <v/>
      </c>
      <c r="L2470" s="418" t="inlineStr"/>
      <c r="M2470" s="418" t="inlineStr"/>
      <c r="N2470" s="455" t="n"/>
      <c r="O2470" s="455">
        <f>IF(W2470&lt;0,AI2470,I2470)</f>
        <v/>
      </c>
      <c r="P2470" s="455">
        <f>I2470-O2470</f>
        <v/>
      </c>
      <c r="Q2470" s="418" t="n"/>
      <c r="R2470" s="418" t="inlineStr">
        <is>
          <t>PTI2222820</t>
        </is>
      </c>
      <c r="S2470" s="418" t="inlineStr">
        <is>
          <t>PTI2222820</t>
        </is>
      </c>
      <c r="T2470" s="418">
        <f>R2470=S2470</f>
        <v/>
      </c>
      <c r="U2470" s="418">
        <f>AND(MONTH(F2470)=MONTH(Y2470), YEAR(F2470)=YEAR(Y2470))</f>
        <v/>
      </c>
      <c r="V2470" s="418">
        <f>AND(AC2470&lt;&gt;"", 'Company information'!D$4&lt;&gt;"", RIGHT(SUBSTITUTE(AC2470,"-",""),9)=RIGHT(SUBSTITUTE('Company information'!D$4,"-",""),9))</f>
        <v/>
      </c>
      <c r="W2470" s="418">
        <f>AI2470-I2470</f>
        <v/>
      </c>
      <c r="X2470" s="455" t="n"/>
      <c r="Y2470" s="419" t="n">
        <v>44872</v>
      </c>
      <c r="Z2470" s="418" t="inlineStr">
        <is>
          <t>PTI2222820</t>
        </is>
      </c>
      <c r="AA2470" s="418" t="inlineStr"/>
      <c r="AB2470" s="418" t="inlineStr">
        <is>
          <t>បុគ្គលជាប់អាករ</t>
        </is>
      </c>
      <c r="AC2470" s="418" t="inlineStr">
        <is>
          <t>L001-100067123</t>
        </is>
      </c>
      <c r="AD2470" s="418" t="inlineStr">
        <is>
          <t>រីឡាយអេប៊ល សូស អ៊ិនដាសស្រ្ទៀល (ខេមបូឌា)</t>
        </is>
      </c>
      <c r="AE2470" s="455" t="n">
        <v>296225</v>
      </c>
      <c r="AF2470" s="455" t="n">
        <v>269295</v>
      </c>
      <c r="AG2470" s="455" t="n">
        <v>0</v>
      </c>
      <c r="AH2470" s="455" t="n">
        <v>0</v>
      </c>
      <c r="AI2470" s="455" t="n">
        <v>26930</v>
      </c>
      <c r="AJ2470" s="455" t="n">
        <v>0</v>
      </c>
      <c r="AK2470" s="455" t="n">
        <v>0</v>
      </c>
      <c r="AL2470" s="455" t="n">
        <v>0</v>
      </c>
      <c r="AM2470" s="455" t="n">
        <v>0</v>
      </c>
      <c r="AN2470" s="455" t="n">
        <v>0</v>
      </c>
      <c r="AO2470" s="455" t="n">
        <v>0</v>
      </c>
      <c r="AP2470" s="455" t="n">
        <v>0</v>
      </c>
      <c r="AQ2470" s="455" t="n">
        <v>0</v>
      </c>
      <c r="AR2470" s="418" t="inlineStr"/>
      <c r="AS2470" s="418" t="inlineStr">
        <is>
          <t>ថ្លៃដឹកជញ្ជូន និងសេវា</t>
        </is>
      </c>
      <c r="AT2470" s="418" t="inlineStr">
        <is>
          <t>បានប្រកាសពន្ធ</t>
        </is>
      </c>
    </row>
    <row r="2471">
      <c r="A2471" s="417" t="n">
        <v>2462</v>
      </c>
      <c r="B2471" s="418" t="inlineStr">
        <is>
          <t>Firewood</t>
        </is>
      </c>
      <c r="C2471" s="418" t="inlineStr">
        <is>
          <t>នីបផន អិចប្រេស (ខេមបូឌា) ខូ អិលធីឌី</t>
        </is>
      </c>
      <c r="D2471" s="418" t="inlineStr">
        <is>
          <t>L001-107032791</t>
        </is>
      </c>
      <c r="E2471" s="418" t="inlineStr">
        <is>
          <t>O8T-C2548</t>
        </is>
      </c>
      <c r="F2471" s="419" t="n">
        <v>44784</v>
      </c>
      <c r="G2471" s="420" t="n">
        <v>158263</v>
      </c>
      <c r="H2471" s="418" t="n"/>
      <c r="I2471" s="455" t="n">
        <v>158263</v>
      </c>
      <c r="J2471" s="418">
        <f>IF(L2471&lt;&gt;"",L2471,K2471)</f>
        <v/>
      </c>
      <c r="K2471" s="418">
        <f>IF(AND(T2471=TRUE, U2471=TRUE, V2471=TRUE), IF(W2471&lt;-0.05, "អនុញ្ញាត (អ្នកផ្គត់ផ្គង់ប្រកាសខ្វះ)", "បានប្រកាស (អនុញ្ញាត)"), IF(AND(T2471=FALSE, U2471=FALSE, V2471=FALSE), "ព្យួរទុក (មិនមានទិន្នន័យ)", "ប្រកាសខុស (ព្យួរទុក)"))</f>
        <v/>
      </c>
      <c r="L2471" s="418" t="inlineStr"/>
      <c r="M2471" s="418" t="inlineStr"/>
      <c r="N2471" s="455" t="n"/>
      <c r="O2471" s="455">
        <f>IF(W2471&lt;0,AI2471,I2471)</f>
        <v/>
      </c>
      <c r="P2471" s="455">
        <f>I2471-O2471</f>
        <v/>
      </c>
      <c r="Q2471" s="418" t="n"/>
      <c r="R2471" s="418" t="inlineStr">
        <is>
          <t>O8T-C2548</t>
        </is>
      </c>
      <c r="S2471" s="418" t="inlineStr">
        <is>
          <t>O8T-C2548</t>
        </is>
      </c>
      <c r="T2471" s="418">
        <f>R2471=S2471</f>
        <v/>
      </c>
      <c r="U2471" s="418">
        <f>AND(MONTH(F2471)=MONTH(Y2471), YEAR(F2471)=YEAR(Y2471))</f>
        <v/>
      </c>
      <c r="V2471" s="418">
        <f>AND(AC2471&lt;&gt;"", 'Company information'!D$4&lt;&gt;"", RIGHT(SUBSTITUTE(AC2471,"-",""),9)=RIGHT(SUBSTITUTE('Company information'!D$4,"-",""),9))</f>
        <v/>
      </c>
      <c r="W2471" s="418">
        <f>AI2471-I2471</f>
        <v/>
      </c>
      <c r="X2471" s="455" t="n"/>
      <c r="Y2471" s="419" t="n">
        <v>44873</v>
      </c>
      <c r="Z2471" s="418" t="inlineStr">
        <is>
          <t>O8T-C2548</t>
        </is>
      </c>
      <c r="AA2471" s="418" t="inlineStr"/>
      <c r="AB2471" s="418" t="inlineStr">
        <is>
          <t>បុគ្គលជាប់អាករ</t>
        </is>
      </c>
      <c r="AC2471" s="418" t="inlineStr">
        <is>
          <t>L001-100067123</t>
        </is>
      </c>
      <c r="AD2471" s="418" t="inlineStr">
        <is>
          <t>រីឡាយអេប៊ល សូស អ៊ិនដាសស្រ្ទៀល (ខេមបូឌា)</t>
        </is>
      </c>
      <c r="AE2471" s="455" t="n">
        <v>1740889</v>
      </c>
      <c r="AF2471" s="455" t="n">
        <v>1582626</v>
      </c>
      <c r="AG2471" s="455" t="n">
        <v>0</v>
      </c>
      <c r="AH2471" s="455" t="n">
        <v>0</v>
      </c>
      <c r="AI2471" s="455" t="n">
        <v>158263</v>
      </c>
      <c r="AJ2471" s="455" t="n">
        <v>0</v>
      </c>
      <c r="AK2471" s="455" t="n">
        <v>0</v>
      </c>
      <c r="AL2471" s="455" t="n">
        <v>0</v>
      </c>
      <c r="AM2471" s="455" t="n">
        <v>0</v>
      </c>
      <c r="AN2471" s="455" t="n">
        <v>0</v>
      </c>
      <c r="AO2471" s="455" t="n">
        <v>0</v>
      </c>
      <c r="AP2471" s="455" t="n">
        <v>0</v>
      </c>
      <c r="AQ2471" s="455" t="n">
        <v>0</v>
      </c>
      <c r="AR2471" s="418" t="inlineStr"/>
      <c r="AS2471" s="418" t="inlineStr">
        <is>
          <t>DOCUMENTATION FEE, HANDLING/AGENCY FEE, SEAL FEE,</t>
        </is>
      </c>
      <c r="AT2471" s="418" t="inlineStr">
        <is>
          <t>បានប្រកាសពន្ធ</t>
        </is>
      </c>
    </row>
    <row r="2472">
      <c r="A2472" s="417" t="n">
        <v>2463</v>
      </c>
      <c r="B2472" s="418" t="inlineStr">
        <is>
          <t>Construction Material</t>
        </is>
      </c>
      <c r="C2472" s="418" t="inlineStr">
        <is>
          <t>ដាប់បែលយូភីអិល (ខេមបូឌា) ឯ.ក</t>
        </is>
      </c>
      <c r="D2472" s="418" t="inlineStr">
        <is>
          <t>K005-901800929</t>
        </is>
      </c>
      <c r="E2472" s="418" t="inlineStr">
        <is>
          <t>22-3050</t>
        </is>
      </c>
      <c r="F2472" s="419" t="n">
        <v>44876</v>
      </c>
      <c r="G2472" s="420" t="n">
        <v>141408</v>
      </c>
      <c r="H2472" s="418" t="n"/>
      <c r="I2472" s="455" t="n">
        <v>141408</v>
      </c>
      <c r="J2472" s="418">
        <f>IF(L2472&lt;&gt;"",L2472,K2472)</f>
        <v/>
      </c>
      <c r="K2472" s="418">
        <f>IF(AND(T2472=TRUE, U2472=TRUE, V2472=TRUE), IF(W2472&lt;-0.05, "អនុញ្ញាត (អ្នកផ្គត់ផ្គង់ប្រកាសខ្វះ)", "បានប្រកាស (អនុញ្ញាត)"), IF(AND(T2472=FALSE, U2472=FALSE, V2472=FALSE), "ព្យួរទុក (មិនមានទិន្នន័យ)", "ប្រកាសខុស (ព្យួរទុក)"))</f>
        <v/>
      </c>
      <c r="L2472" s="418" t="inlineStr"/>
      <c r="M2472" s="418" t="inlineStr"/>
      <c r="N2472" s="455" t="n"/>
      <c r="O2472" s="455">
        <f>IF(W2472&lt;0,AI2472,I2472)</f>
        <v/>
      </c>
      <c r="P2472" s="455">
        <f>I2472-O2472</f>
        <v/>
      </c>
      <c r="Q2472" s="418" t="n"/>
      <c r="R2472" s="418" t="inlineStr">
        <is>
          <t>22-3050</t>
        </is>
      </c>
      <c r="S2472" s="418" t="inlineStr">
        <is>
          <t>22-3050</t>
        </is>
      </c>
      <c r="T2472" s="418">
        <f>R2472=S2472</f>
        <v/>
      </c>
      <c r="U2472" s="418">
        <f>AND(MONTH(F2472)=MONTH(Y2472), YEAR(F2472)=YEAR(Y2472))</f>
        <v/>
      </c>
      <c r="V2472" s="418">
        <f>AND(AC2472&lt;&gt;"", 'Company information'!D$4&lt;&gt;"", RIGHT(SUBSTITUTE(AC2472,"-",""),9)=RIGHT(SUBSTITUTE('Company information'!D$4,"-",""),9))</f>
        <v/>
      </c>
      <c r="W2472" s="418">
        <f>AI2472-I2472</f>
        <v/>
      </c>
      <c r="X2472" s="455" t="n"/>
      <c r="Y2472" s="419" t="n">
        <v>44876</v>
      </c>
      <c r="Z2472" s="418" t="inlineStr">
        <is>
          <t>22-3050</t>
        </is>
      </c>
      <c r="AA2472" s="418" t="inlineStr"/>
      <c r="AB2472" s="418" t="inlineStr">
        <is>
          <t>បុគ្គលជាប់អាករ</t>
        </is>
      </c>
      <c r="AC2472" s="418" t="inlineStr">
        <is>
          <t>L001-100067123</t>
        </is>
      </c>
      <c r="AD2472" s="418" t="inlineStr">
        <is>
          <t>រីឡាយអេប៊ល សូស អ៊ិនដាសស្រ្ទៀល (ខេមបូឌា)</t>
        </is>
      </c>
      <c r="AE2472" s="455" t="n">
        <v>1555489</v>
      </c>
      <c r="AF2472" s="455" t="n">
        <v>1414081</v>
      </c>
      <c r="AG2472" s="455" t="n">
        <v>0</v>
      </c>
      <c r="AH2472" s="455" t="n">
        <v>0</v>
      </c>
      <c r="AI2472" s="455" t="n">
        <v>141408</v>
      </c>
      <c r="AJ2472" s="455" t="n">
        <v>0</v>
      </c>
      <c r="AK2472" s="455" t="n">
        <v>0</v>
      </c>
      <c r="AL2472" s="455" t="n">
        <v>0</v>
      </c>
      <c r="AM2472" s="455" t="n">
        <v>0</v>
      </c>
      <c r="AN2472" s="455" t="n">
        <v>0</v>
      </c>
      <c r="AO2472" s="455" t="n">
        <v>0</v>
      </c>
      <c r="AP2472" s="455" t="n">
        <v>0</v>
      </c>
      <c r="AQ2472" s="455" t="n">
        <v>0</v>
      </c>
      <c r="AR2472" s="418" t="inlineStr"/>
      <c r="AS2472" s="418" t="inlineStr">
        <is>
          <t>TRADE REVENUE</t>
        </is>
      </c>
      <c r="AT2472" s="418" t="inlineStr">
        <is>
          <t>បានប្រកាសពន្ធ</t>
        </is>
      </c>
    </row>
    <row r="2473">
      <c r="A2473" s="417" t="n">
        <v>2464</v>
      </c>
      <c r="B2473" s="418" t="inlineStr">
        <is>
          <t>Construction Material</t>
        </is>
      </c>
      <c r="C2473" s="418" t="inlineStr">
        <is>
          <t>អិចស្ពោលាំងកា ហ្រ្វេត (ខេមបូឌា) លីមីធីត</t>
        </is>
      </c>
      <c r="D2473" s="418" t="inlineStr">
        <is>
          <t>L001-107000385</t>
        </is>
      </c>
      <c r="E2473" s="418" t="inlineStr">
        <is>
          <t>EFL-PNH-00046514</t>
        </is>
      </c>
      <c r="F2473" s="419" t="n">
        <v>44879</v>
      </c>
      <c r="G2473" s="420" t="n">
        <v>26943</v>
      </c>
      <c r="H2473" s="418" t="n"/>
      <c r="I2473" s="455" t="n">
        <v>26943</v>
      </c>
      <c r="J2473" s="418">
        <f>IF(L2473&lt;&gt;"",L2473,K2473)</f>
        <v/>
      </c>
      <c r="K2473" s="418">
        <f>IF(AND(T2473=TRUE, U2473=TRUE, V2473=TRUE), IF(W2473&lt;-0.05, "អនុញ្ញាត (អ្នកផ្គត់ផ្គង់ប្រកាសខ្វះ)", "បានប្រកាស (អនុញ្ញាត)"), IF(AND(T2473=FALSE, U2473=FALSE, V2473=FALSE), "ព្យួរទុក (មិនមានទិន្នន័យ)", "ប្រកាសខុស (ព្យួរទុក)"))</f>
        <v/>
      </c>
      <c r="L2473" s="418" t="inlineStr"/>
      <c r="M2473" s="418" t="inlineStr"/>
      <c r="N2473" s="455" t="n"/>
      <c r="O2473" s="455">
        <f>IF(W2473&lt;0,AI2473,I2473)</f>
        <v/>
      </c>
      <c r="P2473" s="455">
        <f>I2473-O2473</f>
        <v/>
      </c>
      <c r="Q2473" s="418" t="n"/>
      <c r="R2473" s="418" t="inlineStr">
        <is>
          <t>EFL-PNH-00046514</t>
        </is>
      </c>
      <c r="S2473" s="418" t="inlineStr">
        <is>
          <t>EFL-PNH-00046514</t>
        </is>
      </c>
      <c r="T2473" s="418">
        <f>R2473=S2473</f>
        <v/>
      </c>
      <c r="U2473" s="418">
        <f>AND(MONTH(F2473)=MONTH(Y2473), YEAR(F2473)=YEAR(Y2473))</f>
        <v/>
      </c>
      <c r="V2473" s="418">
        <f>AND(AC2473&lt;&gt;"", 'Company information'!D$4&lt;&gt;"", RIGHT(SUBSTITUTE(AC2473,"-",""),9)=RIGHT(SUBSTITUTE('Company information'!D$4,"-",""),9))</f>
        <v/>
      </c>
      <c r="W2473" s="418">
        <f>AI2473-I2473</f>
        <v/>
      </c>
      <c r="X2473" s="455" t="n"/>
      <c r="Y2473" s="419" t="n">
        <v>44879</v>
      </c>
      <c r="Z2473" s="418" t="inlineStr">
        <is>
          <t>EFL-PNH-00046514</t>
        </is>
      </c>
      <c r="AA2473" s="418" t="inlineStr"/>
      <c r="AB2473" s="418" t="inlineStr">
        <is>
          <t>បុគ្គលជាប់អាករ</t>
        </is>
      </c>
      <c r="AC2473" s="418" t="inlineStr">
        <is>
          <t>L001-100067123</t>
        </is>
      </c>
      <c r="AD2473" s="418" t="inlineStr">
        <is>
          <t>រីឡាយអេប៊ល សូស អ៊ិនដាសស្រ្ទៀល (ខេមបូឌា)</t>
        </is>
      </c>
      <c r="AE2473" s="455" t="n">
        <v>296368</v>
      </c>
      <c r="AF2473" s="455" t="n">
        <v>269425</v>
      </c>
      <c r="AG2473" s="455" t="n">
        <v>0</v>
      </c>
      <c r="AH2473" s="455" t="n">
        <v>0</v>
      </c>
      <c r="AI2473" s="455" t="n">
        <v>26943</v>
      </c>
      <c r="AJ2473" s="455" t="n">
        <v>0</v>
      </c>
      <c r="AK2473" s="455" t="n">
        <v>0</v>
      </c>
      <c r="AL2473" s="455" t="n">
        <v>0</v>
      </c>
      <c r="AM2473" s="455" t="n">
        <v>0</v>
      </c>
      <c r="AN2473" s="455" t="n">
        <v>0</v>
      </c>
      <c r="AO2473" s="455" t="n">
        <v>0</v>
      </c>
      <c r="AP2473" s="455" t="n">
        <v>0</v>
      </c>
      <c r="AQ2473" s="455" t="n">
        <v>0</v>
      </c>
      <c r="AR2473" s="418" t="inlineStr"/>
      <c r="AS2473" s="418" t="inlineStr">
        <is>
          <t>AMS,HAWBF,OHANDL</t>
        </is>
      </c>
      <c r="AT2473" s="418" t="inlineStr">
        <is>
          <t>បានប្រកាសពន្ធ</t>
        </is>
      </c>
    </row>
    <row r="2474">
      <c r="A2474" s="417" t="n">
        <v>2465</v>
      </c>
      <c r="B2474" s="418" t="inlineStr">
        <is>
          <t>Construction Material</t>
        </is>
      </c>
      <c r="C2474" s="418" t="inlineStr">
        <is>
          <t>អិចស្ពោលាំងកា ហ្រ្វេត (ខេមបូឌា) លីមីធីត</t>
        </is>
      </c>
      <c r="D2474" s="418" t="inlineStr">
        <is>
          <t>L001-107000385</t>
        </is>
      </c>
      <c r="E2474" s="418" t="inlineStr">
        <is>
          <t>EFL-PNH-00046515</t>
        </is>
      </c>
      <c r="F2474" s="419" t="n">
        <v>44879</v>
      </c>
      <c r="G2474" s="420" t="n">
        <v>26943</v>
      </c>
      <c r="H2474" s="418" t="n"/>
      <c r="I2474" s="455" t="n">
        <v>26943</v>
      </c>
      <c r="J2474" s="418">
        <f>IF(L2474&lt;&gt;"",L2474,K2474)</f>
        <v/>
      </c>
      <c r="K2474" s="418">
        <f>IF(AND(T2474=TRUE, U2474=TRUE, V2474=TRUE), IF(W2474&lt;-0.05, "អនុញ្ញាត (អ្នកផ្គត់ផ្គង់ប្រកាសខ្វះ)", "បានប្រកាស (អនុញ្ញាត)"), IF(AND(T2474=FALSE, U2474=FALSE, V2474=FALSE), "ព្យួរទុក (មិនមានទិន្នន័យ)", "ប្រកាសខុស (ព្យួរទុក)"))</f>
        <v/>
      </c>
      <c r="L2474" s="418" t="inlineStr"/>
      <c r="M2474" s="418" t="inlineStr"/>
      <c r="N2474" s="455" t="n"/>
      <c r="O2474" s="455">
        <f>IF(W2474&lt;0,AI2474,I2474)</f>
        <v/>
      </c>
      <c r="P2474" s="455">
        <f>I2474-O2474</f>
        <v/>
      </c>
      <c r="Q2474" s="418" t="n"/>
      <c r="R2474" s="418" t="inlineStr">
        <is>
          <t>EFL-PNH-00046515</t>
        </is>
      </c>
      <c r="S2474" s="418" t="inlineStr">
        <is>
          <t>EFL-PNH-00046515</t>
        </is>
      </c>
      <c r="T2474" s="418">
        <f>R2474=S2474</f>
        <v/>
      </c>
      <c r="U2474" s="418">
        <f>AND(MONTH(F2474)=MONTH(Y2474), YEAR(F2474)=YEAR(Y2474))</f>
        <v/>
      </c>
      <c r="V2474" s="418">
        <f>AND(AC2474&lt;&gt;"", 'Company information'!D$4&lt;&gt;"", RIGHT(SUBSTITUTE(AC2474,"-",""),9)=RIGHT(SUBSTITUTE('Company information'!D$4,"-",""),9))</f>
        <v/>
      </c>
      <c r="W2474" s="418">
        <f>AI2474-I2474</f>
        <v/>
      </c>
      <c r="X2474" s="455" t="n"/>
      <c r="Y2474" s="419" t="n">
        <v>44879</v>
      </c>
      <c r="Z2474" s="418" t="inlineStr">
        <is>
          <t>EFL-PNH-00046515</t>
        </is>
      </c>
      <c r="AA2474" s="418" t="inlineStr"/>
      <c r="AB2474" s="418" t="inlineStr">
        <is>
          <t>បុគ្គលជាប់អាករ</t>
        </is>
      </c>
      <c r="AC2474" s="418" t="inlineStr">
        <is>
          <t>L001-100067123</t>
        </is>
      </c>
      <c r="AD2474" s="418" t="inlineStr">
        <is>
          <t>រីឡាយអេប៊ល សូស អ៊ិនដាសស្រ្ទៀល (ខេមបូឌា)</t>
        </is>
      </c>
      <c r="AE2474" s="455" t="n">
        <v>296368</v>
      </c>
      <c r="AF2474" s="455" t="n">
        <v>269425</v>
      </c>
      <c r="AG2474" s="455" t="n">
        <v>0</v>
      </c>
      <c r="AH2474" s="455" t="n">
        <v>0</v>
      </c>
      <c r="AI2474" s="455" t="n">
        <v>26943</v>
      </c>
      <c r="AJ2474" s="455" t="n">
        <v>0</v>
      </c>
      <c r="AK2474" s="455" t="n">
        <v>0</v>
      </c>
      <c r="AL2474" s="455" t="n">
        <v>0</v>
      </c>
      <c r="AM2474" s="455" t="n">
        <v>0</v>
      </c>
      <c r="AN2474" s="455" t="n">
        <v>0</v>
      </c>
      <c r="AO2474" s="455" t="n">
        <v>0</v>
      </c>
      <c r="AP2474" s="455" t="n">
        <v>0</v>
      </c>
      <c r="AQ2474" s="455" t="n">
        <v>0</v>
      </c>
      <c r="AR2474" s="418" t="inlineStr"/>
      <c r="AS2474" s="418" t="inlineStr">
        <is>
          <t>AMS,HAWBF,OHANDL</t>
        </is>
      </c>
      <c r="AT2474" s="418" t="inlineStr">
        <is>
          <t>បានប្រកាសពន្ធ</t>
        </is>
      </c>
    </row>
    <row r="2475">
      <c r="A2475" s="417" t="n">
        <v>2466</v>
      </c>
      <c r="B2475" s="418" t="inlineStr">
        <is>
          <t>Construction Material</t>
        </is>
      </c>
      <c r="C2475" s="418" t="inlineStr">
        <is>
          <t>អិចស្ពោលាំងកា ហ្រ្វេត (ខេមបូឌា) លីមីធីត</t>
        </is>
      </c>
      <c r="D2475" s="418" t="inlineStr">
        <is>
          <t>L001-107000385</t>
        </is>
      </c>
      <c r="E2475" s="418" t="inlineStr">
        <is>
          <t>EFL-PNH-00046397</t>
        </is>
      </c>
      <c r="F2475" s="419" t="n">
        <v>44692</v>
      </c>
      <c r="G2475" s="420" t="n">
        <v>26930</v>
      </c>
      <c r="H2475" s="418" t="n"/>
      <c r="I2475" s="455" t="n">
        <v>26930</v>
      </c>
      <c r="J2475" s="418">
        <f>IF(L2475&lt;&gt;"",L2475,K2475)</f>
        <v/>
      </c>
      <c r="K2475" s="418">
        <f>IF(AND(T2475=TRUE, U2475=TRUE, V2475=TRUE), IF(W2475&lt;-0.05, "អនុញ្ញាត (អ្នកផ្គត់ផ្គង់ប្រកាសខ្វះ)", "បានប្រកាស (អនុញ្ញាត)"), IF(AND(T2475=FALSE, U2475=FALSE, V2475=FALSE), "ព្យួរទុក (មិនមានទិន្នន័យ)", "ប្រកាសខុស (ព្យួរទុក)"))</f>
        <v/>
      </c>
      <c r="L2475" s="418" t="inlineStr"/>
      <c r="M2475" s="418" t="inlineStr"/>
      <c r="N2475" s="455" t="n"/>
      <c r="O2475" s="455">
        <f>IF(W2475&lt;0,AI2475,I2475)</f>
        <v/>
      </c>
      <c r="P2475" s="455">
        <f>I2475-O2475</f>
        <v/>
      </c>
      <c r="Q2475" s="418" t="n"/>
      <c r="R2475" s="418" t="inlineStr">
        <is>
          <t>EFL-PNH-00046397</t>
        </is>
      </c>
      <c r="S2475" s="418" t="inlineStr">
        <is>
          <t>EFL-PNH-00046397</t>
        </is>
      </c>
      <c r="T2475" s="418">
        <f>R2475=S2475</f>
        <v/>
      </c>
      <c r="U2475" s="418">
        <f>AND(MONTH(F2475)=MONTH(Y2475), YEAR(F2475)=YEAR(Y2475))</f>
        <v/>
      </c>
      <c r="V2475" s="418">
        <f>AND(AC2475&lt;&gt;"", 'Company information'!D$4&lt;&gt;"", RIGHT(SUBSTITUTE(AC2475,"-",""),9)=RIGHT(SUBSTITUTE('Company information'!D$4,"-",""),9))</f>
        <v/>
      </c>
      <c r="W2475" s="418">
        <f>AI2475-I2475</f>
        <v/>
      </c>
      <c r="X2475" s="455" t="n"/>
      <c r="Y2475" s="419" t="n">
        <v>44870</v>
      </c>
      <c r="Z2475" s="418" t="inlineStr">
        <is>
          <t>EFL-PNH-00046397</t>
        </is>
      </c>
      <c r="AA2475" s="418" t="inlineStr"/>
      <c r="AB2475" s="418" t="inlineStr">
        <is>
          <t>បុគ្គលជាប់អាករ</t>
        </is>
      </c>
      <c r="AC2475" s="418" t="inlineStr">
        <is>
          <t>L001-100067123</t>
        </is>
      </c>
      <c r="AD2475" s="418" t="inlineStr">
        <is>
          <t>រីឡាយអេប៊ល សូស អ៊ិនដាសស្រ្ទៀល (ខេមបូឌា)</t>
        </is>
      </c>
      <c r="AE2475" s="455" t="n">
        <v>296225</v>
      </c>
      <c r="AF2475" s="455" t="n">
        <v>269295</v>
      </c>
      <c r="AG2475" s="455" t="n">
        <v>0</v>
      </c>
      <c r="AH2475" s="455" t="n">
        <v>0</v>
      </c>
      <c r="AI2475" s="455" t="n">
        <v>26930</v>
      </c>
      <c r="AJ2475" s="455" t="n">
        <v>0</v>
      </c>
      <c r="AK2475" s="455" t="n">
        <v>0</v>
      </c>
      <c r="AL2475" s="455" t="n">
        <v>0</v>
      </c>
      <c r="AM2475" s="455" t="n">
        <v>0</v>
      </c>
      <c r="AN2475" s="455" t="n">
        <v>0</v>
      </c>
      <c r="AO2475" s="455" t="n">
        <v>0</v>
      </c>
      <c r="AP2475" s="455" t="n">
        <v>0</v>
      </c>
      <c r="AQ2475" s="455" t="n">
        <v>0</v>
      </c>
      <c r="AR2475" s="418" t="inlineStr"/>
      <c r="AS2475" s="418" t="inlineStr">
        <is>
          <t>AMS,HAWBF,OHANDL</t>
        </is>
      </c>
      <c r="AT2475" s="418" t="inlineStr">
        <is>
          <t>បានប្រកាសពន្ធ</t>
        </is>
      </c>
    </row>
    <row r="2476">
      <c r="A2476" s="417" t="n">
        <v>2467</v>
      </c>
      <c r="B2476" s="418" t="inlineStr">
        <is>
          <t>Consulting Fee</t>
        </is>
      </c>
      <c r="C2476" s="418" t="inlineStr">
        <is>
          <t>អិចស្ពោលាំងកា ហ្រ្វេត (ខេមបូឌា) លីមីធីត</t>
        </is>
      </c>
      <c r="D2476" s="418" t="inlineStr">
        <is>
          <t>L001-107000385</t>
        </is>
      </c>
      <c r="E2476" s="418" t="inlineStr">
        <is>
          <t>EFL-PNH-00046396</t>
        </is>
      </c>
      <c r="F2476" s="419" t="n">
        <v>44692</v>
      </c>
      <c r="G2476" s="420" t="n">
        <v>26930</v>
      </c>
      <c r="H2476" s="418" t="n"/>
      <c r="I2476" s="455" t="n">
        <v>26930</v>
      </c>
      <c r="J2476" s="418">
        <f>IF(L2476&lt;&gt;"",L2476,K2476)</f>
        <v/>
      </c>
      <c r="K2476" s="418">
        <f>IF(AND(T2476=TRUE, U2476=TRUE, V2476=TRUE), IF(W2476&lt;-0.05, "អនុញ្ញាត (អ្នកផ្គត់ផ្គង់ប្រកាសខ្វះ)", "បានប្រកាស (អនុញ្ញាត)"), IF(AND(T2476=FALSE, U2476=FALSE, V2476=FALSE), "ព្យួរទុក (មិនមានទិន្នន័យ)", "ប្រកាសខុស (ព្យួរទុក)"))</f>
        <v/>
      </c>
      <c r="L2476" s="418" t="inlineStr"/>
      <c r="M2476" s="418" t="inlineStr"/>
      <c r="N2476" s="455" t="n"/>
      <c r="O2476" s="455">
        <f>IF(W2476&lt;0,AI2476,I2476)</f>
        <v/>
      </c>
      <c r="P2476" s="455">
        <f>I2476-O2476</f>
        <v/>
      </c>
      <c r="Q2476" s="418" t="n"/>
      <c r="R2476" s="418" t="inlineStr">
        <is>
          <t>EFL-PNH-00046396</t>
        </is>
      </c>
      <c r="S2476" s="418" t="inlineStr">
        <is>
          <t>EFL-PNH-00046396</t>
        </is>
      </c>
      <c r="T2476" s="418">
        <f>R2476=S2476</f>
        <v/>
      </c>
      <c r="U2476" s="418">
        <f>AND(MONTH(F2476)=MONTH(Y2476), YEAR(F2476)=YEAR(Y2476))</f>
        <v/>
      </c>
      <c r="V2476" s="418">
        <f>AND(AC2476&lt;&gt;"", 'Company information'!D$4&lt;&gt;"", RIGHT(SUBSTITUTE(AC2476,"-",""),9)=RIGHT(SUBSTITUTE('Company information'!D$4,"-",""),9))</f>
        <v/>
      </c>
      <c r="W2476" s="418">
        <f>AI2476-I2476</f>
        <v/>
      </c>
      <c r="X2476" s="455" t="n"/>
      <c r="Y2476" s="419" t="n">
        <v>44870</v>
      </c>
      <c r="Z2476" s="418" t="inlineStr">
        <is>
          <t>EFL-PNH-00046396</t>
        </is>
      </c>
      <c r="AA2476" s="418" t="inlineStr"/>
      <c r="AB2476" s="418" t="inlineStr">
        <is>
          <t>បុគ្គលជាប់អាករ</t>
        </is>
      </c>
      <c r="AC2476" s="418" t="inlineStr">
        <is>
          <t>L001-100067123</t>
        </is>
      </c>
      <c r="AD2476" s="418" t="inlineStr">
        <is>
          <t>រីឡាយអេប៊ល សូស អ៊ិនដាសស្រ្ទៀល (ខេមបូឌា)</t>
        </is>
      </c>
      <c r="AE2476" s="455" t="n">
        <v>296225</v>
      </c>
      <c r="AF2476" s="455" t="n">
        <v>269295</v>
      </c>
      <c r="AG2476" s="455" t="n">
        <v>0</v>
      </c>
      <c r="AH2476" s="455" t="n">
        <v>0</v>
      </c>
      <c r="AI2476" s="455" t="n">
        <v>26930</v>
      </c>
      <c r="AJ2476" s="455" t="n">
        <v>0</v>
      </c>
      <c r="AK2476" s="455" t="n">
        <v>0</v>
      </c>
      <c r="AL2476" s="455" t="n">
        <v>0</v>
      </c>
      <c r="AM2476" s="455" t="n">
        <v>0</v>
      </c>
      <c r="AN2476" s="455" t="n">
        <v>0</v>
      </c>
      <c r="AO2476" s="455" t="n">
        <v>0</v>
      </c>
      <c r="AP2476" s="455" t="n">
        <v>0</v>
      </c>
      <c r="AQ2476" s="455" t="n">
        <v>0</v>
      </c>
      <c r="AR2476" s="418" t="inlineStr"/>
      <c r="AS2476" s="418" t="inlineStr">
        <is>
          <t>AMS,HAWBF,OHANDL</t>
        </is>
      </c>
      <c r="AT2476" s="418" t="inlineStr">
        <is>
          <t>បានប្រកាសពន្ធ</t>
        </is>
      </c>
    </row>
    <row r="2477">
      <c r="A2477" s="417" t="n">
        <v>2468</v>
      </c>
      <c r="B2477" s="418" t="inlineStr">
        <is>
          <t>Spare Part and Repair Machine 260$</t>
        </is>
      </c>
      <c r="C2477" s="418" t="inlineStr">
        <is>
          <t>អិចស្ពោលាំងកា ហ្រ្វេត (ខេមបូឌា) លីមីធីត</t>
        </is>
      </c>
      <c r="D2477" s="418" t="inlineStr">
        <is>
          <t>L001-107000385</t>
        </is>
      </c>
      <c r="E2477" s="418" t="inlineStr">
        <is>
          <t>EFL-PNH-00046395</t>
        </is>
      </c>
      <c r="F2477" s="419" t="n">
        <v>44692</v>
      </c>
      <c r="G2477" s="420" t="n">
        <v>26930</v>
      </c>
      <c r="H2477" s="418" t="n"/>
      <c r="I2477" s="455" t="n">
        <v>26930</v>
      </c>
      <c r="J2477" s="418">
        <f>IF(L2477&lt;&gt;"",L2477,K2477)</f>
        <v/>
      </c>
      <c r="K2477" s="418">
        <f>IF(AND(T2477=TRUE, U2477=TRUE, V2477=TRUE), IF(W2477&lt;-0.05, "អនុញ្ញាត (អ្នកផ្គត់ផ្គង់ប្រកាសខ្វះ)", "បានប្រកាស (អនុញ្ញាត)"), IF(AND(T2477=FALSE, U2477=FALSE, V2477=FALSE), "ព្យួរទុក (មិនមានទិន្នន័យ)", "ប្រកាសខុស (ព្យួរទុក)"))</f>
        <v/>
      </c>
      <c r="L2477" s="418" t="inlineStr"/>
      <c r="M2477" s="418" t="inlineStr"/>
      <c r="N2477" s="455" t="n"/>
      <c r="O2477" s="455">
        <f>IF(W2477&lt;0,AI2477,I2477)</f>
        <v/>
      </c>
      <c r="P2477" s="455">
        <f>I2477-O2477</f>
        <v/>
      </c>
      <c r="Q2477" s="418" t="n"/>
      <c r="R2477" s="418" t="inlineStr">
        <is>
          <t>EFL-PNH-00046395</t>
        </is>
      </c>
      <c r="S2477" s="418" t="inlineStr">
        <is>
          <t>EFL-PNH-00046395</t>
        </is>
      </c>
      <c r="T2477" s="418">
        <f>R2477=S2477</f>
        <v/>
      </c>
      <c r="U2477" s="418">
        <f>AND(MONTH(F2477)=MONTH(Y2477), YEAR(F2477)=YEAR(Y2477))</f>
        <v/>
      </c>
      <c r="V2477" s="418">
        <f>AND(AC2477&lt;&gt;"", 'Company information'!D$4&lt;&gt;"", RIGHT(SUBSTITUTE(AC2477,"-",""),9)=RIGHT(SUBSTITUTE('Company information'!D$4,"-",""),9))</f>
        <v/>
      </c>
      <c r="W2477" s="418">
        <f>AI2477-I2477</f>
        <v/>
      </c>
      <c r="X2477" s="455" t="n"/>
      <c r="Y2477" s="419" t="n">
        <v>44870</v>
      </c>
      <c r="Z2477" s="418" t="inlineStr">
        <is>
          <t>EFL-PNH-00046395</t>
        </is>
      </c>
      <c r="AA2477" s="418" t="inlineStr"/>
      <c r="AB2477" s="418" t="inlineStr">
        <is>
          <t>បុគ្គលជាប់អាករ</t>
        </is>
      </c>
      <c r="AC2477" s="418" t="inlineStr">
        <is>
          <t>L001-100067123</t>
        </is>
      </c>
      <c r="AD2477" s="418" t="inlineStr">
        <is>
          <t>រីឡាយអេប៊ល សូស អ៊ិនដាសស្រ្ទៀល (ខេមបូឌា)</t>
        </is>
      </c>
      <c r="AE2477" s="455" t="n">
        <v>296225</v>
      </c>
      <c r="AF2477" s="455" t="n">
        <v>269295</v>
      </c>
      <c r="AG2477" s="455" t="n">
        <v>0</v>
      </c>
      <c r="AH2477" s="455" t="n">
        <v>0</v>
      </c>
      <c r="AI2477" s="455" t="n">
        <v>26930</v>
      </c>
      <c r="AJ2477" s="455" t="n">
        <v>0</v>
      </c>
      <c r="AK2477" s="455" t="n">
        <v>0</v>
      </c>
      <c r="AL2477" s="455" t="n">
        <v>0</v>
      </c>
      <c r="AM2477" s="455" t="n">
        <v>0</v>
      </c>
      <c r="AN2477" s="455" t="n">
        <v>0</v>
      </c>
      <c r="AO2477" s="455" t="n">
        <v>0</v>
      </c>
      <c r="AP2477" s="455" t="n">
        <v>0</v>
      </c>
      <c r="AQ2477" s="455" t="n">
        <v>0</v>
      </c>
      <c r="AR2477" s="418" t="inlineStr"/>
      <c r="AS2477" s="418" t="inlineStr">
        <is>
          <t>AMS,HAWBF,OHANDL</t>
        </is>
      </c>
      <c r="AT2477" s="418" t="inlineStr">
        <is>
          <t>បានប្រកាសពន្ធ</t>
        </is>
      </c>
    </row>
    <row r="2478">
      <c r="A2478" s="417" t="n">
        <v>2469</v>
      </c>
      <c r="B2478" s="418" t="inlineStr">
        <is>
          <t>Rental Car</t>
        </is>
      </c>
      <c r="C2478" s="418" t="inlineStr">
        <is>
          <t>ឥណ្ឌូ-ត្រេនស៍ ឡូជីស្ទីក (ខេមបូឌា)</t>
        </is>
      </c>
      <c r="D2478" s="418" t="inlineStr">
        <is>
          <t>L001-104004797</t>
        </is>
      </c>
      <c r="E2478" s="418" t="inlineStr">
        <is>
          <t>02411</t>
        </is>
      </c>
      <c r="F2478" s="419" t="n">
        <v>44906</v>
      </c>
      <c r="G2478" s="420" t="n">
        <v>31073</v>
      </c>
      <c r="H2478" s="418" t="n"/>
      <c r="I2478" s="455" t="n">
        <v>31073</v>
      </c>
      <c r="J2478" s="418">
        <f>IF(L2478&lt;&gt;"",L2478,K2478)</f>
        <v/>
      </c>
      <c r="K2478" s="418">
        <f>IF(AND(T2478=TRUE, U2478=TRUE, V2478=TRUE), IF(W2478&lt;-0.05, "អនុញ្ញាត (អ្នកផ្គត់ផ្គង់ប្រកាសខ្វះ)", "បានប្រកាស (អនុញ្ញាត)"), IF(AND(T2478=FALSE, U2478=FALSE, V2478=FALSE), "ព្យួរទុក (មិនមានទិន្នន័យ)", "ប្រកាសខុស (ព្យួរទុក)"))</f>
        <v/>
      </c>
      <c r="L2478" s="418" t="inlineStr"/>
      <c r="M2478" s="418" t="inlineStr"/>
      <c r="N2478" s="455" t="n"/>
      <c r="O2478" s="455">
        <f>IF(W2478&lt;0,AI2478,I2478)</f>
        <v/>
      </c>
      <c r="P2478" s="455">
        <f>I2478-O2478</f>
        <v/>
      </c>
      <c r="Q2478" s="418" t="n"/>
      <c r="R2478" s="418" t="inlineStr">
        <is>
          <t>02411</t>
        </is>
      </c>
      <c r="S2478" s="418" t="inlineStr">
        <is>
          <t>02411</t>
        </is>
      </c>
      <c r="T2478" s="418">
        <f>R2478=S2478</f>
        <v/>
      </c>
      <c r="U2478" s="418">
        <f>AND(MONTH(F2478)=MONTH(Y2478), YEAR(F2478)=YEAR(Y2478))</f>
        <v/>
      </c>
      <c r="V2478" s="418">
        <f>AND(AC2478&lt;&gt;"", 'Company information'!D$4&lt;&gt;"", RIGHT(SUBSTITUTE(AC2478,"-",""),9)=RIGHT(SUBSTITUTE('Company information'!D$4,"-",""),9))</f>
        <v/>
      </c>
      <c r="W2478" s="418">
        <f>AI2478-I2478</f>
        <v/>
      </c>
      <c r="X2478" s="455" t="n"/>
      <c r="Y2478" s="419" t="n">
        <v>44877</v>
      </c>
      <c r="Z2478" s="418" t="inlineStr">
        <is>
          <t>02411</t>
        </is>
      </c>
      <c r="AA2478" s="418" t="inlineStr"/>
      <c r="AB2478" s="418" t="inlineStr">
        <is>
          <t>បុគ្គលជាប់អាករ</t>
        </is>
      </c>
      <c r="AC2478" s="418" t="inlineStr">
        <is>
          <t>L001-100067123</t>
        </is>
      </c>
      <c r="AD2478" s="418" t="inlineStr">
        <is>
          <t>រីឡាយអេប៊ល សូស អ៊ិនដាសស្រ្ទៀល (ខេមបូឌា)</t>
        </is>
      </c>
      <c r="AE2478" s="455" t="n">
        <v>341799</v>
      </c>
      <c r="AF2478" s="455" t="n">
        <v>310726</v>
      </c>
      <c r="AG2478" s="455" t="n">
        <v>0</v>
      </c>
      <c r="AH2478" s="455" t="n">
        <v>0</v>
      </c>
      <c r="AI2478" s="455" t="n">
        <v>31073</v>
      </c>
      <c r="AJ2478" s="455" t="n">
        <v>0</v>
      </c>
      <c r="AK2478" s="455" t="n">
        <v>0</v>
      </c>
      <c r="AL2478" s="455" t="n">
        <v>0</v>
      </c>
      <c r="AM2478" s="455" t="n">
        <v>0</v>
      </c>
      <c r="AN2478" s="455" t="n">
        <v>0</v>
      </c>
      <c r="AO2478" s="455" t="n">
        <v>0</v>
      </c>
      <c r="AP2478" s="455" t="n">
        <v>0</v>
      </c>
      <c r="AQ2478" s="455" t="n">
        <v>0</v>
      </c>
      <c r="AR2478" s="418" t="inlineStr"/>
      <c r="AS2478" s="418" t="inlineStr">
        <is>
          <t>ថ្លៃ Handing / Handing fee</t>
        </is>
      </c>
      <c r="AT2478" s="418" t="inlineStr">
        <is>
          <t>បានប្រកាសពន្ធ</t>
        </is>
      </c>
    </row>
    <row r="2479">
      <c r="A2479" s="417" t="n">
        <v>2470</v>
      </c>
      <c r="B2479" s="418" t="inlineStr">
        <is>
          <t>Motor</t>
        </is>
      </c>
      <c r="C2479" s="418" t="inlineStr">
        <is>
          <t>ឥណ្ឌូ-ត្រេនស៍ ឡូជីស្ទីក (ខេមបូឌា)</t>
        </is>
      </c>
      <c r="D2479" s="418" t="inlineStr">
        <is>
          <t>L001-104004797</t>
        </is>
      </c>
      <c r="E2479" s="418" t="inlineStr">
        <is>
          <t>02400</t>
        </is>
      </c>
      <c r="F2479" s="419" t="n">
        <v>44906</v>
      </c>
      <c r="G2479" s="420" t="n">
        <v>31073</v>
      </c>
      <c r="H2479" s="418" t="n"/>
      <c r="I2479" s="455" t="n">
        <v>31073</v>
      </c>
      <c r="J2479" s="418">
        <f>IF(L2479&lt;&gt;"",L2479,K2479)</f>
        <v/>
      </c>
      <c r="K2479" s="418">
        <f>IF(AND(T2479=TRUE, U2479=TRUE, V2479=TRUE), IF(W2479&lt;-0.05, "អនុញ្ញាត (អ្នកផ្គត់ផ្គង់ប្រកាសខ្វះ)", "បានប្រកាស (អនុញ្ញាត)"), IF(AND(T2479=FALSE, U2479=FALSE, V2479=FALSE), "ព្យួរទុក (មិនមានទិន្នន័យ)", "ប្រកាសខុស (ព្យួរទុក)"))</f>
        <v/>
      </c>
      <c r="L2479" s="418" t="inlineStr"/>
      <c r="M2479" s="418" t="inlineStr"/>
      <c r="N2479" s="455" t="n"/>
      <c r="O2479" s="455">
        <f>IF(W2479&lt;0,AI2479,I2479)</f>
        <v/>
      </c>
      <c r="P2479" s="455">
        <f>I2479-O2479</f>
        <v/>
      </c>
      <c r="Q2479" s="418" t="n"/>
      <c r="R2479" s="418" t="inlineStr">
        <is>
          <t>02400</t>
        </is>
      </c>
      <c r="S2479" s="418" t="inlineStr">
        <is>
          <t>02400</t>
        </is>
      </c>
      <c r="T2479" s="418">
        <f>R2479=S2479</f>
        <v/>
      </c>
      <c r="U2479" s="418">
        <f>AND(MONTH(F2479)=MONTH(Y2479), YEAR(F2479)=YEAR(Y2479))</f>
        <v/>
      </c>
      <c r="V2479" s="418">
        <f>AND(AC2479&lt;&gt;"", 'Company information'!D$4&lt;&gt;"", RIGHT(SUBSTITUTE(AC2479,"-",""),9)=RIGHT(SUBSTITUTE('Company information'!D$4,"-",""),9))</f>
        <v/>
      </c>
      <c r="W2479" s="418">
        <f>AI2479-I2479</f>
        <v/>
      </c>
      <c r="X2479" s="455" t="n"/>
      <c r="Y2479" s="419" t="n">
        <v>44877</v>
      </c>
      <c r="Z2479" s="418" t="inlineStr">
        <is>
          <t>02400</t>
        </is>
      </c>
      <c r="AA2479" s="418" t="inlineStr"/>
      <c r="AB2479" s="418" t="inlineStr">
        <is>
          <t>បុគ្គលជាប់អាករ</t>
        </is>
      </c>
      <c r="AC2479" s="418" t="inlineStr">
        <is>
          <t>L001-100067123</t>
        </is>
      </c>
      <c r="AD2479" s="418" t="inlineStr">
        <is>
          <t>រីឡាយអេប៊ល សូស អ៊ិនដាសស្រ្ទៀល (ខេមបូឌា)</t>
        </is>
      </c>
      <c r="AE2479" s="455" t="n">
        <v>341799</v>
      </c>
      <c r="AF2479" s="455" t="n">
        <v>310726</v>
      </c>
      <c r="AG2479" s="455" t="n">
        <v>0</v>
      </c>
      <c r="AH2479" s="455" t="n">
        <v>0</v>
      </c>
      <c r="AI2479" s="455" t="n">
        <v>31073</v>
      </c>
      <c r="AJ2479" s="455" t="n">
        <v>0</v>
      </c>
      <c r="AK2479" s="455" t="n">
        <v>0</v>
      </c>
      <c r="AL2479" s="455" t="n">
        <v>0</v>
      </c>
      <c r="AM2479" s="455" t="n">
        <v>0</v>
      </c>
      <c r="AN2479" s="455" t="n">
        <v>0</v>
      </c>
      <c r="AO2479" s="455" t="n">
        <v>0</v>
      </c>
      <c r="AP2479" s="455" t="n">
        <v>0</v>
      </c>
      <c r="AQ2479" s="455" t="n">
        <v>0</v>
      </c>
      <c r="AR2479" s="418" t="inlineStr"/>
      <c r="AS2479" s="418" t="inlineStr">
        <is>
          <t>ថ្លៃ Handing / Handing fee</t>
        </is>
      </c>
      <c r="AT2479" s="418" t="inlineStr">
        <is>
          <t>បានប្រកាសពន្ធ</t>
        </is>
      </c>
    </row>
    <row r="2480">
      <c r="A2480" s="417" t="n">
        <v>2471</v>
      </c>
      <c r="B2480" s="418" t="inlineStr">
        <is>
          <t>Construction Material</t>
        </is>
      </c>
      <c r="C2480" s="418" t="inlineStr">
        <is>
          <t>ឥណ្ឌូ-ត្រេនស៍ ឡូជីស្ទីក (ខេមបូឌា)</t>
        </is>
      </c>
      <c r="D2480" s="418" t="inlineStr">
        <is>
          <t>L001-104004797</t>
        </is>
      </c>
      <c r="E2480" s="418" t="inlineStr">
        <is>
          <t>02419</t>
        </is>
      </c>
      <c r="F2480" s="419" t="n">
        <v>44906</v>
      </c>
      <c r="G2480" s="420" t="n">
        <v>31073</v>
      </c>
      <c r="H2480" s="418" t="n"/>
      <c r="I2480" s="455" t="n">
        <v>31073</v>
      </c>
      <c r="J2480" s="418">
        <f>IF(L2480&lt;&gt;"",L2480,K2480)</f>
        <v/>
      </c>
      <c r="K2480" s="418">
        <f>IF(AND(T2480=TRUE, U2480=TRUE, V2480=TRUE), IF(W2480&lt;-0.05, "អនុញ្ញាត (អ្នកផ្គត់ផ្គង់ប្រកាសខ្វះ)", "បានប្រកាស (អនុញ្ញាត)"), IF(AND(T2480=FALSE, U2480=FALSE, V2480=FALSE), "ព្យួរទុក (មិនមានទិន្នន័យ)", "ប្រកាសខុស (ព្យួរទុក)"))</f>
        <v/>
      </c>
      <c r="L2480" s="418" t="inlineStr"/>
      <c r="M2480" s="418" t="inlineStr"/>
      <c r="N2480" s="455" t="n"/>
      <c r="O2480" s="455">
        <f>IF(W2480&lt;0,AI2480,I2480)</f>
        <v/>
      </c>
      <c r="P2480" s="455">
        <f>I2480-O2480</f>
        <v/>
      </c>
      <c r="Q2480" s="418" t="n"/>
      <c r="R2480" s="418" t="inlineStr">
        <is>
          <t>02419</t>
        </is>
      </c>
      <c r="S2480" s="418" t="inlineStr">
        <is>
          <t>02419</t>
        </is>
      </c>
      <c r="T2480" s="418">
        <f>R2480=S2480</f>
        <v/>
      </c>
      <c r="U2480" s="418">
        <f>AND(MONTH(F2480)=MONTH(Y2480), YEAR(F2480)=YEAR(Y2480))</f>
        <v/>
      </c>
      <c r="V2480" s="418">
        <f>AND(AC2480&lt;&gt;"", 'Company information'!D$4&lt;&gt;"", RIGHT(SUBSTITUTE(AC2480,"-",""),9)=RIGHT(SUBSTITUTE('Company information'!D$4,"-",""),9))</f>
        <v/>
      </c>
      <c r="W2480" s="418">
        <f>AI2480-I2480</f>
        <v/>
      </c>
      <c r="X2480" s="455" t="n"/>
      <c r="Y2480" s="419" t="n">
        <v>44877</v>
      </c>
      <c r="Z2480" s="418" t="inlineStr">
        <is>
          <t>02419</t>
        </is>
      </c>
      <c r="AA2480" s="418" t="inlineStr"/>
      <c r="AB2480" s="418" t="inlineStr">
        <is>
          <t>បុគ្គលជាប់អាករ</t>
        </is>
      </c>
      <c r="AC2480" s="418" t="inlineStr">
        <is>
          <t>L001-100067123</t>
        </is>
      </c>
      <c r="AD2480" s="418" t="inlineStr">
        <is>
          <t>រីឡាយអេប៊ល សូស អ៊ិនដាសស្រ្ទៀល (ខេមបូឌា)</t>
        </is>
      </c>
      <c r="AE2480" s="455" t="n">
        <v>341799</v>
      </c>
      <c r="AF2480" s="455" t="n">
        <v>310726</v>
      </c>
      <c r="AG2480" s="455" t="n">
        <v>0</v>
      </c>
      <c r="AH2480" s="455" t="n">
        <v>0</v>
      </c>
      <c r="AI2480" s="455" t="n">
        <v>31073</v>
      </c>
      <c r="AJ2480" s="455" t="n">
        <v>0</v>
      </c>
      <c r="AK2480" s="455" t="n">
        <v>0</v>
      </c>
      <c r="AL2480" s="455" t="n">
        <v>0</v>
      </c>
      <c r="AM2480" s="455" t="n">
        <v>0</v>
      </c>
      <c r="AN2480" s="455" t="n">
        <v>0</v>
      </c>
      <c r="AO2480" s="455" t="n">
        <v>0</v>
      </c>
      <c r="AP2480" s="455" t="n">
        <v>0</v>
      </c>
      <c r="AQ2480" s="455" t="n">
        <v>0</v>
      </c>
      <c r="AR2480" s="418" t="inlineStr"/>
      <c r="AS2480" s="418" t="inlineStr">
        <is>
          <t>ថ្លៃ Handing / Handing fee</t>
        </is>
      </c>
      <c r="AT2480" s="418" t="inlineStr">
        <is>
          <t>បានប្រកាសពន្ធ</t>
        </is>
      </c>
    </row>
    <row r="2481">
      <c r="A2481" s="417" t="n">
        <v>2472</v>
      </c>
      <c r="B2481" s="418" t="inlineStr">
        <is>
          <t>Lunch for Buyer LC</t>
        </is>
      </c>
      <c r="C2481" s="418" t="inlineStr">
        <is>
          <t>ឥណ្ឌូ-ត្រេនស៍ ឡូជីស្ទីក (ខេមបូឌា)</t>
        </is>
      </c>
      <c r="D2481" s="418" t="inlineStr">
        <is>
          <t>L001-104004797</t>
        </is>
      </c>
      <c r="E2481" s="418" t="inlineStr">
        <is>
          <t>02412</t>
        </is>
      </c>
      <c r="F2481" s="419" t="n">
        <v>44906</v>
      </c>
      <c r="G2481" s="420" t="n">
        <v>31073</v>
      </c>
      <c r="H2481" s="418" t="n"/>
      <c r="I2481" s="455" t="n">
        <v>31073</v>
      </c>
      <c r="J2481" s="418">
        <f>IF(L2481&lt;&gt;"",L2481,K2481)</f>
        <v/>
      </c>
      <c r="K2481" s="418">
        <f>IF(AND(T2481=TRUE, U2481=TRUE, V2481=TRUE), IF(W2481&lt;-0.05, "អនុញ្ញាត (អ្នកផ្គត់ផ្គង់ប្រកាសខ្វះ)", "បានប្រកាស (អនុញ្ញាត)"), IF(AND(T2481=FALSE, U2481=FALSE, V2481=FALSE), "ព្យួរទុក (មិនមានទិន្នន័យ)", "ប្រកាសខុស (ព្យួរទុក)"))</f>
        <v/>
      </c>
      <c r="L2481" s="418" t="inlineStr"/>
      <c r="M2481" s="418" t="inlineStr"/>
      <c r="N2481" s="455" t="n"/>
      <c r="O2481" s="455">
        <f>IF(W2481&lt;0,AI2481,I2481)</f>
        <v/>
      </c>
      <c r="P2481" s="455">
        <f>I2481-O2481</f>
        <v/>
      </c>
      <c r="Q2481" s="418" t="n"/>
      <c r="R2481" s="418" t="inlineStr">
        <is>
          <t>02412</t>
        </is>
      </c>
      <c r="S2481" s="418" t="inlineStr">
        <is>
          <t>02412</t>
        </is>
      </c>
      <c r="T2481" s="418">
        <f>R2481=S2481</f>
        <v/>
      </c>
      <c r="U2481" s="418">
        <f>AND(MONTH(F2481)=MONTH(Y2481), YEAR(F2481)=YEAR(Y2481))</f>
        <v/>
      </c>
      <c r="V2481" s="418">
        <f>AND(AC2481&lt;&gt;"", 'Company information'!D$4&lt;&gt;"", RIGHT(SUBSTITUTE(AC2481,"-",""),9)=RIGHT(SUBSTITUTE('Company information'!D$4,"-",""),9))</f>
        <v/>
      </c>
      <c r="W2481" s="418">
        <f>AI2481-I2481</f>
        <v/>
      </c>
      <c r="X2481" s="455" t="n"/>
      <c r="Y2481" s="419" t="n">
        <v>44877</v>
      </c>
      <c r="Z2481" s="418" t="inlineStr">
        <is>
          <t>02412</t>
        </is>
      </c>
      <c r="AA2481" s="418" t="inlineStr"/>
      <c r="AB2481" s="418" t="inlineStr">
        <is>
          <t>បុគ្គលជាប់អាករ</t>
        </is>
      </c>
      <c r="AC2481" s="418" t="inlineStr">
        <is>
          <t>L001-100067123</t>
        </is>
      </c>
      <c r="AD2481" s="418" t="inlineStr">
        <is>
          <t>រីឡាយអេប៊ល សូស អ៊ិនដាសស្រ្ទៀល (ខេមបូឌា)</t>
        </is>
      </c>
      <c r="AE2481" s="455" t="n">
        <v>341799</v>
      </c>
      <c r="AF2481" s="455" t="n">
        <v>310726</v>
      </c>
      <c r="AG2481" s="455" t="n">
        <v>0</v>
      </c>
      <c r="AH2481" s="455" t="n">
        <v>0</v>
      </c>
      <c r="AI2481" s="455" t="n">
        <v>31073</v>
      </c>
      <c r="AJ2481" s="455" t="n">
        <v>0</v>
      </c>
      <c r="AK2481" s="455" t="n">
        <v>0</v>
      </c>
      <c r="AL2481" s="455" t="n">
        <v>0</v>
      </c>
      <c r="AM2481" s="455" t="n">
        <v>0</v>
      </c>
      <c r="AN2481" s="455" t="n">
        <v>0</v>
      </c>
      <c r="AO2481" s="455" t="n">
        <v>0</v>
      </c>
      <c r="AP2481" s="455" t="n">
        <v>0</v>
      </c>
      <c r="AQ2481" s="455" t="n">
        <v>0</v>
      </c>
      <c r="AR2481" s="418" t="inlineStr"/>
      <c r="AS2481" s="418" t="inlineStr">
        <is>
          <t>ថ្លៃ Handing / Handing fee</t>
        </is>
      </c>
      <c r="AT2481" s="418" t="inlineStr">
        <is>
          <t>បានប្រកាសពន្ធ</t>
        </is>
      </c>
    </row>
    <row r="2482">
      <c r="A2482" s="417" t="n">
        <v>2473</v>
      </c>
      <c r="B2482" s="418" t="inlineStr">
        <is>
          <t>Dinner with Buyer LC</t>
        </is>
      </c>
      <c r="C2482" s="418" t="inlineStr">
        <is>
          <t>កាំម៉ិនតែល</t>
        </is>
      </c>
      <c r="D2482" s="418" t="inlineStr">
        <is>
          <t>L001-100045049</t>
        </is>
      </c>
      <c r="E2482" s="418" t="inlineStr">
        <is>
          <t>2346630</t>
        </is>
      </c>
      <c r="F2482" s="419" t="n">
        <v>44572</v>
      </c>
      <c r="G2482" s="420" t="n">
        <v>2135</v>
      </c>
      <c r="H2482" s="418" t="n"/>
      <c r="I2482" s="455" t="n">
        <v>2135</v>
      </c>
      <c r="J2482" s="418">
        <f>IF(L2482&lt;&gt;"",L2482,K2482)</f>
        <v/>
      </c>
      <c r="K2482" s="418">
        <f>IF(AND(T2482=TRUE, U2482=TRUE, V2482=TRUE), IF(W2482&lt;-0.05, "អនុញ្ញាត (អ្នកផ្គត់ផ្គង់ប្រកាសខ្វះ)", "បានប្រកាស (អនុញ្ញាត)"), IF(AND(T2482=FALSE, U2482=FALSE, V2482=FALSE), "ព្យួរទុក (មិនមានទិន្នន័យ)", "ប្រកាសខុស (ព្យួរទុក)"))</f>
        <v/>
      </c>
      <c r="L2482" s="418" t="inlineStr"/>
      <c r="M2482" s="418" t="inlineStr"/>
      <c r="N2482" s="455" t="n"/>
      <c r="O2482" s="455">
        <f>IF(W2482&lt;0,AI2482,I2482)</f>
        <v/>
      </c>
      <c r="P2482" s="455">
        <f>I2482-O2482</f>
        <v/>
      </c>
      <c r="Q2482" s="418" t="n"/>
      <c r="R2482" s="418" t="inlineStr">
        <is>
          <t>2346630</t>
        </is>
      </c>
      <c r="S2482" s="418" t="inlineStr"/>
      <c r="T2482" s="418">
        <f>R2482=S2482</f>
        <v/>
      </c>
      <c r="U2482" s="418">
        <f>AND(MONTH(F2482)=MONTH(Y2482), YEAR(F2482)=YEAR(Y2482))</f>
        <v/>
      </c>
      <c r="V2482" s="418">
        <f>AND(AC2482&lt;&gt;"", 'Company information'!D$4&lt;&gt;"", RIGHT(SUBSTITUTE(AC2482,"-",""),9)=RIGHT(SUBSTITUTE('Company information'!D$4,"-",""),9))</f>
        <v/>
      </c>
      <c r="W2482" s="418">
        <f>AI2482-I2482</f>
        <v/>
      </c>
      <c r="X2482" s="455" t="n"/>
      <c r="Y2482" s="417" t="n"/>
      <c r="Z2482" s="418" t="n"/>
      <c r="AA2482" s="418" t="n"/>
      <c r="AB2482" s="418" t="n"/>
      <c r="AC2482" s="418" t="n"/>
      <c r="AD2482" s="418" t="n"/>
      <c r="AE2482" s="455" t="n"/>
      <c r="AF2482" s="455" t="n"/>
      <c r="AG2482" s="455" t="n"/>
      <c r="AH2482" s="455" t="n"/>
      <c r="AI2482" s="455" t="n"/>
      <c r="AJ2482" s="455" t="n"/>
      <c r="AK2482" s="455" t="n"/>
      <c r="AL2482" s="455" t="n"/>
      <c r="AM2482" s="455" t="n"/>
      <c r="AN2482" s="455" t="n"/>
      <c r="AO2482" s="455" t="n"/>
      <c r="AP2482" s="455" t="n"/>
      <c r="AQ2482" s="455" t="n"/>
      <c r="AR2482" s="418" t="n"/>
      <c r="AS2482" s="418" t="n"/>
      <c r="AT2482" s="418" t="n"/>
    </row>
    <row r="2483">
      <c r="A2483" s="417" t="n">
        <v>2474</v>
      </c>
      <c r="B2483" s="418" t="inlineStr">
        <is>
          <t>Rental Car</t>
        </is>
      </c>
      <c r="C2483" s="418" t="inlineStr">
        <is>
          <t>កាំម៉ិនតែល</t>
        </is>
      </c>
      <c r="D2483" s="418" t="inlineStr">
        <is>
          <t>L001-100045049</t>
        </is>
      </c>
      <c r="E2483" s="418" t="inlineStr">
        <is>
          <t>2346628</t>
        </is>
      </c>
      <c r="F2483" s="419" t="n">
        <v>44572</v>
      </c>
      <c r="G2483" s="420" t="n">
        <v>3569</v>
      </c>
      <c r="H2483" s="418" t="n"/>
      <c r="I2483" s="455" t="n">
        <v>3569</v>
      </c>
      <c r="J2483" s="418">
        <f>IF(L2483&lt;&gt;"",L2483,K2483)</f>
        <v/>
      </c>
      <c r="K2483" s="418">
        <f>IF(AND(T2483=TRUE, U2483=TRUE, V2483=TRUE), IF(W2483&lt;-0.05, "អនុញ្ញាត (អ្នកផ្គត់ផ្គង់ប្រកាសខ្វះ)", "បានប្រកាស (អនុញ្ញាត)"), IF(AND(T2483=FALSE, U2483=FALSE, V2483=FALSE), "ព្យួរទុក (មិនមានទិន្នន័យ)", "ប្រកាសខុស (ព្យួរទុក)"))</f>
        <v/>
      </c>
      <c r="L2483" s="418" t="inlineStr"/>
      <c r="M2483" s="418" t="inlineStr"/>
      <c r="N2483" s="455" t="n"/>
      <c r="O2483" s="455">
        <f>IF(W2483&lt;0,AI2483,I2483)</f>
        <v/>
      </c>
      <c r="P2483" s="455">
        <f>I2483-O2483</f>
        <v/>
      </c>
      <c r="Q2483" s="418" t="n"/>
      <c r="R2483" s="418" t="inlineStr">
        <is>
          <t>2346628</t>
        </is>
      </c>
      <c r="S2483" s="418" t="inlineStr"/>
      <c r="T2483" s="418">
        <f>R2483=S2483</f>
        <v/>
      </c>
      <c r="U2483" s="418">
        <f>AND(MONTH(F2483)=MONTH(Y2483), YEAR(F2483)=YEAR(Y2483))</f>
        <v/>
      </c>
      <c r="V2483" s="418">
        <f>AND(AC2483&lt;&gt;"", 'Company information'!D$4&lt;&gt;"", RIGHT(SUBSTITUTE(AC2483,"-",""),9)=RIGHT(SUBSTITUTE('Company information'!D$4,"-",""),9))</f>
        <v/>
      </c>
      <c r="W2483" s="418">
        <f>AI2483-I2483</f>
        <v/>
      </c>
      <c r="X2483" s="455" t="n"/>
      <c r="Y2483" s="417" t="n"/>
      <c r="Z2483" s="418" t="n"/>
      <c r="AA2483" s="418" t="n"/>
      <c r="AB2483" s="418" t="n"/>
      <c r="AC2483" s="418" t="n"/>
      <c r="AD2483" s="418" t="n"/>
      <c r="AE2483" s="455" t="n"/>
      <c r="AF2483" s="455" t="n"/>
      <c r="AG2483" s="455" t="n"/>
      <c r="AH2483" s="455" t="n"/>
      <c r="AI2483" s="455" t="n"/>
      <c r="AJ2483" s="455" t="n"/>
      <c r="AK2483" s="455" t="n"/>
      <c r="AL2483" s="455" t="n"/>
      <c r="AM2483" s="455" t="n"/>
      <c r="AN2483" s="455" t="n"/>
      <c r="AO2483" s="455" t="n"/>
      <c r="AP2483" s="455" t="n"/>
      <c r="AQ2483" s="455" t="n"/>
      <c r="AR2483" s="418" t="n"/>
      <c r="AS2483" s="418" t="n"/>
      <c r="AT2483" s="418" t="n"/>
    </row>
    <row r="2484">
      <c r="A2484" s="417" t="n">
        <v>2475</v>
      </c>
      <c r="B2484" s="418" t="inlineStr">
        <is>
          <t>Rental Car</t>
        </is>
      </c>
      <c r="C2484" s="418" t="inlineStr">
        <is>
          <t>កាំម៉ិនតែល</t>
        </is>
      </c>
      <c r="D2484" s="418" t="inlineStr">
        <is>
          <t>L001-100045049</t>
        </is>
      </c>
      <c r="E2484" s="418" t="inlineStr">
        <is>
          <t>2346629</t>
        </is>
      </c>
      <c r="F2484" s="419" t="n">
        <v>44572</v>
      </c>
      <c r="G2484" s="420" t="n">
        <v>12073</v>
      </c>
      <c r="H2484" s="418" t="n"/>
      <c r="I2484" s="455" t="n">
        <v>12073</v>
      </c>
      <c r="J2484" s="418">
        <f>IF(L2484&lt;&gt;"",L2484,K2484)</f>
        <v/>
      </c>
      <c r="K2484" s="418">
        <f>IF(AND(T2484=TRUE, U2484=TRUE, V2484=TRUE), IF(W2484&lt;-0.05, "អនុញ្ញាត (អ្នកផ្គត់ផ្គង់ប្រកាសខ្វះ)", "បានប្រកាស (អនុញ្ញាត)"), IF(AND(T2484=FALSE, U2484=FALSE, V2484=FALSE), "ព្យួរទុក (មិនមានទិន្នន័យ)", "ប្រកាសខុស (ព្យួរទុក)"))</f>
        <v/>
      </c>
      <c r="L2484" s="418" t="inlineStr"/>
      <c r="M2484" s="418" t="inlineStr"/>
      <c r="N2484" s="455" t="n"/>
      <c r="O2484" s="455">
        <f>IF(W2484&lt;0,AI2484,I2484)</f>
        <v/>
      </c>
      <c r="P2484" s="455">
        <f>I2484-O2484</f>
        <v/>
      </c>
      <c r="Q2484" s="418" t="n"/>
      <c r="R2484" s="418" t="inlineStr">
        <is>
          <t>2346629</t>
        </is>
      </c>
      <c r="S2484" s="418" t="inlineStr"/>
      <c r="T2484" s="418">
        <f>R2484=S2484</f>
        <v/>
      </c>
      <c r="U2484" s="418">
        <f>AND(MONTH(F2484)=MONTH(Y2484), YEAR(F2484)=YEAR(Y2484))</f>
        <v/>
      </c>
      <c r="V2484" s="418">
        <f>AND(AC2484&lt;&gt;"", 'Company information'!D$4&lt;&gt;"", RIGHT(SUBSTITUTE(AC2484,"-",""),9)=RIGHT(SUBSTITUTE('Company information'!D$4,"-",""),9))</f>
        <v/>
      </c>
      <c r="W2484" s="418">
        <f>AI2484-I2484</f>
        <v/>
      </c>
      <c r="X2484" s="455" t="n"/>
      <c r="Y2484" s="417" t="n"/>
      <c r="Z2484" s="418" t="n"/>
      <c r="AA2484" s="418" t="n"/>
      <c r="AB2484" s="418" t="n"/>
      <c r="AC2484" s="418" t="n"/>
      <c r="AD2484" s="418" t="n"/>
      <c r="AE2484" s="455" t="n"/>
      <c r="AF2484" s="455" t="n"/>
      <c r="AG2484" s="455" t="n"/>
      <c r="AH2484" s="455" t="n"/>
      <c r="AI2484" s="455" t="n"/>
      <c r="AJ2484" s="455" t="n"/>
      <c r="AK2484" s="455" t="n"/>
      <c r="AL2484" s="455" t="n"/>
      <c r="AM2484" s="455" t="n"/>
      <c r="AN2484" s="455" t="n"/>
      <c r="AO2484" s="455" t="n"/>
      <c r="AP2484" s="455" t="n"/>
      <c r="AQ2484" s="455" t="n"/>
      <c r="AR2484" s="418" t="n"/>
      <c r="AS2484" s="418" t="n"/>
      <c r="AT2484" s="418" t="n"/>
    </row>
    <row r="2485">
      <c r="A2485" s="417" t="n">
        <v>2476</v>
      </c>
      <c r="B2485" s="418" t="inlineStr">
        <is>
          <t>Rental Car</t>
        </is>
      </c>
      <c r="C2485" s="418" t="inlineStr">
        <is>
          <t>អង្គរ ដាតា ខមម្ញូនីខេសិន គ្រុប (អេ ឌី​ ស៊ី)</t>
        </is>
      </c>
      <c r="D2485" s="418" t="inlineStr">
        <is>
          <t>L001-100078885</t>
        </is>
      </c>
      <c r="E2485" s="418" t="inlineStr">
        <is>
          <t>TIPP2223153</t>
        </is>
      </c>
      <c r="F2485" s="419" t="n">
        <v>44572</v>
      </c>
      <c r="G2485" s="420" t="n">
        <v>62115</v>
      </c>
      <c r="H2485" s="418" t="n"/>
      <c r="I2485" s="455" t="n">
        <v>62115</v>
      </c>
      <c r="J2485" s="418">
        <f>IF(L2485&lt;&gt;"",L2485,K2485)</f>
        <v/>
      </c>
      <c r="K2485" s="418">
        <f>IF(AND(T2485=TRUE, U2485=TRUE, V2485=TRUE), IF(W2485&lt;-0.05, "អនុញ្ញាត (អ្នកផ្គត់ផ្គង់ប្រកាសខ្វះ)", "បានប្រកាស (អនុញ្ញាត)"), IF(AND(T2485=FALSE, U2485=FALSE, V2485=FALSE), "ព្យួរទុក (មិនមានទិន្នន័យ)", "ប្រកាសខុស (ព្យួរទុក)"))</f>
        <v/>
      </c>
      <c r="L2485" s="418" t="inlineStr"/>
      <c r="M2485" s="418" t="inlineStr"/>
      <c r="N2485" s="455" t="n"/>
      <c r="O2485" s="455">
        <f>IF(W2485&lt;0,AI2485,I2485)</f>
        <v/>
      </c>
      <c r="P2485" s="455">
        <f>I2485-O2485</f>
        <v/>
      </c>
      <c r="Q2485" s="418" t="n"/>
      <c r="R2485" s="418" t="inlineStr">
        <is>
          <t>TIPP2223153</t>
        </is>
      </c>
      <c r="S2485" s="418" t="inlineStr">
        <is>
          <t>TIPP2223153</t>
        </is>
      </c>
      <c r="T2485" s="418">
        <f>R2485=S2485</f>
        <v/>
      </c>
      <c r="U2485" s="418">
        <f>AND(MONTH(F2485)=MONTH(Y2485), YEAR(F2485)=YEAR(Y2485))</f>
        <v/>
      </c>
      <c r="V2485" s="418">
        <f>AND(AC2485&lt;&gt;"", 'Company information'!D$4&lt;&gt;"", RIGHT(SUBSTITUTE(AC2485,"-",""),9)=RIGHT(SUBSTITUTE('Company information'!D$4,"-",""),9))</f>
        <v/>
      </c>
      <c r="W2485" s="418">
        <f>AI2485-I2485</f>
        <v/>
      </c>
      <c r="X2485" s="455" t="n"/>
      <c r="Y2485" s="419" t="n">
        <v>44866</v>
      </c>
      <c r="Z2485" s="418" t="inlineStr">
        <is>
          <t>TIPP2223153</t>
        </is>
      </c>
      <c r="AA2485" s="418" t="inlineStr"/>
      <c r="AB2485" s="418" t="inlineStr">
        <is>
          <t>បុគ្គលជាប់អាករ</t>
        </is>
      </c>
      <c r="AC2485" s="418" t="inlineStr">
        <is>
          <t>L001-100067123</t>
        </is>
      </c>
      <c r="AD2485" s="418" t="inlineStr">
        <is>
          <t>រីឡាយអេប៊ល សូស អ៊ិនដាសស្រ្ទៀល (ខេមបូឌា)</t>
        </is>
      </c>
      <c r="AE2485" s="455" t="n">
        <v>683265</v>
      </c>
      <c r="AF2485" s="455" t="n">
        <v>621150</v>
      </c>
      <c r="AG2485" s="455" t="n">
        <v>0</v>
      </c>
      <c r="AH2485" s="455" t="n">
        <v>0</v>
      </c>
      <c r="AI2485" s="455" t="n">
        <v>62115</v>
      </c>
      <c r="AJ2485" s="455" t="n">
        <v>0</v>
      </c>
      <c r="AK2485" s="455" t="n">
        <v>0</v>
      </c>
      <c r="AL2485" s="455" t="n">
        <v>0</v>
      </c>
      <c r="AM2485" s="455" t="n">
        <v>0</v>
      </c>
      <c r="AN2485" s="455" t="n">
        <v>0</v>
      </c>
      <c r="AO2485" s="455" t="n">
        <v>0</v>
      </c>
      <c r="AP2485" s="455" t="n">
        <v>0</v>
      </c>
      <c r="AQ2485" s="455" t="n">
        <v>0</v>
      </c>
      <c r="AR2485" s="418" t="inlineStr"/>
      <c r="AS2485" s="418" t="inlineStr">
        <is>
          <t>សេវា DPLC</t>
        </is>
      </c>
      <c r="AT2485" s="418" t="inlineStr">
        <is>
          <t>បានប្រកាសពន្ធ</t>
        </is>
      </c>
    </row>
    <row r="2486">
      <c r="A2486" s="417" t="n">
        <v>2477</v>
      </c>
      <c r="B2486" s="418" t="inlineStr">
        <is>
          <t>Rental Car</t>
        </is>
      </c>
      <c r="C2486" s="418" t="inlineStr">
        <is>
          <t>អង្គរ ដាតា ខមម្ញូនីខេសិន គ្រុប (អេ ឌី​ ស៊ី)</t>
        </is>
      </c>
      <c r="D2486" s="418" t="inlineStr">
        <is>
          <t>L001-100078885</t>
        </is>
      </c>
      <c r="E2486" s="418" t="inlineStr">
        <is>
          <t>TIPP2223032</t>
        </is>
      </c>
      <c r="F2486" s="419" t="n">
        <v>44572</v>
      </c>
      <c r="G2486" s="420" t="n">
        <v>207050</v>
      </c>
      <c r="H2486" s="418" t="n"/>
      <c r="I2486" s="455" t="n">
        <v>207050</v>
      </c>
      <c r="J2486" s="418">
        <f>IF(L2486&lt;&gt;"",L2486,K2486)</f>
        <v/>
      </c>
      <c r="K2486" s="418">
        <f>IF(AND(T2486=TRUE, U2486=TRUE, V2486=TRUE), IF(W2486&lt;-0.05, "អនុញ្ញាត (អ្នកផ្គត់ផ្គង់ប្រកាសខ្វះ)", "បានប្រកាស (អនុញ្ញាត)"), IF(AND(T2486=FALSE, U2486=FALSE, V2486=FALSE), "ព្យួរទុក (មិនមានទិន្នន័យ)", "ប្រកាសខុស (ព្យួរទុក)"))</f>
        <v/>
      </c>
      <c r="L2486" s="418" t="inlineStr"/>
      <c r="M2486" s="418" t="inlineStr"/>
      <c r="N2486" s="455" t="n"/>
      <c r="O2486" s="455">
        <f>IF(W2486&lt;0,AI2486,I2486)</f>
        <v/>
      </c>
      <c r="P2486" s="455">
        <f>I2486-O2486</f>
        <v/>
      </c>
      <c r="Q2486" s="418" t="n"/>
      <c r="R2486" s="418" t="inlineStr">
        <is>
          <t>TIPP2223032</t>
        </is>
      </c>
      <c r="S2486" s="418" t="inlineStr">
        <is>
          <t>TIPP2223032</t>
        </is>
      </c>
      <c r="T2486" s="418">
        <f>R2486=S2486</f>
        <v/>
      </c>
      <c r="U2486" s="418">
        <f>AND(MONTH(F2486)=MONTH(Y2486), YEAR(F2486)=YEAR(Y2486))</f>
        <v/>
      </c>
      <c r="V2486" s="418">
        <f>AND(AC2486&lt;&gt;"", 'Company information'!D$4&lt;&gt;"", RIGHT(SUBSTITUTE(AC2486,"-",""),9)=RIGHT(SUBSTITUTE('Company information'!D$4,"-",""),9))</f>
        <v/>
      </c>
      <c r="W2486" s="418">
        <f>AI2486-I2486</f>
        <v/>
      </c>
      <c r="X2486" s="455" t="n"/>
      <c r="Y2486" s="419" t="n">
        <v>44866</v>
      </c>
      <c r="Z2486" s="418" t="inlineStr">
        <is>
          <t>TIPP2223032</t>
        </is>
      </c>
      <c r="AA2486" s="418" t="inlineStr"/>
      <c r="AB2486" s="418" t="inlineStr">
        <is>
          <t>បុគ្គលជាប់អាករ</t>
        </is>
      </c>
      <c r="AC2486" s="418" t="inlineStr">
        <is>
          <t>L001-100067123</t>
        </is>
      </c>
      <c r="AD2486" s="418" t="inlineStr">
        <is>
          <t>រីឡាយអេប៊ល សូស អ៊ិនដាសស្រ្ទៀល (ខេមបូឌា)</t>
        </is>
      </c>
      <c r="AE2486" s="455" t="n">
        <v>2277550</v>
      </c>
      <c r="AF2486" s="455" t="n">
        <v>2070500</v>
      </c>
      <c r="AG2486" s="455" t="n">
        <v>0</v>
      </c>
      <c r="AH2486" s="455" t="n">
        <v>0</v>
      </c>
      <c r="AI2486" s="455" t="n">
        <v>207050</v>
      </c>
      <c r="AJ2486" s="455" t="n">
        <v>0</v>
      </c>
      <c r="AK2486" s="455" t="n">
        <v>0</v>
      </c>
      <c r="AL2486" s="455" t="n">
        <v>0</v>
      </c>
      <c r="AM2486" s="455" t="n">
        <v>0</v>
      </c>
      <c r="AN2486" s="455" t="n">
        <v>0</v>
      </c>
      <c r="AO2486" s="455" t="n">
        <v>0</v>
      </c>
      <c r="AP2486" s="455" t="n">
        <v>0</v>
      </c>
      <c r="AQ2486" s="455" t="n">
        <v>0</v>
      </c>
      <c r="AR2486" s="418" t="inlineStr"/>
      <c r="AS2486" s="418" t="inlineStr">
        <is>
          <t>សេវា FTTX</t>
        </is>
      </c>
      <c r="AT2486" s="418" t="inlineStr">
        <is>
          <t>បានប្រកាសពន្ធ</t>
        </is>
      </c>
    </row>
    <row r="2487">
      <c r="A2487" s="417" t="n">
        <v>2478</v>
      </c>
      <c r="B2487" s="418" t="inlineStr">
        <is>
          <t>Rental Car</t>
        </is>
      </c>
      <c r="C2487" s="418" t="inlineStr">
        <is>
          <t>អង្គរ ដាតា ខមម្ញូនីខេសិន គ្រុប (អេ ឌី​ ស៊ី)</t>
        </is>
      </c>
      <c r="D2487" s="418" t="inlineStr">
        <is>
          <t>L001-100078885</t>
        </is>
      </c>
      <c r="E2487" s="418" t="inlineStr">
        <is>
          <t>TIPP2223033</t>
        </is>
      </c>
      <c r="F2487" s="419" t="n">
        <v>44572</v>
      </c>
      <c r="G2487" s="420" t="n">
        <v>207050</v>
      </c>
      <c r="H2487" s="418" t="n"/>
      <c r="I2487" s="455" t="n">
        <v>207050</v>
      </c>
      <c r="J2487" s="418">
        <f>IF(L2487&lt;&gt;"",L2487,K2487)</f>
        <v/>
      </c>
      <c r="K2487" s="418">
        <f>IF(AND(T2487=TRUE, U2487=TRUE, V2487=TRUE), IF(W2487&lt;-0.05, "អនុញ្ញាត (អ្នកផ្គត់ផ្គង់ប្រកាសខ្វះ)", "បានប្រកាស (អនុញ្ញាត)"), IF(AND(T2487=FALSE, U2487=FALSE, V2487=FALSE), "ព្យួរទុក (មិនមានទិន្នន័យ)", "ប្រកាសខុស (ព្យួរទុក)"))</f>
        <v/>
      </c>
      <c r="L2487" s="418" t="inlineStr"/>
      <c r="M2487" s="418" t="inlineStr"/>
      <c r="N2487" s="455" t="n"/>
      <c r="O2487" s="455">
        <f>IF(W2487&lt;0,AI2487,I2487)</f>
        <v/>
      </c>
      <c r="P2487" s="455">
        <f>I2487-O2487</f>
        <v/>
      </c>
      <c r="Q2487" s="418" t="n"/>
      <c r="R2487" s="418" t="inlineStr">
        <is>
          <t>TIPP2223033</t>
        </is>
      </c>
      <c r="S2487" s="418" t="inlineStr">
        <is>
          <t>TIPP2223033</t>
        </is>
      </c>
      <c r="T2487" s="418">
        <f>R2487=S2487</f>
        <v/>
      </c>
      <c r="U2487" s="418">
        <f>AND(MONTH(F2487)=MONTH(Y2487), YEAR(F2487)=YEAR(Y2487))</f>
        <v/>
      </c>
      <c r="V2487" s="418">
        <f>AND(AC2487&lt;&gt;"", 'Company information'!D$4&lt;&gt;"", RIGHT(SUBSTITUTE(AC2487,"-",""),9)=RIGHT(SUBSTITUTE('Company information'!D$4,"-",""),9))</f>
        <v/>
      </c>
      <c r="W2487" s="418">
        <f>AI2487-I2487</f>
        <v/>
      </c>
      <c r="X2487" s="455" t="n"/>
      <c r="Y2487" s="419" t="n">
        <v>44866</v>
      </c>
      <c r="Z2487" s="418" t="inlineStr">
        <is>
          <t>TIPP2223033</t>
        </is>
      </c>
      <c r="AA2487" s="418" t="inlineStr"/>
      <c r="AB2487" s="418" t="inlineStr">
        <is>
          <t>បុគ្គលជាប់អាករ</t>
        </is>
      </c>
      <c r="AC2487" s="418" t="inlineStr">
        <is>
          <t>L001-100067123</t>
        </is>
      </c>
      <c r="AD2487" s="418" t="inlineStr">
        <is>
          <t>រីឡាយអេប៊ល សូស អ៊ិនដាសស្រ្ទៀល (ខេមបូឌា)</t>
        </is>
      </c>
      <c r="AE2487" s="455" t="n">
        <v>2277550</v>
      </c>
      <c r="AF2487" s="455" t="n">
        <v>2070500</v>
      </c>
      <c r="AG2487" s="455" t="n">
        <v>0</v>
      </c>
      <c r="AH2487" s="455" t="n">
        <v>0</v>
      </c>
      <c r="AI2487" s="455" t="n">
        <v>207050</v>
      </c>
      <c r="AJ2487" s="455" t="n">
        <v>0</v>
      </c>
      <c r="AK2487" s="455" t="n">
        <v>0</v>
      </c>
      <c r="AL2487" s="455" t="n">
        <v>0</v>
      </c>
      <c r="AM2487" s="455" t="n">
        <v>0</v>
      </c>
      <c r="AN2487" s="455" t="n">
        <v>0</v>
      </c>
      <c r="AO2487" s="455" t="n">
        <v>0</v>
      </c>
      <c r="AP2487" s="455" t="n">
        <v>0</v>
      </c>
      <c r="AQ2487" s="455" t="n">
        <v>0</v>
      </c>
      <c r="AR2487" s="418" t="inlineStr"/>
      <c r="AS2487" s="418" t="inlineStr">
        <is>
          <t>សេវា FTTX</t>
        </is>
      </c>
      <c r="AT2487" s="418" t="inlineStr">
        <is>
          <t>បានប្រកាសពន្ធ</t>
        </is>
      </c>
    </row>
    <row r="2488">
      <c r="A2488" s="417" t="n">
        <v>2479</v>
      </c>
      <c r="B2488" s="418" t="inlineStr">
        <is>
          <t>Firewood</t>
        </is>
      </c>
      <c r="C2488" s="418" t="inlineStr">
        <is>
          <t>នីអូខម អាយ អេស ភី លីមីធីត</t>
        </is>
      </c>
      <c r="D2488" s="418" t="inlineStr">
        <is>
          <t>L001-100117120</t>
        </is>
      </c>
      <c r="E2488" s="418" t="inlineStr">
        <is>
          <t>221112187</t>
        </is>
      </c>
      <c r="F2488" s="419" t="n">
        <v>44572</v>
      </c>
      <c r="G2488" s="420" t="n">
        <v>683265</v>
      </c>
      <c r="H2488" s="418" t="n"/>
      <c r="I2488" s="455" t="n">
        <v>683265</v>
      </c>
      <c r="J2488" s="418">
        <f>IF(L2488&lt;&gt;"",L2488,K2488)</f>
        <v/>
      </c>
      <c r="K2488" s="418">
        <f>IF(AND(T2488=TRUE, U2488=TRUE, V2488=TRUE), IF(W2488&lt;-0.05, "អនុញ្ញាត (អ្នកផ្គត់ផ្គង់ប្រកាសខ្វះ)", "បានប្រកាស (អនុញ្ញាត)"), IF(AND(T2488=FALSE, U2488=FALSE, V2488=FALSE), "ព្យួរទុក (មិនមានទិន្នន័យ)", "ប្រកាសខុស (ព្យួរទុក)"))</f>
        <v/>
      </c>
      <c r="L2488" s="418" t="inlineStr"/>
      <c r="M2488" s="418" t="inlineStr"/>
      <c r="N2488" s="455" t="n"/>
      <c r="O2488" s="455">
        <f>IF(W2488&lt;0,AI2488,I2488)</f>
        <v/>
      </c>
      <c r="P2488" s="455">
        <f>I2488-O2488</f>
        <v/>
      </c>
      <c r="Q2488" s="418" t="n"/>
      <c r="R2488" s="418" t="inlineStr">
        <is>
          <t>221112187</t>
        </is>
      </c>
      <c r="S2488" s="418" t="inlineStr">
        <is>
          <t>221112187</t>
        </is>
      </c>
      <c r="T2488" s="418">
        <f>R2488=S2488</f>
        <v/>
      </c>
      <c r="U2488" s="418">
        <f>AND(MONTH(F2488)=MONTH(Y2488), YEAR(F2488)=YEAR(Y2488))</f>
        <v/>
      </c>
      <c r="V2488" s="418">
        <f>AND(AC2488&lt;&gt;"", 'Company information'!D$4&lt;&gt;"", RIGHT(SUBSTITUTE(AC2488,"-",""),9)=RIGHT(SUBSTITUTE('Company information'!D$4,"-",""),9))</f>
        <v/>
      </c>
      <c r="W2488" s="418">
        <f>AI2488-I2488</f>
        <v/>
      </c>
      <c r="X2488" s="455" t="n"/>
      <c r="Y2488" s="419" t="n">
        <v>44866</v>
      </c>
      <c r="Z2488" s="418" t="inlineStr">
        <is>
          <t>221112187</t>
        </is>
      </c>
      <c r="AA2488" s="418" t="inlineStr"/>
      <c r="AB2488" s="418" t="inlineStr">
        <is>
          <t>បុគ្គលជាប់អាករ</t>
        </is>
      </c>
      <c r="AC2488" s="418" t="inlineStr">
        <is>
          <t>L001-100067123</t>
        </is>
      </c>
      <c r="AD2488" s="418" t="inlineStr">
        <is>
          <t>រីឡាយអេប៊ល សូស អ៊ិនដាសស្រ្ទៀល (ខេមបូឌា)</t>
        </is>
      </c>
      <c r="AE2488" s="455" t="n">
        <v>7515915</v>
      </c>
      <c r="AF2488" s="455" t="n">
        <v>6832650</v>
      </c>
      <c r="AG2488" s="455" t="n">
        <v>0</v>
      </c>
      <c r="AH2488" s="455" t="n">
        <v>0</v>
      </c>
      <c r="AI2488" s="455" t="n">
        <v>683265</v>
      </c>
      <c r="AJ2488" s="455" t="n">
        <v>0</v>
      </c>
      <c r="AK2488" s="455" t="n">
        <v>0</v>
      </c>
      <c r="AL2488" s="455" t="n">
        <v>0</v>
      </c>
      <c r="AM2488" s="455" t="n">
        <v>0</v>
      </c>
      <c r="AN2488" s="455" t="n">
        <v>0</v>
      </c>
      <c r="AO2488" s="455" t="n">
        <v>0</v>
      </c>
      <c r="AP2488" s="455" t="n">
        <v>0</v>
      </c>
      <c r="AQ2488" s="455" t="n">
        <v>0</v>
      </c>
      <c r="AR2488" s="418" t="inlineStr"/>
      <c r="AS2488" s="418" t="inlineStr">
        <is>
          <t>Service Fee</t>
        </is>
      </c>
      <c r="AT2488" s="418" t="inlineStr">
        <is>
          <t>បានប្រកាសពន្ធ</t>
        </is>
      </c>
    </row>
    <row r="2489">
      <c r="A2489" s="417" t="n">
        <v>2480</v>
      </c>
      <c r="B2489" s="418" t="inlineStr">
        <is>
          <t>Firewood</t>
        </is>
      </c>
      <c r="C2489" s="418" t="inlineStr">
        <is>
          <t>ហុង អ៊ី ត្រាវែល ស៊ែវីស</t>
        </is>
      </c>
      <c r="D2489" s="418" t="inlineStr">
        <is>
          <t>K002-100102573</t>
        </is>
      </c>
      <c r="E2489" s="418" t="inlineStr">
        <is>
          <t>000245</t>
        </is>
      </c>
      <c r="F2489" s="419" t="n">
        <v>44876</v>
      </c>
      <c r="G2489" s="420" t="n">
        <v>596592</v>
      </c>
      <c r="H2489" s="418" t="n"/>
      <c r="I2489" s="455" t="n">
        <v>596592</v>
      </c>
      <c r="J2489" s="418">
        <f>IF(L2489&lt;&gt;"",L2489,K2489)</f>
        <v/>
      </c>
      <c r="K2489" s="418">
        <f>IF(AND(T2489=TRUE, U2489=TRUE, V2489=TRUE), IF(W2489&lt;-0.05, "អនុញ្ញាត (អ្នកផ្គត់ផ្គង់ប្រកាសខ្វះ)", "បានប្រកាស (អនុញ្ញាត)"), IF(AND(T2489=FALSE, U2489=FALSE, V2489=FALSE), "ព្យួរទុក (មិនមានទិន្នន័យ)", "ប្រកាសខុស (ព្យួរទុក)"))</f>
        <v/>
      </c>
      <c r="L2489" s="418" t="inlineStr"/>
      <c r="M2489" s="418" t="inlineStr"/>
      <c r="N2489" s="455" t="n"/>
      <c r="O2489" s="455">
        <f>IF(W2489&lt;0,AI2489,I2489)</f>
        <v/>
      </c>
      <c r="P2489" s="455">
        <f>I2489-O2489</f>
        <v/>
      </c>
      <c r="Q2489" s="418" t="n"/>
      <c r="R2489" s="418" t="inlineStr">
        <is>
          <t>000245</t>
        </is>
      </c>
      <c r="S2489" s="418" t="inlineStr">
        <is>
          <t>000245</t>
        </is>
      </c>
      <c r="T2489" s="418">
        <f>R2489=S2489</f>
        <v/>
      </c>
      <c r="U2489" s="418">
        <f>AND(MONTH(F2489)=MONTH(Y2489), YEAR(F2489)=YEAR(Y2489))</f>
        <v/>
      </c>
      <c r="V2489" s="418">
        <f>AND(AC2489&lt;&gt;"", 'Company information'!D$4&lt;&gt;"", RIGHT(SUBSTITUTE(AC2489,"-",""),9)=RIGHT(SUBSTITUTE('Company information'!D$4,"-",""),9))</f>
        <v/>
      </c>
      <c r="W2489" s="418">
        <f>AI2489-I2489</f>
        <v/>
      </c>
      <c r="X2489" s="455" t="n"/>
      <c r="Y2489" s="419" t="n">
        <v>44876</v>
      </c>
      <c r="Z2489" s="418" t="inlineStr">
        <is>
          <t>000245</t>
        </is>
      </c>
      <c r="AA2489" s="418" t="inlineStr"/>
      <c r="AB2489" s="418" t="inlineStr">
        <is>
          <t>បុគ្គលជាប់អាករ</t>
        </is>
      </c>
      <c r="AC2489" s="418" t="inlineStr">
        <is>
          <t>L001-100067123</t>
        </is>
      </c>
      <c r="AD2489" s="418" t="inlineStr">
        <is>
          <t>រីឡាយអេប៊ល សូស អ៊ិនដាសស្រ្ទៀល (ខេមបូឌា)</t>
        </is>
      </c>
      <c r="AE2489" s="455" t="n">
        <v>6562512</v>
      </c>
      <c r="AF2489" s="455" t="n">
        <v>5965920</v>
      </c>
      <c r="AG2489" s="455" t="n">
        <v>0</v>
      </c>
      <c r="AH2489" s="455" t="n">
        <v>0</v>
      </c>
      <c r="AI2489" s="455" t="n">
        <v>596592</v>
      </c>
      <c r="AJ2489" s="455" t="n">
        <v>0</v>
      </c>
      <c r="AK2489" s="455" t="n">
        <v>0</v>
      </c>
      <c r="AL2489" s="455" t="n">
        <v>0</v>
      </c>
      <c r="AM2489" s="455" t="n">
        <v>0</v>
      </c>
      <c r="AN2489" s="455" t="n">
        <v>0</v>
      </c>
      <c r="AO2489" s="455" t="n">
        <v>0</v>
      </c>
      <c r="AP2489" s="455" t="n">
        <v>0</v>
      </c>
      <c r="AQ2489" s="455" t="n">
        <v>0</v>
      </c>
      <c r="AR2489" s="418" t="inlineStr"/>
      <c r="AS2489" s="418" t="inlineStr">
        <is>
          <t>Visa</t>
        </is>
      </c>
      <c r="AT2489" s="418" t="inlineStr">
        <is>
          <t>បានប្រកាសពន្ធ</t>
        </is>
      </c>
    </row>
    <row r="2490">
      <c r="A2490" s="417" t="n">
        <v>2481</v>
      </c>
      <c r="B2490" s="418" t="inlineStr">
        <is>
          <t>Firewood</t>
        </is>
      </c>
      <c r="C2490" s="418" t="inlineStr">
        <is>
          <t>អេភីអិល ឡូយីស្ទីក (ខេមបូឌា) ភីធីអ៊ី អិលធីឌី</t>
        </is>
      </c>
      <c r="D2490" s="418" t="inlineStr">
        <is>
          <t>L001-100046460</t>
        </is>
      </c>
      <c r="E2490" s="418" t="inlineStr">
        <is>
          <t>PNHL490799</t>
        </is>
      </c>
      <c r="F2490" s="419" t="n">
        <v>44631</v>
      </c>
      <c r="G2490" s="420" t="n">
        <v>355406</v>
      </c>
      <c r="H2490" s="418" t="n"/>
      <c r="I2490" s="455" t="n">
        <v>355406</v>
      </c>
      <c r="J2490" s="418">
        <f>IF(L2490&lt;&gt;"",L2490,K2490)</f>
        <v/>
      </c>
      <c r="K2490" s="418">
        <f>IF(AND(T2490=TRUE, U2490=TRUE, V2490=TRUE), IF(W2490&lt;-0.05, "អនុញ្ញាត (អ្នកផ្គត់ផ្គង់ប្រកាសខ្វះ)", "បានប្រកាស (អនុញ្ញាត)"), IF(AND(T2490=FALSE, U2490=FALSE, V2490=FALSE), "ព្យួរទុក (មិនមានទិន្នន័យ)", "ប្រកាសខុស (ព្យួរទុក)"))</f>
        <v/>
      </c>
      <c r="L2490" s="418" t="inlineStr"/>
      <c r="M2490" s="418" t="inlineStr"/>
      <c r="N2490" s="455" t="n"/>
      <c r="O2490" s="455">
        <f>IF(W2490&lt;0,AI2490,I2490)</f>
        <v/>
      </c>
      <c r="P2490" s="455">
        <f>I2490-O2490</f>
        <v/>
      </c>
      <c r="Q2490" s="418" t="n"/>
      <c r="R2490" s="418" t="inlineStr">
        <is>
          <t>PNHL490799</t>
        </is>
      </c>
      <c r="S2490" s="418" t="inlineStr">
        <is>
          <t>PNHL490799</t>
        </is>
      </c>
      <c r="T2490" s="418">
        <f>R2490=S2490</f>
        <v/>
      </c>
      <c r="U2490" s="418">
        <f>AND(MONTH(F2490)=MONTH(Y2490), YEAR(F2490)=YEAR(Y2490))</f>
        <v/>
      </c>
      <c r="V2490" s="418">
        <f>AND(AC2490&lt;&gt;"", 'Company information'!D$4&lt;&gt;"", RIGHT(SUBSTITUTE(AC2490,"-",""),9)=RIGHT(SUBSTITUTE('Company information'!D$4,"-",""),9))</f>
        <v/>
      </c>
      <c r="W2490" s="418">
        <f>AI2490-I2490</f>
        <v/>
      </c>
      <c r="X2490" s="455" t="n"/>
      <c r="Y2490" s="419" t="n">
        <v>44868</v>
      </c>
      <c r="Z2490" s="418" t="inlineStr">
        <is>
          <t>PNHL490799</t>
        </is>
      </c>
      <c r="AA2490" s="418" t="inlineStr"/>
      <c r="AB2490" s="418" t="inlineStr">
        <is>
          <t>បុគ្គលជាប់អាករ</t>
        </is>
      </c>
      <c r="AC2490" s="418" t="inlineStr">
        <is>
          <t>L001-100067123</t>
        </is>
      </c>
      <c r="AD2490" s="418" t="inlineStr">
        <is>
          <t>រីឡាយអេប៊ល សូស អ៊ិនដាសស្រ្ទៀល (ខេមបូឌា)</t>
        </is>
      </c>
      <c r="AE2490" s="455" t="n">
        <v>3909468</v>
      </c>
      <c r="AF2490" s="455" t="n">
        <v>3554062</v>
      </c>
      <c r="AG2490" s="455" t="n">
        <v>0</v>
      </c>
      <c r="AH2490" s="455" t="n">
        <v>0</v>
      </c>
      <c r="AI2490" s="455" t="n">
        <v>355406</v>
      </c>
      <c r="AJ2490" s="455" t="n">
        <v>0</v>
      </c>
      <c r="AK2490" s="455" t="n">
        <v>0</v>
      </c>
      <c r="AL2490" s="455" t="n">
        <v>0</v>
      </c>
      <c r="AM2490" s="455" t="n">
        <v>0</v>
      </c>
      <c r="AN2490" s="455" t="n">
        <v>0</v>
      </c>
      <c r="AO2490" s="455" t="n">
        <v>0</v>
      </c>
      <c r="AP2490" s="455" t="n">
        <v>0</v>
      </c>
      <c r="AQ2490" s="455" t="n">
        <v>0</v>
      </c>
      <c r="AR2490" s="418" t="inlineStr"/>
      <c r="AS2490" s="418" t="inlineStr">
        <is>
          <t>LOCAL CHARGE &amp; OTHER</t>
        </is>
      </c>
      <c r="AT2490" s="418" t="inlineStr">
        <is>
          <t>បានប្រកាសពន្ធ</t>
        </is>
      </c>
    </row>
    <row r="2491">
      <c r="A2491" s="417" t="n">
        <v>2482</v>
      </c>
      <c r="B2491" s="418" t="inlineStr">
        <is>
          <t>Firewood</t>
        </is>
      </c>
      <c r="C2491" s="418" t="inlineStr">
        <is>
          <t>អេភីអិល ឡូយីស្ទីក (ខេមបូឌា) ភីធីអ៊ី អិលធីឌី</t>
        </is>
      </c>
      <c r="D2491" s="418" t="inlineStr">
        <is>
          <t>L001-100046460</t>
        </is>
      </c>
      <c r="E2491" s="418" t="inlineStr">
        <is>
          <t>PNHL490798</t>
        </is>
      </c>
      <c r="F2491" s="419" t="n">
        <v>44631</v>
      </c>
      <c r="G2491" s="420" t="n">
        <v>233417</v>
      </c>
      <c r="H2491" s="418" t="n"/>
      <c r="I2491" s="455" t="n">
        <v>233417</v>
      </c>
      <c r="J2491" s="418">
        <f>IF(L2491&lt;&gt;"",L2491,K2491)</f>
        <v/>
      </c>
      <c r="K2491" s="418">
        <f>IF(AND(T2491=TRUE, U2491=TRUE, V2491=TRUE), IF(W2491&lt;-0.05, "អនុញ្ញាត (អ្នកផ្គត់ផ្គង់ប្រកាសខ្វះ)", "បានប្រកាស (អនុញ្ញាត)"), IF(AND(T2491=FALSE, U2491=FALSE, V2491=FALSE), "ព្យួរទុក (មិនមានទិន្នន័យ)", "ប្រកាសខុស (ព្យួរទុក)"))</f>
        <v/>
      </c>
      <c r="L2491" s="418" t="inlineStr"/>
      <c r="M2491" s="418" t="inlineStr"/>
      <c r="N2491" s="455" t="n"/>
      <c r="O2491" s="455">
        <f>IF(W2491&lt;0,AI2491,I2491)</f>
        <v/>
      </c>
      <c r="P2491" s="455">
        <f>I2491-O2491</f>
        <v/>
      </c>
      <c r="Q2491" s="418" t="n"/>
      <c r="R2491" s="418" t="inlineStr">
        <is>
          <t>PNHL490798</t>
        </is>
      </c>
      <c r="S2491" s="418" t="inlineStr">
        <is>
          <t>PNHL490798</t>
        </is>
      </c>
      <c r="T2491" s="418">
        <f>R2491=S2491</f>
        <v/>
      </c>
      <c r="U2491" s="418">
        <f>AND(MONTH(F2491)=MONTH(Y2491), YEAR(F2491)=YEAR(Y2491))</f>
        <v/>
      </c>
      <c r="V2491" s="418">
        <f>AND(AC2491&lt;&gt;"", 'Company information'!D$4&lt;&gt;"", RIGHT(SUBSTITUTE(AC2491,"-",""),9)=RIGHT(SUBSTITUTE('Company information'!D$4,"-",""),9))</f>
        <v/>
      </c>
      <c r="W2491" s="418">
        <f>AI2491-I2491</f>
        <v/>
      </c>
      <c r="X2491" s="455" t="n"/>
      <c r="Y2491" s="419" t="n">
        <v>44868</v>
      </c>
      <c r="Z2491" s="418" t="inlineStr">
        <is>
          <t>PNHL490798</t>
        </is>
      </c>
      <c r="AA2491" s="418" t="inlineStr"/>
      <c r="AB2491" s="418" t="inlineStr">
        <is>
          <t>បុគ្គលជាប់អាករ</t>
        </is>
      </c>
      <c r="AC2491" s="418" t="inlineStr">
        <is>
          <t>L001-100067123</t>
        </is>
      </c>
      <c r="AD2491" s="418" t="inlineStr">
        <is>
          <t>រីឡាយអេប៊ល សូស អ៊ិនដាសស្រ្ទៀល (ខេមបូឌា)</t>
        </is>
      </c>
      <c r="AE2491" s="455" t="n">
        <v>2567584</v>
      </c>
      <c r="AF2491" s="455" t="n">
        <v>2334167</v>
      </c>
      <c r="AG2491" s="455" t="n">
        <v>0</v>
      </c>
      <c r="AH2491" s="455" t="n">
        <v>0</v>
      </c>
      <c r="AI2491" s="455" t="n">
        <v>233417</v>
      </c>
      <c r="AJ2491" s="455" t="n">
        <v>0</v>
      </c>
      <c r="AK2491" s="455" t="n">
        <v>0</v>
      </c>
      <c r="AL2491" s="455" t="n">
        <v>0</v>
      </c>
      <c r="AM2491" s="455" t="n">
        <v>0</v>
      </c>
      <c r="AN2491" s="455" t="n">
        <v>0</v>
      </c>
      <c r="AO2491" s="455" t="n">
        <v>0</v>
      </c>
      <c r="AP2491" s="455" t="n">
        <v>0</v>
      </c>
      <c r="AQ2491" s="455" t="n">
        <v>0</v>
      </c>
      <c r="AR2491" s="418" t="inlineStr"/>
      <c r="AS2491" s="418" t="inlineStr">
        <is>
          <t>LOCAL CHARGE &amp; OTHER</t>
        </is>
      </c>
      <c r="AT2491" s="418" t="inlineStr">
        <is>
          <t>បានប្រកាសពន្ធ</t>
        </is>
      </c>
    </row>
    <row r="2492">
      <c r="A2492" s="417" t="n">
        <v>2483</v>
      </c>
      <c r="B2492" s="418" t="inlineStr">
        <is>
          <t>Firewood</t>
        </is>
      </c>
      <c r="C2492" s="418" t="inlineStr">
        <is>
          <t>អេភីអិល ឡូយីស្ទីក (ខេមបូឌា) ភីធីអ៊ី អិលធីឌី</t>
        </is>
      </c>
      <c r="D2492" s="418" t="inlineStr">
        <is>
          <t>L001-100046460</t>
        </is>
      </c>
      <c r="E2492" s="418" t="inlineStr">
        <is>
          <t>PNHL490797</t>
        </is>
      </c>
      <c r="F2492" s="419" t="n">
        <v>44631</v>
      </c>
      <c r="G2492" s="420" t="n">
        <v>182146</v>
      </c>
      <c r="H2492" s="418" t="n"/>
      <c r="I2492" s="455" t="n">
        <v>182146</v>
      </c>
      <c r="J2492" s="418">
        <f>IF(L2492&lt;&gt;"",L2492,K2492)</f>
        <v/>
      </c>
      <c r="K2492" s="418">
        <f>IF(AND(T2492=TRUE, U2492=TRUE, V2492=TRUE), IF(W2492&lt;-0.05, "អនុញ្ញាត (អ្នកផ្គត់ផ្គង់ប្រកាសខ្វះ)", "បានប្រកាស (អនុញ្ញាត)"), IF(AND(T2492=FALSE, U2492=FALSE, V2492=FALSE), "ព្យួរទុក (មិនមានទិន្នន័យ)", "ប្រកាសខុស (ព្យួរទុក)"))</f>
        <v/>
      </c>
      <c r="L2492" s="418" t="inlineStr"/>
      <c r="M2492" s="418" t="inlineStr"/>
      <c r="N2492" s="455" t="n"/>
      <c r="O2492" s="455">
        <f>IF(W2492&lt;0,AI2492,I2492)</f>
        <v/>
      </c>
      <c r="P2492" s="455">
        <f>I2492-O2492</f>
        <v/>
      </c>
      <c r="Q2492" s="418" t="n"/>
      <c r="R2492" s="418" t="inlineStr">
        <is>
          <t>PNHL490797</t>
        </is>
      </c>
      <c r="S2492" s="418" t="inlineStr">
        <is>
          <t>PNHL490797</t>
        </is>
      </c>
      <c r="T2492" s="418">
        <f>R2492=S2492</f>
        <v/>
      </c>
      <c r="U2492" s="418">
        <f>AND(MONTH(F2492)=MONTH(Y2492), YEAR(F2492)=YEAR(Y2492))</f>
        <v/>
      </c>
      <c r="V2492" s="418">
        <f>AND(AC2492&lt;&gt;"", 'Company information'!D$4&lt;&gt;"", RIGHT(SUBSTITUTE(AC2492,"-",""),9)=RIGHT(SUBSTITUTE('Company information'!D$4,"-",""),9))</f>
        <v/>
      </c>
      <c r="W2492" s="418">
        <f>AI2492-I2492</f>
        <v/>
      </c>
      <c r="X2492" s="455" t="n"/>
      <c r="Y2492" s="419" t="n">
        <v>44868</v>
      </c>
      <c r="Z2492" s="418" t="inlineStr">
        <is>
          <t>PNHL490797</t>
        </is>
      </c>
      <c r="AA2492" s="418" t="inlineStr"/>
      <c r="AB2492" s="418" t="inlineStr">
        <is>
          <t>បុគ្គលជាប់អាករ</t>
        </is>
      </c>
      <c r="AC2492" s="418" t="inlineStr">
        <is>
          <t>L001-100067123</t>
        </is>
      </c>
      <c r="AD2492" s="418" t="inlineStr">
        <is>
          <t>រីឡាយអេប៊ល សូស អ៊ិនដាសស្រ្ទៀល (ខេមបូឌា)</t>
        </is>
      </c>
      <c r="AE2492" s="455" t="n">
        <v>2003610</v>
      </c>
      <c r="AF2492" s="455" t="n">
        <v>1821464</v>
      </c>
      <c r="AG2492" s="455" t="n">
        <v>0</v>
      </c>
      <c r="AH2492" s="455" t="n">
        <v>0</v>
      </c>
      <c r="AI2492" s="455" t="n">
        <v>182146</v>
      </c>
      <c r="AJ2492" s="455" t="n">
        <v>0</v>
      </c>
      <c r="AK2492" s="455" t="n">
        <v>0</v>
      </c>
      <c r="AL2492" s="455" t="n">
        <v>0</v>
      </c>
      <c r="AM2492" s="455" t="n">
        <v>0</v>
      </c>
      <c r="AN2492" s="455" t="n">
        <v>0</v>
      </c>
      <c r="AO2492" s="455" t="n">
        <v>0</v>
      </c>
      <c r="AP2492" s="455" t="n">
        <v>0</v>
      </c>
      <c r="AQ2492" s="455" t="n">
        <v>0</v>
      </c>
      <c r="AR2492" s="418" t="inlineStr"/>
      <c r="AS2492" s="418" t="inlineStr">
        <is>
          <t>LOCAL CHARGE &amp; OTHER</t>
        </is>
      </c>
      <c r="AT2492" s="418" t="inlineStr">
        <is>
          <t>បានប្រកាសពន្ធ</t>
        </is>
      </c>
    </row>
    <row r="2493">
      <c r="A2493" s="417" t="n">
        <v>2484</v>
      </c>
      <c r="B2493" s="418" t="inlineStr">
        <is>
          <t>Firewood</t>
        </is>
      </c>
      <c r="C2493" s="418" t="inlineStr">
        <is>
          <t>អេភីអិល ឡូយីស្ទីក (ខេមបូឌា) ភីធីអ៊ី អិលធីឌី</t>
        </is>
      </c>
      <c r="D2493" s="418" t="inlineStr">
        <is>
          <t>L001-100046460</t>
        </is>
      </c>
      <c r="E2493" s="418" t="inlineStr">
        <is>
          <t>KOEL822435</t>
        </is>
      </c>
      <c r="F2493" s="419" t="n">
        <v>44631</v>
      </c>
      <c r="G2493" s="420" t="n">
        <v>1097310</v>
      </c>
      <c r="H2493" s="418" t="n"/>
      <c r="I2493" s="455" t="n">
        <v>1097310</v>
      </c>
      <c r="J2493" s="418">
        <f>IF(L2493&lt;&gt;"",L2493,K2493)</f>
        <v/>
      </c>
      <c r="K2493" s="418">
        <f>IF(AND(T2493=TRUE, U2493=TRUE, V2493=TRUE), IF(W2493&lt;-0.05, "អនុញ្ញាត (អ្នកផ្គត់ផ្គង់ប្រកាសខ្វះ)", "បានប្រកាស (អនុញ្ញាត)"), IF(AND(T2493=FALSE, U2493=FALSE, V2493=FALSE), "ព្យួរទុក (មិនមានទិន្នន័យ)", "ប្រកាសខុស (ព្យួរទុក)"))</f>
        <v/>
      </c>
      <c r="L2493" s="418" t="inlineStr"/>
      <c r="M2493" s="418" t="inlineStr"/>
      <c r="N2493" s="455" t="n"/>
      <c r="O2493" s="455">
        <f>IF(W2493&lt;0,AI2493,I2493)</f>
        <v/>
      </c>
      <c r="P2493" s="455">
        <f>I2493-O2493</f>
        <v/>
      </c>
      <c r="Q2493" s="418" t="n"/>
      <c r="R2493" s="418" t="inlineStr">
        <is>
          <t>KOEL822435</t>
        </is>
      </c>
      <c r="S2493" s="418" t="inlineStr">
        <is>
          <t>KOEL822435</t>
        </is>
      </c>
      <c r="T2493" s="418">
        <f>R2493=S2493</f>
        <v/>
      </c>
      <c r="U2493" s="418">
        <f>AND(MONTH(F2493)=MONTH(Y2493), YEAR(F2493)=YEAR(Y2493))</f>
        <v/>
      </c>
      <c r="V2493" s="418">
        <f>AND(AC2493&lt;&gt;"", 'Company information'!D$4&lt;&gt;"", RIGHT(SUBSTITUTE(AC2493,"-",""),9)=RIGHT(SUBSTITUTE('Company information'!D$4,"-",""),9))</f>
        <v/>
      </c>
      <c r="W2493" s="418">
        <f>AI2493-I2493</f>
        <v/>
      </c>
      <c r="X2493" s="455" t="n"/>
      <c r="Y2493" s="419" t="n">
        <v>44868</v>
      </c>
      <c r="Z2493" s="418" t="inlineStr">
        <is>
          <t>KOEL822435</t>
        </is>
      </c>
      <c r="AA2493" s="418" t="inlineStr"/>
      <c r="AB2493" s="418" t="inlineStr">
        <is>
          <t>បុគ្គលជាប់អាករ</t>
        </is>
      </c>
      <c r="AC2493" s="418" t="inlineStr">
        <is>
          <t>L001-100067123</t>
        </is>
      </c>
      <c r="AD2493" s="418" t="inlineStr">
        <is>
          <t>រីឡាយអេប៊ល សូស អ៊ិនដាសស្រ្ទៀល (ខេមបូឌា)</t>
        </is>
      </c>
      <c r="AE2493" s="455" t="n">
        <v>12070409</v>
      </c>
      <c r="AF2493" s="455" t="n">
        <v>10973099</v>
      </c>
      <c r="AG2493" s="455" t="n">
        <v>0</v>
      </c>
      <c r="AH2493" s="455" t="n">
        <v>0</v>
      </c>
      <c r="AI2493" s="455" t="n">
        <v>1097310</v>
      </c>
      <c r="AJ2493" s="455" t="n">
        <v>0</v>
      </c>
      <c r="AK2493" s="455" t="n">
        <v>0</v>
      </c>
      <c r="AL2493" s="455" t="n">
        <v>0</v>
      </c>
      <c r="AM2493" s="455" t="n">
        <v>0</v>
      </c>
      <c r="AN2493" s="455" t="n">
        <v>0</v>
      </c>
      <c r="AO2493" s="455" t="n">
        <v>0</v>
      </c>
      <c r="AP2493" s="455" t="n">
        <v>0</v>
      </c>
      <c r="AQ2493" s="455" t="n">
        <v>0</v>
      </c>
      <c r="AR2493" s="418" t="inlineStr"/>
      <c r="AS2493" s="418" t="inlineStr">
        <is>
          <t>LOCAL CHARGE &amp; OTHER</t>
        </is>
      </c>
      <c r="AT2493" s="418" t="inlineStr">
        <is>
          <t>បានប្រកាសពន្ធ</t>
        </is>
      </c>
    </row>
    <row r="2494">
      <c r="A2494" s="417" t="n">
        <v>2485</v>
      </c>
      <c r="B2494" s="418" t="inlineStr">
        <is>
          <t>Drinking water</t>
        </is>
      </c>
      <c r="C2494" s="418" t="inlineStr">
        <is>
          <t>អេភីអិល ឡូយីស្ទីក (ខេមបូឌា) ភីធីអ៊ី អិលធីឌី</t>
        </is>
      </c>
      <c r="D2494" s="418" t="inlineStr">
        <is>
          <t>L001-100046460</t>
        </is>
      </c>
      <c r="E2494" s="418" t="inlineStr">
        <is>
          <t>KOEL822434</t>
        </is>
      </c>
      <c r="F2494" s="419" t="n">
        <v>44631</v>
      </c>
      <c r="G2494" s="420" t="n">
        <v>538505</v>
      </c>
      <c r="H2494" s="418" t="n"/>
      <c r="I2494" s="455" t="n">
        <v>538505</v>
      </c>
      <c r="J2494" s="418">
        <f>IF(L2494&lt;&gt;"",L2494,K2494)</f>
        <v/>
      </c>
      <c r="K2494" s="418">
        <f>IF(AND(T2494=TRUE, U2494=TRUE, V2494=TRUE), IF(W2494&lt;-0.05, "អនុញ្ញាត (អ្នកផ្គត់ផ្គង់ប្រកាសខ្វះ)", "បានប្រកាស (អនុញ្ញាត)"), IF(AND(T2494=FALSE, U2494=FALSE, V2494=FALSE), "ព្យួរទុក (មិនមានទិន្នន័យ)", "ប្រកាសខុស (ព្យួរទុក)"))</f>
        <v/>
      </c>
      <c r="L2494" s="418" t="inlineStr"/>
      <c r="M2494" s="418" t="inlineStr"/>
      <c r="N2494" s="455" t="n"/>
      <c r="O2494" s="455">
        <f>IF(W2494&lt;0,AI2494,I2494)</f>
        <v/>
      </c>
      <c r="P2494" s="455">
        <f>I2494-O2494</f>
        <v/>
      </c>
      <c r="Q2494" s="418" t="n"/>
      <c r="R2494" s="418" t="inlineStr">
        <is>
          <t>KOEL822434</t>
        </is>
      </c>
      <c r="S2494" s="418" t="inlineStr">
        <is>
          <t>KOEL822434</t>
        </is>
      </c>
      <c r="T2494" s="418">
        <f>R2494=S2494</f>
        <v/>
      </c>
      <c r="U2494" s="418">
        <f>AND(MONTH(F2494)=MONTH(Y2494), YEAR(F2494)=YEAR(Y2494))</f>
        <v/>
      </c>
      <c r="V2494" s="418">
        <f>AND(AC2494&lt;&gt;"", 'Company information'!D$4&lt;&gt;"", RIGHT(SUBSTITUTE(AC2494,"-",""),9)=RIGHT(SUBSTITUTE('Company information'!D$4,"-",""),9))</f>
        <v/>
      </c>
      <c r="W2494" s="418">
        <f>AI2494-I2494</f>
        <v/>
      </c>
      <c r="X2494" s="455" t="n"/>
      <c r="Y2494" s="419" t="n">
        <v>44868</v>
      </c>
      <c r="Z2494" s="418" t="inlineStr">
        <is>
          <t>KOEL822434</t>
        </is>
      </c>
      <c r="AA2494" s="418" t="inlineStr"/>
      <c r="AB2494" s="418" t="inlineStr">
        <is>
          <t>បុគ្គលជាប់អាករ</t>
        </is>
      </c>
      <c r="AC2494" s="418" t="inlineStr">
        <is>
          <t>L001-100067123</t>
        </is>
      </c>
      <c r="AD2494" s="418" t="inlineStr">
        <is>
          <t>រីឡាយអេប៊ល សូស អ៊ិនដាសស្រ្ទៀល (ខេមបូឌា)</t>
        </is>
      </c>
      <c r="AE2494" s="455" t="n">
        <v>5923557</v>
      </c>
      <c r="AF2494" s="455" t="n">
        <v>5385052</v>
      </c>
      <c r="AG2494" s="455" t="n">
        <v>0</v>
      </c>
      <c r="AH2494" s="455" t="n">
        <v>0</v>
      </c>
      <c r="AI2494" s="455" t="n">
        <v>538505</v>
      </c>
      <c r="AJ2494" s="455" t="n">
        <v>0</v>
      </c>
      <c r="AK2494" s="455" t="n">
        <v>0</v>
      </c>
      <c r="AL2494" s="455" t="n">
        <v>0</v>
      </c>
      <c r="AM2494" s="455" t="n">
        <v>0</v>
      </c>
      <c r="AN2494" s="455" t="n">
        <v>0</v>
      </c>
      <c r="AO2494" s="455" t="n">
        <v>0</v>
      </c>
      <c r="AP2494" s="455" t="n">
        <v>0</v>
      </c>
      <c r="AQ2494" s="455" t="n">
        <v>0</v>
      </c>
      <c r="AR2494" s="418" t="inlineStr"/>
      <c r="AS2494" s="418" t="inlineStr">
        <is>
          <t>LOCAL CHARGE &amp; OTHER</t>
        </is>
      </c>
      <c r="AT2494" s="418" t="inlineStr">
        <is>
          <t>បានប្រកាសពន្ធ</t>
        </is>
      </c>
    </row>
    <row r="2495">
      <c r="A2495" s="417" t="n">
        <v>2486</v>
      </c>
      <c r="B2495" s="418" t="inlineStr">
        <is>
          <t>Drinking water</t>
        </is>
      </c>
      <c r="C2495" s="418" t="inlineStr">
        <is>
          <t>ដាប់បែលយូភីអិល (ខេមបូឌា) ឯ.ក</t>
        </is>
      </c>
      <c r="D2495" s="418" t="inlineStr">
        <is>
          <t>K005-901800929</t>
        </is>
      </c>
      <c r="E2495" s="418" t="inlineStr">
        <is>
          <t>22-3024</t>
        </is>
      </c>
      <c r="F2495" s="419" t="n">
        <v>44662</v>
      </c>
      <c r="G2495" s="420" t="n">
        <v>18644</v>
      </c>
      <c r="H2495" s="418" t="n"/>
      <c r="I2495" s="455" t="n">
        <v>18644</v>
      </c>
      <c r="J2495" s="418">
        <f>IF(L2495&lt;&gt;"",L2495,K2495)</f>
        <v/>
      </c>
      <c r="K2495" s="418">
        <f>IF(AND(T2495=TRUE, U2495=TRUE, V2495=TRUE), IF(W2495&lt;-0.05, "អនុញ្ញាត (អ្នកផ្គត់ផ្គង់ប្រកាសខ្វះ)", "បានប្រកាស (អនុញ្ញាត)"), IF(AND(T2495=FALSE, U2495=FALSE, V2495=FALSE), "ព្យួរទុក (មិនមានទិន្នន័យ)", "ប្រកាសខុស (ព្យួរទុក)"))</f>
        <v/>
      </c>
      <c r="L2495" s="418" t="inlineStr"/>
      <c r="M2495" s="418" t="inlineStr"/>
      <c r="N2495" s="455" t="n"/>
      <c r="O2495" s="455">
        <f>IF(W2495&lt;0,AI2495,I2495)</f>
        <v/>
      </c>
      <c r="P2495" s="455">
        <f>I2495-O2495</f>
        <v/>
      </c>
      <c r="Q2495" s="418" t="n"/>
      <c r="R2495" s="418" t="inlineStr">
        <is>
          <t>22-3024</t>
        </is>
      </c>
      <c r="S2495" s="418" t="inlineStr">
        <is>
          <t>22-3024</t>
        </is>
      </c>
      <c r="T2495" s="418">
        <f>R2495=S2495</f>
        <v/>
      </c>
      <c r="U2495" s="418">
        <f>AND(MONTH(F2495)=MONTH(Y2495), YEAR(F2495)=YEAR(Y2495))</f>
        <v/>
      </c>
      <c r="V2495" s="418">
        <f>AND(AC2495&lt;&gt;"", 'Company information'!D$4&lt;&gt;"", RIGHT(SUBSTITUTE(AC2495,"-",""),9)=RIGHT(SUBSTITUTE('Company information'!D$4,"-",""),9))</f>
        <v/>
      </c>
      <c r="W2495" s="418">
        <f>AI2495-I2495</f>
        <v/>
      </c>
      <c r="X2495" s="455" t="n"/>
      <c r="Y2495" s="419" t="n">
        <v>44869</v>
      </c>
      <c r="Z2495" s="418" t="inlineStr">
        <is>
          <t>22-3024</t>
        </is>
      </c>
      <c r="AA2495" s="418" t="inlineStr"/>
      <c r="AB2495" s="418" t="inlineStr">
        <is>
          <t>បុគ្គលជាប់អាករ</t>
        </is>
      </c>
      <c r="AC2495" s="418" t="inlineStr">
        <is>
          <t>L001-100067123</t>
        </is>
      </c>
      <c r="AD2495" s="418" t="inlineStr">
        <is>
          <t>រីឡាយអេប៊ល សូស អ៊ិនដាសស្រ្ទៀល (ខេមបូឌា)</t>
        </is>
      </c>
      <c r="AE2495" s="455" t="n">
        <v>205079</v>
      </c>
      <c r="AF2495" s="455" t="n">
        <v>186435</v>
      </c>
      <c r="AG2495" s="455" t="n">
        <v>0</v>
      </c>
      <c r="AH2495" s="455" t="n">
        <v>0</v>
      </c>
      <c r="AI2495" s="455" t="n">
        <v>18644</v>
      </c>
      <c r="AJ2495" s="455" t="n">
        <v>0</v>
      </c>
      <c r="AK2495" s="455" t="n">
        <v>0</v>
      </c>
      <c r="AL2495" s="455" t="n">
        <v>0</v>
      </c>
      <c r="AM2495" s="455" t="n">
        <v>0</v>
      </c>
      <c r="AN2495" s="455" t="n">
        <v>0</v>
      </c>
      <c r="AO2495" s="455" t="n">
        <v>0</v>
      </c>
      <c r="AP2495" s="455" t="n">
        <v>0</v>
      </c>
      <c r="AQ2495" s="455" t="n">
        <v>0</v>
      </c>
      <c r="AR2495" s="418" t="inlineStr"/>
      <c r="AS2495" s="418" t="inlineStr">
        <is>
          <t>TRADE REVENUE</t>
        </is>
      </c>
      <c r="AT2495" s="418" t="inlineStr">
        <is>
          <t>បានប្រកាសពន្ធ</t>
        </is>
      </c>
    </row>
    <row r="2496">
      <c r="A2496" s="417" t="n">
        <v>2487</v>
      </c>
      <c r="B2496" s="418" t="inlineStr">
        <is>
          <t>Drinking water</t>
        </is>
      </c>
      <c r="C2496" s="418" t="inlineStr">
        <is>
          <t>ដាប់បែលយូភីអិល (ខេមបូឌា) ឯ.ក</t>
        </is>
      </c>
      <c r="D2496" s="418" t="inlineStr">
        <is>
          <t>K005-901800929</t>
        </is>
      </c>
      <c r="E2496" s="418" t="inlineStr">
        <is>
          <t>22-2933</t>
        </is>
      </c>
      <c r="F2496" s="419" t="n">
        <v>44662</v>
      </c>
      <c r="G2496" s="420" t="n">
        <v>37287</v>
      </c>
      <c r="H2496" s="418" t="n"/>
      <c r="I2496" s="455" t="n">
        <v>37287</v>
      </c>
      <c r="J2496" s="418">
        <f>IF(L2496&lt;&gt;"",L2496,K2496)</f>
        <v/>
      </c>
      <c r="K2496" s="418">
        <f>IF(AND(T2496=TRUE, U2496=TRUE, V2496=TRUE), IF(W2496&lt;-0.05, "អនុញ្ញាត (អ្នកផ្គត់ផ្គង់ប្រកាសខ្វះ)", "បានប្រកាស (អនុញ្ញាត)"), IF(AND(T2496=FALSE, U2496=FALSE, V2496=FALSE), "ព្យួរទុក (មិនមានទិន្នន័យ)", "ប្រកាសខុស (ព្យួរទុក)"))</f>
        <v/>
      </c>
      <c r="L2496" s="418" t="inlineStr"/>
      <c r="M2496" s="418" t="inlineStr"/>
      <c r="N2496" s="455" t="n"/>
      <c r="O2496" s="455">
        <f>IF(W2496&lt;0,AI2496,I2496)</f>
        <v/>
      </c>
      <c r="P2496" s="455">
        <f>I2496-O2496</f>
        <v/>
      </c>
      <c r="Q2496" s="418" t="n"/>
      <c r="R2496" s="418" t="inlineStr">
        <is>
          <t>22-2933</t>
        </is>
      </c>
      <c r="S2496" s="418" t="inlineStr">
        <is>
          <t>22-2933</t>
        </is>
      </c>
      <c r="T2496" s="418">
        <f>R2496=S2496</f>
        <v/>
      </c>
      <c r="U2496" s="418">
        <f>AND(MONTH(F2496)=MONTH(Y2496), YEAR(F2496)=YEAR(Y2496))</f>
        <v/>
      </c>
      <c r="V2496" s="418">
        <f>AND(AC2496&lt;&gt;"", 'Company information'!D$4&lt;&gt;"", RIGHT(SUBSTITUTE(AC2496,"-",""),9)=RIGHT(SUBSTITUTE('Company information'!D$4,"-",""),9))</f>
        <v/>
      </c>
      <c r="W2496" s="418">
        <f>AI2496-I2496</f>
        <v/>
      </c>
      <c r="X2496" s="455" t="n"/>
      <c r="Y2496" s="419" t="n">
        <v>44869</v>
      </c>
      <c r="Z2496" s="418" t="inlineStr">
        <is>
          <t>22-2933</t>
        </is>
      </c>
      <c r="AA2496" s="418" t="inlineStr"/>
      <c r="AB2496" s="418" t="inlineStr">
        <is>
          <t>បុគ្គលជាប់អាករ</t>
        </is>
      </c>
      <c r="AC2496" s="418" t="inlineStr">
        <is>
          <t>L001-100067123</t>
        </is>
      </c>
      <c r="AD2496" s="418" t="inlineStr">
        <is>
          <t>រីឡាយអេប៊ល សូស អ៊ិនដាសស្រ្ទៀល (ខេមបូឌា)</t>
        </is>
      </c>
      <c r="AE2496" s="455" t="n">
        <v>410157</v>
      </c>
      <c r="AF2496" s="455" t="n">
        <v>372870</v>
      </c>
      <c r="AG2496" s="455" t="n">
        <v>0</v>
      </c>
      <c r="AH2496" s="455" t="n">
        <v>0</v>
      </c>
      <c r="AI2496" s="455" t="n">
        <v>37287</v>
      </c>
      <c r="AJ2496" s="455" t="n">
        <v>0</v>
      </c>
      <c r="AK2496" s="455" t="n">
        <v>0</v>
      </c>
      <c r="AL2496" s="455" t="n">
        <v>0</v>
      </c>
      <c r="AM2496" s="455" t="n">
        <v>0</v>
      </c>
      <c r="AN2496" s="455" t="n">
        <v>0</v>
      </c>
      <c r="AO2496" s="455" t="n">
        <v>0</v>
      </c>
      <c r="AP2496" s="455" t="n">
        <v>0</v>
      </c>
      <c r="AQ2496" s="455" t="n">
        <v>0</v>
      </c>
      <c r="AR2496" s="418" t="inlineStr"/>
      <c r="AS2496" s="418" t="inlineStr">
        <is>
          <t>TRADE REVENUE</t>
        </is>
      </c>
      <c r="AT2496" s="418" t="inlineStr">
        <is>
          <t>បានប្រកាសពន្ធ</t>
        </is>
      </c>
    </row>
    <row r="2497">
      <c r="A2497" s="417" t="n">
        <v>2488</v>
      </c>
      <c r="B2497" s="418" t="inlineStr">
        <is>
          <t>Drinking water</t>
        </is>
      </c>
      <c r="C2497" s="418" t="inlineStr">
        <is>
          <t>ដាប់បែលយូភីអិល (ខេមបូឌា) ឯ.ក</t>
        </is>
      </c>
      <c r="D2497" s="418" t="inlineStr">
        <is>
          <t>K005-901800929</t>
        </is>
      </c>
      <c r="E2497" s="418" t="inlineStr">
        <is>
          <t>22-2932</t>
        </is>
      </c>
      <c r="F2497" s="419" t="n">
        <v>44662</v>
      </c>
      <c r="G2497" s="420" t="n">
        <v>454487</v>
      </c>
      <c r="H2497" s="418" t="n"/>
      <c r="I2497" s="455" t="n">
        <v>454487</v>
      </c>
      <c r="J2497" s="418">
        <f>IF(L2497&lt;&gt;"",L2497,K2497)</f>
        <v/>
      </c>
      <c r="K2497" s="418">
        <f>IF(AND(T2497=TRUE, U2497=TRUE, V2497=TRUE), IF(W2497&lt;-0.05, "អនុញ្ញាត (អ្នកផ្គត់ផ្គង់ប្រកាសខ្វះ)", "បានប្រកាស (អនុញ្ញាត)"), IF(AND(T2497=FALSE, U2497=FALSE, V2497=FALSE), "ព្យួរទុក (មិនមានទិន្នន័យ)", "ប្រកាសខុស (ព្យួរទុក)"))</f>
        <v/>
      </c>
      <c r="L2497" s="418" t="inlineStr"/>
      <c r="M2497" s="418" t="inlineStr"/>
      <c r="N2497" s="455" t="n"/>
      <c r="O2497" s="455">
        <f>IF(W2497&lt;0,AI2497,I2497)</f>
        <v/>
      </c>
      <c r="P2497" s="455">
        <f>I2497-O2497</f>
        <v/>
      </c>
      <c r="Q2497" s="418" t="n"/>
      <c r="R2497" s="418" t="inlineStr">
        <is>
          <t>22-2932</t>
        </is>
      </c>
      <c r="S2497" s="418" t="inlineStr">
        <is>
          <t>22-2932</t>
        </is>
      </c>
      <c r="T2497" s="418">
        <f>R2497=S2497</f>
        <v/>
      </c>
      <c r="U2497" s="418">
        <f>AND(MONTH(F2497)=MONTH(Y2497), YEAR(F2497)=YEAR(Y2497))</f>
        <v/>
      </c>
      <c r="V2497" s="418">
        <f>AND(AC2497&lt;&gt;"", 'Company information'!D$4&lt;&gt;"", RIGHT(SUBSTITUTE(AC2497,"-",""),9)=RIGHT(SUBSTITUTE('Company information'!D$4,"-",""),9))</f>
        <v/>
      </c>
      <c r="W2497" s="418">
        <f>AI2497-I2497</f>
        <v/>
      </c>
      <c r="X2497" s="455" t="n"/>
      <c r="Y2497" s="419" t="n">
        <v>44869</v>
      </c>
      <c r="Z2497" s="418" t="inlineStr">
        <is>
          <t>22-2932</t>
        </is>
      </c>
      <c r="AA2497" s="418" t="inlineStr"/>
      <c r="AB2497" s="418" t="inlineStr">
        <is>
          <t>បុគ្គលជាប់អាករ</t>
        </is>
      </c>
      <c r="AC2497" s="418" t="inlineStr">
        <is>
          <t>L001-100067123</t>
        </is>
      </c>
      <c r="AD2497" s="418" t="inlineStr">
        <is>
          <t>រីឡាយអេប៊ល សូស អ៊ិនដាសស្រ្ទៀល (ខេមបូឌា)</t>
        </is>
      </c>
      <c r="AE2497" s="455" t="n">
        <v>4999358</v>
      </c>
      <c r="AF2497" s="455" t="n">
        <v>4544871</v>
      </c>
      <c r="AG2497" s="455" t="n">
        <v>0</v>
      </c>
      <c r="AH2497" s="455" t="n">
        <v>0</v>
      </c>
      <c r="AI2497" s="455" t="n">
        <v>454487</v>
      </c>
      <c r="AJ2497" s="455" t="n">
        <v>0</v>
      </c>
      <c r="AK2497" s="455" t="n">
        <v>0</v>
      </c>
      <c r="AL2497" s="455" t="n">
        <v>0</v>
      </c>
      <c r="AM2497" s="455" t="n">
        <v>0</v>
      </c>
      <c r="AN2497" s="455" t="n">
        <v>0</v>
      </c>
      <c r="AO2497" s="455" t="n">
        <v>0</v>
      </c>
      <c r="AP2497" s="455" t="n">
        <v>0</v>
      </c>
      <c r="AQ2497" s="455" t="n">
        <v>0</v>
      </c>
      <c r="AR2497" s="418" t="inlineStr"/>
      <c r="AS2497" s="418" t="inlineStr">
        <is>
          <t>TRADE REVENUE</t>
        </is>
      </c>
      <c r="AT2497" s="418" t="inlineStr">
        <is>
          <t>បានប្រកាសពន្ធ</t>
        </is>
      </c>
    </row>
    <row r="2498">
      <c r="A2498" s="417" t="n">
        <v>2489</v>
      </c>
      <c r="B2498" s="418" t="inlineStr">
        <is>
          <t>Lunch for Buyer LC</t>
        </is>
      </c>
      <c r="C2498" s="418" t="inlineStr">
        <is>
          <t>ដាប់បែលយូភីអិល (ខេមបូឌា) ឯ.ក</t>
        </is>
      </c>
      <c r="D2498" s="418" t="inlineStr">
        <is>
          <t>K005-901800929</t>
        </is>
      </c>
      <c r="E2498" s="418" t="inlineStr">
        <is>
          <t>22-2931</t>
        </is>
      </c>
      <c r="F2498" s="419" t="n">
        <v>44662</v>
      </c>
      <c r="G2498" s="420" t="n">
        <v>383559</v>
      </c>
      <c r="H2498" s="418" t="n"/>
      <c r="I2498" s="455" t="n">
        <v>383559</v>
      </c>
      <c r="J2498" s="418">
        <f>IF(L2498&lt;&gt;"",L2498,K2498)</f>
        <v/>
      </c>
      <c r="K2498" s="418">
        <f>IF(AND(T2498=TRUE, U2498=TRUE, V2498=TRUE), IF(W2498&lt;-0.05, "អនុញ្ញាត (អ្នកផ្គត់ផ្គង់ប្រកាសខ្វះ)", "បានប្រកាស (អនុញ្ញាត)"), IF(AND(T2498=FALSE, U2498=FALSE, V2498=FALSE), "ព្យួរទុក (មិនមានទិន្នន័យ)", "ប្រកាសខុស (ព្យួរទុក)"))</f>
        <v/>
      </c>
      <c r="L2498" s="418" t="inlineStr"/>
      <c r="M2498" s="418" t="inlineStr"/>
      <c r="N2498" s="455" t="n"/>
      <c r="O2498" s="455">
        <f>IF(W2498&lt;0,AI2498,I2498)</f>
        <v/>
      </c>
      <c r="P2498" s="455">
        <f>I2498-O2498</f>
        <v/>
      </c>
      <c r="Q2498" s="418" t="n"/>
      <c r="R2498" s="418" t="inlineStr">
        <is>
          <t>22-2931</t>
        </is>
      </c>
      <c r="S2498" s="418" t="inlineStr">
        <is>
          <t>22-2931</t>
        </is>
      </c>
      <c r="T2498" s="418">
        <f>R2498=S2498</f>
        <v/>
      </c>
      <c r="U2498" s="418">
        <f>AND(MONTH(F2498)=MONTH(Y2498), YEAR(F2498)=YEAR(Y2498))</f>
        <v/>
      </c>
      <c r="V2498" s="418">
        <f>AND(AC2498&lt;&gt;"", 'Company information'!D$4&lt;&gt;"", RIGHT(SUBSTITUTE(AC2498,"-",""),9)=RIGHT(SUBSTITUTE('Company information'!D$4,"-",""),9))</f>
        <v/>
      </c>
      <c r="W2498" s="418">
        <f>AI2498-I2498</f>
        <v/>
      </c>
      <c r="X2498" s="455" t="n"/>
      <c r="Y2498" s="419" t="n">
        <v>44869</v>
      </c>
      <c r="Z2498" s="418" t="inlineStr">
        <is>
          <t>22-2931</t>
        </is>
      </c>
      <c r="AA2498" s="418" t="inlineStr"/>
      <c r="AB2498" s="418" t="inlineStr">
        <is>
          <t>បុគ្គលជាប់អាករ</t>
        </is>
      </c>
      <c r="AC2498" s="418" t="inlineStr">
        <is>
          <t>L001-100067123</t>
        </is>
      </c>
      <c r="AD2498" s="418" t="inlineStr">
        <is>
          <t>រីឡាយអេប៊ល សូស អ៊ិនដាសស្រ្ទៀល (ខេមបូឌា)</t>
        </is>
      </c>
      <c r="AE2498" s="455" t="n">
        <v>4219148</v>
      </c>
      <c r="AF2498" s="455" t="n">
        <v>3835589</v>
      </c>
      <c r="AG2498" s="455" t="n">
        <v>0</v>
      </c>
      <c r="AH2498" s="455" t="n">
        <v>0</v>
      </c>
      <c r="AI2498" s="455" t="n">
        <v>383559</v>
      </c>
      <c r="AJ2498" s="455" t="n">
        <v>0</v>
      </c>
      <c r="AK2498" s="455" t="n">
        <v>0</v>
      </c>
      <c r="AL2498" s="455" t="n">
        <v>0</v>
      </c>
      <c r="AM2498" s="455" t="n">
        <v>0</v>
      </c>
      <c r="AN2498" s="455" t="n">
        <v>0</v>
      </c>
      <c r="AO2498" s="455" t="n">
        <v>0</v>
      </c>
      <c r="AP2498" s="455" t="n">
        <v>0</v>
      </c>
      <c r="AQ2498" s="455" t="n">
        <v>0</v>
      </c>
      <c r="AR2498" s="418" t="inlineStr"/>
      <c r="AS2498" s="418" t="inlineStr">
        <is>
          <t>TRADE REVENUE</t>
        </is>
      </c>
      <c r="AT2498" s="418" t="inlineStr">
        <is>
          <t>បានប្រកាសពន្ធ</t>
        </is>
      </c>
    </row>
    <row r="2499">
      <c r="A2499" s="417" t="n">
        <v>2490</v>
      </c>
      <c r="B2499" s="418" t="inlineStr">
        <is>
          <t>Lunch for Buyer LC</t>
        </is>
      </c>
      <c r="C2499" s="418" t="inlineStr">
        <is>
          <t>ដាប់បែលយូភីអិល (ខេមបូឌា) ឯ.ក</t>
        </is>
      </c>
      <c r="D2499" s="418" t="inlineStr">
        <is>
          <t>K005-901800929</t>
        </is>
      </c>
      <c r="E2499" s="418" t="inlineStr">
        <is>
          <t>22-2930</t>
        </is>
      </c>
      <c r="F2499" s="419" t="n">
        <v>44662</v>
      </c>
      <c r="G2499" s="420" t="n">
        <v>185689</v>
      </c>
      <c r="H2499" s="418" t="n"/>
      <c r="I2499" s="455" t="n">
        <v>185689</v>
      </c>
      <c r="J2499" s="418">
        <f>IF(L2499&lt;&gt;"",L2499,K2499)</f>
        <v/>
      </c>
      <c r="K2499" s="418">
        <f>IF(AND(T2499=TRUE, U2499=TRUE, V2499=TRUE), IF(W2499&lt;-0.05, "អនុញ្ញាត (អ្នកផ្គត់ផ្គង់ប្រកាសខ្វះ)", "បានប្រកាស (អនុញ្ញាត)"), IF(AND(T2499=FALSE, U2499=FALSE, V2499=FALSE), "ព្យួរទុក (មិនមានទិន្នន័យ)", "ប្រកាសខុស (ព្យួរទុក)"))</f>
        <v/>
      </c>
      <c r="L2499" s="418" t="inlineStr"/>
      <c r="M2499" s="418" t="inlineStr"/>
      <c r="N2499" s="455" t="n"/>
      <c r="O2499" s="455">
        <f>IF(W2499&lt;0,AI2499,I2499)</f>
        <v/>
      </c>
      <c r="P2499" s="455">
        <f>I2499-O2499</f>
        <v/>
      </c>
      <c r="Q2499" s="418" t="n"/>
      <c r="R2499" s="418" t="inlineStr">
        <is>
          <t>22-2930</t>
        </is>
      </c>
      <c r="S2499" s="418" t="inlineStr">
        <is>
          <t>22-2930</t>
        </is>
      </c>
      <c r="T2499" s="418">
        <f>R2499=S2499</f>
        <v/>
      </c>
      <c r="U2499" s="418">
        <f>AND(MONTH(F2499)=MONTH(Y2499), YEAR(F2499)=YEAR(Y2499))</f>
        <v/>
      </c>
      <c r="V2499" s="418">
        <f>AND(AC2499&lt;&gt;"", 'Company information'!D$4&lt;&gt;"", RIGHT(SUBSTITUTE(AC2499,"-",""),9)=RIGHT(SUBSTITUTE('Company information'!D$4,"-",""),9))</f>
        <v/>
      </c>
      <c r="W2499" s="418">
        <f>AI2499-I2499</f>
        <v/>
      </c>
      <c r="X2499" s="455" t="n"/>
      <c r="Y2499" s="419" t="n">
        <v>44869</v>
      </c>
      <c r="Z2499" s="418" t="inlineStr">
        <is>
          <t>22-2930</t>
        </is>
      </c>
      <c r="AA2499" s="418" t="inlineStr"/>
      <c r="AB2499" s="418" t="inlineStr">
        <is>
          <t>បុគ្គលជាប់អាករ</t>
        </is>
      </c>
      <c r="AC2499" s="418" t="inlineStr">
        <is>
          <t>L001-100067123</t>
        </is>
      </c>
      <c r="AD2499" s="418" t="inlineStr">
        <is>
          <t>រីឡាយអេប៊ល សូស អ៊ិនដាសស្រ្ទៀល (ខេមបូឌា)</t>
        </is>
      </c>
      <c r="AE2499" s="455" t="n">
        <v>2042582</v>
      </c>
      <c r="AF2499" s="455" t="n">
        <v>1856893</v>
      </c>
      <c r="AG2499" s="455" t="n">
        <v>0</v>
      </c>
      <c r="AH2499" s="455" t="n">
        <v>0</v>
      </c>
      <c r="AI2499" s="455" t="n">
        <v>185689</v>
      </c>
      <c r="AJ2499" s="455" t="n">
        <v>0</v>
      </c>
      <c r="AK2499" s="455" t="n">
        <v>0</v>
      </c>
      <c r="AL2499" s="455" t="n">
        <v>0</v>
      </c>
      <c r="AM2499" s="455" t="n">
        <v>0</v>
      </c>
      <c r="AN2499" s="455" t="n">
        <v>0</v>
      </c>
      <c r="AO2499" s="455" t="n">
        <v>0</v>
      </c>
      <c r="AP2499" s="455" t="n">
        <v>0</v>
      </c>
      <c r="AQ2499" s="455" t="n">
        <v>0</v>
      </c>
      <c r="AR2499" s="418" t="inlineStr"/>
      <c r="AS2499" s="418" t="inlineStr">
        <is>
          <t>TRADE REVENUE</t>
        </is>
      </c>
      <c r="AT2499" s="418" t="inlineStr">
        <is>
          <t>បានប្រកាសពន្ធ</t>
        </is>
      </c>
    </row>
    <row r="2500">
      <c r="A2500" s="417" t="n">
        <v>2491</v>
      </c>
      <c r="B2500" s="418" t="inlineStr">
        <is>
          <t>Lunch for Buyer LC</t>
        </is>
      </c>
      <c r="C2500" s="418" t="inlineStr">
        <is>
          <t>ដាប់បែលយូភីអិល (ខេមបូឌា) ឯ.ក</t>
        </is>
      </c>
      <c r="D2500" s="418" t="inlineStr">
        <is>
          <t>K005-901800929</t>
        </is>
      </c>
      <c r="E2500" s="418" t="inlineStr">
        <is>
          <t>22-2929</t>
        </is>
      </c>
      <c r="F2500" s="419" t="n">
        <v>44662</v>
      </c>
      <c r="G2500" s="420" t="n">
        <v>151841</v>
      </c>
      <c r="H2500" s="418" t="n"/>
      <c r="I2500" s="455" t="n">
        <v>151841</v>
      </c>
      <c r="J2500" s="418">
        <f>IF(L2500&lt;&gt;"",L2500,K2500)</f>
        <v/>
      </c>
      <c r="K2500" s="418">
        <f>IF(AND(T2500=TRUE, U2500=TRUE, V2500=TRUE), IF(W2500&lt;-0.05, "អនុញ្ញាត (អ្នកផ្គត់ផ្គង់ប្រកាសខ្វះ)", "បានប្រកាស (អនុញ្ញាត)"), IF(AND(T2500=FALSE, U2500=FALSE, V2500=FALSE), "ព្យួរទុក (មិនមានទិន្នន័យ)", "ប្រកាសខុស (ព្យួរទុក)"))</f>
        <v/>
      </c>
      <c r="L2500" s="418" t="inlineStr"/>
      <c r="M2500" s="418" t="inlineStr"/>
      <c r="N2500" s="455" t="n"/>
      <c r="O2500" s="455">
        <f>IF(W2500&lt;0,AI2500,I2500)</f>
        <v/>
      </c>
      <c r="P2500" s="455">
        <f>I2500-O2500</f>
        <v/>
      </c>
      <c r="Q2500" s="418" t="n"/>
      <c r="R2500" s="418" t="inlineStr">
        <is>
          <t>22-2929</t>
        </is>
      </c>
      <c r="S2500" s="418" t="inlineStr">
        <is>
          <t>22-2929</t>
        </is>
      </c>
      <c r="T2500" s="418">
        <f>R2500=S2500</f>
        <v/>
      </c>
      <c r="U2500" s="418">
        <f>AND(MONTH(F2500)=MONTH(Y2500), YEAR(F2500)=YEAR(Y2500))</f>
        <v/>
      </c>
      <c r="V2500" s="418">
        <f>AND(AC2500&lt;&gt;"", 'Company information'!D$4&lt;&gt;"", RIGHT(SUBSTITUTE(AC2500,"-",""),9)=RIGHT(SUBSTITUTE('Company information'!D$4,"-",""),9))</f>
        <v/>
      </c>
      <c r="W2500" s="418">
        <f>AI2500-I2500</f>
        <v/>
      </c>
      <c r="X2500" s="455" t="n"/>
      <c r="Y2500" s="419" t="n">
        <v>44869</v>
      </c>
      <c r="Z2500" s="418" t="inlineStr">
        <is>
          <t>22-2929</t>
        </is>
      </c>
      <c r="AA2500" s="418" t="inlineStr"/>
      <c r="AB2500" s="418" t="inlineStr">
        <is>
          <t>បុគ្គលជាប់អាករ</t>
        </is>
      </c>
      <c r="AC2500" s="418" t="inlineStr">
        <is>
          <t>L001-100067123</t>
        </is>
      </c>
      <c r="AD2500" s="418" t="inlineStr">
        <is>
          <t>រីឡាយអេប៊ល សូស អ៊ិនដាសស្រ្ទៀល (ខេមបូឌា)</t>
        </is>
      </c>
      <c r="AE2500" s="455" t="n">
        <v>1670250</v>
      </c>
      <c r="AF2500" s="455" t="n">
        <v>1518409</v>
      </c>
      <c r="AG2500" s="455" t="n">
        <v>0</v>
      </c>
      <c r="AH2500" s="455" t="n">
        <v>0</v>
      </c>
      <c r="AI2500" s="455" t="n">
        <v>151841</v>
      </c>
      <c r="AJ2500" s="455" t="n">
        <v>0</v>
      </c>
      <c r="AK2500" s="455" t="n">
        <v>0</v>
      </c>
      <c r="AL2500" s="455" t="n">
        <v>0</v>
      </c>
      <c r="AM2500" s="455" t="n">
        <v>0</v>
      </c>
      <c r="AN2500" s="455" t="n">
        <v>0</v>
      </c>
      <c r="AO2500" s="455" t="n">
        <v>0</v>
      </c>
      <c r="AP2500" s="455" t="n">
        <v>0</v>
      </c>
      <c r="AQ2500" s="455" t="n">
        <v>0</v>
      </c>
      <c r="AR2500" s="418" t="inlineStr"/>
      <c r="AS2500" s="418" t="inlineStr">
        <is>
          <t>TRADE REVENUE</t>
        </is>
      </c>
      <c r="AT2500" s="418" t="inlineStr">
        <is>
          <t>បានប្រកាសពន្ធ</t>
        </is>
      </c>
    </row>
    <row r="2501">
      <c r="A2501" s="417" t="n">
        <v>2492</v>
      </c>
      <c r="B2501" s="418" t="inlineStr">
        <is>
          <t>Lunch for Buyer LC</t>
        </is>
      </c>
      <c r="C2501" s="418" t="inlineStr">
        <is>
          <t>ដាប់បែលយូភីអិល (ខេមបូឌា) ឯ.ក</t>
        </is>
      </c>
      <c r="D2501" s="418" t="inlineStr">
        <is>
          <t>K005-901800929</t>
        </is>
      </c>
      <c r="E2501" s="418" t="inlineStr">
        <is>
          <t>22-2928</t>
        </is>
      </c>
      <c r="F2501" s="419" t="n">
        <v>44662</v>
      </c>
      <c r="G2501" s="420" t="n">
        <v>369556</v>
      </c>
      <c r="H2501" s="418" t="n"/>
      <c r="I2501" s="455" t="n">
        <v>369556</v>
      </c>
      <c r="J2501" s="418">
        <f>IF(L2501&lt;&gt;"",L2501,K2501)</f>
        <v/>
      </c>
      <c r="K2501" s="418">
        <f>IF(AND(T2501=TRUE, U2501=TRUE, V2501=TRUE), IF(W2501&lt;-0.05, "អនុញ្ញាត (អ្នកផ្គត់ផ្គង់ប្រកាសខ្វះ)", "បានប្រកាស (អនុញ្ញាត)"), IF(AND(T2501=FALSE, U2501=FALSE, V2501=FALSE), "ព្យួរទុក (មិនមានទិន្នន័យ)", "ប្រកាសខុស (ព្យួរទុក)"))</f>
        <v/>
      </c>
      <c r="L2501" s="418" t="inlineStr"/>
      <c r="M2501" s="418" t="inlineStr"/>
      <c r="N2501" s="455" t="n"/>
      <c r="O2501" s="455">
        <f>IF(W2501&lt;0,AI2501,I2501)</f>
        <v/>
      </c>
      <c r="P2501" s="455">
        <f>I2501-O2501</f>
        <v/>
      </c>
      <c r="Q2501" s="418" t="n"/>
      <c r="R2501" s="418" t="inlineStr">
        <is>
          <t>22-2928</t>
        </is>
      </c>
      <c r="S2501" s="418" t="inlineStr">
        <is>
          <t>22-2928</t>
        </is>
      </c>
      <c r="T2501" s="418">
        <f>R2501=S2501</f>
        <v/>
      </c>
      <c r="U2501" s="418">
        <f>AND(MONTH(F2501)=MONTH(Y2501), YEAR(F2501)=YEAR(Y2501))</f>
        <v/>
      </c>
      <c r="V2501" s="418">
        <f>AND(AC2501&lt;&gt;"", 'Company information'!D$4&lt;&gt;"", RIGHT(SUBSTITUTE(AC2501,"-",""),9)=RIGHT(SUBSTITUTE('Company information'!D$4,"-",""),9))</f>
        <v/>
      </c>
      <c r="W2501" s="418">
        <f>AI2501-I2501</f>
        <v/>
      </c>
      <c r="X2501" s="455" t="n"/>
      <c r="Y2501" s="419" t="n">
        <v>44869</v>
      </c>
      <c r="Z2501" s="418" t="inlineStr">
        <is>
          <t>22-2928</t>
        </is>
      </c>
      <c r="AA2501" s="418" t="inlineStr"/>
      <c r="AB2501" s="418" t="inlineStr">
        <is>
          <t>បុគ្គលជាប់អាករ</t>
        </is>
      </c>
      <c r="AC2501" s="418" t="inlineStr">
        <is>
          <t>L001-100067123</t>
        </is>
      </c>
      <c r="AD2501" s="418" t="inlineStr">
        <is>
          <t>រីឡាយអេប៊ល សូស អ៊ិនដាសស្រ្ទៀល (ខេមបូឌា)</t>
        </is>
      </c>
      <c r="AE2501" s="455" t="n">
        <v>4065112</v>
      </c>
      <c r="AF2501" s="455" t="n">
        <v>3695556</v>
      </c>
      <c r="AG2501" s="455" t="n">
        <v>0</v>
      </c>
      <c r="AH2501" s="455" t="n">
        <v>0</v>
      </c>
      <c r="AI2501" s="455" t="n">
        <v>369556</v>
      </c>
      <c r="AJ2501" s="455" t="n">
        <v>0</v>
      </c>
      <c r="AK2501" s="455" t="n">
        <v>0</v>
      </c>
      <c r="AL2501" s="455" t="n">
        <v>0</v>
      </c>
      <c r="AM2501" s="455" t="n">
        <v>0</v>
      </c>
      <c r="AN2501" s="455" t="n">
        <v>0</v>
      </c>
      <c r="AO2501" s="455" t="n">
        <v>0</v>
      </c>
      <c r="AP2501" s="455" t="n">
        <v>0</v>
      </c>
      <c r="AQ2501" s="455" t="n">
        <v>0</v>
      </c>
      <c r="AR2501" s="418" t="inlineStr"/>
      <c r="AS2501" s="418" t="inlineStr">
        <is>
          <t>TRADE REVENUE</t>
        </is>
      </c>
      <c r="AT2501" s="418" t="inlineStr">
        <is>
          <t>បានប្រកាសពន្ធ</t>
        </is>
      </c>
    </row>
    <row r="2502">
      <c r="A2502" s="417" t="n">
        <v>2493</v>
      </c>
      <c r="B2502" s="418" t="inlineStr">
        <is>
          <t>Lunch for Buyer LC</t>
        </is>
      </c>
      <c r="C2502" s="418" t="inlineStr">
        <is>
          <t>ដាប់បែលយូភីអិល (ខេមបូឌា) ឯ.ក</t>
        </is>
      </c>
      <c r="D2502" s="418" t="inlineStr">
        <is>
          <t>K005-901800929</t>
        </is>
      </c>
      <c r="E2502" s="418" t="inlineStr">
        <is>
          <t>22-2927</t>
        </is>
      </c>
      <c r="F2502" s="419" t="n">
        <v>44662</v>
      </c>
      <c r="G2502" s="420" t="n">
        <v>110411</v>
      </c>
      <c r="H2502" s="418" t="n"/>
      <c r="I2502" s="455" t="n">
        <v>110411</v>
      </c>
      <c r="J2502" s="418">
        <f>IF(L2502&lt;&gt;"",L2502,K2502)</f>
        <v/>
      </c>
      <c r="K2502" s="418">
        <f>IF(AND(T2502=TRUE, U2502=TRUE, V2502=TRUE), IF(W2502&lt;-0.05, "អនុញ្ញាត (អ្នកផ្គត់ផ្គង់ប្រកាសខ្វះ)", "បានប្រកាស (អនុញ្ញាត)"), IF(AND(T2502=FALSE, U2502=FALSE, V2502=FALSE), "ព្យួរទុក (មិនមានទិន្នន័យ)", "ប្រកាសខុស (ព្យួរទុក)"))</f>
        <v/>
      </c>
      <c r="L2502" s="418" t="inlineStr"/>
      <c r="M2502" s="418" t="inlineStr"/>
      <c r="N2502" s="455" t="n"/>
      <c r="O2502" s="455">
        <f>IF(W2502&lt;0,AI2502,I2502)</f>
        <v/>
      </c>
      <c r="P2502" s="455">
        <f>I2502-O2502</f>
        <v/>
      </c>
      <c r="Q2502" s="418" t="n"/>
      <c r="R2502" s="418" t="inlineStr">
        <is>
          <t>22-2927</t>
        </is>
      </c>
      <c r="S2502" s="418" t="inlineStr">
        <is>
          <t>22-2927</t>
        </is>
      </c>
      <c r="T2502" s="418">
        <f>R2502=S2502</f>
        <v/>
      </c>
      <c r="U2502" s="418">
        <f>AND(MONTH(F2502)=MONTH(Y2502), YEAR(F2502)=YEAR(Y2502))</f>
        <v/>
      </c>
      <c r="V2502" s="418">
        <f>AND(AC2502&lt;&gt;"", 'Company information'!D$4&lt;&gt;"", RIGHT(SUBSTITUTE(AC2502,"-",""),9)=RIGHT(SUBSTITUTE('Company information'!D$4,"-",""),9))</f>
        <v/>
      </c>
      <c r="W2502" s="418">
        <f>AI2502-I2502</f>
        <v/>
      </c>
      <c r="X2502" s="455" t="n"/>
      <c r="Y2502" s="419" t="n">
        <v>44869</v>
      </c>
      <c r="Z2502" s="418" t="inlineStr">
        <is>
          <t>22-2927</t>
        </is>
      </c>
      <c r="AA2502" s="418" t="inlineStr"/>
      <c r="AB2502" s="418" t="inlineStr">
        <is>
          <t>បុគ្គលជាប់អាករ</t>
        </is>
      </c>
      <c r="AC2502" s="418" t="inlineStr">
        <is>
          <t>L001-100067123</t>
        </is>
      </c>
      <c r="AD2502" s="418" t="inlineStr">
        <is>
          <t>រីឡាយអេប៊ល សូស អ៊ិនដាសស្រ្ទៀល (ខេមបូឌា)</t>
        </is>
      </c>
      <c r="AE2502" s="455" t="n">
        <v>1214520</v>
      </c>
      <c r="AF2502" s="455" t="n">
        <v>1104109</v>
      </c>
      <c r="AG2502" s="455" t="n">
        <v>0</v>
      </c>
      <c r="AH2502" s="455" t="n">
        <v>0</v>
      </c>
      <c r="AI2502" s="455" t="n">
        <v>110411</v>
      </c>
      <c r="AJ2502" s="455" t="n">
        <v>0</v>
      </c>
      <c r="AK2502" s="455" t="n">
        <v>0</v>
      </c>
      <c r="AL2502" s="455" t="n">
        <v>0</v>
      </c>
      <c r="AM2502" s="455" t="n">
        <v>0</v>
      </c>
      <c r="AN2502" s="455" t="n">
        <v>0</v>
      </c>
      <c r="AO2502" s="455" t="n">
        <v>0</v>
      </c>
      <c r="AP2502" s="455" t="n">
        <v>0</v>
      </c>
      <c r="AQ2502" s="455" t="n">
        <v>0</v>
      </c>
      <c r="AR2502" s="418" t="inlineStr"/>
      <c r="AS2502" s="418" t="inlineStr">
        <is>
          <t>TRADE REVENUE</t>
        </is>
      </c>
      <c r="AT2502" s="418" t="inlineStr">
        <is>
          <t>បានប្រកាសពន្ធ</t>
        </is>
      </c>
    </row>
    <row r="2503">
      <c r="A2503" s="417" t="n">
        <v>2494</v>
      </c>
      <c r="B2503" s="418" t="inlineStr">
        <is>
          <t>Lunch for Buyer LC</t>
        </is>
      </c>
      <c r="C2503" s="418" t="inlineStr">
        <is>
          <t>វ៉ុលត្រេន ឡូជីស្ទីក (ខេមបូឌា) ឯ.ក</t>
        </is>
      </c>
      <c r="D2503" s="418" t="inlineStr">
        <is>
          <t>K010-901800934</t>
        </is>
      </c>
      <c r="E2503" s="418" t="inlineStr">
        <is>
          <t>VOL221518</t>
        </is>
      </c>
      <c r="F2503" s="419" t="n">
        <v>44662</v>
      </c>
      <c r="G2503" s="420" t="n">
        <v>295483</v>
      </c>
      <c r="H2503" s="418" t="n"/>
      <c r="I2503" s="455" t="n">
        <v>295483</v>
      </c>
      <c r="J2503" s="418">
        <f>IF(L2503&lt;&gt;"",L2503,K2503)</f>
        <v/>
      </c>
      <c r="K2503" s="418">
        <f>IF(AND(T2503=TRUE, U2503=TRUE, V2503=TRUE), IF(W2503&lt;-0.05, "អនុញ្ញាត (អ្នកផ្គត់ផ្គង់ប្រកាសខ្វះ)", "បានប្រកាស (អនុញ្ញាត)"), IF(AND(T2503=FALSE, U2503=FALSE, V2503=FALSE), "ព្យួរទុក (មិនមានទិន្នន័យ)", "ប្រកាសខុស (ព្យួរទុក)"))</f>
        <v/>
      </c>
      <c r="L2503" s="418" t="inlineStr"/>
      <c r="M2503" s="418" t="inlineStr"/>
      <c r="N2503" s="455" t="n"/>
      <c r="O2503" s="455">
        <f>IF(W2503&lt;0,AI2503,I2503)</f>
        <v/>
      </c>
      <c r="P2503" s="455">
        <f>I2503-O2503</f>
        <v/>
      </c>
      <c r="Q2503" s="418" t="n"/>
      <c r="R2503" s="418" t="inlineStr">
        <is>
          <t>VOL221518</t>
        </is>
      </c>
      <c r="S2503" s="418" t="inlineStr">
        <is>
          <t>VOL221518</t>
        </is>
      </c>
      <c r="T2503" s="418">
        <f>R2503=S2503</f>
        <v/>
      </c>
      <c r="U2503" s="418">
        <f>AND(MONTH(F2503)=MONTH(Y2503), YEAR(F2503)=YEAR(Y2503))</f>
        <v/>
      </c>
      <c r="V2503" s="418">
        <f>AND(AC2503&lt;&gt;"", 'Company information'!D$4&lt;&gt;"", RIGHT(SUBSTITUTE(AC2503,"-",""),9)=RIGHT(SUBSTITUTE('Company information'!D$4,"-",""),9))</f>
        <v/>
      </c>
      <c r="W2503" s="418">
        <f>AI2503-I2503</f>
        <v/>
      </c>
      <c r="X2503" s="455" t="n"/>
      <c r="Y2503" s="419" t="n">
        <v>44869</v>
      </c>
      <c r="Z2503" s="418" t="inlineStr">
        <is>
          <t>VOL221518</t>
        </is>
      </c>
      <c r="AA2503" s="418" t="inlineStr"/>
      <c r="AB2503" s="418" t="inlineStr">
        <is>
          <t>បុគ្គលជាប់អាករ</t>
        </is>
      </c>
      <c r="AC2503" s="418" t="inlineStr">
        <is>
          <t>L001-100067123</t>
        </is>
      </c>
      <c r="AD2503" s="418" t="inlineStr">
        <is>
          <t>រីឡាយអេប៊ល សូស អ៊ិនដាសស្រ្ទៀល (ខេមបូឌា)</t>
        </is>
      </c>
      <c r="AE2503" s="455" t="n">
        <v>3250312</v>
      </c>
      <c r="AF2503" s="455" t="n">
        <v>2954829</v>
      </c>
      <c r="AG2503" s="455" t="n">
        <v>0</v>
      </c>
      <c r="AH2503" s="455" t="n">
        <v>0</v>
      </c>
      <c r="AI2503" s="455" t="n">
        <v>295483</v>
      </c>
      <c r="AJ2503" s="455" t="n">
        <v>0</v>
      </c>
      <c r="AK2503" s="455" t="n">
        <v>0</v>
      </c>
      <c r="AL2503" s="455" t="n">
        <v>0</v>
      </c>
      <c r="AM2503" s="455" t="n">
        <v>0</v>
      </c>
      <c r="AN2503" s="455" t="n">
        <v>0</v>
      </c>
      <c r="AO2503" s="455" t="n">
        <v>0</v>
      </c>
      <c r="AP2503" s="455" t="n">
        <v>0</v>
      </c>
      <c r="AQ2503" s="455" t="n">
        <v>0</v>
      </c>
      <c r="AR2503" s="418" t="inlineStr"/>
      <c r="AS2503" s="418" t="inlineStr">
        <is>
          <t>Commission service on goods transportation</t>
        </is>
      </c>
      <c r="AT2503" s="418" t="inlineStr">
        <is>
          <t>បានប្រកាសពន្ធ</t>
        </is>
      </c>
    </row>
    <row r="2504">
      <c r="A2504" s="417" t="n">
        <v>2495</v>
      </c>
      <c r="B2504" s="418" t="inlineStr">
        <is>
          <t>Lunch for Buyer LC</t>
        </is>
      </c>
      <c r="C2504" s="418" t="inlineStr">
        <is>
          <t>វ៉ុលត្រេន ឡូជីស្ទីក (ខេមបូឌា) ឯ.ក</t>
        </is>
      </c>
      <c r="D2504" s="418" t="inlineStr">
        <is>
          <t>K010-901800934</t>
        </is>
      </c>
      <c r="E2504" s="418" t="inlineStr">
        <is>
          <t>VOL221515</t>
        </is>
      </c>
      <c r="F2504" s="419" t="n">
        <v>44662</v>
      </c>
      <c r="G2504" s="420" t="n">
        <v>485966</v>
      </c>
      <c r="H2504" s="418" t="n"/>
      <c r="I2504" s="455" t="n">
        <v>485966</v>
      </c>
      <c r="J2504" s="418">
        <f>IF(L2504&lt;&gt;"",L2504,K2504)</f>
        <v/>
      </c>
      <c r="K2504" s="418">
        <f>IF(AND(T2504=TRUE, U2504=TRUE, V2504=TRUE), IF(W2504&lt;-0.05, "អនុញ្ញាត (អ្នកផ្គត់ផ្គង់ប្រកាសខ្វះ)", "បានប្រកាស (អនុញ្ញាត)"), IF(AND(T2504=FALSE, U2504=FALSE, V2504=FALSE), "ព្យួរទុក (មិនមានទិន្នន័យ)", "ប្រកាសខុស (ព្យួរទុក)"))</f>
        <v/>
      </c>
      <c r="L2504" s="418" t="inlineStr"/>
      <c r="M2504" s="418" t="inlineStr"/>
      <c r="N2504" s="455" t="n"/>
      <c r="O2504" s="455">
        <f>IF(W2504&lt;0,AI2504,I2504)</f>
        <v/>
      </c>
      <c r="P2504" s="455">
        <f>I2504-O2504</f>
        <v/>
      </c>
      <c r="Q2504" s="418" t="n"/>
      <c r="R2504" s="418" t="inlineStr">
        <is>
          <t>VOL221515</t>
        </is>
      </c>
      <c r="S2504" s="418" t="inlineStr">
        <is>
          <t>VOL221515</t>
        </is>
      </c>
      <c r="T2504" s="418">
        <f>R2504=S2504</f>
        <v/>
      </c>
      <c r="U2504" s="418">
        <f>AND(MONTH(F2504)=MONTH(Y2504), YEAR(F2504)=YEAR(Y2504))</f>
        <v/>
      </c>
      <c r="V2504" s="418">
        <f>AND(AC2504&lt;&gt;"", 'Company information'!D$4&lt;&gt;"", RIGHT(SUBSTITUTE(AC2504,"-",""),9)=RIGHT(SUBSTITUTE('Company information'!D$4,"-",""),9))</f>
        <v/>
      </c>
      <c r="W2504" s="418">
        <f>AI2504-I2504</f>
        <v/>
      </c>
      <c r="X2504" s="455" t="n"/>
      <c r="Y2504" s="419" t="n">
        <v>44869</v>
      </c>
      <c r="Z2504" s="418" t="inlineStr">
        <is>
          <t>VOL221515</t>
        </is>
      </c>
      <c r="AA2504" s="418" t="inlineStr"/>
      <c r="AB2504" s="418" t="inlineStr">
        <is>
          <t>បុគ្គលជាប់អាករ</t>
        </is>
      </c>
      <c r="AC2504" s="418" t="inlineStr">
        <is>
          <t>L001-100067123</t>
        </is>
      </c>
      <c r="AD2504" s="418" t="inlineStr">
        <is>
          <t>រីឡាយអេប៊ល សូស អ៊ិនដាសស្រ្ទៀល (ខេមបូឌា)</t>
        </is>
      </c>
      <c r="AE2504" s="455" t="n">
        <v>5345622</v>
      </c>
      <c r="AF2504" s="455" t="n">
        <v>4859656</v>
      </c>
      <c r="AG2504" s="455" t="n">
        <v>0</v>
      </c>
      <c r="AH2504" s="455" t="n">
        <v>0</v>
      </c>
      <c r="AI2504" s="455" t="n">
        <v>485966</v>
      </c>
      <c r="AJ2504" s="455" t="n">
        <v>0</v>
      </c>
      <c r="AK2504" s="455" t="n">
        <v>0</v>
      </c>
      <c r="AL2504" s="455" t="n">
        <v>0</v>
      </c>
      <c r="AM2504" s="455" t="n">
        <v>0</v>
      </c>
      <c r="AN2504" s="455" t="n">
        <v>0</v>
      </c>
      <c r="AO2504" s="455" t="n">
        <v>0</v>
      </c>
      <c r="AP2504" s="455" t="n">
        <v>0</v>
      </c>
      <c r="AQ2504" s="455" t="n">
        <v>0</v>
      </c>
      <c r="AR2504" s="418" t="inlineStr"/>
      <c r="AS2504" s="418" t="inlineStr">
        <is>
          <t>Commission service on goods transportation</t>
        </is>
      </c>
      <c r="AT2504" s="418" t="inlineStr">
        <is>
          <t>បានប្រកាសពន្ធ</t>
        </is>
      </c>
    </row>
    <row r="2505">
      <c r="A2505" s="417" t="n">
        <v>2496</v>
      </c>
      <c r="B2505" s="418" t="inlineStr">
        <is>
          <t>Lunch for Buyer LC</t>
        </is>
      </c>
      <c r="C2505" s="418" t="inlineStr">
        <is>
          <t>ឃឺន + ណាហ្គែល</t>
        </is>
      </c>
      <c r="D2505" s="418" t="inlineStr">
        <is>
          <t>L001-100045189</t>
        </is>
      </c>
      <c r="E2505" s="418" t="inlineStr">
        <is>
          <t>PTI2222706</t>
        </is>
      </c>
      <c r="F2505" s="419" t="n">
        <v>44662</v>
      </c>
      <c r="G2505" s="420" t="n">
        <v>26930</v>
      </c>
      <c r="H2505" s="418" t="n"/>
      <c r="I2505" s="455" t="n">
        <v>26930</v>
      </c>
      <c r="J2505" s="418">
        <f>IF(L2505&lt;&gt;"",L2505,K2505)</f>
        <v/>
      </c>
      <c r="K2505" s="418">
        <f>IF(AND(T2505=TRUE, U2505=TRUE, V2505=TRUE), IF(W2505&lt;-0.05, "អនុញ្ញាត (អ្នកផ្គត់ផ្គង់ប្រកាសខ្វះ)", "បានប្រកាស (អនុញ្ញាត)"), IF(AND(T2505=FALSE, U2505=FALSE, V2505=FALSE), "ព្យួរទុក (មិនមានទិន្នន័យ)", "ប្រកាសខុស (ព្យួរទុក)"))</f>
        <v/>
      </c>
      <c r="L2505" s="418" t="inlineStr"/>
      <c r="M2505" s="418" t="inlineStr"/>
      <c r="N2505" s="455" t="n"/>
      <c r="O2505" s="455">
        <f>IF(W2505&lt;0,AI2505,I2505)</f>
        <v/>
      </c>
      <c r="P2505" s="455">
        <f>I2505-O2505</f>
        <v/>
      </c>
      <c r="Q2505" s="418" t="n"/>
      <c r="R2505" s="418" t="inlineStr">
        <is>
          <t>PTI2222706</t>
        </is>
      </c>
      <c r="S2505" s="418" t="inlineStr">
        <is>
          <t>PTI2222706</t>
        </is>
      </c>
      <c r="T2505" s="418">
        <f>R2505=S2505</f>
        <v/>
      </c>
      <c r="U2505" s="418">
        <f>AND(MONTH(F2505)=MONTH(Y2505), YEAR(F2505)=YEAR(Y2505))</f>
        <v/>
      </c>
      <c r="V2505" s="418">
        <f>AND(AC2505&lt;&gt;"", 'Company information'!D$4&lt;&gt;"", RIGHT(SUBSTITUTE(AC2505,"-",""),9)=RIGHT(SUBSTITUTE('Company information'!D$4,"-",""),9))</f>
        <v/>
      </c>
      <c r="W2505" s="418">
        <f>AI2505-I2505</f>
        <v/>
      </c>
      <c r="X2505" s="455" t="n"/>
      <c r="Y2505" s="419" t="n">
        <v>44869</v>
      </c>
      <c r="Z2505" s="418" t="inlineStr">
        <is>
          <t>PTI2222706</t>
        </is>
      </c>
      <c r="AA2505" s="418" t="inlineStr"/>
      <c r="AB2505" s="418" t="inlineStr">
        <is>
          <t>បុគ្គលជាប់អាករ</t>
        </is>
      </c>
      <c r="AC2505" s="418" t="inlineStr">
        <is>
          <t>L001-100067123</t>
        </is>
      </c>
      <c r="AD2505" s="418" t="inlineStr">
        <is>
          <t>រីឡាយអេប៊ល សូស អ៊ិនដាសស្រ្ទៀល (ខេមបូឌា)</t>
        </is>
      </c>
      <c r="AE2505" s="455" t="n">
        <v>296225</v>
      </c>
      <c r="AF2505" s="455" t="n">
        <v>269295</v>
      </c>
      <c r="AG2505" s="455" t="n">
        <v>0</v>
      </c>
      <c r="AH2505" s="455" t="n">
        <v>0</v>
      </c>
      <c r="AI2505" s="455" t="n">
        <v>26930</v>
      </c>
      <c r="AJ2505" s="455" t="n">
        <v>0</v>
      </c>
      <c r="AK2505" s="455" t="n">
        <v>0</v>
      </c>
      <c r="AL2505" s="455" t="n">
        <v>0</v>
      </c>
      <c r="AM2505" s="455" t="n">
        <v>0</v>
      </c>
      <c r="AN2505" s="455" t="n">
        <v>0</v>
      </c>
      <c r="AO2505" s="455" t="n">
        <v>0</v>
      </c>
      <c r="AP2505" s="455" t="n">
        <v>0</v>
      </c>
      <c r="AQ2505" s="455" t="n">
        <v>0</v>
      </c>
      <c r="AR2505" s="418" t="inlineStr"/>
      <c r="AS2505" s="418" t="inlineStr">
        <is>
          <t>ថ្លៃដឹកជញ្ជូន និងសេវា</t>
        </is>
      </c>
      <c r="AT2505" s="418" t="inlineStr">
        <is>
          <t>បានប្រកាសពន្ធ</t>
        </is>
      </c>
    </row>
    <row r="2506">
      <c r="A2506" s="417" t="n">
        <v>2497</v>
      </c>
      <c r="B2506" s="418" t="inlineStr">
        <is>
          <t>Lunch for Buyer LC</t>
        </is>
      </c>
      <c r="C2506" s="418" t="inlineStr">
        <is>
          <t>ឃឺន + ណាហ្គែល</t>
        </is>
      </c>
      <c r="D2506" s="418" t="inlineStr">
        <is>
          <t>L001-100045189</t>
        </is>
      </c>
      <c r="E2506" s="418" t="inlineStr">
        <is>
          <t>PTI2222716</t>
        </is>
      </c>
      <c r="F2506" s="419" t="n">
        <v>44662</v>
      </c>
      <c r="G2506" s="420" t="n">
        <v>26930</v>
      </c>
      <c r="H2506" s="418" t="n"/>
      <c r="I2506" s="455" t="n">
        <v>26930</v>
      </c>
      <c r="J2506" s="418">
        <f>IF(L2506&lt;&gt;"",L2506,K2506)</f>
        <v/>
      </c>
      <c r="K2506" s="418">
        <f>IF(AND(T2506=TRUE, U2506=TRUE, V2506=TRUE), IF(W2506&lt;-0.05, "អនុញ្ញាត (អ្នកផ្គត់ផ្គង់ប្រកាសខ្វះ)", "បានប្រកាស (អនុញ្ញាត)"), IF(AND(T2506=FALSE, U2506=FALSE, V2506=FALSE), "ព្យួរទុក (មិនមានទិន្នន័យ)", "ប្រកាសខុស (ព្យួរទុក)"))</f>
        <v/>
      </c>
      <c r="L2506" s="418" t="inlineStr"/>
      <c r="M2506" s="418" t="inlineStr"/>
      <c r="N2506" s="455" t="n"/>
      <c r="O2506" s="455">
        <f>IF(W2506&lt;0,AI2506,I2506)</f>
        <v/>
      </c>
      <c r="P2506" s="455">
        <f>I2506-O2506</f>
        <v/>
      </c>
      <c r="Q2506" s="418" t="n"/>
      <c r="R2506" s="418" t="inlineStr">
        <is>
          <t>PTI2222716</t>
        </is>
      </c>
      <c r="S2506" s="418" t="inlineStr">
        <is>
          <t>PTI2222716</t>
        </is>
      </c>
      <c r="T2506" s="418">
        <f>R2506=S2506</f>
        <v/>
      </c>
      <c r="U2506" s="418">
        <f>AND(MONTH(F2506)=MONTH(Y2506), YEAR(F2506)=YEAR(Y2506))</f>
        <v/>
      </c>
      <c r="V2506" s="418">
        <f>AND(AC2506&lt;&gt;"", 'Company information'!D$4&lt;&gt;"", RIGHT(SUBSTITUTE(AC2506,"-",""),9)=RIGHT(SUBSTITUTE('Company information'!D$4,"-",""),9))</f>
        <v/>
      </c>
      <c r="W2506" s="418">
        <f>AI2506-I2506</f>
        <v/>
      </c>
      <c r="X2506" s="455" t="n"/>
      <c r="Y2506" s="419" t="n">
        <v>44869</v>
      </c>
      <c r="Z2506" s="418" t="inlineStr">
        <is>
          <t>PTI2222716</t>
        </is>
      </c>
      <c r="AA2506" s="418" t="inlineStr"/>
      <c r="AB2506" s="418" t="inlineStr">
        <is>
          <t>បុគ្គលជាប់អាករ</t>
        </is>
      </c>
      <c r="AC2506" s="418" t="inlineStr">
        <is>
          <t>L001-100067123</t>
        </is>
      </c>
      <c r="AD2506" s="418" t="inlineStr">
        <is>
          <t>រីឡាយអេប៊ល សូស អ៊ិនដាសស្រ្ទៀល (ខេមបូឌា)</t>
        </is>
      </c>
      <c r="AE2506" s="455" t="n">
        <v>296225</v>
      </c>
      <c r="AF2506" s="455" t="n">
        <v>269295</v>
      </c>
      <c r="AG2506" s="455" t="n">
        <v>0</v>
      </c>
      <c r="AH2506" s="455" t="n">
        <v>0</v>
      </c>
      <c r="AI2506" s="455" t="n">
        <v>26930</v>
      </c>
      <c r="AJ2506" s="455" t="n">
        <v>0</v>
      </c>
      <c r="AK2506" s="455" t="n">
        <v>0</v>
      </c>
      <c r="AL2506" s="455" t="n">
        <v>0</v>
      </c>
      <c r="AM2506" s="455" t="n">
        <v>0</v>
      </c>
      <c r="AN2506" s="455" t="n">
        <v>0</v>
      </c>
      <c r="AO2506" s="455" t="n">
        <v>0</v>
      </c>
      <c r="AP2506" s="455" t="n">
        <v>0</v>
      </c>
      <c r="AQ2506" s="455" t="n">
        <v>0</v>
      </c>
      <c r="AR2506" s="418" t="inlineStr"/>
      <c r="AS2506" s="418" t="inlineStr">
        <is>
          <t>ថ្លៃដឹកជញ្ជូន និងសេវា</t>
        </is>
      </c>
      <c r="AT2506" s="418" t="inlineStr">
        <is>
          <t>បានប្រកាសពន្ធ</t>
        </is>
      </c>
    </row>
    <row r="2507">
      <c r="A2507" s="417" t="n">
        <v>2498</v>
      </c>
      <c r="B2507" s="418" t="inlineStr">
        <is>
          <t>Lunch for Buyer LC</t>
        </is>
      </c>
      <c r="C2507" s="418" t="inlineStr">
        <is>
          <t>ឃឺន + ណាហ្គែល</t>
        </is>
      </c>
      <c r="D2507" s="418" t="inlineStr">
        <is>
          <t>L001-100045189</t>
        </is>
      </c>
      <c r="E2507" s="418" t="inlineStr">
        <is>
          <t>PTI2222411</t>
        </is>
      </c>
      <c r="F2507" s="419" t="n">
        <v>44572</v>
      </c>
      <c r="G2507" s="420" t="n">
        <v>93071</v>
      </c>
      <c r="H2507" s="418" t="n"/>
      <c r="I2507" s="455" t="n">
        <v>93071</v>
      </c>
      <c r="J2507" s="418">
        <f>IF(L2507&lt;&gt;"",L2507,K2507)</f>
        <v/>
      </c>
      <c r="K2507" s="418">
        <f>IF(AND(T2507=TRUE, U2507=TRUE, V2507=TRUE), IF(W2507&lt;-0.05, "អនុញ្ញាត (អ្នកផ្គត់ផ្គង់ប្រកាសខ្វះ)", "បានប្រកាស (អនុញ្ញាត)"), IF(AND(T2507=FALSE, U2507=FALSE, V2507=FALSE), "ព្យួរទុក (មិនមានទិន្នន័យ)", "ប្រកាសខុស (ព្យួរទុក)"))</f>
        <v/>
      </c>
      <c r="L2507" s="418" t="inlineStr"/>
      <c r="M2507" s="418" t="inlineStr"/>
      <c r="N2507" s="455" t="n"/>
      <c r="O2507" s="455">
        <f>IF(W2507&lt;0,AI2507,I2507)</f>
        <v/>
      </c>
      <c r="P2507" s="455">
        <f>I2507-O2507</f>
        <v/>
      </c>
      <c r="Q2507" s="418" t="n"/>
      <c r="R2507" s="418" t="inlineStr">
        <is>
          <t>PTI2222411</t>
        </is>
      </c>
      <c r="S2507" s="418" t="inlineStr">
        <is>
          <t>PTI2222411</t>
        </is>
      </c>
      <c r="T2507" s="418">
        <f>R2507=S2507</f>
        <v/>
      </c>
      <c r="U2507" s="418">
        <f>AND(MONTH(F2507)=MONTH(Y2507), YEAR(F2507)=YEAR(Y2507))</f>
        <v/>
      </c>
      <c r="V2507" s="418">
        <f>AND(AC2507&lt;&gt;"", 'Company information'!D$4&lt;&gt;"", RIGHT(SUBSTITUTE(AC2507,"-",""),9)=RIGHT(SUBSTITUTE('Company information'!D$4,"-",""),9))</f>
        <v/>
      </c>
      <c r="W2507" s="418">
        <f>AI2507-I2507</f>
        <v/>
      </c>
      <c r="X2507" s="455" t="n"/>
      <c r="Y2507" s="419" t="n">
        <v>44866</v>
      </c>
      <c r="Z2507" s="418" t="inlineStr">
        <is>
          <t>PTI2222411</t>
        </is>
      </c>
      <c r="AA2507" s="418" t="inlineStr"/>
      <c r="AB2507" s="418" t="inlineStr">
        <is>
          <t>បុគ្គលជាប់អាករ</t>
        </is>
      </c>
      <c r="AC2507" s="418" t="inlineStr">
        <is>
          <t>L001-100067123</t>
        </is>
      </c>
      <c r="AD2507" s="418" t="inlineStr">
        <is>
          <t>រីឡាយអេប៊ល សូស អ៊ិនដាសស្រ្ទៀល (ខេមបូឌា)</t>
        </is>
      </c>
      <c r="AE2507" s="455" t="n">
        <v>1085894</v>
      </c>
      <c r="AF2507" s="455" t="n">
        <v>930708</v>
      </c>
      <c r="AG2507" s="455" t="n">
        <v>62115</v>
      </c>
      <c r="AH2507" s="455" t="n">
        <v>0</v>
      </c>
      <c r="AI2507" s="455" t="n">
        <v>93071</v>
      </c>
      <c r="AJ2507" s="455" t="n">
        <v>0</v>
      </c>
      <c r="AK2507" s="455" t="n">
        <v>0</v>
      </c>
      <c r="AL2507" s="455" t="n">
        <v>0</v>
      </c>
      <c r="AM2507" s="455" t="n">
        <v>0</v>
      </c>
      <c r="AN2507" s="455" t="n">
        <v>0</v>
      </c>
      <c r="AO2507" s="455" t="n">
        <v>0</v>
      </c>
      <c r="AP2507" s="455" t="n">
        <v>0</v>
      </c>
      <c r="AQ2507" s="455" t="n">
        <v>0</v>
      </c>
      <c r="AR2507" s="418" t="inlineStr"/>
      <c r="AS2507" s="418" t="inlineStr">
        <is>
          <t>ថ្លៃដឹកជញ្ជូន និងសេវា</t>
        </is>
      </c>
      <c r="AT2507" s="418" t="inlineStr">
        <is>
          <t>បានប្រកាសពន្ធ</t>
        </is>
      </c>
    </row>
    <row r="2508">
      <c r="A2508" s="417" t="n">
        <v>2499</v>
      </c>
      <c r="B2508" s="418" t="inlineStr">
        <is>
          <t>Drinking Water</t>
        </is>
      </c>
      <c r="C2508" s="418" t="inlineStr">
        <is>
          <t>ឃឺន + ណាហ្គែល</t>
        </is>
      </c>
      <c r="D2508" s="418" t="inlineStr">
        <is>
          <t>L001-100045189</t>
        </is>
      </c>
      <c r="E2508" s="418" t="inlineStr">
        <is>
          <t>PTI2222412</t>
        </is>
      </c>
      <c r="F2508" s="419" t="n">
        <v>44572</v>
      </c>
      <c r="G2508" s="420" t="n">
        <v>93071</v>
      </c>
      <c r="H2508" s="418" t="n"/>
      <c r="I2508" s="455" t="n">
        <v>93071</v>
      </c>
      <c r="J2508" s="418">
        <f>IF(L2508&lt;&gt;"",L2508,K2508)</f>
        <v/>
      </c>
      <c r="K2508" s="418">
        <f>IF(AND(T2508=TRUE, U2508=TRUE, V2508=TRUE), IF(W2508&lt;-0.05, "អនុញ្ញាត (អ្នកផ្គត់ផ្គង់ប្រកាសខ្វះ)", "បានប្រកាស (អនុញ្ញាត)"), IF(AND(T2508=FALSE, U2508=FALSE, V2508=FALSE), "ព្យួរទុក (មិនមានទិន្នន័យ)", "ប្រកាសខុស (ព្យួរទុក)"))</f>
        <v/>
      </c>
      <c r="L2508" s="418" t="inlineStr"/>
      <c r="M2508" s="418" t="inlineStr"/>
      <c r="N2508" s="455" t="n"/>
      <c r="O2508" s="455">
        <f>IF(W2508&lt;0,AI2508,I2508)</f>
        <v/>
      </c>
      <c r="P2508" s="455">
        <f>I2508-O2508</f>
        <v/>
      </c>
      <c r="Q2508" s="418" t="n"/>
      <c r="R2508" s="418" t="inlineStr">
        <is>
          <t>PTI2222412</t>
        </is>
      </c>
      <c r="S2508" s="418" t="inlineStr">
        <is>
          <t>PTI2222412</t>
        </is>
      </c>
      <c r="T2508" s="418">
        <f>R2508=S2508</f>
        <v/>
      </c>
      <c r="U2508" s="418">
        <f>AND(MONTH(F2508)=MONTH(Y2508), YEAR(F2508)=YEAR(Y2508))</f>
        <v/>
      </c>
      <c r="V2508" s="418">
        <f>AND(AC2508&lt;&gt;"", 'Company information'!D$4&lt;&gt;"", RIGHT(SUBSTITUTE(AC2508,"-",""),9)=RIGHT(SUBSTITUTE('Company information'!D$4,"-",""),9))</f>
        <v/>
      </c>
      <c r="W2508" s="418">
        <f>AI2508-I2508</f>
        <v/>
      </c>
      <c r="X2508" s="455" t="n"/>
      <c r="Y2508" s="419" t="n">
        <v>44866</v>
      </c>
      <c r="Z2508" s="418" t="inlineStr">
        <is>
          <t>PTI2222412</t>
        </is>
      </c>
      <c r="AA2508" s="418" t="inlineStr"/>
      <c r="AB2508" s="418" t="inlineStr">
        <is>
          <t>បុគ្គលជាប់អាករ</t>
        </is>
      </c>
      <c r="AC2508" s="418" t="inlineStr">
        <is>
          <t>L001-100067123</t>
        </is>
      </c>
      <c r="AD2508" s="418" t="inlineStr">
        <is>
          <t>រីឡាយអេប៊ល សូស អ៊ិនដាសស្រ្ទៀល (ខេមបូឌា)</t>
        </is>
      </c>
      <c r="AE2508" s="455" t="n">
        <v>1085894</v>
      </c>
      <c r="AF2508" s="455" t="n">
        <v>930708</v>
      </c>
      <c r="AG2508" s="455" t="n">
        <v>62115</v>
      </c>
      <c r="AH2508" s="455" t="n">
        <v>0</v>
      </c>
      <c r="AI2508" s="455" t="n">
        <v>93071</v>
      </c>
      <c r="AJ2508" s="455" t="n">
        <v>0</v>
      </c>
      <c r="AK2508" s="455" t="n">
        <v>0</v>
      </c>
      <c r="AL2508" s="455" t="n">
        <v>0</v>
      </c>
      <c r="AM2508" s="455" t="n">
        <v>0</v>
      </c>
      <c r="AN2508" s="455" t="n">
        <v>0</v>
      </c>
      <c r="AO2508" s="455" t="n">
        <v>0</v>
      </c>
      <c r="AP2508" s="455" t="n">
        <v>0</v>
      </c>
      <c r="AQ2508" s="455" t="n">
        <v>0</v>
      </c>
      <c r="AR2508" s="418" t="inlineStr"/>
      <c r="AS2508" s="418" t="inlineStr">
        <is>
          <t>ថ្លៃដឹកជញ្ជូន និងសេវា</t>
        </is>
      </c>
      <c r="AT2508" s="418" t="inlineStr">
        <is>
          <t>បានប្រកាសពន្ធ</t>
        </is>
      </c>
    </row>
    <row r="2509">
      <c r="A2509" s="417" t="n">
        <v>2500</v>
      </c>
      <c r="B2509" s="418" t="inlineStr">
        <is>
          <t>Drinking Water</t>
        </is>
      </c>
      <c r="C2509" s="418" t="inlineStr">
        <is>
          <t>ឃឺន + ណាហ្គែល</t>
        </is>
      </c>
      <c r="D2509" s="418" t="inlineStr">
        <is>
          <t>L001-100045189</t>
        </is>
      </c>
      <c r="E2509" s="418" t="inlineStr">
        <is>
          <t>PTI2222443</t>
        </is>
      </c>
      <c r="F2509" s="419" t="n">
        <v>44572</v>
      </c>
      <c r="G2509" s="420" t="n">
        <v>176802</v>
      </c>
      <c r="H2509" s="418" t="n"/>
      <c r="I2509" s="455" t="n">
        <v>176802</v>
      </c>
      <c r="J2509" s="418">
        <f>IF(L2509&lt;&gt;"",L2509,K2509)</f>
        <v/>
      </c>
      <c r="K2509" s="418">
        <f>IF(AND(T2509=TRUE, U2509=TRUE, V2509=TRUE), IF(W2509&lt;-0.05, "អនុញ្ញាត (អ្នកផ្គត់ផ្គង់ប្រកាសខ្វះ)", "បានប្រកាស (អនុញ្ញាត)"), IF(AND(T2509=FALSE, U2509=FALSE, V2509=FALSE), "ព្យួរទុក (មិនមានទិន្នន័យ)", "ប្រកាសខុស (ព្យួរទុក)"))</f>
        <v/>
      </c>
      <c r="L2509" s="418" t="inlineStr"/>
      <c r="M2509" s="418" t="inlineStr"/>
      <c r="N2509" s="455" t="n"/>
      <c r="O2509" s="455">
        <f>IF(W2509&lt;0,AI2509,I2509)</f>
        <v/>
      </c>
      <c r="P2509" s="455">
        <f>I2509-O2509</f>
        <v/>
      </c>
      <c r="Q2509" s="418" t="n"/>
      <c r="R2509" s="418" t="inlineStr">
        <is>
          <t>PTI2222443</t>
        </is>
      </c>
      <c r="S2509" s="418" t="inlineStr">
        <is>
          <t>PTI2222443</t>
        </is>
      </c>
      <c r="T2509" s="418">
        <f>R2509=S2509</f>
        <v/>
      </c>
      <c r="U2509" s="418">
        <f>AND(MONTH(F2509)=MONTH(Y2509), YEAR(F2509)=YEAR(Y2509))</f>
        <v/>
      </c>
      <c r="V2509" s="418">
        <f>AND(AC2509&lt;&gt;"", 'Company information'!D$4&lt;&gt;"", RIGHT(SUBSTITUTE(AC2509,"-",""),9)=RIGHT(SUBSTITUTE('Company information'!D$4,"-",""),9))</f>
        <v/>
      </c>
      <c r="W2509" s="418">
        <f>AI2509-I2509</f>
        <v/>
      </c>
      <c r="X2509" s="455" t="n"/>
      <c r="Y2509" s="419" t="n">
        <v>44866</v>
      </c>
      <c r="Z2509" s="418" t="inlineStr">
        <is>
          <t>PTI2222443</t>
        </is>
      </c>
      <c r="AA2509" s="418" t="inlineStr"/>
      <c r="AB2509" s="418" t="inlineStr">
        <is>
          <t>បុគ្គលជាប់អាករ</t>
        </is>
      </c>
      <c r="AC2509" s="418" t="inlineStr">
        <is>
          <t>L001-100067123</t>
        </is>
      </c>
      <c r="AD2509" s="418" t="inlineStr">
        <is>
          <t>រីឡាយអេប៊ល សូស អ៊ិនដាសស្រ្ទៀល (ខេមបូឌា)</t>
        </is>
      </c>
      <c r="AE2509" s="455" t="n">
        <v>2006936</v>
      </c>
      <c r="AF2509" s="455" t="n">
        <v>1768019</v>
      </c>
      <c r="AG2509" s="455" t="n">
        <v>62115</v>
      </c>
      <c r="AH2509" s="455" t="n">
        <v>0</v>
      </c>
      <c r="AI2509" s="455" t="n">
        <v>176802</v>
      </c>
      <c r="AJ2509" s="455" t="n">
        <v>0</v>
      </c>
      <c r="AK2509" s="455" t="n">
        <v>0</v>
      </c>
      <c r="AL2509" s="455" t="n">
        <v>0</v>
      </c>
      <c r="AM2509" s="455" t="n">
        <v>0</v>
      </c>
      <c r="AN2509" s="455" t="n">
        <v>0</v>
      </c>
      <c r="AO2509" s="455" t="n">
        <v>0</v>
      </c>
      <c r="AP2509" s="455" t="n">
        <v>0</v>
      </c>
      <c r="AQ2509" s="455" t="n">
        <v>0</v>
      </c>
      <c r="AR2509" s="418" t="inlineStr"/>
      <c r="AS2509" s="418" t="inlineStr">
        <is>
          <t>ថ្លៃដឹកជញ្ជូន និងសេវា</t>
        </is>
      </c>
      <c r="AT2509" s="418" t="inlineStr">
        <is>
          <t>បានប្រកាសពន្ធ</t>
        </is>
      </c>
    </row>
    <row r="2510">
      <c r="A2510" s="417" t="n">
        <v>2501</v>
      </c>
      <c r="B2510" s="418" t="inlineStr">
        <is>
          <t>Drinking Water</t>
        </is>
      </c>
      <c r="C2510" s="418" t="inlineStr">
        <is>
          <t>ឃឺន + ណាហ្គែល</t>
        </is>
      </c>
      <c r="D2510" s="418" t="inlineStr">
        <is>
          <t>L001-100045189</t>
        </is>
      </c>
      <c r="E2510" s="418" t="inlineStr">
        <is>
          <t>PTI2222442</t>
        </is>
      </c>
      <c r="F2510" s="419" t="n">
        <v>44572</v>
      </c>
      <c r="G2510" s="420" t="n">
        <v>187983</v>
      </c>
      <c r="H2510" s="418" t="n"/>
      <c r="I2510" s="455" t="n">
        <v>187983</v>
      </c>
      <c r="J2510" s="418">
        <f>IF(L2510&lt;&gt;"",L2510,K2510)</f>
        <v/>
      </c>
      <c r="K2510" s="418">
        <f>IF(AND(T2510=TRUE, U2510=TRUE, V2510=TRUE), IF(W2510&lt;-0.05, "អនុញ្ញាត (អ្នកផ្គត់ផ្គង់ប្រកាសខ្វះ)", "បានប្រកាស (អនុញ្ញាត)"), IF(AND(T2510=FALSE, U2510=FALSE, V2510=FALSE), "ព្យួរទុក (មិនមានទិន្នន័យ)", "ប្រកាសខុស (ព្យួរទុក)"))</f>
        <v/>
      </c>
      <c r="L2510" s="418" t="inlineStr"/>
      <c r="M2510" s="418" t="inlineStr"/>
      <c r="N2510" s="455" t="n"/>
      <c r="O2510" s="455">
        <f>IF(W2510&lt;0,AI2510,I2510)</f>
        <v/>
      </c>
      <c r="P2510" s="455">
        <f>I2510-O2510</f>
        <v/>
      </c>
      <c r="Q2510" s="418" t="n"/>
      <c r="R2510" s="418" t="inlineStr">
        <is>
          <t>PTI2222442</t>
        </is>
      </c>
      <c r="S2510" s="418" t="inlineStr">
        <is>
          <t>PTI2222442</t>
        </is>
      </c>
      <c r="T2510" s="418">
        <f>R2510=S2510</f>
        <v/>
      </c>
      <c r="U2510" s="418">
        <f>AND(MONTH(F2510)=MONTH(Y2510), YEAR(F2510)=YEAR(Y2510))</f>
        <v/>
      </c>
      <c r="V2510" s="418">
        <f>AND(AC2510&lt;&gt;"", 'Company information'!D$4&lt;&gt;"", RIGHT(SUBSTITUTE(AC2510,"-",""),9)=RIGHT(SUBSTITUTE('Company information'!D$4,"-",""),9))</f>
        <v/>
      </c>
      <c r="W2510" s="418">
        <f>AI2510-I2510</f>
        <v/>
      </c>
      <c r="X2510" s="455" t="n"/>
      <c r="Y2510" s="419" t="n">
        <v>44866</v>
      </c>
      <c r="Z2510" s="418" t="inlineStr">
        <is>
          <t>PTI2222442</t>
        </is>
      </c>
      <c r="AA2510" s="418" t="inlineStr"/>
      <c r="AB2510" s="418" t="inlineStr">
        <is>
          <t>បុគ្គលជាប់អាករ</t>
        </is>
      </c>
      <c r="AC2510" s="418" t="inlineStr">
        <is>
          <t>L001-100067123</t>
        </is>
      </c>
      <c r="AD2510" s="418" t="inlineStr">
        <is>
          <t>រីឡាយអេប៊ល សូស អ៊ិនដាសស្រ្ទៀល (ខេមបូឌា)</t>
        </is>
      </c>
      <c r="AE2510" s="455" t="n">
        <v>2129923</v>
      </c>
      <c r="AF2510" s="455" t="n">
        <v>1879825</v>
      </c>
      <c r="AG2510" s="455" t="n">
        <v>62115</v>
      </c>
      <c r="AH2510" s="455" t="n">
        <v>0</v>
      </c>
      <c r="AI2510" s="455" t="n">
        <v>187983</v>
      </c>
      <c r="AJ2510" s="455" t="n">
        <v>0</v>
      </c>
      <c r="AK2510" s="455" t="n">
        <v>0</v>
      </c>
      <c r="AL2510" s="455" t="n">
        <v>0</v>
      </c>
      <c r="AM2510" s="455" t="n">
        <v>0</v>
      </c>
      <c r="AN2510" s="455" t="n">
        <v>0</v>
      </c>
      <c r="AO2510" s="455" t="n">
        <v>0</v>
      </c>
      <c r="AP2510" s="455" t="n">
        <v>0</v>
      </c>
      <c r="AQ2510" s="455" t="n">
        <v>0</v>
      </c>
      <c r="AR2510" s="418" t="inlineStr"/>
      <c r="AS2510" s="418" t="inlineStr">
        <is>
          <t>ថ្លៃដឹកជញ្ជូន និងសេវា</t>
        </is>
      </c>
      <c r="AT2510" s="418" t="inlineStr">
        <is>
          <t>បានប្រកាសពន្ធ</t>
        </is>
      </c>
    </row>
    <row r="2511">
      <c r="A2511" s="417" t="n">
        <v>2502</v>
      </c>
      <c r="B2511" s="418" t="inlineStr">
        <is>
          <t>Drinking Water</t>
        </is>
      </c>
      <c r="C2511" s="418" t="inlineStr">
        <is>
          <t>ឃឺន + ណាហ្គែល</t>
        </is>
      </c>
      <c r="D2511" s="418" t="inlineStr">
        <is>
          <t>L001-100045189</t>
        </is>
      </c>
      <c r="E2511" s="418" t="inlineStr">
        <is>
          <t>PTI2222441</t>
        </is>
      </c>
      <c r="F2511" s="419" t="n">
        <v>44572</v>
      </c>
      <c r="G2511" s="420" t="n">
        <v>131913</v>
      </c>
      <c r="H2511" s="418" t="n"/>
      <c r="I2511" s="455" t="n">
        <v>131913</v>
      </c>
      <c r="J2511" s="418">
        <f>IF(L2511&lt;&gt;"",L2511,K2511)</f>
        <v/>
      </c>
      <c r="K2511" s="418">
        <f>IF(AND(T2511=TRUE, U2511=TRUE, V2511=TRUE), IF(W2511&lt;-0.05, "អនុញ្ញាត (អ្នកផ្គត់ផ្គង់ប្រកាសខ្វះ)", "បានប្រកាស (អនុញ្ញាត)"), IF(AND(T2511=FALSE, U2511=FALSE, V2511=FALSE), "ព្យួរទុក (មិនមានទិន្នន័យ)", "ប្រកាសខុស (ព្យួរទុក)"))</f>
        <v/>
      </c>
      <c r="L2511" s="418" t="inlineStr"/>
      <c r="M2511" s="418" t="inlineStr"/>
      <c r="N2511" s="455" t="n"/>
      <c r="O2511" s="455">
        <f>IF(W2511&lt;0,AI2511,I2511)</f>
        <v/>
      </c>
      <c r="P2511" s="455">
        <f>I2511-O2511</f>
        <v/>
      </c>
      <c r="Q2511" s="418" t="n"/>
      <c r="R2511" s="418" t="inlineStr">
        <is>
          <t>PTI2222441</t>
        </is>
      </c>
      <c r="S2511" s="418" t="inlineStr">
        <is>
          <t>PTI2222441</t>
        </is>
      </c>
      <c r="T2511" s="418">
        <f>R2511=S2511</f>
        <v/>
      </c>
      <c r="U2511" s="418">
        <f>AND(MONTH(F2511)=MONTH(Y2511), YEAR(F2511)=YEAR(Y2511))</f>
        <v/>
      </c>
      <c r="V2511" s="418">
        <f>AND(AC2511&lt;&gt;"", 'Company information'!D$4&lt;&gt;"", RIGHT(SUBSTITUTE(AC2511,"-",""),9)=RIGHT(SUBSTITUTE('Company information'!D$4,"-",""),9))</f>
        <v/>
      </c>
      <c r="W2511" s="418">
        <f>AI2511-I2511</f>
        <v/>
      </c>
      <c r="X2511" s="455" t="n"/>
      <c r="Y2511" s="419" t="n">
        <v>44866</v>
      </c>
      <c r="Z2511" s="418" t="inlineStr">
        <is>
          <t>PTI2222441</t>
        </is>
      </c>
      <c r="AA2511" s="418" t="inlineStr"/>
      <c r="AB2511" s="418" t="inlineStr">
        <is>
          <t>បុគ្គលជាប់អាករ</t>
        </is>
      </c>
      <c r="AC2511" s="418" t="inlineStr">
        <is>
          <t>L001-100067123</t>
        </is>
      </c>
      <c r="AD2511" s="418" t="inlineStr">
        <is>
          <t>រីឡាយអេប៊ល សូស អ៊ិនដាសស្រ្ទៀល (ខេមបូឌា)</t>
        </is>
      </c>
      <c r="AE2511" s="455" t="n">
        <v>1513163</v>
      </c>
      <c r="AF2511" s="455" t="n">
        <v>1319135</v>
      </c>
      <c r="AG2511" s="455" t="n">
        <v>62115</v>
      </c>
      <c r="AH2511" s="455" t="n">
        <v>0</v>
      </c>
      <c r="AI2511" s="455" t="n">
        <v>131913</v>
      </c>
      <c r="AJ2511" s="455" t="n">
        <v>0</v>
      </c>
      <c r="AK2511" s="455" t="n">
        <v>0</v>
      </c>
      <c r="AL2511" s="455" t="n">
        <v>0</v>
      </c>
      <c r="AM2511" s="455" t="n">
        <v>0</v>
      </c>
      <c r="AN2511" s="455" t="n">
        <v>0</v>
      </c>
      <c r="AO2511" s="455" t="n">
        <v>0</v>
      </c>
      <c r="AP2511" s="455" t="n">
        <v>0</v>
      </c>
      <c r="AQ2511" s="455" t="n">
        <v>0</v>
      </c>
      <c r="AR2511" s="418" t="inlineStr"/>
      <c r="AS2511" s="418" t="inlineStr">
        <is>
          <t>ថ្លៃដឹកជញ្ជូន និងសេវា</t>
        </is>
      </c>
      <c r="AT2511" s="418" t="inlineStr">
        <is>
          <t>បានប្រកាសពន្ធ</t>
        </is>
      </c>
    </row>
    <row r="2512">
      <c r="A2512" s="417" t="n">
        <v>2503</v>
      </c>
      <c r="B2512" s="418" t="inlineStr">
        <is>
          <t>Drinking Water</t>
        </is>
      </c>
      <c r="C2512" s="418" t="inlineStr">
        <is>
          <t>ឃឺន + ណាហ្គែល</t>
        </is>
      </c>
      <c r="D2512" s="418" t="inlineStr">
        <is>
          <t>L001-100045189</t>
        </is>
      </c>
      <c r="E2512" s="418" t="inlineStr">
        <is>
          <t>PTI2222410</t>
        </is>
      </c>
      <c r="F2512" s="419" t="n">
        <v>44572</v>
      </c>
      <c r="G2512" s="420" t="n">
        <v>108972</v>
      </c>
      <c r="H2512" s="418" t="n"/>
      <c r="I2512" s="455" t="n">
        <v>108972</v>
      </c>
      <c r="J2512" s="418">
        <f>IF(L2512&lt;&gt;"",L2512,K2512)</f>
        <v/>
      </c>
      <c r="K2512" s="418">
        <f>IF(AND(T2512=TRUE, U2512=TRUE, V2512=TRUE), IF(W2512&lt;-0.05, "អនុញ្ញាត (អ្នកផ្គត់ផ្គង់ប្រកាសខ្វះ)", "បានប្រកាស (អនុញ្ញាត)"), IF(AND(T2512=FALSE, U2512=FALSE, V2512=FALSE), "ព្យួរទុក (មិនមានទិន្នន័យ)", "ប្រកាសខុស (ព្យួរទុក)"))</f>
        <v/>
      </c>
      <c r="L2512" s="418" t="inlineStr"/>
      <c r="M2512" s="418" t="inlineStr"/>
      <c r="N2512" s="455" t="n"/>
      <c r="O2512" s="455">
        <f>IF(W2512&lt;0,AI2512,I2512)</f>
        <v/>
      </c>
      <c r="P2512" s="455">
        <f>I2512-O2512</f>
        <v/>
      </c>
      <c r="Q2512" s="418" t="n"/>
      <c r="R2512" s="418" t="inlineStr">
        <is>
          <t>PTI2222410</t>
        </is>
      </c>
      <c r="S2512" s="418" t="inlineStr">
        <is>
          <t>PTI2222410</t>
        </is>
      </c>
      <c r="T2512" s="418">
        <f>R2512=S2512</f>
        <v/>
      </c>
      <c r="U2512" s="418">
        <f>AND(MONTH(F2512)=MONTH(Y2512), YEAR(F2512)=YEAR(Y2512))</f>
        <v/>
      </c>
      <c r="V2512" s="418">
        <f>AND(AC2512&lt;&gt;"", 'Company information'!D$4&lt;&gt;"", RIGHT(SUBSTITUTE(AC2512,"-",""),9)=RIGHT(SUBSTITUTE('Company information'!D$4,"-",""),9))</f>
        <v/>
      </c>
      <c r="W2512" s="418">
        <f>AI2512-I2512</f>
        <v/>
      </c>
      <c r="X2512" s="455" t="n"/>
      <c r="Y2512" s="419" t="n">
        <v>44866</v>
      </c>
      <c r="Z2512" s="418" t="inlineStr">
        <is>
          <t>PTI2222410</t>
        </is>
      </c>
      <c r="AA2512" s="418" t="inlineStr"/>
      <c r="AB2512" s="418" t="inlineStr">
        <is>
          <t>បុគ្គលជាប់អាករ</t>
        </is>
      </c>
      <c r="AC2512" s="418" t="inlineStr">
        <is>
          <t>L001-100067123</t>
        </is>
      </c>
      <c r="AD2512" s="418" t="inlineStr">
        <is>
          <t>រីឡាយអេប៊ល សូស អ៊ិនដាសស្រ្ទៀល (ខេមបូឌា)</t>
        </is>
      </c>
      <c r="AE2512" s="455" t="n">
        <v>1260810</v>
      </c>
      <c r="AF2512" s="455" t="n">
        <v>1089723</v>
      </c>
      <c r="AG2512" s="455" t="n">
        <v>62115</v>
      </c>
      <c r="AH2512" s="455" t="n">
        <v>0</v>
      </c>
      <c r="AI2512" s="455" t="n">
        <v>108972</v>
      </c>
      <c r="AJ2512" s="455" t="n">
        <v>0</v>
      </c>
      <c r="AK2512" s="455" t="n">
        <v>0</v>
      </c>
      <c r="AL2512" s="455" t="n">
        <v>0</v>
      </c>
      <c r="AM2512" s="455" t="n">
        <v>0</v>
      </c>
      <c r="AN2512" s="455" t="n">
        <v>0</v>
      </c>
      <c r="AO2512" s="455" t="n">
        <v>0</v>
      </c>
      <c r="AP2512" s="455" t="n">
        <v>0</v>
      </c>
      <c r="AQ2512" s="455" t="n">
        <v>0</v>
      </c>
      <c r="AR2512" s="418" t="inlineStr"/>
      <c r="AS2512" s="418" t="inlineStr">
        <is>
          <t>ថ្លៃដឹកជញ្ជូន និងសេវា</t>
        </is>
      </c>
      <c r="AT2512" s="418" t="inlineStr">
        <is>
          <t>បានប្រកាសពន្ធ</t>
        </is>
      </c>
    </row>
    <row r="2513">
      <c r="A2513" s="417" t="n">
        <v>2504</v>
      </c>
      <c r="B2513" s="418" t="inlineStr">
        <is>
          <t>Drinking Water</t>
        </is>
      </c>
      <c r="C2513" s="418" t="inlineStr">
        <is>
          <t>សូស៊ីយេតេ កុងសេស្យូនែរ ដឺ ឡាអេរ៉ូព័រ</t>
        </is>
      </c>
      <c r="D2513" s="418" t="inlineStr">
        <is>
          <t>L001-100047300</t>
        </is>
      </c>
      <c r="E2513" s="418" t="inlineStr">
        <is>
          <t>2200-072751</t>
        </is>
      </c>
      <c r="F2513" s="419" t="n">
        <v>44924</v>
      </c>
      <c r="G2513" s="420" t="n">
        <v>53555</v>
      </c>
      <c r="H2513" s="418" t="n"/>
      <c r="I2513" s="455" t="n">
        <v>53555</v>
      </c>
      <c r="J2513" s="418">
        <f>IF(L2513&lt;&gt;"",L2513,K2513)</f>
        <v/>
      </c>
      <c r="K2513" s="418">
        <f>IF(AND(T2513=TRUE, U2513=TRUE, V2513=TRUE), IF(W2513&lt;-0.05, "អនុញ្ញាត (អ្នកផ្គត់ផ្គង់ប្រកាសខ្វះ)", "បានប្រកាស (អនុញ្ញាត)"), IF(AND(T2513=FALSE, U2513=FALSE, V2513=FALSE), "ព្យួរទុក (មិនមានទិន្នន័យ)", "ប្រកាសខុស (ព្យួរទុក)"))</f>
        <v/>
      </c>
      <c r="L2513" s="418" t="inlineStr"/>
      <c r="M2513" s="418" t="inlineStr"/>
      <c r="N2513" s="455" t="n"/>
      <c r="O2513" s="455">
        <f>IF(W2513&lt;0,AI2513,I2513)</f>
        <v/>
      </c>
      <c r="P2513" s="455">
        <f>I2513-O2513</f>
        <v/>
      </c>
      <c r="Q2513" s="418" t="n"/>
      <c r="R2513" s="418" t="inlineStr">
        <is>
          <t>2200-072751</t>
        </is>
      </c>
      <c r="S2513" s="418" t="inlineStr"/>
      <c r="T2513" s="418">
        <f>R2513=S2513</f>
        <v/>
      </c>
      <c r="U2513" s="418">
        <f>AND(MONTH(F2513)=MONTH(Y2513), YEAR(F2513)=YEAR(Y2513))</f>
        <v/>
      </c>
      <c r="V2513" s="418">
        <f>AND(AC2513&lt;&gt;"", 'Company information'!D$4&lt;&gt;"", RIGHT(SUBSTITUTE(AC2513,"-",""),9)=RIGHT(SUBSTITUTE('Company information'!D$4,"-",""),9))</f>
        <v/>
      </c>
      <c r="W2513" s="418">
        <f>AI2513-I2513</f>
        <v/>
      </c>
      <c r="X2513" s="455" t="n"/>
      <c r="Y2513" s="417" t="n"/>
      <c r="Z2513" s="418" t="n"/>
      <c r="AA2513" s="418" t="n"/>
      <c r="AB2513" s="418" t="n"/>
      <c r="AC2513" s="418" t="n"/>
      <c r="AD2513" s="418" t="n"/>
      <c r="AE2513" s="455" t="n"/>
      <c r="AF2513" s="455" t="n"/>
      <c r="AG2513" s="455" t="n"/>
      <c r="AH2513" s="455" t="n"/>
      <c r="AI2513" s="455" t="n"/>
      <c r="AJ2513" s="455" t="n"/>
      <c r="AK2513" s="455" t="n"/>
      <c r="AL2513" s="455" t="n"/>
      <c r="AM2513" s="455" t="n"/>
      <c r="AN2513" s="455" t="n"/>
      <c r="AO2513" s="455" t="n"/>
      <c r="AP2513" s="455" t="n"/>
      <c r="AQ2513" s="455" t="n"/>
      <c r="AR2513" s="418" t="n"/>
      <c r="AS2513" s="418" t="n"/>
      <c r="AT2513" s="418" t="n"/>
    </row>
    <row r="2514">
      <c r="A2514" s="417" t="n">
        <v>2505</v>
      </c>
      <c r="B2514" s="418" t="inlineStr">
        <is>
          <t>Drinking Water</t>
        </is>
      </c>
      <c r="C2514" s="418" t="inlineStr">
        <is>
          <t>សូស៊ីយេតេ កុងសេស្យូនែរ ដឺ ឡាអេរ៉ូព័រ</t>
        </is>
      </c>
      <c r="D2514" s="418" t="inlineStr">
        <is>
          <t>L001-100047300</t>
        </is>
      </c>
      <c r="E2514" s="418" t="inlineStr">
        <is>
          <t>2200-072752</t>
        </is>
      </c>
      <c r="F2514" s="419" t="n">
        <v>44924</v>
      </c>
      <c r="G2514" s="420" t="n">
        <v>44299</v>
      </c>
      <c r="H2514" s="418" t="n"/>
      <c r="I2514" s="455" t="n">
        <v>44299</v>
      </c>
      <c r="J2514" s="418">
        <f>IF(L2514&lt;&gt;"",L2514,K2514)</f>
        <v/>
      </c>
      <c r="K2514" s="418">
        <f>IF(AND(T2514=TRUE, U2514=TRUE, V2514=TRUE), IF(W2514&lt;-0.05, "អនុញ្ញាត (អ្នកផ្គត់ផ្គង់ប្រកាសខ្វះ)", "បានប្រកាស (អនុញ្ញាត)"), IF(AND(T2514=FALSE, U2514=FALSE, V2514=FALSE), "ព្យួរទុក (មិនមានទិន្នន័យ)", "ប្រកាសខុស (ព្យួរទុក)"))</f>
        <v/>
      </c>
      <c r="L2514" s="418" t="inlineStr"/>
      <c r="M2514" s="418" t="inlineStr"/>
      <c r="N2514" s="455" t="n"/>
      <c r="O2514" s="455">
        <f>IF(W2514&lt;0,AI2514,I2514)</f>
        <v/>
      </c>
      <c r="P2514" s="455">
        <f>I2514-O2514</f>
        <v/>
      </c>
      <c r="Q2514" s="418" t="n"/>
      <c r="R2514" s="418" t="inlineStr">
        <is>
          <t>2200-072752</t>
        </is>
      </c>
      <c r="S2514" s="418" t="inlineStr"/>
      <c r="T2514" s="418">
        <f>R2514=S2514</f>
        <v/>
      </c>
      <c r="U2514" s="418">
        <f>AND(MONTH(F2514)=MONTH(Y2514), YEAR(F2514)=YEAR(Y2514))</f>
        <v/>
      </c>
      <c r="V2514" s="418">
        <f>AND(AC2514&lt;&gt;"", 'Company information'!D$4&lt;&gt;"", RIGHT(SUBSTITUTE(AC2514,"-",""),9)=RIGHT(SUBSTITUTE('Company information'!D$4,"-",""),9))</f>
        <v/>
      </c>
      <c r="W2514" s="418">
        <f>AI2514-I2514</f>
        <v/>
      </c>
      <c r="X2514" s="455" t="n"/>
      <c r="Y2514" s="417" t="n"/>
      <c r="Z2514" s="418" t="n"/>
      <c r="AA2514" s="418" t="n"/>
      <c r="AB2514" s="418" t="n"/>
      <c r="AC2514" s="418" t="n"/>
      <c r="AD2514" s="418" t="n"/>
      <c r="AE2514" s="455" t="n"/>
      <c r="AF2514" s="455" t="n"/>
      <c r="AG2514" s="455" t="n"/>
      <c r="AH2514" s="455" t="n"/>
      <c r="AI2514" s="455" t="n"/>
      <c r="AJ2514" s="455" t="n"/>
      <c r="AK2514" s="455" t="n"/>
      <c r="AL2514" s="455" t="n"/>
      <c r="AM2514" s="455" t="n"/>
      <c r="AN2514" s="455" t="n"/>
      <c r="AO2514" s="455" t="n"/>
      <c r="AP2514" s="455" t="n"/>
      <c r="AQ2514" s="455" t="n"/>
      <c r="AR2514" s="418" t="n"/>
      <c r="AS2514" s="418" t="n"/>
      <c r="AT2514" s="418" t="n"/>
    </row>
    <row r="2515">
      <c r="A2515" s="417" t="n">
        <v>2506</v>
      </c>
      <c r="B2515" s="418" t="inlineStr">
        <is>
          <t>Drinking Water</t>
        </is>
      </c>
      <c r="C2515" s="418" t="inlineStr">
        <is>
          <t>សូស៊ីយេតេ កុងសេស្យូនែរ ដឺ ឡាអេរ៉ូព័រ</t>
        </is>
      </c>
      <c r="D2515" s="418" t="inlineStr">
        <is>
          <t>L001-100047300</t>
        </is>
      </c>
      <c r="E2515" s="418" t="inlineStr">
        <is>
          <t>2200-072682</t>
        </is>
      </c>
      <c r="F2515" s="419" t="n">
        <v>44924</v>
      </c>
      <c r="G2515" s="420" t="n">
        <v>41960</v>
      </c>
      <c r="H2515" s="418" t="n"/>
      <c r="I2515" s="455" t="n">
        <v>41960</v>
      </c>
      <c r="J2515" s="418">
        <f>IF(L2515&lt;&gt;"",L2515,K2515)</f>
        <v/>
      </c>
      <c r="K2515" s="418">
        <f>IF(AND(T2515=TRUE, U2515=TRUE, V2515=TRUE), IF(W2515&lt;-0.05, "អនុញ្ញាត (អ្នកផ្គត់ផ្គង់ប្រកាសខ្វះ)", "បានប្រកាស (អនុញ្ញាត)"), IF(AND(T2515=FALSE, U2515=FALSE, V2515=FALSE), "ព្យួរទុក (មិនមានទិន្នន័យ)", "ប្រកាសខុស (ព្យួរទុក)"))</f>
        <v/>
      </c>
      <c r="L2515" s="418" t="inlineStr"/>
      <c r="M2515" s="418" t="inlineStr"/>
      <c r="N2515" s="455" t="n"/>
      <c r="O2515" s="455">
        <f>IF(W2515&lt;0,AI2515,I2515)</f>
        <v/>
      </c>
      <c r="P2515" s="455">
        <f>I2515-O2515</f>
        <v/>
      </c>
      <c r="Q2515" s="418" t="n"/>
      <c r="R2515" s="418" t="inlineStr">
        <is>
          <t>2200-072682</t>
        </is>
      </c>
      <c r="S2515" s="418" t="inlineStr"/>
      <c r="T2515" s="418">
        <f>R2515=S2515</f>
        <v/>
      </c>
      <c r="U2515" s="418">
        <f>AND(MONTH(F2515)=MONTH(Y2515), YEAR(F2515)=YEAR(Y2515))</f>
        <v/>
      </c>
      <c r="V2515" s="418">
        <f>AND(AC2515&lt;&gt;"", 'Company information'!D$4&lt;&gt;"", RIGHT(SUBSTITUTE(AC2515,"-",""),9)=RIGHT(SUBSTITUTE('Company information'!D$4,"-",""),9))</f>
        <v/>
      </c>
      <c r="W2515" s="418">
        <f>AI2515-I2515</f>
        <v/>
      </c>
      <c r="X2515" s="455" t="n"/>
      <c r="Y2515" s="417" t="n"/>
      <c r="Z2515" s="418" t="n"/>
      <c r="AA2515" s="418" t="n"/>
      <c r="AB2515" s="418" t="n"/>
      <c r="AC2515" s="418" t="n"/>
      <c r="AD2515" s="418" t="n"/>
      <c r="AE2515" s="455" t="n"/>
      <c r="AF2515" s="455" t="n"/>
      <c r="AG2515" s="455" t="n"/>
      <c r="AH2515" s="455" t="n"/>
      <c r="AI2515" s="455" t="n"/>
      <c r="AJ2515" s="455" t="n"/>
      <c r="AK2515" s="455" t="n"/>
      <c r="AL2515" s="455" t="n"/>
      <c r="AM2515" s="455" t="n"/>
      <c r="AN2515" s="455" t="n"/>
      <c r="AO2515" s="455" t="n"/>
      <c r="AP2515" s="455" t="n"/>
      <c r="AQ2515" s="455" t="n"/>
      <c r="AR2515" s="418" t="n"/>
      <c r="AS2515" s="418" t="n"/>
      <c r="AT2515" s="418" t="n"/>
    </row>
    <row r="2516">
      <c r="A2516" s="417" t="n">
        <v>2507</v>
      </c>
      <c r="B2516" s="418" t="inlineStr">
        <is>
          <t>Drinking Water</t>
        </is>
      </c>
      <c r="C2516" s="418" t="inlineStr">
        <is>
          <t>សូស៊ីយេតេ កុងសេស្យូនែរ ដឺ ឡាអេរ៉ូព័រ</t>
        </is>
      </c>
      <c r="D2516" s="418" t="inlineStr">
        <is>
          <t>L001-100047300</t>
        </is>
      </c>
      <c r="E2516" s="418" t="inlineStr">
        <is>
          <t>2200-072681</t>
        </is>
      </c>
      <c r="F2516" s="419" t="n">
        <v>44924</v>
      </c>
      <c r="G2516" s="420" t="n">
        <v>18212</v>
      </c>
      <c r="H2516" s="418" t="n"/>
      <c r="I2516" s="455" t="n">
        <v>18212</v>
      </c>
      <c r="J2516" s="418">
        <f>IF(L2516&lt;&gt;"",L2516,K2516)</f>
        <v/>
      </c>
      <c r="K2516" s="418">
        <f>IF(AND(T2516=TRUE, U2516=TRUE, V2516=TRUE), IF(W2516&lt;-0.05, "អនុញ្ញាត (អ្នកផ្គត់ផ្គង់ប្រកាសខ្វះ)", "បានប្រកាស (អនុញ្ញាត)"), IF(AND(T2516=FALSE, U2516=FALSE, V2516=FALSE), "ព្យួរទុក (មិនមានទិន្នន័យ)", "ប្រកាសខុស (ព្យួរទុក)"))</f>
        <v/>
      </c>
      <c r="L2516" s="418" t="inlineStr"/>
      <c r="M2516" s="418" t="inlineStr"/>
      <c r="N2516" s="455" t="n"/>
      <c r="O2516" s="455">
        <f>IF(W2516&lt;0,AI2516,I2516)</f>
        <v/>
      </c>
      <c r="P2516" s="455">
        <f>I2516-O2516</f>
        <v/>
      </c>
      <c r="Q2516" s="418" t="n"/>
      <c r="R2516" s="418" t="inlineStr">
        <is>
          <t>2200-072681</t>
        </is>
      </c>
      <c r="S2516" s="418" t="inlineStr"/>
      <c r="T2516" s="418">
        <f>R2516=S2516</f>
        <v/>
      </c>
      <c r="U2516" s="418">
        <f>AND(MONTH(F2516)=MONTH(Y2516), YEAR(F2516)=YEAR(Y2516))</f>
        <v/>
      </c>
      <c r="V2516" s="418">
        <f>AND(AC2516&lt;&gt;"", 'Company information'!D$4&lt;&gt;"", RIGHT(SUBSTITUTE(AC2516,"-",""),9)=RIGHT(SUBSTITUTE('Company information'!D$4,"-",""),9))</f>
        <v/>
      </c>
      <c r="W2516" s="418">
        <f>AI2516-I2516</f>
        <v/>
      </c>
      <c r="X2516" s="455" t="n"/>
      <c r="Y2516" s="417" t="n"/>
      <c r="Z2516" s="418" t="n"/>
      <c r="AA2516" s="418" t="n"/>
      <c r="AB2516" s="418" t="n"/>
      <c r="AC2516" s="418" t="n"/>
      <c r="AD2516" s="418" t="n"/>
      <c r="AE2516" s="455" t="n"/>
      <c r="AF2516" s="455" t="n"/>
      <c r="AG2516" s="455" t="n"/>
      <c r="AH2516" s="455" t="n"/>
      <c r="AI2516" s="455" t="n"/>
      <c r="AJ2516" s="455" t="n"/>
      <c r="AK2516" s="455" t="n"/>
      <c r="AL2516" s="455" t="n"/>
      <c r="AM2516" s="455" t="n"/>
      <c r="AN2516" s="455" t="n"/>
      <c r="AO2516" s="455" t="n"/>
      <c r="AP2516" s="455" t="n"/>
      <c r="AQ2516" s="455" t="n"/>
      <c r="AR2516" s="418" t="n"/>
      <c r="AS2516" s="418" t="n"/>
      <c r="AT2516" s="418" t="n"/>
    </row>
    <row r="2517">
      <c r="A2517" s="417" t="n">
        <v>2508</v>
      </c>
      <c r="B2517" s="418" t="inlineStr">
        <is>
          <t>Drinking Water</t>
        </is>
      </c>
      <c r="C2517" s="418" t="inlineStr">
        <is>
          <t>សូស៊ីយេតេ កុងសេស្យូនែរ ដឺ ឡាអេរ៉ូព័រ</t>
        </is>
      </c>
      <c r="D2517" s="418" t="inlineStr">
        <is>
          <t>L001-100047300</t>
        </is>
      </c>
      <c r="E2517" s="418" t="inlineStr">
        <is>
          <t>2200-071297</t>
        </is>
      </c>
      <c r="F2517" s="419" t="n">
        <v>44916</v>
      </c>
      <c r="G2517" s="420" t="n">
        <v>49688</v>
      </c>
      <c r="H2517" s="418" t="n"/>
      <c r="I2517" s="455" t="n">
        <v>49688</v>
      </c>
      <c r="J2517" s="418">
        <f>IF(L2517&lt;&gt;"",L2517,K2517)</f>
        <v/>
      </c>
      <c r="K2517" s="418">
        <f>IF(AND(T2517=TRUE, U2517=TRUE, V2517=TRUE), IF(W2517&lt;-0.05, "អនុញ្ញាត (អ្នកផ្គត់ផ្គង់ប្រកាសខ្វះ)", "បានប្រកាស (អនុញ្ញាត)"), IF(AND(T2517=FALSE, U2517=FALSE, V2517=FALSE), "ព្យួរទុក (មិនមានទិន្នន័យ)", "ប្រកាសខុស (ព្យួរទុក)"))</f>
        <v/>
      </c>
      <c r="L2517" s="418" t="inlineStr"/>
      <c r="M2517" s="418" t="inlineStr"/>
      <c r="N2517" s="455" t="n"/>
      <c r="O2517" s="455">
        <f>IF(W2517&lt;0,AI2517,I2517)</f>
        <v/>
      </c>
      <c r="P2517" s="455">
        <f>I2517-O2517</f>
        <v/>
      </c>
      <c r="Q2517" s="418" t="n"/>
      <c r="R2517" s="418" t="inlineStr">
        <is>
          <t>2200-071297</t>
        </is>
      </c>
      <c r="S2517" s="418" t="inlineStr"/>
      <c r="T2517" s="418">
        <f>R2517=S2517</f>
        <v/>
      </c>
      <c r="U2517" s="418">
        <f>AND(MONTH(F2517)=MONTH(Y2517), YEAR(F2517)=YEAR(Y2517))</f>
        <v/>
      </c>
      <c r="V2517" s="418">
        <f>AND(AC2517&lt;&gt;"", 'Company information'!D$4&lt;&gt;"", RIGHT(SUBSTITUTE(AC2517,"-",""),9)=RIGHT(SUBSTITUTE('Company information'!D$4,"-",""),9))</f>
        <v/>
      </c>
      <c r="W2517" s="418">
        <f>AI2517-I2517</f>
        <v/>
      </c>
      <c r="X2517" s="455" t="n"/>
      <c r="Y2517" s="417" t="n"/>
      <c r="Z2517" s="418" t="n"/>
      <c r="AA2517" s="418" t="n"/>
      <c r="AB2517" s="418" t="n"/>
      <c r="AC2517" s="418" t="n"/>
      <c r="AD2517" s="418" t="n"/>
      <c r="AE2517" s="455" t="n"/>
      <c r="AF2517" s="455" t="n"/>
      <c r="AG2517" s="455" t="n"/>
      <c r="AH2517" s="455" t="n"/>
      <c r="AI2517" s="455" t="n"/>
      <c r="AJ2517" s="455" t="n"/>
      <c r="AK2517" s="455" t="n"/>
      <c r="AL2517" s="455" t="n"/>
      <c r="AM2517" s="455" t="n"/>
      <c r="AN2517" s="455" t="n"/>
      <c r="AO2517" s="455" t="n"/>
      <c r="AP2517" s="455" t="n"/>
      <c r="AQ2517" s="455" t="n"/>
      <c r="AR2517" s="418" t="n"/>
      <c r="AS2517" s="418" t="n"/>
      <c r="AT2517" s="418" t="n"/>
    </row>
    <row r="2518">
      <c r="A2518" s="417" t="n">
        <v>2509</v>
      </c>
      <c r="B2518" s="418" t="inlineStr">
        <is>
          <t>Drinking Water</t>
        </is>
      </c>
      <c r="C2518" s="418" t="inlineStr">
        <is>
          <t>សូស៊ីយេតេ កុងសេស្យូនែរ ដឺ ឡាអេរ៉ូព័រ</t>
        </is>
      </c>
      <c r="D2518" s="418" t="inlineStr">
        <is>
          <t>L001-100047300</t>
        </is>
      </c>
      <c r="E2518" s="418" t="inlineStr">
        <is>
          <t>2200-071296</t>
        </is>
      </c>
      <c r="F2518" s="419" t="n">
        <v>44916</v>
      </c>
      <c r="G2518" s="420" t="n">
        <v>13074</v>
      </c>
      <c r="H2518" s="418" t="n"/>
      <c r="I2518" s="455" t="n">
        <v>13074</v>
      </c>
      <c r="J2518" s="418">
        <f>IF(L2518&lt;&gt;"",L2518,K2518)</f>
        <v/>
      </c>
      <c r="K2518" s="418">
        <f>IF(AND(T2518=TRUE, U2518=TRUE, V2518=TRUE), IF(W2518&lt;-0.05, "អនុញ្ញាត (អ្នកផ្គត់ផ្គង់ប្រកាសខ្វះ)", "បានប្រកាស (អនុញ្ញាត)"), IF(AND(T2518=FALSE, U2518=FALSE, V2518=FALSE), "ព្យួរទុក (មិនមានទិន្នន័យ)", "ប្រកាសខុស (ព្យួរទុក)"))</f>
        <v/>
      </c>
      <c r="L2518" s="418" t="inlineStr"/>
      <c r="M2518" s="418" t="inlineStr"/>
      <c r="N2518" s="455" t="n"/>
      <c r="O2518" s="455">
        <f>IF(W2518&lt;0,AI2518,I2518)</f>
        <v/>
      </c>
      <c r="P2518" s="455">
        <f>I2518-O2518</f>
        <v/>
      </c>
      <c r="Q2518" s="418" t="n"/>
      <c r="R2518" s="418" t="inlineStr">
        <is>
          <t>2200-071296</t>
        </is>
      </c>
      <c r="S2518" s="418" t="inlineStr"/>
      <c r="T2518" s="418">
        <f>R2518=S2518</f>
        <v/>
      </c>
      <c r="U2518" s="418">
        <f>AND(MONTH(F2518)=MONTH(Y2518), YEAR(F2518)=YEAR(Y2518))</f>
        <v/>
      </c>
      <c r="V2518" s="418">
        <f>AND(AC2518&lt;&gt;"", 'Company information'!D$4&lt;&gt;"", RIGHT(SUBSTITUTE(AC2518,"-",""),9)=RIGHT(SUBSTITUTE('Company information'!D$4,"-",""),9))</f>
        <v/>
      </c>
      <c r="W2518" s="418">
        <f>AI2518-I2518</f>
        <v/>
      </c>
      <c r="X2518" s="455" t="n"/>
      <c r="Y2518" s="417" t="n"/>
      <c r="Z2518" s="418" t="n"/>
      <c r="AA2518" s="418" t="n"/>
      <c r="AB2518" s="418" t="n"/>
      <c r="AC2518" s="418" t="n"/>
      <c r="AD2518" s="418" t="n"/>
      <c r="AE2518" s="455" t="n"/>
      <c r="AF2518" s="455" t="n"/>
      <c r="AG2518" s="455" t="n"/>
      <c r="AH2518" s="455" t="n"/>
      <c r="AI2518" s="455" t="n"/>
      <c r="AJ2518" s="455" t="n"/>
      <c r="AK2518" s="455" t="n"/>
      <c r="AL2518" s="455" t="n"/>
      <c r="AM2518" s="455" t="n"/>
      <c r="AN2518" s="455" t="n"/>
      <c r="AO2518" s="455" t="n"/>
      <c r="AP2518" s="455" t="n"/>
      <c r="AQ2518" s="455" t="n"/>
      <c r="AR2518" s="418" t="n"/>
      <c r="AS2518" s="418" t="n"/>
      <c r="AT2518" s="418" t="n"/>
    </row>
    <row r="2519">
      <c r="A2519" s="417" t="n">
        <v>2510</v>
      </c>
      <c r="B2519" s="418" t="inlineStr">
        <is>
          <t>Drinking Water</t>
        </is>
      </c>
      <c r="C2519" s="418" t="inlineStr">
        <is>
          <t>សូស៊ីយេតេ កុងសេស្យូនែរ ដឺ ឡាអេរ៉ូព័រ</t>
        </is>
      </c>
      <c r="D2519" s="418" t="inlineStr">
        <is>
          <t>L001-100047300</t>
        </is>
      </c>
      <c r="E2519" s="418" t="inlineStr">
        <is>
          <t>2200-071499</t>
        </is>
      </c>
      <c r="F2519" s="419" t="n">
        <v>44917</v>
      </c>
      <c r="G2519" s="420" t="n">
        <v>47865</v>
      </c>
      <c r="H2519" s="418" t="n"/>
      <c r="I2519" s="455" t="n">
        <v>47865</v>
      </c>
      <c r="J2519" s="418">
        <f>IF(L2519&lt;&gt;"",L2519,K2519)</f>
        <v/>
      </c>
      <c r="K2519" s="418">
        <f>IF(AND(T2519=TRUE, U2519=TRUE, V2519=TRUE), IF(W2519&lt;-0.05, "អនុញ្ញាត (អ្នកផ្គត់ផ្គង់ប្រកាសខ្វះ)", "បានប្រកាស (អនុញ្ញាត)"), IF(AND(T2519=FALSE, U2519=FALSE, V2519=FALSE), "ព្យួរទុក (មិនមានទិន្នន័យ)", "ប្រកាសខុស (ព្យួរទុក)"))</f>
        <v/>
      </c>
      <c r="L2519" s="418" t="inlineStr"/>
      <c r="M2519" s="418" t="inlineStr"/>
      <c r="N2519" s="455" t="n"/>
      <c r="O2519" s="455">
        <f>IF(W2519&lt;0,AI2519,I2519)</f>
        <v/>
      </c>
      <c r="P2519" s="455">
        <f>I2519-O2519</f>
        <v/>
      </c>
      <c r="Q2519" s="418" t="n"/>
      <c r="R2519" s="418" t="inlineStr">
        <is>
          <t>2200-071499</t>
        </is>
      </c>
      <c r="S2519" s="418" t="inlineStr"/>
      <c r="T2519" s="418">
        <f>R2519=S2519</f>
        <v/>
      </c>
      <c r="U2519" s="418">
        <f>AND(MONTH(F2519)=MONTH(Y2519), YEAR(F2519)=YEAR(Y2519))</f>
        <v/>
      </c>
      <c r="V2519" s="418">
        <f>AND(AC2519&lt;&gt;"", 'Company information'!D$4&lt;&gt;"", RIGHT(SUBSTITUTE(AC2519,"-",""),9)=RIGHT(SUBSTITUTE('Company information'!D$4,"-",""),9))</f>
        <v/>
      </c>
      <c r="W2519" s="418">
        <f>AI2519-I2519</f>
        <v/>
      </c>
      <c r="X2519" s="455" t="n"/>
      <c r="Y2519" s="417" t="n"/>
      <c r="Z2519" s="418" t="n"/>
      <c r="AA2519" s="418" t="n"/>
      <c r="AB2519" s="418" t="n"/>
      <c r="AC2519" s="418" t="n"/>
      <c r="AD2519" s="418" t="n"/>
      <c r="AE2519" s="455" t="n"/>
      <c r="AF2519" s="455" t="n"/>
      <c r="AG2519" s="455" t="n"/>
      <c r="AH2519" s="455" t="n"/>
      <c r="AI2519" s="455" t="n"/>
      <c r="AJ2519" s="455" t="n"/>
      <c r="AK2519" s="455" t="n"/>
      <c r="AL2519" s="455" t="n"/>
      <c r="AM2519" s="455" t="n"/>
      <c r="AN2519" s="455" t="n"/>
      <c r="AO2519" s="455" t="n"/>
      <c r="AP2519" s="455" t="n"/>
      <c r="AQ2519" s="455" t="n"/>
      <c r="AR2519" s="418" t="n"/>
      <c r="AS2519" s="418" t="n"/>
      <c r="AT2519" s="418" t="n"/>
    </row>
    <row r="2520">
      <c r="A2520" s="417" t="n">
        <v>2511</v>
      </c>
      <c r="B2520" s="418" t="inlineStr">
        <is>
          <t>Drinking Water</t>
        </is>
      </c>
      <c r="C2520" s="418" t="inlineStr">
        <is>
          <t>សូស៊ីយេតេ កុងសេស្យូនែរ ដឺ ឡាអេរ៉ូព័រ</t>
        </is>
      </c>
      <c r="D2520" s="418" t="inlineStr">
        <is>
          <t>L001-100047300</t>
        </is>
      </c>
      <c r="E2520" s="418" t="inlineStr">
        <is>
          <t>2200-071498</t>
        </is>
      </c>
      <c r="F2520" s="419" t="n">
        <v>44917</v>
      </c>
      <c r="G2520" s="420" t="n">
        <v>40656</v>
      </c>
      <c r="H2520" s="418" t="n"/>
      <c r="I2520" s="455" t="n">
        <v>40656</v>
      </c>
      <c r="J2520" s="418">
        <f>IF(L2520&lt;&gt;"",L2520,K2520)</f>
        <v/>
      </c>
      <c r="K2520" s="418">
        <f>IF(AND(T2520=TRUE, U2520=TRUE, V2520=TRUE), IF(W2520&lt;-0.05, "អនុញ្ញាត (អ្នកផ្គត់ផ្គង់ប្រកាសខ្វះ)", "បានប្រកាស (អនុញ្ញាត)"), IF(AND(T2520=FALSE, U2520=FALSE, V2520=FALSE), "ព្យួរទុក (មិនមានទិន្នន័យ)", "ប្រកាសខុស (ព្យួរទុក)"))</f>
        <v/>
      </c>
      <c r="L2520" s="418" t="inlineStr"/>
      <c r="M2520" s="418" t="inlineStr"/>
      <c r="N2520" s="455" t="n"/>
      <c r="O2520" s="455">
        <f>IF(W2520&lt;0,AI2520,I2520)</f>
        <v/>
      </c>
      <c r="P2520" s="455">
        <f>I2520-O2520</f>
        <v/>
      </c>
      <c r="Q2520" s="418" t="n"/>
      <c r="R2520" s="418" t="inlineStr">
        <is>
          <t>2200-071498</t>
        </is>
      </c>
      <c r="S2520" s="418" t="inlineStr"/>
      <c r="T2520" s="418">
        <f>R2520=S2520</f>
        <v/>
      </c>
      <c r="U2520" s="418">
        <f>AND(MONTH(F2520)=MONTH(Y2520), YEAR(F2520)=YEAR(Y2520))</f>
        <v/>
      </c>
      <c r="V2520" s="418">
        <f>AND(AC2520&lt;&gt;"", 'Company information'!D$4&lt;&gt;"", RIGHT(SUBSTITUTE(AC2520,"-",""),9)=RIGHT(SUBSTITUTE('Company information'!D$4,"-",""),9))</f>
        <v/>
      </c>
      <c r="W2520" s="418">
        <f>AI2520-I2520</f>
        <v/>
      </c>
      <c r="X2520" s="455" t="n"/>
      <c r="Y2520" s="417" t="n"/>
      <c r="Z2520" s="418" t="n"/>
      <c r="AA2520" s="418" t="n"/>
      <c r="AB2520" s="418" t="n"/>
      <c r="AC2520" s="418" t="n"/>
      <c r="AD2520" s="418" t="n"/>
      <c r="AE2520" s="455" t="n"/>
      <c r="AF2520" s="455" t="n"/>
      <c r="AG2520" s="455" t="n"/>
      <c r="AH2520" s="455" t="n"/>
      <c r="AI2520" s="455" t="n"/>
      <c r="AJ2520" s="455" t="n"/>
      <c r="AK2520" s="455" t="n"/>
      <c r="AL2520" s="455" t="n"/>
      <c r="AM2520" s="455" t="n"/>
      <c r="AN2520" s="455" t="n"/>
      <c r="AO2520" s="455" t="n"/>
      <c r="AP2520" s="455" t="n"/>
      <c r="AQ2520" s="455" t="n"/>
      <c r="AR2520" s="418" t="n"/>
      <c r="AS2520" s="418" t="n"/>
      <c r="AT2520" s="418" t="n"/>
    </row>
    <row r="2521">
      <c r="A2521" s="417" t="n">
        <v>2512</v>
      </c>
      <c r="B2521" s="418" t="inlineStr">
        <is>
          <t>Lunch for Buyer LC</t>
        </is>
      </c>
      <c r="C2521" s="418" t="inlineStr">
        <is>
          <t>សូស៊ីយេតេ កុងសេស្យូនែរ ដឺ ឡាអេរ៉ូព័រ</t>
        </is>
      </c>
      <c r="D2521" s="418" t="inlineStr">
        <is>
          <t>L001-100047300</t>
        </is>
      </c>
      <c r="E2521" s="418" t="inlineStr">
        <is>
          <t>2200-071497</t>
        </is>
      </c>
      <c r="F2521" s="419" t="n">
        <v>44917</v>
      </c>
      <c r="G2521" s="420" t="n">
        <v>38516</v>
      </c>
      <c r="H2521" s="418" t="n"/>
      <c r="I2521" s="455" t="n">
        <v>38516</v>
      </c>
      <c r="J2521" s="418">
        <f>IF(L2521&lt;&gt;"",L2521,K2521)</f>
        <v/>
      </c>
      <c r="K2521" s="418">
        <f>IF(AND(T2521=TRUE, U2521=TRUE, V2521=TRUE), IF(W2521&lt;-0.05, "អនុញ្ញាត (អ្នកផ្គត់ផ្គង់ប្រកាសខ្វះ)", "បានប្រកាស (អនុញ្ញាត)"), IF(AND(T2521=FALSE, U2521=FALSE, V2521=FALSE), "ព្យួរទុក (មិនមានទិន្នន័យ)", "ប្រកាសខុស (ព្យួរទុក)"))</f>
        <v/>
      </c>
      <c r="L2521" s="418" t="inlineStr"/>
      <c r="M2521" s="418" t="inlineStr"/>
      <c r="N2521" s="455" t="n"/>
      <c r="O2521" s="455">
        <f>IF(W2521&lt;0,AI2521,I2521)</f>
        <v/>
      </c>
      <c r="P2521" s="455">
        <f>I2521-O2521</f>
        <v/>
      </c>
      <c r="Q2521" s="418" t="n"/>
      <c r="R2521" s="418" t="inlineStr">
        <is>
          <t>2200-071497</t>
        </is>
      </c>
      <c r="S2521" s="418" t="inlineStr"/>
      <c r="T2521" s="418">
        <f>R2521=S2521</f>
        <v/>
      </c>
      <c r="U2521" s="418">
        <f>AND(MONTH(F2521)=MONTH(Y2521), YEAR(F2521)=YEAR(Y2521))</f>
        <v/>
      </c>
      <c r="V2521" s="418">
        <f>AND(AC2521&lt;&gt;"", 'Company information'!D$4&lt;&gt;"", RIGHT(SUBSTITUTE(AC2521,"-",""),9)=RIGHT(SUBSTITUTE('Company information'!D$4,"-",""),9))</f>
        <v/>
      </c>
      <c r="W2521" s="418">
        <f>AI2521-I2521</f>
        <v/>
      </c>
      <c r="X2521" s="455" t="n"/>
      <c r="Y2521" s="417" t="n"/>
      <c r="Z2521" s="418" t="n"/>
      <c r="AA2521" s="418" t="n"/>
      <c r="AB2521" s="418" t="n"/>
      <c r="AC2521" s="418" t="n"/>
      <c r="AD2521" s="418" t="n"/>
      <c r="AE2521" s="455" t="n"/>
      <c r="AF2521" s="455" t="n"/>
      <c r="AG2521" s="455" t="n"/>
      <c r="AH2521" s="455" t="n"/>
      <c r="AI2521" s="455" t="n"/>
      <c r="AJ2521" s="455" t="n"/>
      <c r="AK2521" s="455" t="n"/>
      <c r="AL2521" s="455" t="n"/>
      <c r="AM2521" s="455" t="n"/>
      <c r="AN2521" s="455" t="n"/>
      <c r="AO2521" s="455" t="n"/>
      <c r="AP2521" s="455" t="n"/>
      <c r="AQ2521" s="455" t="n"/>
      <c r="AR2521" s="418" t="n"/>
      <c r="AS2521" s="418" t="n"/>
      <c r="AT2521" s="418" t="n"/>
    </row>
    <row r="2522">
      <c r="A2522" s="417" t="n">
        <v>2513</v>
      </c>
      <c r="B2522" s="418" t="inlineStr">
        <is>
          <t>Lunch for Buyer LC</t>
        </is>
      </c>
      <c r="C2522" s="418" t="inlineStr">
        <is>
          <t>សូស៊ីយេតេ កុងសេស្យូនែរ ដឺ ឡាអេរ៉ូព័រ</t>
        </is>
      </c>
      <c r="D2522" s="418" t="inlineStr">
        <is>
          <t>L001-100047300</t>
        </is>
      </c>
      <c r="E2522" s="418" t="inlineStr">
        <is>
          <t>2200-071496</t>
        </is>
      </c>
      <c r="F2522" s="419" t="n">
        <v>44917</v>
      </c>
      <c r="G2522" s="420" t="n">
        <v>16692</v>
      </c>
      <c r="H2522" s="418" t="n"/>
      <c r="I2522" s="455" t="n">
        <v>16692</v>
      </c>
      <c r="J2522" s="418">
        <f>IF(L2522&lt;&gt;"",L2522,K2522)</f>
        <v/>
      </c>
      <c r="K2522" s="418">
        <f>IF(AND(T2522=TRUE, U2522=TRUE, V2522=TRUE), IF(W2522&lt;-0.05, "អនុញ្ញាត (អ្នកផ្គត់ផ្គង់ប្រកាសខ្វះ)", "បានប្រកាស (អនុញ្ញាត)"), IF(AND(T2522=FALSE, U2522=FALSE, V2522=FALSE), "ព្យួរទុក (មិនមានទិន្នន័យ)", "ប្រកាសខុស (ព្យួរទុក)"))</f>
        <v/>
      </c>
      <c r="L2522" s="418" t="inlineStr"/>
      <c r="M2522" s="418" t="inlineStr"/>
      <c r="N2522" s="455" t="n"/>
      <c r="O2522" s="455">
        <f>IF(W2522&lt;0,AI2522,I2522)</f>
        <v/>
      </c>
      <c r="P2522" s="455">
        <f>I2522-O2522</f>
        <v/>
      </c>
      <c r="Q2522" s="418" t="n"/>
      <c r="R2522" s="418" t="inlineStr">
        <is>
          <t>2200-071496</t>
        </is>
      </c>
      <c r="S2522" s="418" t="inlineStr"/>
      <c r="T2522" s="418">
        <f>R2522=S2522</f>
        <v/>
      </c>
      <c r="U2522" s="418">
        <f>AND(MONTH(F2522)=MONTH(Y2522), YEAR(F2522)=YEAR(Y2522))</f>
        <v/>
      </c>
      <c r="V2522" s="418">
        <f>AND(AC2522&lt;&gt;"", 'Company information'!D$4&lt;&gt;"", RIGHT(SUBSTITUTE(AC2522,"-",""),9)=RIGHT(SUBSTITUTE('Company information'!D$4,"-",""),9))</f>
        <v/>
      </c>
      <c r="W2522" s="418">
        <f>AI2522-I2522</f>
        <v/>
      </c>
      <c r="X2522" s="455" t="n"/>
      <c r="Y2522" s="417" t="n"/>
      <c r="Z2522" s="418" t="n"/>
      <c r="AA2522" s="418" t="n"/>
      <c r="AB2522" s="418" t="n"/>
      <c r="AC2522" s="418" t="n"/>
      <c r="AD2522" s="418" t="n"/>
      <c r="AE2522" s="455" t="n"/>
      <c r="AF2522" s="455" t="n"/>
      <c r="AG2522" s="455" t="n"/>
      <c r="AH2522" s="455" t="n"/>
      <c r="AI2522" s="455" t="n"/>
      <c r="AJ2522" s="455" t="n"/>
      <c r="AK2522" s="455" t="n"/>
      <c r="AL2522" s="455" t="n"/>
      <c r="AM2522" s="455" t="n"/>
      <c r="AN2522" s="455" t="n"/>
      <c r="AO2522" s="455" t="n"/>
      <c r="AP2522" s="455" t="n"/>
      <c r="AQ2522" s="455" t="n"/>
      <c r="AR2522" s="418" t="n"/>
      <c r="AS2522" s="418" t="n"/>
      <c r="AT2522" s="418" t="n"/>
    </row>
    <row r="2523">
      <c r="A2523" s="417" t="n">
        <v>2514</v>
      </c>
      <c r="B2523" s="418" t="inlineStr">
        <is>
          <t>Lunch for Buyer LC</t>
        </is>
      </c>
      <c r="C2523" s="418" t="inlineStr">
        <is>
          <t>សូស៊ីយេតេ កុងសេស្យូនែរ ដឺ ឡាអេរ៉ូព័រ</t>
        </is>
      </c>
      <c r="D2523" s="418" t="inlineStr">
        <is>
          <t>L001-100047300</t>
        </is>
      </c>
      <c r="E2523" s="418" t="inlineStr">
        <is>
          <t>2200-070250</t>
        </is>
      </c>
      <c r="F2523" s="419" t="n">
        <v>44910</v>
      </c>
      <c r="G2523" s="420" t="n">
        <v>32939</v>
      </c>
      <c r="H2523" s="418" t="n"/>
      <c r="I2523" s="455" t="n">
        <v>32939</v>
      </c>
      <c r="J2523" s="418">
        <f>IF(L2523&lt;&gt;"",L2523,K2523)</f>
        <v/>
      </c>
      <c r="K2523" s="418">
        <f>IF(AND(T2523=TRUE, U2523=TRUE, V2523=TRUE), IF(W2523&lt;-0.05, "អនុញ្ញាត (អ្នកផ្គត់ផ្គង់ប្រកាសខ្វះ)", "បានប្រកាស (អនុញ្ញាត)"), IF(AND(T2523=FALSE, U2523=FALSE, V2523=FALSE), "ព្យួរទុក (មិនមានទិន្នន័យ)", "ប្រកាសខុស (ព្យួរទុក)"))</f>
        <v/>
      </c>
      <c r="L2523" s="418" t="inlineStr"/>
      <c r="M2523" s="418" t="inlineStr"/>
      <c r="N2523" s="455" t="n"/>
      <c r="O2523" s="455">
        <f>IF(W2523&lt;0,AI2523,I2523)</f>
        <v/>
      </c>
      <c r="P2523" s="455">
        <f>I2523-O2523</f>
        <v/>
      </c>
      <c r="Q2523" s="418" t="n"/>
      <c r="R2523" s="418" t="inlineStr">
        <is>
          <t>2200-070250</t>
        </is>
      </c>
      <c r="S2523" s="418" t="inlineStr"/>
      <c r="T2523" s="418">
        <f>R2523=S2523</f>
        <v/>
      </c>
      <c r="U2523" s="418">
        <f>AND(MONTH(F2523)=MONTH(Y2523), YEAR(F2523)=YEAR(Y2523))</f>
        <v/>
      </c>
      <c r="V2523" s="418">
        <f>AND(AC2523&lt;&gt;"", 'Company information'!D$4&lt;&gt;"", RIGHT(SUBSTITUTE(AC2523,"-",""),9)=RIGHT(SUBSTITUTE('Company information'!D$4,"-",""),9))</f>
        <v/>
      </c>
      <c r="W2523" s="418">
        <f>AI2523-I2523</f>
        <v/>
      </c>
      <c r="X2523" s="455" t="n"/>
      <c r="Y2523" s="417" t="n"/>
      <c r="Z2523" s="418" t="n"/>
      <c r="AA2523" s="418" t="n"/>
      <c r="AB2523" s="418" t="n"/>
      <c r="AC2523" s="418" t="n"/>
      <c r="AD2523" s="418" t="n"/>
      <c r="AE2523" s="455" t="n"/>
      <c r="AF2523" s="455" t="n"/>
      <c r="AG2523" s="455" t="n"/>
      <c r="AH2523" s="455" t="n"/>
      <c r="AI2523" s="455" t="n"/>
      <c r="AJ2523" s="455" t="n"/>
      <c r="AK2523" s="455" t="n"/>
      <c r="AL2523" s="455" t="n"/>
      <c r="AM2523" s="455" t="n"/>
      <c r="AN2523" s="455" t="n"/>
      <c r="AO2523" s="455" t="n"/>
      <c r="AP2523" s="455" t="n"/>
      <c r="AQ2523" s="455" t="n"/>
      <c r="AR2523" s="418" t="n"/>
      <c r="AS2523" s="418" t="n"/>
      <c r="AT2523" s="418" t="n"/>
    </row>
    <row r="2524">
      <c r="A2524" s="417" t="n">
        <v>2515</v>
      </c>
      <c r="B2524" s="418" t="inlineStr">
        <is>
          <t>Lunch for Buyer LC</t>
        </is>
      </c>
      <c r="C2524" s="418" t="inlineStr">
        <is>
          <t>សូស៊ីយេតេ កុងសេស្យូនែរ ដឺ ឡាអេរ៉ូព័រ</t>
        </is>
      </c>
      <c r="D2524" s="418" t="inlineStr">
        <is>
          <t>L001-100047300</t>
        </is>
      </c>
      <c r="E2524" s="418" t="inlineStr">
        <is>
          <t>2200-070249</t>
        </is>
      </c>
      <c r="F2524" s="419" t="n">
        <v>44910</v>
      </c>
      <c r="G2524" s="420" t="n">
        <v>1218</v>
      </c>
      <c r="H2524" s="418" t="n"/>
      <c r="I2524" s="455" t="n">
        <v>1218</v>
      </c>
      <c r="J2524" s="418">
        <f>IF(L2524&lt;&gt;"",L2524,K2524)</f>
        <v/>
      </c>
      <c r="K2524" s="418">
        <f>IF(AND(T2524=TRUE, U2524=TRUE, V2524=TRUE), IF(W2524&lt;-0.05, "អនុញ្ញាត (អ្នកផ្គត់ផ្គង់ប្រកាសខ្វះ)", "បានប្រកាស (អនុញ្ញាត)"), IF(AND(T2524=FALSE, U2524=FALSE, V2524=FALSE), "ព្យួរទុក (មិនមានទិន្នន័យ)", "ប្រកាសខុស (ព្យួរទុក)"))</f>
        <v/>
      </c>
      <c r="L2524" s="418" t="inlineStr"/>
      <c r="M2524" s="418" t="inlineStr"/>
      <c r="N2524" s="455" t="n"/>
      <c r="O2524" s="455">
        <f>IF(W2524&lt;0,AI2524,I2524)</f>
        <v/>
      </c>
      <c r="P2524" s="455">
        <f>I2524-O2524</f>
        <v/>
      </c>
      <c r="Q2524" s="418" t="n"/>
      <c r="R2524" s="418" t="inlineStr">
        <is>
          <t>2200-070249</t>
        </is>
      </c>
      <c r="S2524" s="418" t="inlineStr"/>
      <c r="T2524" s="418">
        <f>R2524=S2524</f>
        <v/>
      </c>
      <c r="U2524" s="418">
        <f>AND(MONTH(F2524)=MONTH(Y2524), YEAR(F2524)=YEAR(Y2524))</f>
        <v/>
      </c>
      <c r="V2524" s="418">
        <f>AND(AC2524&lt;&gt;"", 'Company information'!D$4&lt;&gt;"", RIGHT(SUBSTITUTE(AC2524,"-",""),9)=RIGHT(SUBSTITUTE('Company information'!D$4,"-",""),9))</f>
        <v/>
      </c>
      <c r="W2524" s="418">
        <f>AI2524-I2524</f>
        <v/>
      </c>
      <c r="X2524" s="455" t="n"/>
      <c r="Y2524" s="417" t="n"/>
      <c r="Z2524" s="418" t="n"/>
      <c r="AA2524" s="418" t="n"/>
      <c r="AB2524" s="418" t="n"/>
      <c r="AC2524" s="418" t="n"/>
      <c r="AD2524" s="418" t="n"/>
      <c r="AE2524" s="455" t="n"/>
      <c r="AF2524" s="455" t="n"/>
      <c r="AG2524" s="455" t="n"/>
      <c r="AH2524" s="455" t="n"/>
      <c r="AI2524" s="455" t="n"/>
      <c r="AJ2524" s="455" t="n"/>
      <c r="AK2524" s="455" t="n"/>
      <c r="AL2524" s="455" t="n"/>
      <c r="AM2524" s="455" t="n"/>
      <c r="AN2524" s="455" t="n"/>
      <c r="AO2524" s="455" t="n"/>
      <c r="AP2524" s="455" t="n"/>
      <c r="AQ2524" s="455" t="n"/>
      <c r="AR2524" s="418" t="n"/>
      <c r="AS2524" s="418" t="n"/>
      <c r="AT2524" s="418" t="n"/>
    </row>
    <row r="2525">
      <c r="A2525" s="417" t="n">
        <v>2516</v>
      </c>
      <c r="B2525" s="418" t="inlineStr">
        <is>
          <t>Drinking water</t>
        </is>
      </c>
      <c r="C2525" s="418" t="inlineStr">
        <is>
          <t>សូស៊ីយេតេ កុងសេស្យូនែរ ដឺ ឡាអេរ៉ូព័រ</t>
        </is>
      </c>
      <c r="D2525" s="418" t="inlineStr">
        <is>
          <t>L001-100047300</t>
        </is>
      </c>
      <c r="E2525" s="418" t="inlineStr">
        <is>
          <t>2200-070247</t>
        </is>
      </c>
      <c r="F2525" s="419" t="n">
        <v>44910</v>
      </c>
      <c r="G2525" s="420" t="n">
        <v>39842</v>
      </c>
      <c r="H2525" s="418" t="n"/>
      <c r="I2525" s="455" t="n">
        <v>39842</v>
      </c>
      <c r="J2525" s="418">
        <f>IF(L2525&lt;&gt;"",L2525,K2525)</f>
        <v/>
      </c>
      <c r="K2525" s="418">
        <f>IF(AND(T2525=TRUE, U2525=TRUE, V2525=TRUE), IF(W2525&lt;-0.05, "អនុញ្ញាត (អ្នកផ្គត់ផ្គង់ប្រកាសខ្វះ)", "បានប្រកាស (អនុញ្ញាត)"), IF(AND(T2525=FALSE, U2525=FALSE, V2525=FALSE), "ព្យួរទុក (មិនមានទិន្នន័យ)", "ប្រកាសខុស (ព្យួរទុក)"))</f>
        <v/>
      </c>
      <c r="L2525" s="418" t="inlineStr"/>
      <c r="M2525" s="418" t="inlineStr"/>
      <c r="N2525" s="455" t="n"/>
      <c r="O2525" s="455">
        <f>IF(W2525&lt;0,AI2525,I2525)</f>
        <v/>
      </c>
      <c r="P2525" s="455">
        <f>I2525-O2525</f>
        <v/>
      </c>
      <c r="Q2525" s="418" t="n"/>
      <c r="R2525" s="418" t="inlineStr">
        <is>
          <t>2200-070247</t>
        </is>
      </c>
      <c r="S2525" s="418" t="inlineStr"/>
      <c r="T2525" s="418">
        <f>R2525=S2525</f>
        <v/>
      </c>
      <c r="U2525" s="418">
        <f>AND(MONTH(F2525)=MONTH(Y2525), YEAR(F2525)=YEAR(Y2525))</f>
        <v/>
      </c>
      <c r="V2525" s="418">
        <f>AND(AC2525&lt;&gt;"", 'Company information'!D$4&lt;&gt;"", RIGHT(SUBSTITUTE(AC2525,"-",""),9)=RIGHT(SUBSTITUTE('Company information'!D$4,"-",""),9))</f>
        <v/>
      </c>
      <c r="W2525" s="418">
        <f>AI2525-I2525</f>
        <v/>
      </c>
      <c r="X2525" s="455" t="n"/>
      <c r="Y2525" s="417" t="n"/>
      <c r="Z2525" s="418" t="n"/>
      <c r="AA2525" s="418" t="n"/>
      <c r="AB2525" s="418" t="n"/>
      <c r="AC2525" s="418" t="n"/>
      <c r="AD2525" s="418" t="n"/>
      <c r="AE2525" s="455" t="n"/>
      <c r="AF2525" s="455" t="n"/>
      <c r="AG2525" s="455" t="n"/>
      <c r="AH2525" s="455" t="n"/>
      <c r="AI2525" s="455" t="n"/>
      <c r="AJ2525" s="455" t="n"/>
      <c r="AK2525" s="455" t="n"/>
      <c r="AL2525" s="455" t="n"/>
      <c r="AM2525" s="455" t="n"/>
      <c r="AN2525" s="455" t="n"/>
      <c r="AO2525" s="455" t="n"/>
      <c r="AP2525" s="455" t="n"/>
      <c r="AQ2525" s="455" t="n"/>
      <c r="AR2525" s="418" t="n"/>
      <c r="AS2525" s="418" t="n"/>
      <c r="AT2525" s="418" t="n"/>
    </row>
    <row r="2526">
      <c r="A2526" s="417" t="n">
        <v>2517</v>
      </c>
      <c r="B2526" s="418" t="inlineStr">
        <is>
          <t>Drinking water</t>
        </is>
      </c>
      <c r="C2526" s="418" t="inlineStr">
        <is>
          <t>សូស៊ីយេតេ កុងសេស្យូនែរ ដឺ ឡាអេរ៉ូព័រ</t>
        </is>
      </c>
      <c r="D2526" s="418" t="inlineStr">
        <is>
          <t>L001-100047300</t>
        </is>
      </c>
      <c r="E2526" s="418" t="inlineStr">
        <is>
          <t>2200-070248</t>
        </is>
      </c>
      <c r="F2526" s="419" t="n">
        <v>44910</v>
      </c>
      <c r="G2526" s="420" t="n">
        <v>855</v>
      </c>
      <c r="H2526" s="418" t="n"/>
      <c r="I2526" s="455" t="n">
        <v>855</v>
      </c>
      <c r="J2526" s="418">
        <f>IF(L2526&lt;&gt;"",L2526,K2526)</f>
        <v/>
      </c>
      <c r="K2526" s="418">
        <f>IF(AND(T2526=TRUE, U2526=TRUE, V2526=TRUE), IF(W2526&lt;-0.05, "អនុញ្ញាត (អ្នកផ្គត់ផ្គង់ប្រកាសខ្វះ)", "បានប្រកាស (អនុញ្ញាត)"), IF(AND(T2526=FALSE, U2526=FALSE, V2526=FALSE), "ព្យួរទុក (មិនមានទិន្នន័យ)", "ប្រកាសខុស (ព្យួរទុក)"))</f>
        <v/>
      </c>
      <c r="L2526" s="418" t="inlineStr"/>
      <c r="M2526" s="418" t="inlineStr"/>
      <c r="N2526" s="455" t="n"/>
      <c r="O2526" s="455">
        <f>IF(W2526&lt;0,AI2526,I2526)</f>
        <v/>
      </c>
      <c r="P2526" s="455">
        <f>I2526-O2526</f>
        <v/>
      </c>
      <c r="Q2526" s="418" t="n"/>
      <c r="R2526" s="418" t="inlineStr">
        <is>
          <t>2200-070248</t>
        </is>
      </c>
      <c r="S2526" s="418" t="inlineStr"/>
      <c r="T2526" s="418">
        <f>R2526=S2526</f>
        <v/>
      </c>
      <c r="U2526" s="418">
        <f>AND(MONTH(F2526)=MONTH(Y2526), YEAR(F2526)=YEAR(Y2526))</f>
        <v/>
      </c>
      <c r="V2526" s="418">
        <f>AND(AC2526&lt;&gt;"", 'Company information'!D$4&lt;&gt;"", RIGHT(SUBSTITUTE(AC2526,"-",""),9)=RIGHT(SUBSTITUTE('Company information'!D$4,"-",""),9))</f>
        <v/>
      </c>
      <c r="W2526" s="418">
        <f>AI2526-I2526</f>
        <v/>
      </c>
      <c r="X2526" s="455" t="n"/>
      <c r="Y2526" s="417" t="n"/>
      <c r="Z2526" s="418" t="n"/>
      <c r="AA2526" s="418" t="n"/>
      <c r="AB2526" s="418" t="n"/>
      <c r="AC2526" s="418" t="n"/>
      <c r="AD2526" s="418" t="n"/>
      <c r="AE2526" s="455" t="n"/>
      <c r="AF2526" s="455" t="n"/>
      <c r="AG2526" s="455" t="n"/>
      <c r="AH2526" s="455" t="n"/>
      <c r="AI2526" s="455" t="n"/>
      <c r="AJ2526" s="455" t="n"/>
      <c r="AK2526" s="455" t="n"/>
      <c r="AL2526" s="455" t="n"/>
      <c r="AM2526" s="455" t="n"/>
      <c r="AN2526" s="455" t="n"/>
      <c r="AO2526" s="455" t="n"/>
      <c r="AP2526" s="455" t="n"/>
      <c r="AQ2526" s="455" t="n"/>
      <c r="AR2526" s="418" t="n"/>
      <c r="AS2526" s="418" t="n"/>
      <c r="AT2526" s="418" t="n"/>
    </row>
    <row r="2527">
      <c r="A2527" s="417" t="n">
        <v>2518</v>
      </c>
      <c r="B2527" s="418" t="inlineStr">
        <is>
          <t>Drinking water</t>
        </is>
      </c>
      <c r="C2527" s="418" t="inlineStr">
        <is>
          <t>សូស៊ីយេតេ កុងសេស្យូនែរ ដឺ ឡាអេរ៉ូព័រ</t>
        </is>
      </c>
      <c r="D2527" s="418" t="inlineStr">
        <is>
          <t>L001-100047300</t>
        </is>
      </c>
      <c r="E2527" s="418" t="inlineStr">
        <is>
          <t>2200-070245</t>
        </is>
      </c>
      <c r="F2527" s="419" t="n">
        <v>44910</v>
      </c>
      <c r="G2527" s="420" t="n">
        <v>18341</v>
      </c>
      <c r="H2527" s="418" t="n"/>
      <c r="I2527" s="455" t="n">
        <v>18341</v>
      </c>
      <c r="J2527" s="418">
        <f>IF(L2527&lt;&gt;"",L2527,K2527)</f>
        <v/>
      </c>
      <c r="K2527" s="418">
        <f>IF(AND(T2527=TRUE, U2527=TRUE, V2527=TRUE), IF(W2527&lt;-0.05, "អនុញ្ញាត (អ្នកផ្គត់ផ្គង់ប្រកាសខ្វះ)", "បានប្រកាស (អនុញ្ញាត)"), IF(AND(T2527=FALSE, U2527=FALSE, V2527=FALSE), "ព្យួរទុក (មិនមានទិន្នន័យ)", "ប្រកាសខុស (ព្យួរទុក)"))</f>
        <v/>
      </c>
      <c r="L2527" s="418" t="inlineStr"/>
      <c r="M2527" s="418" t="inlineStr"/>
      <c r="N2527" s="455" t="n"/>
      <c r="O2527" s="455">
        <f>IF(W2527&lt;0,AI2527,I2527)</f>
        <v/>
      </c>
      <c r="P2527" s="455">
        <f>I2527-O2527</f>
        <v/>
      </c>
      <c r="Q2527" s="418" t="n"/>
      <c r="R2527" s="418" t="inlineStr">
        <is>
          <t>2200-070245</t>
        </is>
      </c>
      <c r="S2527" s="418" t="inlineStr"/>
      <c r="T2527" s="418">
        <f>R2527=S2527</f>
        <v/>
      </c>
      <c r="U2527" s="418">
        <f>AND(MONTH(F2527)=MONTH(Y2527), YEAR(F2527)=YEAR(Y2527))</f>
        <v/>
      </c>
      <c r="V2527" s="418">
        <f>AND(AC2527&lt;&gt;"", 'Company information'!D$4&lt;&gt;"", RIGHT(SUBSTITUTE(AC2527,"-",""),9)=RIGHT(SUBSTITUTE('Company information'!D$4,"-",""),9))</f>
        <v/>
      </c>
      <c r="W2527" s="418">
        <f>AI2527-I2527</f>
        <v/>
      </c>
      <c r="X2527" s="455" t="n"/>
      <c r="Y2527" s="417" t="n"/>
      <c r="Z2527" s="418" t="n"/>
      <c r="AA2527" s="418" t="n"/>
      <c r="AB2527" s="418" t="n"/>
      <c r="AC2527" s="418" t="n"/>
      <c r="AD2527" s="418" t="n"/>
      <c r="AE2527" s="455" t="n"/>
      <c r="AF2527" s="455" t="n"/>
      <c r="AG2527" s="455" t="n"/>
      <c r="AH2527" s="455" t="n"/>
      <c r="AI2527" s="455" t="n"/>
      <c r="AJ2527" s="455" t="n"/>
      <c r="AK2527" s="455" t="n"/>
      <c r="AL2527" s="455" t="n"/>
      <c r="AM2527" s="455" t="n"/>
      <c r="AN2527" s="455" t="n"/>
      <c r="AO2527" s="455" t="n"/>
      <c r="AP2527" s="455" t="n"/>
      <c r="AQ2527" s="455" t="n"/>
      <c r="AR2527" s="418" t="n"/>
      <c r="AS2527" s="418" t="n"/>
      <c r="AT2527" s="418" t="n"/>
    </row>
    <row r="2528">
      <c r="A2528" s="417" t="n">
        <v>2519</v>
      </c>
      <c r="B2528" s="418" t="inlineStr">
        <is>
          <t>Drinking water</t>
        </is>
      </c>
      <c r="C2528" s="418" t="inlineStr">
        <is>
          <t>សូស៊ីយេតេ កុងសេស្យូនែរ ដឺ ឡាអេរ៉ូព័រ</t>
        </is>
      </c>
      <c r="D2528" s="418" t="inlineStr">
        <is>
          <t>L001-100047300</t>
        </is>
      </c>
      <c r="E2528" s="418" t="inlineStr">
        <is>
          <t>2200-070246</t>
        </is>
      </c>
      <c r="F2528" s="419" t="n">
        <v>44910</v>
      </c>
      <c r="G2528" s="420" t="n">
        <v>822</v>
      </c>
      <c r="H2528" s="418" t="n"/>
      <c r="I2528" s="455" t="n">
        <v>822</v>
      </c>
      <c r="J2528" s="418">
        <f>IF(L2528&lt;&gt;"",L2528,K2528)</f>
        <v/>
      </c>
      <c r="K2528" s="418">
        <f>IF(AND(T2528=TRUE, U2528=TRUE, V2528=TRUE), IF(W2528&lt;-0.05, "អនុញ្ញាត (អ្នកផ្គត់ផ្គង់ប្រកាសខ្វះ)", "បានប្រកាស (អនុញ្ញាត)"), IF(AND(T2528=FALSE, U2528=FALSE, V2528=FALSE), "ព្យួរទុក (មិនមានទិន្នន័យ)", "ប្រកាសខុស (ព្យួរទុក)"))</f>
        <v/>
      </c>
      <c r="L2528" s="418" t="inlineStr"/>
      <c r="M2528" s="418" t="inlineStr"/>
      <c r="N2528" s="455" t="n"/>
      <c r="O2528" s="455">
        <f>IF(W2528&lt;0,AI2528,I2528)</f>
        <v/>
      </c>
      <c r="P2528" s="455">
        <f>I2528-O2528</f>
        <v/>
      </c>
      <c r="Q2528" s="418" t="n"/>
      <c r="R2528" s="418" t="inlineStr">
        <is>
          <t>2200-070246</t>
        </is>
      </c>
      <c r="S2528" s="418" t="inlineStr"/>
      <c r="T2528" s="418">
        <f>R2528=S2528</f>
        <v/>
      </c>
      <c r="U2528" s="418">
        <f>AND(MONTH(F2528)=MONTH(Y2528), YEAR(F2528)=YEAR(Y2528))</f>
        <v/>
      </c>
      <c r="V2528" s="418">
        <f>AND(AC2528&lt;&gt;"", 'Company information'!D$4&lt;&gt;"", RIGHT(SUBSTITUTE(AC2528,"-",""),9)=RIGHT(SUBSTITUTE('Company information'!D$4,"-",""),9))</f>
        <v/>
      </c>
      <c r="W2528" s="418">
        <f>AI2528-I2528</f>
        <v/>
      </c>
      <c r="X2528" s="455" t="n"/>
      <c r="Y2528" s="417" t="n"/>
      <c r="Z2528" s="418" t="n"/>
      <c r="AA2528" s="418" t="n"/>
      <c r="AB2528" s="418" t="n"/>
      <c r="AC2528" s="418" t="n"/>
      <c r="AD2528" s="418" t="n"/>
      <c r="AE2528" s="455" t="n"/>
      <c r="AF2528" s="455" t="n"/>
      <c r="AG2528" s="455" t="n"/>
      <c r="AH2528" s="455" t="n"/>
      <c r="AI2528" s="455" t="n"/>
      <c r="AJ2528" s="455" t="n"/>
      <c r="AK2528" s="455" t="n"/>
      <c r="AL2528" s="455" t="n"/>
      <c r="AM2528" s="455" t="n"/>
      <c r="AN2528" s="455" t="n"/>
      <c r="AO2528" s="455" t="n"/>
      <c r="AP2528" s="455" t="n"/>
      <c r="AQ2528" s="455" t="n"/>
      <c r="AR2528" s="418" t="n"/>
      <c r="AS2528" s="418" t="n"/>
      <c r="AT2528" s="418" t="n"/>
    </row>
    <row r="2529">
      <c r="A2529" s="417" t="n">
        <v>2520</v>
      </c>
      <c r="B2529" s="418" t="inlineStr">
        <is>
          <t>Drinking water</t>
        </is>
      </c>
      <c r="C2529" s="418" t="inlineStr">
        <is>
          <t>សូស៊ីយេតេ កុងសេស្យូនែរ ដឺ ឡាអេរ៉ូព័រ</t>
        </is>
      </c>
      <c r="D2529" s="418" t="inlineStr">
        <is>
          <t>L001-100047300</t>
        </is>
      </c>
      <c r="E2529" s="418" t="inlineStr">
        <is>
          <t>2200-070244</t>
        </is>
      </c>
      <c r="F2529" s="419" t="n">
        <v>44910</v>
      </c>
      <c r="G2529" s="420" t="n">
        <v>6836</v>
      </c>
      <c r="H2529" s="418" t="n"/>
      <c r="I2529" s="455" t="n">
        <v>6836</v>
      </c>
      <c r="J2529" s="418">
        <f>IF(L2529&lt;&gt;"",L2529,K2529)</f>
        <v/>
      </c>
      <c r="K2529" s="418">
        <f>IF(AND(T2529=TRUE, U2529=TRUE, V2529=TRUE), IF(W2529&lt;-0.05, "អនុញ្ញាត (អ្នកផ្គត់ផ្គង់ប្រកាសខ្វះ)", "បានប្រកាស (អនុញ្ញាត)"), IF(AND(T2529=FALSE, U2529=FALSE, V2529=FALSE), "ព្យួរទុក (មិនមានទិន្នន័យ)", "ប្រកាសខុស (ព្យួរទុក)"))</f>
        <v/>
      </c>
      <c r="L2529" s="418" t="inlineStr"/>
      <c r="M2529" s="418" t="inlineStr"/>
      <c r="N2529" s="455" t="n"/>
      <c r="O2529" s="455">
        <f>IF(W2529&lt;0,AI2529,I2529)</f>
        <v/>
      </c>
      <c r="P2529" s="455">
        <f>I2529-O2529</f>
        <v/>
      </c>
      <c r="Q2529" s="418" t="n"/>
      <c r="R2529" s="418" t="inlineStr">
        <is>
          <t>2200-070244</t>
        </is>
      </c>
      <c r="S2529" s="418" t="inlineStr"/>
      <c r="T2529" s="418">
        <f>R2529=S2529</f>
        <v/>
      </c>
      <c r="U2529" s="418">
        <f>AND(MONTH(F2529)=MONTH(Y2529), YEAR(F2529)=YEAR(Y2529))</f>
        <v/>
      </c>
      <c r="V2529" s="418">
        <f>AND(AC2529&lt;&gt;"", 'Company information'!D$4&lt;&gt;"", RIGHT(SUBSTITUTE(AC2529,"-",""),9)=RIGHT(SUBSTITUTE('Company information'!D$4,"-",""),9))</f>
        <v/>
      </c>
      <c r="W2529" s="418">
        <f>AI2529-I2529</f>
        <v/>
      </c>
      <c r="X2529" s="455" t="n"/>
      <c r="Y2529" s="417" t="n"/>
      <c r="Z2529" s="418" t="n"/>
      <c r="AA2529" s="418" t="n"/>
      <c r="AB2529" s="418" t="n"/>
      <c r="AC2529" s="418" t="n"/>
      <c r="AD2529" s="418" t="n"/>
      <c r="AE2529" s="455" t="n"/>
      <c r="AF2529" s="455" t="n"/>
      <c r="AG2529" s="455" t="n"/>
      <c r="AH2529" s="455" t="n"/>
      <c r="AI2529" s="455" t="n"/>
      <c r="AJ2529" s="455" t="n"/>
      <c r="AK2529" s="455" t="n"/>
      <c r="AL2529" s="455" t="n"/>
      <c r="AM2529" s="455" t="n"/>
      <c r="AN2529" s="455" t="n"/>
      <c r="AO2529" s="455" t="n"/>
      <c r="AP2529" s="455" t="n"/>
      <c r="AQ2529" s="455" t="n"/>
      <c r="AR2529" s="418" t="n"/>
      <c r="AS2529" s="418" t="n"/>
      <c r="AT2529" s="418" t="n"/>
    </row>
    <row r="2530">
      <c r="A2530" s="417" t="n">
        <v>2521</v>
      </c>
      <c r="B2530" s="418" t="inlineStr">
        <is>
          <t>Drinking water</t>
        </is>
      </c>
      <c r="C2530" s="418" t="inlineStr">
        <is>
          <t>សូស៊ីយេតេ កុងសេស្យូនែរ ដឺ ឡាអេរ៉ូព័រ</t>
        </is>
      </c>
      <c r="D2530" s="418" t="inlineStr">
        <is>
          <t>L001-100047300</t>
        </is>
      </c>
      <c r="E2530" s="418" t="inlineStr">
        <is>
          <t>2200-068963</t>
        </is>
      </c>
      <c r="F2530" s="419" t="n">
        <v>44785</v>
      </c>
      <c r="G2530" s="420" t="n">
        <v>11184</v>
      </c>
      <c r="H2530" s="418" t="n"/>
      <c r="I2530" s="455" t="n">
        <v>11184</v>
      </c>
      <c r="J2530" s="418">
        <f>IF(L2530&lt;&gt;"",L2530,K2530)</f>
        <v/>
      </c>
      <c r="K2530" s="418">
        <f>IF(AND(T2530=TRUE, U2530=TRUE, V2530=TRUE), IF(W2530&lt;-0.05, "អនុញ្ញាត (អ្នកផ្គត់ផ្គង់ប្រកាសខ្វះ)", "បានប្រកាស (អនុញ្ញាត)"), IF(AND(T2530=FALSE, U2530=FALSE, V2530=FALSE), "ព្យួរទុក (មិនមានទិន្នន័យ)", "ប្រកាសខុស (ព្យួរទុក)"))</f>
        <v/>
      </c>
      <c r="L2530" s="418" t="inlineStr"/>
      <c r="M2530" s="418" t="inlineStr"/>
      <c r="N2530" s="455" t="n"/>
      <c r="O2530" s="455">
        <f>IF(W2530&lt;0,AI2530,I2530)</f>
        <v/>
      </c>
      <c r="P2530" s="455">
        <f>I2530-O2530</f>
        <v/>
      </c>
      <c r="Q2530" s="418" t="n"/>
      <c r="R2530" s="418" t="inlineStr">
        <is>
          <t>2200-068963</t>
        </is>
      </c>
      <c r="S2530" s="418" t="inlineStr"/>
      <c r="T2530" s="418">
        <f>R2530=S2530</f>
        <v/>
      </c>
      <c r="U2530" s="418">
        <f>AND(MONTH(F2530)=MONTH(Y2530), YEAR(F2530)=YEAR(Y2530))</f>
        <v/>
      </c>
      <c r="V2530" s="418">
        <f>AND(AC2530&lt;&gt;"", 'Company information'!D$4&lt;&gt;"", RIGHT(SUBSTITUTE(AC2530,"-",""),9)=RIGHT(SUBSTITUTE('Company information'!D$4,"-",""),9))</f>
        <v/>
      </c>
      <c r="W2530" s="418">
        <f>AI2530-I2530</f>
        <v/>
      </c>
      <c r="X2530" s="455" t="n"/>
      <c r="Y2530" s="417" t="n"/>
      <c r="Z2530" s="418" t="n"/>
      <c r="AA2530" s="418" t="n"/>
      <c r="AB2530" s="418" t="n"/>
      <c r="AC2530" s="418" t="n"/>
      <c r="AD2530" s="418" t="n"/>
      <c r="AE2530" s="455" t="n"/>
      <c r="AF2530" s="455" t="n"/>
      <c r="AG2530" s="455" t="n"/>
      <c r="AH2530" s="455" t="n"/>
      <c r="AI2530" s="455" t="n"/>
      <c r="AJ2530" s="455" t="n"/>
      <c r="AK2530" s="455" t="n"/>
      <c r="AL2530" s="455" t="n"/>
      <c r="AM2530" s="455" t="n"/>
      <c r="AN2530" s="455" t="n"/>
      <c r="AO2530" s="455" t="n"/>
      <c r="AP2530" s="455" t="n"/>
      <c r="AQ2530" s="455" t="n"/>
      <c r="AR2530" s="418" t="n"/>
      <c r="AS2530" s="418" t="n"/>
      <c r="AT2530" s="418" t="n"/>
    </row>
    <row r="2531">
      <c r="A2531" s="417" t="n">
        <v>2522</v>
      </c>
      <c r="B2531" s="418" t="inlineStr">
        <is>
          <t>Drinking water</t>
        </is>
      </c>
      <c r="C2531" s="418" t="inlineStr">
        <is>
          <t>សូស៊ីយេតេ កុងសេស្យូនែរ ដឺ ឡាអេរ៉ូព័រ</t>
        </is>
      </c>
      <c r="D2531" s="418" t="inlineStr">
        <is>
          <t>L001-100047300</t>
        </is>
      </c>
      <c r="E2531" s="418" t="inlineStr">
        <is>
          <t>2200-068957</t>
        </is>
      </c>
      <c r="F2531" s="419" t="n">
        <v>44785</v>
      </c>
      <c r="G2531" s="420" t="n">
        <v>3134</v>
      </c>
      <c r="H2531" s="418" t="n"/>
      <c r="I2531" s="455" t="n">
        <v>3134</v>
      </c>
      <c r="J2531" s="418">
        <f>IF(L2531&lt;&gt;"",L2531,K2531)</f>
        <v/>
      </c>
      <c r="K2531" s="418">
        <f>IF(AND(T2531=TRUE, U2531=TRUE, V2531=TRUE), IF(W2531&lt;-0.05, "អនុញ្ញាត (អ្នកផ្គត់ផ្គង់ប្រកាសខ្វះ)", "បានប្រកាស (អនុញ្ញាត)"), IF(AND(T2531=FALSE, U2531=FALSE, V2531=FALSE), "ព្យួរទុក (មិនមានទិន្នន័យ)", "ប្រកាសខុស (ព្យួរទុក)"))</f>
        <v/>
      </c>
      <c r="L2531" s="418" t="inlineStr"/>
      <c r="M2531" s="418" t="inlineStr"/>
      <c r="N2531" s="455" t="n"/>
      <c r="O2531" s="455">
        <f>IF(W2531&lt;0,AI2531,I2531)</f>
        <v/>
      </c>
      <c r="P2531" s="455">
        <f>I2531-O2531</f>
        <v/>
      </c>
      <c r="Q2531" s="418" t="n"/>
      <c r="R2531" s="418" t="inlineStr">
        <is>
          <t>2200-068957</t>
        </is>
      </c>
      <c r="S2531" s="418" t="inlineStr"/>
      <c r="T2531" s="418">
        <f>R2531=S2531</f>
        <v/>
      </c>
      <c r="U2531" s="418">
        <f>AND(MONTH(F2531)=MONTH(Y2531), YEAR(F2531)=YEAR(Y2531))</f>
        <v/>
      </c>
      <c r="V2531" s="418">
        <f>AND(AC2531&lt;&gt;"", 'Company information'!D$4&lt;&gt;"", RIGHT(SUBSTITUTE(AC2531,"-",""),9)=RIGHT(SUBSTITUTE('Company information'!D$4,"-",""),9))</f>
        <v/>
      </c>
      <c r="W2531" s="418">
        <f>AI2531-I2531</f>
        <v/>
      </c>
      <c r="X2531" s="455" t="n"/>
      <c r="Y2531" s="417" t="n"/>
      <c r="Z2531" s="418" t="n"/>
      <c r="AA2531" s="418" t="n"/>
      <c r="AB2531" s="418" t="n"/>
      <c r="AC2531" s="418" t="n"/>
      <c r="AD2531" s="418" t="n"/>
      <c r="AE2531" s="455" t="n"/>
      <c r="AF2531" s="455" t="n"/>
      <c r="AG2531" s="455" t="n"/>
      <c r="AH2531" s="455" t="n"/>
      <c r="AI2531" s="455" t="n"/>
      <c r="AJ2531" s="455" t="n"/>
      <c r="AK2531" s="455" t="n"/>
      <c r="AL2531" s="455" t="n"/>
      <c r="AM2531" s="455" t="n"/>
      <c r="AN2531" s="455" t="n"/>
      <c r="AO2531" s="455" t="n"/>
      <c r="AP2531" s="455" t="n"/>
      <c r="AQ2531" s="455" t="n"/>
      <c r="AR2531" s="418" t="n"/>
      <c r="AS2531" s="418" t="n"/>
      <c r="AT2531" s="418" t="n"/>
    </row>
    <row r="2532">
      <c r="A2532" s="417" t="n">
        <v>2523</v>
      </c>
      <c r="B2532" s="418" t="inlineStr">
        <is>
          <t>Rental Car</t>
        </is>
      </c>
      <c r="C2532" s="418" t="inlineStr">
        <is>
          <t>សូស៊ីយេតេ កុងសេស្យូនែរ ដឺ ឡាអេរ៉ូព័រ</t>
        </is>
      </c>
      <c r="D2532" s="418" t="inlineStr">
        <is>
          <t>L001-100047300</t>
        </is>
      </c>
      <c r="E2532" s="418" t="inlineStr">
        <is>
          <t>2200-068958</t>
        </is>
      </c>
      <c r="F2532" s="419" t="n">
        <v>44785</v>
      </c>
      <c r="G2532" s="420" t="n">
        <v>27646</v>
      </c>
      <c r="H2532" s="418" t="n"/>
      <c r="I2532" s="455" t="n">
        <v>27646</v>
      </c>
      <c r="J2532" s="418">
        <f>IF(L2532&lt;&gt;"",L2532,K2532)</f>
        <v/>
      </c>
      <c r="K2532" s="418">
        <f>IF(AND(T2532=TRUE, U2532=TRUE, V2532=TRUE), IF(W2532&lt;-0.05, "អនុញ្ញាត (អ្នកផ្គត់ផ្គង់ប្រកាសខ្វះ)", "បានប្រកាស (អនុញ្ញាត)"), IF(AND(T2532=FALSE, U2532=FALSE, V2532=FALSE), "ព្យួរទុក (មិនមានទិន្នន័យ)", "ប្រកាសខុស (ព្យួរទុក)"))</f>
        <v/>
      </c>
      <c r="L2532" s="418" t="inlineStr"/>
      <c r="M2532" s="418" t="inlineStr"/>
      <c r="N2532" s="455" t="n"/>
      <c r="O2532" s="455">
        <f>IF(W2532&lt;0,AI2532,I2532)</f>
        <v/>
      </c>
      <c r="P2532" s="455">
        <f>I2532-O2532</f>
        <v/>
      </c>
      <c r="Q2532" s="418" t="n"/>
      <c r="R2532" s="418" t="inlineStr">
        <is>
          <t>2200-068958</t>
        </is>
      </c>
      <c r="S2532" s="418" t="inlineStr"/>
      <c r="T2532" s="418">
        <f>R2532=S2532</f>
        <v/>
      </c>
      <c r="U2532" s="418">
        <f>AND(MONTH(F2532)=MONTH(Y2532), YEAR(F2532)=YEAR(Y2532))</f>
        <v/>
      </c>
      <c r="V2532" s="418">
        <f>AND(AC2532&lt;&gt;"", 'Company information'!D$4&lt;&gt;"", RIGHT(SUBSTITUTE(AC2532,"-",""),9)=RIGHT(SUBSTITUTE('Company information'!D$4,"-",""),9))</f>
        <v/>
      </c>
      <c r="W2532" s="418">
        <f>AI2532-I2532</f>
        <v/>
      </c>
      <c r="X2532" s="455" t="n"/>
      <c r="Y2532" s="417" t="n"/>
      <c r="Z2532" s="418" t="n"/>
      <c r="AA2532" s="418" t="n"/>
      <c r="AB2532" s="418" t="n"/>
      <c r="AC2532" s="418" t="n"/>
      <c r="AD2532" s="418" t="n"/>
      <c r="AE2532" s="455" t="n"/>
      <c r="AF2532" s="455" t="n"/>
      <c r="AG2532" s="455" t="n"/>
      <c r="AH2532" s="455" t="n"/>
      <c r="AI2532" s="455" t="n"/>
      <c r="AJ2532" s="455" t="n"/>
      <c r="AK2532" s="455" t="n"/>
      <c r="AL2532" s="455" t="n"/>
      <c r="AM2532" s="455" t="n"/>
      <c r="AN2532" s="455" t="n"/>
      <c r="AO2532" s="455" t="n"/>
      <c r="AP2532" s="455" t="n"/>
      <c r="AQ2532" s="455" t="n"/>
      <c r="AR2532" s="418" t="n"/>
      <c r="AS2532" s="418" t="n"/>
      <c r="AT2532" s="418" t="n"/>
    </row>
    <row r="2533">
      <c r="A2533" s="417" t="n">
        <v>2524</v>
      </c>
      <c r="B2533" s="418" t="inlineStr">
        <is>
          <t>Lunch for Buyer LC</t>
        </is>
      </c>
      <c r="C2533" s="418" t="inlineStr">
        <is>
          <t>សូស៊ីយេតេ កុងសេស្យូនែរ ដឺ ឡាអេរ៉ូព័រ</t>
        </is>
      </c>
      <c r="D2533" s="418" t="inlineStr">
        <is>
          <t>L001-100047300</t>
        </is>
      </c>
      <c r="E2533" s="418" t="inlineStr">
        <is>
          <t>2200-068959</t>
        </is>
      </c>
      <c r="F2533" s="419" t="n">
        <v>44785</v>
      </c>
      <c r="G2533" s="420" t="n">
        <v>1882</v>
      </c>
      <c r="H2533" s="418" t="n"/>
      <c r="I2533" s="455" t="n">
        <v>1882</v>
      </c>
      <c r="J2533" s="418">
        <f>IF(L2533&lt;&gt;"",L2533,K2533)</f>
        <v/>
      </c>
      <c r="K2533" s="418">
        <f>IF(AND(T2533=TRUE, U2533=TRUE, V2533=TRUE), IF(W2533&lt;-0.05, "អនុញ្ញាត (អ្នកផ្គត់ផ្គង់ប្រកាសខ្វះ)", "បានប្រកាស (អនុញ្ញាត)"), IF(AND(T2533=FALSE, U2533=FALSE, V2533=FALSE), "ព្យួរទុក (មិនមានទិន្នន័យ)", "ប្រកាសខុស (ព្យួរទុក)"))</f>
        <v/>
      </c>
      <c r="L2533" s="418" t="inlineStr"/>
      <c r="M2533" s="418" t="inlineStr"/>
      <c r="N2533" s="455" t="n"/>
      <c r="O2533" s="455">
        <f>IF(W2533&lt;0,AI2533,I2533)</f>
        <v/>
      </c>
      <c r="P2533" s="455">
        <f>I2533-O2533</f>
        <v/>
      </c>
      <c r="Q2533" s="418" t="n"/>
      <c r="R2533" s="418" t="inlineStr">
        <is>
          <t>2200-068959</t>
        </is>
      </c>
      <c r="S2533" s="418" t="inlineStr"/>
      <c r="T2533" s="418">
        <f>R2533=S2533</f>
        <v/>
      </c>
      <c r="U2533" s="418">
        <f>AND(MONTH(F2533)=MONTH(Y2533), YEAR(F2533)=YEAR(Y2533))</f>
        <v/>
      </c>
      <c r="V2533" s="418">
        <f>AND(AC2533&lt;&gt;"", 'Company information'!D$4&lt;&gt;"", RIGHT(SUBSTITUTE(AC2533,"-",""),9)=RIGHT(SUBSTITUTE('Company information'!D$4,"-",""),9))</f>
        <v/>
      </c>
      <c r="W2533" s="418">
        <f>AI2533-I2533</f>
        <v/>
      </c>
      <c r="X2533" s="455" t="n"/>
      <c r="Y2533" s="417" t="n"/>
      <c r="Z2533" s="418" t="n"/>
      <c r="AA2533" s="418" t="n"/>
      <c r="AB2533" s="418" t="n"/>
      <c r="AC2533" s="418" t="n"/>
      <c r="AD2533" s="418" t="n"/>
      <c r="AE2533" s="455" t="n"/>
      <c r="AF2533" s="455" t="n"/>
      <c r="AG2533" s="455" t="n"/>
      <c r="AH2533" s="455" t="n"/>
      <c r="AI2533" s="455" t="n"/>
      <c r="AJ2533" s="455" t="n"/>
      <c r="AK2533" s="455" t="n"/>
      <c r="AL2533" s="455" t="n"/>
      <c r="AM2533" s="455" t="n"/>
      <c r="AN2533" s="455" t="n"/>
      <c r="AO2533" s="455" t="n"/>
      <c r="AP2533" s="455" t="n"/>
      <c r="AQ2533" s="455" t="n"/>
      <c r="AR2533" s="418" t="n"/>
      <c r="AS2533" s="418" t="n"/>
      <c r="AT2533" s="418" t="n"/>
    </row>
    <row r="2534">
      <c r="A2534" s="417" t="n">
        <v>2525</v>
      </c>
      <c r="B2534" s="418" t="inlineStr">
        <is>
          <t>Lunch for Buyer LC</t>
        </is>
      </c>
      <c r="C2534" s="418" t="inlineStr">
        <is>
          <t>សូស៊ីយេតេ កុងសេស្យូនែរ ដឺ ឡាអេរ៉ូព័រ</t>
        </is>
      </c>
      <c r="D2534" s="418" t="inlineStr">
        <is>
          <t>L001-100047300</t>
        </is>
      </c>
      <c r="E2534" s="418" t="inlineStr">
        <is>
          <t>2200-068960</t>
        </is>
      </c>
      <c r="F2534" s="419" t="n">
        <v>44785</v>
      </c>
      <c r="G2534" s="420" t="n">
        <v>16893</v>
      </c>
      <c r="H2534" s="418" t="n"/>
      <c r="I2534" s="455" t="n">
        <v>16893</v>
      </c>
      <c r="J2534" s="418">
        <f>IF(L2534&lt;&gt;"",L2534,K2534)</f>
        <v/>
      </c>
      <c r="K2534" s="418">
        <f>IF(AND(T2534=TRUE, U2534=TRUE, V2534=TRUE), IF(W2534&lt;-0.05, "អនុញ្ញាត (អ្នកផ្គត់ផ្គង់ប្រកាសខ្វះ)", "បានប្រកាស (អនុញ្ញាត)"), IF(AND(T2534=FALSE, U2534=FALSE, V2534=FALSE), "ព្យួរទុក (មិនមានទិន្នន័យ)", "ប្រកាសខុស (ព្យួរទុក)"))</f>
        <v/>
      </c>
      <c r="L2534" s="418" t="inlineStr"/>
      <c r="M2534" s="418" t="inlineStr"/>
      <c r="N2534" s="455" t="n"/>
      <c r="O2534" s="455">
        <f>IF(W2534&lt;0,AI2534,I2534)</f>
        <v/>
      </c>
      <c r="P2534" s="455">
        <f>I2534-O2534</f>
        <v/>
      </c>
      <c r="Q2534" s="418" t="n"/>
      <c r="R2534" s="418" t="inlineStr">
        <is>
          <t>2200-068960</t>
        </is>
      </c>
      <c r="S2534" s="418" t="inlineStr"/>
      <c r="T2534" s="418">
        <f>R2534=S2534</f>
        <v/>
      </c>
      <c r="U2534" s="418">
        <f>AND(MONTH(F2534)=MONTH(Y2534), YEAR(F2534)=YEAR(Y2534))</f>
        <v/>
      </c>
      <c r="V2534" s="418">
        <f>AND(AC2534&lt;&gt;"", 'Company information'!D$4&lt;&gt;"", RIGHT(SUBSTITUTE(AC2534,"-",""),9)=RIGHT(SUBSTITUTE('Company information'!D$4,"-",""),9))</f>
        <v/>
      </c>
      <c r="W2534" s="418">
        <f>AI2534-I2534</f>
        <v/>
      </c>
      <c r="X2534" s="455" t="n"/>
      <c r="Y2534" s="417" t="n"/>
      <c r="Z2534" s="418" t="n"/>
      <c r="AA2534" s="418" t="n"/>
      <c r="AB2534" s="418" t="n"/>
      <c r="AC2534" s="418" t="n"/>
      <c r="AD2534" s="418" t="n"/>
      <c r="AE2534" s="455" t="n"/>
      <c r="AF2534" s="455" t="n"/>
      <c r="AG2534" s="455" t="n"/>
      <c r="AH2534" s="455" t="n"/>
      <c r="AI2534" s="455" t="n"/>
      <c r="AJ2534" s="455" t="n"/>
      <c r="AK2534" s="455" t="n"/>
      <c r="AL2534" s="455" t="n"/>
      <c r="AM2534" s="455" t="n"/>
      <c r="AN2534" s="455" t="n"/>
      <c r="AO2534" s="455" t="n"/>
      <c r="AP2534" s="455" t="n"/>
      <c r="AQ2534" s="455" t="n"/>
      <c r="AR2534" s="418" t="n"/>
      <c r="AS2534" s="418" t="n"/>
      <c r="AT2534" s="418" t="n"/>
    </row>
    <row r="2535">
      <c r="A2535" s="417" t="n">
        <v>2526</v>
      </c>
      <c r="B2535" s="418" t="inlineStr">
        <is>
          <t>Lunch for Buyer LC</t>
        </is>
      </c>
      <c r="C2535" s="418" t="inlineStr">
        <is>
          <t>សូស៊ីយេតេ កុងសេស្យូនែរ ដឺ ឡាអេរ៉ូព័រ</t>
        </is>
      </c>
      <c r="D2535" s="418" t="inlineStr">
        <is>
          <t>L001-100047300</t>
        </is>
      </c>
      <c r="E2535" s="418" t="inlineStr">
        <is>
          <t>2200-068961</t>
        </is>
      </c>
      <c r="F2535" s="419" t="n">
        <v>44785</v>
      </c>
      <c r="G2535" s="420" t="n">
        <v>825</v>
      </c>
      <c r="H2535" s="418" t="n"/>
      <c r="I2535" s="455" t="n">
        <v>825</v>
      </c>
      <c r="J2535" s="418">
        <f>IF(L2535&lt;&gt;"",L2535,K2535)</f>
        <v/>
      </c>
      <c r="K2535" s="418">
        <f>IF(AND(T2535=TRUE, U2535=TRUE, V2535=TRUE), IF(W2535&lt;-0.05, "អនុញ្ញាត (អ្នកផ្គត់ផ្គង់ប្រកាសខ្វះ)", "បានប្រកាស (អនុញ្ញាត)"), IF(AND(T2535=FALSE, U2535=FALSE, V2535=FALSE), "ព្យួរទុក (មិនមានទិន្នន័យ)", "ប្រកាសខុស (ព្យួរទុក)"))</f>
        <v/>
      </c>
      <c r="L2535" s="418" t="inlineStr"/>
      <c r="M2535" s="418" t="inlineStr"/>
      <c r="N2535" s="455" t="n"/>
      <c r="O2535" s="455">
        <f>IF(W2535&lt;0,AI2535,I2535)</f>
        <v/>
      </c>
      <c r="P2535" s="455">
        <f>I2535-O2535</f>
        <v/>
      </c>
      <c r="Q2535" s="418" t="n"/>
      <c r="R2535" s="418" t="inlineStr">
        <is>
          <t>2200-068961</t>
        </is>
      </c>
      <c r="S2535" s="418" t="inlineStr"/>
      <c r="T2535" s="418">
        <f>R2535=S2535</f>
        <v/>
      </c>
      <c r="U2535" s="418">
        <f>AND(MONTH(F2535)=MONTH(Y2535), YEAR(F2535)=YEAR(Y2535))</f>
        <v/>
      </c>
      <c r="V2535" s="418">
        <f>AND(AC2535&lt;&gt;"", 'Company information'!D$4&lt;&gt;"", RIGHT(SUBSTITUTE(AC2535,"-",""),9)=RIGHT(SUBSTITUTE('Company information'!D$4,"-",""),9))</f>
        <v/>
      </c>
      <c r="W2535" s="418">
        <f>AI2535-I2535</f>
        <v/>
      </c>
      <c r="X2535" s="455" t="n"/>
      <c r="Y2535" s="417" t="n"/>
      <c r="Z2535" s="418" t="n"/>
      <c r="AA2535" s="418" t="n"/>
      <c r="AB2535" s="418" t="n"/>
      <c r="AC2535" s="418" t="n"/>
      <c r="AD2535" s="418" t="n"/>
      <c r="AE2535" s="455" t="n"/>
      <c r="AF2535" s="455" t="n"/>
      <c r="AG2535" s="455" t="n"/>
      <c r="AH2535" s="455" t="n"/>
      <c r="AI2535" s="455" t="n"/>
      <c r="AJ2535" s="455" t="n"/>
      <c r="AK2535" s="455" t="n"/>
      <c r="AL2535" s="455" t="n"/>
      <c r="AM2535" s="455" t="n"/>
      <c r="AN2535" s="455" t="n"/>
      <c r="AO2535" s="455" t="n"/>
      <c r="AP2535" s="455" t="n"/>
      <c r="AQ2535" s="455" t="n"/>
      <c r="AR2535" s="418" t="n"/>
      <c r="AS2535" s="418" t="n"/>
      <c r="AT2535" s="418" t="n"/>
    </row>
    <row r="2536">
      <c r="A2536" s="417" t="n">
        <v>2527</v>
      </c>
      <c r="B2536" s="418" t="inlineStr">
        <is>
          <t>Lunch for Buyer LC</t>
        </is>
      </c>
      <c r="C2536" s="418" t="inlineStr">
        <is>
          <t>សូស៊ីយេតេ កុងសេស្យូនែរ ដឺ ឡាអេរ៉ូព័រ</t>
        </is>
      </c>
      <c r="D2536" s="418" t="inlineStr">
        <is>
          <t>L001-100047300</t>
        </is>
      </c>
      <c r="E2536" s="418" t="inlineStr">
        <is>
          <t>2200-068962</t>
        </is>
      </c>
      <c r="F2536" s="419" t="n">
        <v>44785</v>
      </c>
      <c r="G2536" s="420" t="n">
        <v>10261</v>
      </c>
      <c r="H2536" s="418" t="n"/>
      <c r="I2536" s="455" t="n">
        <v>10261</v>
      </c>
      <c r="J2536" s="418">
        <f>IF(L2536&lt;&gt;"",L2536,K2536)</f>
        <v/>
      </c>
      <c r="K2536" s="418">
        <f>IF(AND(T2536=TRUE, U2536=TRUE, V2536=TRUE), IF(W2536&lt;-0.05, "អនុញ្ញាត (អ្នកផ្គត់ផ្គង់ប្រកាសខ្វះ)", "បានប្រកាស (អនុញ្ញាត)"), IF(AND(T2536=FALSE, U2536=FALSE, V2536=FALSE), "ព្យួរទុក (មិនមានទិន្នន័យ)", "ប្រកាសខុស (ព្យួរទុក)"))</f>
        <v/>
      </c>
      <c r="L2536" s="418" t="inlineStr"/>
      <c r="M2536" s="418" t="inlineStr"/>
      <c r="N2536" s="455" t="n"/>
      <c r="O2536" s="455">
        <f>IF(W2536&lt;0,AI2536,I2536)</f>
        <v/>
      </c>
      <c r="P2536" s="455">
        <f>I2536-O2536</f>
        <v/>
      </c>
      <c r="Q2536" s="418" t="n"/>
      <c r="R2536" s="418" t="inlineStr">
        <is>
          <t>2200-068962</t>
        </is>
      </c>
      <c r="S2536" s="418" t="inlineStr"/>
      <c r="T2536" s="418">
        <f>R2536=S2536</f>
        <v/>
      </c>
      <c r="U2536" s="418">
        <f>AND(MONTH(F2536)=MONTH(Y2536), YEAR(F2536)=YEAR(Y2536))</f>
        <v/>
      </c>
      <c r="V2536" s="418">
        <f>AND(AC2536&lt;&gt;"", 'Company information'!D$4&lt;&gt;"", RIGHT(SUBSTITUTE(AC2536,"-",""),9)=RIGHT(SUBSTITUTE('Company information'!D$4,"-",""),9))</f>
        <v/>
      </c>
      <c r="W2536" s="418">
        <f>AI2536-I2536</f>
        <v/>
      </c>
      <c r="X2536" s="455" t="n"/>
      <c r="Y2536" s="417" t="n"/>
      <c r="Z2536" s="418" t="n"/>
      <c r="AA2536" s="418" t="n"/>
      <c r="AB2536" s="418" t="n"/>
      <c r="AC2536" s="418" t="n"/>
      <c r="AD2536" s="418" t="n"/>
      <c r="AE2536" s="455" t="n"/>
      <c r="AF2536" s="455" t="n"/>
      <c r="AG2536" s="455" t="n"/>
      <c r="AH2536" s="455" t="n"/>
      <c r="AI2536" s="455" t="n"/>
      <c r="AJ2536" s="455" t="n"/>
      <c r="AK2536" s="455" t="n"/>
      <c r="AL2536" s="455" t="n"/>
      <c r="AM2536" s="455" t="n"/>
      <c r="AN2536" s="455" t="n"/>
      <c r="AO2536" s="455" t="n"/>
      <c r="AP2536" s="455" t="n"/>
      <c r="AQ2536" s="455" t="n"/>
      <c r="AR2536" s="418" t="n"/>
      <c r="AS2536" s="418" t="n"/>
      <c r="AT2536" s="418" t="n"/>
    </row>
    <row r="2537">
      <c r="A2537" s="417" t="n">
        <v>2528</v>
      </c>
      <c r="B2537" s="418" t="inlineStr">
        <is>
          <t>Lunch for Buyer LC</t>
        </is>
      </c>
      <c r="C2537" s="418" t="inlineStr">
        <is>
          <t>សូស៊ីយេតេ កុងសេស្យូនែរ ដឺ ឡាអេរ៉ូព័រ</t>
        </is>
      </c>
      <c r="D2537" s="418" t="inlineStr">
        <is>
          <t>L001-100047300</t>
        </is>
      </c>
      <c r="E2537" s="418" t="inlineStr">
        <is>
          <t>2200-067561</t>
        </is>
      </c>
      <c r="F2537" s="419" t="n">
        <v>44573</v>
      </c>
      <c r="G2537" s="420" t="n">
        <v>75384</v>
      </c>
      <c r="H2537" s="418" t="n"/>
      <c r="I2537" s="455" t="n">
        <v>75384</v>
      </c>
      <c r="J2537" s="418">
        <f>IF(L2537&lt;&gt;"",L2537,K2537)</f>
        <v/>
      </c>
      <c r="K2537" s="418">
        <f>IF(AND(T2537=TRUE, U2537=TRUE, V2537=TRUE), IF(W2537&lt;-0.05, "អនុញ្ញាត (អ្នកផ្គត់ផ្គង់ប្រកាសខ្វះ)", "បានប្រកាស (អនុញ្ញាត)"), IF(AND(T2537=FALSE, U2537=FALSE, V2537=FALSE), "ព្យួរទុក (មិនមានទិន្នន័យ)", "ប្រកាសខុស (ព្យួរទុក)"))</f>
        <v/>
      </c>
      <c r="L2537" s="418" t="inlineStr"/>
      <c r="M2537" s="418" t="inlineStr"/>
      <c r="N2537" s="455" t="n"/>
      <c r="O2537" s="455">
        <f>IF(W2537&lt;0,AI2537,I2537)</f>
        <v/>
      </c>
      <c r="P2537" s="455">
        <f>I2537-O2537</f>
        <v/>
      </c>
      <c r="Q2537" s="418" t="n"/>
      <c r="R2537" s="418" t="inlineStr">
        <is>
          <t>2200-067561</t>
        </is>
      </c>
      <c r="S2537" s="418" t="inlineStr"/>
      <c r="T2537" s="418">
        <f>R2537=S2537</f>
        <v/>
      </c>
      <c r="U2537" s="418">
        <f>AND(MONTH(F2537)=MONTH(Y2537), YEAR(F2537)=YEAR(Y2537))</f>
        <v/>
      </c>
      <c r="V2537" s="418">
        <f>AND(AC2537&lt;&gt;"", 'Company information'!D$4&lt;&gt;"", RIGHT(SUBSTITUTE(AC2537,"-",""),9)=RIGHT(SUBSTITUTE('Company information'!D$4,"-",""),9))</f>
        <v/>
      </c>
      <c r="W2537" s="418">
        <f>AI2537-I2537</f>
        <v/>
      </c>
      <c r="X2537" s="455" t="n"/>
      <c r="Y2537" s="417" t="n"/>
      <c r="Z2537" s="418" t="n"/>
      <c r="AA2537" s="418" t="n"/>
      <c r="AB2537" s="418" t="n"/>
      <c r="AC2537" s="418" t="n"/>
      <c r="AD2537" s="418" t="n"/>
      <c r="AE2537" s="455" t="n"/>
      <c r="AF2537" s="455" t="n"/>
      <c r="AG2537" s="455" t="n"/>
      <c r="AH2537" s="455" t="n"/>
      <c r="AI2537" s="455" t="n"/>
      <c r="AJ2537" s="455" t="n"/>
      <c r="AK2537" s="455" t="n"/>
      <c r="AL2537" s="455" t="n"/>
      <c r="AM2537" s="455" t="n"/>
      <c r="AN2537" s="455" t="n"/>
      <c r="AO2537" s="455" t="n"/>
      <c r="AP2537" s="455" t="n"/>
      <c r="AQ2537" s="455" t="n"/>
      <c r="AR2537" s="418" t="n"/>
      <c r="AS2537" s="418" t="n"/>
      <c r="AT2537" s="418" t="n"/>
    </row>
    <row r="2538">
      <c r="A2538" s="417" t="n">
        <v>2529</v>
      </c>
      <c r="B2538" s="418" t="inlineStr">
        <is>
          <t>Lunch for Buyer LC</t>
        </is>
      </c>
      <c r="C2538" s="418" t="inlineStr">
        <is>
          <t>សូស៊ីយេតេ កុងសេស្យូនែរ ដឺ ឡាអេរ៉ូព័រ</t>
        </is>
      </c>
      <c r="D2538" s="418" t="inlineStr">
        <is>
          <t>L001-100047300</t>
        </is>
      </c>
      <c r="E2538" s="418" t="inlineStr">
        <is>
          <t>2200-067560</t>
        </is>
      </c>
      <c r="F2538" s="419" t="n">
        <v>44573</v>
      </c>
      <c r="G2538" s="420" t="n">
        <v>33267</v>
      </c>
      <c r="H2538" s="418" t="n"/>
      <c r="I2538" s="455" t="n">
        <v>33267</v>
      </c>
      <c r="J2538" s="418">
        <f>IF(L2538&lt;&gt;"",L2538,K2538)</f>
        <v/>
      </c>
      <c r="K2538" s="418">
        <f>IF(AND(T2538=TRUE, U2538=TRUE, V2538=TRUE), IF(W2538&lt;-0.05, "អនុញ្ញាត (អ្នកផ្គត់ផ្គង់ប្រកាសខ្វះ)", "បានប្រកាស (អនុញ្ញាត)"), IF(AND(T2538=FALSE, U2538=FALSE, V2538=FALSE), "ព្យួរទុក (មិនមានទិន្នន័យ)", "ប្រកាសខុស (ព្យួរទុក)"))</f>
        <v/>
      </c>
      <c r="L2538" s="418" t="inlineStr"/>
      <c r="M2538" s="418" t="inlineStr"/>
      <c r="N2538" s="455" t="n"/>
      <c r="O2538" s="455">
        <f>IF(W2538&lt;0,AI2538,I2538)</f>
        <v/>
      </c>
      <c r="P2538" s="455">
        <f>I2538-O2538</f>
        <v/>
      </c>
      <c r="Q2538" s="418" t="n"/>
      <c r="R2538" s="418" t="inlineStr">
        <is>
          <t>2200-067560</t>
        </is>
      </c>
      <c r="S2538" s="418" t="inlineStr"/>
      <c r="T2538" s="418">
        <f>R2538=S2538</f>
        <v/>
      </c>
      <c r="U2538" s="418">
        <f>AND(MONTH(F2538)=MONTH(Y2538), YEAR(F2538)=YEAR(Y2538))</f>
        <v/>
      </c>
      <c r="V2538" s="418">
        <f>AND(AC2538&lt;&gt;"", 'Company information'!D$4&lt;&gt;"", RIGHT(SUBSTITUTE(AC2538,"-",""),9)=RIGHT(SUBSTITUTE('Company information'!D$4,"-",""),9))</f>
        <v/>
      </c>
      <c r="W2538" s="418">
        <f>AI2538-I2538</f>
        <v/>
      </c>
      <c r="X2538" s="455" t="n"/>
      <c r="Y2538" s="417" t="n"/>
      <c r="Z2538" s="418" t="n"/>
      <c r="AA2538" s="418" t="n"/>
      <c r="AB2538" s="418" t="n"/>
      <c r="AC2538" s="418" t="n"/>
      <c r="AD2538" s="418" t="n"/>
      <c r="AE2538" s="455" t="n"/>
      <c r="AF2538" s="455" t="n"/>
      <c r="AG2538" s="455" t="n"/>
      <c r="AH2538" s="455" t="n"/>
      <c r="AI2538" s="455" t="n"/>
      <c r="AJ2538" s="455" t="n"/>
      <c r="AK2538" s="455" t="n"/>
      <c r="AL2538" s="455" t="n"/>
      <c r="AM2538" s="455" t="n"/>
      <c r="AN2538" s="455" t="n"/>
      <c r="AO2538" s="455" t="n"/>
      <c r="AP2538" s="455" t="n"/>
      <c r="AQ2538" s="455" t="n"/>
      <c r="AR2538" s="418" t="n"/>
      <c r="AS2538" s="418" t="n"/>
      <c r="AT2538" s="418" t="n"/>
    </row>
    <row r="2539">
      <c r="A2539" s="417" t="n">
        <v>2530</v>
      </c>
      <c r="B2539" s="418" t="inlineStr">
        <is>
          <t>Lunch for Buyer LC</t>
        </is>
      </c>
      <c r="C2539" s="418" t="inlineStr">
        <is>
          <t>សូស៊ីយេតេ កុងសេស្យូនែរ ដឺ ឡាអេរ៉ូព័រ</t>
        </is>
      </c>
      <c r="D2539" s="418" t="inlineStr">
        <is>
          <t>L001-100047300</t>
        </is>
      </c>
      <c r="E2539" s="418" t="inlineStr">
        <is>
          <t>2200-067559</t>
        </is>
      </c>
      <c r="F2539" s="419" t="n">
        <v>44573</v>
      </c>
      <c r="G2539" s="420" t="n">
        <v>7534</v>
      </c>
      <c r="H2539" s="418" t="n"/>
      <c r="I2539" s="455" t="n">
        <v>7534</v>
      </c>
      <c r="J2539" s="418">
        <f>IF(L2539&lt;&gt;"",L2539,K2539)</f>
        <v/>
      </c>
      <c r="K2539" s="418">
        <f>IF(AND(T2539=TRUE, U2539=TRUE, V2539=TRUE), IF(W2539&lt;-0.05, "អនុញ្ញាត (អ្នកផ្គត់ផ្គង់ប្រកាសខ្វះ)", "បានប្រកាស (អនុញ្ញាត)"), IF(AND(T2539=FALSE, U2539=FALSE, V2539=FALSE), "ព្យួរទុក (មិនមានទិន្នន័យ)", "ប្រកាសខុស (ព្យួរទុក)"))</f>
        <v/>
      </c>
      <c r="L2539" s="418" t="inlineStr"/>
      <c r="M2539" s="418" t="inlineStr"/>
      <c r="N2539" s="455" t="n"/>
      <c r="O2539" s="455">
        <f>IF(W2539&lt;0,AI2539,I2539)</f>
        <v/>
      </c>
      <c r="P2539" s="455">
        <f>I2539-O2539</f>
        <v/>
      </c>
      <c r="Q2539" s="418" t="n"/>
      <c r="R2539" s="418" t="inlineStr">
        <is>
          <t>2200-067559</t>
        </is>
      </c>
      <c r="S2539" s="418" t="inlineStr"/>
      <c r="T2539" s="418">
        <f>R2539=S2539</f>
        <v/>
      </c>
      <c r="U2539" s="418">
        <f>AND(MONTH(F2539)=MONTH(Y2539), YEAR(F2539)=YEAR(Y2539))</f>
        <v/>
      </c>
      <c r="V2539" s="418">
        <f>AND(AC2539&lt;&gt;"", 'Company information'!D$4&lt;&gt;"", RIGHT(SUBSTITUTE(AC2539,"-",""),9)=RIGHT(SUBSTITUTE('Company information'!D$4,"-",""),9))</f>
        <v/>
      </c>
      <c r="W2539" s="418">
        <f>AI2539-I2539</f>
        <v/>
      </c>
      <c r="X2539" s="455" t="n"/>
      <c r="Y2539" s="417" t="n"/>
      <c r="Z2539" s="418" t="n"/>
      <c r="AA2539" s="418" t="n"/>
      <c r="AB2539" s="418" t="n"/>
      <c r="AC2539" s="418" t="n"/>
      <c r="AD2539" s="418" t="n"/>
      <c r="AE2539" s="455" t="n"/>
      <c r="AF2539" s="455" t="n"/>
      <c r="AG2539" s="455" t="n"/>
      <c r="AH2539" s="455" t="n"/>
      <c r="AI2539" s="455" t="n"/>
      <c r="AJ2539" s="455" t="n"/>
      <c r="AK2539" s="455" t="n"/>
      <c r="AL2539" s="455" t="n"/>
      <c r="AM2539" s="455" t="n"/>
      <c r="AN2539" s="455" t="n"/>
      <c r="AO2539" s="455" t="n"/>
      <c r="AP2539" s="455" t="n"/>
      <c r="AQ2539" s="455" t="n"/>
      <c r="AR2539" s="418" t="n"/>
      <c r="AS2539" s="418" t="n"/>
      <c r="AT2539" s="418" t="n"/>
    </row>
    <row r="2540">
      <c r="A2540" s="417" t="n">
        <v>2531</v>
      </c>
      <c r="B2540" s="418" t="inlineStr">
        <is>
          <t>Lunch for Buyer LC</t>
        </is>
      </c>
      <c r="C2540" s="418" t="inlineStr">
        <is>
          <t>ជេអេចអិល (ខេមបូឌា) ឡូជីស្ទីក ឯ.ក</t>
        </is>
      </c>
      <c r="D2540" s="418" t="inlineStr">
        <is>
          <t>K006-901803075</t>
        </is>
      </c>
      <c r="E2540" s="418" t="inlineStr">
        <is>
          <t>JHL-22-02926</t>
        </is>
      </c>
      <c r="F2540" s="419" t="n">
        <v>44914</v>
      </c>
      <c r="G2540" s="420" t="n">
        <v>6171</v>
      </c>
      <c r="H2540" s="418" t="n"/>
      <c r="I2540" s="455" t="n">
        <v>6171</v>
      </c>
      <c r="J2540" s="418">
        <f>IF(L2540&lt;&gt;"",L2540,K2540)</f>
        <v/>
      </c>
      <c r="K2540" s="418">
        <f>IF(AND(T2540=TRUE, U2540=TRUE, V2540=TRUE), IF(W2540&lt;-0.05, "អនុញ្ញាត (អ្នកផ្គត់ផ្គង់ប្រកាសខ្វះ)", "បានប្រកាស (អនុញ្ញាត)"), IF(AND(T2540=FALSE, U2540=FALSE, V2540=FALSE), "ព្យួរទុក (មិនមានទិន្នន័យ)", "ប្រកាសខុស (ព្យួរទុក)"))</f>
        <v/>
      </c>
      <c r="L2540" s="418" t="inlineStr"/>
      <c r="M2540" s="418" t="inlineStr"/>
      <c r="N2540" s="455" t="n"/>
      <c r="O2540" s="455">
        <f>IF(W2540&lt;0,AI2540,I2540)</f>
        <v/>
      </c>
      <c r="P2540" s="455">
        <f>I2540-O2540</f>
        <v/>
      </c>
      <c r="Q2540" s="418" t="n"/>
      <c r="R2540" s="418" t="inlineStr">
        <is>
          <t>JHL-22-02926</t>
        </is>
      </c>
      <c r="S2540" s="418" t="inlineStr">
        <is>
          <t>JHL-22-02926</t>
        </is>
      </c>
      <c r="T2540" s="418">
        <f>R2540=S2540</f>
        <v/>
      </c>
      <c r="U2540" s="418">
        <f>AND(MONTH(F2540)=MONTH(Y2540), YEAR(F2540)=YEAR(Y2540))</f>
        <v/>
      </c>
      <c r="V2540" s="418">
        <f>AND(AC2540&lt;&gt;"", 'Company information'!D$4&lt;&gt;"", RIGHT(SUBSTITUTE(AC2540,"-",""),9)=RIGHT(SUBSTITUTE('Company information'!D$4,"-",""),9))</f>
        <v/>
      </c>
      <c r="W2540" s="418">
        <f>AI2540-I2540</f>
        <v/>
      </c>
      <c r="X2540" s="455" t="n"/>
      <c r="Y2540" s="419" t="n">
        <v>44914</v>
      </c>
      <c r="Z2540" s="418" t="inlineStr">
        <is>
          <t>JHL-22-02926</t>
        </is>
      </c>
      <c r="AA2540" s="418" t="inlineStr"/>
      <c r="AB2540" s="418" t="inlineStr">
        <is>
          <t>បុគ្គលជាប់អាករ</t>
        </is>
      </c>
      <c r="AC2540" s="418" t="inlineStr">
        <is>
          <t>L001-100067123</t>
        </is>
      </c>
      <c r="AD2540" s="418" t="inlineStr">
        <is>
          <t>រីឡាយអេប៊ល សូស អ៊ិនដាសស្រ្ទៀល (ខេមបូឌា)</t>
        </is>
      </c>
      <c r="AE2540" s="455" t="n">
        <v>67881</v>
      </c>
      <c r="AF2540" s="455" t="n">
        <v>61710</v>
      </c>
      <c r="AG2540" s="455" t="n">
        <v>0</v>
      </c>
      <c r="AH2540" s="455" t="n">
        <v>0</v>
      </c>
      <c r="AI2540" s="455" t="n">
        <v>6171</v>
      </c>
      <c r="AJ2540" s="455" t="n">
        <v>0</v>
      </c>
      <c r="AK2540" s="455" t="n">
        <v>0</v>
      </c>
      <c r="AL2540" s="455" t="n">
        <v>0</v>
      </c>
      <c r="AM2540" s="455" t="n">
        <v>0</v>
      </c>
      <c r="AN2540" s="455" t="n">
        <v>0</v>
      </c>
      <c r="AO2540" s="455" t="n">
        <v>0</v>
      </c>
      <c r="AP2540" s="455" t="n">
        <v>0</v>
      </c>
      <c r="AQ2540" s="455" t="n">
        <v>0</v>
      </c>
      <c r="AR2540" s="418" t="inlineStr"/>
      <c r="AS2540" s="418" t="inlineStr">
        <is>
          <t>Import Export clearance services</t>
        </is>
      </c>
      <c r="AT2540" s="418" t="inlineStr">
        <is>
          <t>បានប្រកាសពន្ធ</t>
        </is>
      </c>
    </row>
    <row r="2541">
      <c r="A2541" s="417" t="n">
        <v>2532</v>
      </c>
      <c r="B2541" s="418" t="inlineStr">
        <is>
          <t>Lunch for Buyer LC</t>
        </is>
      </c>
      <c r="C2541" s="418" t="inlineStr">
        <is>
          <t>ជេអេចអិល (ខេមបូឌា) ឡូជីស្ទីក ឯ.ក</t>
        </is>
      </c>
      <c r="D2541" s="418" t="inlineStr">
        <is>
          <t>K006-901803075</t>
        </is>
      </c>
      <c r="E2541" s="418" t="inlineStr">
        <is>
          <t>JHL-22-02968</t>
        </is>
      </c>
      <c r="F2541" s="419" t="n">
        <v>44924</v>
      </c>
      <c r="G2541" s="420" t="n">
        <v>51586</v>
      </c>
      <c r="H2541" s="418" t="n"/>
      <c r="I2541" s="455" t="n">
        <v>51586</v>
      </c>
      <c r="J2541" s="418">
        <f>IF(L2541&lt;&gt;"",L2541,K2541)</f>
        <v/>
      </c>
      <c r="K2541" s="418">
        <f>IF(AND(T2541=TRUE, U2541=TRUE, V2541=TRUE), IF(W2541&lt;-0.05, "អនុញ្ញាត (អ្នកផ្គត់ផ្គង់ប្រកាសខ្វះ)", "បានប្រកាស (អនុញ្ញាត)"), IF(AND(T2541=FALSE, U2541=FALSE, V2541=FALSE), "ព្យួរទុក (មិនមានទិន្នន័យ)", "ប្រកាសខុស (ព្យួរទុក)"))</f>
        <v/>
      </c>
      <c r="L2541" s="418" t="inlineStr"/>
      <c r="M2541" s="418" t="inlineStr"/>
      <c r="N2541" s="455" t="n"/>
      <c r="O2541" s="455">
        <f>IF(W2541&lt;0,AI2541,I2541)</f>
        <v/>
      </c>
      <c r="P2541" s="455">
        <f>I2541-O2541</f>
        <v/>
      </c>
      <c r="Q2541" s="418" t="n"/>
      <c r="R2541" s="418" t="inlineStr">
        <is>
          <t>JHL-22-02968</t>
        </is>
      </c>
      <c r="S2541" s="418" t="inlineStr">
        <is>
          <t>JHL-22-02968</t>
        </is>
      </c>
      <c r="T2541" s="418">
        <f>R2541=S2541</f>
        <v/>
      </c>
      <c r="U2541" s="418">
        <f>AND(MONTH(F2541)=MONTH(Y2541), YEAR(F2541)=YEAR(Y2541))</f>
        <v/>
      </c>
      <c r="V2541" s="418">
        <f>AND(AC2541&lt;&gt;"", 'Company information'!D$4&lt;&gt;"", RIGHT(SUBSTITUTE(AC2541,"-",""),9)=RIGHT(SUBSTITUTE('Company information'!D$4,"-",""),9))</f>
        <v/>
      </c>
      <c r="W2541" s="418">
        <f>AI2541-I2541</f>
        <v/>
      </c>
      <c r="X2541" s="455" t="n"/>
      <c r="Y2541" s="419" t="n">
        <v>44924</v>
      </c>
      <c r="Z2541" s="418" t="inlineStr">
        <is>
          <t>JHL-22-02968</t>
        </is>
      </c>
      <c r="AA2541" s="418" t="inlineStr"/>
      <c r="AB2541" s="418" t="inlineStr">
        <is>
          <t>បុគ្គលជាប់អាករ</t>
        </is>
      </c>
      <c r="AC2541" s="418" t="inlineStr">
        <is>
          <t>L001-100067123</t>
        </is>
      </c>
      <c r="AD2541" s="418" t="inlineStr">
        <is>
          <t>រីឡាយអេប៊ល សូស អ៊ិនដាសស្រ្ទៀល (ខេមបូឌា)</t>
        </is>
      </c>
      <c r="AE2541" s="455" t="n">
        <v>567446</v>
      </c>
      <c r="AF2541" s="455" t="n">
        <v>515860</v>
      </c>
      <c r="AG2541" s="455" t="n">
        <v>0</v>
      </c>
      <c r="AH2541" s="455" t="n">
        <v>0</v>
      </c>
      <c r="AI2541" s="455" t="n">
        <v>51586</v>
      </c>
      <c r="AJ2541" s="455" t="n">
        <v>0</v>
      </c>
      <c r="AK2541" s="455" t="n">
        <v>0</v>
      </c>
      <c r="AL2541" s="455" t="n">
        <v>0</v>
      </c>
      <c r="AM2541" s="455" t="n">
        <v>0</v>
      </c>
      <c r="AN2541" s="455" t="n">
        <v>0</v>
      </c>
      <c r="AO2541" s="455" t="n">
        <v>0</v>
      </c>
      <c r="AP2541" s="455" t="n">
        <v>0</v>
      </c>
      <c r="AQ2541" s="455" t="n">
        <v>0</v>
      </c>
      <c r="AR2541" s="418" t="inlineStr"/>
      <c r="AS2541" s="418" t="inlineStr">
        <is>
          <t>Import Export clearance services</t>
        </is>
      </c>
      <c r="AT2541" s="418" t="inlineStr">
        <is>
          <t>បានប្រកាសពន្ធ</t>
        </is>
      </c>
    </row>
    <row r="2542">
      <c r="A2542" s="417" t="n">
        <v>2533</v>
      </c>
      <c r="B2542" s="418" t="inlineStr">
        <is>
          <t>Lunch for Buyer LC</t>
        </is>
      </c>
      <c r="C2542" s="418" t="inlineStr">
        <is>
          <t>ជេអេចអិល (ខេមបូឌា) ឡូជីស្ទីក ឯ.ក</t>
        </is>
      </c>
      <c r="D2542" s="418" t="inlineStr">
        <is>
          <t>K006-901803075</t>
        </is>
      </c>
      <c r="E2542" s="418" t="inlineStr">
        <is>
          <t>JHL-22-02972</t>
        </is>
      </c>
      <c r="F2542" s="419" t="n">
        <v>44924</v>
      </c>
      <c r="G2542" s="420" t="n">
        <v>99055</v>
      </c>
      <c r="H2542" s="418" t="n"/>
      <c r="I2542" s="455" t="n">
        <v>99055</v>
      </c>
      <c r="J2542" s="418">
        <f>IF(L2542&lt;&gt;"",L2542,K2542)</f>
        <v/>
      </c>
      <c r="K2542" s="418">
        <f>IF(AND(T2542=TRUE, U2542=TRUE, V2542=TRUE), IF(W2542&lt;-0.05, "អនុញ្ញាត (អ្នកផ្គត់ផ្គង់ប្រកាសខ្វះ)", "បានប្រកាស (អនុញ្ញាត)"), IF(AND(T2542=FALSE, U2542=FALSE, V2542=FALSE), "ព្យួរទុក (មិនមានទិន្នន័យ)", "ប្រកាសខុស (ព្យួរទុក)"))</f>
        <v/>
      </c>
      <c r="L2542" s="418" t="inlineStr"/>
      <c r="M2542" s="418" t="inlineStr"/>
      <c r="N2542" s="455" t="n"/>
      <c r="O2542" s="455">
        <f>IF(W2542&lt;0,AI2542,I2542)</f>
        <v/>
      </c>
      <c r="P2542" s="455">
        <f>I2542-O2542</f>
        <v/>
      </c>
      <c r="Q2542" s="418" t="n"/>
      <c r="R2542" s="418" t="inlineStr">
        <is>
          <t>JHL-22-02972</t>
        </is>
      </c>
      <c r="S2542" s="418" t="inlineStr">
        <is>
          <t>JHL-22-02972</t>
        </is>
      </c>
      <c r="T2542" s="418">
        <f>R2542=S2542</f>
        <v/>
      </c>
      <c r="U2542" s="418">
        <f>AND(MONTH(F2542)=MONTH(Y2542), YEAR(F2542)=YEAR(Y2542))</f>
        <v/>
      </c>
      <c r="V2542" s="418">
        <f>AND(AC2542&lt;&gt;"", 'Company information'!D$4&lt;&gt;"", RIGHT(SUBSTITUTE(AC2542,"-",""),9)=RIGHT(SUBSTITUTE('Company information'!D$4,"-",""),9))</f>
        <v/>
      </c>
      <c r="W2542" s="418">
        <f>AI2542-I2542</f>
        <v/>
      </c>
      <c r="X2542" s="455" t="n"/>
      <c r="Y2542" s="419" t="n">
        <v>44924</v>
      </c>
      <c r="Z2542" s="418" t="inlineStr">
        <is>
          <t>JHL-22-02972</t>
        </is>
      </c>
      <c r="AA2542" s="418" t="inlineStr"/>
      <c r="AB2542" s="418" t="inlineStr">
        <is>
          <t>បុគ្គលជាប់អាករ</t>
        </is>
      </c>
      <c r="AC2542" s="418" t="inlineStr">
        <is>
          <t>L001-100067123</t>
        </is>
      </c>
      <c r="AD2542" s="418" t="inlineStr">
        <is>
          <t>រីឡាយអេប៊ល សូស អ៊ិនដាសស្រ្ទៀល (ខេមបូឌា)</t>
        </is>
      </c>
      <c r="AE2542" s="455" t="n">
        <v>1089605</v>
      </c>
      <c r="AF2542" s="455" t="n">
        <v>990550</v>
      </c>
      <c r="AG2542" s="455" t="n">
        <v>0</v>
      </c>
      <c r="AH2542" s="455" t="n">
        <v>0</v>
      </c>
      <c r="AI2542" s="455" t="n">
        <v>99055</v>
      </c>
      <c r="AJ2542" s="455" t="n">
        <v>0</v>
      </c>
      <c r="AK2542" s="455" t="n">
        <v>0</v>
      </c>
      <c r="AL2542" s="455" t="n">
        <v>0</v>
      </c>
      <c r="AM2542" s="455" t="n">
        <v>0</v>
      </c>
      <c r="AN2542" s="455" t="n">
        <v>0</v>
      </c>
      <c r="AO2542" s="455" t="n">
        <v>0</v>
      </c>
      <c r="AP2542" s="455" t="n">
        <v>0</v>
      </c>
      <c r="AQ2542" s="455" t="n">
        <v>0</v>
      </c>
      <c r="AR2542" s="418" t="inlineStr"/>
      <c r="AS2542" s="418" t="inlineStr">
        <is>
          <t>Import Export clearance services</t>
        </is>
      </c>
      <c r="AT2542" s="418" t="inlineStr">
        <is>
          <t>បានប្រកាសពន្ធ</t>
        </is>
      </c>
    </row>
    <row r="2543">
      <c r="A2543" s="417" t="n">
        <v>2534</v>
      </c>
      <c r="B2543" s="418" t="inlineStr">
        <is>
          <t>Lunch for Buyer LC</t>
        </is>
      </c>
      <c r="C2543" s="418" t="inlineStr">
        <is>
          <t>ជេអេចអិល (ខេមបូឌា) ឡូជីស្ទីក ឯ.ក</t>
        </is>
      </c>
      <c r="D2543" s="418" t="inlineStr">
        <is>
          <t>K006-901803075</t>
        </is>
      </c>
      <c r="E2543" s="418" t="inlineStr">
        <is>
          <t>JHL-22-02971</t>
        </is>
      </c>
      <c r="F2543" s="419" t="n">
        <v>44924</v>
      </c>
      <c r="G2543" s="420" t="n">
        <v>99055</v>
      </c>
      <c r="H2543" s="418" t="n"/>
      <c r="I2543" s="455" t="n">
        <v>99055</v>
      </c>
      <c r="J2543" s="418">
        <f>IF(L2543&lt;&gt;"",L2543,K2543)</f>
        <v/>
      </c>
      <c r="K2543" s="418">
        <f>IF(AND(T2543=TRUE, U2543=TRUE, V2543=TRUE), IF(W2543&lt;-0.05, "អនុញ្ញាត (អ្នកផ្គត់ផ្គង់ប្រកាសខ្វះ)", "បានប្រកាស (អនុញ្ញាត)"), IF(AND(T2543=FALSE, U2543=FALSE, V2543=FALSE), "ព្យួរទុក (មិនមានទិន្នន័យ)", "ប្រកាសខុស (ព្យួរទុក)"))</f>
        <v/>
      </c>
      <c r="L2543" s="418" t="inlineStr"/>
      <c r="M2543" s="418" t="inlineStr"/>
      <c r="N2543" s="455" t="n"/>
      <c r="O2543" s="455">
        <f>IF(W2543&lt;0,AI2543,I2543)</f>
        <v/>
      </c>
      <c r="P2543" s="455">
        <f>I2543-O2543</f>
        <v/>
      </c>
      <c r="Q2543" s="418" t="n"/>
      <c r="R2543" s="418" t="inlineStr">
        <is>
          <t>JHL-22-02971</t>
        </is>
      </c>
      <c r="S2543" s="418" t="inlineStr">
        <is>
          <t>JHL-22-02971</t>
        </is>
      </c>
      <c r="T2543" s="418">
        <f>R2543=S2543</f>
        <v/>
      </c>
      <c r="U2543" s="418">
        <f>AND(MONTH(F2543)=MONTH(Y2543), YEAR(F2543)=YEAR(Y2543))</f>
        <v/>
      </c>
      <c r="V2543" s="418">
        <f>AND(AC2543&lt;&gt;"", 'Company information'!D$4&lt;&gt;"", RIGHT(SUBSTITUTE(AC2543,"-",""),9)=RIGHT(SUBSTITUTE('Company information'!D$4,"-",""),9))</f>
        <v/>
      </c>
      <c r="W2543" s="418">
        <f>AI2543-I2543</f>
        <v/>
      </c>
      <c r="X2543" s="455" t="n"/>
      <c r="Y2543" s="419" t="n">
        <v>44924</v>
      </c>
      <c r="Z2543" s="418" t="inlineStr">
        <is>
          <t>JHL-22-02971</t>
        </is>
      </c>
      <c r="AA2543" s="418" t="inlineStr"/>
      <c r="AB2543" s="418" t="inlineStr">
        <is>
          <t>បុគ្គលជាប់អាករ</t>
        </is>
      </c>
      <c r="AC2543" s="418" t="inlineStr">
        <is>
          <t>L001-100067123</t>
        </is>
      </c>
      <c r="AD2543" s="418" t="inlineStr">
        <is>
          <t>រីឡាយអេប៊ល សូស អ៊ិនដាសស្រ្ទៀល (ខេមបូឌា)</t>
        </is>
      </c>
      <c r="AE2543" s="455" t="n">
        <v>1089605</v>
      </c>
      <c r="AF2543" s="455" t="n">
        <v>990550</v>
      </c>
      <c r="AG2543" s="455" t="n">
        <v>0</v>
      </c>
      <c r="AH2543" s="455" t="n">
        <v>0</v>
      </c>
      <c r="AI2543" s="455" t="n">
        <v>99055</v>
      </c>
      <c r="AJ2543" s="455" t="n">
        <v>0</v>
      </c>
      <c r="AK2543" s="455" t="n">
        <v>0</v>
      </c>
      <c r="AL2543" s="455" t="n">
        <v>0</v>
      </c>
      <c r="AM2543" s="455" t="n">
        <v>0</v>
      </c>
      <c r="AN2543" s="455" t="n">
        <v>0</v>
      </c>
      <c r="AO2543" s="455" t="n">
        <v>0</v>
      </c>
      <c r="AP2543" s="455" t="n">
        <v>0</v>
      </c>
      <c r="AQ2543" s="455" t="n">
        <v>0</v>
      </c>
      <c r="AR2543" s="418" t="inlineStr"/>
      <c r="AS2543" s="418" t="inlineStr">
        <is>
          <t>Import Export clearance services</t>
        </is>
      </c>
      <c r="AT2543" s="418" t="inlineStr">
        <is>
          <t>បានប្រកាសពន្ធ</t>
        </is>
      </c>
    </row>
    <row r="2544">
      <c r="A2544" s="417" t="n">
        <v>2535</v>
      </c>
      <c r="B2544" s="418" t="inlineStr">
        <is>
          <t>Lunch for Buyer LC</t>
        </is>
      </c>
      <c r="C2544" s="418" t="inlineStr">
        <is>
          <t>ជេអេចអិល (ខេមបូឌា) ឡូជីស្ទីក ឯ.ក</t>
        </is>
      </c>
      <c r="D2544" s="418" t="inlineStr">
        <is>
          <t>K006-901803075</t>
        </is>
      </c>
      <c r="E2544" s="418" t="inlineStr">
        <is>
          <t>JHL-22-02970</t>
        </is>
      </c>
      <c r="F2544" s="419" t="n">
        <v>44924</v>
      </c>
      <c r="G2544" s="420" t="n">
        <v>99055</v>
      </c>
      <c r="H2544" s="418" t="n"/>
      <c r="I2544" s="455" t="n">
        <v>99055</v>
      </c>
      <c r="J2544" s="418">
        <f>IF(L2544&lt;&gt;"",L2544,K2544)</f>
        <v/>
      </c>
      <c r="K2544" s="418">
        <f>IF(AND(T2544=TRUE, U2544=TRUE, V2544=TRUE), IF(W2544&lt;-0.05, "អនុញ្ញាត (អ្នកផ្គត់ផ្គង់ប្រកាសខ្វះ)", "បានប្រកាស (អនុញ្ញាត)"), IF(AND(T2544=FALSE, U2544=FALSE, V2544=FALSE), "ព្យួរទុក (មិនមានទិន្នន័យ)", "ប្រកាសខុស (ព្យួរទុក)"))</f>
        <v/>
      </c>
      <c r="L2544" s="418" t="inlineStr"/>
      <c r="M2544" s="418" t="inlineStr"/>
      <c r="N2544" s="455" t="n"/>
      <c r="O2544" s="455">
        <f>IF(W2544&lt;0,AI2544,I2544)</f>
        <v/>
      </c>
      <c r="P2544" s="455">
        <f>I2544-O2544</f>
        <v/>
      </c>
      <c r="Q2544" s="418" t="n"/>
      <c r="R2544" s="418" t="inlineStr">
        <is>
          <t>JHL-22-02970</t>
        </is>
      </c>
      <c r="S2544" s="418" t="inlineStr">
        <is>
          <t>JHL-22-02970</t>
        </is>
      </c>
      <c r="T2544" s="418">
        <f>R2544=S2544</f>
        <v/>
      </c>
      <c r="U2544" s="418">
        <f>AND(MONTH(F2544)=MONTH(Y2544), YEAR(F2544)=YEAR(Y2544))</f>
        <v/>
      </c>
      <c r="V2544" s="418">
        <f>AND(AC2544&lt;&gt;"", 'Company information'!D$4&lt;&gt;"", RIGHT(SUBSTITUTE(AC2544,"-",""),9)=RIGHT(SUBSTITUTE('Company information'!D$4,"-",""),9))</f>
        <v/>
      </c>
      <c r="W2544" s="418">
        <f>AI2544-I2544</f>
        <v/>
      </c>
      <c r="X2544" s="455" t="n"/>
      <c r="Y2544" s="419" t="n">
        <v>44924</v>
      </c>
      <c r="Z2544" s="418" t="inlineStr">
        <is>
          <t>JHL-22-02970</t>
        </is>
      </c>
      <c r="AA2544" s="418" t="inlineStr"/>
      <c r="AB2544" s="418" t="inlineStr">
        <is>
          <t>បុគ្គលជាប់អាករ</t>
        </is>
      </c>
      <c r="AC2544" s="418" t="inlineStr">
        <is>
          <t>L001-100067123</t>
        </is>
      </c>
      <c r="AD2544" s="418" t="inlineStr">
        <is>
          <t>រីឡាយអេប៊ល សូស អ៊ិនដាសស្រ្ទៀល (ខេមបូឌា)</t>
        </is>
      </c>
      <c r="AE2544" s="455" t="n">
        <v>1089605</v>
      </c>
      <c r="AF2544" s="455" t="n">
        <v>990550</v>
      </c>
      <c r="AG2544" s="455" t="n">
        <v>0</v>
      </c>
      <c r="AH2544" s="455" t="n">
        <v>0</v>
      </c>
      <c r="AI2544" s="455" t="n">
        <v>99055</v>
      </c>
      <c r="AJ2544" s="455" t="n">
        <v>0</v>
      </c>
      <c r="AK2544" s="455" t="n">
        <v>0</v>
      </c>
      <c r="AL2544" s="455" t="n">
        <v>0</v>
      </c>
      <c r="AM2544" s="455" t="n">
        <v>0</v>
      </c>
      <c r="AN2544" s="455" t="n">
        <v>0</v>
      </c>
      <c r="AO2544" s="455" t="n">
        <v>0</v>
      </c>
      <c r="AP2544" s="455" t="n">
        <v>0</v>
      </c>
      <c r="AQ2544" s="455" t="n">
        <v>0</v>
      </c>
      <c r="AR2544" s="418" t="inlineStr"/>
      <c r="AS2544" s="418" t="inlineStr">
        <is>
          <t>Import Export clearance services</t>
        </is>
      </c>
      <c r="AT2544" s="418" t="inlineStr">
        <is>
          <t>បានប្រកាសពន្ធ</t>
        </is>
      </c>
    </row>
    <row r="2545">
      <c r="A2545" s="417" t="n">
        <v>2536</v>
      </c>
      <c r="B2545" s="418" t="inlineStr">
        <is>
          <t>Lunch for Buyer LC</t>
        </is>
      </c>
      <c r="C2545" s="418" t="inlineStr">
        <is>
          <t>ជេអេចអិល (ខេមបូឌា) ឡូជីស្ទីក ឯ.ក</t>
        </is>
      </c>
      <c r="D2545" s="418" t="inlineStr">
        <is>
          <t>K006-901803075</t>
        </is>
      </c>
      <c r="E2545" s="418" t="inlineStr">
        <is>
          <t>JHL-22-02969</t>
        </is>
      </c>
      <c r="F2545" s="419" t="n">
        <v>44924</v>
      </c>
      <c r="G2545" s="420" t="n">
        <v>70113</v>
      </c>
      <c r="H2545" s="418" t="n"/>
      <c r="I2545" s="455" t="n">
        <v>70113</v>
      </c>
      <c r="J2545" s="418">
        <f>IF(L2545&lt;&gt;"",L2545,K2545)</f>
        <v/>
      </c>
      <c r="K2545" s="418">
        <f>IF(AND(T2545=TRUE, U2545=TRUE, V2545=TRUE), IF(W2545&lt;-0.05, "អនុញ្ញាត (អ្នកផ្គត់ផ្គង់ប្រកាសខ្វះ)", "បានប្រកាស (អនុញ្ញាត)"), IF(AND(T2545=FALSE, U2545=FALSE, V2545=FALSE), "ព្យួរទុក (មិនមានទិន្នន័យ)", "ប្រកាសខុស (ព្យួរទុក)"))</f>
        <v/>
      </c>
      <c r="L2545" s="418" t="inlineStr"/>
      <c r="M2545" s="418" t="inlineStr"/>
      <c r="N2545" s="455" t="n"/>
      <c r="O2545" s="455">
        <f>IF(W2545&lt;0,AI2545,I2545)</f>
        <v/>
      </c>
      <c r="P2545" s="455">
        <f>I2545-O2545</f>
        <v/>
      </c>
      <c r="Q2545" s="418" t="n"/>
      <c r="R2545" s="418" t="inlineStr">
        <is>
          <t>JHL-22-02969</t>
        </is>
      </c>
      <c r="S2545" s="418" t="inlineStr">
        <is>
          <t>JHL-22-02969</t>
        </is>
      </c>
      <c r="T2545" s="418">
        <f>R2545=S2545</f>
        <v/>
      </c>
      <c r="U2545" s="418">
        <f>AND(MONTH(F2545)=MONTH(Y2545), YEAR(F2545)=YEAR(Y2545))</f>
        <v/>
      </c>
      <c r="V2545" s="418">
        <f>AND(AC2545&lt;&gt;"", 'Company information'!D$4&lt;&gt;"", RIGHT(SUBSTITUTE(AC2545,"-",""),9)=RIGHT(SUBSTITUTE('Company information'!D$4,"-",""),9))</f>
        <v/>
      </c>
      <c r="W2545" s="418">
        <f>AI2545-I2545</f>
        <v/>
      </c>
      <c r="X2545" s="455" t="n"/>
      <c r="Y2545" s="419" t="n">
        <v>44924</v>
      </c>
      <c r="Z2545" s="418" t="inlineStr">
        <is>
          <t>JHL-22-02969</t>
        </is>
      </c>
      <c r="AA2545" s="418" t="inlineStr"/>
      <c r="AB2545" s="418" t="inlineStr">
        <is>
          <t>បុគ្គលជាប់អាករ</t>
        </is>
      </c>
      <c r="AC2545" s="418" t="inlineStr">
        <is>
          <t>L001-100067123</t>
        </is>
      </c>
      <c r="AD2545" s="418" t="inlineStr">
        <is>
          <t>រីឡាយអេប៊ល សូស អ៊ិនដាសស្រ្ទៀល (ខេមបូឌា)</t>
        </is>
      </c>
      <c r="AE2545" s="455" t="n">
        <v>771238</v>
      </c>
      <c r="AF2545" s="455" t="n">
        <v>701125</v>
      </c>
      <c r="AG2545" s="455" t="n">
        <v>0</v>
      </c>
      <c r="AH2545" s="455" t="n">
        <v>0</v>
      </c>
      <c r="AI2545" s="455" t="n">
        <v>70113</v>
      </c>
      <c r="AJ2545" s="455" t="n">
        <v>0</v>
      </c>
      <c r="AK2545" s="455" t="n">
        <v>0</v>
      </c>
      <c r="AL2545" s="455" t="n">
        <v>0</v>
      </c>
      <c r="AM2545" s="455" t="n">
        <v>0</v>
      </c>
      <c r="AN2545" s="455" t="n">
        <v>0</v>
      </c>
      <c r="AO2545" s="455" t="n">
        <v>0</v>
      </c>
      <c r="AP2545" s="455" t="n">
        <v>0</v>
      </c>
      <c r="AQ2545" s="455" t="n">
        <v>0</v>
      </c>
      <c r="AR2545" s="418" t="inlineStr"/>
      <c r="AS2545" s="418" t="inlineStr">
        <is>
          <t>Import Export clearance services</t>
        </is>
      </c>
      <c r="AT2545" s="418" t="inlineStr">
        <is>
          <t>បានប្រកាសពន្ធ</t>
        </is>
      </c>
    </row>
    <row r="2546">
      <c r="A2546" s="417" t="n">
        <v>2537</v>
      </c>
      <c r="B2546" s="418" t="inlineStr">
        <is>
          <t>Lunch for Buyer LC</t>
        </is>
      </c>
      <c r="C2546" s="418" t="inlineStr">
        <is>
          <t>ជេអេចអិល (ខេមបូឌា) ឡូជីស្ទីក ឯ.ក</t>
        </is>
      </c>
      <c r="D2546" s="418" t="inlineStr">
        <is>
          <t>K006-901803075</t>
        </is>
      </c>
      <c r="E2546" s="418" t="inlineStr">
        <is>
          <t>JHL-22-02938</t>
        </is>
      </c>
      <c r="F2546" s="419" t="n">
        <v>44921</v>
      </c>
      <c r="G2546" s="420" t="n">
        <v>51548</v>
      </c>
      <c r="H2546" s="418" t="n"/>
      <c r="I2546" s="455" t="n">
        <v>51548</v>
      </c>
      <c r="J2546" s="418">
        <f>IF(L2546&lt;&gt;"",L2546,K2546)</f>
        <v/>
      </c>
      <c r="K2546" s="418">
        <f>IF(AND(T2546=TRUE, U2546=TRUE, V2546=TRUE), IF(W2546&lt;-0.05, "អនុញ្ញាត (អ្នកផ្គត់ផ្គង់ប្រកាសខ្វះ)", "បានប្រកាស (អនុញ្ញាត)"), IF(AND(T2546=FALSE, U2546=FALSE, V2546=FALSE), "ព្យួរទុក (មិនមានទិន្នន័យ)", "ប្រកាសខុស (ព្យួរទុក)"))</f>
        <v/>
      </c>
      <c r="L2546" s="418" t="inlineStr"/>
      <c r="M2546" s="418" t="inlineStr"/>
      <c r="N2546" s="455" t="n"/>
      <c r="O2546" s="455">
        <f>IF(W2546&lt;0,AI2546,I2546)</f>
        <v/>
      </c>
      <c r="P2546" s="455">
        <f>I2546-O2546</f>
        <v/>
      </c>
      <c r="Q2546" s="418" t="n"/>
      <c r="R2546" s="418" t="inlineStr">
        <is>
          <t>JHL-22-02938</t>
        </is>
      </c>
      <c r="S2546" s="418" t="inlineStr">
        <is>
          <t>JHL-22-02938</t>
        </is>
      </c>
      <c r="T2546" s="418">
        <f>R2546=S2546</f>
        <v/>
      </c>
      <c r="U2546" s="418">
        <f>AND(MONTH(F2546)=MONTH(Y2546), YEAR(F2546)=YEAR(Y2546))</f>
        <v/>
      </c>
      <c r="V2546" s="418">
        <f>AND(AC2546&lt;&gt;"", 'Company information'!D$4&lt;&gt;"", RIGHT(SUBSTITUTE(AC2546,"-",""),9)=RIGHT(SUBSTITUTE('Company information'!D$4,"-",""),9))</f>
        <v/>
      </c>
      <c r="W2546" s="418">
        <f>AI2546-I2546</f>
        <v/>
      </c>
      <c r="X2546" s="455" t="n"/>
      <c r="Y2546" s="419" t="n">
        <v>44921</v>
      </c>
      <c r="Z2546" s="418" t="inlineStr">
        <is>
          <t>JHL-22-02938</t>
        </is>
      </c>
      <c r="AA2546" s="418" t="inlineStr"/>
      <c r="AB2546" s="418" t="inlineStr">
        <is>
          <t>បុគ្គលជាប់អាករ</t>
        </is>
      </c>
      <c r="AC2546" s="418" t="inlineStr">
        <is>
          <t>L001-100067123</t>
        </is>
      </c>
      <c r="AD2546" s="418" t="inlineStr">
        <is>
          <t>រីឡាយអេប៊ល សូស អ៊ិនដាសស្រ្ទៀល (ខេមបូឌា)</t>
        </is>
      </c>
      <c r="AE2546" s="455" t="n">
        <v>567033</v>
      </c>
      <c r="AF2546" s="455" t="n">
        <v>515485</v>
      </c>
      <c r="AG2546" s="455" t="n">
        <v>0</v>
      </c>
      <c r="AH2546" s="455" t="n">
        <v>0</v>
      </c>
      <c r="AI2546" s="455" t="n">
        <v>51548</v>
      </c>
      <c r="AJ2546" s="455" t="n">
        <v>0</v>
      </c>
      <c r="AK2546" s="455" t="n">
        <v>0</v>
      </c>
      <c r="AL2546" s="455" t="n">
        <v>0</v>
      </c>
      <c r="AM2546" s="455" t="n">
        <v>0</v>
      </c>
      <c r="AN2546" s="455" t="n">
        <v>0</v>
      </c>
      <c r="AO2546" s="455" t="n">
        <v>0</v>
      </c>
      <c r="AP2546" s="455" t="n">
        <v>0</v>
      </c>
      <c r="AQ2546" s="455" t="n">
        <v>0</v>
      </c>
      <c r="AR2546" s="418" t="inlineStr"/>
      <c r="AS2546" s="418" t="inlineStr">
        <is>
          <t>Import Export clearance services</t>
        </is>
      </c>
      <c r="AT2546" s="418" t="inlineStr">
        <is>
          <t>បានប្រកាសពន្ធ</t>
        </is>
      </c>
    </row>
    <row r="2547">
      <c r="A2547" s="417" t="n">
        <v>2538</v>
      </c>
      <c r="B2547" s="418" t="inlineStr">
        <is>
          <t>Monthly Charge of Photo Copies Rental from 06/05/2024-06/06/2024</t>
        </is>
      </c>
      <c r="C2547" s="418" t="inlineStr">
        <is>
          <t>ជេអេចអិល (ខេមបូឌា) ឡូជីស្ទីក ឯ.ក</t>
        </is>
      </c>
      <c r="D2547" s="418" t="inlineStr">
        <is>
          <t>K006-901803075</t>
        </is>
      </c>
      <c r="E2547" s="418" t="inlineStr">
        <is>
          <t>JHL-22-02931</t>
        </is>
      </c>
      <c r="F2547" s="419" t="n">
        <v>44921</v>
      </c>
      <c r="G2547" s="420" t="n">
        <v>98983</v>
      </c>
      <c r="H2547" s="418" t="n"/>
      <c r="I2547" s="455" t="n">
        <v>98983</v>
      </c>
      <c r="J2547" s="418">
        <f>IF(L2547&lt;&gt;"",L2547,K2547)</f>
        <v/>
      </c>
      <c r="K2547" s="418">
        <f>IF(AND(T2547=TRUE, U2547=TRUE, V2547=TRUE), IF(W2547&lt;-0.05, "អនុញ្ញាត (អ្នកផ្គត់ផ្គង់ប្រកាសខ្វះ)", "បានប្រកាស (អនុញ្ញាត)"), IF(AND(T2547=FALSE, U2547=FALSE, V2547=FALSE), "ព្យួរទុក (មិនមានទិន្នន័យ)", "ប្រកាសខុស (ព្យួរទុក)"))</f>
        <v/>
      </c>
      <c r="L2547" s="418" t="inlineStr"/>
      <c r="M2547" s="418" t="inlineStr"/>
      <c r="N2547" s="455" t="n"/>
      <c r="O2547" s="455">
        <f>IF(W2547&lt;0,AI2547,I2547)</f>
        <v/>
      </c>
      <c r="P2547" s="455">
        <f>I2547-O2547</f>
        <v/>
      </c>
      <c r="Q2547" s="418" t="n"/>
      <c r="R2547" s="418" t="inlineStr">
        <is>
          <t>JHL-22-02931</t>
        </is>
      </c>
      <c r="S2547" s="418" t="inlineStr">
        <is>
          <t>JHL-22-02931</t>
        </is>
      </c>
      <c r="T2547" s="418">
        <f>R2547=S2547</f>
        <v/>
      </c>
      <c r="U2547" s="418">
        <f>AND(MONTH(F2547)=MONTH(Y2547), YEAR(F2547)=YEAR(Y2547))</f>
        <v/>
      </c>
      <c r="V2547" s="418">
        <f>AND(AC2547&lt;&gt;"", 'Company information'!D$4&lt;&gt;"", RIGHT(SUBSTITUTE(AC2547,"-",""),9)=RIGHT(SUBSTITUTE('Company information'!D$4,"-",""),9))</f>
        <v/>
      </c>
      <c r="W2547" s="418">
        <f>AI2547-I2547</f>
        <v/>
      </c>
      <c r="X2547" s="455" t="n"/>
      <c r="Y2547" s="419" t="n">
        <v>44921</v>
      </c>
      <c r="Z2547" s="418" t="inlineStr">
        <is>
          <t>JHL-22-02931</t>
        </is>
      </c>
      <c r="AA2547" s="418" t="inlineStr"/>
      <c r="AB2547" s="418" t="inlineStr">
        <is>
          <t>បុគ្គលជាប់អាករ</t>
        </is>
      </c>
      <c r="AC2547" s="418" t="inlineStr">
        <is>
          <t>L001-100067123</t>
        </is>
      </c>
      <c r="AD2547" s="418" t="inlineStr">
        <is>
          <t>រីឡាយអេប៊ល សូស អ៊ិនដាសស្រ្ទៀល (ខេមបូឌា)</t>
        </is>
      </c>
      <c r="AE2547" s="455" t="n">
        <v>1088811</v>
      </c>
      <c r="AF2547" s="455" t="n">
        <v>989828</v>
      </c>
      <c r="AG2547" s="455" t="n">
        <v>0</v>
      </c>
      <c r="AH2547" s="455" t="n">
        <v>0</v>
      </c>
      <c r="AI2547" s="455" t="n">
        <v>98983</v>
      </c>
      <c r="AJ2547" s="455" t="n">
        <v>0</v>
      </c>
      <c r="AK2547" s="455" t="n">
        <v>0</v>
      </c>
      <c r="AL2547" s="455" t="n">
        <v>0</v>
      </c>
      <c r="AM2547" s="455" t="n">
        <v>0</v>
      </c>
      <c r="AN2547" s="455" t="n">
        <v>0</v>
      </c>
      <c r="AO2547" s="455" t="n">
        <v>0</v>
      </c>
      <c r="AP2547" s="455" t="n">
        <v>0</v>
      </c>
      <c r="AQ2547" s="455" t="n">
        <v>0</v>
      </c>
      <c r="AR2547" s="418" t="inlineStr"/>
      <c r="AS2547" s="418" t="inlineStr">
        <is>
          <t>Import Export clearance services</t>
        </is>
      </c>
      <c r="AT2547" s="418" t="inlineStr">
        <is>
          <t>បានប្រកាសពន្ធ</t>
        </is>
      </c>
    </row>
    <row r="2548">
      <c r="A2548" s="417" t="n">
        <v>2539</v>
      </c>
      <c r="B2548" s="418" t="inlineStr">
        <is>
          <t>Monthly Charge of Photo Copies Rental from 06/04/2024-06/05/2024</t>
        </is>
      </c>
      <c r="C2548" s="418" t="inlineStr">
        <is>
          <t>ជេអេចអិល (ខេមបូឌា) ឡូជីស្ទីក ឯ.ក</t>
        </is>
      </c>
      <c r="D2548" s="418" t="inlineStr">
        <is>
          <t>K006-901803075</t>
        </is>
      </c>
      <c r="E2548" s="418" t="inlineStr">
        <is>
          <t>JHL-22-02932</t>
        </is>
      </c>
      <c r="F2548" s="419" t="n">
        <v>44921</v>
      </c>
      <c r="G2548" s="420" t="n">
        <v>63890</v>
      </c>
      <c r="H2548" s="418" t="n"/>
      <c r="I2548" s="455" t="n">
        <v>63890</v>
      </c>
      <c r="J2548" s="418">
        <f>IF(L2548&lt;&gt;"",L2548,K2548)</f>
        <v/>
      </c>
      <c r="K2548" s="418">
        <f>IF(AND(T2548=TRUE, U2548=TRUE, V2548=TRUE), IF(W2548&lt;-0.05, "អនុញ្ញាត (អ្នកផ្គត់ផ្គង់ប្រកាសខ្វះ)", "បានប្រកាស (អនុញ្ញាត)"), IF(AND(T2548=FALSE, U2548=FALSE, V2548=FALSE), "ព្យួរទុក (មិនមានទិន្នន័យ)", "ប្រកាសខុស (ព្យួរទុក)"))</f>
        <v/>
      </c>
      <c r="L2548" s="418" t="inlineStr"/>
      <c r="M2548" s="418" t="inlineStr"/>
      <c r="N2548" s="455" t="n"/>
      <c r="O2548" s="455">
        <f>IF(W2548&lt;0,AI2548,I2548)</f>
        <v/>
      </c>
      <c r="P2548" s="455">
        <f>I2548-O2548</f>
        <v/>
      </c>
      <c r="Q2548" s="418" t="n"/>
      <c r="R2548" s="418" t="inlineStr">
        <is>
          <t>JHL-22-02932</t>
        </is>
      </c>
      <c r="S2548" s="418" t="inlineStr">
        <is>
          <t>JHL-22-02932</t>
        </is>
      </c>
      <c r="T2548" s="418">
        <f>R2548=S2548</f>
        <v/>
      </c>
      <c r="U2548" s="418">
        <f>AND(MONTH(F2548)=MONTH(Y2548), YEAR(F2548)=YEAR(Y2548))</f>
        <v/>
      </c>
      <c r="V2548" s="418">
        <f>AND(AC2548&lt;&gt;"", 'Company information'!D$4&lt;&gt;"", RIGHT(SUBSTITUTE(AC2548,"-",""),9)=RIGHT(SUBSTITUTE('Company information'!D$4,"-",""),9))</f>
        <v/>
      </c>
      <c r="W2548" s="418">
        <f>AI2548-I2548</f>
        <v/>
      </c>
      <c r="X2548" s="455" t="n"/>
      <c r="Y2548" s="419" t="n">
        <v>44921</v>
      </c>
      <c r="Z2548" s="418" t="inlineStr">
        <is>
          <t>JHL-22-02932</t>
        </is>
      </c>
      <c r="AA2548" s="418" t="inlineStr"/>
      <c r="AB2548" s="418" t="inlineStr">
        <is>
          <t>បុគ្គលជាប់អាករ</t>
        </is>
      </c>
      <c r="AC2548" s="418" t="inlineStr">
        <is>
          <t>L001-100067123</t>
        </is>
      </c>
      <c r="AD2548" s="418" t="inlineStr">
        <is>
          <t>រីឡាយអេប៊ល សូស អ៊ិនដាសស្រ្ទៀល (ខេមបូឌា)</t>
        </is>
      </c>
      <c r="AE2548" s="455" t="n">
        <v>702795</v>
      </c>
      <c r="AF2548" s="455" t="n">
        <v>638905</v>
      </c>
      <c r="AG2548" s="455" t="n">
        <v>0</v>
      </c>
      <c r="AH2548" s="455" t="n">
        <v>0</v>
      </c>
      <c r="AI2548" s="455" t="n">
        <v>63890</v>
      </c>
      <c r="AJ2548" s="455" t="n">
        <v>0</v>
      </c>
      <c r="AK2548" s="455" t="n">
        <v>0</v>
      </c>
      <c r="AL2548" s="455" t="n">
        <v>0</v>
      </c>
      <c r="AM2548" s="455" t="n">
        <v>0</v>
      </c>
      <c r="AN2548" s="455" t="n">
        <v>0</v>
      </c>
      <c r="AO2548" s="455" t="n">
        <v>0</v>
      </c>
      <c r="AP2548" s="455" t="n">
        <v>0</v>
      </c>
      <c r="AQ2548" s="455" t="n">
        <v>0</v>
      </c>
      <c r="AR2548" s="418" t="inlineStr"/>
      <c r="AS2548" s="418" t="inlineStr">
        <is>
          <t>Import Export clearance services</t>
        </is>
      </c>
      <c r="AT2548" s="418" t="inlineStr">
        <is>
          <t>បានប្រកាសពន្ធ</t>
        </is>
      </c>
    </row>
    <row r="2549">
      <c r="A2549" s="417" t="n">
        <v>2540</v>
      </c>
      <c r="B2549" s="418" t="inlineStr">
        <is>
          <t>Import(Material)</t>
        </is>
      </c>
      <c r="C2549" s="418" t="inlineStr">
        <is>
          <t>ជេអេចអិល (ខេមបូឌា) ឡូជីស្ទីក ឯ.ក</t>
        </is>
      </c>
      <c r="D2549" s="418" t="inlineStr">
        <is>
          <t>K006-901803075</t>
        </is>
      </c>
      <c r="E2549" s="418" t="inlineStr">
        <is>
          <t>JHL-22-02937</t>
        </is>
      </c>
      <c r="F2549" s="419" t="n">
        <v>44921</v>
      </c>
      <c r="G2549" s="420" t="n">
        <v>63890</v>
      </c>
      <c r="H2549" s="418" t="n"/>
      <c r="I2549" s="455" t="n">
        <v>63890</v>
      </c>
      <c r="J2549" s="418">
        <f>IF(L2549&lt;&gt;"",L2549,K2549)</f>
        <v/>
      </c>
      <c r="K2549" s="418">
        <f>IF(AND(T2549=TRUE, U2549=TRUE, V2549=TRUE), IF(W2549&lt;-0.05, "អនុញ្ញាត (អ្នកផ្គត់ផ្គង់ប្រកាសខ្វះ)", "បានប្រកាស (អនុញ្ញាត)"), IF(AND(T2549=FALSE, U2549=FALSE, V2549=FALSE), "ព្យួរទុក (មិនមានទិន្នន័យ)", "ប្រកាសខុស (ព្យួរទុក)"))</f>
        <v/>
      </c>
      <c r="L2549" s="418" t="inlineStr"/>
      <c r="M2549" s="418" t="inlineStr"/>
      <c r="N2549" s="455" t="n"/>
      <c r="O2549" s="455">
        <f>IF(W2549&lt;0,AI2549,I2549)</f>
        <v/>
      </c>
      <c r="P2549" s="455">
        <f>I2549-O2549</f>
        <v/>
      </c>
      <c r="Q2549" s="418" t="n"/>
      <c r="R2549" s="418" t="inlineStr">
        <is>
          <t>JHL-22-02937</t>
        </is>
      </c>
      <c r="S2549" s="418" t="inlineStr">
        <is>
          <t>JHL-22-02937</t>
        </is>
      </c>
      <c r="T2549" s="418">
        <f>R2549=S2549</f>
        <v/>
      </c>
      <c r="U2549" s="418">
        <f>AND(MONTH(F2549)=MONTH(Y2549), YEAR(F2549)=YEAR(Y2549))</f>
        <v/>
      </c>
      <c r="V2549" s="418">
        <f>AND(AC2549&lt;&gt;"", 'Company information'!D$4&lt;&gt;"", RIGHT(SUBSTITUTE(AC2549,"-",""),9)=RIGHT(SUBSTITUTE('Company information'!D$4,"-",""),9))</f>
        <v/>
      </c>
      <c r="W2549" s="418">
        <f>AI2549-I2549</f>
        <v/>
      </c>
      <c r="X2549" s="455" t="n"/>
      <c r="Y2549" s="419" t="n">
        <v>44921</v>
      </c>
      <c r="Z2549" s="418" t="inlineStr">
        <is>
          <t>JHL-22-02937</t>
        </is>
      </c>
      <c r="AA2549" s="418" t="inlineStr"/>
      <c r="AB2549" s="418" t="inlineStr">
        <is>
          <t>បុគ្គលជាប់អាករ</t>
        </is>
      </c>
      <c r="AC2549" s="418" t="inlineStr">
        <is>
          <t>L001-100067123</t>
        </is>
      </c>
      <c r="AD2549" s="418" t="inlineStr">
        <is>
          <t>រីឡាយអេប៊ល សូស អ៊ិនដាសស្រ្ទៀល (ខេមបូឌា)</t>
        </is>
      </c>
      <c r="AE2549" s="455" t="n">
        <v>702795</v>
      </c>
      <c r="AF2549" s="455" t="n">
        <v>638905</v>
      </c>
      <c r="AG2549" s="455" t="n">
        <v>0</v>
      </c>
      <c r="AH2549" s="455" t="n">
        <v>0</v>
      </c>
      <c r="AI2549" s="455" t="n">
        <v>63890</v>
      </c>
      <c r="AJ2549" s="455" t="n">
        <v>0</v>
      </c>
      <c r="AK2549" s="455" t="n">
        <v>0</v>
      </c>
      <c r="AL2549" s="455" t="n">
        <v>0</v>
      </c>
      <c r="AM2549" s="455" t="n">
        <v>0</v>
      </c>
      <c r="AN2549" s="455" t="n">
        <v>0</v>
      </c>
      <c r="AO2549" s="455" t="n">
        <v>0</v>
      </c>
      <c r="AP2549" s="455" t="n">
        <v>0</v>
      </c>
      <c r="AQ2549" s="455" t="n">
        <v>0</v>
      </c>
      <c r="AR2549" s="418" t="inlineStr"/>
      <c r="AS2549" s="418" t="inlineStr">
        <is>
          <t>Import Export clearance services</t>
        </is>
      </c>
      <c r="AT2549" s="418" t="inlineStr">
        <is>
          <t>បានប្រកាសពន្ធ</t>
        </is>
      </c>
    </row>
    <row r="2550">
      <c r="A2550" s="417" t="n">
        <v>2541</v>
      </c>
      <c r="B2550" s="418" t="inlineStr">
        <is>
          <t>Non Woven Interlining</t>
        </is>
      </c>
      <c r="C2550" s="418" t="inlineStr">
        <is>
          <t>ជេអេចអិល (ខេមបូឌា) ឡូជីស្ទីក ឯ.ក</t>
        </is>
      </c>
      <c r="D2550" s="418" t="inlineStr">
        <is>
          <t>K006-901803075</t>
        </is>
      </c>
      <c r="E2550" s="418" t="inlineStr">
        <is>
          <t>JHL-22-02933</t>
        </is>
      </c>
      <c r="F2550" s="419" t="n">
        <v>44921</v>
      </c>
      <c r="G2550" s="420" t="n">
        <v>98983</v>
      </c>
      <c r="H2550" s="418" t="n"/>
      <c r="I2550" s="455" t="n">
        <v>98983</v>
      </c>
      <c r="J2550" s="418">
        <f>IF(L2550&lt;&gt;"",L2550,K2550)</f>
        <v/>
      </c>
      <c r="K2550" s="418">
        <f>IF(AND(T2550=TRUE, U2550=TRUE, V2550=TRUE), IF(W2550&lt;-0.05, "អនុញ្ញាត (អ្នកផ្គត់ផ្គង់ប្រកាសខ្វះ)", "បានប្រកាស (អនុញ្ញាត)"), IF(AND(T2550=FALSE, U2550=FALSE, V2550=FALSE), "ព្យួរទុក (មិនមានទិន្នន័យ)", "ប្រកាសខុស (ព្យួរទុក)"))</f>
        <v/>
      </c>
      <c r="L2550" s="418" t="inlineStr"/>
      <c r="M2550" s="418" t="inlineStr"/>
      <c r="N2550" s="455" t="n"/>
      <c r="O2550" s="455">
        <f>IF(W2550&lt;0,AI2550,I2550)</f>
        <v/>
      </c>
      <c r="P2550" s="455">
        <f>I2550-O2550</f>
        <v/>
      </c>
      <c r="Q2550" s="418" t="n"/>
      <c r="R2550" s="418" t="inlineStr">
        <is>
          <t>JHL-22-02933</t>
        </is>
      </c>
      <c r="S2550" s="418" t="inlineStr">
        <is>
          <t>JHL-22-02933</t>
        </is>
      </c>
      <c r="T2550" s="418">
        <f>R2550=S2550</f>
        <v/>
      </c>
      <c r="U2550" s="418">
        <f>AND(MONTH(F2550)=MONTH(Y2550), YEAR(F2550)=YEAR(Y2550))</f>
        <v/>
      </c>
      <c r="V2550" s="418">
        <f>AND(AC2550&lt;&gt;"", 'Company information'!D$4&lt;&gt;"", RIGHT(SUBSTITUTE(AC2550,"-",""),9)=RIGHT(SUBSTITUTE('Company information'!D$4,"-",""),9))</f>
        <v/>
      </c>
      <c r="W2550" s="418">
        <f>AI2550-I2550</f>
        <v/>
      </c>
      <c r="X2550" s="455" t="n"/>
      <c r="Y2550" s="419" t="n">
        <v>44921</v>
      </c>
      <c r="Z2550" s="418" t="inlineStr">
        <is>
          <t>JHL-22-02933</t>
        </is>
      </c>
      <c r="AA2550" s="418" t="inlineStr"/>
      <c r="AB2550" s="418" t="inlineStr">
        <is>
          <t>បុគ្គលជាប់អាករ</t>
        </is>
      </c>
      <c r="AC2550" s="418" t="inlineStr">
        <is>
          <t>L001-100067123</t>
        </is>
      </c>
      <c r="AD2550" s="418" t="inlineStr">
        <is>
          <t>រីឡាយអេប៊ល សូស អ៊ិនដាសស្រ្ទៀល (ខេមបូឌា)</t>
        </is>
      </c>
      <c r="AE2550" s="455" t="n">
        <v>1088811</v>
      </c>
      <c r="AF2550" s="455" t="n">
        <v>989828</v>
      </c>
      <c r="AG2550" s="455" t="n">
        <v>0</v>
      </c>
      <c r="AH2550" s="455" t="n">
        <v>0</v>
      </c>
      <c r="AI2550" s="455" t="n">
        <v>98983</v>
      </c>
      <c r="AJ2550" s="455" t="n">
        <v>0</v>
      </c>
      <c r="AK2550" s="455" t="n">
        <v>0</v>
      </c>
      <c r="AL2550" s="455" t="n">
        <v>0</v>
      </c>
      <c r="AM2550" s="455" t="n">
        <v>0</v>
      </c>
      <c r="AN2550" s="455" t="n">
        <v>0</v>
      </c>
      <c r="AO2550" s="455" t="n">
        <v>0</v>
      </c>
      <c r="AP2550" s="455" t="n">
        <v>0</v>
      </c>
      <c r="AQ2550" s="455" t="n">
        <v>0</v>
      </c>
      <c r="AR2550" s="418" t="inlineStr"/>
      <c r="AS2550" s="418" t="inlineStr">
        <is>
          <t>Import Export clearance services</t>
        </is>
      </c>
      <c r="AT2550" s="418" t="inlineStr">
        <is>
          <t>បានប្រកាសពន្ធ</t>
        </is>
      </c>
    </row>
    <row r="2551">
      <c r="A2551" s="417" t="n">
        <v>2542</v>
      </c>
      <c r="B2551" s="418" t="inlineStr">
        <is>
          <t>Import Shipment Expense</t>
        </is>
      </c>
      <c r="C2551" s="418" t="inlineStr">
        <is>
          <t>ជេអេចអិល (ខេមបូឌា) ឡូជីស្ទីក ឯ.ក</t>
        </is>
      </c>
      <c r="D2551" s="418" t="inlineStr">
        <is>
          <t>K006-901803075</t>
        </is>
      </c>
      <c r="E2551" s="418" t="inlineStr">
        <is>
          <t>JHL-22-02934</t>
        </is>
      </c>
      <c r="F2551" s="419" t="n">
        <v>44921</v>
      </c>
      <c r="G2551" s="420" t="n">
        <v>98983</v>
      </c>
      <c r="H2551" s="418" t="n"/>
      <c r="I2551" s="455" t="n">
        <v>98983</v>
      </c>
      <c r="J2551" s="418">
        <f>IF(L2551&lt;&gt;"",L2551,K2551)</f>
        <v/>
      </c>
      <c r="K2551" s="418">
        <f>IF(AND(T2551=TRUE, U2551=TRUE, V2551=TRUE), IF(W2551&lt;-0.05, "អនុញ្ញាត (អ្នកផ្គត់ផ្គង់ប្រកាសខ្វះ)", "បានប្រកាស (អនុញ្ញាត)"), IF(AND(T2551=FALSE, U2551=FALSE, V2551=FALSE), "ព្យួរទុក (មិនមានទិន្នន័យ)", "ប្រកាសខុស (ព្យួរទុក)"))</f>
        <v/>
      </c>
      <c r="L2551" s="418" t="inlineStr"/>
      <c r="M2551" s="418" t="inlineStr"/>
      <c r="N2551" s="455" t="n"/>
      <c r="O2551" s="455">
        <f>IF(W2551&lt;0,AI2551,I2551)</f>
        <v/>
      </c>
      <c r="P2551" s="455">
        <f>I2551-O2551</f>
        <v/>
      </c>
      <c r="Q2551" s="418" t="n"/>
      <c r="R2551" s="418" t="inlineStr">
        <is>
          <t>JHL-22-02934</t>
        </is>
      </c>
      <c r="S2551" s="418" t="inlineStr">
        <is>
          <t>JHL-22-02934</t>
        </is>
      </c>
      <c r="T2551" s="418">
        <f>R2551=S2551</f>
        <v/>
      </c>
      <c r="U2551" s="418">
        <f>AND(MONTH(F2551)=MONTH(Y2551), YEAR(F2551)=YEAR(Y2551))</f>
        <v/>
      </c>
      <c r="V2551" s="418">
        <f>AND(AC2551&lt;&gt;"", 'Company information'!D$4&lt;&gt;"", RIGHT(SUBSTITUTE(AC2551,"-",""),9)=RIGHT(SUBSTITUTE('Company information'!D$4,"-",""),9))</f>
        <v/>
      </c>
      <c r="W2551" s="418">
        <f>AI2551-I2551</f>
        <v/>
      </c>
      <c r="X2551" s="455" t="n"/>
      <c r="Y2551" s="419" t="n">
        <v>44921</v>
      </c>
      <c r="Z2551" s="418" t="inlineStr">
        <is>
          <t>JHL-22-02934</t>
        </is>
      </c>
      <c r="AA2551" s="418" t="inlineStr"/>
      <c r="AB2551" s="418" t="inlineStr">
        <is>
          <t>បុគ្គលជាប់អាករ</t>
        </is>
      </c>
      <c r="AC2551" s="418" t="inlineStr">
        <is>
          <t>L001-100067123</t>
        </is>
      </c>
      <c r="AD2551" s="418" t="inlineStr">
        <is>
          <t>រីឡាយអេប៊ល សូស អ៊ិនដាសស្រ្ទៀល (ខេមបូឌា)</t>
        </is>
      </c>
      <c r="AE2551" s="455" t="n">
        <v>1088811</v>
      </c>
      <c r="AF2551" s="455" t="n">
        <v>989828</v>
      </c>
      <c r="AG2551" s="455" t="n">
        <v>0</v>
      </c>
      <c r="AH2551" s="455" t="n">
        <v>0</v>
      </c>
      <c r="AI2551" s="455" t="n">
        <v>98983</v>
      </c>
      <c r="AJ2551" s="455" t="n">
        <v>0</v>
      </c>
      <c r="AK2551" s="455" t="n">
        <v>0</v>
      </c>
      <c r="AL2551" s="455" t="n">
        <v>0</v>
      </c>
      <c r="AM2551" s="455" t="n">
        <v>0</v>
      </c>
      <c r="AN2551" s="455" t="n">
        <v>0</v>
      </c>
      <c r="AO2551" s="455" t="n">
        <v>0</v>
      </c>
      <c r="AP2551" s="455" t="n">
        <v>0</v>
      </c>
      <c r="AQ2551" s="455" t="n">
        <v>0</v>
      </c>
      <c r="AR2551" s="418" t="inlineStr"/>
      <c r="AS2551" s="418" t="inlineStr">
        <is>
          <t>Import Export clearance services</t>
        </is>
      </c>
      <c r="AT2551" s="418" t="inlineStr">
        <is>
          <t>បានប្រកាសពន្ធ</t>
        </is>
      </c>
    </row>
    <row r="2552">
      <c r="A2552" s="417" t="n">
        <v>2543</v>
      </c>
      <c r="B2552" s="418" t="inlineStr">
        <is>
          <t>THC, Doc Fee and Container Imbalance</t>
        </is>
      </c>
      <c r="C2552" s="418" t="inlineStr">
        <is>
          <t>ជេអេចអិល (ខេមបូឌា) ឡូជីស្ទីក ឯ.ក</t>
        </is>
      </c>
      <c r="D2552" s="418" t="inlineStr">
        <is>
          <t>K006-901803075</t>
        </is>
      </c>
      <c r="E2552" s="418" t="inlineStr">
        <is>
          <t>JHL-22-02935</t>
        </is>
      </c>
      <c r="F2552" s="419" t="n">
        <v>44921</v>
      </c>
      <c r="G2552" s="420" t="n">
        <v>98983</v>
      </c>
      <c r="H2552" s="418" t="n"/>
      <c r="I2552" s="455" t="n">
        <v>98983</v>
      </c>
      <c r="J2552" s="418">
        <f>IF(L2552&lt;&gt;"",L2552,K2552)</f>
        <v/>
      </c>
      <c r="K2552" s="418">
        <f>IF(AND(T2552=TRUE, U2552=TRUE, V2552=TRUE), IF(W2552&lt;-0.05, "អនុញ្ញាត (អ្នកផ្គត់ផ្គង់ប្រកាសខ្វះ)", "បានប្រកាស (អនុញ្ញាត)"), IF(AND(T2552=FALSE, U2552=FALSE, V2552=FALSE), "ព្យួរទុក (មិនមានទិន្នន័យ)", "ប្រកាសខុស (ព្យួរទុក)"))</f>
        <v/>
      </c>
      <c r="L2552" s="418" t="inlineStr"/>
      <c r="M2552" s="418" t="inlineStr"/>
      <c r="N2552" s="455" t="n"/>
      <c r="O2552" s="455">
        <f>IF(W2552&lt;0,AI2552,I2552)</f>
        <v/>
      </c>
      <c r="P2552" s="455">
        <f>I2552-O2552</f>
        <v/>
      </c>
      <c r="Q2552" s="418" t="n"/>
      <c r="R2552" s="418" t="inlineStr">
        <is>
          <t>JHL-22-02935</t>
        </is>
      </c>
      <c r="S2552" s="418" t="inlineStr">
        <is>
          <t>JHL-22-02935</t>
        </is>
      </c>
      <c r="T2552" s="418">
        <f>R2552=S2552</f>
        <v/>
      </c>
      <c r="U2552" s="418">
        <f>AND(MONTH(F2552)=MONTH(Y2552), YEAR(F2552)=YEAR(Y2552))</f>
        <v/>
      </c>
      <c r="V2552" s="418">
        <f>AND(AC2552&lt;&gt;"", 'Company information'!D$4&lt;&gt;"", RIGHT(SUBSTITUTE(AC2552,"-",""),9)=RIGHT(SUBSTITUTE('Company information'!D$4,"-",""),9))</f>
        <v/>
      </c>
      <c r="W2552" s="418">
        <f>AI2552-I2552</f>
        <v/>
      </c>
      <c r="X2552" s="455" t="n"/>
      <c r="Y2552" s="419" t="n">
        <v>44921</v>
      </c>
      <c r="Z2552" s="418" t="inlineStr">
        <is>
          <t>JHL-22-02935</t>
        </is>
      </c>
      <c r="AA2552" s="418" t="inlineStr"/>
      <c r="AB2552" s="418" t="inlineStr">
        <is>
          <t>បុគ្គលជាប់អាករ</t>
        </is>
      </c>
      <c r="AC2552" s="418" t="inlineStr">
        <is>
          <t>L001-100067123</t>
        </is>
      </c>
      <c r="AD2552" s="418" t="inlineStr">
        <is>
          <t>រីឡាយអេប៊ល សូស អ៊ិនដាសស្រ្ទៀល (ខេមបូឌា)</t>
        </is>
      </c>
      <c r="AE2552" s="455" t="n">
        <v>1088811</v>
      </c>
      <c r="AF2552" s="455" t="n">
        <v>989828</v>
      </c>
      <c r="AG2552" s="455" t="n">
        <v>0</v>
      </c>
      <c r="AH2552" s="455" t="n">
        <v>0</v>
      </c>
      <c r="AI2552" s="455" t="n">
        <v>98983</v>
      </c>
      <c r="AJ2552" s="455" t="n">
        <v>0</v>
      </c>
      <c r="AK2552" s="455" t="n">
        <v>0</v>
      </c>
      <c r="AL2552" s="455" t="n">
        <v>0</v>
      </c>
      <c r="AM2552" s="455" t="n">
        <v>0</v>
      </c>
      <c r="AN2552" s="455" t="n">
        <v>0</v>
      </c>
      <c r="AO2552" s="455" t="n">
        <v>0</v>
      </c>
      <c r="AP2552" s="455" t="n">
        <v>0</v>
      </c>
      <c r="AQ2552" s="455" t="n">
        <v>0</v>
      </c>
      <c r="AR2552" s="418" t="inlineStr"/>
      <c r="AS2552" s="418" t="inlineStr">
        <is>
          <t>Import Export clearance services</t>
        </is>
      </c>
      <c r="AT2552" s="418" t="inlineStr">
        <is>
          <t>បានប្រកាសពន្ធ</t>
        </is>
      </c>
    </row>
    <row r="2553">
      <c r="A2553" s="417" t="n">
        <v>2544</v>
      </c>
      <c r="B2553" s="418" t="inlineStr">
        <is>
          <t>THC, Doc Fee and Container Imbalance</t>
        </is>
      </c>
      <c r="C2553" s="418" t="inlineStr">
        <is>
          <t>ជេអេចអិល (ខេមបូឌា) ឡូជីស្ទីក ឯ.ក</t>
        </is>
      </c>
      <c r="D2553" s="418" t="inlineStr">
        <is>
          <t>K006-901803075</t>
        </is>
      </c>
      <c r="E2553" s="418" t="inlineStr">
        <is>
          <t>JHL-22-02936</t>
        </is>
      </c>
      <c r="F2553" s="419" t="n">
        <v>44921</v>
      </c>
      <c r="G2553" s="420" t="n">
        <v>70061</v>
      </c>
      <c r="H2553" s="418" t="n"/>
      <c r="I2553" s="455" t="n">
        <v>70061</v>
      </c>
      <c r="J2553" s="418">
        <f>IF(L2553&lt;&gt;"",L2553,K2553)</f>
        <v/>
      </c>
      <c r="K2553" s="418">
        <f>IF(AND(T2553=TRUE, U2553=TRUE, V2553=TRUE), IF(W2553&lt;-0.05, "អនុញ្ញាត (អ្នកផ្គត់ផ្គង់ប្រកាសខ្វះ)", "បានប្រកាស (អនុញ្ញាត)"), IF(AND(T2553=FALSE, U2553=FALSE, V2553=FALSE), "ព្យួរទុក (មិនមានទិន្នន័យ)", "ប្រកាសខុស (ព្យួរទុក)"))</f>
        <v/>
      </c>
      <c r="L2553" s="418" t="inlineStr"/>
      <c r="M2553" s="418" t="inlineStr"/>
      <c r="N2553" s="455" t="n"/>
      <c r="O2553" s="455">
        <f>IF(W2553&lt;0,AI2553,I2553)</f>
        <v/>
      </c>
      <c r="P2553" s="455">
        <f>I2553-O2553</f>
        <v/>
      </c>
      <c r="Q2553" s="418" t="n"/>
      <c r="R2553" s="418" t="inlineStr">
        <is>
          <t>JHL-22-02936</t>
        </is>
      </c>
      <c r="S2553" s="418" t="inlineStr">
        <is>
          <t>JHL-22-02936</t>
        </is>
      </c>
      <c r="T2553" s="418">
        <f>R2553=S2553</f>
        <v/>
      </c>
      <c r="U2553" s="418">
        <f>AND(MONTH(F2553)=MONTH(Y2553), YEAR(F2553)=YEAR(Y2553))</f>
        <v/>
      </c>
      <c r="V2553" s="418">
        <f>AND(AC2553&lt;&gt;"", 'Company information'!D$4&lt;&gt;"", RIGHT(SUBSTITUTE(AC2553,"-",""),9)=RIGHT(SUBSTITUTE('Company information'!D$4,"-",""),9))</f>
        <v/>
      </c>
      <c r="W2553" s="418">
        <f>AI2553-I2553</f>
        <v/>
      </c>
      <c r="X2553" s="455" t="n"/>
      <c r="Y2553" s="419" t="n">
        <v>44921</v>
      </c>
      <c r="Z2553" s="418" t="inlineStr">
        <is>
          <t>JHL-22-02936</t>
        </is>
      </c>
      <c r="AA2553" s="418" t="inlineStr"/>
      <c r="AB2553" s="418" t="inlineStr">
        <is>
          <t>បុគ្គលជាប់អាករ</t>
        </is>
      </c>
      <c r="AC2553" s="418" t="inlineStr">
        <is>
          <t>L001-100067123</t>
        </is>
      </c>
      <c r="AD2553" s="418" t="inlineStr">
        <is>
          <t>រីឡាយអេប៊ល សូស អ៊ិនដាសស្រ្ទៀល (ខេមបូឌា)</t>
        </is>
      </c>
      <c r="AE2553" s="455" t="n">
        <v>770676</v>
      </c>
      <c r="AF2553" s="455" t="n">
        <v>700615</v>
      </c>
      <c r="AG2553" s="455" t="n">
        <v>0</v>
      </c>
      <c r="AH2553" s="455" t="n">
        <v>0</v>
      </c>
      <c r="AI2553" s="455" t="n">
        <v>70061</v>
      </c>
      <c r="AJ2553" s="455" t="n">
        <v>0</v>
      </c>
      <c r="AK2553" s="455" t="n">
        <v>0</v>
      </c>
      <c r="AL2553" s="455" t="n">
        <v>0</v>
      </c>
      <c r="AM2553" s="455" t="n">
        <v>0</v>
      </c>
      <c r="AN2553" s="455" t="n">
        <v>0</v>
      </c>
      <c r="AO2553" s="455" t="n">
        <v>0</v>
      </c>
      <c r="AP2553" s="455" t="n">
        <v>0</v>
      </c>
      <c r="AQ2553" s="455" t="n">
        <v>0</v>
      </c>
      <c r="AR2553" s="418" t="inlineStr"/>
      <c r="AS2553" s="418" t="inlineStr">
        <is>
          <t>Import Export clearance services</t>
        </is>
      </c>
      <c r="AT2553" s="418" t="inlineStr">
        <is>
          <t>បានប្រកាសពន្ធ</t>
        </is>
      </c>
    </row>
    <row r="2554">
      <c r="A2554" s="417" t="n">
        <v>2545</v>
      </c>
      <c r="B2554" s="418" t="inlineStr">
        <is>
          <t>THC, Doc Fee and Container Imbalance</t>
        </is>
      </c>
      <c r="C2554" s="418" t="inlineStr">
        <is>
          <t>ជេអេចអិល (ខេមបូឌា) ឡូជីស្ទីក ឯ.ក</t>
        </is>
      </c>
      <c r="D2554" s="418" t="inlineStr">
        <is>
          <t>K006-901803075</t>
        </is>
      </c>
      <c r="E2554" s="418" t="inlineStr">
        <is>
          <t>JHL-22-02874</t>
        </is>
      </c>
      <c r="F2554" s="419" t="n">
        <v>44911</v>
      </c>
      <c r="G2554" s="420" t="n">
        <v>98911</v>
      </c>
      <c r="H2554" s="418" t="n"/>
      <c r="I2554" s="455" t="n">
        <v>98911</v>
      </c>
      <c r="J2554" s="418">
        <f>IF(L2554&lt;&gt;"",L2554,K2554)</f>
        <v/>
      </c>
      <c r="K2554" s="418">
        <f>IF(AND(T2554=TRUE, U2554=TRUE, V2554=TRUE), IF(W2554&lt;-0.05, "អនុញ្ញាត (អ្នកផ្គត់ផ្គង់ប្រកាសខ្វះ)", "បានប្រកាស (អនុញ្ញាត)"), IF(AND(T2554=FALSE, U2554=FALSE, V2554=FALSE), "ព្យួរទុក (មិនមានទិន្នន័យ)", "ប្រកាសខុស (ព្យួរទុក)"))</f>
        <v/>
      </c>
      <c r="L2554" s="418" t="inlineStr"/>
      <c r="M2554" s="418" t="inlineStr"/>
      <c r="N2554" s="455" t="n"/>
      <c r="O2554" s="455">
        <f>IF(W2554&lt;0,AI2554,I2554)</f>
        <v/>
      </c>
      <c r="P2554" s="455">
        <f>I2554-O2554</f>
        <v/>
      </c>
      <c r="Q2554" s="418" t="n"/>
      <c r="R2554" s="418" t="inlineStr">
        <is>
          <t>JHL-22-02874</t>
        </is>
      </c>
      <c r="S2554" s="418" t="inlineStr">
        <is>
          <t>JHL-22-02874</t>
        </is>
      </c>
      <c r="T2554" s="418">
        <f>R2554=S2554</f>
        <v/>
      </c>
      <c r="U2554" s="418">
        <f>AND(MONTH(F2554)=MONTH(Y2554), YEAR(F2554)=YEAR(Y2554))</f>
        <v/>
      </c>
      <c r="V2554" s="418">
        <f>AND(AC2554&lt;&gt;"", 'Company information'!D$4&lt;&gt;"", RIGHT(SUBSTITUTE(AC2554,"-",""),9)=RIGHT(SUBSTITUTE('Company information'!D$4,"-",""),9))</f>
        <v/>
      </c>
      <c r="W2554" s="418">
        <f>AI2554-I2554</f>
        <v/>
      </c>
      <c r="X2554" s="455" t="n"/>
      <c r="Y2554" s="419" t="n">
        <v>44911</v>
      </c>
      <c r="Z2554" s="418" t="inlineStr">
        <is>
          <t>JHL-22-02874</t>
        </is>
      </c>
      <c r="AA2554" s="418" t="inlineStr"/>
      <c r="AB2554" s="418" t="inlineStr">
        <is>
          <t>បុគ្គលជាប់អាករ</t>
        </is>
      </c>
      <c r="AC2554" s="418" t="inlineStr">
        <is>
          <t>L001-100067123</t>
        </is>
      </c>
      <c r="AD2554" s="418" t="inlineStr">
        <is>
          <t>រីឡាយអេប៊ល សូស អ៊ិនដាសស្រ្ទៀល (ខេមបូឌា)</t>
        </is>
      </c>
      <c r="AE2554" s="455" t="n">
        <v>1088017</v>
      </c>
      <c r="AF2554" s="455" t="n">
        <v>989106</v>
      </c>
      <c r="AG2554" s="455" t="n">
        <v>0</v>
      </c>
      <c r="AH2554" s="455" t="n">
        <v>0</v>
      </c>
      <c r="AI2554" s="455" t="n">
        <v>98911</v>
      </c>
      <c r="AJ2554" s="455" t="n">
        <v>0</v>
      </c>
      <c r="AK2554" s="455" t="n">
        <v>0</v>
      </c>
      <c r="AL2554" s="455" t="n">
        <v>0</v>
      </c>
      <c r="AM2554" s="455" t="n">
        <v>0</v>
      </c>
      <c r="AN2554" s="455" t="n">
        <v>0</v>
      </c>
      <c r="AO2554" s="455" t="n">
        <v>0</v>
      </c>
      <c r="AP2554" s="455" t="n">
        <v>0</v>
      </c>
      <c r="AQ2554" s="455" t="n">
        <v>0</v>
      </c>
      <c r="AR2554" s="418" t="inlineStr"/>
      <c r="AS2554" s="418" t="inlineStr">
        <is>
          <t>Import Export clearance services</t>
        </is>
      </c>
      <c r="AT2554" s="418" t="inlineStr">
        <is>
          <t>បានប្រកាសពន្ធ</t>
        </is>
      </c>
    </row>
    <row r="2555">
      <c r="A2555" s="417" t="n">
        <v>2546</v>
      </c>
      <c r="B2555" s="418" t="inlineStr">
        <is>
          <t>THC, Doc Fee and Container Imbalance</t>
        </is>
      </c>
      <c r="C2555" s="418" t="inlineStr">
        <is>
          <t>ជេអេចអិល (ខេមបូឌា) ឡូជីស្ទីក ឯ.ក</t>
        </is>
      </c>
      <c r="D2555" s="418" t="inlineStr">
        <is>
          <t>K006-901803075</t>
        </is>
      </c>
      <c r="E2555" s="418" t="inlineStr">
        <is>
          <t>JHL-22-02875</t>
        </is>
      </c>
      <c r="F2555" s="419" t="n">
        <v>44911</v>
      </c>
      <c r="G2555" s="420" t="n">
        <v>51511</v>
      </c>
      <c r="H2555" s="418" t="n"/>
      <c r="I2555" s="455" t="n">
        <v>51511</v>
      </c>
      <c r="J2555" s="418">
        <f>IF(L2555&lt;&gt;"",L2555,K2555)</f>
        <v/>
      </c>
      <c r="K2555" s="418">
        <f>IF(AND(T2555=TRUE, U2555=TRUE, V2555=TRUE), IF(W2555&lt;-0.05, "អនុញ្ញាត (អ្នកផ្គត់ផ្គង់ប្រកាសខ្វះ)", "បានប្រកាស (អនុញ្ញាត)"), IF(AND(T2555=FALSE, U2555=FALSE, V2555=FALSE), "ព្យួរទុក (មិនមានទិន្នន័យ)", "ប្រកាសខុស (ព្យួរទុក)"))</f>
        <v/>
      </c>
      <c r="L2555" s="418" t="inlineStr"/>
      <c r="M2555" s="418" t="inlineStr"/>
      <c r="N2555" s="455" t="n"/>
      <c r="O2555" s="455">
        <f>IF(W2555&lt;0,AI2555,I2555)</f>
        <v/>
      </c>
      <c r="P2555" s="455">
        <f>I2555-O2555</f>
        <v/>
      </c>
      <c r="Q2555" s="418" t="n"/>
      <c r="R2555" s="418" t="inlineStr">
        <is>
          <t>JHL-22-02875</t>
        </is>
      </c>
      <c r="S2555" s="418" t="inlineStr">
        <is>
          <t>JHL-22-02875</t>
        </is>
      </c>
      <c r="T2555" s="418">
        <f>R2555=S2555</f>
        <v/>
      </c>
      <c r="U2555" s="418">
        <f>AND(MONTH(F2555)=MONTH(Y2555), YEAR(F2555)=YEAR(Y2555))</f>
        <v/>
      </c>
      <c r="V2555" s="418">
        <f>AND(AC2555&lt;&gt;"", 'Company information'!D$4&lt;&gt;"", RIGHT(SUBSTITUTE(AC2555,"-",""),9)=RIGHT(SUBSTITUTE('Company information'!D$4,"-",""),9))</f>
        <v/>
      </c>
      <c r="W2555" s="418">
        <f>AI2555-I2555</f>
        <v/>
      </c>
      <c r="X2555" s="455" t="n"/>
      <c r="Y2555" s="419" t="n">
        <v>44911</v>
      </c>
      <c r="Z2555" s="418" t="inlineStr">
        <is>
          <t>JHL-22-02875</t>
        </is>
      </c>
      <c r="AA2555" s="418" t="inlineStr"/>
      <c r="AB2555" s="418" t="inlineStr">
        <is>
          <t>បុគ្គលជាប់អាករ</t>
        </is>
      </c>
      <c r="AC2555" s="418" t="inlineStr">
        <is>
          <t>L001-100067123</t>
        </is>
      </c>
      <c r="AD2555" s="418" t="inlineStr">
        <is>
          <t>រីឡាយអេប៊ល សូស អ៊ិនដាសស្រ្ទៀល (ខេមបូឌា)</t>
        </is>
      </c>
      <c r="AE2555" s="455" t="n">
        <v>566619</v>
      </c>
      <c r="AF2555" s="455" t="n">
        <v>515108</v>
      </c>
      <c r="AG2555" s="455" t="n">
        <v>0</v>
      </c>
      <c r="AH2555" s="455" t="n">
        <v>0</v>
      </c>
      <c r="AI2555" s="455" t="n">
        <v>51511</v>
      </c>
      <c r="AJ2555" s="455" t="n">
        <v>0</v>
      </c>
      <c r="AK2555" s="455" t="n">
        <v>0</v>
      </c>
      <c r="AL2555" s="455" t="n">
        <v>0</v>
      </c>
      <c r="AM2555" s="455" t="n">
        <v>0</v>
      </c>
      <c r="AN2555" s="455" t="n">
        <v>0</v>
      </c>
      <c r="AO2555" s="455" t="n">
        <v>0</v>
      </c>
      <c r="AP2555" s="455" t="n">
        <v>0</v>
      </c>
      <c r="AQ2555" s="455" t="n">
        <v>0</v>
      </c>
      <c r="AR2555" s="418" t="inlineStr"/>
      <c r="AS2555" s="418" t="inlineStr">
        <is>
          <t>Import Export clearance services</t>
        </is>
      </c>
      <c r="AT2555" s="418" t="inlineStr">
        <is>
          <t>បានប្រកាសពន្ធ</t>
        </is>
      </c>
    </row>
    <row r="2556">
      <c r="A2556" s="417" t="n">
        <v>2547</v>
      </c>
      <c r="B2556" s="418" t="inlineStr">
        <is>
          <t>Coated Paper and Thermal Tramsfer Ribbons</t>
        </is>
      </c>
      <c r="C2556" s="418" t="inlineStr">
        <is>
          <t>ជេអេចអិល (ខេមបូឌា) ឡូជីស្ទីក ឯ.ក</t>
        </is>
      </c>
      <c r="D2556" s="418" t="inlineStr">
        <is>
          <t>K006-901803075</t>
        </is>
      </c>
      <c r="E2556" s="418" t="inlineStr">
        <is>
          <t>JHL-22-02879</t>
        </is>
      </c>
      <c r="F2556" s="419" t="n">
        <v>44911</v>
      </c>
      <c r="G2556" s="420" t="n">
        <v>107133</v>
      </c>
      <c r="H2556" s="418" t="n"/>
      <c r="I2556" s="455" t="n">
        <v>107133</v>
      </c>
      <c r="J2556" s="418">
        <f>IF(L2556&lt;&gt;"",L2556,K2556)</f>
        <v/>
      </c>
      <c r="K2556" s="418">
        <f>IF(AND(T2556=TRUE, U2556=TRUE, V2556=TRUE), IF(W2556&lt;-0.05, "អនុញ្ញាត (អ្នកផ្គត់ផ្គង់ប្រកាសខ្វះ)", "បានប្រកាស (អនុញ្ញាត)"), IF(AND(T2556=FALSE, U2556=FALSE, V2556=FALSE), "ព្យួរទុក (មិនមានទិន្នន័យ)", "ប្រកាសខុស (ព្យួរទុក)"))</f>
        <v/>
      </c>
      <c r="L2556" s="418" t="inlineStr"/>
      <c r="M2556" s="418" t="inlineStr"/>
      <c r="N2556" s="455" t="n"/>
      <c r="O2556" s="455">
        <f>IF(W2556&lt;0,AI2556,I2556)</f>
        <v/>
      </c>
      <c r="P2556" s="455">
        <f>I2556-O2556</f>
        <v/>
      </c>
      <c r="Q2556" s="418" t="n"/>
      <c r="R2556" s="418" t="inlineStr">
        <is>
          <t>JHL-22-02879</t>
        </is>
      </c>
      <c r="S2556" s="418" t="inlineStr">
        <is>
          <t>JHL-22-02879</t>
        </is>
      </c>
      <c r="T2556" s="418">
        <f>R2556=S2556</f>
        <v/>
      </c>
      <c r="U2556" s="418">
        <f>AND(MONTH(F2556)=MONTH(Y2556), YEAR(F2556)=YEAR(Y2556))</f>
        <v/>
      </c>
      <c r="V2556" s="418">
        <f>AND(AC2556&lt;&gt;"", 'Company information'!D$4&lt;&gt;"", RIGHT(SUBSTITUTE(AC2556,"-",""),9)=RIGHT(SUBSTITUTE('Company information'!D$4,"-",""),9))</f>
        <v/>
      </c>
      <c r="W2556" s="418">
        <f>AI2556-I2556</f>
        <v/>
      </c>
      <c r="X2556" s="455" t="n"/>
      <c r="Y2556" s="419" t="n">
        <v>44911</v>
      </c>
      <c r="Z2556" s="418" t="inlineStr">
        <is>
          <t>JHL-22-02879</t>
        </is>
      </c>
      <c r="AA2556" s="418" t="inlineStr"/>
      <c r="AB2556" s="418" t="inlineStr">
        <is>
          <t>បុគ្គលជាប់អាករ</t>
        </is>
      </c>
      <c r="AC2556" s="418" t="inlineStr">
        <is>
          <t>L001-100067123</t>
        </is>
      </c>
      <c r="AD2556" s="418" t="inlineStr">
        <is>
          <t>រីឡាយអេប៊ល សូស អ៊ិនដាសស្រ្ទៀល (ខេមបូឌា)</t>
        </is>
      </c>
      <c r="AE2556" s="455" t="n">
        <v>1178459</v>
      </c>
      <c r="AF2556" s="455" t="n">
        <v>1071326</v>
      </c>
      <c r="AG2556" s="455" t="n">
        <v>0</v>
      </c>
      <c r="AH2556" s="455" t="n">
        <v>0</v>
      </c>
      <c r="AI2556" s="455" t="n">
        <v>107133</v>
      </c>
      <c r="AJ2556" s="455" t="n">
        <v>0</v>
      </c>
      <c r="AK2556" s="455" t="n">
        <v>0</v>
      </c>
      <c r="AL2556" s="455" t="n">
        <v>0</v>
      </c>
      <c r="AM2556" s="455" t="n">
        <v>0</v>
      </c>
      <c r="AN2556" s="455" t="n">
        <v>0</v>
      </c>
      <c r="AO2556" s="455" t="n">
        <v>0</v>
      </c>
      <c r="AP2556" s="455" t="n">
        <v>0</v>
      </c>
      <c r="AQ2556" s="455" t="n">
        <v>0</v>
      </c>
      <c r="AR2556" s="418" t="inlineStr"/>
      <c r="AS2556" s="418" t="inlineStr">
        <is>
          <t>Import Export clearance services</t>
        </is>
      </c>
      <c r="AT2556" s="418" t="inlineStr">
        <is>
          <t>បានប្រកាសពន្ធ</t>
        </is>
      </c>
    </row>
    <row r="2557">
      <c r="A2557" s="417" t="n">
        <v>2548</v>
      </c>
      <c r="B2557" s="418" t="inlineStr">
        <is>
          <t>Drawcord</t>
        </is>
      </c>
      <c r="C2557" s="418" t="inlineStr">
        <is>
          <t>ជេអេចអិល (ខេមបូឌា) ឡូជីស្ទីក ឯ.ក</t>
        </is>
      </c>
      <c r="D2557" s="418" t="inlineStr">
        <is>
          <t>K006-901803075</t>
        </is>
      </c>
      <c r="E2557" s="418" t="inlineStr">
        <is>
          <t>JHL-22-02876</t>
        </is>
      </c>
      <c r="F2557" s="419" t="n">
        <v>44911</v>
      </c>
      <c r="G2557" s="420" t="n">
        <v>51511</v>
      </c>
      <c r="H2557" s="418" t="n"/>
      <c r="I2557" s="455" t="n">
        <v>51511</v>
      </c>
      <c r="J2557" s="418">
        <f>IF(L2557&lt;&gt;"",L2557,K2557)</f>
        <v/>
      </c>
      <c r="K2557" s="418">
        <f>IF(AND(T2557=TRUE, U2557=TRUE, V2557=TRUE), IF(W2557&lt;-0.05, "អនុញ្ញាត (អ្នកផ្គត់ផ្គង់ប្រកាសខ្វះ)", "បានប្រកាស (អនុញ្ញាត)"), IF(AND(T2557=FALSE, U2557=FALSE, V2557=FALSE), "ព្យួរទុក (មិនមានទិន្នន័យ)", "ប្រកាសខុស (ព្យួរទុក)"))</f>
        <v/>
      </c>
      <c r="L2557" s="418" t="inlineStr"/>
      <c r="M2557" s="418" t="inlineStr"/>
      <c r="N2557" s="455" t="n"/>
      <c r="O2557" s="455">
        <f>IF(W2557&lt;0,AI2557,I2557)</f>
        <v/>
      </c>
      <c r="P2557" s="455">
        <f>I2557-O2557</f>
        <v/>
      </c>
      <c r="Q2557" s="418" t="n"/>
      <c r="R2557" s="418" t="inlineStr">
        <is>
          <t>JHL-22-02876</t>
        </is>
      </c>
      <c r="S2557" s="418" t="inlineStr">
        <is>
          <t>JHL-22-02876</t>
        </is>
      </c>
      <c r="T2557" s="418">
        <f>R2557=S2557</f>
        <v/>
      </c>
      <c r="U2557" s="418">
        <f>AND(MONTH(F2557)=MONTH(Y2557), YEAR(F2557)=YEAR(Y2557))</f>
        <v/>
      </c>
      <c r="V2557" s="418">
        <f>AND(AC2557&lt;&gt;"", 'Company information'!D$4&lt;&gt;"", RIGHT(SUBSTITUTE(AC2557,"-",""),9)=RIGHT(SUBSTITUTE('Company information'!D$4,"-",""),9))</f>
        <v/>
      </c>
      <c r="W2557" s="418">
        <f>AI2557-I2557</f>
        <v/>
      </c>
      <c r="X2557" s="455" t="n"/>
      <c r="Y2557" s="419" t="n">
        <v>44911</v>
      </c>
      <c r="Z2557" s="418" t="inlineStr">
        <is>
          <t>JHL-22-02876</t>
        </is>
      </c>
      <c r="AA2557" s="418" t="inlineStr"/>
      <c r="AB2557" s="418" t="inlineStr">
        <is>
          <t>បុគ្គលជាប់អាករ</t>
        </is>
      </c>
      <c r="AC2557" s="418" t="inlineStr">
        <is>
          <t>L001-100067123</t>
        </is>
      </c>
      <c r="AD2557" s="418" t="inlineStr">
        <is>
          <t>រីឡាយអេប៊ល សូស អ៊ិនដាសស្រ្ទៀល (ខេមបូឌា)</t>
        </is>
      </c>
      <c r="AE2557" s="455" t="n">
        <v>566619</v>
      </c>
      <c r="AF2557" s="455" t="n">
        <v>515108</v>
      </c>
      <c r="AG2557" s="455" t="n">
        <v>0</v>
      </c>
      <c r="AH2557" s="455" t="n">
        <v>0</v>
      </c>
      <c r="AI2557" s="455" t="n">
        <v>51511</v>
      </c>
      <c r="AJ2557" s="455" t="n">
        <v>0</v>
      </c>
      <c r="AK2557" s="455" t="n">
        <v>0</v>
      </c>
      <c r="AL2557" s="455" t="n">
        <v>0</v>
      </c>
      <c r="AM2557" s="455" t="n">
        <v>0</v>
      </c>
      <c r="AN2557" s="455" t="n">
        <v>0</v>
      </c>
      <c r="AO2557" s="455" t="n">
        <v>0</v>
      </c>
      <c r="AP2557" s="455" t="n">
        <v>0</v>
      </c>
      <c r="AQ2557" s="455" t="n">
        <v>0</v>
      </c>
      <c r="AR2557" s="418" t="inlineStr"/>
      <c r="AS2557" s="418" t="inlineStr">
        <is>
          <t>Import Export clearance services</t>
        </is>
      </c>
      <c r="AT2557" s="418" t="inlineStr">
        <is>
          <t>បានប្រកាសពន្ធ</t>
        </is>
      </c>
    </row>
    <row r="2558">
      <c r="A2558" s="417" t="n">
        <v>2549</v>
      </c>
      <c r="B2558" s="418" t="inlineStr">
        <is>
          <t>Spun Polyester Yarn</t>
        </is>
      </c>
      <c r="C2558" s="418" t="inlineStr">
        <is>
          <t>ជេអេចអិល (ខេមបូឌា) ឡូជីស្ទីក ឯ.ក</t>
        </is>
      </c>
      <c r="D2558" s="418" t="inlineStr">
        <is>
          <t>K006-901803075</t>
        </is>
      </c>
      <c r="E2558" s="418" t="inlineStr">
        <is>
          <t>JHL-22-02878</t>
        </is>
      </c>
      <c r="F2558" s="419" t="n">
        <v>44911</v>
      </c>
      <c r="G2558" s="420" t="n">
        <v>78232</v>
      </c>
      <c r="H2558" s="418" t="n"/>
      <c r="I2558" s="455" t="n">
        <v>78232</v>
      </c>
      <c r="J2558" s="418">
        <f>IF(L2558&lt;&gt;"",L2558,K2558)</f>
        <v/>
      </c>
      <c r="K2558" s="418">
        <f>IF(AND(T2558=TRUE, U2558=TRUE, V2558=TRUE), IF(W2558&lt;-0.05, "អនុញ្ញាត (អ្នកផ្គត់ផ្គង់ប្រកាសខ្វះ)", "បានប្រកាស (អនុញ្ញាត)"), IF(AND(T2558=FALSE, U2558=FALSE, V2558=FALSE), "ព្យួរទុក (មិនមានទិន្នន័យ)", "ប្រកាសខុស (ព្យួរទុក)"))</f>
        <v/>
      </c>
      <c r="L2558" s="418" t="inlineStr"/>
      <c r="M2558" s="418" t="inlineStr"/>
      <c r="N2558" s="455" t="n"/>
      <c r="O2558" s="455">
        <f>IF(W2558&lt;0,AI2558,I2558)</f>
        <v/>
      </c>
      <c r="P2558" s="455">
        <f>I2558-O2558</f>
        <v/>
      </c>
      <c r="Q2558" s="418" t="n"/>
      <c r="R2558" s="418" t="inlineStr">
        <is>
          <t>JHL-22-02878</t>
        </is>
      </c>
      <c r="S2558" s="418" t="inlineStr">
        <is>
          <t>JHL-22-02878</t>
        </is>
      </c>
      <c r="T2558" s="418">
        <f>R2558=S2558</f>
        <v/>
      </c>
      <c r="U2558" s="418">
        <f>AND(MONTH(F2558)=MONTH(Y2558), YEAR(F2558)=YEAR(Y2558))</f>
        <v/>
      </c>
      <c r="V2558" s="418">
        <f>AND(AC2558&lt;&gt;"", 'Company information'!D$4&lt;&gt;"", RIGHT(SUBSTITUTE(AC2558,"-",""),9)=RIGHT(SUBSTITUTE('Company information'!D$4,"-",""),9))</f>
        <v/>
      </c>
      <c r="W2558" s="418">
        <f>AI2558-I2558</f>
        <v/>
      </c>
      <c r="X2558" s="455" t="n"/>
      <c r="Y2558" s="419" t="n">
        <v>44911</v>
      </c>
      <c r="Z2558" s="418" t="inlineStr">
        <is>
          <t>JHL-22-02878</t>
        </is>
      </c>
      <c r="AA2558" s="418" t="inlineStr"/>
      <c r="AB2558" s="418" t="inlineStr">
        <is>
          <t>បុគ្គលជាប់អាករ</t>
        </is>
      </c>
      <c r="AC2558" s="418" t="inlineStr">
        <is>
          <t>L001-100067123</t>
        </is>
      </c>
      <c r="AD2558" s="418" t="inlineStr">
        <is>
          <t>រីឡាយអេប៊ល សូស អ៊ិនដាសស្រ្ទៀល (ខេមបូឌា)</t>
        </is>
      </c>
      <c r="AE2558" s="455" t="n">
        <v>860556</v>
      </c>
      <c r="AF2558" s="455" t="n">
        <v>782324</v>
      </c>
      <c r="AG2558" s="455" t="n">
        <v>0</v>
      </c>
      <c r="AH2558" s="455" t="n">
        <v>0</v>
      </c>
      <c r="AI2558" s="455" t="n">
        <v>78232</v>
      </c>
      <c r="AJ2558" s="455" t="n">
        <v>0</v>
      </c>
      <c r="AK2558" s="455" t="n">
        <v>0</v>
      </c>
      <c r="AL2558" s="455" t="n">
        <v>0</v>
      </c>
      <c r="AM2558" s="455" t="n">
        <v>0</v>
      </c>
      <c r="AN2558" s="455" t="n">
        <v>0</v>
      </c>
      <c r="AO2558" s="455" t="n">
        <v>0</v>
      </c>
      <c r="AP2558" s="455" t="n">
        <v>0</v>
      </c>
      <c r="AQ2558" s="455" t="n">
        <v>0</v>
      </c>
      <c r="AR2558" s="418" t="inlineStr"/>
      <c r="AS2558" s="418" t="inlineStr">
        <is>
          <t>Import Export clearance services</t>
        </is>
      </c>
      <c r="AT2558" s="418" t="inlineStr">
        <is>
          <t>បានប្រកាសពន្ធ</t>
        </is>
      </c>
    </row>
    <row r="2559">
      <c r="A2559" s="417" t="n">
        <v>2550</v>
      </c>
      <c r="B2559" s="418" t="inlineStr">
        <is>
          <t>Drawcord, Elastic band and Tape</t>
        </is>
      </c>
      <c r="C2559" s="418" t="inlineStr">
        <is>
          <t>ជេអេចអិល (ខេមបូឌា) ឡូជីស្ទីក ឯ.ក</t>
        </is>
      </c>
      <c r="D2559" s="418" t="inlineStr">
        <is>
          <t>K006-901803075</t>
        </is>
      </c>
      <c r="E2559" s="418" t="inlineStr">
        <is>
          <t>JHL-22-02880</t>
        </is>
      </c>
      <c r="F2559" s="419" t="n">
        <v>44911</v>
      </c>
      <c r="G2559" s="420" t="n">
        <v>51511</v>
      </c>
      <c r="H2559" s="418" t="n"/>
      <c r="I2559" s="455" t="n">
        <v>51511</v>
      </c>
      <c r="J2559" s="418">
        <f>IF(L2559&lt;&gt;"",L2559,K2559)</f>
        <v/>
      </c>
      <c r="K2559" s="418">
        <f>IF(AND(T2559=TRUE, U2559=TRUE, V2559=TRUE), IF(W2559&lt;-0.05, "អនុញ្ញាត (អ្នកផ្គត់ផ្គង់ប្រកាសខ្វះ)", "បានប្រកាស (អនុញ្ញាត)"), IF(AND(T2559=FALSE, U2559=FALSE, V2559=FALSE), "ព្យួរទុក (មិនមានទិន្នន័យ)", "ប្រកាសខុស (ព្យួរទុក)"))</f>
        <v/>
      </c>
      <c r="L2559" s="418" t="inlineStr"/>
      <c r="M2559" s="418" t="inlineStr"/>
      <c r="N2559" s="455" t="n"/>
      <c r="O2559" s="455">
        <f>IF(W2559&lt;0,AI2559,I2559)</f>
        <v/>
      </c>
      <c r="P2559" s="455">
        <f>I2559-O2559</f>
        <v/>
      </c>
      <c r="Q2559" s="418" t="n"/>
      <c r="R2559" s="418" t="inlineStr">
        <is>
          <t>JHL-22-02880</t>
        </is>
      </c>
      <c r="S2559" s="418" t="inlineStr">
        <is>
          <t>JHL-22-02880</t>
        </is>
      </c>
      <c r="T2559" s="418">
        <f>R2559=S2559</f>
        <v/>
      </c>
      <c r="U2559" s="418">
        <f>AND(MONTH(F2559)=MONTH(Y2559), YEAR(F2559)=YEAR(Y2559))</f>
        <v/>
      </c>
      <c r="V2559" s="418">
        <f>AND(AC2559&lt;&gt;"", 'Company information'!D$4&lt;&gt;"", RIGHT(SUBSTITUTE(AC2559,"-",""),9)=RIGHT(SUBSTITUTE('Company information'!D$4,"-",""),9))</f>
        <v/>
      </c>
      <c r="W2559" s="418">
        <f>AI2559-I2559</f>
        <v/>
      </c>
      <c r="X2559" s="455" t="n"/>
      <c r="Y2559" s="419" t="n">
        <v>44911</v>
      </c>
      <c r="Z2559" s="418" t="inlineStr">
        <is>
          <t>JHL-22-02880</t>
        </is>
      </c>
      <c r="AA2559" s="418" t="inlineStr"/>
      <c r="AB2559" s="418" t="inlineStr">
        <is>
          <t>បុគ្គលជាប់អាករ</t>
        </is>
      </c>
      <c r="AC2559" s="418" t="inlineStr">
        <is>
          <t>L001-100067123</t>
        </is>
      </c>
      <c r="AD2559" s="418" t="inlineStr">
        <is>
          <t>រីឡាយអេប៊ល សូស អ៊ិនដាសស្រ្ទៀល (ខេមបូឌា)</t>
        </is>
      </c>
      <c r="AE2559" s="455" t="n">
        <v>566619</v>
      </c>
      <c r="AF2559" s="455" t="n">
        <v>515108</v>
      </c>
      <c r="AG2559" s="455" t="n">
        <v>0</v>
      </c>
      <c r="AH2559" s="455" t="n">
        <v>0</v>
      </c>
      <c r="AI2559" s="455" t="n">
        <v>51511</v>
      </c>
      <c r="AJ2559" s="455" t="n">
        <v>0</v>
      </c>
      <c r="AK2559" s="455" t="n">
        <v>0</v>
      </c>
      <c r="AL2559" s="455" t="n">
        <v>0</v>
      </c>
      <c r="AM2559" s="455" t="n">
        <v>0</v>
      </c>
      <c r="AN2559" s="455" t="n">
        <v>0</v>
      </c>
      <c r="AO2559" s="455" t="n">
        <v>0</v>
      </c>
      <c r="AP2559" s="455" t="n">
        <v>0</v>
      </c>
      <c r="AQ2559" s="455" t="n">
        <v>0</v>
      </c>
      <c r="AR2559" s="418" t="inlineStr"/>
      <c r="AS2559" s="418" t="inlineStr">
        <is>
          <t>Import Export clearance services</t>
        </is>
      </c>
      <c r="AT2559" s="418" t="inlineStr">
        <is>
          <t>បានប្រកាសពន្ធ</t>
        </is>
      </c>
    </row>
    <row r="2560">
      <c r="A2560" s="417" t="n">
        <v>2551</v>
      </c>
      <c r="B2560" s="418" t="inlineStr">
        <is>
          <t>Customs Declaration</t>
        </is>
      </c>
      <c r="C2560" s="418" t="inlineStr">
        <is>
          <t>ជេអេចអិល (ខេមបូឌា) ឡូជីស្ទីក ឯ.ក</t>
        </is>
      </c>
      <c r="D2560" s="418" t="inlineStr">
        <is>
          <t>K006-901803075</t>
        </is>
      </c>
      <c r="E2560" s="418" t="inlineStr">
        <is>
          <t>JHL-22-02877</t>
        </is>
      </c>
      <c r="F2560" s="419" t="n">
        <v>44911</v>
      </c>
      <c r="G2560" s="420" t="n">
        <v>63844</v>
      </c>
      <c r="H2560" s="418" t="n"/>
      <c r="I2560" s="455" t="n">
        <v>63844</v>
      </c>
      <c r="J2560" s="418">
        <f>IF(L2560&lt;&gt;"",L2560,K2560)</f>
        <v/>
      </c>
      <c r="K2560" s="418">
        <f>IF(AND(T2560=TRUE, U2560=TRUE, V2560=TRUE), IF(W2560&lt;-0.05, "អនុញ្ញាត (អ្នកផ្គត់ផ្គង់ប្រកាសខ្វះ)", "បានប្រកាស (អនុញ្ញាត)"), IF(AND(T2560=FALSE, U2560=FALSE, V2560=FALSE), "ព្យួរទុក (មិនមានទិន្នន័យ)", "ប្រកាសខុស (ព្យួរទុក)"))</f>
        <v/>
      </c>
      <c r="L2560" s="418" t="inlineStr"/>
      <c r="M2560" s="418" t="inlineStr"/>
      <c r="N2560" s="455" t="n"/>
      <c r="O2560" s="455">
        <f>IF(W2560&lt;0,AI2560,I2560)</f>
        <v/>
      </c>
      <c r="P2560" s="455">
        <f>I2560-O2560</f>
        <v/>
      </c>
      <c r="Q2560" s="418" t="n"/>
      <c r="R2560" s="418" t="inlineStr">
        <is>
          <t>JHL-22-02877</t>
        </is>
      </c>
      <c r="S2560" s="418" t="inlineStr">
        <is>
          <t>JHL-22-02877</t>
        </is>
      </c>
      <c r="T2560" s="418">
        <f>R2560=S2560</f>
        <v/>
      </c>
      <c r="U2560" s="418">
        <f>AND(MONTH(F2560)=MONTH(Y2560), YEAR(F2560)=YEAR(Y2560))</f>
        <v/>
      </c>
      <c r="V2560" s="418">
        <f>AND(AC2560&lt;&gt;"", 'Company information'!D$4&lt;&gt;"", RIGHT(SUBSTITUTE(AC2560,"-",""),9)=RIGHT(SUBSTITUTE('Company information'!D$4,"-",""),9))</f>
        <v/>
      </c>
      <c r="W2560" s="418">
        <f>AI2560-I2560</f>
        <v/>
      </c>
      <c r="X2560" s="455" t="n"/>
      <c r="Y2560" s="419" t="n">
        <v>44911</v>
      </c>
      <c r="Z2560" s="418" t="inlineStr">
        <is>
          <t>JHL-22-02877</t>
        </is>
      </c>
      <c r="AA2560" s="418" t="inlineStr"/>
      <c r="AB2560" s="418" t="inlineStr">
        <is>
          <t>បុគ្គលជាប់អាករ</t>
        </is>
      </c>
      <c r="AC2560" s="418" t="inlineStr">
        <is>
          <t>L001-100067123</t>
        </is>
      </c>
      <c r="AD2560" s="418" t="inlineStr">
        <is>
          <t>រីឡាយអេប៊ល សូស អ៊ិនដាសស្រ្ទៀល (ខេមបូឌា)</t>
        </is>
      </c>
      <c r="AE2560" s="455" t="n">
        <v>702282</v>
      </c>
      <c r="AF2560" s="455" t="n">
        <v>638438</v>
      </c>
      <c r="AG2560" s="455" t="n">
        <v>0</v>
      </c>
      <c r="AH2560" s="455" t="n">
        <v>0</v>
      </c>
      <c r="AI2560" s="455" t="n">
        <v>63844</v>
      </c>
      <c r="AJ2560" s="455" t="n">
        <v>0</v>
      </c>
      <c r="AK2560" s="455" t="n">
        <v>0</v>
      </c>
      <c r="AL2560" s="455" t="n">
        <v>0</v>
      </c>
      <c r="AM2560" s="455" t="n">
        <v>0</v>
      </c>
      <c r="AN2560" s="455" t="n">
        <v>0</v>
      </c>
      <c r="AO2560" s="455" t="n">
        <v>0</v>
      </c>
      <c r="AP2560" s="455" t="n">
        <v>0</v>
      </c>
      <c r="AQ2560" s="455" t="n">
        <v>0</v>
      </c>
      <c r="AR2560" s="418" t="inlineStr"/>
      <c r="AS2560" s="418" t="inlineStr">
        <is>
          <t>Import Export clearance services</t>
        </is>
      </c>
      <c r="AT2560" s="418" t="inlineStr">
        <is>
          <t>បានប្រកាសពន្ធ</t>
        </is>
      </c>
    </row>
    <row r="2561">
      <c r="A2561" s="417" t="n">
        <v>2552</v>
      </c>
      <c r="B2561" s="418" t="inlineStr">
        <is>
          <t>Customs Declaration and CPF</t>
        </is>
      </c>
      <c r="C2561" s="418" t="inlineStr">
        <is>
          <t>ជេអេចអិល (ខេមបូឌា) ឡូជីស្ទីក ឯ.ក</t>
        </is>
      </c>
      <c r="D2561" s="418" t="inlineStr">
        <is>
          <t>K006-901803075</t>
        </is>
      </c>
      <c r="E2561" s="418" t="inlineStr">
        <is>
          <t>JHL-22-02856</t>
        </is>
      </c>
      <c r="F2561" s="419" t="n">
        <v>44907</v>
      </c>
      <c r="G2561" s="420" t="n">
        <v>63999</v>
      </c>
      <c r="H2561" s="418" t="n"/>
      <c r="I2561" s="455" t="n">
        <v>63999</v>
      </c>
      <c r="J2561" s="418">
        <f>IF(L2561&lt;&gt;"",L2561,K2561)</f>
        <v/>
      </c>
      <c r="K2561" s="418">
        <f>IF(AND(T2561=TRUE, U2561=TRUE, V2561=TRUE), IF(W2561&lt;-0.05, "អនុញ្ញាត (អ្នកផ្គត់ផ្គង់ប្រកាសខ្វះ)", "បានប្រកាស (អនុញ្ញាត)"), IF(AND(T2561=FALSE, U2561=FALSE, V2561=FALSE), "ព្យួរទុក (មិនមានទិន្នន័យ)", "ប្រកាសខុស (ព្យួរទុក)"))</f>
        <v/>
      </c>
      <c r="L2561" s="418" t="inlineStr"/>
      <c r="M2561" s="418" t="inlineStr"/>
      <c r="N2561" s="455" t="n"/>
      <c r="O2561" s="455">
        <f>IF(W2561&lt;0,AI2561,I2561)</f>
        <v/>
      </c>
      <c r="P2561" s="455">
        <f>I2561-O2561</f>
        <v/>
      </c>
      <c r="Q2561" s="418" t="n"/>
      <c r="R2561" s="418" t="inlineStr">
        <is>
          <t>JHL-22-02856</t>
        </is>
      </c>
      <c r="S2561" s="418" t="inlineStr">
        <is>
          <t>JHL-22-02856</t>
        </is>
      </c>
      <c r="T2561" s="418">
        <f>R2561=S2561</f>
        <v/>
      </c>
      <c r="U2561" s="418">
        <f>AND(MONTH(F2561)=MONTH(Y2561), YEAR(F2561)=YEAR(Y2561))</f>
        <v/>
      </c>
      <c r="V2561" s="418">
        <f>AND(AC2561&lt;&gt;"", 'Company information'!D$4&lt;&gt;"", RIGHT(SUBSTITUTE(AC2561,"-",""),9)=RIGHT(SUBSTITUTE('Company information'!D$4,"-",""),9))</f>
        <v/>
      </c>
      <c r="W2561" s="418">
        <f>AI2561-I2561</f>
        <v/>
      </c>
      <c r="X2561" s="455" t="n"/>
      <c r="Y2561" s="419" t="n">
        <v>44907</v>
      </c>
      <c r="Z2561" s="418" t="inlineStr">
        <is>
          <t>JHL-22-02856</t>
        </is>
      </c>
      <c r="AA2561" s="418" t="inlineStr"/>
      <c r="AB2561" s="418" t="inlineStr">
        <is>
          <t>បុគ្គលជាប់អាករ</t>
        </is>
      </c>
      <c r="AC2561" s="418" t="inlineStr">
        <is>
          <t>L001-100067123</t>
        </is>
      </c>
      <c r="AD2561" s="418" t="inlineStr">
        <is>
          <t>រីឡាយអេប៊ល សូស អ៊ិនដាសស្រ្ទៀល (ខេមបូឌា)</t>
        </is>
      </c>
      <c r="AE2561" s="455" t="n">
        <v>703990</v>
      </c>
      <c r="AF2561" s="455" t="n">
        <v>639991</v>
      </c>
      <c r="AG2561" s="455" t="n">
        <v>0</v>
      </c>
      <c r="AH2561" s="455" t="n">
        <v>0</v>
      </c>
      <c r="AI2561" s="455" t="n">
        <v>63999</v>
      </c>
      <c r="AJ2561" s="455" t="n">
        <v>0</v>
      </c>
      <c r="AK2561" s="455" t="n">
        <v>0</v>
      </c>
      <c r="AL2561" s="455" t="n">
        <v>0</v>
      </c>
      <c r="AM2561" s="455" t="n">
        <v>0</v>
      </c>
      <c r="AN2561" s="455" t="n">
        <v>0</v>
      </c>
      <c r="AO2561" s="455" t="n">
        <v>0</v>
      </c>
      <c r="AP2561" s="455" t="n">
        <v>0</v>
      </c>
      <c r="AQ2561" s="455" t="n">
        <v>0</v>
      </c>
      <c r="AR2561" s="418" t="inlineStr"/>
      <c r="AS2561" s="418" t="inlineStr">
        <is>
          <t>Import Export clearance services</t>
        </is>
      </c>
      <c r="AT2561" s="418" t="inlineStr">
        <is>
          <t>បានប្រកាសពន្ធ</t>
        </is>
      </c>
    </row>
    <row r="2562">
      <c r="A2562" s="417" t="n">
        <v>2553</v>
      </c>
      <c r="B2562" s="418" t="inlineStr">
        <is>
          <t>Customs Declaration and CPF</t>
        </is>
      </c>
      <c r="C2562" s="418" t="inlineStr">
        <is>
          <t>ជេអេចអិល (ខេមបូឌា) ឡូជីស្ទីក ឯ.ក</t>
        </is>
      </c>
      <c r="D2562" s="418" t="inlineStr">
        <is>
          <t>K006-901803075</t>
        </is>
      </c>
      <c r="E2562" s="418" t="inlineStr">
        <is>
          <t>JHL-22-02862</t>
        </is>
      </c>
      <c r="F2562" s="419" t="n">
        <v>44907</v>
      </c>
      <c r="G2562" s="420" t="n">
        <v>63999</v>
      </c>
      <c r="H2562" s="418" t="n"/>
      <c r="I2562" s="455" t="n">
        <v>63999</v>
      </c>
      <c r="J2562" s="418">
        <f>IF(L2562&lt;&gt;"",L2562,K2562)</f>
        <v/>
      </c>
      <c r="K2562" s="418">
        <f>IF(AND(T2562=TRUE, U2562=TRUE, V2562=TRUE), IF(W2562&lt;-0.05, "អនុញ្ញាត (អ្នកផ្គត់ផ្គង់ប្រកាសខ្វះ)", "បានប្រកាស (អនុញ្ញាត)"), IF(AND(T2562=FALSE, U2562=FALSE, V2562=FALSE), "ព្យួរទុក (មិនមានទិន្នន័យ)", "ប្រកាសខុស (ព្យួរទុក)"))</f>
        <v/>
      </c>
      <c r="L2562" s="418" t="inlineStr"/>
      <c r="M2562" s="418" t="inlineStr"/>
      <c r="N2562" s="455" t="n"/>
      <c r="O2562" s="455">
        <f>IF(W2562&lt;0,AI2562,I2562)</f>
        <v/>
      </c>
      <c r="P2562" s="455">
        <f>I2562-O2562</f>
        <v/>
      </c>
      <c r="Q2562" s="418" t="n"/>
      <c r="R2562" s="418" t="inlineStr">
        <is>
          <t>JHL-22-02862</t>
        </is>
      </c>
      <c r="S2562" s="418" t="inlineStr">
        <is>
          <t>JHL-22-02862</t>
        </is>
      </c>
      <c r="T2562" s="418">
        <f>R2562=S2562</f>
        <v/>
      </c>
      <c r="U2562" s="418">
        <f>AND(MONTH(F2562)=MONTH(Y2562), YEAR(F2562)=YEAR(Y2562))</f>
        <v/>
      </c>
      <c r="V2562" s="418">
        <f>AND(AC2562&lt;&gt;"", 'Company information'!D$4&lt;&gt;"", RIGHT(SUBSTITUTE(AC2562,"-",""),9)=RIGHT(SUBSTITUTE('Company information'!D$4,"-",""),9))</f>
        <v/>
      </c>
      <c r="W2562" s="418">
        <f>AI2562-I2562</f>
        <v/>
      </c>
      <c r="X2562" s="455" t="n"/>
      <c r="Y2562" s="419" t="n">
        <v>44907</v>
      </c>
      <c r="Z2562" s="418" t="inlineStr">
        <is>
          <t>JHL-22-02862</t>
        </is>
      </c>
      <c r="AA2562" s="418" t="inlineStr"/>
      <c r="AB2562" s="418" t="inlineStr">
        <is>
          <t>បុគ្គលជាប់អាករ</t>
        </is>
      </c>
      <c r="AC2562" s="418" t="inlineStr">
        <is>
          <t>L001-100067123</t>
        </is>
      </c>
      <c r="AD2562" s="418" t="inlineStr">
        <is>
          <t>រីឡាយអេប៊ល សូស អ៊ិនដាសស្រ្ទៀល (ខេមបូឌា)</t>
        </is>
      </c>
      <c r="AE2562" s="455" t="n">
        <v>703990</v>
      </c>
      <c r="AF2562" s="455" t="n">
        <v>639991</v>
      </c>
      <c r="AG2562" s="455" t="n">
        <v>0</v>
      </c>
      <c r="AH2562" s="455" t="n">
        <v>0</v>
      </c>
      <c r="AI2562" s="455" t="n">
        <v>63999</v>
      </c>
      <c r="AJ2562" s="455" t="n">
        <v>0</v>
      </c>
      <c r="AK2562" s="455" t="n">
        <v>0</v>
      </c>
      <c r="AL2562" s="455" t="n">
        <v>0</v>
      </c>
      <c r="AM2562" s="455" t="n">
        <v>0</v>
      </c>
      <c r="AN2562" s="455" t="n">
        <v>0</v>
      </c>
      <c r="AO2562" s="455" t="n">
        <v>0</v>
      </c>
      <c r="AP2562" s="455" t="n">
        <v>0</v>
      </c>
      <c r="AQ2562" s="455" t="n">
        <v>0</v>
      </c>
      <c r="AR2562" s="418" t="inlineStr"/>
      <c r="AS2562" s="418" t="inlineStr">
        <is>
          <t>Import Export clearance services</t>
        </is>
      </c>
      <c r="AT2562" s="418" t="inlineStr">
        <is>
          <t>បានប្រកាសពន្ធ</t>
        </is>
      </c>
    </row>
    <row r="2563">
      <c r="A2563" s="417" t="n">
        <v>2554</v>
      </c>
      <c r="B2563" s="418" t="inlineStr">
        <is>
          <t>Customs Declaration and CPF</t>
        </is>
      </c>
      <c r="C2563" s="418" t="inlineStr">
        <is>
          <t>ជេអេចអិល (ខេមបូឌា) ឡូជីស្ទីក ឯ.ក</t>
        </is>
      </c>
      <c r="D2563" s="418" t="inlineStr">
        <is>
          <t>K006-901803075</t>
        </is>
      </c>
      <c r="E2563" s="418" t="inlineStr">
        <is>
          <t>JHL-22-02861</t>
        </is>
      </c>
      <c r="F2563" s="419" t="n">
        <v>44907</v>
      </c>
      <c r="G2563" s="420" t="n">
        <v>70181</v>
      </c>
      <c r="H2563" s="418" t="n"/>
      <c r="I2563" s="455" t="n">
        <v>70181</v>
      </c>
      <c r="J2563" s="418">
        <f>IF(L2563&lt;&gt;"",L2563,K2563)</f>
        <v/>
      </c>
      <c r="K2563" s="418">
        <f>IF(AND(T2563=TRUE, U2563=TRUE, V2563=TRUE), IF(W2563&lt;-0.05, "អនុញ្ញាត (អ្នកផ្គត់ផ្គង់ប្រកាសខ្វះ)", "បានប្រកាស (អនុញ្ញាត)"), IF(AND(T2563=FALSE, U2563=FALSE, V2563=FALSE), "ព្យួរទុក (មិនមានទិន្នន័យ)", "ប្រកាសខុស (ព្យួរទុក)"))</f>
        <v/>
      </c>
      <c r="L2563" s="418" t="inlineStr"/>
      <c r="M2563" s="418" t="inlineStr"/>
      <c r="N2563" s="455" t="n"/>
      <c r="O2563" s="455">
        <f>IF(W2563&lt;0,AI2563,I2563)</f>
        <v/>
      </c>
      <c r="P2563" s="455">
        <f>I2563-O2563</f>
        <v/>
      </c>
      <c r="Q2563" s="418" t="n"/>
      <c r="R2563" s="418" t="inlineStr">
        <is>
          <t>JHL-22-02861</t>
        </is>
      </c>
      <c r="S2563" s="418" t="inlineStr">
        <is>
          <t>JHL-22-02861</t>
        </is>
      </c>
      <c r="T2563" s="418">
        <f>R2563=S2563</f>
        <v/>
      </c>
      <c r="U2563" s="418">
        <f>AND(MONTH(F2563)=MONTH(Y2563), YEAR(F2563)=YEAR(Y2563))</f>
        <v/>
      </c>
      <c r="V2563" s="418">
        <f>AND(AC2563&lt;&gt;"", 'Company information'!D$4&lt;&gt;"", RIGHT(SUBSTITUTE(AC2563,"-",""),9)=RIGHT(SUBSTITUTE('Company information'!D$4,"-",""),9))</f>
        <v/>
      </c>
      <c r="W2563" s="418">
        <f>AI2563-I2563</f>
        <v/>
      </c>
      <c r="X2563" s="455" t="n"/>
      <c r="Y2563" s="419" t="n">
        <v>44907</v>
      </c>
      <c r="Z2563" s="418" t="inlineStr">
        <is>
          <t>JHL-22-02861</t>
        </is>
      </c>
      <c r="AA2563" s="418" t="inlineStr"/>
      <c r="AB2563" s="418" t="inlineStr">
        <is>
          <t>បុគ្គលជាប់អាករ</t>
        </is>
      </c>
      <c r="AC2563" s="418" t="inlineStr">
        <is>
          <t>L001-100067123</t>
        </is>
      </c>
      <c r="AD2563" s="418" t="inlineStr">
        <is>
          <t>រីឡាយអេប៊ល សូស អ៊ិនដាសស្រ្ទៀល (ខេមបូឌា)</t>
        </is>
      </c>
      <c r="AE2563" s="455" t="n">
        <v>771987</v>
      </c>
      <c r="AF2563" s="455" t="n">
        <v>701806</v>
      </c>
      <c r="AG2563" s="455" t="n">
        <v>0</v>
      </c>
      <c r="AH2563" s="455" t="n">
        <v>0</v>
      </c>
      <c r="AI2563" s="455" t="n">
        <v>70181</v>
      </c>
      <c r="AJ2563" s="455" t="n">
        <v>0</v>
      </c>
      <c r="AK2563" s="455" t="n">
        <v>0</v>
      </c>
      <c r="AL2563" s="455" t="n">
        <v>0</v>
      </c>
      <c r="AM2563" s="455" t="n">
        <v>0</v>
      </c>
      <c r="AN2563" s="455" t="n">
        <v>0</v>
      </c>
      <c r="AO2563" s="455" t="n">
        <v>0</v>
      </c>
      <c r="AP2563" s="455" t="n">
        <v>0</v>
      </c>
      <c r="AQ2563" s="455" t="n">
        <v>0</v>
      </c>
      <c r="AR2563" s="418" t="inlineStr"/>
      <c r="AS2563" s="418" t="inlineStr">
        <is>
          <t>Import Export clearance services</t>
        </is>
      </c>
      <c r="AT2563" s="418" t="inlineStr">
        <is>
          <t>បានប្រកាសពន្ធ</t>
        </is>
      </c>
    </row>
    <row r="2564">
      <c r="A2564" s="417" t="n">
        <v>2555</v>
      </c>
      <c r="B2564" s="418" t="inlineStr">
        <is>
          <t>Customs Declaration and CPF</t>
        </is>
      </c>
      <c r="C2564" s="418" t="inlineStr">
        <is>
          <t>ជេអេចអិល (ខេមបូឌា) ឡូជីស្ទីក ឯ.ក</t>
        </is>
      </c>
      <c r="D2564" s="418" t="inlineStr">
        <is>
          <t>K006-901803075</t>
        </is>
      </c>
      <c r="E2564" s="418" t="inlineStr">
        <is>
          <t>JHL-22-02860</t>
        </is>
      </c>
      <c r="F2564" s="419" t="n">
        <v>44907</v>
      </c>
      <c r="G2564" s="420" t="n">
        <v>63999</v>
      </c>
      <c r="H2564" s="418" t="n"/>
      <c r="I2564" s="455" t="n">
        <v>63999</v>
      </c>
      <c r="J2564" s="418">
        <f>IF(L2564&lt;&gt;"",L2564,K2564)</f>
        <v/>
      </c>
      <c r="K2564" s="418">
        <f>IF(AND(T2564=TRUE, U2564=TRUE, V2564=TRUE), IF(W2564&lt;-0.05, "អនុញ្ញាត (អ្នកផ្គត់ផ្គង់ប្រកាសខ្វះ)", "បានប្រកាស (អនុញ្ញាត)"), IF(AND(T2564=FALSE, U2564=FALSE, V2564=FALSE), "ព្យួរទុក (មិនមានទិន្នន័យ)", "ប្រកាសខុស (ព្យួរទុក)"))</f>
        <v/>
      </c>
      <c r="L2564" s="418" t="inlineStr"/>
      <c r="M2564" s="418" t="inlineStr"/>
      <c r="N2564" s="455" t="n"/>
      <c r="O2564" s="455">
        <f>IF(W2564&lt;0,AI2564,I2564)</f>
        <v/>
      </c>
      <c r="P2564" s="455">
        <f>I2564-O2564</f>
        <v/>
      </c>
      <c r="Q2564" s="418" t="n"/>
      <c r="R2564" s="418" t="inlineStr">
        <is>
          <t>JHL-22-02860</t>
        </is>
      </c>
      <c r="S2564" s="418" t="inlineStr">
        <is>
          <t>JHL-22-02860</t>
        </is>
      </c>
      <c r="T2564" s="418">
        <f>R2564=S2564</f>
        <v/>
      </c>
      <c r="U2564" s="418">
        <f>AND(MONTH(F2564)=MONTH(Y2564), YEAR(F2564)=YEAR(Y2564))</f>
        <v/>
      </c>
      <c r="V2564" s="418">
        <f>AND(AC2564&lt;&gt;"", 'Company information'!D$4&lt;&gt;"", RIGHT(SUBSTITUTE(AC2564,"-",""),9)=RIGHT(SUBSTITUTE('Company information'!D$4,"-",""),9))</f>
        <v/>
      </c>
      <c r="W2564" s="418">
        <f>AI2564-I2564</f>
        <v/>
      </c>
      <c r="X2564" s="455" t="n"/>
      <c r="Y2564" s="419" t="n">
        <v>44907</v>
      </c>
      <c r="Z2564" s="418" t="inlineStr">
        <is>
          <t>JHL-22-02860</t>
        </is>
      </c>
      <c r="AA2564" s="418" t="inlineStr"/>
      <c r="AB2564" s="418" t="inlineStr">
        <is>
          <t>បុគ្គលជាប់អាករ</t>
        </is>
      </c>
      <c r="AC2564" s="418" t="inlineStr">
        <is>
          <t>L001-100067123</t>
        </is>
      </c>
      <c r="AD2564" s="418" t="inlineStr">
        <is>
          <t>រីឡាយអេប៊ល សូស អ៊ិនដាសស្រ្ទៀល (ខេមបូឌា)</t>
        </is>
      </c>
      <c r="AE2564" s="455" t="n">
        <v>703990</v>
      </c>
      <c r="AF2564" s="455" t="n">
        <v>639991</v>
      </c>
      <c r="AG2564" s="455" t="n">
        <v>0</v>
      </c>
      <c r="AH2564" s="455" t="n">
        <v>0</v>
      </c>
      <c r="AI2564" s="455" t="n">
        <v>63999</v>
      </c>
      <c r="AJ2564" s="455" t="n">
        <v>0</v>
      </c>
      <c r="AK2564" s="455" t="n">
        <v>0</v>
      </c>
      <c r="AL2564" s="455" t="n">
        <v>0</v>
      </c>
      <c r="AM2564" s="455" t="n">
        <v>0</v>
      </c>
      <c r="AN2564" s="455" t="n">
        <v>0</v>
      </c>
      <c r="AO2564" s="455" t="n">
        <v>0</v>
      </c>
      <c r="AP2564" s="455" t="n">
        <v>0</v>
      </c>
      <c r="AQ2564" s="455" t="n">
        <v>0</v>
      </c>
      <c r="AR2564" s="418" t="inlineStr"/>
      <c r="AS2564" s="418" t="inlineStr">
        <is>
          <t>Import Export clearance services</t>
        </is>
      </c>
      <c r="AT2564" s="418" t="inlineStr">
        <is>
          <t>បានប្រកាសពន្ធ</t>
        </is>
      </c>
    </row>
    <row r="2565">
      <c r="A2565" s="417" t="n">
        <v>2556</v>
      </c>
      <c r="B2565" s="418" t="inlineStr">
        <is>
          <t>Customs Declaration, CPF Containerized and Transport Doc Fee</t>
        </is>
      </c>
      <c r="C2565" s="418" t="inlineStr">
        <is>
          <t>ជេអេចអិល (ខេមបូឌា) ឡូជីស្ទីក ឯ.ក</t>
        </is>
      </c>
      <c r="D2565" s="418" t="inlineStr">
        <is>
          <t>K006-901803075</t>
        </is>
      </c>
      <c r="E2565" s="418" t="inlineStr">
        <is>
          <t>JHL-22-02859</t>
        </is>
      </c>
      <c r="F2565" s="419" t="n">
        <v>44907</v>
      </c>
      <c r="G2565" s="420" t="n">
        <v>70181</v>
      </c>
      <c r="H2565" s="418" t="n"/>
      <c r="I2565" s="455" t="n">
        <v>70181</v>
      </c>
      <c r="J2565" s="418">
        <f>IF(L2565&lt;&gt;"",L2565,K2565)</f>
        <v/>
      </c>
      <c r="K2565" s="418">
        <f>IF(AND(T2565=TRUE, U2565=TRUE, V2565=TRUE), IF(W2565&lt;-0.05, "អនុញ្ញាត (អ្នកផ្គត់ផ្គង់ប្រកាសខ្វះ)", "បានប្រកាស (អនុញ្ញាត)"), IF(AND(T2565=FALSE, U2565=FALSE, V2565=FALSE), "ព្យួរទុក (មិនមានទិន្នន័យ)", "ប្រកាសខុស (ព្យួរទុក)"))</f>
        <v/>
      </c>
      <c r="L2565" s="418" t="inlineStr"/>
      <c r="M2565" s="418" t="inlineStr"/>
      <c r="N2565" s="455" t="n"/>
      <c r="O2565" s="455">
        <f>IF(W2565&lt;0,AI2565,I2565)</f>
        <v/>
      </c>
      <c r="P2565" s="455">
        <f>I2565-O2565</f>
        <v/>
      </c>
      <c r="Q2565" s="418" t="n"/>
      <c r="R2565" s="418" t="inlineStr">
        <is>
          <t>JHL-22-02859</t>
        </is>
      </c>
      <c r="S2565" s="418" t="inlineStr">
        <is>
          <t>JHL-22-02859</t>
        </is>
      </c>
      <c r="T2565" s="418">
        <f>R2565=S2565</f>
        <v/>
      </c>
      <c r="U2565" s="418">
        <f>AND(MONTH(F2565)=MONTH(Y2565), YEAR(F2565)=YEAR(Y2565))</f>
        <v/>
      </c>
      <c r="V2565" s="418">
        <f>AND(AC2565&lt;&gt;"", 'Company information'!D$4&lt;&gt;"", RIGHT(SUBSTITUTE(AC2565,"-",""),9)=RIGHT(SUBSTITUTE('Company information'!D$4,"-",""),9))</f>
        <v/>
      </c>
      <c r="W2565" s="418">
        <f>AI2565-I2565</f>
        <v/>
      </c>
      <c r="X2565" s="455" t="n"/>
      <c r="Y2565" s="419" t="n">
        <v>44907</v>
      </c>
      <c r="Z2565" s="418" t="inlineStr">
        <is>
          <t>JHL-22-02859</t>
        </is>
      </c>
      <c r="AA2565" s="418" t="inlineStr"/>
      <c r="AB2565" s="418" t="inlineStr">
        <is>
          <t>បុគ្គលជាប់អាករ</t>
        </is>
      </c>
      <c r="AC2565" s="418" t="inlineStr">
        <is>
          <t>L001-100067123</t>
        </is>
      </c>
      <c r="AD2565" s="418" t="inlineStr">
        <is>
          <t>រីឡាយអេប៊ល សូស អ៊ិនដាសស្រ្ទៀល (ខេមបូឌា)</t>
        </is>
      </c>
      <c r="AE2565" s="455" t="n">
        <v>771987</v>
      </c>
      <c r="AF2565" s="455" t="n">
        <v>701806</v>
      </c>
      <c r="AG2565" s="455" t="n">
        <v>0</v>
      </c>
      <c r="AH2565" s="455" t="n">
        <v>0</v>
      </c>
      <c r="AI2565" s="455" t="n">
        <v>70181</v>
      </c>
      <c r="AJ2565" s="455" t="n">
        <v>0</v>
      </c>
      <c r="AK2565" s="455" t="n">
        <v>0</v>
      </c>
      <c r="AL2565" s="455" t="n">
        <v>0</v>
      </c>
      <c r="AM2565" s="455" t="n">
        <v>0</v>
      </c>
      <c r="AN2565" s="455" t="n">
        <v>0</v>
      </c>
      <c r="AO2565" s="455" t="n">
        <v>0</v>
      </c>
      <c r="AP2565" s="455" t="n">
        <v>0</v>
      </c>
      <c r="AQ2565" s="455" t="n">
        <v>0</v>
      </c>
      <c r="AR2565" s="418" t="inlineStr"/>
      <c r="AS2565" s="418" t="inlineStr">
        <is>
          <t>Import Export clearance services</t>
        </is>
      </c>
      <c r="AT2565" s="418" t="inlineStr">
        <is>
          <t>បានប្រកាសពន្ធ</t>
        </is>
      </c>
    </row>
    <row r="2566">
      <c r="A2566" s="417" t="n">
        <v>2557</v>
      </c>
      <c r="B2566" s="418" t="inlineStr">
        <is>
          <t>Customs Declaration, CPF Containerized and Transport Doc Fee</t>
        </is>
      </c>
      <c r="C2566" s="418" t="inlineStr">
        <is>
          <t>ជេអេចអិល (ខេមបូឌា) ឡូជីស្ទីក ឯ.ក</t>
        </is>
      </c>
      <c r="D2566" s="418" t="inlineStr">
        <is>
          <t>K006-901803075</t>
        </is>
      </c>
      <c r="E2566" s="418" t="inlineStr">
        <is>
          <t>JHL-22-02858</t>
        </is>
      </c>
      <c r="F2566" s="419" t="n">
        <v>44907</v>
      </c>
      <c r="G2566" s="420" t="n">
        <v>51636</v>
      </c>
      <c r="H2566" s="418" t="n"/>
      <c r="I2566" s="455" t="n">
        <v>51636</v>
      </c>
      <c r="J2566" s="418">
        <f>IF(L2566&lt;&gt;"",L2566,K2566)</f>
        <v/>
      </c>
      <c r="K2566" s="418">
        <f>IF(AND(T2566=TRUE, U2566=TRUE, V2566=TRUE), IF(W2566&lt;-0.05, "អនុញ្ញាត (អ្នកផ្គត់ផ្គង់ប្រកាសខ្វះ)", "បានប្រកាស (អនុញ្ញាត)"), IF(AND(T2566=FALSE, U2566=FALSE, V2566=FALSE), "ព្យួរទុក (មិនមានទិន្នន័យ)", "ប្រកាសខុស (ព្យួរទុក)"))</f>
        <v/>
      </c>
      <c r="L2566" s="418" t="inlineStr"/>
      <c r="M2566" s="418" t="inlineStr"/>
      <c r="N2566" s="455" t="n"/>
      <c r="O2566" s="455">
        <f>IF(W2566&lt;0,AI2566,I2566)</f>
        <v/>
      </c>
      <c r="P2566" s="455">
        <f>I2566-O2566</f>
        <v/>
      </c>
      <c r="Q2566" s="418" t="n"/>
      <c r="R2566" s="418" t="inlineStr">
        <is>
          <t>JHL-22-02858</t>
        </is>
      </c>
      <c r="S2566" s="418" t="inlineStr">
        <is>
          <t>JHL-22-02858</t>
        </is>
      </c>
      <c r="T2566" s="418">
        <f>R2566=S2566</f>
        <v/>
      </c>
      <c r="U2566" s="418">
        <f>AND(MONTH(F2566)=MONTH(Y2566), YEAR(F2566)=YEAR(Y2566))</f>
        <v/>
      </c>
      <c r="V2566" s="418">
        <f>AND(AC2566&lt;&gt;"", 'Company information'!D$4&lt;&gt;"", RIGHT(SUBSTITUTE(AC2566,"-",""),9)=RIGHT(SUBSTITUTE('Company information'!D$4,"-",""),9))</f>
        <v/>
      </c>
      <c r="W2566" s="418">
        <f>AI2566-I2566</f>
        <v/>
      </c>
      <c r="X2566" s="455" t="n"/>
      <c r="Y2566" s="419" t="n">
        <v>44907</v>
      </c>
      <c r="Z2566" s="418" t="inlineStr">
        <is>
          <t>JHL-22-02858</t>
        </is>
      </c>
      <c r="AA2566" s="418" t="inlineStr"/>
      <c r="AB2566" s="418" t="inlineStr">
        <is>
          <t>បុគ្គលជាប់អាករ</t>
        </is>
      </c>
      <c r="AC2566" s="418" t="inlineStr">
        <is>
          <t>L001-100067123</t>
        </is>
      </c>
      <c r="AD2566" s="418" t="inlineStr">
        <is>
          <t>រីឡាយអេប៊ល សូស អ៊ិនដាសស្រ្ទៀល (ខេមបូឌា)</t>
        </is>
      </c>
      <c r="AE2566" s="455" t="n">
        <v>567997</v>
      </c>
      <c r="AF2566" s="455" t="n">
        <v>516361</v>
      </c>
      <c r="AG2566" s="455" t="n">
        <v>0</v>
      </c>
      <c r="AH2566" s="455" t="n">
        <v>0</v>
      </c>
      <c r="AI2566" s="455" t="n">
        <v>51636</v>
      </c>
      <c r="AJ2566" s="455" t="n">
        <v>0</v>
      </c>
      <c r="AK2566" s="455" t="n">
        <v>0</v>
      </c>
      <c r="AL2566" s="455" t="n">
        <v>0</v>
      </c>
      <c r="AM2566" s="455" t="n">
        <v>0</v>
      </c>
      <c r="AN2566" s="455" t="n">
        <v>0</v>
      </c>
      <c r="AO2566" s="455" t="n">
        <v>0</v>
      </c>
      <c r="AP2566" s="455" t="n">
        <v>0</v>
      </c>
      <c r="AQ2566" s="455" t="n">
        <v>0</v>
      </c>
      <c r="AR2566" s="418" t="inlineStr"/>
      <c r="AS2566" s="418" t="inlineStr">
        <is>
          <t>Import Export clearance services</t>
        </is>
      </c>
      <c r="AT2566" s="418" t="inlineStr">
        <is>
          <t>បានប្រកាសពន្ធ</t>
        </is>
      </c>
    </row>
    <row r="2567">
      <c r="A2567" s="417" t="n">
        <v>2558</v>
      </c>
      <c r="B2567" s="418" t="inlineStr">
        <is>
          <t>Customs Declaration, CPF Non-Container and Transport Doc Fee</t>
        </is>
      </c>
      <c r="C2567" s="418" t="inlineStr">
        <is>
          <t>ជេអេចអិល (ខេមបូឌា) ឡូជីស្ទីក ឯ.ក</t>
        </is>
      </c>
      <c r="D2567" s="418" t="inlineStr">
        <is>
          <t>K006-901803075</t>
        </is>
      </c>
      <c r="E2567" s="418" t="inlineStr">
        <is>
          <t>JHL-22-02857</t>
        </is>
      </c>
      <c r="F2567" s="419" t="n">
        <v>44907</v>
      </c>
      <c r="G2567" s="420" t="n">
        <v>63999</v>
      </c>
      <c r="H2567" s="418" t="n"/>
      <c r="I2567" s="455" t="n">
        <v>63999</v>
      </c>
      <c r="J2567" s="418">
        <f>IF(L2567&lt;&gt;"",L2567,K2567)</f>
        <v/>
      </c>
      <c r="K2567" s="418">
        <f>IF(AND(T2567=TRUE, U2567=TRUE, V2567=TRUE), IF(W2567&lt;-0.05, "អនុញ្ញាត (អ្នកផ្គត់ផ្គង់ប្រកាសខ្វះ)", "បានប្រកាស (អនុញ្ញាត)"), IF(AND(T2567=FALSE, U2567=FALSE, V2567=FALSE), "ព្យួរទុក (មិនមានទិន្នន័យ)", "ប្រកាសខុស (ព្យួរទុក)"))</f>
        <v/>
      </c>
      <c r="L2567" s="418" t="inlineStr"/>
      <c r="M2567" s="418" t="inlineStr"/>
      <c r="N2567" s="455" t="n"/>
      <c r="O2567" s="455">
        <f>IF(W2567&lt;0,AI2567,I2567)</f>
        <v/>
      </c>
      <c r="P2567" s="455">
        <f>I2567-O2567</f>
        <v/>
      </c>
      <c r="Q2567" s="418" t="n"/>
      <c r="R2567" s="418" t="inlineStr">
        <is>
          <t>JHL-22-02857</t>
        </is>
      </c>
      <c r="S2567" s="418" t="inlineStr">
        <is>
          <t>JHL-22-02857</t>
        </is>
      </c>
      <c r="T2567" s="418">
        <f>R2567=S2567</f>
        <v/>
      </c>
      <c r="U2567" s="418">
        <f>AND(MONTH(F2567)=MONTH(Y2567), YEAR(F2567)=YEAR(Y2567))</f>
        <v/>
      </c>
      <c r="V2567" s="418">
        <f>AND(AC2567&lt;&gt;"", 'Company information'!D$4&lt;&gt;"", RIGHT(SUBSTITUTE(AC2567,"-",""),9)=RIGHT(SUBSTITUTE('Company information'!D$4,"-",""),9))</f>
        <v/>
      </c>
      <c r="W2567" s="418">
        <f>AI2567-I2567</f>
        <v/>
      </c>
      <c r="X2567" s="455" t="n"/>
      <c r="Y2567" s="419" t="n">
        <v>44907</v>
      </c>
      <c r="Z2567" s="418" t="inlineStr">
        <is>
          <t>JHL-22-02857</t>
        </is>
      </c>
      <c r="AA2567" s="418" t="inlineStr"/>
      <c r="AB2567" s="418" t="inlineStr">
        <is>
          <t>បុគ្គលជាប់អាករ</t>
        </is>
      </c>
      <c r="AC2567" s="418" t="inlineStr">
        <is>
          <t>L001-100067123</t>
        </is>
      </c>
      <c r="AD2567" s="418" t="inlineStr">
        <is>
          <t>រីឡាយអេប៊ល សូស អ៊ិនដាសស្រ្ទៀល (ខេមបូឌា)</t>
        </is>
      </c>
      <c r="AE2567" s="455" t="n">
        <v>703990</v>
      </c>
      <c r="AF2567" s="455" t="n">
        <v>639991</v>
      </c>
      <c r="AG2567" s="455" t="n">
        <v>0</v>
      </c>
      <c r="AH2567" s="455" t="n">
        <v>0</v>
      </c>
      <c r="AI2567" s="455" t="n">
        <v>63999</v>
      </c>
      <c r="AJ2567" s="455" t="n">
        <v>0</v>
      </c>
      <c r="AK2567" s="455" t="n">
        <v>0</v>
      </c>
      <c r="AL2567" s="455" t="n">
        <v>0</v>
      </c>
      <c r="AM2567" s="455" t="n">
        <v>0</v>
      </c>
      <c r="AN2567" s="455" t="n">
        <v>0</v>
      </c>
      <c r="AO2567" s="455" t="n">
        <v>0</v>
      </c>
      <c r="AP2567" s="455" t="n">
        <v>0</v>
      </c>
      <c r="AQ2567" s="455" t="n">
        <v>0</v>
      </c>
      <c r="AR2567" s="418" t="inlineStr"/>
      <c r="AS2567" s="418" t="inlineStr">
        <is>
          <t>Import Export clearance services</t>
        </is>
      </c>
      <c r="AT2567" s="418" t="inlineStr">
        <is>
          <t>បានប្រកាសពន្ធ</t>
        </is>
      </c>
    </row>
    <row r="2568">
      <c r="A2568" s="417" t="n">
        <v>2559</v>
      </c>
      <c r="B2568" s="418" t="inlineStr">
        <is>
          <t>Customs Declaration and CPF</t>
        </is>
      </c>
      <c r="C2568" s="418" t="inlineStr">
        <is>
          <t>ជេអេចអិល (ខេមបូឌា) ឡូជីស្ទីក ឯ.ក</t>
        </is>
      </c>
      <c r="D2568" s="418" t="inlineStr">
        <is>
          <t>K006-901803075</t>
        </is>
      </c>
      <c r="E2568" s="418" t="inlineStr">
        <is>
          <t>JHL-22-02798</t>
        </is>
      </c>
      <c r="F2568" s="419" t="n">
        <v>44604</v>
      </c>
      <c r="G2568" s="420" t="n">
        <v>127656</v>
      </c>
      <c r="H2568" s="418" t="n"/>
      <c r="I2568" s="455" t="n">
        <v>127656</v>
      </c>
      <c r="J2568" s="418">
        <f>IF(L2568&lt;&gt;"",L2568,K2568)</f>
        <v/>
      </c>
      <c r="K2568" s="418">
        <f>IF(AND(T2568=TRUE, U2568=TRUE, V2568=TRUE), IF(W2568&lt;-0.05, "អនុញ្ញាត (អ្នកផ្គត់ផ្គង់ប្រកាសខ្វះ)", "បានប្រកាស (អនុញ្ញាត)"), IF(AND(T2568=FALSE, U2568=FALSE, V2568=FALSE), "ព្យួរទុក (មិនមានទិន្នន័យ)", "ប្រកាសខុស (ព្យួរទុក)"))</f>
        <v/>
      </c>
      <c r="L2568" s="418" t="inlineStr"/>
      <c r="M2568" s="418" t="inlineStr"/>
      <c r="N2568" s="455" t="n"/>
      <c r="O2568" s="455">
        <f>IF(W2568&lt;0,AI2568,I2568)</f>
        <v/>
      </c>
      <c r="P2568" s="455">
        <f>I2568-O2568</f>
        <v/>
      </c>
      <c r="Q2568" s="418" t="n"/>
      <c r="R2568" s="418" t="inlineStr">
        <is>
          <t>JHL-22-02798</t>
        </is>
      </c>
      <c r="S2568" s="418" t="inlineStr">
        <is>
          <t>JHL-22-02798</t>
        </is>
      </c>
      <c r="T2568" s="418">
        <f>R2568=S2568</f>
        <v/>
      </c>
      <c r="U2568" s="418">
        <f>AND(MONTH(F2568)=MONTH(Y2568), YEAR(F2568)=YEAR(Y2568))</f>
        <v/>
      </c>
      <c r="V2568" s="418">
        <f>AND(AC2568&lt;&gt;"", 'Company information'!D$4&lt;&gt;"", RIGHT(SUBSTITUTE(AC2568,"-",""),9)=RIGHT(SUBSTITUTE('Company information'!D$4,"-",""),9))</f>
        <v/>
      </c>
      <c r="W2568" s="418">
        <f>AI2568-I2568</f>
        <v/>
      </c>
      <c r="X2568" s="455" t="n"/>
      <c r="Y2568" s="419" t="n">
        <v>44897</v>
      </c>
      <c r="Z2568" s="418" t="inlineStr">
        <is>
          <t>JHL-22-02798</t>
        </is>
      </c>
      <c r="AA2568" s="418" t="inlineStr"/>
      <c r="AB2568" s="418" t="inlineStr">
        <is>
          <t>បុគ្គលជាប់អាករ</t>
        </is>
      </c>
      <c r="AC2568" s="418" t="inlineStr">
        <is>
          <t>L001-100067123</t>
        </is>
      </c>
      <c r="AD2568" s="418" t="inlineStr">
        <is>
          <t>រីឡាយអេប៊ល សូស អ៊ិនដាសស្រ្ទៀល (ខេមបូឌា)</t>
        </is>
      </c>
      <c r="AE2568" s="455" t="n">
        <v>1404211</v>
      </c>
      <c r="AF2568" s="455" t="n">
        <v>1276555</v>
      </c>
      <c r="AG2568" s="455" t="n">
        <v>0</v>
      </c>
      <c r="AH2568" s="455" t="n">
        <v>0</v>
      </c>
      <c r="AI2568" s="455" t="n">
        <v>127656</v>
      </c>
      <c r="AJ2568" s="455" t="n">
        <v>0</v>
      </c>
      <c r="AK2568" s="455" t="n">
        <v>0</v>
      </c>
      <c r="AL2568" s="455" t="n">
        <v>0</v>
      </c>
      <c r="AM2568" s="455" t="n">
        <v>0</v>
      </c>
      <c r="AN2568" s="455" t="n">
        <v>0</v>
      </c>
      <c r="AO2568" s="455" t="n">
        <v>0</v>
      </c>
      <c r="AP2568" s="455" t="n">
        <v>0</v>
      </c>
      <c r="AQ2568" s="455" t="n">
        <v>0</v>
      </c>
      <c r="AR2568" s="418" t="inlineStr"/>
      <c r="AS2568" s="418" t="inlineStr">
        <is>
          <t>Import Export clearance services</t>
        </is>
      </c>
      <c r="AT2568" s="418" t="inlineStr">
        <is>
          <t>បានប្រកាសពន្ធ</t>
        </is>
      </c>
    </row>
    <row r="2569">
      <c r="A2569" s="417" t="n">
        <v>2560</v>
      </c>
      <c r="B2569" s="418" t="inlineStr">
        <is>
          <t>Customs Declaration</t>
        </is>
      </c>
      <c r="C2569" s="418" t="inlineStr">
        <is>
          <t>ជេអេចអិល (ខេមបូឌា) ឡូជីស្ទីក ឯ.ក</t>
        </is>
      </c>
      <c r="D2569" s="418" t="inlineStr">
        <is>
          <t>K006-901803075</t>
        </is>
      </c>
      <c r="E2569" s="418" t="inlineStr">
        <is>
          <t>JHL-22-02797</t>
        </is>
      </c>
      <c r="F2569" s="419" t="n">
        <v>44604</v>
      </c>
      <c r="G2569" s="420" t="n">
        <v>98790</v>
      </c>
      <c r="H2569" s="418" t="n"/>
      <c r="I2569" s="455" t="n">
        <v>98790</v>
      </c>
      <c r="J2569" s="418">
        <f>IF(L2569&lt;&gt;"",L2569,K2569)</f>
        <v/>
      </c>
      <c r="K2569" s="418">
        <f>IF(AND(T2569=TRUE, U2569=TRUE, V2569=TRUE), IF(W2569&lt;-0.05, "អនុញ្ញាត (អ្នកផ្គត់ផ្គង់ប្រកាសខ្វះ)", "បានប្រកាស (អនុញ្ញាត)"), IF(AND(T2569=FALSE, U2569=FALSE, V2569=FALSE), "ព្យួរទុក (មិនមានទិន្នន័យ)", "ប្រកាសខុស (ព្យួរទុក)"))</f>
        <v/>
      </c>
      <c r="L2569" s="418" t="inlineStr"/>
      <c r="M2569" s="418" t="inlineStr"/>
      <c r="N2569" s="455" t="n"/>
      <c r="O2569" s="455">
        <f>IF(W2569&lt;0,AI2569,I2569)</f>
        <v/>
      </c>
      <c r="P2569" s="455">
        <f>I2569-O2569</f>
        <v/>
      </c>
      <c r="Q2569" s="418" t="n"/>
      <c r="R2569" s="418" t="inlineStr">
        <is>
          <t>JHL-22-02797</t>
        </is>
      </c>
      <c r="S2569" s="418" t="inlineStr">
        <is>
          <t>JHL-22-02797</t>
        </is>
      </c>
      <c r="T2569" s="418">
        <f>R2569=S2569</f>
        <v/>
      </c>
      <c r="U2569" s="418">
        <f>AND(MONTH(F2569)=MONTH(Y2569), YEAR(F2569)=YEAR(Y2569))</f>
        <v/>
      </c>
      <c r="V2569" s="418">
        <f>AND(AC2569&lt;&gt;"", 'Company information'!D$4&lt;&gt;"", RIGHT(SUBSTITUTE(AC2569,"-",""),9)=RIGHT(SUBSTITUTE('Company information'!D$4,"-",""),9))</f>
        <v/>
      </c>
      <c r="W2569" s="418">
        <f>AI2569-I2569</f>
        <v/>
      </c>
      <c r="X2569" s="455" t="n"/>
      <c r="Y2569" s="419" t="n">
        <v>44897</v>
      </c>
      <c r="Z2569" s="418" t="inlineStr">
        <is>
          <t>JHL-22-02797</t>
        </is>
      </c>
      <c r="AA2569" s="418" t="inlineStr"/>
      <c r="AB2569" s="418" t="inlineStr">
        <is>
          <t>បុគ្គលជាប់អាករ</t>
        </is>
      </c>
      <c r="AC2569" s="418" t="inlineStr">
        <is>
          <t>L001-100067123</t>
        </is>
      </c>
      <c r="AD2569" s="418" t="inlineStr">
        <is>
          <t>រីឡាយអេប៊ល សូស អ៊ិនដាសស្រ្ទៀល (ខេមបូឌា)</t>
        </is>
      </c>
      <c r="AE2569" s="455" t="n">
        <v>1086694</v>
      </c>
      <c r="AF2569" s="455" t="n">
        <v>987904</v>
      </c>
      <c r="AG2569" s="455" t="n">
        <v>0</v>
      </c>
      <c r="AH2569" s="455" t="n">
        <v>0</v>
      </c>
      <c r="AI2569" s="455" t="n">
        <v>98790</v>
      </c>
      <c r="AJ2569" s="455" t="n">
        <v>0</v>
      </c>
      <c r="AK2569" s="455" t="n">
        <v>0</v>
      </c>
      <c r="AL2569" s="455" t="n">
        <v>0</v>
      </c>
      <c r="AM2569" s="455" t="n">
        <v>0</v>
      </c>
      <c r="AN2569" s="455" t="n">
        <v>0</v>
      </c>
      <c r="AO2569" s="455" t="n">
        <v>0</v>
      </c>
      <c r="AP2569" s="455" t="n">
        <v>0</v>
      </c>
      <c r="AQ2569" s="455" t="n">
        <v>0</v>
      </c>
      <c r="AR2569" s="418" t="inlineStr"/>
      <c r="AS2569" s="418" t="inlineStr">
        <is>
          <t>Import Export clearance services</t>
        </is>
      </c>
      <c r="AT2569" s="418" t="inlineStr">
        <is>
          <t>បានប្រកាសពន្ធ</t>
        </is>
      </c>
    </row>
    <row r="2570">
      <c r="A2570" s="417" t="n">
        <v>2561</v>
      </c>
      <c r="B2570" s="418" t="inlineStr">
        <is>
          <t>Customs Declaration and CPF</t>
        </is>
      </c>
      <c r="C2570" s="418" t="inlineStr">
        <is>
          <t>ជេអេចអិល (ខេមបូឌា) ឡូជីស្ទីក ឯ.ក</t>
        </is>
      </c>
      <c r="D2570" s="418" t="inlineStr">
        <is>
          <t>K006-901803075</t>
        </is>
      </c>
      <c r="E2570" s="418" t="inlineStr">
        <is>
          <t>JHL-22-02799</t>
        </is>
      </c>
      <c r="F2570" s="419" t="n">
        <v>44604</v>
      </c>
      <c r="G2570" s="420" t="n">
        <v>63766</v>
      </c>
      <c r="H2570" s="418" t="n"/>
      <c r="I2570" s="455" t="n">
        <v>63766</v>
      </c>
      <c r="J2570" s="418">
        <f>IF(L2570&lt;&gt;"",L2570,K2570)</f>
        <v/>
      </c>
      <c r="K2570" s="418">
        <f>IF(AND(T2570=TRUE, U2570=TRUE, V2570=TRUE), IF(W2570&lt;-0.05, "អនុញ្ញាត (អ្នកផ្គត់ផ្គង់ប្រកាសខ្វះ)", "បានប្រកាស (អនុញ្ញាត)"), IF(AND(T2570=FALSE, U2570=FALSE, V2570=FALSE), "ព្យួរទុក (មិនមានទិន្នន័យ)", "ប្រកាសខុស (ព្យួរទុក)"))</f>
        <v/>
      </c>
      <c r="L2570" s="418" t="inlineStr"/>
      <c r="M2570" s="418" t="inlineStr"/>
      <c r="N2570" s="455" t="n"/>
      <c r="O2570" s="455">
        <f>IF(W2570&lt;0,AI2570,I2570)</f>
        <v/>
      </c>
      <c r="P2570" s="455">
        <f>I2570-O2570</f>
        <v/>
      </c>
      <c r="Q2570" s="418" t="n"/>
      <c r="R2570" s="418" t="inlineStr">
        <is>
          <t>JHL-22-02799</t>
        </is>
      </c>
      <c r="S2570" s="418" t="inlineStr">
        <is>
          <t>JHL-22-02799</t>
        </is>
      </c>
      <c r="T2570" s="418">
        <f>R2570=S2570</f>
        <v/>
      </c>
      <c r="U2570" s="418">
        <f>AND(MONTH(F2570)=MONTH(Y2570), YEAR(F2570)=YEAR(Y2570))</f>
        <v/>
      </c>
      <c r="V2570" s="418">
        <f>AND(AC2570&lt;&gt;"", 'Company information'!D$4&lt;&gt;"", RIGHT(SUBSTITUTE(AC2570,"-",""),9)=RIGHT(SUBSTITUTE('Company information'!D$4,"-",""),9))</f>
        <v/>
      </c>
      <c r="W2570" s="418">
        <f>AI2570-I2570</f>
        <v/>
      </c>
      <c r="X2570" s="455" t="n"/>
      <c r="Y2570" s="419" t="n">
        <v>44897</v>
      </c>
      <c r="Z2570" s="418" t="inlineStr">
        <is>
          <t>JHL-22-02799</t>
        </is>
      </c>
      <c r="AA2570" s="418" t="inlineStr"/>
      <c r="AB2570" s="418" t="inlineStr">
        <is>
          <t>បុគ្គលជាប់អាករ</t>
        </is>
      </c>
      <c r="AC2570" s="418" t="inlineStr">
        <is>
          <t>L001-100067123</t>
        </is>
      </c>
      <c r="AD2570" s="418" t="inlineStr">
        <is>
          <t>រីឡាយអេប៊ល សូស អ៊ិនដាសស្រ្ទៀល (ខេមបូឌា)</t>
        </is>
      </c>
      <c r="AE2570" s="455" t="n">
        <v>701428</v>
      </c>
      <c r="AF2570" s="455" t="n">
        <v>637662</v>
      </c>
      <c r="AG2570" s="455" t="n">
        <v>0</v>
      </c>
      <c r="AH2570" s="455" t="n">
        <v>0</v>
      </c>
      <c r="AI2570" s="455" t="n">
        <v>63766</v>
      </c>
      <c r="AJ2570" s="455" t="n">
        <v>0</v>
      </c>
      <c r="AK2570" s="455" t="n">
        <v>0</v>
      </c>
      <c r="AL2570" s="455" t="n">
        <v>0</v>
      </c>
      <c r="AM2570" s="455" t="n">
        <v>0</v>
      </c>
      <c r="AN2570" s="455" t="n">
        <v>0</v>
      </c>
      <c r="AO2570" s="455" t="n">
        <v>0</v>
      </c>
      <c r="AP2570" s="455" t="n">
        <v>0</v>
      </c>
      <c r="AQ2570" s="455" t="n">
        <v>0</v>
      </c>
      <c r="AR2570" s="418" t="inlineStr"/>
      <c r="AS2570" s="418" t="inlineStr">
        <is>
          <t>Import Export clearance services</t>
        </is>
      </c>
      <c r="AT2570" s="418" t="inlineStr">
        <is>
          <t>បានប្រកាសពន្ធ</t>
        </is>
      </c>
    </row>
    <row r="2571">
      <c r="A2571" s="417" t="n">
        <v>2562</v>
      </c>
      <c r="B2571" s="418" t="inlineStr">
        <is>
          <t>Customs Declaration and CPF</t>
        </is>
      </c>
      <c r="C2571" s="418" t="inlineStr">
        <is>
          <t>កំពង់ផែស្វយ័តភ្នំពេញ "ក.ស.ភ"</t>
        </is>
      </c>
      <c r="D2571" s="418" t="inlineStr">
        <is>
          <t>L001-100044999</t>
        </is>
      </c>
      <c r="E2571" s="418" t="inlineStr">
        <is>
          <t>INV20221290427</t>
        </is>
      </c>
      <c r="F2571" s="419" t="n">
        <v>44919</v>
      </c>
      <c r="G2571" s="420" t="n">
        <v>29621</v>
      </c>
      <c r="H2571" s="418" t="n"/>
      <c r="I2571" s="455" t="n">
        <v>29621</v>
      </c>
      <c r="J2571" s="418">
        <f>IF(L2571&lt;&gt;"",L2571,K2571)</f>
        <v/>
      </c>
      <c r="K2571" s="418">
        <f>IF(AND(T2571=TRUE, U2571=TRUE, V2571=TRUE), IF(W2571&lt;-0.05, "អនុញ្ញាត (អ្នកផ្គត់ផ្គង់ប្រកាសខ្វះ)", "បានប្រកាស (អនុញ្ញាត)"), IF(AND(T2571=FALSE, U2571=FALSE, V2571=FALSE), "ព្យួរទុក (មិនមានទិន្នន័យ)", "ប្រកាសខុស (ព្យួរទុក)"))</f>
        <v/>
      </c>
      <c r="L2571" s="418" t="inlineStr"/>
      <c r="M2571" s="418" t="inlineStr"/>
      <c r="N2571" s="455" t="n"/>
      <c r="O2571" s="455">
        <f>IF(W2571&lt;0,AI2571,I2571)</f>
        <v/>
      </c>
      <c r="P2571" s="455">
        <f>I2571-O2571</f>
        <v/>
      </c>
      <c r="Q2571" s="418" t="n"/>
      <c r="R2571" s="418" t="inlineStr">
        <is>
          <t>INV20221290427</t>
        </is>
      </c>
      <c r="S2571" s="418" t="inlineStr"/>
      <c r="T2571" s="418">
        <f>R2571=S2571</f>
        <v/>
      </c>
      <c r="U2571" s="418">
        <f>AND(MONTH(F2571)=MONTH(Y2571), YEAR(F2571)=YEAR(Y2571))</f>
        <v/>
      </c>
      <c r="V2571" s="418">
        <f>AND(AC2571&lt;&gt;"", 'Company information'!D$4&lt;&gt;"", RIGHT(SUBSTITUTE(AC2571,"-",""),9)=RIGHT(SUBSTITUTE('Company information'!D$4,"-",""),9))</f>
        <v/>
      </c>
      <c r="W2571" s="418">
        <f>AI2571-I2571</f>
        <v/>
      </c>
      <c r="X2571" s="455" t="n"/>
      <c r="Y2571" s="417" t="n"/>
      <c r="Z2571" s="418" t="n"/>
      <c r="AA2571" s="418" t="n"/>
      <c r="AB2571" s="418" t="n"/>
      <c r="AC2571" s="418" t="n"/>
      <c r="AD2571" s="418" t="n"/>
      <c r="AE2571" s="455" t="n"/>
      <c r="AF2571" s="455" t="n"/>
      <c r="AG2571" s="455" t="n"/>
      <c r="AH2571" s="455" t="n"/>
      <c r="AI2571" s="455" t="n"/>
      <c r="AJ2571" s="455" t="n"/>
      <c r="AK2571" s="455" t="n"/>
      <c r="AL2571" s="455" t="n"/>
      <c r="AM2571" s="455" t="n"/>
      <c r="AN2571" s="455" t="n"/>
      <c r="AO2571" s="455" t="n"/>
      <c r="AP2571" s="455" t="n"/>
      <c r="AQ2571" s="455" t="n"/>
      <c r="AR2571" s="418" t="n"/>
      <c r="AS2571" s="418" t="n"/>
      <c r="AT2571" s="418" t="n"/>
    </row>
    <row r="2572">
      <c r="A2572" s="417" t="n">
        <v>2563</v>
      </c>
      <c r="B2572" s="418" t="inlineStr">
        <is>
          <t>Customs Declaration, CPF and Transport Doc Fee</t>
        </is>
      </c>
      <c r="C2572" s="418" t="inlineStr">
        <is>
          <t>កំពង់ផែស្វយ័តភ្នំពេញ "ក.ស.ភ"</t>
        </is>
      </c>
      <c r="D2572" s="418" t="inlineStr">
        <is>
          <t>L001-100044999</t>
        </is>
      </c>
      <c r="E2572" s="418" t="inlineStr">
        <is>
          <t>INV20221290428</t>
        </is>
      </c>
      <c r="F2572" s="419" t="n">
        <v>44919</v>
      </c>
      <c r="G2572" s="420" t="n">
        <v>29621</v>
      </c>
      <c r="H2572" s="418" t="n"/>
      <c r="I2572" s="455" t="n">
        <v>29621</v>
      </c>
      <c r="J2572" s="418">
        <f>IF(L2572&lt;&gt;"",L2572,K2572)</f>
        <v/>
      </c>
      <c r="K2572" s="418">
        <f>IF(AND(T2572=TRUE, U2572=TRUE, V2572=TRUE), IF(W2572&lt;-0.05, "អនុញ្ញាត (អ្នកផ្គត់ផ្គង់ប្រកាសខ្វះ)", "បានប្រកាស (អនុញ្ញាត)"), IF(AND(T2572=FALSE, U2572=FALSE, V2572=FALSE), "ព្យួរទុក (មិនមានទិន្នន័យ)", "ប្រកាសខុស (ព្យួរទុក)"))</f>
        <v/>
      </c>
      <c r="L2572" s="418" t="inlineStr"/>
      <c r="M2572" s="418" t="inlineStr"/>
      <c r="N2572" s="455" t="n"/>
      <c r="O2572" s="455">
        <f>IF(W2572&lt;0,AI2572,I2572)</f>
        <v/>
      </c>
      <c r="P2572" s="455">
        <f>I2572-O2572</f>
        <v/>
      </c>
      <c r="Q2572" s="418" t="n"/>
      <c r="R2572" s="418" t="inlineStr">
        <is>
          <t>INV20221290428</t>
        </is>
      </c>
      <c r="S2572" s="418" t="inlineStr"/>
      <c r="T2572" s="418">
        <f>R2572=S2572</f>
        <v/>
      </c>
      <c r="U2572" s="418">
        <f>AND(MONTH(F2572)=MONTH(Y2572), YEAR(F2572)=YEAR(Y2572))</f>
        <v/>
      </c>
      <c r="V2572" s="418">
        <f>AND(AC2572&lt;&gt;"", 'Company information'!D$4&lt;&gt;"", RIGHT(SUBSTITUTE(AC2572,"-",""),9)=RIGHT(SUBSTITUTE('Company information'!D$4,"-",""),9))</f>
        <v/>
      </c>
      <c r="W2572" s="418">
        <f>AI2572-I2572</f>
        <v/>
      </c>
      <c r="X2572" s="455" t="n"/>
      <c r="Y2572" s="417" t="n"/>
      <c r="Z2572" s="418" t="n"/>
      <c r="AA2572" s="418" t="n"/>
      <c r="AB2572" s="418" t="n"/>
      <c r="AC2572" s="418" t="n"/>
      <c r="AD2572" s="418" t="n"/>
      <c r="AE2572" s="455" t="n"/>
      <c r="AF2572" s="455" t="n"/>
      <c r="AG2572" s="455" t="n"/>
      <c r="AH2572" s="455" t="n"/>
      <c r="AI2572" s="455" t="n"/>
      <c r="AJ2572" s="455" t="n"/>
      <c r="AK2572" s="455" t="n"/>
      <c r="AL2572" s="455" t="n"/>
      <c r="AM2572" s="455" t="n"/>
      <c r="AN2572" s="455" t="n"/>
      <c r="AO2572" s="455" t="n"/>
      <c r="AP2572" s="455" t="n"/>
      <c r="AQ2572" s="455" t="n"/>
      <c r="AR2572" s="418" t="n"/>
      <c r="AS2572" s="418" t="n"/>
      <c r="AT2572" s="418" t="n"/>
    </row>
    <row r="2573">
      <c r="A2573" s="417" t="n">
        <v>2564</v>
      </c>
      <c r="B2573" s="418" t="inlineStr">
        <is>
          <t>Customs Declaration and CPF</t>
        </is>
      </c>
      <c r="C2573" s="418" t="inlineStr">
        <is>
          <t>កំពង់ផែស្វយ័តភ្នំពេញ "ក.ស.ភ"</t>
        </is>
      </c>
      <c r="D2573" s="418" t="inlineStr">
        <is>
          <t>L001-100044999</t>
        </is>
      </c>
      <c r="E2573" s="418" t="inlineStr">
        <is>
          <t>INV20221289039</t>
        </is>
      </c>
      <c r="F2573" s="419" t="n">
        <v>44912</v>
      </c>
      <c r="G2573" s="420" t="n">
        <v>29599</v>
      </c>
      <c r="H2573" s="418" t="n"/>
      <c r="I2573" s="455" t="n">
        <v>29599</v>
      </c>
      <c r="J2573" s="418">
        <f>IF(L2573&lt;&gt;"",L2573,K2573)</f>
        <v/>
      </c>
      <c r="K2573" s="418">
        <f>IF(AND(T2573=TRUE, U2573=TRUE, V2573=TRUE), IF(W2573&lt;-0.05, "អនុញ្ញាត (អ្នកផ្គត់ផ្គង់ប្រកាសខ្វះ)", "បានប្រកាស (អនុញ្ញាត)"), IF(AND(T2573=FALSE, U2573=FALSE, V2573=FALSE), "ព្យួរទុក (មិនមានទិន្នន័យ)", "ប្រកាសខុស (ព្យួរទុក)"))</f>
        <v/>
      </c>
      <c r="L2573" s="418" t="inlineStr"/>
      <c r="M2573" s="418" t="inlineStr"/>
      <c r="N2573" s="455" t="n"/>
      <c r="O2573" s="455">
        <f>IF(W2573&lt;0,AI2573,I2573)</f>
        <v/>
      </c>
      <c r="P2573" s="455">
        <f>I2573-O2573</f>
        <v/>
      </c>
      <c r="Q2573" s="418" t="n"/>
      <c r="R2573" s="418" t="inlineStr">
        <is>
          <t>INV20221289039</t>
        </is>
      </c>
      <c r="S2573" s="418" t="inlineStr"/>
      <c r="T2573" s="418">
        <f>R2573=S2573</f>
        <v/>
      </c>
      <c r="U2573" s="418">
        <f>AND(MONTH(F2573)=MONTH(Y2573), YEAR(F2573)=YEAR(Y2573))</f>
        <v/>
      </c>
      <c r="V2573" s="418">
        <f>AND(AC2573&lt;&gt;"", 'Company information'!D$4&lt;&gt;"", RIGHT(SUBSTITUTE(AC2573,"-",""),9)=RIGHT(SUBSTITUTE('Company information'!D$4,"-",""),9))</f>
        <v/>
      </c>
      <c r="W2573" s="418">
        <f>AI2573-I2573</f>
        <v/>
      </c>
      <c r="X2573" s="455" t="n"/>
      <c r="Y2573" s="417" t="n"/>
      <c r="Z2573" s="418" t="n"/>
      <c r="AA2573" s="418" t="n"/>
      <c r="AB2573" s="418" t="n"/>
      <c r="AC2573" s="418" t="n"/>
      <c r="AD2573" s="418" t="n"/>
      <c r="AE2573" s="455" t="n"/>
      <c r="AF2573" s="455" t="n"/>
      <c r="AG2573" s="455" t="n"/>
      <c r="AH2573" s="455" t="n"/>
      <c r="AI2573" s="455" t="n"/>
      <c r="AJ2573" s="455" t="n"/>
      <c r="AK2573" s="455" t="n"/>
      <c r="AL2573" s="455" t="n"/>
      <c r="AM2573" s="455" t="n"/>
      <c r="AN2573" s="455" t="n"/>
      <c r="AO2573" s="455" t="n"/>
      <c r="AP2573" s="455" t="n"/>
      <c r="AQ2573" s="455" t="n"/>
      <c r="AR2573" s="418" t="n"/>
      <c r="AS2573" s="418" t="n"/>
      <c r="AT2573" s="418" t="n"/>
    </row>
    <row r="2574">
      <c r="A2574" s="417" t="n">
        <v>2565</v>
      </c>
      <c r="B2574" s="418" t="inlineStr">
        <is>
          <t>Import Shipment Expense</t>
        </is>
      </c>
      <c r="C2574" s="418" t="inlineStr">
        <is>
          <t>កំពង់ផែស្វយ័តភ្នំពេញ "ក.ស.ភ"</t>
        </is>
      </c>
      <c r="D2574" s="418" t="inlineStr">
        <is>
          <t>L001-100044999</t>
        </is>
      </c>
      <c r="E2574" s="418" t="inlineStr">
        <is>
          <t>INV20221285992</t>
        </is>
      </c>
      <c r="F2574" s="419" t="n">
        <v>44632</v>
      </c>
      <c r="G2574" s="420" t="n">
        <v>19709</v>
      </c>
      <c r="H2574" s="418" t="n"/>
      <c r="I2574" s="455" t="n">
        <v>19709</v>
      </c>
      <c r="J2574" s="418">
        <f>IF(L2574&lt;&gt;"",L2574,K2574)</f>
        <v/>
      </c>
      <c r="K2574" s="418">
        <f>IF(AND(T2574=TRUE, U2574=TRUE, V2574=TRUE), IF(W2574&lt;-0.05, "អនុញ្ញាត (អ្នកផ្គត់ផ្គង់ប្រកាសខ្វះ)", "បានប្រកាស (អនុញ្ញាត)"), IF(AND(T2574=FALSE, U2574=FALSE, V2574=FALSE), "ព្យួរទុក (មិនមានទិន្នន័យ)", "ប្រកាសខុស (ព្យួរទុក)"))</f>
        <v/>
      </c>
      <c r="L2574" s="418" t="inlineStr"/>
      <c r="M2574" s="418" t="inlineStr"/>
      <c r="N2574" s="455" t="n"/>
      <c r="O2574" s="455">
        <f>IF(W2574&lt;0,AI2574,I2574)</f>
        <v/>
      </c>
      <c r="P2574" s="455">
        <f>I2574-O2574</f>
        <v/>
      </c>
      <c r="Q2574" s="418" t="n"/>
      <c r="R2574" s="418" t="inlineStr">
        <is>
          <t>INV20221285992</t>
        </is>
      </c>
      <c r="S2574" s="418" t="inlineStr"/>
      <c r="T2574" s="418">
        <f>R2574=S2574</f>
        <v/>
      </c>
      <c r="U2574" s="418">
        <f>AND(MONTH(F2574)=MONTH(Y2574), YEAR(F2574)=YEAR(Y2574))</f>
        <v/>
      </c>
      <c r="V2574" s="418">
        <f>AND(AC2574&lt;&gt;"", 'Company information'!D$4&lt;&gt;"", RIGHT(SUBSTITUTE(AC2574,"-",""),9)=RIGHT(SUBSTITUTE('Company information'!D$4,"-",""),9))</f>
        <v/>
      </c>
      <c r="W2574" s="418">
        <f>AI2574-I2574</f>
        <v/>
      </c>
      <c r="X2574" s="455" t="n"/>
      <c r="Y2574" s="417" t="n"/>
      <c r="Z2574" s="418" t="n"/>
      <c r="AA2574" s="418" t="n"/>
      <c r="AB2574" s="418" t="n"/>
      <c r="AC2574" s="418" t="n"/>
      <c r="AD2574" s="418" t="n"/>
      <c r="AE2574" s="455" t="n"/>
      <c r="AF2574" s="455" t="n"/>
      <c r="AG2574" s="455" t="n"/>
      <c r="AH2574" s="455" t="n"/>
      <c r="AI2574" s="455" t="n"/>
      <c r="AJ2574" s="455" t="n"/>
      <c r="AK2574" s="455" t="n"/>
      <c r="AL2574" s="455" t="n"/>
      <c r="AM2574" s="455" t="n"/>
      <c r="AN2574" s="455" t="n"/>
      <c r="AO2574" s="455" t="n"/>
      <c r="AP2574" s="455" t="n"/>
      <c r="AQ2574" s="455" t="n"/>
      <c r="AR2574" s="418" t="n"/>
      <c r="AS2574" s="418" t="n"/>
      <c r="AT2574" s="418" t="n"/>
    </row>
    <row r="2575">
      <c r="A2575" s="417" t="n">
        <v>2566</v>
      </c>
      <c r="B2575" s="418" t="inlineStr">
        <is>
          <t>Documentation Origin, Handling Charges Origin, PLACI Fee and HAWB Transmission Fee</t>
        </is>
      </c>
      <c r="C2575" s="418" t="inlineStr">
        <is>
          <t>ម៉ីង លាំង ខូ អិលធីឌី</t>
        </is>
      </c>
      <c r="D2575" s="418" t="inlineStr">
        <is>
          <t>K009-100089860</t>
        </is>
      </c>
      <c r="E2575" s="418" t="inlineStr">
        <is>
          <t>004051</t>
        </is>
      </c>
      <c r="F2575" s="419" t="n">
        <v>44925</v>
      </c>
      <c r="G2575" s="420" t="n">
        <v>192676</v>
      </c>
      <c r="H2575" s="418" t="n"/>
      <c r="I2575" s="455" t="n">
        <v>192676</v>
      </c>
      <c r="J2575" s="418">
        <f>IF(L2575&lt;&gt;"",L2575,K2575)</f>
        <v/>
      </c>
      <c r="K2575" s="418">
        <f>IF(AND(T2575=TRUE, U2575=TRUE, V2575=TRUE), IF(W2575&lt;-0.05, "អនុញ្ញាត (អ្នកផ្គត់ផ្គង់ប្រកាសខ្វះ)", "បានប្រកាស (អនុញ្ញាត)"), IF(AND(T2575=FALSE, U2575=FALSE, V2575=FALSE), "ព្យួរទុក (មិនមានទិន្នន័យ)", "ប្រកាសខុស (ព្យួរទុក)"))</f>
        <v/>
      </c>
      <c r="L2575" s="418" t="inlineStr"/>
      <c r="M2575" s="418" t="inlineStr"/>
      <c r="N2575" s="455" t="n"/>
      <c r="O2575" s="455">
        <f>IF(W2575&lt;0,AI2575,I2575)</f>
        <v/>
      </c>
      <c r="P2575" s="455">
        <f>I2575-O2575</f>
        <v/>
      </c>
      <c r="Q2575" s="418" t="n"/>
      <c r="R2575" s="418" t="inlineStr">
        <is>
          <t>004051</t>
        </is>
      </c>
      <c r="S2575" s="418" t="inlineStr">
        <is>
          <t>004051</t>
        </is>
      </c>
      <c r="T2575" s="418">
        <f>R2575=S2575</f>
        <v/>
      </c>
      <c r="U2575" s="418">
        <f>AND(MONTH(F2575)=MONTH(Y2575), YEAR(F2575)=YEAR(Y2575))</f>
        <v/>
      </c>
      <c r="V2575" s="418">
        <f>AND(AC2575&lt;&gt;"", 'Company information'!D$4&lt;&gt;"", RIGHT(SUBSTITUTE(AC2575,"-",""),9)=RIGHT(SUBSTITUTE('Company information'!D$4,"-",""),9))</f>
        <v/>
      </c>
      <c r="W2575" s="418">
        <f>AI2575-I2575</f>
        <v/>
      </c>
      <c r="X2575" s="455" t="n"/>
      <c r="Y2575" s="419" t="n">
        <v>44925</v>
      </c>
      <c r="Z2575" s="418" t="inlineStr">
        <is>
          <t>004051</t>
        </is>
      </c>
      <c r="AA2575" s="418" t="inlineStr"/>
      <c r="AB2575" s="418" t="inlineStr">
        <is>
          <t>បុគ្គលជាប់អាករ</t>
        </is>
      </c>
      <c r="AC2575" s="418" t="inlineStr">
        <is>
          <t>L001-100067123</t>
        </is>
      </c>
      <c r="AD2575" s="418" t="inlineStr">
        <is>
          <t>រីឡាយអេប៊ល សូស អ៊ិនដាសស្រ្ទៀល (ខេមបូឌា)</t>
        </is>
      </c>
      <c r="AE2575" s="455" t="n">
        <v>2119432</v>
      </c>
      <c r="AF2575" s="455" t="n">
        <v>1926756</v>
      </c>
      <c r="AG2575" s="455" t="n">
        <v>0</v>
      </c>
      <c r="AH2575" s="455" t="n">
        <v>0</v>
      </c>
      <c r="AI2575" s="455" t="n">
        <v>192676</v>
      </c>
      <c r="AJ2575" s="455" t="n">
        <v>0</v>
      </c>
      <c r="AK2575" s="455" t="n">
        <v>0</v>
      </c>
      <c r="AL2575" s="455" t="n">
        <v>0</v>
      </c>
      <c r="AM2575" s="455" t="n">
        <v>0</v>
      </c>
      <c r="AN2575" s="455" t="n">
        <v>0</v>
      </c>
      <c r="AO2575" s="455" t="n">
        <v>0</v>
      </c>
      <c r="AP2575" s="455" t="n">
        <v>0</v>
      </c>
      <c r="AQ2575" s="455" t="n">
        <v>0</v>
      </c>
      <c r="AR2575" s="418" t="inlineStr"/>
      <c r="AS2575" s="418" t="inlineStr">
        <is>
          <t>trucking</t>
        </is>
      </c>
      <c r="AT2575" s="418" t="inlineStr">
        <is>
          <t>បានប្រកាសពន្ធ</t>
        </is>
      </c>
    </row>
    <row r="2576">
      <c r="A2576" s="417" t="n">
        <v>2567</v>
      </c>
      <c r="B2576" s="418" t="inlineStr">
        <is>
          <t>Transfer charge</t>
        </is>
      </c>
      <c r="C2576" s="418" t="inlineStr">
        <is>
          <t>ម៉ីង លាំង ខូ អិលធីឌី</t>
        </is>
      </c>
      <c r="D2576" s="418" t="inlineStr">
        <is>
          <t>K009-100089860</t>
        </is>
      </c>
      <c r="E2576" s="418" t="inlineStr">
        <is>
          <t>004002</t>
        </is>
      </c>
      <c r="F2576" s="419" t="n">
        <v>44921</v>
      </c>
      <c r="G2576" s="420" t="n">
        <v>192535</v>
      </c>
      <c r="H2576" s="418" t="n"/>
      <c r="I2576" s="455" t="n">
        <v>192535</v>
      </c>
      <c r="J2576" s="418">
        <f>IF(L2576&lt;&gt;"",L2576,K2576)</f>
        <v/>
      </c>
      <c r="K2576" s="418">
        <f>IF(AND(T2576=TRUE, U2576=TRUE, V2576=TRUE), IF(W2576&lt;-0.05, "អនុញ្ញាត (អ្នកផ្គត់ផ្គង់ប្រកាសខ្វះ)", "បានប្រកាស (អនុញ្ញាត)"), IF(AND(T2576=FALSE, U2576=FALSE, V2576=FALSE), "ព្យួរទុក (មិនមានទិន្នន័យ)", "ប្រកាសខុស (ព្យួរទុក)"))</f>
        <v/>
      </c>
      <c r="L2576" s="418" t="inlineStr"/>
      <c r="M2576" s="418" t="inlineStr"/>
      <c r="N2576" s="455" t="n"/>
      <c r="O2576" s="455">
        <f>IF(W2576&lt;0,AI2576,I2576)</f>
        <v/>
      </c>
      <c r="P2576" s="455">
        <f>I2576-O2576</f>
        <v/>
      </c>
      <c r="Q2576" s="418" t="n"/>
      <c r="R2576" s="418" t="inlineStr">
        <is>
          <t>004002</t>
        </is>
      </c>
      <c r="S2576" s="418" t="inlineStr">
        <is>
          <t>004002</t>
        </is>
      </c>
      <c r="T2576" s="418">
        <f>R2576=S2576</f>
        <v/>
      </c>
      <c r="U2576" s="418">
        <f>AND(MONTH(F2576)=MONTH(Y2576), YEAR(F2576)=YEAR(Y2576))</f>
        <v/>
      </c>
      <c r="V2576" s="418">
        <f>AND(AC2576&lt;&gt;"", 'Company information'!D$4&lt;&gt;"", RIGHT(SUBSTITUTE(AC2576,"-",""),9)=RIGHT(SUBSTITUTE('Company information'!D$4,"-",""),9))</f>
        <v/>
      </c>
      <c r="W2576" s="418">
        <f>AI2576-I2576</f>
        <v/>
      </c>
      <c r="X2576" s="455" t="n"/>
      <c r="Y2576" s="419" t="n">
        <v>44921</v>
      </c>
      <c r="Z2576" s="418" t="inlineStr">
        <is>
          <t>004002</t>
        </is>
      </c>
      <c r="AA2576" s="418" t="inlineStr"/>
      <c r="AB2576" s="418" t="inlineStr">
        <is>
          <t>បុគ្គលជាប់អាករ</t>
        </is>
      </c>
      <c r="AC2576" s="418" t="inlineStr">
        <is>
          <t>L001-100067123</t>
        </is>
      </c>
      <c r="AD2576" s="418" t="inlineStr">
        <is>
          <t>រីឡាយអេប៊ល សូស អ៊ិនដាសស្រ្ទៀល (ខេមបូឌា)</t>
        </is>
      </c>
      <c r="AE2576" s="455" t="n">
        <v>2117887</v>
      </c>
      <c r="AF2576" s="455" t="n">
        <v>1925352</v>
      </c>
      <c r="AG2576" s="455" t="n">
        <v>0</v>
      </c>
      <c r="AH2576" s="455" t="n">
        <v>0</v>
      </c>
      <c r="AI2576" s="455" t="n">
        <v>192535</v>
      </c>
      <c r="AJ2576" s="455" t="n">
        <v>0</v>
      </c>
      <c r="AK2576" s="455" t="n">
        <v>0</v>
      </c>
      <c r="AL2576" s="455" t="n">
        <v>0</v>
      </c>
      <c r="AM2576" s="455" t="n">
        <v>0</v>
      </c>
      <c r="AN2576" s="455" t="n">
        <v>0</v>
      </c>
      <c r="AO2576" s="455" t="n">
        <v>0</v>
      </c>
      <c r="AP2576" s="455" t="n">
        <v>0</v>
      </c>
      <c r="AQ2576" s="455" t="n">
        <v>0</v>
      </c>
      <c r="AR2576" s="418" t="inlineStr"/>
      <c r="AS2576" s="418" t="inlineStr">
        <is>
          <t>trucking</t>
        </is>
      </c>
      <c r="AT2576" s="418" t="inlineStr">
        <is>
          <t>បានប្រកាសពន្ធ</t>
        </is>
      </c>
    </row>
    <row r="2577">
      <c r="A2577" s="417" t="n">
        <v>2568</v>
      </c>
      <c r="B2577" s="418" t="inlineStr">
        <is>
          <t>Documentation Origin, Handling Charges Origin, PLACI Fee and HAWB Transmission Fee</t>
        </is>
      </c>
      <c r="C2577" s="418" t="inlineStr">
        <is>
          <t>ម៉ីង លាំង ខូ អិលធីឌី</t>
        </is>
      </c>
      <c r="D2577" s="418" t="inlineStr">
        <is>
          <t>K009-100089860</t>
        </is>
      </c>
      <c r="E2577" s="418" t="inlineStr">
        <is>
          <t>004001</t>
        </is>
      </c>
      <c r="F2577" s="419" t="n">
        <v>44921</v>
      </c>
      <c r="G2577" s="420" t="n">
        <v>192535</v>
      </c>
      <c r="H2577" s="418" t="n"/>
      <c r="I2577" s="455" t="n">
        <v>192535</v>
      </c>
      <c r="J2577" s="418">
        <f>IF(L2577&lt;&gt;"",L2577,K2577)</f>
        <v/>
      </c>
      <c r="K2577" s="418">
        <f>IF(AND(T2577=TRUE, U2577=TRUE, V2577=TRUE), IF(W2577&lt;-0.05, "អនុញ្ញាត (អ្នកផ្គត់ផ្គង់ប្រកាសខ្វះ)", "បានប្រកាស (អនុញ្ញាត)"), IF(AND(T2577=FALSE, U2577=FALSE, V2577=FALSE), "ព្យួរទុក (មិនមានទិន្នន័យ)", "ប្រកាសខុស (ព្យួរទុក)"))</f>
        <v/>
      </c>
      <c r="L2577" s="418" t="inlineStr"/>
      <c r="M2577" s="418" t="inlineStr"/>
      <c r="N2577" s="455" t="n"/>
      <c r="O2577" s="455">
        <f>IF(W2577&lt;0,AI2577,I2577)</f>
        <v/>
      </c>
      <c r="P2577" s="455">
        <f>I2577-O2577</f>
        <v/>
      </c>
      <c r="Q2577" s="418" t="n"/>
      <c r="R2577" s="418" t="inlineStr">
        <is>
          <t>004001</t>
        </is>
      </c>
      <c r="S2577" s="418" t="inlineStr">
        <is>
          <t>004001</t>
        </is>
      </c>
      <c r="T2577" s="418">
        <f>R2577=S2577</f>
        <v/>
      </c>
      <c r="U2577" s="418">
        <f>AND(MONTH(F2577)=MONTH(Y2577), YEAR(F2577)=YEAR(Y2577))</f>
        <v/>
      </c>
      <c r="V2577" s="418">
        <f>AND(AC2577&lt;&gt;"", 'Company information'!D$4&lt;&gt;"", RIGHT(SUBSTITUTE(AC2577,"-",""),9)=RIGHT(SUBSTITUTE('Company information'!D$4,"-",""),9))</f>
        <v/>
      </c>
      <c r="W2577" s="418">
        <f>AI2577-I2577</f>
        <v/>
      </c>
      <c r="X2577" s="455" t="n"/>
      <c r="Y2577" s="419" t="n">
        <v>44921</v>
      </c>
      <c r="Z2577" s="418" t="inlineStr">
        <is>
          <t>004001</t>
        </is>
      </c>
      <c r="AA2577" s="418" t="inlineStr"/>
      <c r="AB2577" s="418" t="inlineStr">
        <is>
          <t>បុគ្គលជាប់អាករ</t>
        </is>
      </c>
      <c r="AC2577" s="418" t="inlineStr">
        <is>
          <t>L001-100067123</t>
        </is>
      </c>
      <c r="AD2577" s="418" t="inlineStr">
        <is>
          <t>រីឡាយអេប៊ល សូស អ៊ិនដាសស្រ្ទៀល (ខេមបូឌា)</t>
        </is>
      </c>
      <c r="AE2577" s="455" t="n">
        <v>2117887</v>
      </c>
      <c r="AF2577" s="455" t="n">
        <v>1925352</v>
      </c>
      <c r="AG2577" s="455" t="n">
        <v>0</v>
      </c>
      <c r="AH2577" s="455" t="n">
        <v>0</v>
      </c>
      <c r="AI2577" s="455" t="n">
        <v>192535</v>
      </c>
      <c r="AJ2577" s="455" t="n">
        <v>0</v>
      </c>
      <c r="AK2577" s="455" t="n">
        <v>0</v>
      </c>
      <c r="AL2577" s="455" t="n">
        <v>0</v>
      </c>
      <c r="AM2577" s="455" t="n">
        <v>0</v>
      </c>
      <c r="AN2577" s="455" t="n">
        <v>0</v>
      </c>
      <c r="AO2577" s="455" t="n">
        <v>0</v>
      </c>
      <c r="AP2577" s="455" t="n">
        <v>0</v>
      </c>
      <c r="AQ2577" s="455" t="n">
        <v>0</v>
      </c>
      <c r="AR2577" s="418" t="inlineStr"/>
      <c r="AS2577" s="418" t="inlineStr">
        <is>
          <t>trucking</t>
        </is>
      </c>
      <c r="AT2577" s="418" t="inlineStr">
        <is>
          <t>បានប្រកាសពន្ធ</t>
        </is>
      </c>
    </row>
    <row r="2578">
      <c r="A2578" s="417" t="n">
        <v>2569</v>
      </c>
      <c r="B2578" s="418" t="inlineStr">
        <is>
          <t>Transfer charge</t>
        </is>
      </c>
      <c r="C2578" s="418" t="inlineStr">
        <is>
          <t>ម៉ីង លាំង ខូ អិលធីឌី</t>
        </is>
      </c>
      <c r="D2578" s="418" t="inlineStr">
        <is>
          <t>K009-100089860</t>
        </is>
      </c>
      <c r="E2578" s="418" t="inlineStr">
        <is>
          <t>003027</t>
        </is>
      </c>
      <c r="F2578" s="419" t="n">
        <v>44914</v>
      </c>
      <c r="G2578" s="420" t="n">
        <v>192535</v>
      </c>
      <c r="H2578" s="418" t="n"/>
      <c r="I2578" s="455" t="n">
        <v>192535</v>
      </c>
      <c r="J2578" s="418">
        <f>IF(L2578&lt;&gt;"",L2578,K2578)</f>
        <v/>
      </c>
      <c r="K2578" s="418">
        <f>IF(AND(T2578=TRUE, U2578=TRUE, V2578=TRUE), IF(W2578&lt;-0.05, "អនុញ្ញាត (អ្នកផ្គត់ផ្គង់ប្រកាសខ្វះ)", "បានប្រកាស (អនុញ្ញាត)"), IF(AND(T2578=FALSE, U2578=FALSE, V2578=FALSE), "ព្យួរទុក (មិនមានទិន្នន័យ)", "ប្រកាសខុស (ព្យួរទុក)"))</f>
        <v/>
      </c>
      <c r="L2578" s="418" t="inlineStr"/>
      <c r="M2578" s="418" t="inlineStr"/>
      <c r="N2578" s="455" t="n"/>
      <c r="O2578" s="455">
        <f>IF(W2578&lt;0,AI2578,I2578)</f>
        <v/>
      </c>
      <c r="P2578" s="455">
        <f>I2578-O2578</f>
        <v/>
      </c>
      <c r="Q2578" s="418" t="n"/>
      <c r="R2578" s="418" t="inlineStr">
        <is>
          <t>003027</t>
        </is>
      </c>
      <c r="S2578" s="418" t="inlineStr">
        <is>
          <t>003027</t>
        </is>
      </c>
      <c r="T2578" s="418">
        <f>R2578=S2578</f>
        <v/>
      </c>
      <c r="U2578" s="418">
        <f>AND(MONTH(F2578)=MONTH(Y2578), YEAR(F2578)=YEAR(Y2578))</f>
        <v/>
      </c>
      <c r="V2578" s="418">
        <f>AND(AC2578&lt;&gt;"", 'Company information'!D$4&lt;&gt;"", RIGHT(SUBSTITUTE(AC2578,"-",""),9)=RIGHT(SUBSTITUTE('Company information'!D$4,"-",""),9))</f>
        <v/>
      </c>
      <c r="W2578" s="418">
        <f>AI2578-I2578</f>
        <v/>
      </c>
      <c r="X2578" s="455" t="n"/>
      <c r="Y2578" s="419" t="n">
        <v>44914</v>
      </c>
      <c r="Z2578" s="418" t="inlineStr">
        <is>
          <t>003027</t>
        </is>
      </c>
      <c r="AA2578" s="418" t="inlineStr"/>
      <c r="AB2578" s="418" t="inlineStr">
        <is>
          <t>បុគ្គលជាប់អាករ</t>
        </is>
      </c>
      <c r="AC2578" s="418" t="inlineStr">
        <is>
          <t>L001-100067123</t>
        </is>
      </c>
      <c r="AD2578" s="418" t="inlineStr">
        <is>
          <t>រីឡាយអេប៊ល សូស អ៊ិនដាសស្រ្ទៀល (ខេមបូឌា)</t>
        </is>
      </c>
      <c r="AE2578" s="455" t="n">
        <v>2117887</v>
      </c>
      <c r="AF2578" s="455" t="n">
        <v>1925352</v>
      </c>
      <c r="AG2578" s="455" t="n">
        <v>0</v>
      </c>
      <c r="AH2578" s="455" t="n">
        <v>0</v>
      </c>
      <c r="AI2578" s="455" t="n">
        <v>192535</v>
      </c>
      <c r="AJ2578" s="455" t="n">
        <v>0</v>
      </c>
      <c r="AK2578" s="455" t="n">
        <v>0</v>
      </c>
      <c r="AL2578" s="455" t="n">
        <v>0</v>
      </c>
      <c r="AM2578" s="455" t="n">
        <v>0</v>
      </c>
      <c r="AN2578" s="455" t="n">
        <v>0</v>
      </c>
      <c r="AO2578" s="455" t="n">
        <v>0</v>
      </c>
      <c r="AP2578" s="455" t="n">
        <v>0</v>
      </c>
      <c r="AQ2578" s="455" t="n">
        <v>0</v>
      </c>
      <c r="AR2578" s="418" t="inlineStr"/>
      <c r="AS2578" s="418" t="inlineStr">
        <is>
          <t>trucking</t>
        </is>
      </c>
      <c r="AT2578" s="418" t="inlineStr">
        <is>
          <t>បានប្រកាសពន្ធ</t>
        </is>
      </c>
    </row>
    <row r="2579">
      <c r="A2579" s="417" t="n">
        <v>2570</v>
      </c>
      <c r="B2579" s="418" t="inlineStr">
        <is>
          <t>Transfer charge</t>
        </is>
      </c>
      <c r="C2579" s="418" t="inlineStr">
        <is>
          <t>ម៉ីង លាំង ខូ អិលធីឌី</t>
        </is>
      </c>
      <c r="D2579" s="418" t="inlineStr">
        <is>
          <t>K009-100089860</t>
        </is>
      </c>
      <c r="E2579" s="418" t="inlineStr">
        <is>
          <t>002907</t>
        </is>
      </c>
      <c r="F2579" s="419" t="n">
        <v>44724</v>
      </c>
      <c r="G2579" s="420" t="n">
        <v>167231</v>
      </c>
      <c r="H2579" s="418" t="n"/>
      <c r="I2579" s="455" t="n">
        <v>167231</v>
      </c>
      <c r="J2579" s="418">
        <f>IF(L2579&lt;&gt;"",L2579,K2579)</f>
        <v/>
      </c>
      <c r="K2579" s="418">
        <f>IF(AND(T2579=TRUE, U2579=TRUE, V2579=TRUE), IF(W2579&lt;-0.05, "អនុញ្ញាត (អ្នកផ្គត់ផ្គង់ប្រកាសខ្វះ)", "បានប្រកាស (អនុញ្ញាត)"), IF(AND(T2579=FALSE, U2579=FALSE, V2579=FALSE), "ព្យួរទុក (មិនមានទិន្នន័យ)", "ប្រកាសខុស (ព្យួរទុក)"))</f>
        <v/>
      </c>
      <c r="L2579" s="418" t="inlineStr"/>
      <c r="M2579" s="418" t="inlineStr"/>
      <c r="N2579" s="455" t="n"/>
      <c r="O2579" s="455">
        <f>IF(W2579&lt;0,AI2579,I2579)</f>
        <v/>
      </c>
      <c r="P2579" s="455">
        <f>I2579-O2579</f>
        <v/>
      </c>
      <c r="Q2579" s="418" t="n"/>
      <c r="R2579" s="418" t="inlineStr">
        <is>
          <t>002907</t>
        </is>
      </c>
      <c r="S2579" s="418" t="inlineStr">
        <is>
          <t>002907</t>
        </is>
      </c>
      <c r="T2579" s="418">
        <f>R2579=S2579</f>
        <v/>
      </c>
      <c r="U2579" s="418">
        <f>AND(MONTH(F2579)=MONTH(Y2579), YEAR(F2579)=YEAR(Y2579))</f>
        <v/>
      </c>
      <c r="V2579" s="418">
        <f>AND(AC2579&lt;&gt;"", 'Company information'!D$4&lt;&gt;"", RIGHT(SUBSTITUTE(AC2579,"-",""),9)=RIGHT(SUBSTITUTE('Company information'!D$4,"-",""),9))</f>
        <v/>
      </c>
      <c r="W2579" s="418">
        <f>AI2579-I2579</f>
        <v/>
      </c>
      <c r="X2579" s="455" t="n"/>
      <c r="Y2579" s="419" t="n">
        <v>44901</v>
      </c>
      <c r="Z2579" s="418" t="inlineStr">
        <is>
          <t>002907</t>
        </is>
      </c>
      <c r="AA2579" s="418" t="inlineStr"/>
      <c r="AB2579" s="418" t="inlineStr">
        <is>
          <t>បុគ្គលជាប់អាករ</t>
        </is>
      </c>
      <c r="AC2579" s="418" t="inlineStr">
        <is>
          <t>L001-100067123</t>
        </is>
      </c>
      <c r="AD2579" s="418" t="inlineStr">
        <is>
          <t>រីឡាយអេប៊ល សូស អ៊ិនដាសស្រ្ទៀល (ខេមបូឌា)</t>
        </is>
      </c>
      <c r="AE2579" s="455" t="n">
        <v>1839545</v>
      </c>
      <c r="AF2579" s="455" t="n">
        <v>1672314</v>
      </c>
      <c r="AG2579" s="455" t="n">
        <v>0</v>
      </c>
      <c r="AH2579" s="455" t="n">
        <v>0</v>
      </c>
      <c r="AI2579" s="455" t="n">
        <v>167231</v>
      </c>
      <c r="AJ2579" s="455" t="n">
        <v>0</v>
      </c>
      <c r="AK2579" s="455" t="n">
        <v>0</v>
      </c>
      <c r="AL2579" s="455" t="n">
        <v>0</v>
      </c>
      <c r="AM2579" s="455" t="n">
        <v>0</v>
      </c>
      <c r="AN2579" s="455" t="n">
        <v>0</v>
      </c>
      <c r="AO2579" s="455" t="n">
        <v>0</v>
      </c>
      <c r="AP2579" s="455" t="n">
        <v>0</v>
      </c>
      <c r="AQ2579" s="455" t="n">
        <v>0</v>
      </c>
      <c r="AR2579" s="418" t="inlineStr"/>
      <c r="AS2579" s="418" t="inlineStr">
        <is>
          <t>trucking</t>
        </is>
      </c>
      <c r="AT2579" s="418" t="inlineStr">
        <is>
          <t>បានប្រកាសពន្ធ</t>
        </is>
      </c>
    </row>
    <row r="2580">
      <c r="A2580" s="417" t="n">
        <v>2571</v>
      </c>
      <c r="B2580" s="418" t="inlineStr">
        <is>
          <t>Cargo Terminal</t>
        </is>
      </c>
      <c r="C2580" s="418" t="inlineStr">
        <is>
          <t>សូស៊ីយេតេ កុងសេស្យូនែរ ដឺ ឡាអេរ៉ូព័រ</t>
        </is>
      </c>
      <c r="D2580" s="418" t="inlineStr">
        <is>
          <t>L001-100047300</t>
        </is>
      </c>
      <c r="E2580" s="418" t="inlineStr">
        <is>
          <t>2200-072790</t>
        </is>
      </c>
      <c r="F2580" s="419" t="n">
        <v>44924</v>
      </c>
      <c r="G2580" s="420" t="n">
        <v>41960</v>
      </c>
      <c r="H2580" s="418" t="n"/>
      <c r="I2580" s="455" t="n">
        <v>41960</v>
      </c>
      <c r="J2580" s="418">
        <f>IF(L2580&lt;&gt;"",L2580,K2580)</f>
        <v/>
      </c>
      <c r="K2580" s="418">
        <f>IF(AND(T2580=TRUE, U2580=TRUE, V2580=TRUE), IF(W2580&lt;-0.05, "អនុញ្ញាត (អ្នកផ្គត់ផ្គង់ប្រកាសខ្វះ)", "បានប្រកាស (អនុញ្ញាត)"), IF(AND(T2580=FALSE, U2580=FALSE, V2580=FALSE), "ព្យួរទុក (មិនមានទិន្នន័យ)", "ប្រកាសខុស (ព្យួរទុក)"))</f>
        <v/>
      </c>
      <c r="L2580" s="418" t="inlineStr"/>
      <c r="M2580" s="418" t="inlineStr"/>
      <c r="N2580" s="455" t="n"/>
      <c r="O2580" s="455">
        <f>IF(W2580&lt;0,AI2580,I2580)</f>
        <v/>
      </c>
      <c r="P2580" s="455">
        <f>I2580-O2580</f>
        <v/>
      </c>
      <c r="Q2580" s="418" t="n"/>
      <c r="R2580" s="418" t="inlineStr">
        <is>
          <t>2200-072790</t>
        </is>
      </c>
      <c r="S2580" s="418" t="inlineStr"/>
      <c r="T2580" s="418">
        <f>R2580=S2580</f>
        <v/>
      </c>
      <c r="U2580" s="418">
        <f>AND(MONTH(F2580)=MONTH(Y2580), YEAR(F2580)=YEAR(Y2580))</f>
        <v/>
      </c>
      <c r="V2580" s="418">
        <f>AND(AC2580&lt;&gt;"", 'Company information'!D$4&lt;&gt;"", RIGHT(SUBSTITUTE(AC2580,"-",""),9)=RIGHT(SUBSTITUTE('Company information'!D$4,"-",""),9))</f>
        <v/>
      </c>
      <c r="W2580" s="418">
        <f>AI2580-I2580</f>
        <v/>
      </c>
      <c r="X2580" s="455" t="n"/>
      <c r="Y2580" s="417" t="n"/>
      <c r="Z2580" s="418" t="n"/>
      <c r="AA2580" s="418" t="n"/>
      <c r="AB2580" s="418" t="n"/>
      <c r="AC2580" s="418" t="n"/>
      <c r="AD2580" s="418" t="n"/>
      <c r="AE2580" s="455" t="n"/>
      <c r="AF2580" s="455" t="n"/>
      <c r="AG2580" s="455" t="n"/>
      <c r="AH2580" s="455" t="n"/>
      <c r="AI2580" s="455" t="n"/>
      <c r="AJ2580" s="455" t="n"/>
      <c r="AK2580" s="455" t="n"/>
      <c r="AL2580" s="455" t="n"/>
      <c r="AM2580" s="455" t="n"/>
      <c r="AN2580" s="455" t="n"/>
      <c r="AO2580" s="455" t="n"/>
      <c r="AP2580" s="455" t="n"/>
      <c r="AQ2580" s="455" t="n"/>
      <c r="AR2580" s="418" t="n"/>
      <c r="AS2580" s="418" t="n"/>
      <c r="AT2580" s="418" t="n"/>
    </row>
    <row r="2581">
      <c r="A2581" s="417" t="n">
        <v>2572</v>
      </c>
      <c r="B2581" s="418" t="inlineStr">
        <is>
          <t>Cargo Terminal</t>
        </is>
      </c>
      <c r="C2581" s="418" t="inlineStr">
        <is>
          <t>សូស៊ីយេតេ កុងសេស្យូនែរ ដឺ ឡាអេរ៉ូព័រ</t>
        </is>
      </c>
      <c r="D2581" s="418" t="inlineStr">
        <is>
          <t>L001-100047300</t>
        </is>
      </c>
      <c r="E2581" s="418" t="inlineStr">
        <is>
          <t>2200-072792</t>
        </is>
      </c>
      <c r="F2581" s="419" t="n">
        <v>44924</v>
      </c>
      <c r="G2581" s="420" t="n">
        <v>67882</v>
      </c>
      <c r="H2581" s="418" t="n"/>
      <c r="I2581" s="455" t="n">
        <v>67882</v>
      </c>
      <c r="J2581" s="418">
        <f>IF(L2581&lt;&gt;"",L2581,K2581)</f>
        <v/>
      </c>
      <c r="K2581" s="418">
        <f>IF(AND(T2581=TRUE, U2581=TRUE, V2581=TRUE), IF(W2581&lt;-0.05, "អនុញ្ញាត (អ្នកផ្គត់ផ្គង់ប្រកាសខ្វះ)", "បានប្រកាស (អនុញ្ញាត)"), IF(AND(T2581=FALSE, U2581=FALSE, V2581=FALSE), "ព្យួរទុក (មិនមានទិន្នន័យ)", "ប្រកាសខុស (ព្យួរទុក)"))</f>
        <v/>
      </c>
      <c r="L2581" s="418" t="inlineStr"/>
      <c r="M2581" s="418" t="inlineStr"/>
      <c r="N2581" s="455" t="n"/>
      <c r="O2581" s="455">
        <f>IF(W2581&lt;0,AI2581,I2581)</f>
        <v/>
      </c>
      <c r="P2581" s="455">
        <f>I2581-O2581</f>
        <v/>
      </c>
      <c r="Q2581" s="418" t="n"/>
      <c r="R2581" s="418" t="inlineStr">
        <is>
          <t>2200-072792</t>
        </is>
      </c>
      <c r="S2581" s="418" t="inlineStr"/>
      <c r="T2581" s="418">
        <f>R2581=S2581</f>
        <v/>
      </c>
      <c r="U2581" s="418">
        <f>AND(MONTH(F2581)=MONTH(Y2581), YEAR(F2581)=YEAR(Y2581))</f>
        <v/>
      </c>
      <c r="V2581" s="418">
        <f>AND(AC2581&lt;&gt;"", 'Company information'!D$4&lt;&gt;"", RIGHT(SUBSTITUTE(AC2581,"-",""),9)=RIGHT(SUBSTITUTE('Company information'!D$4,"-",""),9))</f>
        <v/>
      </c>
      <c r="W2581" s="418">
        <f>AI2581-I2581</f>
        <v/>
      </c>
      <c r="X2581" s="455" t="n"/>
      <c r="Y2581" s="417" t="n"/>
      <c r="Z2581" s="418" t="n"/>
      <c r="AA2581" s="418" t="n"/>
      <c r="AB2581" s="418" t="n"/>
      <c r="AC2581" s="418" t="n"/>
      <c r="AD2581" s="418" t="n"/>
      <c r="AE2581" s="455" t="n"/>
      <c r="AF2581" s="455" t="n"/>
      <c r="AG2581" s="455" t="n"/>
      <c r="AH2581" s="455" t="n"/>
      <c r="AI2581" s="455" t="n"/>
      <c r="AJ2581" s="455" t="n"/>
      <c r="AK2581" s="455" t="n"/>
      <c r="AL2581" s="455" t="n"/>
      <c r="AM2581" s="455" t="n"/>
      <c r="AN2581" s="455" t="n"/>
      <c r="AO2581" s="455" t="n"/>
      <c r="AP2581" s="455" t="n"/>
      <c r="AQ2581" s="455" t="n"/>
      <c r="AR2581" s="418" t="n"/>
      <c r="AS2581" s="418" t="n"/>
      <c r="AT2581" s="418" t="n"/>
    </row>
    <row r="2582">
      <c r="A2582" s="417" t="n">
        <v>2573</v>
      </c>
      <c r="B2582" s="418" t="inlineStr">
        <is>
          <t>Cargo Terminal</t>
        </is>
      </c>
      <c r="C2582" s="418" t="inlineStr">
        <is>
          <t>សូស៊ីយេតេ កុងសេស្យូនែរ ដឺ ឡាអេរ៉ូព័រ</t>
        </is>
      </c>
      <c r="D2582" s="418" t="inlineStr">
        <is>
          <t>L001-100047300</t>
        </is>
      </c>
      <c r="E2582" s="418" t="inlineStr">
        <is>
          <t>2200-072791</t>
        </is>
      </c>
      <c r="F2582" s="419" t="n">
        <v>44924</v>
      </c>
      <c r="G2582" s="420" t="n">
        <v>14230</v>
      </c>
      <c r="H2582" s="418" t="n"/>
      <c r="I2582" s="455" t="n">
        <v>14230</v>
      </c>
      <c r="J2582" s="418">
        <f>IF(L2582&lt;&gt;"",L2582,K2582)</f>
        <v/>
      </c>
      <c r="K2582" s="418">
        <f>IF(AND(T2582=TRUE, U2582=TRUE, V2582=TRUE), IF(W2582&lt;-0.05, "អនុញ្ញាត (អ្នកផ្គត់ផ្គង់ប្រកាសខ្វះ)", "បានប្រកាស (អនុញ្ញាត)"), IF(AND(T2582=FALSE, U2582=FALSE, V2582=FALSE), "ព្យួរទុក (មិនមានទិន្នន័យ)", "ប្រកាសខុស (ព្យួរទុក)"))</f>
        <v/>
      </c>
      <c r="L2582" s="418" t="inlineStr"/>
      <c r="M2582" s="418" t="inlineStr"/>
      <c r="N2582" s="455" t="n"/>
      <c r="O2582" s="455">
        <f>IF(W2582&lt;0,AI2582,I2582)</f>
        <v/>
      </c>
      <c r="P2582" s="455">
        <f>I2582-O2582</f>
        <v/>
      </c>
      <c r="Q2582" s="418" t="n"/>
      <c r="R2582" s="418" t="inlineStr">
        <is>
          <t>2200-072791</t>
        </is>
      </c>
      <c r="S2582" s="418" t="inlineStr"/>
      <c r="T2582" s="418">
        <f>R2582=S2582</f>
        <v/>
      </c>
      <c r="U2582" s="418">
        <f>AND(MONTH(F2582)=MONTH(Y2582), YEAR(F2582)=YEAR(Y2582))</f>
        <v/>
      </c>
      <c r="V2582" s="418">
        <f>AND(AC2582&lt;&gt;"", 'Company information'!D$4&lt;&gt;"", RIGHT(SUBSTITUTE(AC2582,"-",""),9)=RIGHT(SUBSTITUTE('Company information'!D$4,"-",""),9))</f>
        <v/>
      </c>
      <c r="W2582" s="418">
        <f>AI2582-I2582</f>
        <v/>
      </c>
      <c r="X2582" s="455" t="n"/>
      <c r="Y2582" s="417" t="n"/>
      <c r="Z2582" s="418" t="n"/>
      <c r="AA2582" s="418" t="n"/>
      <c r="AB2582" s="418" t="n"/>
      <c r="AC2582" s="418" t="n"/>
      <c r="AD2582" s="418" t="n"/>
      <c r="AE2582" s="455" t="n"/>
      <c r="AF2582" s="455" t="n"/>
      <c r="AG2582" s="455" t="n"/>
      <c r="AH2582" s="455" t="n"/>
      <c r="AI2582" s="455" t="n"/>
      <c r="AJ2582" s="455" t="n"/>
      <c r="AK2582" s="455" t="n"/>
      <c r="AL2582" s="455" t="n"/>
      <c r="AM2582" s="455" t="n"/>
      <c r="AN2582" s="455" t="n"/>
      <c r="AO2582" s="455" t="n"/>
      <c r="AP2582" s="455" t="n"/>
      <c r="AQ2582" s="455" t="n"/>
      <c r="AR2582" s="418" t="n"/>
      <c r="AS2582" s="418" t="n"/>
      <c r="AT2582" s="418" t="n"/>
    </row>
    <row r="2583">
      <c r="A2583" s="417" t="n">
        <v>2574</v>
      </c>
      <c r="B2583" s="418" t="inlineStr">
        <is>
          <t>Cargo Terminal</t>
        </is>
      </c>
      <c r="C2583" s="418" t="inlineStr">
        <is>
          <t>សូស៊ីយេតេ កុងសេស្យូនែរ ដឺ ឡាអេរ៉ូព័រ</t>
        </is>
      </c>
      <c r="D2583" s="418" t="inlineStr">
        <is>
          <t>L001-100047300</t>
        </is>
      </c>
      <c r="E2583" s="418" t="inlineStr">
        <is>
          <t>2200-071620</t>
        </is>
      </c>
      <c r="F2583" s="419" t="n">
        <v>44917</v>
      </c>
      <c r="G2583" s="420" t="n">
        <v>38681</v>
      </c>
      <c r="H2583" s="418" t="n"/>
      <c r="I2583" s="455" t="n">
        <v>38681</v>
      </c>
      <c r="J2583" s="418">
        <f>IF(L2583&lt;&gt;"",L2583,K2583)</f>
        <v/>
      </c>
      <c r="K2583" s="418">
        <f>IF(AND(T2583=TRUE, U2583=TRUE, V2583=TRUE), IF(W2583&lt;-0.05, "អនុញ្ញាត (អ្នកផ្គត់ផ្គង់ប្រកាសខ្វះ)", "បានប្រកាស (អនុញ្ញាត)"), IF(AND(T2583=FALSE, U2583=FALSE, V2583=FALSE), "ព្យួរទុក (មិនមានទិន្នន័យ)", "ប្រកាសខុស (ព្យួរទុក)"))</f>
        <v/>
      </c>
      <c r="L2583" s="418" t="inlineStr"/>
      <c r="M2583" s="418" t="inlineStr"/>
      <c r="N2583" s="455" t="n"/>
      <c r="O2583" s="455">
        <f>IF(W2583&lt;0,AI2583,I2583)</f>
        <v/>
      </c>
      <c r="P2583" s="455">
        <f>I2583-O2583</f>
        <v/>
      </c>
      <c r="Q2583" s="418" t="n"/>
      <c r="R2583" s="418" t="inlineStr">
        <is>
          <t>2200-071620</t>
        </is>
      </c>
      <c r="S2583" s="418" t="inlineStr"/>
      <c r="T2583" s="418">
        <f>R2583=S2583</f>
        <v/>
      </c>
      <c r="U2583" s="418">
        <f>AND(MONTH(F2583)=MONTH(Y2583), YEAR(F2583)=YEAR(Y2583))</f>
        <v/>
      </c>
      <c r="V2583" s="418">
        <f>AND(AC2583&lt;&gt;"", 'Company information'!D$4&lt;&gt;"", RIGHT(SUBSTITUTE(AC2583,"-",""),9)=RIGHT(SUBSTITUTE('Company information'!D$4,"-",""),9))</f>
        <v/>
      </c>
      <c r="W2583" s="418">
        <f>AI2583-I2583</f>
        <v/>
      </c>
      <c r="X2583" s="455" t="n"/>
      <c r="Y2583" s="417" t="n"/>
      <c r="Z2583" s="418" t="n"/>
      <c r="AA2583" s="418" t="n"/>
      <c r="AB2583" s="418" t="n"/>
      <c r="AC2583" s="418" t="n"/>
      <c r="AD2583" s="418" t="n"/>
      <c r="AE2583" s="455" t="n"/>
      <c r="AF2583" s="455" t="n"/>
      <c r="AG2583" s="455" t="n"/>
      <c r="AH2583" s="455" t="n"/>
      <c r="AI2583" s="455" t="n"/>
      <c r="AJ2583" s="455" t="n"/>
      <c r="AK2583" s="455" t="n"/>
      <c r="AL2583" s="455" t="n"/>
      <c r="AM2583" s="455" t="n"/>
      <c r="AN2583" s="455" t="n"/>
      <c r="AO2583" s="455" t="n"/>
      <c r="AP2583" s="455" t="n"/>
      <c r="AQ2583" s="455" t="n"/>
      <c r="AR2583" s="418" t="n"/>
      <c r="AS2583" s="418" t="n"/>
      <c r="AT2583" s="418" t="n"/>
    </row>
    <row r="2584">
      <c r="A2584" s="417" t="n">
        <v>2575</v>
      </c>
      <c r="B2584" s="418" t="inlineStr">
        <is>
          <t>Cargo Terminal</t>
        </is>
      </c>
      <c r="C2584" s="418" t="inlineStr">
        <is>
          <t>សូស៊ីយេតេ កុងសេស្យូនែរ ដឺ ឡាអេរ៉ូព័រ</t>
        </is>
      </c>
      <c r="D2584" s="418" t="inlineStr">
        <is>
          <t>L001-100047300</t>
        </is>
      </c>
      <c r="E2584" s="418" t="inlineStr">
        <is>
          <t>2200-071619</t>
        </is>
      </c>
      <c r="F2584" s="419" t="n">
        <v>44917</v>
      </c>
      <c r="G2584" s="420" t="n">
        <v>62746</v>
      </c>
      <c r="H2584" s="418" t="n"/>
      <c r="I2584" s="455" t="n">
        <v>62746</v>
      </c>
      <c r="J2584" s="418">
        <f>IF(L2584&lt;&gt;"",L2584,K2584)</f>
        <v/>
      </c>
      <c r="K2584" s="418">
        <f>IF(AND(T2584=TRUE, U2584=TRUE, V2584=TRUE), IF(W2584&lt;-0.05, "អនុញ្ញាត (អ្នកផ្គត់ផ្គង់ប្រកាសខ្វះ)", "បានប្រកាស (អនុញ្ញាត)"), IF(AND(T2584=FALSE, U2584=FALSE, V2584=FALSE), "ព្យួរទុក (មិនមានទិន្នន័យ)", "ប្រកាសខុស (ព្យួរទុក)"))</f>
        <v/>
      </c>
      <c r="L2584" s="418" t="inlineStr"/>
      <c r="M2584" s="418" t="inlineStr"/>
      <c r="N2584" s="455" t="n"/>
      <c r="O2584" s="455">
        <f>IF(W2584&lt;0,AI2584,I2584)</f>
        <v/>
      </c>
      <c r="P2584" s="455">
        <f>I2584-O2584</f>
        <v/>
      </c>
      <c r="Q2584" s="418" t="n"/>
      <c r="R2584" s="418" t="inlineStr">
        <is>
          <t>2200-071619</t>
        </is>
      </c>
      <c r="S2584" s="418" t="inlineStr"/>
      <c r="T2584" s="418">
        <f>R2584=S2584</f>
        <v/>
      </c>
      <c r="U2584" s="418">
        <f>AND(MONTH(F2584)=MONTH(Y2584), YEAR(F2584)=YEAR(Y2584))</f>
        <v/>
      </c>
      <c r="V2584" s="418">
        <f>AND(AC2584&lt;&gt;"", 'Company information'!D$4&lt;&gt;"", RIGHT(SUBSTITUTE(AC2584,"-",""),9)=RIGHT(SUBSTITUTE('Company information'!D$4,"-",""),9))</f>
        <v/>
      </c>
      <c r="W2584" s="418">
        <f>AI2584-I2584</f>
        <v/>
      </c>
      <c r="X2584" s="455" t="n"/>
      <c r="Y2584" s="417" t="n"/>
      <c r="Z2584" s="418" t="n"/>
      <c r="AA2584" s="418" t="n"/>
      <c r="AB2584" s="418" t="n"/>
      <c r="AC2584" s="418" t="n"/>
      <c r="AD2584" s="418" t="n"/>
      <c r="AE2584" s="455" t="n"/>
      <c r="AF2584" s="455" t="n"/>
      <c r="AG2584" s="455" t="n"/>
      <c r="AH2584" s="455" t="n"/>
      <c r="AI2584" s="455" t="n"/>
      <c r="AJ2584" s="455" t="n"/>
      <c r="AK2584" s="455" t="n"/>
      <c r="AL2584" s="455" t="n"/>
      <c r="AM2584" s="455" t="n"/>
      <c r="AN2584" s="455" t="n"/>
      <c r="AO2584" s="455" t="n"/>
      <c r="AP2584" s="455" t="n"/>
      <c r="AQ2584" s="455" t="n"/>
      <c r="AR2584" s="418" t="n"/>
      <c r="AS2584" s="418" t="n"/>
      <c r="AT2584" s="418" t="n"/>
    </row>
    <row r="2585">
      <c r="A2585" s="417" t="n">
        <v>2576</v>
      </c>
      <c r="B2585" s="418" t="inlineStr">
        <is>
          <t>Cargo Terminal</t>
        </is>
      </c>
      <c r="C2585" s="418" t="inlineStr">
        <is>
          <t>សូស៊ីយេតេ កុងសេស្យូនែរ ដឺ ឡាអេរ៉ូព័រ</t>
        </is>
      </c>
      <c r="D2585" s="418" t="inlineStr">
        <is>
          <t>L001-100047300</t>
        </is>
      </c>
      <c r="E2585" s="418" t="inlineStr">
        <is>
          <t>2200-071528</t>
        </is>
      </c>
      <c r="F2585" s="419" t="n">
        <v>44917</v>
      </c>
      <c r="G2585" s="420" t="n">
        <v>13003</v>
      </c>
      <c r="H2585" s="418" t="n"/>
      <c r="I2585" s="455" t="n">
        <v>13003</v>
      </c>
      <c r="J2585" s="418">
        <f>IF(L2585&lt;&gt;"",L2585,K2585)</f>
        <v/>
      </c>
      <c r="K2585" s="418">
        <f>IF(AND(T2585=TRUE, U2585=TRUE, V2585=TRUE), IF(W2585&lt;-0.05, "អនុញ្ញាត (អ្នកផ្គត់ផ្គង់ប្រកាសខ្វះ)", "បានប្រកាស (អនុញ្ញាត)"), IF(AND(T2585=FALSE, U2585=FALSE, V2585=FALSE), "ព្យួរទុក (មិនមានទិន្នន័យ)", "ប្រកាសខុស (ព្យួរទុក)"))</f>
        <v/>
      </c>
      <c r="L2585" s="418" t="inlineStr"/>
      <c r="M2585" s="418" t="inlineStr"/>
      <c r="N2585" s="455" t="n"/>
      <c r="O2585" s="455">
        <f>IF(W2585&lt;0,AI2585,I2585)</f>
        <v/>
      </c>
      <c r="P2585" s="455">
        <f>I2585-O2585</f>
        <v/>
      </c>
      <c r="Q2585" s="418" t="n"/>
      <c r="R2585" s="418" t="inlineStr">
        <is>
          <t>2200-071528</t>
        </is>
      </c>
      <c r="S2585" s="418" t="inlineStr"/>
      <c r="T2585" s="418">
        <f>R2585=S2585</f>
        <v/>
      </c>
      <c r="U2585" s="418">
        <f>AND(MONTH(F2585)=MONTH(Y2585), YEAR(F2585)=YEAR(Y2585))</f>
        <v/>
      </c>
      <c r="V2585" s="418">
        <f>AND(AC2585&lt;&gt;"", 'Company information'!D$4&lt;&gt;"", RIGHT(SUBSTITUTE(AC2585,"-",""),9)=RIGHT(SUBSTITUTE('Company information'!D$4,"-",""),9))</f>
        <v/>
      </c>
      <c r="W2585" s="418">
        <f>AI2585-I2585</f>
        <v/>
      </c>
      <c r="X2585" s="455" t="n"/>
      <c r="Y2585" s="417" t="n"/>
      <c r="Z2585" s="418" t="n"/>
      <c r="AA2585" s="418" t="n"/>
      <c r="AB2585" s="418" t="n"/>
      <c r="AC2585" s="418" t="n"/>
      <c r="AD2585" s="418" t="n"/>
      <c r="AE2585" s="455" t="n"/>
      <c r="AF2585" s="455" t="n"/>
      <c r="AG2585" s="455" t="n"/>
      <c r="AH2585" s="455" t="n"/>
      <c r="AI2585" s="455" t="n"/>
      <c r="AJ2585" s="455" t="n"/>
      <c r="AK2585" s="455" t="n"/>
      <c r="AL2585" s="455" t="n"/>
      <c r="AM2585" s="455" t="n"/>
      <c r="AN2585" s="455" t="n"/>
      <c r="AO2585" s="455" t="n"/>
      <c r="AP2585" s="455" t="n"/>
      <c r="AQ2585" s="455" t="n"/>
      <c r="AR2585" s="418" t="n"/>
      <c r="AS2585" s="418" t="n"/>
      <c r="AT2585" s="418" t="n"/>
    </row>
    <row r="2586">
      <c r="A2586" s="417" t="n">
        <v>2577</v>
      </c>
      <c r="B2586" s="418" t="inlineStr">
        <is>
          <t>Cargo Terminal</t>
        </is>
      </c>
      <c r="C2586" s="418" t="inlineStr">
        <is>
          <t>សូស៊ីយេតេ កុងសេស្យូនែរ ដឺ ឡាអេរ៉ូព័រ</t>
        </is>
      </c>
      <c r="D2586" s="418" t="inlineStr">
        <is>
          <t>L001-100047300</t>
        </is>
      </c>
      <c r="E2586" s="418" t="inlineStr">
        <is>
          <t>2200-071526</t>
        </is>
      </c>
      <c r="F2586" s="419" t="n">
        <v>44917</v>
      </c>
      <c r="G2586" s="420" t="n">
        <v>2402</v>
      </c>
      <c r="H2586" s="418" t="n"/>
      <c r="I2586" s="455" t="n">
        <v>2402</v>
      </c>
      <c r="J2586" s="418">
        <f>IF(L2586&lt;&gt;"",L2586,K2586)</f>
        <v/>
      </c>
      <c r="K2586" s="418">
        <f>IF(AND(T2586=TRUE, U2586=TRUE, V2586=TRUE), IF(W2586&lt;-0.05, "អនុញ្ញាត (អ្នកផ្គត់ផ្គង់ប្រកាសខ្វះ)", "បានប្រកាស (អនុញ្ញាត)"), IF(AND(T2586=FALSE, U2586=FALSE, V2586=FALSE), "ព្យួរទុក (មិនមានទិន្នន័យ)", "ប្រកាសខុស (ព្យួរទុក)"))</f>
        <v/>
      </c>
      <c r="L2586" s="418" t="inlineStr"/>
      <c r="M2586" s="418" t="inlineStr"/>
      <c r="N2586" s="455" t="n"/>
      <c r="O2586" s="455">
        <f>IF(W2586&lt;0,AI2586,I2586)</f>
        <v/>
      </c>
      <c r="P2586" s="455">
        <f>I2586-O2586</f>
        <v/>
      </c>
      <c r="Q2586" s="418" t="n"/>
      <c r="R2586" s="418" t="inlineStr">
        <is>
          <t>2200-071526</t>
        </is>
      </c>
      <c r="S2586" s="418" t="inlineStr"/>
      <c r="T2586" s="418">
        <f>R2586=S2586</f>
        <v/>
      </c>
      <c r="U2586" s="418">
        <f>AND(MONTH(F2586)=MONTH(Y2586), YEAR(F2586)=YEAR(Y2586))</f>
        <v/>
      </c>
      <c r="V2586" s="418">
        <f>AND(AC2586&lt;&gt;"", 'Company information'!D$4&lt;&gt;"", RIGHT(SUBSTITUTE(AC2586,"-",""),9)=RIGHT(SUBSTITUTE('Company information'!D$4,"-",""),9))</f>
        <v/>
      </c>
      <c r="W2586" s="418">
        <f>AI2586-I2586</f>
        <v/>
      </c>
      <c r="X2586" s="455" t="n"/>
      <c r="Y2586" s="417" t="n"/>
      <c r="Z2586" s="418" t="n"/>
      <c r="AA2586" s="418" t="n"/>
      <c r="AB2586" s="418" t="n"/>
      <c r="AC2586" s="418" t="n"/>
      <c r="AD2586" s="418" t="n"/>
      <c r="AE2586" s="455" t="n"/>
      <c r="AF2586" s="455" t="n"/>
      <c r="AG2586" s="455" t="n"/>
      <c r="AH2586" s="455" t="n"/>
      <c r="AI2586" s="455" t="n"/>
      <c r="AJ2586" s="455" t="n"/>
      <c r="AK2586" s="455" t="n"/>
      <c r="AL2586" s="455" t="n"/>
      <c r="AM2586" s="455" t="n"/>
      <c r="AN2586" s="455" t="n"/>
      <c r="AO2586" s="455" t="n"/>
      <c r="AP2586" s="455" t="n"/>
      <c r="AQ2586" s="455" t="n"/>
      <c r="AR2586" s="418" t="n"/>
      <c r="AS2586" s="418" t="n"/>
      <c r="AT2586" s="418" t="n"/>
    </row>
    <row r="2587">
      <c r="A2587" s="417" t="n">
        <v>2578</v>
      </c>
      <c r="B2587" s="418" t="inlineStr">
        <is>
          <t>Cargo Terminal</t>
        </is>
      </c>
      <c r="C2587" s="418" t="inlineStr">
        <is>
          <t>សូស៊ីយេតេ កុងសេស្យូនែរ ដឺ ឡាអេរ៉ូព័រ</t>
        </is>
      </c>
      <c r="D2587" s="418" t="inlineStr">
        <is>
          <t>L001-100047300</t>
        </is>
      </c>
      <c r="E2587" s="418" t="inlineStr">
        <is>
          <t>2200-071527</t>
        </is>
      </c>
      <c r="F2587" s="419" t="n">
        <v>44917</v>
      </c>
      <c r="G2587" s="420" t="n">
        <v>1743</v>
      </c>
      <c r="H2587" s="418" t="n"/>
      <c r="I2587" s="455" t="n">
        <v>1743</v>
      </c>
      <c r="J2587" s="418">
        <f>IF(L2587&lt;&gt;"",L2587,K2587)</f>
        <v/>
      </c>
      <c r="K2587" s="418">
        <f>IF(AND(T2587=TRUE, U2587=TRUE, V2587=TRUE), IF(W2587&lt;-0.05, "អនុញ្ញាត (អ្នកផ្គត់ផ្គង់ប្រកាសខ្វះ)", "បានប្រកាស (អនុញ្ញាត)"), IF(AND(T2587=FALSE, U2587=FALSE, V2587=FALSE), "ព្យួរទុក (មិនមានទិន្នន័យ)", "ប្រកាសខុស (ព្យួរទុក)"))</f>
        <v/>
      </c>
      <c r="L2587" s="418" t="inlineStr"/>
      <c r="M2587" s="418" t="inlineStr"/>
      <c r="N2587" s="455" t="n"/>
      <c r="O2587" s="455">
        <f>IF(W2587&lt;0,AI2587,I2587)</f>
        <v/>
      </c>
      <c r="P2587" s="455">
        <f>I2587-O2587</f>
        <v/>
      </c>
      <c r="Q2587" s="418" t="n"/>
      <c r="R2587" s="418" t="inlineStr">
        <is>
          <t>2200-071527</t>
        </is>
      </c>
      <c r="S2587" s="418" t="inlineStr"/>
      <c r="T2587" s="418">
        <f>R2587=S2587</f>
        <v/>
      </c>
      <c r="U2587" s="418">
        <f>AND(MONTH(F2587)=MONTH(Y2587), YEAR(F2587)=YEAR(Y2587))</f>
        <v/>
      </c>
      <c r="V2587" s="418">
        <f>AND(AC2587&lt;&gt;"", 'Company information'!D$4&lt;&gt;"", RIGHT(SUBSTITUTE(AC2587,"-",""),9)=RIGHT(SUBSTITUTE('Company information'!D$4,"-",""),9))</f>
        <v/>
      </c>
      <c r="W2587" s="418">
        <f>AI2587-I2587</f>
        <v/>
      </c>
      <c r="X2587" s="455" t="n"/>
      <c r="Y2587" s="417" t="n"/>
      <c r="Z2587" s="418" t="n"/>
      <c r="AA2587" s="418" t="n"/>
      <c r="AB2587" s="418" t="n"/>
      <c r="AC2587" s="418" t="n"/>
      <c r="AD2587" s="418" t="n"/>
      <c r="AE2587" s="455" t="n"/>
      <c r="AF2587" s="455" t="n"/>
      <c r="AG2587" s="455" t="n"/>
      <c r="AH2587" s="455" t="n"/>
      <c r="AI2587" s="455" t="n"/>
      <c r="AJ2587" s="455" t="n"/>
      <c r="AK2587" s="455" t="n"/>
      <c r="AL2587" s="455" t="n"/>
      <c r="AM2587" s="455" t="n"/>
      <c r="AN2587" s="455" t="n"/>
      <c r="AO2587" s="455" t="n"/>
      <c r="AP2587" s="455" t="n"/>
      <c r="AQ2587" s="455" t="n"/>
      <c r="AR2587" s="418" t="n"/>
      <c r="AS2587" s="418" t="n"/>
      <c r="AT2587" s="418" t="n"/>
    </row>
    <row r="2588">
      <c r="A2588" s="417" t="n">
        <v>2579</v>
      </c>
      <c r="B2588" s="418" t="inlineStr">
        <is>
          <t>Cargo Terminal</t>
        </is>
      </c>
      <c r="C2588" s="418" t="inlineStr">
        <is>
          <t>សូស៊ីយេតេ កុងសេស្យូនែរ ដឺ ឡាអេរ៉ូព័រ</t>
        </is>
      </c>
      <c r="D2588" s="418" t="inlineStr">
        <is>
          <t>L001-100047300</t>
        </is>
      </c>
      <c r="E2588" s="418" t="inlineStr">
        <is>
          <t>2200-070224</t>
        </is>
      </c>
      <c r="F2588" s="419" t="n">
        <v>44910</v>
      </c>
      <c r="G2588" s="420" t="n">
        <v>3026</v>
      </c>
      <c r="H2588" s="418" t="n"/>
      <c r="I2588" s="455" t="n">
        <v>3026</v>
      </c>
      <c r="J2588" s="418">
        <f>IF(L2588&lt;&gt;"",L2588,K2588)</f>
        <v/>
      </c>
      <c r="K2588" s="418">
        <f>IF(AND(T2588=TRUE, U2588=TRUE, V2588=TRUE), IF(W2588&lt;-0.05, "អនុញ្ញាត (អ្នកផ្គត់ផ្គង់ប្រកាសខ្វះ)", "បានប្រកាស (អនុញ្ញាត)"), IF(AND(T2588=FALSE, U2588=FALSE, V2588=FALSE), "ព្យួរទុក (មិនមានទិន្នន័យ)", "ប្រកាសខុស (ព្យួរទុក)"))</f>
        <v/>
      </c>
      <c r="L2588" s="418" t="inlineStr"/>
      <c r="M2588" s="418" t="inlineStr"/>
      <c r="N2588" s="455" t="n"/>
      <c r="O2588" s="455">
        <f>IF(W2588&lt;0,AI2588,I2588)</f>
        <v/>
      </c>
      <c r="P2588" s="455">
        <f>I2588-O2588</f>
        <v/>
      </c>
      <c r="Q2588" s="418" t="n"/>
      <c r="R2588" s="418" t="inlineStr">
        <is>
          <t>2200-070224</t>
        </is>
      </c>
      <c r="S2588" s="418" t="inlineStr"/>
      <c r="T2588" s="418">
        <f>R2588=S2588</f>
        <v/>
      </c>
      <c r="U2588" s="418">
        <f>AND(MONTH(F2588)=MONTH(Y2588), YEAR(F2588)=YEAR(Y2588))</f>
        <v/>
      </c>
      <c r="V2588" s="418">
        <f>AND(AC2588&lt;&gt;"", 'Company information'!D$4&lt;&gt;"", RIGHT(SUBSTITUTE(AC2588,"-",""),9)=RIGHT(SUBSTITUTE('Company information'!D$4,"-",""),9))</f>
        <v/>
      </c>
      <c r="W2588" s="418">
        <f>AI2588-I2588</f>
        <v/>
      </c>
      <c r="X2588" s="455" t="n"/>
      <c r="Y2588" s="417" t="n"/>
      <c r="Z2588" s="418" t="n"/>
      <c r="AA2588" s="418" t="n"/>
      <c r="AB2588" s="418" t="n"/>
      <c r="AC2588" s="418" t="n"/>
      <c r="AD2588" s="418" t="n"/>
      <c r="AE2588" s="455" t="n"/>
      <c r="AF2588" s="455" t="n"/>
      <c r="AG2588" s="455" t="n"/>
      <c r="AH2588" s="455" t="n"/>
      <c r="AI2588" s="455" t="n"/>
      <c r="AJ2588" s="455" t="n"/>
      <c r="AK2588" s="455" t="n"/>
      <c r="AL2588" s="455" t="n"/>
      <c r="AM2588" s="455" t="n"/>
      <c r="AN2588" s="455" t="n"/>
      <c r="AO2588" s="455" t="n"/>
      <c r="AP2588" s="455" t="n"/>
      <c r="AQ2588" s="455" t="n"/>
      <c r="AR2588" s="418" t="n"/>
      <c r="AS2588" s="418" t="n"/>
      <c r="AT2588" s="418" t="n"/>
    </row>
    <row r="2589">
      <c r="A2589" s="417" t="n">
        <v>2580</v>
      </c>
      <c r="B2589" s="418" t="inlineStr">
        <is>
          <t>Cargo Terminal</t>
        </is>
      </c>
      <c r="C2589" s="418" t="inlineStr">
        <is>
          <t>សូស៊ីយេតេ កុងសេស្យូនែរ ដឺ ឡាអេរ៉ូព័រ</t>
        </is>
      </c>
      <c r="D2589" s="418" t="inlineStr">
        <is>
          <t>L001-100047300</t>
        </is>
      </c>
      <c r="E2589" s="418" t="inlineStr">
        <is>
          <t>2200-070225</t>
        </is>
      </c>
      <c r="F2589" s="419" t="n">
        <v>44910</v>
      </c>
      <c r="G2589" s="420" t="n">
        <v>15745</v>
      </c>
      <c r="H2589" s="418" t="n"/>
      <c r="I2589" s="455" t="n">
        <v>15745</v>
      </c>
      <c r="J2589" s="418">
        <f>IF(L2589&lt;&gt;"",L2589,K2589)</f>
        <v/>
      </c>
      <c r="K2589" s="418">
        <f>IF(AND(T2589=TRUE, U2589=TRUE, V2589=TRUE), IF(W2589&lt;-0.05, "អនុញ្ញាត (អ្នកផ្គត់ផ្គង់ប្រកាសខ្វះ)", "បានប្រកាស (អនុញ្ញាត)"), IF(AND(T2589=FALSE, U2589=FALSE, V2589=FALSE), "ព្យួរទុក (មិនមានទិន្នន័យ)", "ប្រកាសខុស (ព្យួរទុក)"))</f>
        <v/>
      </c>
      <c r="L2589" s="418" t="inlineStr"/>
      <c r="M2589" s="418" t="inlineStr"/>
      <c r="N2589" s="455" t="n"/>
      <c r="O2589" s="455">
        <f>IF(W2589&lt;0,AI2589,I2589)</f>
        <v/>
      </c>
      <c r="P2589" s="455">
        <f>I2589-O2589</f>
        <v/>
      </c>
      <c r="Q2589" s="418" t="n"/>
      <c r="R2589" s="418" t="inlineStr">
        <is>
          <t>2200-070225</t>
        </is>
      </c>
      <c r="S2589" s="418" t="inlineStr"/>
      <c r="T2589" s="418">
        <f>R2589=S2589</f>
        <v/>
      </c>
      <c r="U2589" s="418">
        <f>AND(MONTH(F2589)=MONTH(Y2589), YEAR(F2589)=YEAR(Y2589))</f>
        <v/>
      </c>
      <c r="V2589" s="418">
        <f>AND(AC2589&lt;&gt;"", 'Company information'!D$4&lt;&gt;"", RIGHT(SUBSTITUTE(AC2589,"-",""),9)=RIGHT(SUBSTITUTE('Company information'!D$4,"-",""),9))</f>
        <v/>
      </c>
      <c r="W2589" s="418">
        <f>AI2589-I2589</f>
        <v/>
      </c>
      <c r="X2589" s="455" t="n"/>
      <c r="Y2589" s="417" t="n"/>
      <c r="Z2589" s="418" t="n"/>
      <c r="AA2589" s="418" t="n"/>
      <c r="AB2589" s="418" t="n"/>
      <c r="AC2589" s="418" t="n"/>
      <c r="AD2589" s="418" t="n"/>
      <c r="AE2589" s="455" t="n"/>
      <c r="AF2589" s="455" t="n"/>
      <c r="AG2589" s="455" t="n"/>
      <c r="AH2589" s="455" t="n"/>
      <c r="AI2589" s="455" t="n"/>
      <c r="AJ2589" s="455" t="n"/>
      <c r="AK2589" s="455" t="n"/>
      <c r="AL2589" s="455" t="n"/>
      <c r="AM2589" s="455" t="n"/>
      <c r="AN2589" s="455" t="n"/>
      <c r="AO2589" s="455" t="n"/>
      <c r="AP2589" s="455" t="n"/>
      <c r="AQ2589" s="455" t="n"/>
      <c r="AR2589" s="418" t="n"/>
      <c r="AS2589" s="418" t="n"/>
      <c r="AT2589" s="418" t="n"/>
    </row>
    <row r="2590">
      <c r="A2590" s="417" t="n">
        <v>2581</v>
      </c>
      <c r="B2590" s="418" t="inlineStr">
        <is>
          <t>Cargo Terminal</t>
        </is>
      </c>
      <c r="C2590" s="418" t="inlineStr">
        <is>
          <t>សូស៊ីយេតេ កុងសេស្យូនែរ ដឺ ឡាអេរ៉ូព័រ</t>
        </is>
      </c>
      <c r="D2590" s="418" t="inlineStr">
        <is>
          <t>L001-100047300</t>
        </is>
      </c>
      <c r="E2590" s="418" t="inlineStr">
        <is>
          <t>2200-070229</t>
        </is>
      </c>
      <c r="F2590" s="419" t="n">
        <v>44910</v>
      </c>
      <c r="G2590" s="420" t="n">
        <v>5357</v>
      </c>
      <c r="H2590" s="418" t="n"/>
      <c r="I2590" s="455" t="n">
        <v>5357</v>
      </c>
      <c r="J2590" s="418">
        <f>IF(L2590&lt;&gt;"",L2590,K2590)</f>
        <v/>
      </c>
      <c r="K2590" s="418">
        <f>IF(AND(T2590=TRUE, U2590=TRUE, V2590=TRUE), IF(W2590&lt;-0.05, "អនុញ្ញាត (អ្នកផ្គត់ផ្គង់ប្រកាសខ្វះ)", "បានប្រកាស (អនុញ្ញាត)"), IF(AND(T2590=FALSE, U2590=FALSE, V2590=FALSE), "ព្យួរទុក (មិនមានទិន្នន័យ)", "ប្រកាសខុស (ព្យួរទុក)"))</f>
        <v/>
      </c>
      <c r="L2590" s="418" t="inlineStr"/>
      <c r="M2590" s="418" t="inlineStr"/>
      <c r="N2590" s="455" t="n"/>
      <c r="O2590" s="455">
        <f>IF(W2590&lt;0,AI2590,I2590)</f>
        <v/>
      </c>
      <c r="P2590" s="455">
        <f>I2590-O2590</f>
        <v/>
      </c>
      <c r="Q2590" s="418" t="n"/>
      <c r="R2590" s="418" t="inlineStr">
        <is>
          <t>2200-070229</t>
        </is>
      </c>
      <c r="S2590" s="418" t="inlineStr"/>
      <c r="T2590" s="418">
        <f>R2590=S2590</f>
        <v/>
      </c>
      <c r="U2590" s="418">
        <f>AND(MONTH(F2590)=MONTH(Y2590), YEAR(F2590)=YEAR(Y2590))</f>
        <v/>
      </c>
      <c r="V2590" s="418">
        <f>AND(AC2590&lt;&gt;"", 'Company information'!D$4&lt;&gt;"", RIGHT(SUBSTITUTE(AC2590,"-",""),9)=RIGHT(SUBSTITUTE('Company information'!D$4,"-",""),9))</f>
        <v/>
      </c>
      <c r="W2590" s="418">
        <f>AI2590-I2590</f>
        <v/>
      </c>
      <c r="X2590" s="455" t="n"/>
      <c r="Y2590" s="417" t="n"/>
      <c r="Z2590" s="418" t="n"/>
      <c r="AA2590" s="418" t="n"/>
      <c r="AB2590" s="418" t="n"/>
      <c r="AC2590" s="418" t="n"/>
      <c r="AD2590" s="418" t="n"/>
      <c r="AE2590" s="455" t="n"/>
      <c r="AF2590" s="455" t="n"/>
      <c r="AG2590" s="455" t="n"/>
      <c r="AH2590" s="455" t="n"/>
      <c r="AI2590" s="455" t="n"/>
      <c r="AJ2590" s="455" t="n"/>
      <c r="AK2590" s="455" t="n"/>
      <c r="AL2590" s="455" t="n"/>
      <c r="AM2590" s="455" t="n"/>
      <c r="AN2590" s="455" t="n"/>
      <c r="AO2590" s="455" t="n"/>
      <c r="AP2590" s="455" t="n"/>
      <c r="AQ2590" s="455" t="n"/>
      <c r="AR2590" s="418" t="n"/>
      <c r="AS2590" s="418" t="n"/>
      <c r="AT2590" s="418" t="n"/>
    </row>
    <row r="2591">
      <c r="A2591" s="417" t="n">
        <v>2582</v>
      </c>
      <c r="B2591" s="418" t="inlineStr">
        <is>
          <t>Cargo Terminal</t>
        </is>
      </c>
      <c r="C2591" s="418" t="inlineStr">
        <is>
          <t>សូស៊ីយេតេ កុងសេស្យូនែរ ដឺ ឡាអេរ៉ូព័រ</t>
        </is>
      </c>
      <c r="D2591" s="418" t="inlineStr">
        <is>
          <t>L001-100047300</t>
        </is>
      </c>
      <c r="E2591" s="418" t="inlineStr">
        <is>
          <t>2200-070226</t>
        </is>
      </c>
      <c r="F2591" s="419" t="n">
        <v>44910</v>
      </c>
      <c r="G2591" s="420" t="n">
        <v>25442</v>
      </c>
      <c r="H2591" s="418" t="n"/>
      <c r="I2591" s="455" t="n">
        <v>25442</v>
      </c>
      <c r="J2591" s="418">
        <f>IF(L2591&lt;&gt;"",L2591,K2591)</f>
        <v/>
      </c>
      <c r="K2591" s="418">
        <f>IF(AND(T2591=TRUE, U2591=TRUE, V2591=TRUE), IF(W2591&lt;-0.05, "អនុញ្ញាត (អ្នកផ្គត់ផ្គង់ប្រកាសខ្វះ)", "បានប្រកាស (អនុញ្ញាត)"), IF(AND(T2591=FALSE, U2591=FALSE, V2591=FALSE), "ព្យួរទុក (មិនមានទិន្នន័យ)", "ប្រកាសខុស (ព្យួរទុក)"))</f>
        <v/>
      </c>
      <c r="L2591" s="418" t="inlineStr"/>
      <c r="M2591" s="418" t="inlineStr"/>
      <c r="N2591" s="455" t="n"/>
      <c r="O2591" s="455">
        <f>IF(W2591&lt;0,AI2591,I2591)</f>
        <v/>
      </c>
      <c r="P2591" s="455">
        <f>I2591-O2591</f>
        <v/>
      </c>
      <c r="Q2591" s="418" t="n"/>
      <c r="R2591" s="418" t="inlineStr">
        <is>
          <t>2200-070226</t>
        </is>
      </c>
      <c r="S2591" s="418" t="inlineStr"/>
      <c r="T2591" s="418">
        <f>R2591=S2591</f>
        <v/>
      </c>
      <c r="U2591" s="418">
        <f>AND(MONTH(F2591)=MONTH(Y2591), YEAR(F2591)=YEAR(Y2591))</f>
        <v/>
      </c>
      <c r="V2591" s="418">
        <f>AND(AC2591&lt;&gt;"", 'Company information'!D$4&lt;&gt;"", RIGHT(SUBSTITUTE(AC2591,"-",""),9)=RIGHT(SUBSTITUTE('Company information'!D$4,"-",""),9))</f>
        <v/>
      </c>
      <c r="W2591" s="418">
        <f>AI2591-I2591</f>
        <v/>
      </c>
      <c r="X2591" s="455" t="n"/>
      <c r="Y2591" s="417" t="n"/>
      <c r="Z2591" s="418" t="n"/>
      <c r="AA2591" s="418" t="n"/>
      <c r="AB2591" s="418" t="n"/>
      <c r="AC2591" s="418" t="n"/>
      <c r="AD2591" s="418" t="n"/>
      <c r="AE2591" s="455" t="n"/>
      <c r="AF2591" s="455" t="n"/>
      <c r="AG2591" s="455" t="n"/>
      <c r="AH2591" s="455" t="n"/>
      <c r="AI2591" s="455" t="n"/>
      <c r="AJ2591" s="455" t="n"/>
      <c r="AK2591" s="455" t="n"/>
      <c r="AL2591" s="455" t="n"/>
      <c r="AM2591" s="455" t="n"/>
      <c r="AN2591" s="455" t="n"/>
      <c r="AO2591" s="455" t="n"/>
      <c r="AP2591" s="455" t="n"/>
      <c r="AQ2591" s="455" t="n"/>
      <c r="AR2591" s="418" t="n"/>
      <c r="AS2591" s="418" t="n"/>
      <c r="AT2591" s="418" t="n"/>
    </row>
    <row r="2592">
      <c r="A2592" s="417" t="n">
        <v>2583</v>
      </c>
      <c r="B2592" s="418" t="inlineStr">
        <is>
          <t>Cargo Terminal</t>
        </is>
      </c>
      <c r="C2592" s="418" t="inlineStr">
        <is>
          <t>សូស៊ីយេតេ កុងសេស្យូនែរ ដឺ ឡាអេរ៉ូព័រ</t>
        </is>
      </c>
      <c r="D2592" s="418" t="inlineStr">
        <is>
          <t>L001-100047300</t>
        </is>
      </c>
      <c r="E2592" s="418" t="inlineStr">
        <is>
          <t>2200-070228</t>
        </is>
      </c>
      <c r="F2592" s="419" t="n">
        <v>44910</v>
      </c>
      <c r="G2592" s="420" t="n">
        <v>822</v>
      </c>
      <c r="H2592" s="418" t="n"/>
      <c r="I2592" s="455" t="n">
        <v>822</v>
      </c>
      <c r="J2592" s="418">
        <f>IF(L2592&lt;&gt;"",L2592,K2592)</f>
        <v/>
      </c>
      <c r="K2592" s="418">
        <f>IF(AND(T2592=TRUE, U2592=TRUE, V2592=TRUE), IF(W2592&lt;-0.05, "អនុញ្ញាត (អ្នកផ្គត់ផ្គង់ប្រកាសខ្វះ)", "បានប្រកាស (អនុញ្ញាត)"), IF(AND(T2592=FALSE, U2592=FALSE, V2592=FALSE), "ព្យួរទុក (មិនមានទិន្នន័យ)", "ប្រកាសខុស (ព្យួរទុក)"))</f>
        <v/>
      </c>
      <c r="L2592" s="418" t="inlineStr"/>
      <c r="M2592" s="418" t="inlineStr"/>
      <c r="N2592" s="455" t="n"/>
      <c r="O2592" s="455">
        <f>IF(W2592&lt;0,AI2592,I2592)</f>
        <v/>
      </c>
      <c r="P2592" s="455">
        <f>I2592-O2592</f>
        <v/>
      </c>
      <c r="Q2592" s="418" t="n"/>
      <c r="R2592" s="418" t="inlineStr">
        <is>
          <t>2200-070228</t>
        </is>
      </c>
      <c r="S2592" s="418" t="inlineStr"/>
      <c r="T2592" s="418">
        <f>R2592=S2592</f>
        <v/>
      </c>
      <c r="U2592" s="418">
        <f>AND(MONTH(F2592)=MONTH(Y2592), YEAR(F2592)=YEAR(Y2592))</f>
        <v/>
      </c>
      <c r="V2592" s="418">
        <f>AND(AC2592&lt;&gt;"", 'Company information'!D$4&lt;&gt;"", RIGHT(SUBSTITUTE(AC2592,"-",""),9)=RIGHT(SUBSTITUTE('Company information'!D$4,"-",""),9))</f>
        <v/>
      </c>
      <c r="W2592" s="418">
        <f>AI2592-I2592</f>
        <v/>
      </c>
      <c r="X2592" s="455" t="n"/>
      <c r="Y2592" s="417" t="n"/>
      <c r="Z2592" s="418" t="n"/>
      <c r="AA2592" s="418" t="n"/>
      <c r="AB2592" s="418" t="n"/>
      <c r="AC2592" s="418" t="n"/>
      <c r="AD2592" s="418" t="n"/>
      <c r="AE2592" s="455" t="n"/>
      <c r="AF2592" s="455" t="n"/>
      <c r="AG2592" s="455" t="n"/>
      <c r="AH2592" s="455" t="n"/>
      <c r="AI2592" s="455" t="n"/>
      <c r="AJ2592" s="455" t="n"/>
      <c r="AK2592" s="455" t="n"/>
      <c r="AL2592" s="455" t="n"/>
      <c r="AM2592" s="455" t="n"/>
      <c r="AN2592" s="455" t="n"/>
      <c r="AO2592" s="455" t="n"/>
      <c r="AP2592" s="455" t="n"/>
      <c r="AQ2592" s="455" t="n"/>
      <c r="AR2592" s="418" t="n"/>
      <c r="AS2592" s="418" t="n"/>
      <c r="AT2592" s="418" t="n"/>
    </row>
    <row r="2593">
      <c r="A2593" s="417" t="n">
        <v>2584</v>
      </c>
      <c r="B2593" s="418" t="inlineStr">
        <is>
          <t>Cargo Terminal</t>
        </is>
      </c>
      <c r="C2593" s="418" t="inlineStr">
        <is>
          <t>សូស៊ីយេតេ កុងសេស្យូនែរ ដឺ ឡាអេរ៉ូព័រ</t>
        </is>
      </c>
      <c r="D2593" s="418" t="inlineStr">
        <is>
          <t>L001-100047300</t>
        </is>
      </c>
      <c r="E2593" s="418" t="inlineStr">
        <is>
          <t>2200-070227</t>
        </is>
      </c>
      <c r="F2593" s="419" t="n">
        <v>44910</v>
      </c>
      <c r="G2593" s="420" t="n">
        <v>5357</v>
      </c>
      <c r="H2593" s="418" t="n"/>
      <c r="I2593" s="455" t="n">
        <v>5357</v>
      </c>
      <c r="J2593" s="418">
        <f>IF(L2593&lt;&gt;"",L2593,K2593)</f>
        <v/>
      </c>
      <c r="K2593" s="418">
        <f>IF(AND(T2593=TRUE, U2593=TRUE, V2593=TRUE), IF(W2593&lt;-0.05, "អនុញ្ញាត (អ្នកផ្គត់ផ្គង់ប្រកាសខ្វះ)", "បានប្រកាស (អនុញ្ញាត)"), IF(AND(T2593=FALSE, U2593=FALSE, V2593=FALSE), "ព្យួរទុក (មិនមានទិន្នន័យ)", "ប្រកាសខុស (ព្យួរទុក)"))</f>
        <v/>
      </c>
      <c r="L2593" s="418" t="inlineStr"/>
      <c r="M2593" s="418" t="inlineStr"/>
      <c r="N2593" s="455" t="n"/>
      <c r="O2593" s="455">
        <f>IF(W2593&lt;0,AI2593,I2593)</f>
        <v/>
      </c>
      <c r="P2593" s="455">
        <f>I2593-O2593</f>
        <v/>
      </c>
      <c r="Q2593" s="418" t="n"/>
      <c r="R2593" s="418" t="inlineStr">
        <is>
          <t>2200-070227</t>
        </is>
      </c>
      <c r="S2593" s="418" t="inlineStr"/>
      <c r="T2593" s="418">
        <f>R2593=S2593</f>
        <v/>
      </c>
      <c r="U2593" s="418">
        <f>AND(MONTH(F2593)=MONTH(Y2593), YEAR(F2593)=YEAR(Y2593))</f>
        <v/>
      </c>
      <c r="V2593" s="418">
        <f>AND(AC2593&lt;&gt;"", 'Company information'!D$4&lt;&gt;"", RIGHT(SUBSTITUTE(AC2593,"-",""),9)=RIGHT(SUBSTITUTE('Company information'!D$4,"-",""),9))</f>
        <v/>
      </c>
      <c r="W2593" s="418">
        <f>AI2593-I2593</f>
        <v/>
      </c>
      <c r="X2593" s="455" t="n"/>
      <c r="Y2593" s="417" t="n"/>
      <c r="Z2593" s="418" t="n"/>
      <c r="AA2593" s="418" t="n"/>
      <c r="AB2593" s="418" t="n"/>
      <c r="AC2593" s="418" t="n"/>
      <c r="AD2593" s="418" t="n"/>
      <c r="AE2593" s="455" t="n"/>
      <c r="AF2593" s="455" t="n"/>
      <c r="AG2593" s="455" t="n"/>
      <c r="AH2593" s="455" t="n"/>
      <c r="AI2593" s="455" t="n"/>
      <c r="AJ2593" s="455" t="n"/>
      <c r="AK2593" s="455" t="n"/>
      <c r="AL2593" s="455" t="n"/>
      <c r="AM2593" s="455" t="n"/>
      <c r="AN2593" s="455" t="n"/>
      <c r="AO2593" s="455" t="n"/>
      <c r="AP2593" s="455" t="n"/>
      <c r="AQ2593" s="455" t="n"/>
      <c r="AR2593" s="418" t="n"/>
      <c r="AS2593" s="418" t="n"/>
      <c r="AT2593" s="418" t="n"/>
    </row>
    <row r="2594">
      <c r="A2594" s="417" t="n">
        <v>2585</v>
      </c>
      <c r="B2594" s="418" t="inlineStr">
        <is>
          <t>Import Shipment Expense</t>
        </is>
      </c>
      <c r="C2594" s="418" t="inlineStr">
        <is>
          <t>សូស៊ីយេតេ កុងសេស្យូនែរ ដឺ ឡាអេរ៉ូព័រ</t>
        </is>
      </c>
      <c r="D2594" s="418" t="inlineStr">
        <is>
          <t>L001-100047300</t>
        </is>
      </c>
      <c r="E2594" s="418" t="inlineStr">
        <is>
          <t>2200-068979</t>
        </is>
      </c>
      <c r="F2594" s="419" t="n">
        <v>44785</v>
      </c>
      <c r="G2594" s="420" t="n">
        <v>2771</v>
      </c>
      <c r="H2594" s="418" t="n"/>
      <c r="I2594" s="455" t="n">
        <v>2771</v>
      </c>
      <c r="J2594" s="418">
        <f>IF(L2594&lt;&gt;"",L2594,K2594)</f>
        <v/>
      </c>
      <c r="K2594" s="418">
        <f>IF(AND(T2594=TRUE, U2594=TRUE, V2594=TRUE), IF(W2594&lt;-0.05, "អនុញ្ញាត (អ្នកផ្គត់ផ្គង់ប្រកាសខ្វះ)", "បានប្រកាស (អនុញ្ញាត)"), IF(AND(T2594=FALSE, U2594=FALSE, V2594=FALSE), "ព្យួរទុក (មិនមានទិន្នន័យ)", "ប្រកាសខុស (ព្យួរទុក)"))</f>
        <v/>
      </c>
      <c r="L2594" s="418" t="inlineStr"/>
      <c r="M2594" s="418" t="inlineStr"/>
      <c r="N2594" s="455" t="n"/>
      <c r="O2594" s="455">
        <f>IF(W2594&lt;0,AI2594,I2594)</f>
        <v/>
      </c>
      <c r="P2594" s="455">
        <f>I2594-O2594</f>
        <v/>
      </c>
      <c r="Q2594" s="418" t="n"/>
      <c r="R2594" s="418" t="inlineStr">
        <is>
          <t>2200-068979</t>
        </is>
      </c>
      <c r="S2594" s="418" t="inlineStr"/>
      <c r="T2594" s="418">
        <f>R2594=S2594</f>
        <v/>
      </c>
      <c r="U2594" s="418">
        <f>AND(MONTH(F2594)=MONTH(Y2594), YEAR(F2594)=YEAR(Y2594))</f>
        <v/>
      </c>
      <c r="V2594" s="418">
        <f>AND(AC2594&lt;&gt;"", 'Company information'!D$4&lt;&gt;"", RIGHT(SUBSTITUTE(AC2594,"-",""),9)=RIGHT(SUBSTITUTE('Company information'!D$4,"-",""),9))</f>
        <v/>
      </c>
      <c r="W2594" s="418">
        <f>AI2594-I2594</f>
        <v/>
      </c>
      <c r="X2594" s="455" t="n"/>
      <c r="Y2594" s="417" t="n"/>
      <c r="Z2594" s="418" t="n"/>
      <c r="AA2594" s="418" t="n"/>
      <c r="AB2594" s="418" t="n"/>
      <c r="AC2594" s="418" t="n"/>
      <c r="AD2594" s="418" t="n"/>
      <c r="AE2594" s="455" t="n"/>
      <c r="AF2594" s="455" t="n"/>
      <c r="AG2594" s="455" t="n"/>
      <c r="AH2594" s="455" t="n"/>
      <c r="AI2594" s="455" t="n"/>
      <c r="AJ2594" s="455" t="n"/>
      <c r="AK2594" s="455" t="n"/>
      <c r="AL2594" s="455" t="n"/>
      <c r="AM2594" s="455" t="n"/>
      <c r="AN2594" s="455" t="n"/>
      <c r="AO2594" s="455" t="n"/>
      <c r="AP2594" s="455" t="n"/>
      <c r="AQ2594" s="455" t="n"/>
      <c r="AR2594" s="418" t="n"/>
      <c r="AS2594" s="418" t="n"/>
      <c r="AT2594" s="418" t="n"/>
    </row>
    <row r="2595">
      <c r="A2595" s="417" t="n">
        <v>2586</v>
      </c>
      <c r="B2595" s="418" t="inlineStr">
        <is>
          <t>Import Shipment Expense</t>
        </is>
      </c>
      <c r="C2595" s="418" t="inlineStr">
        <is>
          <t>សូស៊ីយេតេ កុងសេស្យូនែរ ដឺ ឡាអេរ៉ូព័រ</t>
        </is>
      </c>
      <c r="D2595" s="418" t="inlineStr">
        <is>
          <t>L001-100047300</t>
        </is>
      </c>
      <c r="E2595" s="418" t="inlineStr">
        <is>
          <t>2200-068977</t>
        </is>
      </c>
      <c r="F2595" s="419" t="n">
        <v>44785</v>
      </c>
      <c r="G2595" s="420" t="n">
        <v>12998</v>
      </c>
      <c r="H2595" s="418" t="n"/>
      <c r="I2595" s="455" t="n">
        <v>12998</v>
      </c>
      <c r="J2595" s="418">
        <f>IF(L2595&lt;&gt;"",L2595,K2595)</f>
        <v/>
      </c>
      <c r="K2595" s="418">
        <f>IF(AND(T2595=TRUE, U2595=TRUE, V2595=TRUE), IF(W2595&lt;-0.05, "អនុញ្ញាត (អ្នកផ្គត់ផ្គង់ប្រកាសខ្វះ)", "បានប្រកាស (អនុញ្ញាត)"), IF(AND(T2595=FALSE, U2595=FALSE, V2595=FALSE), "ព្យួរទុក (មិនមានទិន្នន័យ)", "ប្រកាសខុស (ព្យួរទុក)"))</f>
        <v/>
      </c>
      <c r="L2595" s="418" t="inlineStr"/>
      <c r="M2595" s="418" t="inlineStr"/>
      <c r="N2595" s="455" t="n"/>
      <c r="O2595" s="455">
        <f>IF(W2595&lt;0,AI2595,I2595)</f>
        <v/>
      </c>
      <c r="P2595" s="455">
        <f>I2595-O2595</f>
        <v/>
      </c>
      <c r="Q2595" s="418" t="n"/>
      <c r="R2595" s="418" t="inlineStr">
        <is>
          <t>2200-068977</t>
        </is>
      </c>
      <c r="S2595" s="418" t="inlineStr"/>
      <c r="T2595" s="418">
        <f>R2595=S2595</f>
        <v/>
      </c>
      <c r="U2595" s="418">
        <f>AND(MONTH(F2595)=MONTH(Y2595), YEAR(F2595)=YEAR(Y2595))</f>
        <v/>
      </c>
      <c r="V2595" s="418">
        <f>AND(AC2595&lt;&gt;"", 'Company information'!D$4&lt;&gt;"", RIGHT(SUBSTITUTE(AC2595,"-",""),9)=RIGHT(SUBSTITUTE('Company information'!D$4,"-",""),9))</f>
        <v/>
      </c>
      <c r="W2595" s="418">
        <f>AI2595-I2595</f>
        <v/>
      </c>
      <c r="X2595" s="455" t="n"/>
      <c r="Y2595" s="417" t="n"/>
      <c r="Z2595" s="418" t="n"/>
      <c r="AA2595" s="418" t="n"/>
      <c r="AB2595" s="418" t="n"/>
      <c r="AC2595" s="418" t="n"/>
      <c r="AD2595" s="418" t="n"/>
      <c r="AE2595" s="455" t="n"/>
      <c r="AF2595" s="455" t="n"/>
      <c r="AG2595" s="455" t="n"/>
      <c r="AH2595" s="455" t="n"/>
      <c r="AI2595" s="455" t="n"/>
      <c r="AJ2595" s="455" t="n"/>
      <c r="AK2595" s="455" t="n"/>
      <c r="AL2595" s="455" t="n"/>
      <c r="AM2595" s="455" t="n"/>
      <c r="AN2595" s="455" t="n"/>
      <c r="AO2595" s="455" t="n"/>
      <c r="AP2595" s="455" t="n"/>
      <c r="AQ2595" s="455" t="n"/>
      <c r="AR2595" s="418" t="n"/>
      <c r="AS2595" s="418" t="n"/>
      <c r="AT2595" s="418" t="n"/>
    </row>
    <row r="2596">
      <c r="A2596" s="417" t="n">
        <v>2587</v>
      </c>
      <c r="B2596" s="418" t="inlineStr">
        <is>
          <t>Internet Expense from 01/05/2024-31/10/2024</t>
        </is>
      </c>
      <c r="C2596" s="418" t="inlineStr">
        <is>
          <t>សូស៊ីយេតេ កុងសេស្យូនែរ ដឺ ឡាអេរ៉ូព័រ</t>
        </is>
      </c>
      <c r="D2596" s="418" t="inlineStr">
        <is>
          <t>L001-100047300</t>
        </is>
      </c>
      <c r="E2596" s="418" t="inlineStr">
        <is>
          <t>2200-068983</t>
        </is>
      </c>
      <c r="F2596" s="419" t="n">
        <v>44785</v>
      </c>
      <c r="G2596" s="420" t="n">
        <v>3697</v>
      </c>
      <c r="H2596" s="418" t="n"/>
      <c r="I2596" s="455" t="n">
        <v>3697</v>
      </c>
      <c r="J2596" s="418">
        <f>IF(L2596&lt;&gt;"",L2596,K2596)</f>
        <v/>
      </c>
      <c r="K2596" s="418">
        <f>IF(AND(T2596=TRUE, U2596=TRUE, V2596=TRUE), IF(W2596&lt;-0.05, "អនុញ្ញាត (អ្នកផ្គត់ផ្គង់ប្រកាសខ្វះ)", "បានប្រកាស (អនុញ្ញាត)"), IF(AND(T2596=FALSE, U2596=FALSE, V2596=FALSE), "ព្យួរទុក (មិនមានទិន្នន័យ)", "ប្រកាសខុស (ព្យួរទុក)"))</f>
        <v/>
      </c>
      <c r="L2596" s="418" t="inlineStr"/>
      <c r="M2596" s="418" t="inlineStr"/>
      <c r="N2596" s="455" t="n"/>
      <c r="O2596" s="455">
        <f>IF(W2596&lt;0,AI2596,I2596)</f>
        <v/>
      </c>
      <c r="P2596" s="455">
        <f>I2596-O2596</f>
        <v/>
      </c>
      <c r="Q2596" s="418" t="n"/>
      <c r="R2596" s="418" t="inlineStr">
        <is>
          <t>2200-068983</t>
        </is>
      </c>
      <c r="S2596" s="418" t="inlineStr"/>
      <c r="T2596" s="418">
        <f>R2596=S2596</f>
        <v/>
      </c>
      <c r="U2596" s="418">
        <f>AND(MONTH(F2596)=MONTH(Y2596), YEAR(F2596)=YEAR(Y2596))</f>
        <v/>
      </c>
      <c r="V2596" s="418">
        <f>AND(AC2596&lt;&gt;"", 'Company information'!D$4&lt;&gt;"", RIGHT(SUBSTITUTE(AC2596,"-",""),9)=RIGHT(SUBSTITUTE('Company information'!D$4,"-",""),9))</f>
        <v/>
      </c>
      <c r="W2596" s="418">
        <f>AI2596-I2596</f>
        <v/>
      </c>
      <c r="X2596" s="455" t="n"/>
      <c r="Y2596" s="417" t="n"/>
      <c r="Z2596" s="418" t="n"/>
      <c r="AA2596" s="418" t="n"/>
      <c r="AB2596" s="418" t="n"/>
      <c r="AC2596" s="418" t="n"/>
      <c r="AD2596" s="418" t="n"/>
      <c r="AE2596" s="455" t="n"/>
      <c r="AF2596" s="455" t="n"/>
      <c r="AG2596" s="455" t="n"/>
      <c r="AH2596" s="455" t="n"/>
      <c r="AI2596" s="455" t="n"/>
      <c r="AJ2596" s="455" t="n"/>
      <c r="AK2596" s="455" t="n"/>
      <c r="AL2596" s="455" t="n"/>
      <c r="AM2596" s="455" t="n"/>
      <c r="AN2596" s="455" t="n"/>
      <c r="AO2596" s="455" t="n"/>
      <c r="AP2596" s="455" t="n"/>
      <c r="AQ2596" s="455" t="n"/>
      <c r="AR2596" s="418" t="n"/>
      <c r="AS2596" s="418" t="n"/>
      <c r="AT2596" s="418" t="n"/>
    </row>
    <row r="2597">
      <c r="A2597" s="417" t="n">
        <v>2588</v>
      </c>
      <c r="B2597" s="418" t="inlineStr">
        <is>
          <t>Electric Expense From 27/04/2024-27/05/2024</t>
        </is>
      </c>
      <c r="C2597" s="418" t="inlineStr">
        <is>
          <t>សូស៊ីយេតេ កុងសេស្យូនែរ ដឺ ឡាអេរ៉ូព័រ</t>
        </is>
      </c>
      <c r="D2597" s="418" t="inlineStr">
        <is>
          <t>L001-100047300</t>
        </is>
      </c>
      <c r="E2597" s="418" t="inlineStr">
        <is>
          <t>2200-068978</t>
        </is>
      </c>
      <c r="F2597" s="419" t="n">
        <v>44785</v>
      </c>
      <c r="G2597" s="420" t="n">
        <v>22172</v>
      </c>
      <c r="H2597" s="418" t="n"/>
      <c r="I2597" s="455" t="n">
        <v>22172</v>
      </c>
      <c r="J2597" s="418">
        <f>IF(L2597&lt;&gt;"",L2597,K2597)</f>
        <v/>
      </c>
      <c r="K2597" s="418">
        <f>IF(AND(T2597=TRUE, U2597=TRUE, V2597=TRUE), IF(W2597&lt;-0.05, "អនុញ្ញាត (អ្នកផ្គត់ផ្គង់ប្រកាសខ្វះ)", "បានប្រកាស (អនុញ្ញាត)"), IF(AND(T2597=FALSE, U2597=FALSE, V2597=FALSE), "ព្យួរទុក (មិនមានទិន្នន័យ)", "ប្រកាសខុស (ព្យួរទុក)"))</f>
        <v/>
      </c>
      <c r="L2597" s="418" t="inlineStr"/>
      <c r="M2597" s="418" t="inlineStr"/>
      <c r="N2597" s="455" t="n"/>
      <c r="O2597" s="455">
        <f>IF(W2597&lt;0,AI2597,I2597)</f>
        <v/>
      </c>
      <c r="P2597" s="455">
        <f>I2597-O2597</f>
        <v/>
      </c>
      <c r="Q2597" s="418" t="n"/>
      <c r="R2597" s="418" t="inlineStr">
        <is>
          <t>2200-068978</t>
        </is>
      </c>
      <c r="S2597" s="418" t="inlineStr"/>
      <c r="T2597" s="418">
        <f>R2597=S2597</f>
        <v/>
      </c>
      <c r="U2597" s="418">
        <f>AND(MONTH(F2597)=MONTH(Y2597), YEAR(F2597)=YEAR(Y2597))</f>
        <v/>
      </c>
      <c r="V2597" s="418">
        <f>AND(AC2597&lt;&gt;"", 'Company information'!D$4&lt;&gt;"", RIGHT(SUBSTITUTE(AC2597,"-",""),9)=RIGHT(SUBSTITUTE('Company information'!D$4,"-",""),9))</f>
        <v/>
      </c>
      <c r="W2597" s="418">
        <f>AI2597-I2597</f>
        <v/>
      </c>
      <c r="X2597" s="455" t="n"/>
      <c r="Y2597" s="417" t="n"/>
      <c r="Z2597" s="418" t="n"/>
      <c r="AA2597" s="418" t="n"/>
      <c r="AB2597" s="418" t="n"/>
      <c r="AC2597" s="418" t="n"/>
      <c r="AD2597" s="418" t="n"/>
      <c r="AE2597" s="455" t="n"/>
      <c r="AF2597" s="455" t="n"/>
      <c r="AG2597" s="455" t="n"/>
      <c r="AH2597" s="455" t="n"/>
      <c r="AI2597" s="455" t="n"/>
      <c r="AJ2597" s="455" t="n"/>
      <c r="AK2597" s="455" t="n"/>
      <c r="AL2597" s="455" t="n"/>
      <c r="AM2597" s="455" t="n"/>
      <c r="AN2597" s="455" t="n"/>
      <c r="AO2597" s="455" t="n"/>
      <c r="AP2597" s="455" t="n"/>
      <c r="AQ2597" s="455" t="n"/>
      <c r="AR2597" s="418" t="n"/>
      <c r="AS2597" s="418" t="n"/>
      <c r="AT2597" s="418" t="n"/>
    </row>
    <row r="2598">
      <c r="A2598" s="417" t="n">
        <v>2589</v>
      </c>
      <c r="B2598" s="418" t="inlineStr">
        <is>
          <t>Electric Expense From 27/04/2024-27/05/2024</t>
        </is>
      </c>
      <c r="C2598" s="418" t="inlineStr">
        <is>
          <t>សូស៊ីយេតេ កុងសេស្យូនែរ ដឺ ឡាអេរ៉ូព័រ</t>
        </is>
      </c>
      <c r="D2598" s="418" t="inlineStr">
        <is>
          <t>L001-100047300</t>
        </is>
      </c>
      <c r="E2598" s="418" t="inlineStr">
        <is>
          <t>2200-068984</t>
        </is>
      </c>
      <c r="F2598" s="419" t="n">
        <v>44785</v>
      </c>
      <c r="G2598" s="420" t="n">
        <v>825</v>
      </c>
      <c r="H2598" s="418" t="n"/>
      <c r="I2598" s="455" t="n">
        <v>825</v>
      </c>
      <c r="J2598" s="418">
        <f>IF(L2598&lt;&gt;"",L2598,K2598)</f>
        <v/>
      </c>
      <c r="K2598" s="418">
        <f>IF(AND(T2598=TRUE, U2598=TRUE, V2598=TRUE), IF(W2598&lt;-0.05, "អនុញ្ញាត (អ្នកផ្គត់ផ្គង់ប្រកាសខ្វះ)", "បានប្រកាស (អនុញ្ញាត)"), IF(AND(T2598=FALSE, U2598=FALSE, V2598=FALSE), "ព្យួរទុក (មិនមានទិន្នន័យ)", "ប្រកាសខុស (ព្យួរទុក)"))</f>
        <v/>
      </c>
      <c r="L2598" s="418" t="inlineStr"/>
      <c r="M2598" s="418" t="inlineStr"/>
      <c r="N2598" s="455" t="n"/>
      <c r="O2598" s="455">
        <f>IF(W2598&lt;0,AI2598,I2598)</f>
        <v/>
      </c>
      <c r="P2598" s="455">
        <f>I2598-O2598</f>
        <v/>
      </c>
      <c r="Q2598" s="418" t="n"/>
      <c r="R2598" s="418" t="inlineStr">
        <is>
          <t>2200-068984</t>
        </is>
      </c>
      <c r="S2598" s="418" t="inlineStr"/>
      <c r="T2598" s="418">
        <f>R2598=S2598</f>
        <v/>
      </c>
      <c r="U2598" s="418">
        <f>AND(MONTH(F2598)=MONTH(Y2598), YEAR(F2598)=YEAR(Y2598))</f>
        <v/>
      </c>
      <c r="V2598" s="418">
        <f>AND(AC2598&lt;&gt;"", 'Company information'!D$4&lt;&gt;"", RIGHT(SUBSTITUTE(AC2598,"-",""),9)=RIGHT(SUBSTITUTE('Company information'!D$4,"-",""),9))</f>
        <v/>
      </c>
      <c r="W2598" s="418">
        <f>AI2598-I2598</f>
        <v/>
      </c>
      <c r="X2598" s="455" t="n"/>
      <c r="Y2598" s="417" t="n"/>
      <c r="Z2598" s="418" t="n"/>
      <c r="AA2598" s="418" t="n"/>
      <c r="AB2598" s="418" t="n"/>
      <c r="AC2598" s="418" t="n"/>
      <c r="AD2598" s="418" t="n"/>
      <c r="AE2598" s="455" t="n"/>
      <c r="AF2598" s="455" t="n"/>
      <c r="AG2598" s="455" t="n"/>
      <c r="AH2598" s="455" t="n"/>
      <c r="AI2598" s="455" t="n"/>
      <c r="AJ2598" s="455" t="n"/>
      <c r="AK2598" s="455" t="n"/>
      <c r="AL2598" s="455" t="n"/>
      <c r="AM2598" s="455" t="n"/>
      <c r="AN2598" s="455" t="n"/>
      <c r="AO2598" s="455" t="n"/>
      <c r="AP2598" s="455" t="n"/>
      <c r="AQ2598" s="455" t="n"/>
      <c r="AR2598" s="418" t="n"/>
      <c r="AS2598" s="418" t="n"/>
      <c r="AT2598" s="418" t="n"/>
    </row>
    <row r="2599">
      <c r="A2599" s="417" t="n">
        <v>2590</v>
      </c>
      <c r="B2599" s="418" t="inlineStr">
        <is>
          <t>Lunch with Buyer LC</t>
        </is>
      </c>
      <c r="C2599" s="418" t="inlineStr">
        <is>
          <t>សូស៊ីយេតេ កុងសេស្យូនែរ ដឺ ឡាអេរ៉ូព័រ</t>
        </is>
      </c>
      <c r="D2599" s="418" t="inlineStr">
        <is>
          <t>L001-100047300</t>
        </is>
      </c>
      <c r="E2599" s="418" t="inlineStr">
        <is>
          <t>2200-068982</t>
        </is>
      </c>
      <c r="F2599" s="419" t="n">
        <v>44785</v>
      </c>
      <c r="G2599" s="420" t="n">
        <v>3993</v>
      </c>
      <c r="H2599" s="418" t="n"/>
      <c r="I2599" s="455" t="n">
        <v>3993</v>
      </c>
      <c r="J2599" s="418">
        <f>IF(L2599&lt;&gt;"",L2599,K2599)</f>
        <v/>
      </c>
      <c r="K2599" s="418">
        <f>IF(AND(T2599=TRUE, U2599=TRUE, V2599=TRUE), IF(W2599&lt;-0.05, "អនុញ្ញាត (អ្នកផ្គត់ផ្គង់ប្រកាសខ្វះ)", "បានប្រកាស (អនុញ្ញាត)"), IF(AND(T2599=FALSE, U2599=FALSE, V2599=FALSE), "ព្យួរទុក (មិនមានទិន្នន័យ)", "ប្រកាសខុស (ព្យួរទុក)"))</f>
        <v/>
      </c>
      <c r="L2599" s="418" t="inlineStr"/>
      <c r="M2599" s="418" t="inlineStr"/>
      <c r="N2599" s="455" t="n"/>
      <c r="O2599" s="455">
        <f>IF(W2599&lt;0,AI2599,I2599)</f>
        <v/>
      </c>
      <c r="P2599" s="455">
        <f>I2599-O2599</f>
        <v/>
      </c>
      <c r="Q2599" s="418" t="n"/>
      <c r="R2599" s="418" t="inlineStr">
        <is>
          <t>2200-068982</t>
        </is>
      </c>
      <c r="S2599" s="418" t="inlineStr"/>
      <c r="T2599" s="418">
        <f>R2599=S2599</f>
        <v/>
      </c>
      <c r="U2599" s="418">
        <f>AND(MONTH(F2599)=MONTH(Y2599), YEAR(F2599)=YEAR(Y2599))</f>
        <v/>
      </c>
      <c r="V2599" s="418">
        <f>AND(AC2599&lt;&gt;"", 'Company information'!D$4&lt;&gt;"", RIGHT(SUBSTITUTE(AC2599,"-",""),9)=RIGHT(SUBSTITUTE('Company information'!D$4,"-",""),9))</f>
        <v/>
      </c>
      <c r="W2599" s="418">
        <f>AI2599-I2599</f>
        <v/>
      </c>
      <c r="X2599" s="455" t="n"/>
      <c r="Y2599" s="417" t="n"/>
      <c r="Z2599" s="418" t="n"/>
      <c r="AA2599" s="418" t="n"/>
      <c r="AB2599" s="418" t="n"/>
      <c r="AC2599" s="418" t="n"/>
      <c r="AD2599" s="418" t="n"/>
      <c r="AE2599" s="455" t="n"/>
      <c r="AF2599" s="455" t="n"/>
      <c r="AG2599" s="455" t="n"/>
      <c r="AH2599" s="455" t="n"/>
      <c r="AI2599" s="455" t="n"/>
      <c r="AJ2599" s="455" t="n"/>
      <c r="AK2599" s="455" t="n"/>
      <c r="AL2599" s="455" t="n"/>
      <c r="AM2599" s="455" t="n"/>
      <c r="AN2599" s="455" t="n"/>
      <c r="AO2599" s="455" t="n"/>
      <c r="AP2599" s="455" t="n"/>
      <c r="AQ2599" s="455" t="n"/>
      <c r="AR2599" s="418" t="n"/>
      <c r="AS2599" s="418" t="n"/>
      <c r="AT2599" s="418" t="n"/>
    </row>
    <row r="2600">
      <c r="A2600" s="417" t="n">
        <v>2591</v>
      </c>
      <c r="B2600" s="418" t="inlineStr">
        <is>
          <t>Printing Processing Fee</t>
        </is>
      </c>
      <c r="C2600" s="418" t="inlineStr">
        <is>
          <t>សូស៊ីយេតេ កុងសេស្យូនែរ ដឺ ឡាអេរ៉ូព័រ</t>
        </is>
      </c>
      <c r="D2600" s="418" t="inlineStr">
        <is>
          <t>L001-100047300</t>
        </is>
      </c>
      <c r="E2600" s="418" t="inlineStr">
        <is>
          <t>2200-068981</t>
        </is>
      </c>
      <c r="F2600" s="419" t="n">
        <v>44785</v>
      </c>
      <c r="G2600" s="420" t="n">
        <v>825</v>
      </c>
      <c r="H2600" s="418" t="n"/>
      <c r="I2600" s="455" t="n">
        <v>825</v>
      </c>
      <c r="J2600" s="418">
        <f>IF(L2600&lt;&gt;"",L2600,K2600)</f>
        <v/>
      </c>
      <c r="K2600" s="418">
        <f>IF(AND(T2600=TRUE, U2600=TRUE, V2600=TRUE), IF(W2600&lt;-0.05, "អនុញ្ញាត (អ្នកផ្គត់ផ្គង់ប្រកាសខ្វះ)", "បានប្រកាស (អនុញ្ញាត)"), IF(AND(T2600=FALSE, U2600=FALSE, V2600=FALSE), "ព្យួរទុក (មិនមានទិន្នន័យ)", "ប្រកាសខុស (ព្យួរទុក)"))</f>
        <v/>
      </c>
      <c r="L2600" s="418" t="inlineStr"/>
      <c r="M2600" s="418" t="inlineStr"/>
      <c r="N2600" s="455" t="n"/>
      <c r="O2600" s="455">
        <f>IF(W2600&lt;0,AI2600,I2600)</f>
        <v/>
      </c>
      <c r="P2600" s="455">
        <f>I2600-O2600</f>
        <v/>
      </c>
      <c r="Q2600" s="418" t="n"/>
      <c r="R2600" s="418" t="inlineStr">
        <is>
          <t>2200-068981</t>
        </is>
      </c>
      <c r="S2600" s="418" t="inlineStr"/>
      <c r="T2600" s="418">
        <f>R2600=S2600</f>
        <v/>
      </c>
      <c r="U2600" s="418">
        <f>AND(MONTH(F2600)=MONTH(Y2600), YEAR(F2600)=YEAR(Y2600))</f>
        <v/>
      </c>
      <c r="V2600" s="418">
        <f>AND(AC2600&lt;&gt;"", 'Company information'!D$4&lt;&gt;"", RIGHT(SUBSTITUTE(AC2600,"-",""),9)=RIGHT(SUBSTITUTE('Company information'!D$4,"-",""),9))</f>
        <v/>
      </c>
      <c r="W2600" s="418">
        <f>AI2600-I2600</f>
        <v/>
      </c>
      <c r="X2600" s="455" t="n"/>
      <c r="Y2600" s="417" t="n"/>
      <c r="Z2600" s="418" t="n"/>
      <c r="AA2600" s="418" t="n"/>
      <c r="AB2600" s="418" t="n"/>
      <c r="AC2600" s="418" t="n"/>
      <c r="AD2600" s="418" t="n"/>
      <c r="AE2600" s="455" t="n"/>
      <c r="AF2600" s="455" t="n"/>
      <c r="AG2600" s="455" t="n"/>
      <c r="AH2600" s="455" t="n"/>
      <c r="AI2600" s="455" t="n"/>
      <c r="AJ2600" s="455" t="n"/>
      <c r="AK2600" s="455" t="n"/>
      <c r="AL2600" s="455" t="n"/>
      <c r="AM2600" s="455" t="n"/>
      <c r="AN2600" s="455" t="n"/>
      <c r="AO2600" s="455" t="n"/>
      <c r="AP2600" s="455" t="n"/>
      <c r="AQ2600" s="455" t="n"/>
      <c r="AR2600" s="418" t="n"/>
      <c r="AS2600" s="418" t="n"/>
      <c r="AT2600" s="418" t="n"/>
    </row>
    <row r="2601">
      <c r="A2601" s="417" t="n">
        <v>2592</v>
      </c>
      <c r="B2601" s="418" t="inlineStr">
        <is>
          <t>Customs Declaration and CPF Non-Container</t>
        </is>
      </c>
      <c r="C2601" s="418" t="inlineStr">
        <is>
          <t>សូស៊ីយេតេ កុងសេស្យូនែរ ដឺ ឡាអេរ៉ូព័រ</t>
        </is>
      </c>
      <c r="D2601" s="418" t="inlineStr">
        <is>
          <t>L001-100047300</t>
        </is>
      </c>
      <c r="E2601" s="418" t="inlineStr">
        <is>
          <t>2200-068980</t>
        </is>
      </c>
      <c r="F2601" s="419" t="n">
        <v>44785</v>
      </c>
      <c r="G2601" s="420" t="n">
        <v>37513</v>
      </c>
      <c r="H2601" s="418" t="n"/>
      <c r="I2601" s="455" t="n">
        <v>37513</v>
      </c>
      <c r="J2601" s="418">
        <f>IF(L2601&lt;&gt;"",L2601,K2601)</f>
        <v/>
      </c>
      <c r="K2601" s="418">
        <f>IF(AND(T2601=TRUE, U2601=TRUE, V2601=TRUE), IF(W2601&lt;-0.05, "អនុញ្ញាត (អ្នកផ្គត់ផ្គង់ប្រកាសខ្វះ)", "បានប្រកាស (អនុញ្ញាត)"), IF(AND(T2601=FALSE, U2601=FALSE, V2601=FALSE), "ព្យួរទុក (មិនមានទិន្នន័យ)", "ប្រកាសខុស (ព្យួរទុក)"))</f>
        <v/>
      </c>
      <c r="L2601" s="418" t="inlineStr"/>
      <c r="M2601" s="418" t="inlineStr"/>
      <c r="N2601" s="455" t="n"/>
      <c r="O2601" s="455">
        <f>IF(W2601&lt;0,AI2601,I2601)</f>
        <v/>
      </c>
      <c r="P2601" s="455">
        <f>I2601-O2601</f>
        <v/>
      </c>
      <c r="Q2601" s="418" t="n"/>
      <c r="R2601" s="418" t="inlineStr">
        <is>
          <t>2200-068980</t>
        </is>
      </c>
      <c r="S2601" s="418" t="inlineStr"/>
      <c r="T2601" s="418">
        <f>R2601=S2601</f>
        <v/>
      </c>
      <c r="U2601" s="418">
        <f>AND(MONTH(F2601)=MONTH(Y2601), YEAR(F2601)=YEAR(Y2601))</f>
        <v/>
      </c>
      <c r="V2601" s="418">
        <f>AND(AC2601&lt;&gt;"", 'Company information'!D$4&lt;&gt;"", RIGHT(SUBSTITUTE(AC2601,"-",""),9)=RIGHT(SUBSTITUTE('Company information'!D$4,"-",""),9))</f>
        <v/>
      </c>
      <c r="W2601" s="418">
        <f>AI2601-I2601</f>
        <v/>
      </c>
      <c r="X2601" s="455" t="n"/>
      <c r="Y2601" s="417" t="n"/>
      <c r="Z2601" s="418" t="n"/>
      <c r="AA2601" s="418" t="n"/>
      <c r="AB2601" s="418" t="n"/>
      <c r="AC2601" s="418" t="n"/>
      <c r="AD2601" s="418" t="n"/>
      <c r="AE2601" s="455" t="n"/>
      <c r="AF2601" s="455" t="n"/>
      <c r="AG2601" s="455" t="n"/>
      <c r="AH2601" s="455" t="n"/>
      <c r="AI2601" s="455" t="n"/>
      <c r="AJ2601" s="455" t="n"/>
      <c r="AK2601" s="455" t="n"/>
      <c r="AL2601" s="455" t="n"/>
      <c r="AM2601" s="455" t="n"/>
      <c r="AN2601" s="455" t="n"/>
      <c r="AO2601" s="455" t="n"/>
      <c r="AP2601" s="455" t="n"/>
      <c r="AQ2601" s="455" t="n"/>
      <c r="AR2601" s="418" t="n"/>
      <c r="AS2601" s="418" t="n"/>
      <c r="AT2601" s="418" t="n"/>
    </row>
    <row r="2602">
      <c r="A2602" s="417" t="n">
        <v>2593</v>
      </c>
      <c r="B2602" s="418" t="inlineStr">
        <is>
          <t>Customs Declaration, CPF Containerized and Transport Doc Fee</t>
        </is>
      </c>
      <c r="C2602" s="418" t="inlineStr">
        <is>
          <t>សូស៊ីយេតេ កុងសេស្យូនែរ ដឺ ឡាអេរ៉ូព័រ</t>
        </is>
      </c>
      <c r="D2602" s="418" t="inlineStr">
        <is>
          <t>L001-100047300</t>
        </is>
      </c>
      <c r="E2602" s="418" t="inlineStr">
        <is>
          <t>2200-068976</t>
        </is>
      </c>
      <c r="F2602" s="419" t="n">
        <v>44785</v>
      </c>
      <c r="G2602" s="420" t="n">
        <v>1582</v>
      </c>
      <c r="H2602" s="418" t="n"/>
      <c r="I2602" s="455" t="n">
        <v>1582</v>
      </c>
      <c r="J2602" s="418">
        <f>IF(L2602&lt;&gt;"",L2602,K2602)</f>
        <v/>
      </c>
      <c r="K2602" s="418">
        <f>IF(AND(T2602=TRUE, U2602=TRUE, V2602=TRUE), IF(W2602&lt;-0.05, "អនុញ្ញាត (អ្នកផ្គត់ផ្គង់ប្រកាសខ្វះ)", "បានប្រកាស (អនុញ្ញាត)"), IF(AND(T2602=FALSE, U2602=FALSE, V2602=FALSE), "ព្យួរទុក (មិនមានទិន្នន័យ)", "ប្រកាសខុស (ព្យួរទុក)"))</f>
        <v/>
      </c>
      <c r="L2602" s="418" t="inlineStr"/>
      <c r="M2602" s="418" t="inlineStr"/>
      <c r="N2602" s="455" t="n"/>
      <c r="O2602" s="455">
        <f>IF(W2602&lt;0,AI2602,I2602)</f>
        <v/>
      </c>
      <c r="P2602" s="455">
        <f>I2602-O2602</f>
        <v/>
      </c>
      <c r="Q2602" s="418" t="n"/>
      <c r="R2602" s="418" t="inlineStr">
        <is>
          <t>2200-068976</t>
        </is>
      </c>
      <c r="S2602" s="418" t="inlineStr"/>
      <c r="T2602" s="418">
        <f>R2602=S2602</f>
        <v/>
      </c>
      <c r="U2602" s="418">
        <f>AND(MONTH(F2602)=MONTH(Y2602), YEAR(F2602)=YEAR(Y2602))</f>
        <v/>
      </c>
      <c r="V2602" s="418">
        <f>AND(AC2602&lt;&gt;"", 'Company information'!D$4&lt;&gt;"", RIGHT(SUBSTITUTE(AC2602,"-",""),9)=RIGHT(SUBSTITUTE('Company information'!D$4,"-",""),9))</f>
        <v/>
      </c>
      <c r="W2602" s="418">
        <f>AI2602-I2602</f>
        <v/>
      </c>
      <c r="X2602" s="455" t="n"/>
      <c r="Y2602" s="417" t="n"/>
      <c r="Z2602" s="418" t="n"/>
      <c r="AA2602" s="418" t="n"/>
      <c r="AB2602" s="418" t="n"/>
      <c r="AC2602" s="418" t="n"/>
      <c r="AD2602" s="418" t="n"/>
      <c r="AE2602" s="455" t="n"/>
      <c r="AF2602" s="455" t="n"/>
      <c r="AG2602" s="455" t="n"/>
      <c r="AH2602" s="455" t="n"/>
      <c r="AI2602" s="455" t="n"/>
      <c r="AJ2602" s="455" t="n"/>
      <c r="AK2602" s="455" t="n"/>
      <c r="AL2602" s="455" t="n"/>
      <c r="AM2602" s="455" t="n"/>
      <c r="AN2602" s="455" t="n"/>
      <c r="AO2602" s="455" t="n"/>
      <c r="AP2602" s="455" t="n"/>
      <c r="AQ2602" s="455" t="n"/>
      <c r="AR2602" s="418" t="n"/>
      <c r="AS2602" s="418" t="n"/>
      <c r="AT2602" s="418" t="n"/>
    </row>
    <row r="2603">
      <c r="A2603" s="417" t="n">
        <v>2594</v>
      </c>
      <c r="B2603" s="418" t="inlineStr">
        <is>
          <t>Customs Declaration and CPF</t>
        </is>
      </c>
      <c r="C2603" s="418" t="inlineStr">
        <is>
          <t>សូស៊ីយេតេ កុងសេស្យូនែរ ដឺ ឡាអេរ៉ូព័រ</t>
        </is>
      </c>
      <c r="D2603" s="418" t="inlineStr">
        <is>
          <t>L001-100047300</t>
        </is>
      </c>
      <c r="E2603" s="418" t="inlineStr">
        <is>
          <t>2200-067589</t>
        </is>
      </c>
      <c r="F2603" s="419" t="n">
        <v>44573</v>
      </c>
      <c r="G2603" s="420" t="n">
        <v>20333</v>
      </c>
      <c r="H2603" s="418" t="n"/>
      <c r="I2603" s="455" t="n">
        <v>20333</v>
      </c>
      <c r="J2603" s="418">
        <f>IF(L2603&lt;&gt;"",L2603,K2603)</f>
        <v/>
      </c>
      <c r="K2603" s="418">
        <f>IF(AND(T2603=TRUE, U2603=TRUE, V2603=TRUE), IF(W2603&lt;-0.05, "អនុញ្ញាត (អ្នកផ្គត់ផ្គង់ប្រកាសខ្វះ)", "បានប្រកាស (អនុញ្ញាត)"), IF(AND(T2603=FALSE, U2603=FALSE, V2603=FALSE), "ព្យួរទុក (មិនមានទិន្នន័យ)", "ប្រកាសខុស (ព្យួរទុក)"))</f>
        <v/>
      </c>
      <c r="L2603" s="418" t="inlineStr"/>
      <c r="M2603" s="418" t="inlineStr"/>
      <c r="N2603" s="455" t="n"/>
      <c r="O2603" s="455">
        <f>IF(W2603&lt;0,AI2603,I2603)</f>
        <v/>
      </c>
      <c r="P2603" s="455">
        <f>I2603-O2603</f>
        <v/>
      </c>
      <c r="Q2603" s="418" t="n"/>
      <c r="R2603" s="418" t="inlineStr">
        <is>
          <t>2200-067589</t>
        </is>
      </c>
      <c r="S2603" s="418" t="inlineStr"/>
      <c r="T2603" s="418">
        <f>R2603=S2603</f>
        <v/>
      </c>
      <c r="U2603" s="418">
        <f>AND(MONTH(F2603)=MONTH(Y2603), YEAR(F2603)=YEAR(Y2603))</f>
        <v/>
      </c>
      <c r="V2603" s="418">
        <f>AND(AC2603&lt;&gt;"", 'Company information'!D$4&lt;&gt;"", RIGHT(SUBSTITUTE(AC2603,"-",""),9)=RIGHT(SUBSTITUTE('Company information'!D$4,"-",""),9))</f>
        <v/>
      </c>
      <c r="W2603" s="418">
        <f>AI2603-I2603</f>
        <v/>
      </c>
      <c r="X2603" s="455" t="n"/>
      <c r="Y2603" s="417" t="n"/>
      <c r="Z2603" s="418" t="n"/>
      <c r="AA2603" s="418" t="n"/>
      <c r="AB2603" s="418" t="n"/>
      <c r="AC2603" s="418" t="n"/>
      <c r="AD2603" s="418" t="n"/>
      <c r="AE2603" s="455" t="n"/>
      <c r="AF2603" s="455" t="n"/>
      <c r="AG2603" s="455" t="n"/>
      <c r="AH2603" s="455" t="n"/>
      <c r="AI2603" s="455" t="n"/>
      <c r="AJ2603" s="455" t="n"/>
      <c r="AK2603" s="455" t="n"/>
      <c r="AL2603" s="455" t="n"/>
      <c r="AM2603" s="455" t="n"/>
      <c r="AN2603" s="455" t="n"/>
      <c r="AO2603" s="455" t="n"/>
      <c r="AP2603" s="455" t="n"/>
      <c r="AQ2603" s="455" t="n"/>
      <c r="AR2603" s="418" t="n"/>
      <c r="AS2603" s="418" t="n"/>
      <c r="AT2603" s="418" t="n"/>
    </row>
    <row r="2604">
      <c r="A2604" s="417" t="n">
        <v>2595</v>
      </c>
      <c r="B2604" s="418" t="inlineStr">
        <is>
          <t>Customs Declaration, CPF Containerized and Transport Doc Fee</t>
        </is>
      </c>
      <c r="C2604" s="418" t="inlineStr">
        <is>
          <t>សូស៊ីយេតេ កុងសេស្យូនែរ ដឺ ឡាអេរ៉ូព័រ</t>
        </is>
      </c>
      <c r="D2604" s="418" t="inlineStr">
        <is>
          <t>L001-100047300</t>
        </is>
      </c>
      <c r="E2604" s="418" t="inlineStr">
        <is>
          <t>2200-067569</t>
        </is>
      </c>
      <c r="F2604" s="419" t="n">
        <v>44573</v>
      </c>
      <c r="G2604" s="420" t="n">
        <v>25007</v>
      </c>
      <c r="H2604" s="418" t="n"/>
      <c r="I2604" s="455" t="n">
        <v>25007</v>
      </c>
      <c r="J2604" s="418">
        <f>IF(L2604&lt;&gt;"",L2604,K2604)</f>
        <v/>
      </c>
      <c r="K2604" s="418">
        <f>IF(AND(T2604=TRUE, U2604=TRUE, V2604=TRUE), IF(W2604&lt;-0.05, "អនុញ្ញាត (អ្នកផ្គត់ផ្គង់ប្រកាសខ្វះ)", "បានប្រកាស (អនុញ្ញាត)"), IF(AND(T2604=FALSE, U2604=FALSE, V2604=FALSE), "ព្យួរទុក (មិនមានទិន្នន័យ)", "ប្រកាសខុស (ព្យួរទុក)"))</f>
        <v/>
      </c>
      <c r="L2604" s="418" t="inlineStr"/>
      <c r="M2604" s="418" t="inlineStr"/>
      <c r="N2604" s="455" t="n"/>
      <c r="O2604" s="455">
        <f>IF(W2604&lt;0,AI2604,I2604)</f>
        <v/>
      </c>
      <c r="P2604" s="455">
        <f>I2604-O2604</f>
        <v/>
      </c>
      <c r="Q2604" s="418" t="n"/>
      <c r="R2604" s="418" t="inlineStr">
        <is>
          <t>2200-067569</t>
        </is>
      </c>
      <c r="S2604" s="418" t="inlineStr"/>
      <c r="T2604" s="418">
        <f>R2604=S2604</f>
        <v/>
      </c>
      <c r="U2604" s="418">
        <f>AND(MONTH(F2604)=MONTH(Y2604), YEAR(F2604)=YEAR(Y2604))</f>
        <v/>
      </c>
      <c r="V2604" s="418">
        <f>AND(AC2604&lt;&gt;"", 'Company information'!D$4&lt;&gt;"", RIGHT(SUBSTITUTE(AC2604,"-",""),9)=RIGHT(SUBSTITUTE('Company information'!D$4,"-",""),9))</f>
        <v/>
      </c>
      <c r="W2604" s="418">
        <f>AI2604-I2604</f>
        <v/>
      </c>
      <c r="X2604" s="455" t="n"/>
      <c r="Y2604" s="417" t="n"/>
      <c r="Z2604" s="418" t="n"/>
      <c r="AA2604" s="418" t="n"/>
      <c r="AB2604" s="418" t="n"/>
      <c r="AC2604" s="418" t="n"/>
      <c r="AD2604" s="418" t="n"/>
      <c r="AE2604" s="455" t="n"/>
      <c r="AF2604" s="455" t="n"/>
      <c r="AG2604" s="455" t="n"/>
      <c r="AH2604" s="455" t="n"/>
      <c r="AI2604" s="455" t="n"/>
      <c r="AJ2604" s="455" t="n"/>
      <c r="AK2604" s="455" t="n"/>
      <c r="AL2604" s="455" t="n"/>
      <c r="AM2604" s="455" t="n"/>
      <c r="AN2604" s="455" t="n"/>
      <c r="AO2604" s="455" t="n"/>
      <c r="AP2604" s="455" t="n"/>
      <c r="AQ2604" s="455" t="n"/>
      <c r="AR2604" s="418" t="n"/>
      <c r="AS2604" s="418" t="n"/>
      <c r="AT2604" s="418" t="n"/>
    </row>
    <row r="2605">
      <c r="A2605" s="417" t="n">
        <v>2596</v>
      </c>
      <c r="B2605" s="418" t="inlineStr">
        <is>
          <t>Thread</t>
        </is>
      </c>
      <c r="C2605" s="418" t="inlineStr">
        <is>
          <t>សូស៊ីយេតេ កុងសេស្យូនែរ ដឺ ឡាអេរ៉ូព័រ</t>
        </is>
      </c>
      <c r="D2605" s="418" t="inlineStr">
        <is>
          <t>L001-100047300</t>
        </is>
      </c>
      <c r="E2605" s="418" t="inlineStr">
        <is>
          <t>2200-067571</t>
        </is>
      </c>
      <c r="F2605" s="419" t="n">
        <v>44573</v>
      </c>
      <c r="G2605" s="420" t="n">
        <v>8622</v>
      </c>
      <c r="H2605" s="418" t="n"/>
      <c r="I2605" s="455" t="n">
        <v>8622</v>
      </c>
      <c r="J2605" s="418">
        <f>IF(L2605&lt;&gt;"",L2605,K2605)</f>
        <v/>
      </c>
      <c r="K2605" s="418">
        <f>IF(AND(T2605=TRUE, U2605=TRUE, V2605=TRUE), IF(W2605&lt;-0.05, "អនុញ្ញាត (អ្នកផ្គត់ផ្គង់ប្រកាសខ្វះ)", "បានប្រកាស (អនុញ្ញាត)"), IF(AND(T2605=FALSE, U2605=FALSE, V2605=FALSE), "ព្យួរទុក (មិនមានទិន្នន័យ)", "ប្រកាសខុស (ព្យួរទុក)"))</f>
        <v/>
      </c>
      <c r="L2605" s="418" t="inlineStr"/>
      <c r="M2605" s="418" t="inlineStr"/>
      <c r="N2605" s="455" t="n"/>
      <c r="O2605" s="455">
        <f>IF(W2605&lt;0,AI2605,I2605)</f>
        <v/>
      </c>
      <c r="P2605" s="455">
        <f>I2605-O2605</f>
        <v/>
      </c>
      <c r="Q2605" s="418" t="n"/>
      <c r="R2605" s="418" t="inlineStr">
        <is>
          <t>2200-067571</t>
        </is>
      </c>
      <c r="S2605" s="418" t="inlineStr"/>
      <c r="T2605" s="418">
        <f>R2605=S2605</f>
        <v/>
      </c>
      <c r="U2605" s="418">
        <f>AND(MONTH(F2605)=MONTH(Y2605), YEAR(F2605)=YEAR(Y2605))</f>
        <v/>
      </c>
      <c r="V2605" s="418">
        <f>AND(AC2605&lt;&gt;"", 'Company information'!D$4&lt;&gt;"", RIGHT(SUBSTITUTE(AC2605,"-",""),9)=RIGHT(SUBSTITUTE('Company information'!D$4,"-",""),9))</f>
        <v/>
      </c>
      <c r="W2605" s="418">
        <f>AI2605-I2605</f>
        <v/>
      </c>
      <c r="X2605" s="455" t="n"/>
      <c r="Y2605" s="417" t="n"/>
      <c r="Z2605" s="418" t="n"/>
      <c r="AA2605" s="418" t="n"/>
      <c r="AB2605" s="418" t="n"/>
      <c r="AC2605" s="418" t="n"/>
      <c r="AD2605" s="418" t="n"/>
      <c r="AE2605" s="455" t="n"/>
      <c r="AF2605" s="455" t="n"/>
      <c r="AG2605" s="455" t="n"/>
      <c r="AH2605" s="455" t="n"/>
      <c r="AI2605" s="455" t="n"/>
      <c r="AJ2605" s="455" t="n"/>
      <c r="AK2605" s="455" t="n"/>
      <c r="AL2605" s="455" t="n"/>
      <c r="AM2605" s="455" t="n"/>
      <c r="AN2605" s="455" t="n"/>
      <c r="AO2605" s="455" t="n"/>
      <c r="AP2605" s="455" t="n"/>
      <c r="AQ2605" s="455" t="n"/>
      <c r="AR2605" s="418" t="n"/>
      <c r="AS2605" s="418" t="n"/>
      <c r="AT2605" s="418" t="n"/>
    </row>
    <row r="2606">
      <c r="A2606" s="417" t="n">
        <v>2597</v>
      </c>
      <c r="B2606" s="418" t="inlineStr">
        <is>
          <t>Diesel</t>
        </is>
      </c>
      <c r="C2606" s="418" t="inlineStr">
        <is>
          <t>សូស៊ីយេតេ កុងសេស្យូនែរ ដឺ ឡាអេរ៉ូព័រ</t>
        </is>
      </c>
      <c r="D2606" s="418" t="inlineStr">
        <is>
          <t>L001-100047300</t>
        </is>
      </c>
      <c r="E2606" s="418" t="inlineStr">
        <is>
          <t>2200-067570</t>
        </is>
      </c>
      <c r="F2606" s="419" t="n">
        <v>44573</v>
      </c>
      <c r="G2606" s="420" t="n">
        <v>59556</v>
      </c>
      <c r="H2606" s="418" t="n"/>
      <c r="I2606" s="455" t="n">
        <v>59556</v>
      </c>
      <c r="J2606" s="418">
        <f>IF(L2606&lt;&gt;"",L2606,K2606)</f>
        <v/>
      </c>
      <c r="K2606" s="418">
        <f>IF(AND(T2606=TRUE, U2606=TRUE, V2606=TRUE), IF(W2606&lt;-0.05, "អនុញ្ញាត (អ្នកផ្គត់ផ្គង់ប្រកាសខ្វះ)", "បានប្រកាស (អនុញ្ញាត)"), IF(AND(T2606=FALSE, U2606=FALSE, V2606=FALSE), "ព្យួរទុក (មិនមានទិន្នន័យ)", "ប្រកាសខុស (ព្យួរទុក)"))</f>
        <v/>
      </c>
      <c r="L2606" s="418" t="inlineStr"/>
      <c r="M2606" s="418" t="inlineStr"/>
      <c r="N2606" s="455" t="n"/>
      <c r="O2606" s="455">
        <f>IF(W2606&lt;0,AI2606,I2606)</f>
        <v/>
      </c>
      <c r="P2606" s="455">
        <f>I2606-O2606</f>
        <v/>
      </c>
      <c r="Q2606" s="418" t="n"/>
      <c r="R2606" s="418" t="inlineStr">
        <is>
          <t>2200-067570</t>
        </is>
      </c>
      <c r="S2606" s="418" t="inlineStr"/>
      <c r="T2606" s="418">
        <f>R2606=S2606</f>
        <v/>
      </c>
      <c r="U2606" s="418">
        <f>AND(MONTH(F2606)=MONTH(Y2606), YEAR(F2606)=YEAR(Y2606))</f>
        <v/>
      </c>
      <c r="V2606" s="418">
        <f>AND(AC2606&lt;&gt;"", 'Company information'!D$4&lt;&gt;"", RIGHT(SUBSTITUTE(AC2606,"-",""),9)=RIGHT(SUBSTITUTE('Company information'!D$4,"-",""),9))</f>
        <v/>
      </c>
      <c r="W2606" s="418">
        <f>AI2606-I2606</f>
        <v/>
      </c>
      <c r="X2606" s="455" t="n"/>
      <c r="Y2606" s="417" t="n"/>
      <c r="Z2606" s="418" t="n"/>
      <c r="AA2606" s="418" t="n"/>
      <c r="AB2606" s="418" t="n"/>
      <c r="AC2606" s="418" t="n"/>
      <c r="AD2606" s="418" t="n"/>
      <c r="AE2606" s="455" t="n"/>
      <c r="AF2606" s="455" t="n"/>
      <c r="AG2606" s="455" t="n"/>
      <c r="AH2606" s="455" t="n"/>
      <c r="AI2606" s="455" t="n"/>
      <c r="AJ2606" s="455" t="n"/>
      <c r="AK2606" s="455" t="n"/>
      <c r="AL2606" s="455" t="n"/>
      <c r="AM2606" s="455" t="n"/>
      <c r="AN2606" s="455" t="n"/>
      <c r="AO2606" s="455" t="n"/>
      <c r="AP2606" s="455" t="n"/>
      <c r="AQ2606" s="455" t="n"/>
      <c r="AR2606" s="418" t="n"/>
      <c r="AS2606" s="418" t="n"/>
      <c r="AT2606" s="418" t="n"/>
    </row>
    <row r="2607">
      <c r="A2607" s="417" t="n">
        <v>2598</v>
      </c>
      <c r="B2607" s="418" t="inlineStr">
        <is>
          <t>Diesel</t>
        </is>
      </c>
      <c r="C2607" s="418" t="inlineStr">
        <is>
          <t>សូស៊ីយេតេ កុងសេស្យូនែរ ដឺ ឡាអេរ៉ូព័រ</t>
        </is>
      </c>
      <c r="D2607" s="418" t="inlineStr">
        <is>
          <t>L001-100047300</t>
        </is>
      </c>
      <c r="E2607" s="418" t="inlineStr">
        <is>
          <t>2200-067572</t>
        </is>
      </c>
      <c r="F2607" s="419" t="n">
        <v>44573</v>
      </c>
      <c r="G2607" s="420" t="n">
        <v>6285</v>
      </c>
      <c r="H2607" s="418" t="n"/>
      <c r="I2607" s="455" t="n">
        <v>6285</v>
      </c>
      <c r="J2607" s="418">
        <f>IF(L2607&lt;&gt;"",L2607,K2607)</f>
        <v/>
      </c>
      <c r="K2607" s="418">
        <f>IF(AND(T2607=TRUE, U2607=TRUE, V2607=TRUE), IF(W2607&lt;-0.05, "អនុញ្ញាត (អ្នកផ្គត់ផ្គង់ប្រកាសខ្វះ)", "បានប្រកាស (អនុញ្ញាត)"), IF(AND(T2607=FALSE, U2607=FALSE, V2607=FALSE), "ព្យួរទុក (មិនមានទិន្នន័យ)", "ប្រកាសខុស (ព្យួរទុក)"))</f>
        <v/>
      </c>
      <c r="L2607" s="418" t="inlineStr"/>
      <c r="M2607" s="418" t="inlineStr"/>
      <c r="N2607" s="455" t="n"/>
      <c r="O2607" s="455">
        <f>IF(W2607&lt;0,AI2607,I2607)</f>
        <v/>
      </c>
      <c r="P2607" s="455">
        <f>I2607-O2607</f>
        <v/>
      </c>
      <c r="Q2607" s="418" t="n"/>
      <c r="R2607" s="418" t="inlineStr">
        <is>
          <t>2200-067572</t>
        </is>
      </c>
      <c r="S2607" s="418" t="inlineStr"/>
      <c r="T2607" s="418">
        <f>R2607=S2607</f>
        <v/>
      </c>
      <c r="U2607" s="418">
        <f>AND(MONTH(F2607)=MONTH(Y2607), YEAR(F2607)=YEAR(Y2607))</f>
        <v/>
      </c>
      <c r="V2607" s="418">
        <f>AND(AC2607&lt;&gt;"", 'Company information'!D$4&lt;&gt;"", RIGHT(SUBSTITUTE(AC2607,"-",""),9)=RIGHT(SUBSTITUTE('Company information'!D$4,"-",""),9))</f>
        <v/>
      </c>
      <c r="W2607" s="418">
        <f>AI2607-I2607</f>
        <v/>
      </c>
      <c r="X2607" s="455" t="n"/>
      <c r="Y2607" s="417" t="n"/>
      <c r="Z2607" s="418" t="n"/>
      <c r="AA2607" s="418" t="n"/>
      <c r="AB2607" s="418" t="n"/>
      <c r="AC2607" s="418" t="n"/>
      <c r="AD2607" s="418" t="n"/>
      <c r="AE2607" s="455" t="n"/>
      <c r="AF2607" s="455" t="n"/>
      <c r="AG2607" s="455" t="n"/>
      <c r="AH2607" s="455" t="n"/>
      <c r="AI2607" s="455" t="n"/>
      <c r="AJ2607" s="455" t="n"/>
      <c r="AK2607" s="455" t="n"/>
      <c r="AL2607" s="455" t="n"/>
      <c r="AM2607" s="455" t="n"/>
      <c r="AN2607" s="455" t="n"/>
      <c r="AO2607" s="455" t="n"/>
      <c r="AP2607" s="455" t="n"/>
      <c r="AQ2607" s="455" t="n"/>
      <c r="AR2607" s="418" t="n"/>
      <c r="AS2607" s="418" t="n"/>
      <c r="AT2607" s="418" t="n"/>
    </row>
    <row r="2608">
      <c r="A2608" s="417" t="n">
        <v>2599</v>
      </c>
      <c r="B2608" s="418" t="inlineStr">
        <is>
          <t>Gasoline</t>
        </is>
      </c>
      <c r="C2608" s="418" t="inlineStr">
        <is>
          <t>អេហ្វ ដាប់បែលយូ អេហ្វ ហ៊្វុល វែល អេន នីស៊ីន ឡូជីស្ទីក</t>
        </is>
      </c>
      <c r="D2608" s="418" t="inlineStr">
        <is>
          <t>L001-100098630</t>
        </is>
      </c>
      <c r="E2608" s="418" t="inlineStr">
        <is>
          <t>TI22-4821</t>
        </is>
      </c>
      <c r="F2608" s="419" t="n">
        <v>44926</v>
      </c>
      <c r="G2608" s="420" t="n">
        <v>101114</v>
      </c>
      <c r="H2608" s="418" t="n"/>
      <c r="I2608" s="455" t="n">
        <v>101114</v>
      </c>
      <c r="J2608" s="418">
        <f>IF(L2608&lt;&gt;"",L2608,K2608)</f>
        <v/>
      </c>
      <c r="K2608" s="418">
        <f>IF(AND(T2608=TRUE, U2608=TRUE, V2608=TRUE), IF(W2608&lt;-0.05, "អនុញ្ញាត (អ្នកផ្គត់ផ្គង់ប្រកាសខ្វះ)", "បានប្រកាស (អនុញ្ញាត)"), IF(AND(T2608=FALSE, U2608=FALSE, V2608=FALSE), "ព្យួរទុក (មិនមានទិន្នន័យ)", "ប្រកាសខុស (ព្យួរទុក)"))</f>
        <v/>
      </c>
      <c r="L2608" s="418" t="inlineStr"/>
      <c r="M2608" s="418" t="inlineStr"/>
      <c r="N2608" s="455" t="n"/>
      <c r="O2608" s="455">
        <f>IF(W2608&lt;0,AI2608,I2608)</f>
        <v/>
      </c>
      <c r="P2608" s="455">
        <f>I2608-O2608</f>
        <v/>
      </c>
      <c r="Q2608" s="418" t="n"/>
      <c r="R2608" s="418" t="inlineStr">
        <is>
          <t>TI22-4821</t>
        </is>
      </c>
      <c r="S2608" s="418" t="inlineStr">
        <is>
          <t>TI22-4821</t>
        </is>
      </c>
      <c r="T2608" s="418">
        <f>R2608=S2608</f>
        <v/>
      </c>
      <c r="U2608" s="418">
        <f>AND(MONTH(F2608)=MONTH(Y2608), YEAR(F2608)=YEAR(Y2608))</f>
        <v/>
      </c>
      <c r="V2608" s="418">
        <f>AND(AC2608&lt;&gt;"", 'Company information'!D$4&lt;&gt;"", RIGHT(SUBSTITUTE(AC2608,"-",""),9)=RIGHT(SUBSTITUTE('Company information'!D$4,"-",""),9))</f>
        <v/>
      </c>
      <c r="W2608" s="418">
        <f>AI2608-I2608</f>
        <v/>
      </c>
      <c r="X2608" s="455" t="n"/>
      <c r="Y2608" s="419" t="n">
        <v>44926</v>
      </c>
      <c r="Z2608" s="418" t="inlineStr">
        <is>
          <t>TI22-4821</t>
        </is>
      </c>
      <c r="AA2608" s="418" t="inlineStr"/>
      <c r="AB2608" s="418" t="inlineStr">
        <is>
          <t>បុគ្គលជាប់អាករ</t>
        </is>
      </c>
      <c r="AC2608" s="418" t="inlineStr">
        <is>
          <t>L001-100067123</t>
        </is>
      </c>
      <c r="AD2608" s="418" t="inlineStr">
        <is>
          <t>រីឡាយអេប៊ល សូស អ៊ិនដាសស្រ្ទៀល (ខេមបូឌា)</t>
        </is>
      </c>
      <c r="AE2608" s="455" t="n">
        <v>1112249</v>
      </c>
      <c r="AF2608" s="455" t="n">
        <v>1011135</v>
      </c>
      <c r="AG2608" s="455" t="n">
        <v>0</v>
      </c>
      <c r="AH2608" s="455" t="n">
        <v>0</v>
      </c>
      <c r="AI2608" s="455" t="n">
        <v>101114</v>
      </c>
      <c r="AJ2608" s="455" t="n">
        <v>0</v>
      </c>
      <c r="AK2608" s="455" t="n">
        <v>0</v>
      </c>
      <c r="AL2608" s="455" t="n">
        <v>0</v>
      </c>
      <c r="AM2608" s="455" t="n">
        <v>0</v>
      </c>
      <c r="AN2608" s="455" t="n">
        <v>0</v>
      </c>
      <c r="AO2608" s="455" t="n">
        <v>0</v>
      </c>
      <c r="AP2608" s="455" t="n">
        <v>0</v>
      </c>
      <c r="AQ2608" s="455" t="n">
        <v>0</v>
      </c>
      <c r="AR2608" s="418" t="inlineStr"/>
      <c r="AS2608" s="418" t="inlineStr">
        <is>
          <t>សេវាកម្មឯកសារ</t>
        </is>
      </c>
      <c r="AT2608" s="418" t="inlineStr">
        <is>
          <t>បានប្រកាសពន្ធ</t>
        </is>
      </c>
    </row>
    <row r="2609">
      <c r="A2609" s="417" t="n">
        <v>2600</v>
      </c>
      <c r="B2609" s="418" t="inlineStr">
        <is>
          <t>Import(Material)</t>
        </is>
      </c>
      <c r="C2609" s="418" t="inlineStr">
        <is>
          <t>អេហ្វ ដាប់បែលយូ អេហ្វ ហ៊្វុល វែល អេន នីស៊ីន ឡូជីស្ទីក</t>
        </is>
      </c>
      <c r="D2609" s="418" t="inlineStr">
        <is>
          <t>L001-100098630</t>
        </is>
      </c>
      <c r="E2609" s="418" t="inlineStr">
        <is>
          <t>TI22-4822</t>
        </is>
      </c>
      <c r="F2609" s="419" t="n">
        <v>44926</v>
      </c>
      <c r="G2609" s="420" t="n">
        <v>130056</v>
      </c>
      <c r="H2609" s="418" t="n"/>
      <c r="I2609" s="455" t="n">
        <v>130056</v>
      </c>
      <c r="J2609" s="418">
        <f>IF(L2609&lt;&gt;"",L2609,K2609)</f>
        <v/>
      </c>
      <c r="K2609" s="418">
        <f>IF(AND(T2609=TRUE, U2609=TRUE, V2609=TRUE), IF(W2609&lt;-0.05, "អនុញ្ញាត (អ្នកផ្គត់ផ្គង់ប្រកាសខ្វះ)", "បានប្រកាស (អនុញ្ញាត)"), IF(AND(T2609=FALSE, U2609=FALSE, V2609=FALSE), "ព្យួរទុក (មិនមានទិន្នន័យ)", "ប្រកាសខុស (ព្យួរទុក)"))</f>
        <v/>
      </c>
      <c r="L2609" s="418" t="inlineStr"/>
      <c r="M2609" s="418" t="inlineStr"/>
      <c r="N2609" s="455" t="n"/>
      <c r="O2609" s="455">
        <f>IF(W2609&lt;0,AI2609,I2609)</f>
        <v/>
      </c>
      <c r="P2609" s="455">
        <f>I2609-O2609</f>
        <v/>
      </c>
      <c r="Q2609" s="418" t="n"/>
      <c r="R2609" s="418" t="inlineStr">
        <is>
          <t>TI22-4822</t>
        </is>
      </c>
      <c r="S2609" s="418" t="inlineStr">
        <is>
          <t>TI22-4822</t>
        </is>
      </c>
      <c r="T2609" s="418">
        <f>R2609=S2609</f>
        <v/>
      </c>
      <c r="U2609" s="418">
        <f>AND(MONTH(F2609)=MONTH(Y2609), YEAR(F2609)=YEAR(Y2609))</f>
        <v/>
      </c>
      <c r="V2609" s="418">
        <f>AND(AC2609&lt;&gt;"", 'Company information'!D$4&lt;&gt;"", RIGHT(SUBSTITUTE(AC2609,"-",""),9)=RIGHT(SUBSTITUTE('Company information'!D$4,"-",""),9))</f>
        <v/>
      </c>
      <c r="W2609" s="418">
        <f>AI2609-I2609</f>
        <v/>
      </c>
      <c r="X2609" s="455" t="n"/>
      <c r="Y2609" s="419" t="n">
        <v>44926</v>
      </c>
      <c r="Z2609" s="418" t="inlineStr">
        <is>
          <t>TI22-4822</t>
        </is>
      </c>
      <c r="AA2609" s="418" t="inlineStr"/>
      <c r="AB2609" s="418" t="inlineStr">
        <is>
          <t>បុគ្គលជាប់អាករ</t>
        </is>
      </c>
      <c r="AC2609" s="418" t="inlineStr">
        <is>
          <t>L001-100067123</t>
        </is>
      </c>
      <c r="AD2609" s="418" t="inlineStr">
        <is>
          <t>រីឡាយអេប៊ល សូស អ៊ិនដាសស្រ្ទៀល (ខេមបូឌា)</t>
        </is>
      </c>
      <c r="AE2609" s="455" t="n">
        <v>1430616</v>
      </c>
      <c r="AF2609" s="455" t="n">
        <v>1300560</v>
      </c>
      <c r="AG2609" s="455" t="n">
        <v>0</v>
      </c>
      <c r="AH2609" s="455" t="n">
        <v>0</v>
      </c>
      <c r="AI2609" s="455" t="n">
        <v>130056</v>
      </c>
      <c r="AJ2609" s="455" t="n">
        <v>0</v>
      </c>
      <c r="AK2609" s="455" t="n">
        <v>0</v>
      </c>
      <c r="AL2609" s="455" t="n">
        <v>0</v>
      </c>
      <c r="AM2609" s="455" t="n">
        <v>0</v>
      </c>
      <c r="AN2609" s="455" t="n">
        <v>0</v>
      </c>
      <c r="AO2609" s="455" t="n">
        <v>0</v>
      </c>
      <c r="AP2609" s="455" t="n">
        <v>0</v>
      </c>
      <c r="AQ2609" s="455" t="n">
        <v>0</v>
      </c>
      <c r="AR2609" s="418" t="inlineStr"/>
      <c r="AS2609" s="418" t="inlineStr">
        <is>
          <t>សេវាកម្មឯកសារ</t>
        </is>
      </c>
      <c r="AT2609" s="418" t="inlineStr">
        <is>
          <t>បានប្រកាសពន្ធ</t>
        </is>
      </c>
    </row>
    <row r="2610">
      <c r="A2610" s="417" t="n">
        <v>2601</v>
      </c>
      <c r="B2610" s="418" t="inlineStr">
        <is>
          <t>Import(Material)</t>
        </is>
      </c>
      <c r="C2610" s="418" t="inlineStr">
        <is>
          <t>អេហ្វ ដាប់បែលយូ អេហ្វ ហ៊្វុល វែល អេន នីស៊ីន ឡូជីស្ទីក</t>
        </is>
      </c>
      <c r="D2610" s="418" t="inlineStr">
        <is>
          <t>L001-100098630</t>
        </is>
      </c>
      <c r="E2610" s="418" t="inlineStr">
        <is>
          <t>TI22-4820</t>
        </is>
      </c>
      <c r="F2610" s="419" t="n">
        <v>44926</v>
      </c>
      <c r="G2610" s="420" t="n">
        <v>65049</v>
      </c>
      <c r="H2610" s="418" t="n"/>
      <c r="I2610" s="455" t="n">
        <v>65049</v>
      </c>
      <c r="J2610" s="418">
        <f>IF(L2610&lt;&gt;"",L2610,K2610)</f>
        <v/>
      </c>
      <c r="K2610" s="418">
        <f>IF(AND(T2610=TRUE, U2610=TRUE, V2610=TRUE), IF(W2610&lt;-0.05, "អនុញ្ញាត (អ្នកផ្គត់ផ្គង់ប្រកាសខ្វះ)", "បានប្រកាស (អនុញ្ញាត)"), IF(AND(T2610=FALSE, U2610=FALSE, V2610=FALSE), "ព្យួរទុក (មិនមានទិន្នន័យ)", "ប្រកាសខុស (ព្យួរទុក)"))</f>
        <v/>
      </c>
      <c r="L2610" s="418" t="inlineStr"/>
      <c r="M2610" s="418" t="inlineStr"/>
      <c r="N2610" s="455" t="n"/>
      <c r="O2610" s="455">
        <f>IF(W2610&lt;0,AI2610,I2610)</f>
        <v/>
      </c>
      <c r="P2610" s="455">
        <f>I2610-O2610</f>
        <v/>
      </c>
      <c r="Q2610" s="418" t="n"/>
      <c r="R2610" s="418" t="inlineStr">
        <is>
          <t>TI22-4820</t>
        </is>
      </c>
      <c r="S2610" s="418" t="inlineStr">
        <is>
          <t>TI22-4820</t>
        </is>
      </c>
      <c r="T2610" s="418">
        <f>R2610=S2610</f>
        <v/>
      </c>
      <c r="U2610" s="418">
        <f>AND(MONTH(F2610)=MONTH(Y2610), YEAR(F2610)=YEAR(Y2610))</f>
        <v/>
      </c>
      <c r="V2610" s="418">
        <f>AND(AC2610&lt;&gt;"", 'Company information'!D$4&lt;&gt;"", RIGHT(SUBSTITUTE(AC2610,"-",""),9)=RIGHT(SUBSTITUTE('Company information'!D$4,"-",""),9))</f>
        <v/>
      </c>
      <c r="W2610" s="418">
        <f>AI2610-I2610</f>
        <v/>
      </c>
      <c r="X2610" s="455" t="n"/>
      <c r="Y2610" s="419" t="n">
        <v>44926</v>
      </c>
      <c r="Z2610" s="418" t="inlineStr">
        <is>
          <t>TI22-4820</t>
        </is>
      </c>
      <c r="AA2610" s="418" t="inlineStr"/>
      <c r="AB2610" s="418" t="inlineStr">
        <is>
          <t>បុគ្គលជាប់អាករ</t>
        </is>
      </c>
      <c r="AC2610" s="418" t="inlineStr">
        <is>
          <t>L001-100067123</t>
        </is>
      </c>
      <c r="AD2610" s="418" t="inlineStr">
        <is>
          <t>រីឡាយអេប៊ល សូស អ៊ិនដាសស្រ្ទៀល (ខេមបូឌា)</t>
        </is>
      </c>
      <c r="AE2610" s="455" t="n">
        <v>715535</v>
      </c>
      <c r="AF2610" s="455" t="n">
        <v>650486</v>
      </c>
      <c r="AG2610" s="455" t="n">
        <v>0</v>
      </c>
      <c r="AH2610" s="455" t="n">
        <v>0</v>
      </c>
      <c r="AI2610" s="455" t="n">
        <v>65049</v>
      </c>
      <c r="AJ2610" s="455" t="n">
        <v>0</v>
      </c>
      <c r="AK2610" s="455" t="n">
        <v>0</v>
      </c>
      <c r="AL2610" s="455" t="n">
        <v>0</v>
      </c>
      <c r="AM2610" s="455" t="n">
        <v>0</v>
      </c>
      <c r="AN2610" s="455" t="n">
        <v>0</v>
      </c>
      <c r="AO2610" s="455" t="n">
        <v>0</v>
      </c>
      <c r="AP2610" s="455" t="n">
        <v>0</v>
      </c>
      <c r="AQ2610" s="455" t="n">
        <v>0</v>
      </c>
      <c r="AR2610" s="418" t="inlineStr"/>
      <c r="AS2610" s="418" t="inlineStr">
        <is>
          <t>សេវាកម្មឯកសារ</t>
        </is>
      </c>
      <c r="AT2610" s="418" t="inlineStr">
        <is>
          <t>បានប្រកាសពន្ធ</t>
        </is>
      </c>
    </row>
    <row r="2611">
      <c r="A2611" s="417" t="n">
        <v>2602</v>
      </c>
      <c r="B2611" s="418" t="inlineStr">
        <is>
          <t>Import(Material)</t>
        </is>
      </c>
      <c r="C2611" s="418" t="inlineStr">
        <is>
          <t>អេហ្វ ដាប់បែលយូ អេហ្វ ហ៊្វុល វែល អេន នីស៊ីន ឡូជីស្ទីក</t>
        </is>
      </c>
      <c r="D2611" s="418" t="inlineStr">
        <is>
          <t>L001-100098630</t>
        </is>
      </c>
      <c r="E2611" s="418" t="inlineStr">
        <is>
          <t>TI22-4744</t>
        </is>
      </c>
      <c r="F2611" s="419" t="n">
        <v>44921</v>
      </c>
      <c r="G2611" s="420" t="n">
        <v>101040</v>
      </c>
      <c r="H2611" s="418" t="n"/>
      <c r="I2611" s="455" t="n">
        <v>101040</v>
      </c>
      <c r="J2611" s="418">
        <f>IF(L2611&lt;&gt;"",L2611,K2611)</f>
        <v/>
      </c>
      <c r="K2611" s="418">
        <f>IF(AND(T2611=TRUE, U2611=TRUE, V2611=TRUE), IF(W2611&lt;-0.05, "អនុញ្ញាត (អ្នកផ្គត់ផ្គង់ប្រកាសខ្វះ)", "បានប្រកាស (អនុញ្ញាត)"), IF(AND(T2611=FALSE, U2611=FALSE, V2611=FALSE), "ព្យួរទុក (មិនមានទិន្នន័យ)", "ប្រកាសខុស (ព្យួរទុក)"))</f>
        <v/>
      </c>
      <c r="L2611" s="418" t="inlineStr"/>
      <c r="M2611" s="418" t="inlineStr"/>
      <c r="N2611" s="455" t="n"/>
      <c r="O2611" s="455">
        <f>IF(W2611&lt;0,AI2611,I2611)</f>
        <v/>
      </c>
      <c r="P2611" s="455">
        <f>I2611-O2611</f>
        <v/>
      </c>
      <c r="Q2611" s="418" t="n"/>
      <c r="R2611" s="418" t="inlineStr">
        <is>
          <t>TI22-4744</t>
        </is>
      </c>
      <c r="S2611" s="418" t="inlineStr">
        <is>
          <t>TI22-4744</t>
        </is>
      </c>
      <c r="T2611" s="418">
        <f>R2611=S2611</f>
        <v/>
      </c>
      <c r="U2611" s="418">
        <f>AND(MONTH(F2611)=MONTH(Y2611), YEAR(F2611)=YEAR(Y2611))</f>
        <v/>
      </c>
      <c r="V2611" s="418">
        <f>AND(AC2611&lt;&gt;"", 'Company information'!D$4&lt;&gt;"", RIGHT(SUBSTITUTE(AC2611,"-",""),9)=RIGHT(SUBSTITUTE('Company information'!D$4,"-",""),9))</f>
        <v/>
      </c>
      <c r="W2611" s="418">
        <f>AI2611-I2611</f>
        <v/>
      </c>
      <c r="X2611" s="455" t="n"/>
      <c r="Y2611" s="419" t="n">
        <v>44921</v>
      </c>
      <c r="Z2611" s="418" t="inlineStr">
        <is>
          <t>TI22-4744</t>
        </is>
      </c>
      <c r="AA2611" s="418" t="inlineStr"/>
      <c r="AB2611" s="418" t="inlineStr">
        <is>
          <t>បុគ្គលជាប់អាករ</t>
        </is>
      </c>
      <c r="AC2611" s="418" t="inlineStr">
        <is>
          <t>L001-100067123</t>
        </is>
      </c>
      <c r="AD2611" s="418" t="inlineStr">
        <is>
          <t>រីឡាយអេប៊ល សូស អ៊ិនដាសស្រ្ទៀល (ខេមបូឌា)</t>
        </is>
      </c>
      <c r="AE2611" s="455" t="n">
        <v>1111438</v>
      </c>
      <c r="AF2611" s="455" t="n">
        <v>1010398</v>
      </c>
      <c r="AG2611" s="455" t="n">
        <v>0</v>
      </c>
      <c r="AH2611" s="455" t="n">
        <v>0</v>
      </c>
      <c r="AI2611" s="455" t="n">
        <v>101040</v>
      </c>
      <c r="AJ2611" s="455" t="n">
        <v>0</v>
      </c>
      <c r="AK2611" s="455" t="n">
        <v>0</v>
      </c>
      <c r="AL2611" s="455" t="n">
        <v>0</v>
      </c>
      <c r="AM2611" s="455" t="n">
        <v>0</v>
      </c>
      <c r="AN2611" s="455" t="n">
        <v>0</v>
      </c>
      <c r="AO2611" s="455" t="n">
        <v>0</v>
      </c>
      <c r="AP2611" s="455" t="n">
        <v>0</v>
      </c>
      <c r="AQ2611" s="455" t="n">
        <v>0</v>
      </c>
      <c r="AR2611" s="418" t="inlineStr"/>
      <c r="AS2611" s="418" t="inlineStr">
        <is>
          <t>សេវាកម្មឯកសារ</t>
        </is>
      </c>
      <c r="AT2611" s="418" t="inlineStr">
        <is>
          <t>បានប្រកាសពន្ធ</t>
        </is>
      </c>
    </row>
    <row r="2612">
      <c r="A2612" s="417" t="n">
        <v>2603</v>
      </c>
      <c r="B2612" s="418" t="inlineStr">
        <is>
          <t>Import(Material)</t>
        </is>
      </c>
      <c r="C2612" s="418" t="inlineStr">
        <is>
          <t>អេហ្វ ដាប់បែលយូ អេហ្វ ហ៊្វុល វែល អេន នីស៊ីន ឡូជីស្ទីក</t>
        </is>
      </c>
      <c r="D2612" s="418" t="inlineStr">
        <is>
          <t>L001-100098630</t>
        </is>
      </c>
      <c r="E2612" s="418" t="inlineStr">
        <is>
          <t>TI22-4740</t>
        </is>
      </c>
      <c r="F2612" s="419" t="n">
        <v>44921</v>
      </c>
      <c r="G2612" s="420" t="n">
        <v>101040</v>
      </c>
      <c r="H2612" s="418" t="n"/>
      <c r="I2612" s="455" t="n">
        <v>101040</v>
      </c>
      <c r="J2612" s="418">
        <f>IF(L2612&lt;&gt;"",L2612,K2612)</f>
        <v/>
      </c>
      <c r="K2612" s="418">
        <f>IF(AND(T2612=TRUE, U2612=TRUE, V2612=TRUE), IF(W2612&lt;-0.05, "អនុញ្ញាត (អ្នកផ្គត់ផ្គង់ប្រកាសខ្វះ)", "បានប្រកាស (អនុញ្ញាត)"), IF(AND(T2612=FALSE, U2612=FALSE, V2612=FALSE), "ព្យួរទុក (មិនមានទិន្នន័យ)", "ប្រកាសខុស (ព្យួរទុក)"))</f>
        <v/>
      </c>
      <c r="L2612" s="418" t="inlineStr"/>
      <c r="M2612" s="418" t="inlineStr"/>
      <c r="N2612" s="455" t="n"/>
      <c r="O2612" s="455">
        <f>IF(W2612&lt;0,AI2612,I2612)</f>
        <v/>
      </c>
      <c r="P2612" s="455">
        <f>I2612-O2612</f>
        <v/>
      </c>
      <c r="Q2612" s="418" t="n"/>
      <c r="R2612" s="418" t="inlineStr">
        <is>
          <t>TI22-4740</t>
        </is>
      </c>
      <c r="S2612" s="418" t="inlineStr">
        <is>
          <t>TI22-4740</t>
        </is>
      </c>
      <c r="T2612" s="418">
        <f>R2612=S2612</f>
        <v/>
      </c>
      <c r="U2612" s="418">
        <f>AND(MONTH(F2612)=MONTH(Y2612), YEAR(F2612)=YEAR(Y2612))</f>
        <v/>
      </c>
      <c r="V2612" s="418">
        <f>AND(AC2612&lt;&gt;"", 'Company information'!D$4&lt;&gt;"", RIGHT(SUBSTITUTE(AC2612,"-",""),9)=RIGHT(SUBSTITUTE('Company information'!D$4,"-",""),9))</f>
        <v/>
      </c>
      <c r="W2612" s="418">
        <f>AI2612-I2612</f>
        <v/>
      </c>
      <c r="X2612" s="455" t="n"/>
      <c r="Y2612" s="419" t="n">
        <v>44921</v>
      </c>
      <c r="Z2612" s="418" t="inlineStr">
        <is>
          <t>TI22-4740</t>
        </is>
      </c>
      <c r="AA2612" s="418" t="inlineStr"/>
      <c r="AB2612" s="418" t="inlineStr">
        <is>
          <t>បុគ្គលជាប់អាករ</t>
        </is>
      </c>
      <c r="AC2612" s="418" t="inlineStr">
        <is>
          <t>L001-100067123</t>
        </is>
      </c>
      <c r="AD2612" s="418" t="inlineStr">
        <is>
          <t>រីឡាយអេប៊ល សូស អ៊ិនដាសស្រ្ទៀល (ខេមបូឌា)</t>
        </is>
      </c>
      <c r="AE2612" s="455" t="n">
        <v>1111438</v>
      </c>
      <c r="AF2612" s="455" t="n">
        <v>1010398</v>
      </c>
      <c r="AG2612" s="455" t="n">
        <v>0</v>
      </c>
      <c r="AH2612" s="455" t="n">
        <v>0</v>
      </c>
      <c r="AI2612" s="455" t="n">
        <v>101040</v>
      </c>
      <c r="AJ2612" s="455" t="n">
        <v>0</v>
      </c>
      <c r="AK2612" s="455" t="n">
        <v>0</v>
      </c>
      <c r="AL2612" s="455" t="n">
        <v>0</v>
      </c>
      <c r="AM2612" s="455" t="n">
        <v>0</v>
      </c>
      <c r="AN2612" s="455" t="n">
        <v>0</v>
      </c>
      <c r="AO2612" s="455" t="n">
        <v>0</v>
      </c>
      <c r="AP2612" s="455" t="n">
        <v>0</v>
      </c>
      <c r="AQ2612" s="455" t="n">
        <v>0</v>
      </c>
      <c r="AR2612" s="418" t="inlineStr"/>
      <c r="AS2612" s="418" t="inlineStr">
        <is>
          <t>សេវាកម្មឯកសារ</t>
        </is>
      </c>
      <c r="AT2612" s="418" t="inlineStr">
        <is>
          <t>បានប្រកាសពន្ធ</t>
        </is>
      </c>
    </row>
    <row r="2613">
      <c r="A2613" s="417" t="n">
        <v>2604</v>
      </c>
      <c r="B2613" s="418" t="inlineStr">
        <is>
          <t>Import(Material)</t>
        </is>
      </c>
      <c r="C2613" s="418" t="inlineStr">
        <is>
          <t>អេហ្វ ដាប់បែលយូ អេហ្វ ហ៊្វុល វែល អេន នីស៊ីន ឡូជីស្ទីក</t>
        </is>
      </c>
      <c r="D2613" s="418" t="inlineStr">
        <is>
          <t>L001-100098630</t>
        </is>
      </c>
      <c r="E2613" s="418" t="inlineStr">
        <is>
          <t>TI22-4741</t>
        </is>
      </c>
      <c r="F2613" s="419" t="n">
        <v>44921</v>
      </c>
      <c r="G2613" s="420" t="n">
        <v>65001</v>
      </c>
      <c r="H2613" s="418" t="n"/>
      <c r="I2613" s="455" t="n">
        <v>65001</v>
      </c>
      <c r="J2613" s="418">
        <f>IF(L2613&lt;&gt;"",L2613,K2613)</f>
        <v/>
      </c>
      <c r="K2613" s="418">
        <f>IF(AND(T2613=TRUE, U2613=TRUE, V2613=TRUE), IF(W2613&lt;-0.05, "អនុញ្ញាត (អ្នកផ្គត់ផ្គង់ប្រកាសខ្វះ)", "បានប្រកាស (អនុញ្ញាត)"), IF(AND(T2613=FALSE, U2613=FALSE, V2613=FALSE), "ព្យួរទុក (មិនមានទិន្នន័យ)", "ប្រកាសខុស (ព្យួរទុក)"))</f>
        <v/>
      </c>
      <c r="L2613" s="418" t="inlineStr"/>
      <c r="M2613" s="418" t="inlineStr"/>
      <c r="N2613" s="455" t="n"/>
      <c r="O2613" s="455">
        <f>IF(W2613&lt;0,AI2613,I2613)</f>
        <v/>
      </c>
      <c r="P2613" s="455">
        <f>I2613-O2613</f>
        <v/>
      </c>
      <c r="Q2613" s="418" t="n"/>
      <c r="R2613" s="418" t="inlineStr">
        <is>
          <t>TI22-4741</t>
        </is>
      </c>
      <c r="S2613" s="418" t="inlineStr">
        <is>
          <t>TI22-4741</t>
        </is>
      </c>
      <c r="T2613" s="418">
        <f>R2613=S2613</f>
        <v/>
      </c>
      <c r="U2613" s="418">
        <f>AND(MONTH(F2613)=MONTH(Y2613), YEAR(F2613)=YEAR(Y2613))</f>
        <v/>
      </c>
      <c r="V2613" s="418">
        <f>AND(AC2613&lt;&gt;"", 'Company information'!D$4&lt;&gt;"", RIGHT(SUBSTITUTE(AC2613,"-",""),9)=RIGHT(SUBSTITUTE('Company information'!D$4,"-",""),9))</f>
        <v/>
      </c>
      <c r="W2613" s="418">
        <f>AI2613-I2613</f>
        <v/>
      </c>
      <c r="X2613" s="455" t="n"/>
      <c r="Y2613" s="419" t="n">
        <v>44921</v>
      </c>
      <c r="Z2613" s="418" t="inlineStr">
        <is>
          <t>TI22-4741</t>
        </is>
      </c>
      <c r="AA2613" s="418" t="inlineStr"/>
      <c r="AB2613" s="418" t="inlineStr">
        <is>
          <t>បុគ្គលជាប់អាករ</t>
        </is>
      </c>
      <c r="AC2613" s="418" t="inlineStr">
        <is>
          <t>L001-100067123</t>
        </is>
      </c>
      <c r="AD2613" s="418" t="inlineStr">
        <is>
          <t>រីឡាយអេប៊ល សូស អ៊ិនដាសស្រ្ទៀល (ខេមបូឌា)</t>
        </is>
      </c>
      <c r="AE2613" s="455" t="n">
        <v>715013</v>
      </c>
      <c r="AF2613" s="455" t="n">
        <v>650012</v>
      </c>
      <c r="AG2613" s="455" t="n">
        <v>0</v>
      </c>
      <c r="AH2613" s="455" t="n">
        <v>0</v>
      </c>
      <c r="AI2613" s="455" t="n">
        <v>65001</v>
      </c>
      <c r="AJ2613" s="455" t="n">
        <v>0</v>
      </c>
      <c r="AK2613" s="455" t="n">
        <v>0</v>
      </c>
      <c r="AL2613" s="455" t="n">
        <v>0</v>
      </c>
      <c r="AM2613" s="455" t="n">
        <v>0</v>
      </c>
      <c r="AN2613" s="455" t="n">
        <v>0</v>
      </c>
      <c r="AO2613" s="455" t="n">
        <v>0</v>
      </c>
      <c r="AP2613" s="455" t="n">
        <v>0</v>
      </c>
      <c r="AQ2613" s="455" t="n">
        <v>0</v>
      </c>
      <c r="AR2613" s="418" t="inlineStr"/>
      <c r="AS2613" s="418" t="inlineStr">
        <is>
          <t>សេវាកម្មឯកសារ</t>
        </is>
      </c>
      <c r="AT2613" s="418" t="inlineStr">
        <is>
          <t>បានប្រកាសពន្ធ</t>
        </is>
      </c>
    </row>
    <row r="2614">
      <c r="A2614" s="417" t="n">
        <v>2605</v>
      </c>
      <c r="B2614" s="418" t="inlineStr">
        <is>
          <t>Import(Material)</t>
        </is>
      </c>
      <c r="C2614" s="418" t="inlineStr">
        <is>
          <t>អេហ្វ ដាប់បែលយូ អេហ្វ ហ៊្វុល វែល អេន នីស៊ីន ឡូជីស្ទីក</t>
        </is>
      </c>
      <c r="D2614" s="418" t="inlineStr">
        <is>
          <t>L001-100098630</t>
        </is>
      </c>
      <c r="E2614" s="418" t="inlineStr">
        <is>
          <t>TI22-4743</t>
        </is>
      </c>
      <c r="F2614" s="419" t="n">
        <v>44921</v>
      </c>
      <c r="G2614" s="420" t="n">
        <v>65001</v>
      </c>
      <c r="H2614" s="418" t="n"/>
      <c r="I2614" s="455" t="n">
        <v>65001</v>
      </c>
      <c r="J2614" s="418">
        <f>IF(L2614&lt;&gt;"",L2614,K2614)</f>
        <v/>
      </c>
      <c r="K2614" s="418">
        <f>IF(AND(T2614=TRUE, U2614=TRUE, V2614=TRUE), IF(W2614&lt;-0.05, "អនុញ្ញាត (អ្នកផ្គត់ផ្គង់ប្រកាសខ្វះ)", "បានប្រកាស (អនុញ្ញាត)"), IF(AND(T2614=FALSE, U2614=FALSE, V2614=FALSE), "ព្យួរទុក (មិនមានទិន្នន័យ)", "ប្រកាសខុស (ព្យួរទុក)"))</f>
        <v/>
      </c>
      <c r="L2614" s="418" t="inlineStr"/>
      <c r="M2614" s="418" t="inlineStr"/>
      <c r="N2614" s="455" t="n"/>
      <c r="O2614" s="455">
        <f>IF(W2614&lt;0,AI2614,I2614)</f>
        <v/>
      </c>
      <c r="P2614" s="455">
        <f>I2614-O2614</f>
        <v/>
      </c>
      <c r="Q2614" s="418" t="n"/>
      <c r="R2614" s="418" t="inlineStr">
        <is>
          <t>TI22-4743</t>
        </is>
      </c>
      <c r="S2614" s="418" t="inlineStr">
        <is>
          <t>TI22-4743</t>
        </is>
      </c>
      <c r="T2614" s="418">
        <f>R2614=S2614</f>
        <v/>
      </c>
      <c r="U2614" s="418">
        <f>AND(MONTH(F2614)=MONTH(Y2614), YEAR(F2614)=YEAR(Y2614))</f>
        <v/>
      </c>
      <c r="V2614" s="418">
        <f>AND(AC2614&lt;&gt;"", 'Company information'!D$4&lt;&gt;"", RIGHT(SUBSTITUTE(AC2614,"-",""),9)=RIGHT(SUBSTITUTE('Company information'!D$4,"-",""),9))</f>
        <v/>
      </c>
      <c r="W2614" s="418">
        <f>AI2614-I2614</f>
        <v/>
      </c>
      <c r="X2614" s="455" t="n"/>
      <c r="Y2614" s="419" t="n">
        <v>44921</v>
      </c>
      <c r="Z2614" s="418" t="inlineStr">
        <is>
          <t>TI22-4743</t>
        </is>
      </c>
      <c r="AA2614" s="418" t="inlineStr"/>
      <c r="AB2614" s="418" t="inlineStr">
        <is>
          <t>បុគ្គលជាប់អាករ</t>
        </is>
      </c>
      <c r="AC2614" s="418" t="inlineStr">
        <is>
          <t>L001-100067123</t>
        </is>
      </c>
      <c r="AD2614" s="418" t="inlineStr">
        <is>
          <t>រីឡាយអេប៊ល សូស អ៊ិនដាសស្រ្ទៀល (ខេមបូឌា)</t>
        </is>
      </c>
      <c r="AE2614" s="455" t="n">
        <v>715013</v>
      </c>
      <c r="AF2614" s="455" t="n">
        <v>650012</v>
      </c>
      <c r="AG2614" s="455" t="n">
        <v>0</v>
      </c>
      <c r="AH2614" s="455" t="n">
        <v>0</v>
      </c>
      <c r="AI2614" s="455" t="n">
        <v>65001</v>
      </c>
      <c r="AJ2614" s="455" t="n">
        <v>0</v>
      </c>
      <c r="AK2614" s="455" t="n">
        <v>0</v>
      </c>
      <c r="AL2614" s="455" t="n">
        <v>0</v>
      </c>
      <c r="AM2614" s="455" t="n">
        <v>0</v>
      </c>
      <c r="AN2614" s="455" t="n">
        <v>0</v>
      </c>
      <c r="AO2614" s="455" t="n">
        <v>0</v>
      </c>
      <c r="AP2614" s="455" t="n">
        <v>0</v>
      </c>
      <c r="AQ2614" s="455" t="n">
        <v>0</v>
      </c>
      <c r="AR2614" s="418" t="inlineStr"/>
      <c r="AS2614" s="418" t="inlineStr">
        <is>
          <t>សេវាកម្មឯកសារ</t>
        </is>
      </c>
      <c r="AT2614" s="418" t="inlineStr">
        <is>
          <t>បានប្រកាសពន្ធ</t>
        </is>
      </c>
    </row>
    <row r="2615">
      <c r="A2615" s="417" t="n">
        <v>2606</v>
      </c>
      <c r="B2615" s="418" t="inlineStr">
        <is>
          <t>Import(Material)</t>
        </is>
      </c>
      <c r="C2615" s="418" t="inlineStr">
        <is>
          <t>អេហ្វ ដាប់បែលយូ អេហ្វ ហ៊្វុល វែល អេន នីស៊ីន ឡូជីស្ទីក</t>
        </is>
      </c>
      <c r="D2615" s="418" t="inlineStr">
        <is>
          <t>L001-100098630</t>
        </is>
      </c>
      <c r="E2615" s="418" t="inlineStr">
        <is>
          <t>TI22-4742</t>
        </is>
      </c>
      <c r="F2615" s="419" t="n">
        <v>44921</v>
      </c>
      <c r="G2615" s="420" t="n">
        <v>65001</v>
      </c>
      <c r="H2615" s="418" t="n"/>
      <c r="I2615" s="455" t="n">
        <v>65001</v>
      </c>
      <c r="J2615" s="418">
        <f>IF(L2615&lt;&gt;"",L2615,K2615)</f>
        <v/>
      </c>
      <c r="K2615" s="418">
        <f>IF(AND(T2615=TRUE, U2615=TRUE, V2615=TRUE), IF(W2615&lt;-0.05, "អនុញ្ញាត (អ្នកផ្គត់ផ្គង់ប្រកាសខ្វះ)", "បានប្រកាស (អនុញ្ញាត)"), IF(AND(T2615=FALSE, U2615=FALSE, V2615=FALSE), "ព្យួរទុក (មិនមានទិន្នន័យ)", "ប្រកាសខុស (ព្យួរទុក)"))</f>
        <v/>
      </c>
      <c r="L2615" s="418" t="inlineStr"/>
      <c r="M2615" s="418" t="inlineStr"/>
      <c r="N2615" s="455" t="n"/>
      <c r="O2615" s="455">
        <f>IF(W2615&lt;0,AI2615,I2615)</f>
        <v/>
      </c>
      <c r="P2615" s="455">
        <f>I2615-O2615</f>
        <v/>
      </c>
      <c r="Q2615" s="418" t="n"/>
      <c r="R2615" s="418" t="inlineStr">
        <is>
          <t>TI22-4742</t>
        </is>
      </c>
      <c r="S2615" s="418" t="inlineStr">
        <is>
          <t>TI22-4742</t>
        </is>
      </c>
      <c r="T2615" s="418">
        <f>R2615=S2615</f>
        <v/>
      </c>
      <c r="U2615" s="418">
        <f>AND(MONTH(F2615)=MONTH(Y2615), YEAR(F2615)=YEAR(Y2615))</f>
        <v/>
      </c>
      <c r="V2615" s="418">
        <f>AND(AC2615&lt;&gt;"", 'Company information'!D$4&lt;&gt;"", RIGHT(SUBSTITUTE(AC2615,"-",""),9)=RIGHT(SUBSTITUTE('Company information'!D$4,"-",""),9))</f>
        <v/>
      </c>
      <c r="W2615" s="418">
        <f>AI2615-I2615</f>
        <v/>
      </c>
      <c r="X2615" s="455" t="n"/>
      <c r="Y2615" s="419" t="n">
        <v>44921</v>
      </c>
      <c r="Z2615" s="418" t="inlineStr">
        <is>
          <t>TI22-4742</t>
        </is>
      </c>
      <c r="AA2615" s="418" t="inlineStr"/>
      <c r="AB2615" s="418" t="inlineStr">
        <is>
          <t>បុគ្គលជាប់អាករ</t>
        </is>
      </c>
      <c r="AC2615" s="418" t="inlineStr">
        <is>
          <t>L001-100067123</t>
        </is>
      </c>
      <c r="AD2615" s="418" t="inlineStr">
        <is>
          <t>រីឡាយអេប៊ល សូស អ៊ិនដាសស្រ្ទៀល (ខេមបូឌា)</t>
        </is>
      </c>
      <c r="AE2615" s="455" t="n">
        <v>715013</v>
      </c>
      <c r="AF2615" s="455" t="n">
        <v>650012</v>
      </c>
      <c r="AG2615" s="455" t="n">
        <v>0</v>
      </c>
      <c r="AH2615" s="455" t="n">
        <v>0</v>
      </c>
      <c r="AI2615" s="455" t="n">
        <v>65001</v>
      </c>
      <c r="AJ2615" s="455" t="n">
        <v>0</v>
      </c>
      <c r="AK2615" s="455" t="n">
        <v>0</v>
      </c>
      <c r="AL2615" s="455" t="n">
        <v>0</v>
      </c>
      <c r="AM2615" s="455" t="n">
        <v>0</v>
      </c>
      <c r="AN2615" s="455" t="n">
        <v>0</v>
      </c>
      <c r="AO2615" s="455" t="n">
        <v>0</v>
      </c>
      <c r="AP2615" s="455" t="n">
        <v>0</v>
      </c>
      <c r="AQ2615" s="455" t="n">
        <v>0</v>
      </c>
      <c r="AR2615" s="418" t="inlineStr"/>
      <c r="AS2615" s="418" t="inlineStr">
        <is>
          <t>សេវាកម្មឯកសារ</t>
        </is>
      </c>
      <c r="AT2615" s="418" t="inlineStr">
        <is>
          <t>បានប្រកាសពន្ធ</t>
        </is>
      </c>
    </row>
    <row r="2616">
      <c r="A2616" s="417" t="n">
        <v>2607</v>
      </c>
      <c r="B2616" s="418" t="inlineStr">
        <is>
          <t>Import(Material)</t>
        </is>
      </c>
      <c r="C2616" s="418" t="inlineStr">
        <is>
          <t>អេហ្វ ដាប់បែលយូ អេហ្វ ហ៊្វុល វែល អេន នីស៊ីន ឡូជីស្ទីក</t>
        </is>
      </c>
      <c r="D2616" s="418" t="inlineStr">
        <is>
          <t>L001-100098630</t>
        </is>
      </c>
      <c r="E2616" s="418" t="inlineStr">
        <is>
          <t>TI22-4630</t>
        </is>
      </c>
      <c r="F2616" s="419" t="n">
        <v>44911</v>
      </c>
      <c r="G2616" s="420" t="n">
        <v>64954</v>
      </c>
      <c r="H2616" s="418" t="n"/>
      <c r="I2616" s="455" t="n">
        <v>64954</v>
      </c>
      <c r="J2616" s="418">
        <f>IF(L2616&lt;&gt;"",L2616,K2616)</f>
        <v/>
      </c>
      <c r="K2616" s="418">
        <f>IF(AND(T2616=TRUE, U2616=TRUE, V2616=TRUE), IF(W2616&lt;-0.05, "អនុញ្ញាត (អ្នកផ្គត់ផ្គង់ប្រកាសខ្វះ)", "បានប្រកាស (អនុញ្ញាត)"), IF(AND(T2616=FALSE, U2616=FALSE, V2616=FALSE), "ព្យួរទុក (មិនមានទិន្នន័យ)", "ប្រកាសខុស (ព្យួរទុក)"))</f>
        <v/>
      </c>
      <c r="L2616" s="418" t="inlineStr"/>
      <c r="M2616" s="418" t="inlineStr"/>
      <c r="N2616" s="455" t="n"/>
      <c r="O2616" s="455">
        <f>IF(W2616&lt;0,AI2616,I2616)</f>
        <v/>
      </c>
      <c r="P2616" s="455">
        <f>I2616-O2616</f>
        <v/>
      </c>
      <c r="Q2616" s="418" t="n"/>
      <c r="R2616" s="418" t="inlineStr">
        <is>
          <t>TI22-4630</t>
        </is>
      </c>
      <c r="S2616" s="418" t="inlineStr">
        <is>
          <t>TI22-4630</t>
        </is>
      </c>
      <c r="T2616" s="418">
        <f>R2616=S2616</f>
        <v/>
      </c>
      <c r="U2616" s="418">
        <f>AND(MONTH(F2616)=MONTH(Y2616), YEAR(F2616)=YEAR(Y2616))</f>
        <v/>
      </c>
      <c r="V2616" s="418">
        <f>AND(AC2616&lt;&gt;"", 'Company information'!D$4&lt;&gt;"", RIGHT(SUBSTITUTE(AC2616,"-",""),9)=RIGHT(SUBSTITUTE('Company information'!D$4,"-",""),9))</f>
        <v/>
      </c>
      <c r="W2616" s="418">
        <f>AI2616-I2616</f>
        <v/>
      </c>
      <c r="X2616" s="455" t="n"/>
      <c r="Y2616" s="419" t="n">
        <v>44911</v>
      </c>
      <c r="Z2616" s="418" t="inlineStr">
        <is>
          <t>TI22-4630</t>
        </is>
      </c>
      <c r="AA2616" s="418" t="inlineStr"/>
      <c r="AB2616" s="418" t="inlineStr">
        <is>
          <t>បុគ្គលជាប់អាករ</t>
        </is>
      </c>
      <c r="AC2616" s="418" t="inlineStr">
        <is>
          <t>L001-100067123</t>
        </is>
      </c>
      <c r="AD2616" s="418" t="inlineStr">
        <is>
          <t>រីឡាយអេប៊ល សូស អ៊ិនដាសស្រ្ទៀល (ខេមបូឌា)</t>
        </is>
      </c>
      <c r="AE2616" s="455" t="n">
        <v>714492</v>
      </c>
      <c r="AF2616" s="455" t="n">
        <v>649538</v>
      </c>
      <c r="AG2616" s="455" t="n">
        <v>0</v>
      </c>
      <c r="AH2616" s="455" t="n">
        <v>0</v>
      </c>
      <c r="AI2616" s="455" t="n">
        <v>64954</v>
      </c>
      <c r="AJ2616" s="455" t="n">
        <v>0</v>
      </c>
      <c r="AK2616" s="455" t="n">
        <v>0</v>
      </c>
      <c r="AL2616" s="455" t="n">
        <v>0</v>
      </c>
      <c r="AM2616" s="455" t="n">
        <v>0</v>
      </c>
      <c r="AN2616" s="455" t="n">
        <v>0</v>
      </c>
      <c r="AO2616" s="455" t="n">
        <v>0</v>
      </c>
      <c r="AP2616" s="455" t="n">
        <v>0</v>
      </c>
      <c r="AQ2616" s="455" t="n">
        <v>0</v>
      </c>
      <c r="AR2616" s="418" t="inlineStr"/>
      <c r="AS2616" s="418" t="inlineStr">
        <is>
          <t>សេវាកម្មឯកសារ</t>
        </is>
      </c>
      <c r="AT2616" s="418" t="inlineStr">
        <is>
          <t>បានប្រកាសពន្ធ</t>
        </is>
      </c>
    </row>
    <row r="2617">
      <c r="A2617" s="417" t="n">
        <v>2608</v>
      </c>
      <c r="B2617" s="418" t="inlineStr">
        <is>
          <t>Import(Material)</t>
        </is>
      </c>
      <c r="C2617" s="418" t="inlineStr">
        <is>
          <t>អេហ្វ ដាប់បែលយូ អេហ្វ ហ៊្វុល វែល អេន នីស៊ីន ឡូជីស្ទីក</t>
        </is>
      </c>
      <c r="D2617" s="418" t="inlineStr">
        <is>
          <t>L001-100098630</t>
        </is>
      </c>
      <c r="E2617" s="418" t="inlineStr">
        <is>
          <t>TI22-4631</t>
        </is>
      </c>
      <c r="F2617" s="419" t="n">
        <v>44911</v>
      </c>
      <c r="G2617" s="420" t="n">
        <v>64954</v>
      </c>
      <c r="H2617" s="418" t="n"/>
      <c r="I2617" s="455" t="n">
        <v>64954</v>
      </c>
      <c r="J2617" s="418">
        <f>IF(L2617&lt;&gt;"",L2617,K2617)</f>
        <v/>
      </c>
      <c r="K2617" s="418">
        <f>IF(AND(T2617=TRUE, U2617=TRUE, V2617=TRUE), IF(W2617&lt;-0.05, "អនុញ្ញាត (អ្នកផ្គត់ផ្គង់ប្រកាសខ្វះ)", "បានប្រកាស (អនុញ្ញាត)"), IF(AND(T2617=FALSE, U2617=FALSE, V2617=FALSE), "ព្យួរទុក (មិនមានទិន្នន័យ)", "ប្រកាសខុស (ព្យួរទុក)"))</f>
        <v/>
      </c>
      <c r="L2617" s="418" t="inlineStr"/>
      <c r="M2617" s="418" t="inlineStr"/>
      <c r="N2617" s="455" t="n"/>
      <c r="O2617" s="455">
        <f>IF(W2617&lt;0,AI2617,I2617)</f>
        <v/>
      </c>
      <c r="P2617" s="455">
        <f>I2617-O2617</f>
        <v/>
      </c>
      <c r="Q2617" s="418" t="n"/>
      <c r="R2617" s="418" t="inlineStr">
        <is>
          <t>TI22-4631</t>
        </is>
      </c>
      <c r="S2617" s="418" t="inlineStr">
        <is>
          <t>TI22-4631</t>
        </is>
      </c>
      <c r="T2617" s="418">
        <f>R2617=S2617</f>
        <v/>
      </c>
      <c r="U2617" s="418">
        <f>AND(MONTH(F2617)=MONTH(Y2617), YEAR(F2617)=YEAR(Y2617))</f>
        <v/>
      </c>
      <c r="V2617" s="418">
        <f>AND(AC2617&lt;&gt;"", 'Company information'!D$4&lt;&gt;"", RIGHT(SUBSTITUTE(AC2617,"-",""),9)=RIGHT(SUBSTITUTE('Company information'!D$4,"-",""),9))</f>
        <v/>
      </c>
      <c r="W2617" s="418">
        <f>AI2617-I2617</f>
        <v/>
      </c>
      <c r="X2617" s="455" t="n"/>
      <c r="Y2617" s="419" t="n">
        <v>44911</v>
      </c>
      <c r="Z2617" s="418" t="inlineStr">
        <is>
          <t>TI22-4631</t>
        </is>
      </c>
      <c r="AA2617" s="418" t="inlineStr"/>
      <c r="AB2617" s="418" t="inlineStr">
        <is>
          <t>បុគ្គលជាប់អាករ</t>
        </is>
      </c>
      <c r="AC2617" s="418" t="inlineStr">
        <is>
          <t>L001-100067123</t>
        </is>
      </c>
      <c r="AD2617" s="418" t="inlineStr">
        <is>
          <t>រីឡាយអេប៊ល សូស អ៊ិនដាសស្រ្ទៀល (ខេមបូឌា)</t>
        </is>
      </c>
      <c r="AE2617" s="455" t="n">
        <v>714492</v>
      </c>
      <c r="AF2617" s="455" t="n">
        <v>649538</v>
      </c>
      <c r="AG2617" s="455" t="n">
        <v>0</v>
      </c>
      <c r="AH2617" s="455" t="n">
        <v>0</v>
      </c>
      <c r="AI2617" s="455" t="n">
        <v>64954</v>
      </c>
      <c r="AJ2617" s="455" t="n">
        <v>0</v>
      </c>
      <c r="AK2617" s="455" t="n">
        <v>0</v>
      </c>
      <c r="AL2617" s="455" t="n">
        <v>0</v>
      </c>
      <c r="AM2617" s="455" t="n">
        <v>0</v>
      </c>
      <c r="AN2617" s="455" t="n">
        <v>0</v>
      </c>
      <c r="AO2617" s="455" t="n">
        <v>0</v>
      </c>
      <c r="AP2617" s="455" t="n">
        <v>0</v>
      </c>
      <c r="AQ2617" s="455" t="n">
        <v>0</v>
      </c>
      <c r="AR2617" s="418" t="inlineStr"/>
      <c r="AS2617" s="418" t="inlineStr">
        <is>
          <t>សេវាកម្មឯកសារ</t>
        </is>
      </c>
      <c r="AT2617" s="418" t="inlineStr">
        <is>
          <t>បានប្រកាសពន្ធ</t>
        </is>
      </c>
    </row>
    <row r="2618">
      <c r="A2618" s="417" t="n">
        <v>2609</v>
      </c>
      <c r="B2618" s="418" t="inlineStr">
        <is>
          <t>Import(Material)</t>
        </is>
      </c>
      <c r="C2618" s="418" t="inlineStr">
        <is>
          <t>អេហ្វ ដាប់បែលយូ អេហ្វ ហ៊្វុល វែល អេន នីស៊ីន ឡូជីស្ទីក</t>
        </is>
      </c>
      <c r="D2618" s="418" t="inlineStr">
        <is>
          <t>L001-100098630</t>
        </is>
      </c>
      <c r="E2618" s="418" t="inlineStr">
        <is>
          <t>TI22-4634</t>
        </is>
      </c>
      <c r="F2618" s="419" t="n">
        <v>44911</v>
      </c>
      <c r="G2618" s="420" t="n">
        <v>64954</v>
      </c>
      <c r="H2618" s="418" t="n"/>
      <c r="I2618" s="455" t="n">
        <v>64954</v>
      </c>
      <c r="J2618" s="418">
        <f>IF(L2618&lt;&gt;"",L2618,K2618)</f>
        <v/>
      </c>
      <c r="K2618" s="418">
        <f>IF(AND(T2618=TRUE, U2618=TRUE, V2618=TRUE), IF(W2618&lt;-0.05, "អនុញ្ញាត (អ្នកផ្គត់ផ្គង់ប្រកាសខ្វះ)", "បានប្រកាស (អនុញ្ញាត)"), IF(AND(T2618=FALSE, U2618=FALSE, V2618=FALSE), "ព្យួរទុក (មិនមានទិន្នន័យ)", "ប្រកាសខុស (ព្យួរទុក)"))</f>
        <v/>
      </c>
      <c r="L2618" s="418" t="inlineStr"/>
      <c r="M2618" s="418" t="inlineStr"/>
      <c r="N2618" s="455" t="n"/>
      <c r="O2618" s="455">
        <f>IF(W2618&lt;0,AI2618,I2618)</f>
        <v/>
      </c>
      <c r="P2618" s="455">
        <f>I2618-O2618</f>
        <v/>
      </c>
      <c r="Q2618" s="418" t="n"/>
      <c r="R2618" s="418" t="inlineStr">
        <is>
          <t>TI22-4634</t>
        </is>
      </c>
      <c r="S2618" s="418" t="inlineStr">
        <is>
          <t>TI22-4634</t>
        </is>
      </c>
      <c r="T2618" s="418">
        <f>R2618=S2618</f>
        <v/>
      </c>
      <c r="U2618" s="418">
        <f>AND(MONTH(F2618)=MONTH(Y2618), YEAR(F2618)=YEAR(Y2618))</f>
        <v/>
      </c>
      <c r="V2618" s="418">
        <f>AND(AC2618&lt;&gt;"", 'Company information'!D$4&lt;&gt;"", RIGHT(SUBSTITUTE(AC2618,"-",""),9)=RIGHT(SUBSTITUTE('Company information'!D$4,"-",""),9))</f>
        <v/>
      </c>
      <c r="W2618" s="418">
        <f>AI2618-I2618</f>
        <v/>
      </c>
      <c r="X2618" s="455" t="n"/>
      <c r="Y2618" s="419" t="n">
        <v>44911</v>
      </c>
      <c r="Z2618" s="418" t="inlineStr">
        <is>
          <t>TI22-4634</t>
        </is>
      </c>
      <c r="AA2618" s="418" t="inlineStr"/>
      <c r="AB2618" s="418" t="inlineStr">
        <is>
          <t>បុគ្គលជាប់អាករ</t>
        </is>
      </c>
      <c r="AC2618" s="418" t="inlineStr">
        <is>
          <t>L001-100067123</t>
        </is>
      </c>
      <c r="AD2618" s="418" t="inlineStr">
        <is>
          <t>រីឡាយអេប៊ល សូស អ៊ិនដាសស្រ្ទៀល (ខេមបូឌា)</t>
        </is>
      </c>
      <c r="AE2618" s="455" t="n">
        <v>714492</v>
      </c>
      <c r="AF2618" s="455" t="n">
        <v>649538</v>
      </c>
      <c r="AG2618" s="455" t="n">
        <v>0</v>
      </c>
      <c r="AH2618" s="455" t="n">
        <v>0</v>
      </c>
      <c r="AI2618" s="455" t="n">
        <v>64954</v>
      </c>
      <c r="AJ2618" s="455" t="n">
        <v>0</v>
      </c>
      <c r="AK2618" s="455" t="n">
        <v>0</v>
      </c>
      <c r="AL2618" s="455" t="n">
        <v>0</v>
      </c>
      <c r="AM2618" s="455" t="n">
        <v>0</v>
      </c>
      <c r="AN2618" s="455" t="n">
        <v>0</v>
      </c>
      <c r="AO2618" s="455" t="n">
        <v>0</v>
      </c>
      <c r="AP2618" s="455" t="n">
        <v>0</v>
      </c>
      <c r="AQ2618" s="455" t="n">
        <v>0</v>
      </c>
      <c r="AR2618" s="418" t="inlineStr"/>
      <c r="AS2618" s="418" t="inlineStr">
        <is>
          <t>សេវាកម្មឯកសារ</t>
        </is>
      </c>
      <c r="AT2618" s="418" t="inlineStr">
        <is>
          <t>បានប្រកាសពន្ធ</t>
        </is>
      </c>
    </row>
    <row r="2619">
      <c r="A2619" s="417" t="n">
        <v>2610</v>
      </c>
      <c r="B2619" s="418" t="inlineStr">
        <is>
          <t>Import(Material)</t>
        </is>
      </c>
      <c r="C2619" s="418" t="inlineStr">
        <is>
          <t>អេហ្វ ដាប់បែលយូ អេហ្វ ហ៊្វុល វែល អេន នីស៊ីន ឡូជីស្ទីក</t>
        </is>
      </c>
      <c r="D2619" s="418" t="inlineStr">
        <is>
          <t>L001-100098630</t>
        </is>
      </c>
      <c r="E2619" s="418" t="inlineStr">
        <is>
          <t>TI22-4632</t>
        </is>
      </c>
      <c r="F2619" s="419" t="n">
        <v>44911</v>
      </c>
      <c r="G2619" s="420" t="n">
        <v>72066</v>
      </c>
      <c r="H2619" s="418" t="n"/>
      <c r="I2619" s="455" t="n">
        <v>72066</v>
      </c>
      <c r="J2619" s="418">
        <f>IF(L2619&lt;&gt;"",L2619,K2619)</f>
        <v/>
      </c>
      <c r="K2619" s="418">
        <f>IF(AND(T2619=TRUE, U2619=TRUE, V2619=TRUE), IF(W2619&lt;-0.05, "អនុញ្ញាត (អ្នកផ្គត់ផ្គង់ប្រកាសខ្វះ)", "បានប្រកាស (អនុញ្ញាត)"), IF(AND(T2619=FALSE, U2619=FALSE, V2619=FALSE), "ព្យួរទុក (មិនមានទិន្នន័យ)", "ប្រកាសខុស (ព្យួរទុក)"))</f>
        <v/>
      </c>
      <c r="L2619" s="418" t="inlineStr"/>
      <c r="M2619" s="418" t="inlineStr"/>
      <c r="N2619" s="455" t="n"/>
      <c r="O2619" s="455">
        <f>IF(W2619&lt;0,AI2619,I2619)</f>
        <v/>
      </c>
      <c r="P2619" s="455">
        <f>I2619-O2619</f>
        <v/>
      </c>
      <c r="Q2619" s="418" t="n"/>
      <c r="R2619" s="418" t="inlineStr">
        <is>
          <t>TI22-4632</t>
        </is>
      </c>
      <c r="S2619" s="418" t="inlineStr">
        <is>
          <t>TI22-4632</t>
        </is>
      </c>
      <c r="T2619" s="418">
        <f>R2619=S2619</f>
        <v/>
      </c>
      <c r="U2619" s="418">
        <f>AND(MONTH(F2619)=MONTH(Y2619), YEAR(F2619)=YEAR(Y2619))</f>
        <v/>
      </c>
      <c r="V2619" s="418">
        <f>AND(AC2619&lt;&gt;"", 'Company information'!D$4&lt;&gt;"", RIGHT(SUBSTITUTE(AC2619,"-",""),9)=RIGHT(SUBSTITUTE('Company information'!D$4,"-",""),9))</f>
        <v/>
      </c>
      <c r="W2619" s="418">
        <f>AI2619-I2619</f>
        <v/>
      </c>
      <c r="X2619" s="455" t="n"/>
      <c r="Y2619" s="419" t="n">
        <v>44911</v>
      </c>
      <c r="Z2619" s="418" t="inlineStr">
        <is>
          <t>TI22-4632</t>
        </is>
      </c>
      <c r="AA2619" s="418" t="inlineStr"/>
      <c r="AB2619" s="418" t="inlineStr">
        <is>
          <t>បុគ្គលជាប់អាករ</t>
        </is>
      </c>
      <c r="AC2619" s="418" t="inlineStr">
        <is>
          <t>L001-100067123</t>
        </is>
      </c>
      <c r="AD2619" s="418" t="inlineStr">
        <is>
          <t>រីឡាយអេប៊ល សូស អ៊ិនដាសស្រ្ទៀល (ខេមបូឌា)</t>
        </is>
      </c>
      <c r="AE2619" s="455" t="n">
        <v>792724</v>
      </c>
      <c r="AF2619" s="455" t="n">
        <v>720658</v>
      </c>
      <c r="AG2619" s="455" t="n">
        <v>0</v>
      </c>
      <c r="AH2619" s="455" t="n">
        <v>0</v>
      </c>
      <c r="AI2619" s="455" t="n">
        <v>72066</v>
      </c>
      <c r="AJ2619" s="455" t="n">
        <v>0</v>
      </c>
      <c r="AK2619" s="455" t="n">
        <v>0</v>
      </c>
      <c r="AL2619" s="455" t="n">
        <v>0</v>
      </c>
      <c r="AM2619" s="455" t="n">
        <v>0</v>
      </c>
      <c r="AN2619" s="455" t="n">
        <v>0</v>
      </c>
      <c r="AO2619" s="455" t="n">
        <v>0</v>
      </c>
      <c r="AP2619" s="455" t="n">
        <v>0</v>
      </c>
      <c r="AQ2619" s="455" t="n">
        <v>0</v>
      </c>
      <c r="AR2619" s="418" t="inlineStr"/>
      <c r="AS2619" s="418" t="inlineStr">
        <is>
          <t>សេវាកម្មឯកសារ</t>
        </is>
      </c>
      <c r="AT2619" s="418" t="inlineStr">
        <is>
          <t>បានប្រកាសពន្ធ</t>
        </is>
      </c>
    </row>
    <row r="2620">
      <c r="A2620" s="417" t="n">
        <v>2611</v>
      </c>
      <c r="B2620" s="418" t="inlineStr">
        <is>
          <t>Import(Material)</t>
        </is>
      </c>
      <c r="C2620" s="418" t="inlineStr">
        <is>
          <t>អេហ្វ ដាប់បែលយូ អេហ្វ ហ៊្វុល វែល អេន នីស៊ីន ឡូជីស្ទីក</t>
        </is>
      </c>
      <c r="D2620" s="418" t="inlineStr">
        <is>
          <t>L001-100098630</t>
        </is>
      </c>
      <c r="E2620" s="418" t="inlineStr">
        <is>
          <t>TI22-4629</t>
        </is>
      </c>
      <c r="F2620" s="419" t="n">
        <v>44911</v>
      </c>
      <c r="G2620" s="420" t="n">
        <v>50565</v>
      </c>
      <c r="H2620" s="418" t="n"/>
      <c r="I2620" s="455" t="n">
        <v>50565</v>
      </c>
      <c r="J2620" s="418">
        <f>IF(L2620&lt;&gt;"",L2620,K2620)</f>
        <v/>
      </c>
      <c r="K2620" s="418">
        <f>IF(AND(T2620=TRUE, U2620=TRUE, V2620=TRUE), IF(W2620&lt;-0.05, "អនុញ្ញាត (អ្នកផ្គត់ផ្គង់ប្រកាសខ្វះ)", "បានប្រកាស (អនុញ្ញាត)"), IF(AND(T2620=FALSE, U2620=FALSE, V2620=FALSE), "ព្យួរទុក (មិនមានទិន្នន័យ)", "ប្រកាសខុស (ព្យួរទុក)"))</f>
        <v/>
      </c>
      <c r="L2620" s="418" t="inlineStr"/>
      <c r="M2620" s="418" t="inlineStr"/>
      <c r="N2620" s="455" t="n"/>
      <c r="O2620" s="455">
        <f>IF(W2620&lt;0,AI2620,I2620)</f>
        <v/>
      </c>
      <c r="P2620" s="455">
        <f>I2620-O2620</f>
        <v/>
      </c>
      <c r="Q2620" s="418" t="n"/>
      <c r="R2620" s="418" t="inlineStr">
        <is>
          <t>TI22-4629</t>
        </is>
      </c>
      <c r="S2620" s="418" t="inlineStr">
        <is>
          <t>TI22-4629</t>
        </is>
      </c>
      <c r="T2620" s="418">
        <f>R2620=S2620</f>
        <v/>
      </c>
      <c r="U2620" s="418">
        <f>AND(MONTH(F2620)=MONTH(Y2620), YEAR(F2620)=YEAR(Y2620))</f>
        <v/>
      </c>
      <c r="V2620" s="418">
        <f>AND(AC2620&lt;&gt;"", 'Company information'!D$4&lt;&gt;"", RIGHT(SUBSTITUTE(AC2620,"-",""),9)=RIGHT(SUBSTITUTE('Company information'!D$4,"-",""),9))</f>
        <v/>
      </c>
      <c r="W2620" s="418">
        <f>AI2620-I2620</f>
        <v/>
      </c>
      <c r="X2620" s="455" t="n"/>
      <c r="Y2620" s="419" t="n">
        <v>44911</v>
      </c>
      <c r="Z2620" s="418" t="inlineStr">
        <is>
          <t>TI22-4629</t>
        </is>
      </c>
      <c r="AA2620" s="418" t="inlineStr"/>
      <c r="AB2620" s="418" t="inlineStr">
        <is>
          <t>បុគ្គលជាប់អាករ</t>
        </is>
      </c>
      <c r="AC2620" s="418" t="inlineStr">
        <is>
          <t>L001-100067123</t>
        </is>
      </c>
      <c r="AD2620" s="418" t="inlineStr">
        <is>
          <t>រីឡាយអេប៊ល សូស អ៊ិនដាសស្រ្ទៀល (ខេមបូឌា)</t>
        </is>
      </c>
      <c r="AE2620" s="455" t="n">
        <v>556218</v>
      </c>
      <c r="AF2620" s="455" t="n">
        <v>505653</v>
      </c>
      <c r="AG2620" s="455" t="n">
        <v>0</v>
      </c>
      <c r="AH2620" s="455" t="n">
        <v>0</v>
      </c>
      <c r="AI2620" s="455" t="n">
        <v>50565</v>
      </c>
      <c r="AJ2620" s="455" t="n">
        <v>0</v>
      </c>
      <c r="AK2620" s="455" t="n">
        <v>0</v>
      </c>
      <c r="AL2620" s="455" t="n">
        <v>0</v>
      </c>
      <c r="AM2620" s="455" t="n">
        <v>0</v>
      </c>
      <c r="AN2620" s="455" t="n">
        <v>0</v>
      </c>
      <c r="AO2620" s="455" t="n">
        <v>0</v>
      </c>
      <c r="AP2620" s="455" t="n">
        <v>0</v>
      </c>
      <c r="AQ2620" s="455" t="n">
        <v>0</v>
      </c>
      <c r="AR2620" s="418" t="inlineStr"/>
      <c r="AS2620" s="418" t="inlineStr">
        <is>
          <t>សេវាកម្មឯកសារ</t>
        </is>
      </c>
      <c r="AT2620" s="418" t="inlineStr">
        <is>
          <t>បានប្រកាសពន្ធ</t>
        </is>
      </c>
    </row>
    <row r="2621">
      <c r="A2621" s="417" t="n">
        <v>2612</v>
      </c>
      <c r="B2621" s="418" t="inlineStr">
        <is>
          <t>Import(Material)</t>
        </is>
      </c>
      <c r="C2621" s="418" t="inlineStr">
        <is>
          <t>អេហ្វ ដាប់បែលយូ អេហ្វ ហ៊្វុល វែល អេន នីស៊ីន ឡូជីស្ទីក</t>
        </is>
      </c>
      <c r="D2621" s="418" t="inlineStr">
        <is>
          <t>L001-100098630</t>
        </is>
      </c>
      <c r="E2621" s="418" t="inlineStr">
        <is>
          <t>TI22-4633</t>
        </is>
      </c>
      <c r="F2621" s="419" t="n">
        <v>44911</v>
      </c>
      <c r="G2621" s="420" t="n">
        <v>64954</v>
      </c>
      <c r="H2621" s="418" t="n"/>
      <c r="I2621" s="455" t="n">
        <v>64954</v>
      </c>
      <c r="J2621" s="418">
        <f>IF(L2621&lt;&gt;"",L2621,K2621)</f>
        <v/>
      </c>
      <c r="K2621" s="418">
        <f>IF(AND(T2621=TRUE, U2621=TRUE, V2621=TRUE), IF(W2621&lt;-0.05, "អនុញ្ញាត (អ្នកផ្គត់ផ្គង់ប្រកាសខ្វះ)", "បានប្រកាស (អនុញ្ញាត)"), IF(AND(T2621=FALSE, U2621=FALSE, V2621=FALSE), "ព្យួរទុក (មិនមានទិន្នន័យ)", "ប្រកាសខុស (ព្យួរទុក)"))</f>
        <v/>
      </c>
      <c r="L2621" s="418" t="inlineStr"/>
      <c r="M2621" s="418" t="inlineStr"/>
      <c r="N2621" s="455" t="n"/>
      <c r="O2621" s="455">
        <f>IF(W2621&lt;0,AI2621,I2621)</f>
        <v/>
      </c>
      <c r="P2621" s="455">
        <f>I2621-O2621</f>
        <v/>
      </c>
      <c r="Q2621" s="418" t="n"/>
      <c r="R2621" s="418" t="inlineStr">
        <is>
          <t>TI22-4633</t>
        </is>
      </c>
      <c r="S2621" s="418" t="inlineStr">
        <is>
          <t>TI22-4633</t>
        </is>
      </c>
      <c r="T2621" s="418">
        <f>R2621=S2621</f>
        <v/>
      </c>
      <c r="U2621" s="418">
        <f>AND(MONTH(F2621)=MONTH(Y2621), YEAR(F2621)=YEAR(Y2621))</f>
        <v/>
      </c>
      <c r="V2621" s="418">
        <f>AND(AC2621&lt;&gt;"", 'Company information'!D$4&lt;&gt;"", RIGHT(SUBSTITUTE(AC2621,"-",""),9)=RIGHT(SUBSTITUTE('Company information'!D$4,"-",""),9))</f>
        <v/>
      </c>
      <c r="W2621" s="418">
        <f>AI2621-I2621</f>
        <v/>
      </c>
      <c r="X2621" s="455" t="n"/>
      <c r="Y2621" s="419" t="n">
        <v>44911</v>
      </c>
      <c r="Z2621" s="418" t="inlineStr">
        <is>
          <t>TI22-4633</t>
        </is>
      </c>
      <c r="AA2621" s="418" t="inlineStr"/>
      <c r="AB2621" s="418" t="inlineStr">
        <is>
          <t>បុគ្គលជាប់អាករ</t>
        </is>
      </c>
      <c r="AC2621" s="418" t="inlineStr">
        <is>
          <t>L001-100067123</t>
        </is>
      </c>
      <c r="AD2621" s="418" t="inlineStr">
        <is>
          <t>រីឡាយអេប៊ល សូស អ៊ិនដាសស្រ្ទៀល (ខេមបូឌា)</t>
        </is>
      </c>
      <c r="AE2621" s="455" t="n">
        <v>714492</v>
      </c>
      <c r="AF2621" s="455" t="n">
        <v>649538</v>
      </c>
      <c r="AG2621" s="455" t="n">
        <v>0</v>
      </c>
      <c r="AH2621" s="455" t="n">
        <v>0</v>
      </c>
      <c r="AI2621" s="455" t="n">
        <v>64954</v>
      </c>
      <c r="AJ2621" s="455" t="n">
        <v>0</v>
      </c>
      <c r="AK2621" s="455" t="n">
        <v>0</v>
      </c>
      <c r="AL2621" s="455" t="n">
        <v>0</v>
      </c>
      <c r="AM2621" s="455" t="n">
        <v>0</v>
      </c>
      <c r="AN2621" s="455" t="n">
        <v>0</v>
      </c>
      <c r="AO2621" s="455" t="n">
        <v>0</v>
      </c>
      <c r="AP2621" s="455" t="n">
        <v>0</v>
      </c>
      <c r="AQ2621" s="455" t="n">
        <v>0</v>
      </c>
      <c r="AR2621" s="418" t="inlineStr"/>
      <c r="AS2621" s="418" t="inlineStr">
        <is>
          <t>សេវាកម្មឯកសារ</t>
        </is>
      </c>
      <c r="AT2621" s="418" t="inlineStr">
        <is>
          <t>បានប្រកាសពន្ធ</t>
        </is>
      </c>
    </row>
    <row r="2622">
      <c r="A2622" s="417" t="n">
        <v>2613</v>
      </c>
      <c r="B2622" s="418" t="inlineStr">
        <is>
          <t>Import(Material)</t>
        </is>
      </c>
      <c r="C2622" s="418" t="inlineStr">
        <is>
          <t>អេហ្វ ដាប់បែលយូ អេហ្វ ហ៊្វុល វែល អេន នីស៊ីន ឡូជីស្ទីក</t>
        </is>
      </c>
      <c r="D2622" s="418" t="inlineStr">
        <is>
          <t>L001-100098630</t>
        </is>
      </c>
      <c r="E2622" s="418" t="inlineStr">
        <is>
          <t>TI22-4574</t>
        </is>
      </c>
      <c r="F2622" s="419" t="n">
        <v>44907</v>
      </c>
      <c r="G2622" s="420" t="n">
        <v>65112</v>
      </c>
      <c r="H2622" s="418" t="n"/>
      <c r="I2622" s="455" t="n">
        <v>65112</v>
      </c>
      <c r="J2622" s="418">
        <f>IF(L2622&lt;&gt;"",L2622,K2622)</f>
        <v/>
      </c>
      <c r="K2622" s="418">
        <f>IF(AND(T2622=TRUE, U2622=TRUE, V2622=TRUE), IF(W2622&lt;-0.05, "អនុញ្ញាត (អ្នកផ្គត់ផ្គង់ប្រកាសខ្វះ)", "បានប្រកាស (អនុញ្ញាត)"), IF(AND(T2622=FALSE, U2622=FALSE, V2622=FALSE), "ព្យួរទុក (មិនមានទិន្នន័យ)", "ប្រកាសខុស (ព្យួរទុក)"))</f>
        <v/>
      </c>
      <c r="L2622" s="418" t="inlineStr"/>
      <c r="M2622" s="418" t="inlineStr"/>
      <c r="N2622" s="455" t="n"/>
      <c r="O2622" s="455">
        <f>IF(W2622&lt;0,AI2622,I2622)</f>
        <v/>
      </c>
      <c r="P2622" s="455">
        <f>I2622-O2622</f>
        <v/>
      </c>
      <c r="Q2622" s="418" t="n"/>
      <c r="R2622" s="418" t="inlineStr">
        <is>
          <t>TI22-4574</t>
        </is>
      </c>
      <c r="S2622" s="418" t="inlineStr">
        <is>
          <t>TI22-4574</t>
        </is>
      </c>
      <c r="T2622" s="418">
        <f>R2622=S2622</f>
        <v/>
      </c>
      <c r="U2622" s="418">
        <f>AND(MONTH(F2622)=MONTH(Y2622), YEAR(F2622)=YEAR(Y2622))</f>
        <v/>
      </c>
      <c r="V2622" s="418">
        <f>AND(AC2622&lt;&gt;"", 'Company information'!D$4&lt;&gt;"", RIGHT(SUBSTITUTE(AC2622,"-",""),9)=RIGHT(SUBSTITUTE('Company information'!D$4,"-",""),9))</f>
        <v/>
      </c>
      <c r="W2622" s="418">
        <f>AI2622-I2622</f>
        <v/>
      </c>
      <c r="X2622" s="455" t="n"/>
      <c r="Y2622" s="419" t="n">
        <v>44907</v>
      </c>
      <c r="Z2622" s="418" t="inlineStr">
        <is>
          <t>TI22-4574</t>
        </is>
      </c>
      <c r="AA2622" s="418" t="inlineStr"/>
      <c r="AB2622" s="418" t="inlineStr">
        <is>
          <t>បុគ្គលជាប់អាករ</t>
        </is>
      </c>
      <c r="AC2622" s="418" t="inlineStr">
        <is>
          <t>L001-100067123</t>
        </is>
      </c>
      <c r="AD2622" s="418" t="inlineStr">
        <is>
          <t>រីឡាយអេប៊ល សូស អ៊ិនដាសស្រ្ទៀល (ខេមបូឌា)</t>
        </is>
      </c>
      <c r="AE2622" s="455" t="n">
        <v>716230</v>
      </c>
      <c r="AF2622" s="455" t="n">
        <v>651118</v>
      </c>
      <c r="AG2622" s="455" t="n">
        <v>0</v>
      </c>
      <c r="AH2622" s="455" t="n">
        <v>0</v>
      </c>
      <c r="AI2622" s="455" t="n">
        <v>65112</v>
      </c>
      <c r="AJ2622" s="455" t="n">
        <v>0</v>
      </c>
      <c r="AK2622" s="455" t="n">
        <v>0</v>
      </c>
      <c r="AL2622" s="455" t="n">
        <v>0</v>
      </c>
      <c r="AM2622" s="455" t="n">
        <v>0</v>
      </c>
      <c r="AN2622" s="455" t="n">
        <v>0</v>
      </c>
      <c r="AO2622" s="455" t="n">
        <v>0</v>
      </c>
      <c r="AP2622" s="455" t="n">
        <v>0</v>
      </c>
      <c r="AQ2622" s="455" t="n">
        <v>0</v>
      </c>
      <c r="AR2622" s="418" t="inlineStr"/>
      <c r="AS2622" s="418" t="inlineStr">
        <is>
          <t>សេវាកម្មឯកសារ</t>
        </is>
      </c>
      <c r="AT2622" s="418" t="inlineStr">
        <is>
          <t>បានប្រកាសពន្ធ</t>
        </is>
      </c>
    </row>
    <row r="2623">
      <c r="A2623" s="417" t="n">
        <v>2614</v>
      </c>
      <c r="B2623" s="418" t="inlineStr">
        <is>
          <t>Import(Material)</t>
        </is>
      </c>
      <c r="C2623" s="418" t="inlineStr">
        <is>
          <t>អេហ្វ ដាប់បែលយូ អេហ្វ ហ៊្វុល វែល អេន នីស៊ីន ឡូជីស្ទីក</t>
        </is>
      </c>
      <c r="D2623" s="418" t="inlineStr">
        <is>
          <t>L001-100098630</t>
        </is>
      </c>
      <c r="E2623" s="418" t="inlineStr">
        <is>
          <t>TI22-4571</t>
        </is>
      </c>
      <c r="F2623" s="419" t="n">
        <v>44907</v>
      </c>
      <c r="G2623" s="420" t="n">
        <v>65112</v>
      </c>
      <c r="H2623" s="418" t="n"/>
      <c r="I2623" s="455" t="n">
        <v>65112</v>
      </c>
      <c r="J2623" s="418">
        <f>IF(L2623&lt;&gt;"",L2623,K2623)</f>
        <v/>
      </c>
      <c r="K2623" s="418">
        <f>IF(AND(T2623=TRUE, U2623=TRUE, V2623=TRUE), IF(W2623&lt;-0.05, "អនុញ្ញាត (អ្នកផ្គត់ផ្គង់ប្រកាសខ្វះ)", "បានប្រកាស (អនុញ្ញាត)"), IF(AND(T2623=FALSE, U2623=FALSE, V2623=FALSE), "ព្យួរទុក (មិនមានទិន្នន័យ)", "ប្រកាសខុស (ព្យួរទុក)"))</f>
        <v/>
      </c>
      <c r="L2623" s="418" t="inlineStr"/>
      <c r="M2623" s="418" t="inlineStr"/>
      <c r="N2623" s="455" t="n"/>
      <c r="O2623" s="455">
        <f>IF(W2623&lt;0,AI2623,I2623)</f>
        <v/>
      </c>
      <c r="P2623" s="455">
        <f>I2623-O2623</f>
        <v/>
      </c>
      <c r="Q2623" s="418" t="n"/>
      <c r="R2623" s="418" t="inlineStr">
        <is>
          <t>TI22-4571</t>
        </is>
      </c>
      <c r="S2623" s="418" t="inlineStr">
        <is>
          <t>TI22-4571</t>
        </is>
      </c>
      <c r="T2623" s="418">
        <f>R2623=S2623</f>
        <v/>
      </c>
      <c r="U2623" s="418">
        <f>AND(MONTH(F2623)=MONTH(Y2623), YEAR(F2623)=YEAR(Y2623))</f>
        <v/>
      </c>
      <c r="V2623" s="418">
        <f>AND(AC2623&lt;&gt;"", 'Company information'!D$4&lt;&gt;"", RIGHT(SUBSTITUTE(AC2623,"-",""),9)=RIGHT(SUBSTITUTE('Company information'!D$4,"-",""),9))</f>
        <v/>
      </c>
      <c r="W2623" s="418">
        <f>AI2623-I2623</f>
        <v/>
      </c>
      <c r="X2623" s="455" t="n"/>
      <c r="Y2623" s="419" t="n">
        <v>44907</v>
      </c>
      <c r="Z2623" s="418" t="inlineStr">
        <is>
          <t>TI22-4571</t>
        </is>
      </c>
      <c r="AA2623" s="418" t="inlineStr"/>
      <c r="AB2623" s="418" t="inlineStr">
        <is>
          <t>បុគ្គលជាប់អាករ</t>
        </is>
      </c>
      <c r="AC2623" s="418" t="inlineStr">
        <is>
          <t>L001-100067123</t>
        </is>
      </c>
      <c r="AD2623" s="418" t="inlineStr">
        <is>
          <t>រីឡាយអេប៊ល សូស អ៊ិនដាសស្រ្ទៀល (ខេមបូឌា)</t>
        </is>
      </c>
      <c r="AE2623" s="455" t="n">
        <v>716230</v>
      </c>
      <c r="AF2623" s="455" t="n">
        <v>651118</v>
      </c>
      <c r="AG2623" s="455" t="n">
        <v>0</v>
      </c>
      <c r="AH2623" s="455" t="n">
        <v>0</v>
      </c>
      <c r="AI2623" s="455" t="n">
        <v>65112</v>
      </c>
      <c r="AJ2623" s="455" t="n">
        <v>0</v>
      </c>
      <c r="AK2623" s="455" t="n">
        <v>0</v>
      </c>
      <c r="AL2623" s="455" t="n">
        <v>0</v>
      </c>
      <c r="AM2623" s="455" t="n">
        <v>0</v>
      </c>
      <c r="AN2623" s="455" t="n">
        <v>0</v>
      </c>
      <c r="AO2623" s="455" t="n">
        <v>0</v>
      </c>
      <c r="AP2623" s="455" t="n">
        <v>0</v>
      </c>
      <c r="AQ2623" s="455" t="n">
        <v>0</v>
      </c>
      <c r="AR2623" s="418" t="inlineStr"/>
      <c r="AS2623" s="418" t="inlineStr">
        <is>
          <t>សេវាកម្មឯកសារ</t>
        </is>
      </c>
      <c r="AT2623" s="418" t="inlineStr">
        <is>
          <t>បានប្រកាសពន្ធ</t>
        </is>
      </c>
    </row>
    <row r="2624">
      <c r="A2624" s="417" t="n">
        <v>2615</v>
      </c>
      <c r="B2624" s="418" t="inlineStr">
        <is>
          <t>Import(Material)</t>
        </is>
      </c>
      <c r="C2624" s="418" t="inlineStr">
        <is>
          <t>អេហ្វ ដាប់បែលយូ អេហ្វ ហ៊្វុល វែល អេន នីស៊ីន ឡូជីស្ទីក</t>
        </is>
      </c>
      <c r="D2624" s="418" t="inlineStr">
        <is>
          <t>L001-100098630</t>
        </is>
      </c>
      <c r="E2624" s="418" t="inlineStr">
        <is>
          <t>TI22-4577</t>
        </is>
      </c>
      <c r="F2624" s="419" t="n">
        <v>44907</v>
      </c>
      <c r="G2624" s="420" t="n">
        <v>65112</v>
      </c>
      <c r="H2624" s="418" t="n"/>
      <c r="I2624" s="455" t="n">
        <v>65112</v>
      </c>
      <c r="J2624" s="418">
        <f>IF(L2624&lt;&gt;"",L2624,K2624)</f>
        <v/>
      </c>
      <c r="K2624" s="418">
        <f>IF(AND(T2624=TRUE, U2624=TRUE, V2624=TRUE), IF(W2624&lt;-0.05, "អនុញ្ញាត (អ្នកផ្គត់ផ្គង់ប្រកាសខ្វះ)", "បានប្រកាស (អនុញ្ញាត)"), IF(AND(T2624=FALSE, U2624=FALSE, V2624=FALSE), "ព្យួរទុក (មិនមានទិន្នន័យ)", "ប្រកាសខុស (ព្យួរទុក)"))</f>
        <v/>
      </c>
      <c r="L2624" s="418" t="inlineStr"/>
      <c r="M2624" s="418" t="inlineStr"/>
      <c r="N2624" s="455" t="n"/>
      <c r="O2624" s="455">
        <f>IF(W2624&lt;0,AI2624,I2624)</f>
        <v/>
      </c>
      <c r="P2624" s="455">
        <f>I2624-O2624</f>
        <v/>
      </c>
      <c r="Q2624" s="418" t="n"/>
      <c r="R2624" s="418" t="inlineStr">
        <is>
          <t>TI22-4577</t>
        </is>
      </c>
      <c r="S2624" s="418" t="inlineStr">
        <is>
          <t>TI22-4577</t>
        </is>
      </c>
      <c r="T2624" s="418">
        <f>R2624=S2624</f>
        <v/>
      </c>
      <c r="U2624" s="418">
        <f>AND(MONTH(F2624)=MONTH(Y2624), YEAR(F2624)=YEAR(Y2624))</f>
        <v/>
      </c>
      <c r="V2624" s="418">
        <f>AND(AC2624&lt;&gt;"", 'Company information'!D$4&lt;&gt;"", RIGHT(SUBSTITUTE(AC2624,"-",""),9)=RIGHT(SUBSTITUTE('Company information'!D$4,"-",""),9))</f>
        <v/>
      </c>
      <c r="W2624" s="418">
        <f>AI2624-I2624</f>
        <v/>
      </c>
      <c r="X2624" s="455" t="n"/>
      <c r="Y2624" s="419" t="n">
        <v>44907</v>
      </c>
      <c r="Z2624" s="418" t="inlineStr">
        <is>
          <t>TI22-4577</t>
        </is>
      </c>
      <c r="AA2624" s="418" t="inlineStr"/>
      <c r="AB2624" s="418" t="inlineStr">
        <is>
          <t>បុគ្គលជាប់អាករ</t>
        </is>
      </c>
      <c r="AC2624" s="418" t="inlineStr">
        <is>
          <t>L001-100067123</t>
        </is>
      </c>
      <c r="AD2624" s="418" t="inlineStr">
        <is>
          <t>រីឡាយអេប៊ល សូស អ៊ិនដាសស្រ្ទៀល (ខេមបូឌា)</t>
        </is>
      </c>
      <c r="AE2624" s="455" t="n">
        <v>716230</v>
      </c>
      <c r="AF2624" s="455" t="n">
        <v>651118</v>
      </c>
      <c r="AG2624" s="455" t="n">
        <v>0</v>
      </c>
      <c r="AH2624" s="455" t="n">
        <v>0</v>
      </c>
      <c r="AI2624" s="455" t="n">
        <v>65112</v>
      </c>
      <c r="AJ2624" s="455" t="n">
        <v>0</v>
      </c>
      <c r="AK2624" s="455" t="n">
        <v>0</v>
      </c>
      <c r="AL2624" s="455" t="n">
        <v>0</v>
      </c>
      <c r="AM2624" s="455" t="n">
        <v>0</v>
      </c>
      <c r="AN2624" s="455" t="n">
        <v>0</v>
      </c>
      <c r="AO2624" s="455" t="n">
        <v>0</v>
      </c>
      <c r="AP2624" s="455" t="n">
        <v>0</v>
      </c>
      <c r="AQ2624" s="455" t="n">
        <v>0</v>
      </c>
      <c r="AR2624" s="418" t="inlineStr"/>
      <c r="AS2624" s="418" t="inlineStr">
        <is>
          <t>សេវាកម្មឯកសារ</t>
        </is>
      </c>
      <c r="AT2624" s="418" t="inlineStr">
        <is>
          <t>បានប្រកាសពន្ធ</t>
        </is>
      </c>
    </row>
    <row r="2625">
      <c r="A2625" s="417" t="n">
        <v>2616</v>
      </c>
      <c r="B2625" s="418" t="inlineStr">
        <is>
          <t>SCF 40F or Above</t>
        </is>
      </c>
      <c r="C2625" s="418" t="inlineStr">
        <is>
          <t>អេហ្វ ដាប់បែលយូ អេហ្វ ហ៊្វុល វែល អេន នីស៊ីន ឡូជីស្ទីក</t>
        </is>
      </c>
      <c r="D2625" s="418" t="inlineStr">
        <is>
          <t>L001-100098630</t>
        </is>
      </c>
      <c r="E2625" s="418" t="inlineStr">
        <is>
          <t>TI22-4570</t>
        </is>
      </c>
      <c r="F2625" s="419" t="n">
        <v>44907</v>
      </c>
      <c r="G2625" s="420" t="n">
        <v>71293</v>
      </c>
      <c r="H2625" s="418" t="n"/>
      <c r="I2625" s="455" t="n">
        <v>71293</v>
      </c>
      <c r="J2625" s="418">
        <f>IF(L2625&lt;&gt;"",L2625,K2625)</f>
        <v/>
      </c>
      <c r="K2625" s="418">
        <f>IF(AND(T2625=TRUE, U2625=TRUE, V2625=TRUE), IF(W2625&lt;-0.05, "អនុញ្ញាត (អ្នកផ្គត់ផ្គង់ប្រកាសខ្វះ)", "បានប្រកាស (អនុញ្ញាត)"), IF(AND(T2625=FALSE, U2625=FALSE, V2625=FALSE), "ព្យួរទុក (មិនមានទិន្នន័យ)", "ប្រកាសខុស (ព្យួរទុក)"))</f>
        <v/>
      </c>
      <c r="L2625" s="418" t="inlineStr"/>
      <c r="M2625" s="418" t="inlineStr"/>
      <c r="N2625" s="455" t="n"/>
      <c r="O2625" s="455">
        <f>IF(W2625&lt;0,AI2625,I2625)</f>
        <v/>
      </c>
      <c r="P2625" s="455">
        <f>I2625-O2625</f>
        <v/>
      </c>
      <c r="Q2625" s="418" t="n"/>
      <c r="R2625" s="418" t="inlineStr">
        <is>
          <t>TI22-4570</t>
        </is>
      </c>
      <c r="S2625" s="418" t="inlineStr">
        <is>
          <t>TI22-4570</t>
        </is>
      </c>
      <c r="T2625" s="418">
        <f>R2625=S2625</f>
        <v/>
      </c>
      <c r="U2625" s="418">
        <f>AND(MONTH(F2625)=MONTH(Y2625), YEAR(F2625)=YEAR(Y2625))</f>
        <v/>
      </c>
      <c r="V2625" s="418">
        <f>AND(AC2625&lt;&gt;"", 'Company information'!D$4&lt;&gt;"", RIGHT(SUBSTITUTE(AC2625,"-",""),9)=RIGHT(SUBSTITUTE('Company information'!D$4,"-",""),9))</f>
        <v/>
      </c>
      <c r="W2625" s="418">
        <f>AI2625-I2625</f>
        <v/>
      </c>
      <c r="X2625" s="455" t="n"/>
      <c r="Y2625" s="419" t="n">
        <v>44907</v>
      </c>
      <c r="Z2625" s="418" t="inlineStr">
        <is>
          <t>TI22-4570</t>
        </is>
      </c>
      <c r="AA2625" s="418" t="inlineStr"/>
      <c r="AB2625" s="418" t="inlineStr">
        <is>
          <t>បុគ្គលជាប់អាករ</t>
        </is>
      </c>
      <c r="AC2625" s="418" t="inlineStr">
        <is>
          <t>L001-100067123</t>
        </is>
      </c>
      <c r="AD2625" s="418" t="inlineStr">
        <is>
          <t>រីឡាយអេប៊ល សូស អ៊ិនដាសស្រ្ទៀល (ខេមបូឌា)</t>
        </is>
      </c>
      <c r="AE2625" s="455" t="n">
        <v>784226</v>
      </c>
      <c r="AF2625" s="455" t="n">
        <v>712933</v>
      </c>
      <c r="AG2625" s="455" t="n">
        <v>0</v>
      </c>
      <c r="AH2625" s="455" t="n">
        <v>0</v>
      </c>
      <c r="AI2625" s="455" t="n">
        <v>71293</v>
      </c>
      <c r="AJ2625" s="455" t="n">
        <v>0</v>
      </c>
      <c r="AK2625" s="455" t="n">
        <v>0</v>
      </c>
      <c r="AL2625" s="455" t="n">
        <v>0</v>
      </c>
      <c r="AM2625" s="455" t="n">
        <v>0</v>
      </c>
      <c r="AN2625" s="455" t="n">
        <v>0</v>
      </c>
      <c r="AO2625" s="455" t="n">
        <v>0</v>
      </c>
      <c r="AP2625" s="455" t="n">
        <v>0</v>
      </c>
      <c r="AQ2625" s="455" t="n">
        <v>0</v>
      </c>
      <c r="AR2625" s="418" t="inlineStr"/>
      <c r="AS2625" s="418" t="inlineStr">
        <is>
          <t>សេវាកម្មឯកសារ</t>
        </is>
      </c>
      <c r="AT2625" s="418" t="inlineStr">
        <is>
          <t>បានប្រកាសពន្ធ</t>
        </is>
      </c>
    </row>
    <row r="2626">
      <c r="A2626" s="417" t="n">
        <v>2617</v>
      </c>
      <c r="B2626" s="418" t="inlineStr">
        <is>
          <t>Customs Declaration, CPF Containerized and CTN Insp out OH</t>
        </is>
      </c>
      <c r="C2626" s="418" t="inlineStr">
        <is>
          <t>អេហ្វ ដាប់បែលយូ អេហ្វ ហ៊្វុល វែល អេន នីស៊ីន ឡូជីស្ទីក</t>
        </is>
      </c>
      <c r="D2626" s="418" t="inlineStr">
        <is>
          <t>L001-100098630</t>
        </is>
      </c>
      <c r="E2626" s="418" t="inlineStr">
        <is>
          <t>TI22-4576</t>
        </is>
      </c>
      <c r="F2626" s="419" t="n">
        <v>44907</v>
      </c>
      <c r="G2626" s="420" t="n">
        <v>50688</v>
      </c>
      <c r="H2626" s="418" t="n"/>
      <c r="I2626" s="455" t="n">
        <v>50688</v>
      </c>
      <c r="J2626" s="418">
        <f>IF(L2626&lt;&gt;"",L2626,K2626)</f>
        <v/>
      </c>
      <c r="K2626" s="418">
        <f>IF(AND(T2626=TRUE, U2626=TRUE, V2626=TRUE), IF(W2626&lt;-0.05, "អនុញ្ញាត (អ្នកផ្គត់ផ្គង់ប្រកាសខ្វះ)", "បានប្រកាស (អនុញ្ញាត)"), IF(AND(T2626=FALSE, U2626=FALSE, V2626=FALSE), "ព្យួរទុក (មិនមានទិន្នន័យ)", "ប្រកាសខុស (ព្យួរទុក)"))</f>
        <v/>
      </c>
      <c r="L2626" s="418" t="inlineStr"/>
      <c r="M2626" s="418" t="inlineStr"/>
      <c r="N2626" s="455" t="n"/>
      <c r="O2626" s="455">
        <f>IF(W2626&lt;0,AI2626,I2626)</f>
        <v/>
      </c>
      <c r="P2626" s="455">
        <f>I2626-O2626</f>
        <v/>
      </c>
      <c r="Q2626" s="418" t="n"/>
      <c r="R2626" s="418" t="inlineStr">
        <is>
          <t>TI22-4576</t>
        </is>
      </c>
      <c r="S2626" s="418" t="inlineStr">
        <is>
          <t>TI22-4576</t>
        </is>
      </c>
      <c r="T2626" s="418">
        <f>R2626=S2626</f>
        <v/>
      </c>
      <c r="U2626" s="418">
        <f>AND(MONTH(F2626)=MONTH(Y2626), YEAR(F2626)=YEAR(Y2626))</f>
        <v/>
      </c>
      <c r="V2626" s="418">
        <f>AND(AC2626&lt;&gt;"", 'Company information'!D$4&lt;&gt;"", RIGHT(SUBSTITUTE(AC2626,"-",""),9)=RIGHT(SUBSTITUTE('Company information'!D$4,"-",""),9))</f>
        <v/>
      </c>
      <c r="W2626" s="418">
        <f>AI2626-I2626</f>
        <v/>
      </c>
      <c r="X2626" s="455" t="n"/>
      <c r="Y2626" s="419" t="n">
        <v>44907</v>
      </c>
      <c r="Z2626" s="418" t="inlineStr">
        <is>
          <t>TI22-4576</t>
        </is>
      </c>
      <c r="AA2626" s="418" t="inlineStr"/>
      <c r="AB2626" s="418" t="inlineStr">
        <is>
          <t>បុគ្គលជាប់អាករ</t>
        </is>
      </c>
      <c r="AC2626" s="418" t="inlineStr">
        <is>
          <t>L001-100067123</t>
        </is>
      </c>
      <c r="AD2626" s="418" t="inlineStr">
        <is>
          <t>រីឡាយអេប៊ល សូស អ៊ិនដាសស្រ្ទៀល (ខេមបូឌា)</t>
        </is>
      </c>
      <c r="AE2626" s="455" t="n">
        <v>557571</v>
      </c>
      <c r="AF2626" s="455" t="n">
        <v>506883</v>
      </c>
      <c r="AG2626" s="455" t="n">
        <v>0</v>
      </c>
      <c r="AH2626" s="455" t="n">
        <v>0</v>
      </c>
      <c r="AI2626" s="455" t="n">
        <v>50688</v>
      </c>
      <c r="AJ2626" s="455" t="n">
        <v>0</v>
      </c>
      <c r="AK2626" s="455" t="n">
        <v>0</v>
      </c>
      <c r="AL2626" s="455" t="n">
        <v>0</v>
      </c>
      <c r="AM2626" s="455" t="n">
        <v>0</v>
      </c>
      <c r="AN2626" s="455" t="n">
        <v>0</v>
      </c>
      <c r="AO2626" s="455" t="n">
        <v>0</v>
      </c>
      <c r="AP2626" s="455" t="n">
        <v>0</v>
      </c>
      <c r="AQ2626" s="455" t="n">
        <v>0</v>
      </c>
      <c r="AR2626" s="418" t="inlineStr"/>
      <c r="AS2626" s="418" t="inlineStr">
        <is>
          <t>សេវាកម្មឯកសារ</t>
        </is>
      </c>
      <c r="AT2626" s="418" t="inlineStr">
        <is>
          <t>បានប្រកាសពន្ធ</t>
        </is>
      </c>
    </row>
    <row r="2627">
      <c r="A2627" s="417" t="n">
        <v>2618</v>
      </c>
      <c r="B2627" s="418" t="inlineStr">
        <is>
          <t>Customs Declaration and CPF Non-Container</t>
        </is>
      </c>
      <c r="C2627" s="418" t="inlineStr">
        <is>
          <t>អេហ្វ ដាប់បែលយូ អេហ្វ ហ៊្វុល វែល អេន នីស៊ីន ឡូជីស្ទីក</t>
        </is>
      </c>
      <c r="D2627" s="418" t="inlineStr">
        <is>
          <t>L001-100098630</t>
        </is>
      </c>
      <c r="E2627" s="418" t="inlineStr">
        <is>
          <t>TI22-4575</t>
        </is>
      </c>
      <c r="F2627" s="419" t="n">
        <v>44907</v>
      </c>
      <c r="G2627" s="420" t="n">
        <v>65112</v>
      </c>
      <c r="H2627" s="418" t="n"/>
      <c r="I2627" s="455" t="n">
        <v>65112</v>
      </c>
      <c r="J2627" s="418">
        <f>IF(L2627&lt;&gt;"",L2627,K2627)</f>
        <v/>
      </c>
      <c r="K2627" s="418">
        <f>IF(AND(T2627=TRUE, U2627=TRUE, V2627=TRUE), IF(W2627&lt;-0.05, "អនុញ្ញាត (អ្នកផ្គត់ផ្គង់ប្រកាសខ្វះ)", "បានប្រកាស (អនុញ្ញាត)"), IF(AND(T2627=FALSE, U2627=FALSE, V2627=FALSE), "ព្យួរទុក (មិនមានទិន្នន័យ)", "ប្រកាសខុស (ព្យួរទុក)"))</f>
        <v/>
      </c>
      <c r="L2627" s="418" t="inlineStr"/>
      <c r="M2627" s="418" t="inlineStr"/>
      <c r="N2627" s="455" t="n"/>
      <c r="O2627" s="455">
        <f>IF(W2627&lt;0,AI2627,I2627)</f>
        <v/>
      </c>
      <c r="P2627" s="455">
        <f>I2627-O2627</f>
        <v/>
      </c>
      <c r="Q2627" s="418" t="n"/>
      <c r="R2627" s="418" t="inlineStr">
        <is>
          <t>TI22-4575</t>
        </is>
      </c>
      <c r="S2627" s="418" t="inlineStr">
        <is>
          <t>TI22-4575</t>
        </is>
      </c>
      <c r="T2627" s="418">
        <f>R2627=S2627</f>
        <v/>
      </c>
      <c r="U2627" s="418">
        <f>AND(MONTH(F2627)=MONTH(Y2627), YEAR(F2627)=YEAR(Y2627))</f>
        <v/>
      </c>
      <c r="V2627" s="418">
        <f>AND(AC2627&lt;&gt;"", 'Company information'!D$4&lt;&gt;"", RIGHT(SUBSTITUTE(AC2627,"-",""),9)=RIGHT(SUBSTITUTE('Company information'!D$4,"-",""),9))</f>
        <v/>
      </c>
      <c r="W2627" s="418">
        <f>AI2627-I2627</f>
        <v/>
      </c>
      <c r="X2627" s="455" t="n"/>
      <c r="Y2627" s="419" t="n">
        <v>44907</v>
      </c>
      <c r="Z2627" s="418" t="inlineStr">
        <is>
          <t>TI22-4575</t>
        </is>
      </c>
      <c r="AA2627" s="418" t="inlineStr"/>
      <c r="AB2627" s="418" t="inlineStr">
        <is>
          <t>បុគ្គលជាប់អាករ</t>
        </is>
      </c>
      <c r="AC2627" s="418" t="inlineStr">
        <is>
          <t>L001-100067123</t>
        </is>
      </c>
      <c r="AD2627" s="418" t="inlineStr">
        <is>
          <t>រីឡាយអេប៊ល សូស អ៊ិនដាសស្រ្ទៀល (ខេមបូឌា)</t>
        </is>
      </c>
      <c r="AE2627" s="455" t="n">
        <v>716230</v>
      </c>
      <c r="AF2627" s="455" t="n">
        <v>651118</v>
      </c>
      <c r="AG2627" s="455" t="n">
        <v>0</v>
      </c>
      <c r="AH2627" s="455" t="n">
        <v>0</v>
      </c>
      <c r="AI2627" s="455" t="n">
        <v>65112</v>
      </c>
      <c r="AJ2627" s="455" t="n">
        <v>0</v>
      </c>
      <c r="AK2627" s="455" t="n">
        <v>0</v>
      </c>
      <c r="AL2627" s="455" t="n">
        <v>0</v>
      </c>
      <c r="AM2627" s="455" t="n">
        <v>0</v>
      </c>
      <c r="AN2627" s="455" t="n">
        <v>0</v>
      </c>
      <c r="AO2627" s="455" t="n">
        <v>0</v>
      </c>
      <c r="AP2627" s="455" t="n">
        <v>0</v>
      </c>
      <c r="AQ2627" s="455" t="n">
        <v>0</v>
      </c>
      <c r="AR2627" s="418" t="inlineStr"/>
      <c r="AS2627" s="418" t="inlineStr">
        <is>
          <t>សេវាកម្មឯកសារ</t>
        </is>
      </c>
      <c r="AT2627" s="418" t="inlineStr">
        <is>
          <t>បានប្រកាសពន្ធ</t>
        </is>
      </c>
    </row>
    <row r="2628">
      <c r="A2628" s="417" t="n">
        <v>2619</v>
      </c>
      <c r="B2628" s="418" t="inlineStr">
        <is>
          <t>Customs Declaration, CPF Non-Container and Transport Doc Fee</t>
        </is>
      </c>
      <c r="C2628" s="418" t="inlineStr">
        <is>
          <t>អេហ្វ ដាប់បែលយូ អេហ្វ ហ៊្វុល វែល អេន នីស៊ីន ឡូជីស្ទីក</t>
        </is>
      </c>
      <c r="D2628" s="418" t="inlineStr">
        <is>
          <t>L001-100098630</t>
        </is>
      </c>
      <c r="E2628" s="418" t="inlineStr">
        <is>
          <t>TI22-4572</t>
        </is>
      </c>
      <c r="F2628" s="419" t="n">
        <v>44907</v>
      </c>
      <c r="G2628" s="420" t="n">
        <v>50688</v>
      </c>
      <c r="H2628" s="418" t="n"/>
      <c r="I2628" s="455" t="n">
        <v>50688</v>
      </c>
      <c r="J2628" s="418">
        <f>IF(L2628&lt;&gt;"",L2628,K2628)</f>
        <v/>
      </c>
      <c r="K2628" s="418">
        <f>IF(AND(T2628=TRUE, U2628=TRUE, V2628=TRUE), IF(W2628&lt;-0.05, "អនុញ្ញាត (អ្នកផ្គត់ផ្គង់ប្រកាសខ្វះ)", "បានប្រកាស (អនុញ្ញាត)"), IF(AND(T2628=FALSE, U2628=FALSE, V2628=FALSE), "ព្យួរទុក (មិនមានទិន្នន័យ)", "ប្រកាសខុស (ព្យួរទុក)"))</f>
        <v/>
      </c>
      <c r="L2628" s="418" t="inlineStr"/>
      <c r="M2628" s="418" t="inlineStr"/>
      <c r="N2628" s="455" t="n"/>
      <c r="O2628" s="455">
        <f>IF(W2628&lt;0,AI2628,I2628)</f>
        <v/>
      </c>
      <c r="P2628" s="455">
        <f>I2628-O2628</f>
        <v/>
      </c>
      <c r="Q2628" s="418" t="n"/>
      <c r="R2628" s="418" t="inlineStr">
        <is>
          <t>TI22-4572</t>
        </is>
      </c>
      <c r="S2628" s="418" t="inlineStr">
        <is>
          <t>TI22-4572</t>
        </is>
      </c>
      <c r="T2628" s="418">
        <f>R2628=S2628</f>
        <v/>
      </c>
      <c r="U2628" s="418">
        <f>AND(MONTH(F2628)=MONTH(Y2628), YEAR(F2628)=YEAR(Y2628))</f>
        <v/>
      </c>
      <c r="V2628" s="418">
        <f>AND(AC2628&lt;&gt;"", 'Company information'!D$4&lt;&gt;"", RIGHT(SUBSTITUTE(AC2628,"-",""),9)=RIGHT(SUBSTITUTE('Company information'!D$4,"-",""),9))</f>
        <v/>
      </c>
      <c r="W2628" s="418">
        <f>AI2628-I2628</f>
        <v/>
      </c>
      <c r="X2628" s="455" t="n"/>
      <c r="Y2628" s="419" t="n">
        <v>44907</v>
      </c>
      <c r="Z2628" s="418" t="inlineStr">
        <is>
          <t>TI22-4572</t>
        </is>
      </c>
      <c r="AA2628" s="418" t="inlineStr"/>
      <c r="AB2628" s="418" t="inlineStr">
        <is>
          <t>បុគ្គលជាប់អាករ</t>
        </is>
      </c>
      <c r="AC2628" s="418" t="inlineStr">
        <is>
          <t>L001-100067123</t>
        </is>
      </c>
      <c r="AD2628" s="418" t="inlineStr">
        <is>
          <t>រីឡាយអេប៊ល សូស អ៊ិនដាសស្រ្ទៀល (ខេមបូឌា)</t>
        </is>
      </c>
      <c r="AE2628" s="455" t="n">
        <v>557571</v>
      </c>
      <c r="AF2628" s="455" t="n">
        <v>506883</v>
      </c>
      <c r="AG2628" s="455" t="n">
        <v>0</v>
      </c>
      <c r="AH2628" s="455" t="n">
        <v>0</v>
      </c>
      <c r="AI2628" s="455" t="n">
        <v>50688</v>
      </c>
      <c r="AJ2628" s="455" t="n">
        <v>0</v>
      </c>
      <c r="AK2628" s="455" t="n">
        <v>0</v>
      </c>
      <c r="AL2628" s="455" t="n">
        <v>0</v>
      </c>
      <c r="AM2628" s="455" t="n">
        <v>0</v>
      </c>
      <c r="AN2628" s="455" t="n">
        <v>0</v>
      </c>
      <c r="AO2628" s="455" t="n">
        <v>0</v>
      </c>
      <c r="AP2628" s="455" t="n">
        <v>0</v>
      </c>
      <c r="AQ2628" s="455" t="n">
        <v>0</v>
      </c>
      <c r="AR2628" s="418" t="inlineStr"/>
      <c r="AS2628" s="418" t="inlineStr">
        <is>
          <t>សេវាកម្មឯកសារ</t>
        </is>
      </c>
      <c r="AT2628" s="418" t="inlineStr">
        <is>
          <t>បានប្រកាសពន្ធ</t>
        </is>
      </c>
    </row>
    <row r="2629">
      <c r="A2629" s="417" t="n">
        <v>2620</v>
      </c>
      <c r="B2629" s="418" t="inlineStr">
        <is>
          <t>Customs Declaration and CPF Non-Container</t>
        </is>
      </c>
      <c r="C2629" s="418" t="inlineStr">
        <is>
          <t>អេហ្វ ដាប់បែលយូ អេហ្វ ហ៊្វុល វែល អេន នីស៊ីន ឡូជីស្ទីក</t>
        </is>
      </c>
      <c r="D2629" s="418" t="inlineStr">
        <is>
          <t>L001-100098630</t>
        </is>
      </c>
      <c r="E2629" s="418" t="inlineStr">
        <is>
          <t>TI22-4573</t>
        </is>
      </c>
      <c r="F2629" s="419" t="n">
        <v>44907</v>
      </c>
      <c r="G2629" s="420" t="n">
        <v>101212</v>
      </c>
      <c r="H2629" s="418" t="n"/>
      <c r="I2629" s="455" t="n">
        <v>101212</v>
      </c>
      <c r="J2629" s="418">
        <f>IF(L2629&lt;&gt;"",L2629,K2629)</f>
        <v/>
      </c>
      <c r="K2629" s="418">
        <f>IF(AND(T2629=TRUE, U2629=TRUE, V2629=TRUE), IF(W2629&lt;-0.05, "អនុញ្ញាត (អ្នកផ្គត់ផ្គង់ប្រកាសខ្វះ)", "បានប្រកាស (អនុញ្ញាត)"), IF(AND(T2629=FALSE, U2629=FALSE, V2629=FALSE), "ព្យួរទុក (មិនមានទិន្នន័យ)", "ប្រកាសខុស (ព្យួរទុក)"))</f>
        <v/>
      </c>
      <c r="L2629" s="418" t="inlineStr"/>
      <c r="M2629" s="418" t="inlineStr"/>
      <c r="N2629" s="455" t="n"/>
      <c r="O2629" s="455">
        <f>IF(W2629&lt;0,AI2629,I2629)</f>
        <v/>
      </c>
      <c r="P2629" s="455">
        <f>I2629-O2629</f>
        <v/>
      </c>
      <c r="Q2629" s="418" t="n"/>
      <c r="R2629" s="418" t="inlineStr">
        <is>
          <t>TI22-4573</t>
        </is>
      </c>
      <c r="S2629" s="418" t="inlineStr">
        <is>
          <t>TI22-4573</t>
        </is>
      </c>
      <c r="T2629" s="418">
        <f>R2629=S2629</f>
        <v/>
      </c>
      <c r="U2629" s="418">
        <f>AND(MONTH(F2629)=MONTH(Y2629), YEAR(F2629)=YEAR(Y2629))</f>
        <v/>
      </c>
      <c r="V2629" s="418">
        <f>AND(AC2629&lt;&gt;"", 'Company information'!D$4&lt;&gt;"", RIGHT(SUBSTITUTE(AC2629,"-",""),9)=RIGHT(SUBSTITUTE('Company information'!D$4,"-",""),9))</f>
        <v/>
      </c>
      <c r="W2629" s="418">
        <f>AI2629-I2629</f>
        <v/>
      </c>
      <c r="X2629" s="455" t="n"/>
      <c r="Y2629" s="419" t="n">
        <v>44907</v>
      </c>
      <c r="Z2629" s="418" t="inlineStr">
        <is>
          <t>TI22-4573</t>
        </is>
      </c>
      <c r="AA2629" s="418" t="inlineStr"/>
      <c r="AB2629" s="418" t="inlineStr">
        <is>
          <t>បុគ្គលជាប់អាករ</t>
        </is>
      </c>
      <c r="AC2629" s="418" t="inlineStr">
        <is>
          <t>L001-100067123</t>
        </is>
      </c>
      <c r="AD2629" s="418" t="inlineStr">
        <is>
          <t>រីឡាយអេប៊ល សូស អ៊ិនដាសស្រ្ទៀល (ខេមបូឌា)</t>
        </is>
      </c>
      <c r="AE2629" s="455" t="n">
        <v>1113329</v>
      </c>
      <c r="AF2629" s="455" t="n">
        <v>1012117</v>
      </c>
      <c r="AG2629" s="455" t="n">
        <v>0</v>
      </c>
      <c r="AH2629" s="455" t="n">
        <v>0</v>
      </c>
      <c r="AI2629" s="455" t="n">
        <v>101212</v>
      </c>
      <c r="AJ2629" s="455" t="n">
        <v>0</v>
      </c>
      <c r="AK2629" s="455" t="n">
        <v>0</v>
      </c>
      <c r="AL2629" s="455" t="n">
        <v>0</v>
      </c>
      <c r="AM2629" s="455" t="n">
        <v>0</v>
      </c>
      <c r="AN2629" s="455" t="n">
        <v>0</v>
      </c>
      <c r="AO2629" s="455" t="n">
        <v>0</v>
      </c>
      <c r="AP2629" s="455" t="n">
        <v>0</v>
      </c>
      <c r="AQ2629" s="455" t="n">
        <v>0</v>
      </c>
      <c r="AR2629" s="418" t="inlineStr"/>
      <c r="AS2629" s="418" t="inlineStr">
        <is>
          <t>សេវាកម្មឯកសារ</t>
        </is>
      </c>
      <c r="AT2629" s="418" t="inlineStr">
        <is>
          <t>បានប្រកាសពន្ធ</t>
        </is>
      </c>
    </row>
    <row r="2630">
      <c r="A2630" s="417" t="n">
        <v>2621</v>
      </c>
      <c r="B2630" s="418" t="inlineStr">
        <is>
          <t>Customs Declaration and CPF Non-Container</t>
        </is>
      </c>
      <c r="C2630" s="418" t="inlineStr">
        <is>
          <t>អេហ្វ ដាប់បែលយូ អេហ្វ ហ៊្វុល វែល អេន នីស៊ីន ឡូជីស្ទីក</t>
        </is>
      </c>
      <c r="D2630" s="418" t="inlineStr">
        <is>
          <t>L001-100098630</t>
        </is>
      </c>
      <c r="E2630" s="418" t="inlineStr">
        <is>
          <t>TI22-4578</t>
        </is>
      </c>
      <c r="F2630" s="419" t="n">
        <v>44907</v>
      </c>
      <c r="G2630" s="420" t="n">
        <v>50688</v>
      </c>
      <c r="H2630" s="418" t="n"/>
      <c r="I2630" s="455" t="n">
        <v>50688</v>
      </c>
      <c r="J2630" s="418">
        <f>IF(L2630&lt;&gt;"",L2630,K2630)</f>
        <v/>
      </c>
      <c r="K2630" s="418">
        <f>IF(AND(T2630=TRUE, U2630=TRUE, V2630=TRUE), IF(W2630&lt;-0.05, "អនុញ្ញាត (អ្នកផ្គត់ផ្គង់ប្រកាសខ្វះ)", "បានប្រកាស (អនុញ្ញាត)"), IF(AND(T2630=FALSE, U2630=FALSE, V2630=FALSE), "ព្យួរទុក (មិនមានទិន្នន័យ)", "ប្រកាសខុស (ព្យួរទុក)"))</f>
        <v/>
      </c>
      <c r="L2630" s="418" t="inlineStr"/>
      <c r="M2630" s="418" t="inlineStr"/>
      <c r="N2630" s="455" t="n"/>
      <c r="O2630" s="455">
        <f>IF(W2630&lt;0,AI2630,I2630)</f>
        <v/>
      </c>
      <c r="P2630" s="455">
        <f>I2630-O2630</f>
        <v/>
      </c>
      <c r="Q2630" s="418" t="n"/>
      <c r="R2630" s="418" t="inlineStr">
        <is>
          <t>TI22-4578</t>
        </is>
      </c>
      <c r="S2630" s="418" t="inlineStr">
        <is>
          <t>TI22-4578</t>
        </is>
      </c>
      <c r="T2630" s="418">
        <f>R2630=S2630</f>
        <v/>
      </c>
      <c r="U2630" s="418">
        <f>AND(MONTH(F2630)=MONTH(Y2630), YEAR(F2630)=YEAR(Y2630))</f>
        <v/>
      </c>
      <c r="V2630" s="418">
        <f>AND(AC2630&lt;&gt;"", 'Company information'!D$4&lt;&gt;"", RIGHT(SUBSTITUTE(AC2630,"-",""),9)=RIGHT(SUBSTITUTE('Company information'!D$4,"-",""),9))</f>
        <v/>
      </c>
      <c r="W2630" s="418">
        <f>AI2630-I2630</f>
        <v/>
      </c>
      <c r="X2630" s="455" t="n"/>
      <c r="Y2630" s="419" t="n">
        <v>44907</v>
      </c>
      <c r="Z2630" s="418" t="inlineStr">
        <is>
          <t>TI22-4578</t>
        </is>
      </c>
      <c r="AA2630" s="418" t="inlineStr"/>
      <c r="AB2630" s="418" t="inlineStr">
        <is>
          <t>បុគ្គលជាប់អាករ</t>
        </is>
      </c>
      <c r="AC2630" s="418" t="inlineStr">
        <is>
          <t>L001-100067123</t>
        </is>
      </c>
      <c r="AD2630" s="418" t="inlineStr">
        <is>
          <t>រីឡាយអេប៊ល សូស អ៊ិនដាសស្រ្ទៀល (ខេមបូឌា)</t>
        </is>
      </c>
      <c r="AE2630" s="455" t="n">
        <v>557571</v>
      </c>
      <c r="AF2630" s="455" t="n">
        <v>506883</v>
      </c>
      <c r="AG2630" s="455" t="n">
        <v>0</v>
      </c>
      <c r="AH2630" s="455" t="n">
        <v>0</v>
      </c>
      <c r="AI2630" s="455" t="n">
        <v>50688</v>
      </c>
      <c r="AJ2630" s="455" t="n">
        <v>0</v>
      </c>
      <c r="AK2630" s="455" t="n">
        <v>0</v>
      </c>
      <c r="AL2630" s="455" t="n">
        <v>0</v>
      </c>
      <c r="AM2630" s="455" t="n">
        <v>0</v>
      </c>
      <c r="AN2630" s="455" t="n">
        <v>0</v>
      </c>
      <c r="AO2630" s="455" t="n">
        <v>0</v>
      </c>
      <c r="AP2630" s="455" t="n">
        <v>0</v>
      </c>
      <c r="AQ2630" s="455" t="n">
        <v>0</v>
      </c>
      <c r="AR2630" s="418" t="inlineStr"/>
      <c r="AS2630" s="418" t="inlineStr">
        <is>
          <t>សេវាកម្មឯកសារ</t>
        </is>
      </c>
      <c r="AT2630" s="418" t="inlineStr">
        <is>
          <t>បានប្រកាសពន្ធ</t>
        </is>
      </c>
    </row>
    <row r="2631">
      <c r="A2631" s="417" t="n">
        <v>2622</v>
      </c>
      <c r="B2631" s="418" t="inlineStr">
        <is>
          <t>Customs Declaration and CPF Non-Container</t>
        </is>
      </c>
      <c r="C2631" s="418" t="inlineStr">
        <is>
          <t>អេហ្វ ដាប់បែលយូ អេហ្វ ហ៊្វុល វែល អេន នីស៊ីន ឡូជីស្ទីក</t>
        </is>
      </c>
      <c r="D2631" s="418" t="inlineStr">
        <is>
          <t>L001-100098630</t>
        </is>
      </c>
      <c r="E2631" s="418" t="inlineStr">
        <is>
          <t>TI22-4474</t>
        </is>
      </c>
      <c r="F2631" s="419" t="n">
        <v>44724</v>
      </c>
      <c r="G2631" s="420" t="n">
        <v>79497</v>
      </c>
      <c r="H2631" s="418" t="n"/>
      <c r="I2631" s="455" t="n">
        <v>79497</v>
      </c>
      <c r="J2631" s="418">
        <f>IF(L2631&lt;&gt;"",L2631,K2631)</f>
        <v/>
      </c>
      <c r="K2631" s="418">
        <f>IF(AND(T2631=TRUE, U2631=TRUE, V2631=TRUE), IF(W2631&lt;-0.05, "អនុញ្ញាត (អ្នកផ្គត់ផ្គង់ប្រកាសខ្វះ)", "បានប្រកាស (អនុញ្ញាត)"), IF(AND(T2631=FALSE, U2631=FALSE, V2631=FALSE), "ព្យួរទុក (មិនមានទិន្នន័យ)", "ប្រកាសខុស (ព្យួរទុក)"))</f>
        <v/>
      </c>
      <c r="L2631" s="418" t="inlineStr"/>
      <c r="M2631" s="418" t="inlineStr"/>
      <c r="N2631" s="455" t="n"/>
      <c r="O2631" s="455">
        <f>IF(W2631&lt;0,AI2631,I2631)</f>
        <v/>
      </c>
      <c r="P2631" s="455">
        <f>I2631-O2631</f>
        <v/>
      </c>
      <c r="Q2631" s="418" t="n"/>
      <c r="R2631" s="418" t="inlineStr">
        <is>
          <t>TI22-4474</t>
        </is>
      </c>
      <c r="S2631" s="418" t="inlineStr">
        <is>
          <t>TI22-4474</t>
        </is>
      </c>
      <c r="T2631" s="418">
        <f>R2631=S2631</f>
        <v/>
      </c>
      <c r="U2631" s="418">
        <f>AND(MONTH(F2631)=MONTH(Y2631), YEAR(F2631)=YEAR(Y2631))</f>
        <v/>
      </c>
      <c r="V2631" s="418">
        <f>AND(AC2631&lt;&gt;"", 'Company information'!D$4&lt;&gt;"", RIGHT(SUBSTITUTE(AC2631,"-",""),9)=RIGHT(SUBSTITUTE('Company information'!D$4,"-",""),9))</f>
        <v/>
      </c>
      <c r="W2631" s="418">
        <f>AI2631-I2631</f>
        <v/>
      </c>
      <c r="X2631" s="455" t="n"/>
      <c r="Y2631" s="419" t="n">
        <v>44901</v>
      </c>
      <c r="Z2631" s="418" t="inlineStr">
        <is>
          <t>TI22-4474</t>
        </is>
      </c>
      <c r="AA2631" s="418" t="inlineStr"/>
      <c r="AB2631" s="418" t="inlineStr">
        <is>
          <t>បុគ្គលជាប់អាករ</t>
        </is>
      </c>
      <c r="AC2631" s="418" t="inlineStr">
        <is>
          <t>L001-100067123</t>
        </is>
      </c>
      <c r="AD2631" s="418" t="inlineStr">
        <is>
          <t>រីឡាយអេប៊ល សូស អ៊ិនដាសស្រ្ទៀល (ខេមបូឌា)</t>
        </is>
      </c>
      <c r="AE2631" s="455" t="n">
        <v>874464</v>
      </c>
      <c r="AF2631" s="455" t="n">
        <v>794967</v>
      </c>
      <c r="AG2631" s="455" t="n">
        <v>0</v>
      </c>
      <c r="AH2631" s="455" t="n">
        <v>0</v>
      </c>
      <c r="AI2631" s="455" t="n">
        <v>79497</v>
      </c>
      <c r="AJ2631" s="455" t="n">
        <v>0</v>
      </c>
      <c r="AK2631" s="455" t="n">
        <v>0</v>
      </c>
      <c r="AL2631" s="455" t="n">
        <v>0</v>
      </c>
      <c r="AM2631" s="455" t="n">
        <v>0</v>
      </c>
      <c r="AN2631" s="455" t="n">
        <v>0</v>
      </c>
      <c r="AO2631" s="455" t="n">
        <v>0</v>
      </c>
      <c r="AP2631" s="455" t="n">
        <v>0</v>
      </c>
      <c r="AQ2631" s="455" t="n">
        <v>0</v>
      </c>
      <c r="AR2631" s="418" t="inlineStr"/>
      <c r="AS2631" s="418" t="inlineStr">
        <is>
          <t>សេវាកម្មឯកសារ</t>
        </is>
      </c>
      <c r="AT2631" s="418" t="inlineStr">
        <is>
          <t>បានប្រកាសពន្ធ</t>
        </is>
      </c>
    </row>
    <row r="2632">
      <c r="A2632" s="417" t="n">
        <v>2623</v>
      </c>
      <c r="B2632" s="418" t="inlineStr">
        <is>
          <t>Customs Declaration and CPF Non-Container</t>
        </is>
      </c>
      <c r="C2632" s="418" t="inlineStr">
        <is>
          <t>អេហ្វ ដាប់បែលយូ អេហ្វ ហ៊្វុល វែល អេន នីស៊ីន ឡូជីស្ទីក</t>
        </is>
      </c>
      <c r="D2632" s="418" t="inlineStr">
        <is>
          <t>L001-100098630</t>
        </is>
      </c>
      <c r="E2632" s="418" t="inlineStr">
        <is>
          <t>TI22-4475</t>
        </is>
      </c>
      <c r="F2632" s="419" t="n">
        <v>44724</v>
      </c>
      <c r="G2632" s="420" t="n">
        <v>71259</v>
      </c>
      <c r="H2632" s="418" t="n"/>
      <c r="I2632" s="455" t="n">
        <v>71259</v>
      </c>
      <c r="J2632" s="418">
        <f>IF(L2632&lt;&gt;"",L2632,K2632)</f>
        <v/>
      </c>
      <c r="K2632" s="418">
        <f>IF(AND(T2632=TRUE, U2632=TRUE, V2632=TRUE), IF(W2632&lt;-0.05, "អនុញ្ញាត (អ្នកផ្គត់ផ្គង់ប្រកាសខ្វះ)", "បានប្រកាស (អនុញ្ញាត)"), IF(AND(T2632=FALSE, U2632=FALSE, V2632=FALSE), "ព្យួរទុក (មិនមានទិន្នន័យ)", "ប្រកាសខុស (ព្យួរទុក)"))</f>
        <v/>
      </c>
      <c r="L2632" s="418" t="inlineStr"/>
      <c r="M2632" s="418" t="inlineStr"/>
      <c r="N2632" s="455" t="n"/>
      <c r="O2632" s="455">
        <f>IF(W2632&lt;0,AI2632,I2632)</f>
        <v/>
      </c>
      <c r="P2632" s="455">
        <f>I2632-O2632</f>
        <v/>
      </c>
      <c r="Q2632" s="418" t="n"/>
      <c r="R2632" s="418" t="inlineStr">
        <is>
          <t>TI22-4475</t>
        </is>
      </c>
      <c r="S2632" s="418" t="inlineStr">
        <is>
          <t>TI22-4475</t>
        </is>
      </c>
      <c r="T2632" s="418">
        <f>R2632=S2632</f>
        <v/>
      </c>
      <c r="U2632" s="418">
        <f>AND(MONTH(F2632)=MONTH(Y2632), YEAR(F2632)=YEAR(Y2632))</f>
        <v/>
      </c>
      <c r="V2632" s="418">
        <f>AND(AC2632&lt;&gt;"", 'Company information'!D$4&lt;&gt;"", RIGHT(SUBSTITUTE(AC2632,"-",""),9)=RIGHT(SUBSTITUTE('Company information'!D$4,"-",""),9))</f>
        <v/>
      </c>
      <c r="W2632" s="418">
        <f>AI2632-I2632</f>
        <v/>
      </c>
      <c r="X2632" s="455" t="n"/>
      <c r="Y2632" s="419" t="n">
        <v>44901</v>
      </c>
      <c r="Z2632" s="418" t="inlineStr">
        <is>
          <t>TI22-4475</t>
        </is>
      </c>
      <c r="AA2632" s="418" t="inlineStr"/>
      <c r="AB2632" s="418" t="inlineStr">
        <is>
          <t>បុគ្គលជាប់អាករ</t>
        </is>
      </c>
      <c r="AC2632" s="418" t="inlineStr">
        <is>
          <t>L001-100067123</t>
        </is>
      </c>
      <c r="AD2632" s="418" t="inlineStr">
        <is>
          <t>រីឡាយអេប៊ល សូស អ៊ិនដាសស្រ្ទៀល (ខេមបូឌា)</t>
        </is>
      </c>
      <c r="AE2632" s="455" t="n">
        <v>783846</v>
      </c>
      <c r="AF2632" s="455" t="n">
        <v>712587</v>
      </c>
      <c r="AG2632" s="455" t="n">
        <v>0</v>
      </c>
      <c r="AH2632" s="455" t="n">
        <v>0</v>
      </c>
      <c r="AI2632" s="455" t="n">
        <v>71259</v>
      </c>
      <c r="AJ2632" s="455" t="n">
        <v>0</v>
      </c>
      <c r="AK2632" s="455" t="n">
        <v>0</v>
      </c>
      <c r="AL2632" s="455" t="n">
        <v>0</v>
      </c>
      <c r="AM2632" s="455" t="n">
        <v>0</v>
      </c>
      <c r="AN2632" s="455" t="n">
        <v>0</v>
      </c>
      <c r="AO2632" s="455" t="n">
        <v>0</v>
      </c>
      <c r="AP2632" s="455" t="n">
        <v>0</v>
      </c>
      <c r="AQ2632" s="455" t="n">
        <v>0</v>
      </c>
      <c r="AR2632" s="418" t="inlineStr"/>
      <c r="AS2632" s="418" t="inlineStr">
        <is>
          <t>សេវាកម្មឯកសារ</t>
        </is>
      </c>
      <c r="AT2632" s="418" t="inlineStr">
        <is>
          <t>បានប្រកាសពន្ធ</t>
        </is>
      </c>
    </row>
    <row r="2633">
      <c r="A2633" s="417" t="n">
        <v>2624</v>
      </c>
      <c r="B2633" s="418" t="inlineStr">
        <is>
          <t>Customs Declaration and CPF Non-Container</t>
        </is>
      </c>
      <c r="C2633" s="418" t="inlineStr">
        <is>
          <t>អេហ្វ ដាប់បែលយូ អេហ្វ ហ៊្វុល វែល អេន នីស៊ីន ឡូជីស្ទីក</t>
        </is>
      </c>
      <c r="D2633" s="418" t="inlineStr">
        <is>
          <t>L001-100098630</t>
        </is>
      </c>
      <c r="E2633" s="418" t="inlineStr">
        <is>
          <t>TI22-4476</t>
        </is>
      </c>
      <c r="F2633" s="419" t="n">
        <v>44724</v>
      </c>
      <c r="G2633" s="420" t="n">
        <v>65080</v>
      </c>
      <c r="H2633" s="418" t="n"/>
      <c r="I2633" s="455" t="n">
        <v>65080</v>
      </c>
      <c r="J2633" s="418">
        <f>IF(L2633&lt;&gt;"",L2633,K2633)</f>
        <v/>
      </c>
      <c r="K2633" s="418">
        <f>IF(AND(T2633=TRUE, U2633=TRUE, V2633=TRUE), IF(W2633&lt;-0.05, "អនុញ្ញាត (អ្នកផ្គត់ផ្គង់ប្រកាសខ្វះ)", "បានប្រកាស (អនុញ្ញាត)"), IF(AND(T2633=FALSE, U2633=FALSE, V2633=FALSE), "ព្យួរទុក (មិនមានទិន្នន័យ)", "ប្រកាសខុស (ព្យួរទុក)"))</f>
        <v/>
      </c>
      <c r="L2633" s="418" t="inlineStr"/>
      <c r="M2633" s="418" t="inlineStr"/>
      <c r="N2633" s="455" t="n"/>
      <c r="O2633" s="455">
        <f>IF(W2633&lt;0,AI2633,I2633)</f>
        <v/>
      </c>
      <c r="P2633" s="455">
        <f>I2633-O2633</f>
        <v/>
      </c>
      <c r="Q2633" s="418" t="n"/>
      <c r="R2633" s="418" t="inlineStr">
        <is>
          <t>TI22-4476</t>
        </is>
      </c>
      <c r="S2633" s="418" t="inlineStr">
        <is>
          <t>TI22-4476</t>
        </is>
      </c>
      <c r="T2633" s="418">
        <f>R2633=S2633</f>
        <v/>
      </c>
      <c r="U2633" s="418">
        <f>AND(MONTH(F2633)=MONTH(Y2633), YEAR(F2633)=YEAR(Y2633))</f>
        <v/>
      </c>
      <c r="V2633" s="418">
        <f>AND(AC2633&lt;&gt;"", 'Company information'!D$4&lt;&gt;"", RIGHT(SUBSTITUTE(AC2633,"-",""),9)=RIGHT(SUBSTITUTE('Company information'!D$4,"-",""),9))</f>
        <v/>
      </c>
      <c r="W2633" s="418">
        <f>AI2633-I2633</f>
        <v/>
      </c>
      <c r="X2633" s="455" t="n"/>
      <c r="Y2633" s="419" t="n">
        <v>44901</v>
      </c>
      <c r="Z2633" s="418" t="inlineStr">
        <is>
          <t>TI22-4476</t>
        </is>
      </c>
      <c r="AA2633" s="418" t="inlineStr"/>
      <c r="AB2633" s="418" t="inlineStr">
        <is>
          <t>បុគ្គលជាប់អាករ</t>
        </is>
      </c>
      <c r="AC2633" s="418" t="inlineStr">
        <is>
          <t>L001-100067123</t>
        </is>
      </c>
      <c r="AD2633" s="418" t="inlineStr">
        <is>
          <t>រីឡាយអេប៊ល សូស អ៊ិនដាសស្រ្ទៀល (ខេមបូឌា)</t>
        </is>
      </c>
      <c r="AE2633" s="455" t="n">
        <v>715882</v>
      </c>
      <c r="AF2633" s="455" t="n">
        <v>650802</v>
      </c>
      <c r="AG2633" s="455" t="n">
        <v>0</v>
      </c>
      <c r="AH2633" s="455" t="n">
        <v>0</v>
      </c>
      <c r="AI2633" s="455" t="n">
        <v>65080</v>
      </c>
      <c r="AJ2633" s="455" t="n">
        <v>0</v>
      </c>
      <c r="AK2633" s="455" t="n">
        <v>0</v>
      </c>
      <c r="AL2633" s="455" t="n">
        <v>0</v>
      </c>
      <c r="AM2633" s="455" t="n">
        <v>0</v>
      </c>
      <c r="AN2633" s="455" t="n">
        <v>0</v>
      </c>
      <c r="AO2633" s="455" t="n">
        <v>0</v>
      </c>
      <c r="AP2633" s="455" t="n">
        <v>0</v>
      </c>
      <c r="AQ2633" s="455" t="n">
        <v>0</v>
      </c>
      <c r="AR2633" s="418" t="inlineStr"/>
      <c r="AS2633" s="418" t="inlineStr">
        <is>
          <t>សេវាកម្មឯកសារ</t>
        </is>
      </c>
      <c r="AT2633" s="418" t="inlineStr">
        <is>
          <t>បានប្រកាសពន្ធ</t>
        </is>
      </c>
    </row>
    <row r="2634">
      <c r="A2634" s="417" t="n">
        <v>2625</v>
      </c>
      <c r="B2634" s="418" t="inlineStr">
        <is>
          <t>Customs Declaration and CPF Non-Container</t>
        </is>
      </c>
      <c r="C2634" s="418" t="inlineStr">
        <is>
          <t>អេហ្វ ដាប់បែលយូ អេហ្វ ហ៊្វុល វែល អេន នីស៊ីន ឡូជីស្ទីក</t>
        </is>
      </c>
      <c r="D2634" s="418" t="inlineStr">
        <is>
          <t>L001-100098630</t>
        </is>
      </c>
      <c r="E2634" s="418" t="inlineStr">
        <is>
          <t>TI22-4477</t>
        </is>
      </c>
      <c r="F2634" s="419" t="n">
        <v>44724</v>
      </c>
      <c r="G2634" s="420" t="n">
        <v>101163</v>
      </c>
      <c r="H2634" s="418" t="n"/>
      <c r="I2634" s="455" t="n">
        <v>101163</v>
      </c>
      <c r="J2634" s="418">
        <f>IF(L2634&lt;&gt;"",L2634,K2634)</f>
        <v/>
      </c>
      <c r="K2634" s="418">
        <f>IF(AND(T2634=TRUE, U2634=TRUE, V2634=TRUE), IF(W2634&lt;-0.05, "អនុញ្ញាត (អ្នកផ្គត់ផ្គង់ប្រកាសខ្វះ)", "បានប្រកាស (អនុញ្ញាត)"), IF(AND(T2634=FALSE, U2634=FALSE, V2634=FALSE), "ព្យួរទុក (មិនមានទិន្នន័យ)", "ប្រកាសខុស (ព្យួរទុក)"))</f>
        <v/>
      </c>
      <c r="L2634" s="418" t="inlineStr"/>
      <c r="M2634" s="418" t="inlineStr"/>
      <c r="N2634" s="455" t="n"/>
      <c r="O2634" s="455">
        <f>IF(W2634&lt;0,AI2634,I2634)</f>
        <v/>
      </c>
      <c r="P2634" s="455">
        <f>I2634-O2634</f>
        <v/>
      </c>
      <c r="Q2634" s="418" t="n"/>
      <c r="R2634" s="418" t="inlineStr">
        <is>
          <t>TI22-4477</t>
        </is>
      </c>
      <c r="S2634" s="418" t="inlineStr">
        <is>
          <t>TI22-4477</t>
        </is>
      </c>
      <c r="T2634" s="418">
        <f>R2634=S2634</f>
        <v/>
      </c>
      <c r="U2634" s="418">
        <f>AND(MONTH(F2634)=MONTH(Y2634), YEAR(F2634)=YEAR(Y2634))</f>
        <v/>
      </c>
      <c r="V2634" s="418">
        <f>AND(AC2634&lt;&gt;"", 'Company information'!D$4&lt;&gt;"", RIGHT(SUBSTITUTE(AC2634,"-",""),9)=RIGHT(SUBSTITUTE('Company information'!D$4,"-",""),9))</f>
        <v/>
      </c>
      <c r="W2634" s="418">
        <f>AI2634-I2634</f>
        <v/>
      </c>
      <c r="X2634" s="455" t="n"/>
      <c r="Y2634" s="419" t="n">
        <v>44901</v>
      </c>
      <c r="Z2634" s="418" t="inlineStr">
        <is>
          <t>TI22-4477</t>
        </is>
      </c>
      <c r="AA2634" s="418" t="inlineStr"/>
      <c r="AB2634" s="418" t="inlineStr">
        <is>
          <t>បុគ្គលជាប់អាករ</t>
        </is>
      </c>
      <c r="AC2634" s="418" t="inlineStr">
        <is>
          <t>L001-100067123</t>
        </is>
      </c>
      <c r="AD2634" s="418" t="inlineStr">
        <is>
          <t>រីឡាយអេប៊ល សូស អ៊ិនដាសស្រ្ទៀល (ខេមបូឌា)</t>
        </is>
      </c>
      <c r="AE2634" s="455" t="n">
        <v>1112789</v>
      </c>
      <c r="AF2634" s="455" t="n">
        <v>1011626</v>
      </c>
      <c r="AG2634" s="455" t="n">
        <v>0</v>
      </c>
      <c r="AH2634" s="455" t="n">
        <v>0</v>
      </c>
      <c r="AI2634" s="455" t="n">
        <v>101163</v>
      </c>
      <c r="AJ2634" s="455" t="n">
        <v>0</v>
      </c>
      <c r="AK2634" s="455" t="n">
        <v>0</v>
      </c>
      <c r="AL2634" s="455" t="n">
        <v>0</v>
      </c>
      <c r="AM2634" s="455" t="n">
        <v>0</v>
      </c>
      <c r="AN2634" s="455" t="n">
        <v>0</v>
      </c>
      <c r="AO2634" s="455" t="n">
        <v>0</v>
      </c>
      <c r="AP2634" s="455" t="n">
        <v>0</v>
      </c>
      <c r="AQ2634" s="455" t="n">
        <v>0</v>
      </c>
      <c r="AR2634" s="418" t="inlineStr"/>
      <c r="AS2634" s="418" t="inlineStr">
        <is>
          <t>សេវាកម្មឯកសារ</t>
        </is>
      </c>
      <c r="AT2634" s="418" t="inlineStr">
        <is>
          <t>បានប្រកាសពន្ធ</t>
        </is>
      </c>
    </row>
    <row r="2635">
      <c r="A2635" s="417" t="n">
        <v>2626</v>
      </c>
      <c r="B2635" s="418" t="inlineStr">
        <is>
          <t>Customs Declaration and CPF Non-Container</t>
        </is>
      </c>
      <c r="C2635" s="418" t="inlineStr">
        <is>
          <t>អេហ្វ ដាប់បែលយូ អេហ្វ ហ៊្វុល វែល អេន នីស៊ីន ឡូជីស្ទីក</t>
        </is>
      </c>
      <c r="D2635" s="418" t="inlineStr">
        <is>
          <t>L001-100098630</t>
        </is>
      </c>
      <c r="E2635" s="418" t="inlineStr">
        <is>
          <t>TI22-4478</t>
        </is>
      </c>
      <c r="F2635" s="419" t="n">
        <v>44724</v>
      </c>
      <c r="G2635" s="420" t="n">
        <v>66028</v>
      </c>
      <c r="H2635" s="418" t="n"/>
      <c r="I2635" s="455" t="n">
        <v>66028</v>
      </c>
      <c r="J2635" s="418">
        <f>IF(L2635&lt;&gt;"",L2635,K2635)</f>
        <v/>
      </c>
      <c r="K2635" s="418">
        <f>IF(AND(T2635=TRUE, U2635=TRUE, V2635=TRUE), IF(W2635&lt;-0.05, "អនុញ្ញាត (អ្នកផ្គត់ផ្គង់ប្រកាសខ្វះ)", "បានប្រកាស (អនុញ្ញាត)"), IF(AND(T2635=FALSE, U2635=FALSE, V2635=FALSE), "ព្យួរទុក (មិនមានទិន្នន័យ)", "ប្រកាសខុស (ព្យួរទុក)"))</f>
        <v/>
      </c>
      <c r="L2635" s="418" t="inlineStr"/>
      <c r="M2635" s="418" t="inlineStr"/>
      <c r="N2635" s="455" t="n"/>
      <c r="O2635" s="455">
        <f>IF(W2635&lt;0,AI2635,I2635)</f>
        <v/>
      </c>
      <c r="P2635" s="455">
        <f>I2635-O2635</f>
        <v/>
      </c>
      <c r="Q2635" s="418" t="n"/>
      <c r="R2635" s="418" t="inlineStr">
        <is>
          <t>TI22-4478</t>
        </is>
      </c>
      <c r="S2635" s="418" t="inlineStr">
        <is>
          <t>TI22-4478</t>
        </is>
      </c>
      <c r="T2635" s="418">
        <f>R2635=S2635</f>
        <v/>
      </c>
      <c r="U2635" s="418">
        <f>AND(MONTH(F2635)=MONTH(Y2635), YEAR(F2635)=YEAR(Y2635))</f>
        <v/>
      </c>
      <c r="V2635" s="418">
        <f>AND(AC2635&lt;&gt;"", 'Company information'!D$4&lt;&gt;"", RIGHT(SUBSTITUTE(AC2635,"-",""),9)=RIGHT(SUBSTITUTE('Company information'!D$4,"-",""),9))</f>
        <v/>
      </c>
      <c r="W2635" s="418">
        <f>AI2635-I2635</f>
        <v/>
      </c>
      <c r="X2635" s="455" t="n"/>
      <c r="Y2635" s="419" t="n">
        <v>44901</v>
      </c>
      <c r="Z2635" s="418" t="inlineStr">
        <is>
          <t>TI22-4478</t>
        </is>
      </c>
      <c r="AA2635" s="418" t="inlineStr"/>
      <c r="AB2635" s="418" t="inlineStr">
        <is>
          <t>បុគ្គលជាប់អាករ</t>
        </is>
      </c>
      <c r="AC2635" s="418" t="inlineStr">
        <is>
          <t>L001-100067123</t>
        </is>
      </c>
      <c r="AD2635" s="418" t="inlineStr">
        <is>
          <t>រីឡាយអេប៊ល សូស អ៊ិនដាសស្រ្ទៀល (ខេមបូឌា)</t>
        </is>
      </c>
      <c r="AE2635" s="455" t="n">
        <v>726303</v>
      </c>
      <c r="AF2635" s="455" t="n">
        <v>660275</v>
      </c>
      <c r="AG2635" s="455" t="n">
        <v>0</v>
      </c>
      <c r="AH2635" s="455" t="n">
        <v>0</v>
      </c>
      <c r="AI2635" s="455" t="n">
        <v>66028</v>
      </c>
      <c r="AJ2635" s="455" t="n">
        <v>0</v>
      </c>
      <c r="AK2635" s="455" t="n">
        <v>0</v>
      </c>
      <c r="AL2635" s="455" t="n">
        <v>0</v>
      </c>
      <c r="AM2635" s="455" t="n">
        <v>0</v>
      </c>
      <c r="AN2635" s="455" t="n">
        <v>0</v>
      </c>
      <c r="AO2635" s="455" t="n">
        <v>0</v>
      </c>
      <c r="AP2635" s="455" t="n">
        <v>0</v>
      </c>
      <c r="AQ2635" s="455" t="n">
        <v>0</v>
      </c>
      <c r="AR2635" s="418" t="inlineStr"/>
      <c r="AS2635" s="418" t="inlineStr">
        <is>
          <t>សេវាកម្មឯកសារ</t>
        </is>
      </c>
      <c r="AT2635" s="418" t="inlineStr">
        <is>
          <t>បានប្រកាសពន្ធ</t>
        </is>
      </c>
    </row>
    <row r="2636">
      <c r="A2636" s="417" t="n">
        <v>2627</v>
      </c>
      <c r="B2636" s="418" t="inlineStr">
        <is>
          <t>Customs Declaration and CPF Non-Container</t>
        </is>
      </c>
      <c r="C2636" s="418" t="inlineStr">
        <is>
          <t>ហ៊ីបប៉ូ ឡូជីស្ទីក (ខេមបូឌា) ឯ.ក</t>
        </is>
      </c>
      <c r="D2636" s="418" t="inlineStr">
        <is>
          <t>K002-902103265</t>
        </is>
      </c>
      <c r="E2636" s="418" t="inlineStr">
        <is>
          <t>2201093</t>
        </is>
      </c>
      <c r="F2636" s="419" t="n">
        <v>44924</v>
      </c>
      <c r="G2636" s="420" t="n">
        <v>14410</v>
      </c>
      <c r="H2636" s="418" t="n"/>
      <c r="I2636" s="455" t="n">
        <v>14410</v>
      </c>
      <c r="J2636" s="418">
        <f>IF(L2636&lt;&gt;"",L2636,K2636)</f>
        <v/>
      </c>
      <c r="K2636" s="418">
        <f>IF(AND(T2636=TRUE, U2636=TRUE, V2636=TRUE), IF(W2636&lt;-0.05, "អនុញ្ញាត (អ្នកផ្គត់ផ្គង់ប្រកាសខ្វះ)", "បានប្រកាស (អនុញ្ញាត)"), IF(AND(T2636=FALSE, U2636=FALSE, V2636=FALSE), "ព្យួរទុក (មិនមានទិន្នន័យ)", "ប្រកាសខុស (ព្យួរទុក)"))</f>
        <v/>
      </c>
      <c r="L2636" s="418" t="inlineStr"/>
      <c r="M2636" s="418" t="inlineStr"/>
      <c r="N2636" s="455" t="n"/>
      <c r="O2636" s="455">
        <f>IF(W2636&lt;0,AI2636,I2636)</f>
        <v/>
      </c>
      <c r="P2636" s="455">
        <f>I2636-O2636</f>
        <v/>
      </c>
      <c r="Q2636" s="418" t="n"/>
      <c r="R2636" s="418" t="inlineStr">
        <is>
          <t>2201093</t>
        </is>
      </c>
      <c r="S2636" s="418" t="inlineStr">
        <is>
          <t>2201093</t>
        </is>
      </c>
      <c r="T2636" s="418">
        <f>R2636=S2636</f>
        <v/>
      </c>
      <c r="U2636" s="418">
        <f>AND(MONTH(F2636)=MONTH(Y2636), YEAR(F2636)=YEAR(Y2636))</f>
        <v/>
      </c>
      <c r="V2636" s="418">
        <f>AND(AC2636&lt;&gt;"", 'Company information'!D$4&lt;&gt;"", RIGHT(SUBSTITUTE(AC2636,"-",""),9)=RIGHT(SUBSTITUTE('Company information'!D$4,"-",""),9))</f>
        <v/>
      </c>
      <c r="W2636" s="418">
        <f>AI2636-I2636</f>
        <v/>
      </c>
      <c r="X2636" s="455" t="n"/>
      <c r="Y2636" s="419" t="n">
        <v>44924</v>
      </c>
      <c r="Z2636" s="418" t="inlineStr">
        <is>
          <t>2201093</t>
        </is>
      </c>
      <c r="AA2636" s="418" t="inlineStr"/>
      <c r="AB2636" s="418" t="inlineStr">
        <is>
          <t>បុគ្គលជាប់អាករ</t>
        </is>
      </c>
      <c r="AC2636" s="418" t="inlineStr">
        <is>
          <t>L001-100067123</t>
        </is>
      </c>
      <c r="AD2636" s="418" t="inlineStr">
        <is>
          <t>រីឡាយអេប៊ល សូស អ៊ិនដាសស្រ្ទៀល (ខេមបូឌា)</t>
        </is>
      </c>
      <c r="AE2636" s="455" t="n">
        <v>158505</v>
      </c>
      <c r="AF2636" s="455" t="n">
        <v>144095</v>
      </c>
      <c r="AG2636" s="455" t="n">
        <v>0</v>
      </c>
      <c r="AH2636" s="455" t="n">
        <v>0</v>
      </c>
      <c r="AI2636" s="455" t="n">
        <v>14410</v>
      </c>
      <c r="AJ2636" s="455" t="n">
        <v>0</v>
      </c>
      <c r="AK2636" s="455" t="n">
        <v>0</v>
      </c>
      <c r="AL2636" s="455" t="n">
        <v>0</v>
      </c>
      <c r="AM2636" s="455" t="n">
        <v>0</v>
      </c>
      <c r="AN2636" s="455" t="n">
        <v>0</v>
      </c>
      <c r="AO2636" s="455" t="n">
        <v>0</v>
      </c>
      <c r="AP2636" s="455" t="n">
        <v>0</v>
      </c>
      <c r="AQ2636" s="455" t="n">
        <v>0</v>
      </c>
      <c r="AR2636" s="418" t="inlineStr"/>
      <c r="AS2636" s="418" t="inlineStr">
        <is>
          <t>DOC Charge</t>
        </is>
      </c>
      <c r="AT2636" s="418" t="inlineStr">
        <is>
          <t>បានប្រកាសពន្ធ</t>
        </is>
      </c>
    </row>
    <row r="2637">
      <c r="A2637" s="417" t="n">
        <v>2628</v>
      </c>
      <c r="B2637" s="418" t="inlineStr">
        <is>
          <t>Customs Declaration and CPF Non-Container</t>
        </is>
      </c>
      <c r="C2637" s="418" t="inlineStr">
        <is>
          <t>ត្រេន ស្តារ ហ្រេ្វត</t>
        </is>
      </c>
      <c r="D2637" s="418" t="inlineStr">
        <is>
          <t>L001-100011888</t>
        </is>
      </c>
      <c r="E2637" s="418" t="inlineStr">
        <is>
          <t>PPTI22-12483</t>
        </is>
      </c>
      <c r="F2637" s="419" t="n">
        <v>44925</v>
      </c>
      <c r="G2637" s="420" t="n">
        <v>26761</v>
      </c>
      <c r="H2637" s="418" t="n"/>
      <c r="I2637" s="455" t="n">
        <v>26761</v>
      </c>
      <c r="J2637" s="418">
        <f>IF(L2637&lt;&gt;"",L2637,K2637)</f>
        <v/>
      </c>
      <c r="K2637" s="418">
        <f>IF(AND(T2637=TRUE, U2637=TRUE, V2637=TRUE), IF(W2637&lt;-0.05, "អនុញ្ញាត (អ្នកផ្គត់ផ្គង់ប្រកាសខ្វះ)", "បានប្រកាស (អនុញ្ញាត)"), IF(AND(T2637=FALSE, U2637=FALSE, V2637=FALSE), "ព្យួរទុក (មិនមានទិន្នន័យ)", "ប្រកាសខុស (ព្យួរទុក)"))</f>
        <v/>
      </c>
      <c r="L2637" s="418" t="inlineStr"/>
      <c r="M2637" s="418" t="inlineStr"/>
      <c r="N2637" s="455" t="n"/>
      <c r="O2637" s="455">
        <f>IF(W2637&lt;0,AI2637,I2637)</f>
        <v/>
      </c>
      <c r="P2637" s="455">
        <f>I2637-O2637</f>
        <v/>
      </c>
      <c r="Q2637" s="418" t="n"/>
      <c r="R2637" s="418" t="inlineStr">
        <is>
          <t>PPTI22-12483</t>
        </is>
      </c>
      <c r="S2637" s="418" t="inlineStr">
        <is>
          <t>PPTI22-12483</t>
        </is>
      </c>
      <c r="T2637" s="418">
        <f>R2637=S2637</f>
        <v/>
      </c>
      <c r="U2637" s="418">
        <f>AND(MONTH(F2637)=MONTH(Y2637), YEAR(F2637)=YEAR(Y2637))</f>
        <v/>
      </c>
      <c r="V2637" s="418">
        <f>AND(AC2637&lt;&gt;"", 'Company information'!D$4&lt;&gt;"", RIGHT(SUBSTITUTE(AC2637,"-",""),9)=RIGHT(SUBSTITUTE('Company information'!D$4,"-",""),9))</f>
        <v/>
      </c>
      <c r="W2637" s="418">
        <f>AI2637-I2637</f>
        <v/>
      </c>
      <c r="X2637" s="455" t="n"/>
      <c r="Y2637" s="419" t="n">
        <v>44925</v>
      </c>
      <c r="Z2637" s="418" t="inlineStr">
        <is>
          <t>PPTI22-12483</t>
        </is>
      </c>
      <c r="AA2637" s="418" t="inlineStr"/>
      <c r="AB2637" s="418" t="inlineStr">
        <is>
          <t>បុគ្គលជាប់អាករ</t>
        </is>
      </c>
      <c r="AC2637" s="418" t="inlineStr">
        <is>
          <t>L001-100067123</t>
        </is>
      </c>
      <c r="AD2637" s="418" t="inlineStr">
        <is>
          <t>រីឡាយអេប៊ល សូស អ៊ិនដាសស្រ្ទៀល (ខេមបូឌា)</t>
        </is>
      </c>
      <c r="AE2637" s="455" t="n">
        <v>294366</v>
      </c>
      <c r="AF2637" s="455" t="n">
        <v>267605</v>
      </c>
      <c r="AG2637" s="455" t="n">
        <v>0</v>
      </c>
      <c r="AH2637" s="455" t="n">
        <v>0</v>
      </c>
      <c r="AI2637" s="455" t="n">
        <v>26761</v>
      </c>
      <c r="AJ2637" s="455" t="n">
        <v>0</v>
      </c>
      <c r="AK2637" s="455" t="n">
        <v>0</v>
      </c>
      <c r="AL2637" s="455" t="n">
        <v>0</v>
      </c>
      <c r="AM2637" s="455" t="n">
        <v>0</v>
      </c>
      <c r="AN2637" s="455" t="n">
        <v>0</v>
      </c>
      <c r="AO2637" s="455" t="n">
        <v>0</v>
      </c>
      <c r="AP2637" s="455" t="n">
        <v>0</v>
      </c>
      <c r="AQ2637" s="455" t="n">
        <v>0</v>
      </c>
      <c r="AR2637" s="418" t="inlineStr"/>
      <c r="AS2637" s="418" t="inlineStr">
        <is>
          <t>AIRWAY BILL FEE, HANDLING AGENCY FEE</t>
        </is>
      </c>
      <c r="AT2637" s="418" t="inlineStr">
        <is>
          <t>បានប្រកាសពន្ធ</t>
        </is>
      </c>
    </row>
    <row r="2638">
      <c r="A2638" s="417" t="n">
        <v>2629</v>
      </c>
      <c r="B2638" s="418" t="inlineStr">
        <is>
          <t>Customs Declaration</t>
        </is>
      </c>
      <c r="C2638" s="418" t="inlineStr">
        <is>
          <t>សូស៊ីយេតេ កុងសេស្យូនែរ ដឺ ឡាអេរ៉ូព័រ</t>
        </is>
      </c>
      <c r="D2638" s="418" t="inlineStr">
        <is>
          <t>L001-100047300</t>
        </is>
      </c>
      <c r="E2638" s="418" t="inlineStr">
        <is>
          <t>2200-073023</t>
        </is>
      </c>
      <c r="F2638" s="419" t="n">
        <v>44926</v>
      </c>
      <c r="G2638" s="420" t="n">
        <v>22266</v>
      </c>
      <c r="H2638" s="418" t="n"/>
      <c r="I2638" s="455" t="n">
        <v>22266</v>
      </c>
      <c r="J2638" s="418">
        <f>IF(L2638&lt;&gt;"",L2638,K2638)</f>
        <v/>
      </c>
      <c r="K2638" s="418">
        <f>IF(AND(T2638=TRUE, U2638=TRUE, V2638=TRUE), IF(W2638&lt;-0.05, "អនុញ្ញាត (អ្នកផ្គត់ផ្គង់ប្រកាសខ្វះ)", "បានប្រកាស (អនុញ្ញាត)"), IF(AND(T2638=FALSE, U2638=FALSE, V2638=FALSE), "ព្យួរទុក (មិនមានទិន្នន័យ)", "ប្រកាសខុស (ព្យួរទុក)"))</f>
        <v/>
      </c>
      <c r="L2638" s="418" t="inlineStr"/>
      <c r="M2638" s="418" t="inlineStr"/>
      <c r="N2638" s="455" t="n"/>
      <c r="O2638" s="455">
        <f>IF(W2638&lt;0,AI2638,I2638)</f>
        <v/>
      </c>
      <c r="P2638" s="455">
        <f>I2638-O2638</f>
        <v/>
      </c>
      <c r="Q2638" s="418" t="n"/>
      <c r="R2638" s="418" t="inlineStr">
        <is>
          <t>2200-073023</t>
        </is>
      </c>
      <c r="S2638" s="418" t="inlineStr"/>
      <c r="T2638" s="418">
        <f>R2638=S2638</f>
        <v/>
      </c>
      <c r="U2638" s="418">
        <f>AND(MONTH(F2638)=MONTH(Y2638), YEAR(F2638)=YEAR(Y2638))</f>
        <v/>
      </c>
      <c r="V2638" s="418">
        <f>AND(AC2638&lt;&gt;"", 'Company information'!D$4&lt;&gt;"", RIGHT(SUBSTITUTE(AC2638,"-",""),9)=RIGHT(SUBSTITUTE('Company information'!D$4,"-",""),9))</f>
        <v/>
      </c>
      <c r="W2638" s="418">
        <f>AI2638-I2638</f>
        <v/>
      </c>
      <c r="X2638" s="455" t="n"/>
      <c r="Y2638" s="417" t="n"/>
      <c r="Z2638" s="418" t="n"/>
      <c r="AA2638" s="418" t="n"/>
      <c r="AB2638" s="418" t="n"/>
      <c r="AC2638" s="418" t="n"/>
      <c r="AD2638" s="418" t="n"/>
      <c r="AE2638" s="455" t="n"/>
      <c r="AF2638" s="455" t="n"/>
      <c r="AG2638" s="455" t="n"/>
      <c r="AH2638" s="455" t="n"/>
      <c r="AI2638" s="455" t="n"/>
      <c r="AJ2638" s="455" t="n"/>
      <c r="AK2638" s="455" t="n"/>
      <c r="AL2638" s="455" t="n"/>
      <c r="AM2638" s="455" t="n"/>
      <c r="AN2638" s="455" t="n"/>
      <c r="AO2638" s="455" t="n"/>
      <c r="AP2638" s="455" t="n"/>
      <c r="AQ2638" s="455" t="n"/>
      <c r="AR2638" s="418" t="n"/>
      <c r="AS2638" s="418" t="n"/>
      <c r="AT2638" s="418" t="n"/>
    </row>
    <row r="2639">
      <c r="A2639" s="417" t="n">
        <v>2630</v>
      </c>
      <c r="B2639" s="418" t="inlineStr">
        <is>
          <t>SCF 40F or Above</t>
        </is>
      </c>
      <c r="C2639" s="418" t="inlineStr">
        <is>
          <t>ត្រេន ស្តារ ហ្រេ្វត</t>
        </is>
      </c>
      <c r="D2639" s="418" t="inlineStr">
        <is>
          <t>L001-100011888</t>
        </is>
      </c>
      <c r="E2639" s="418" t="inlineStr">
        <is>
          <t>PPTI22-12339</t>
        </is>
      </c>
      <c r="F2639" s="419" t="n">
        <v>44922</v>
      </c>
      <c r="G2639" s="420" t="n">
        <v>26741</v>
      </c>
      <c r="H2639" s="418" t="n"/>
      <c r="I2639" s="455" t="n">
        <v>26741</v>
      </c>
      <c r="J2639" s="418">
        <f>IF(L2639&lt;&gt;"",L2639,K2639)</f>
        <v/>
      </c>
      <c r="K2639" s="418">
        <f>IF(AND(T2639=TRUE, U2639=TRUE, V2639=TRUE), IF(W2639&lt;-0.05, "អនុញ្ញាត (អ្នកផ្គត់ផ្គង់ប្រកាសខ្វះ)", "បានប្រកាស (អនុញ្ញាត)"), IF(AND(T2639=FALSE, U2639=FALSE, V2639=FALSE), "ព្យួរទុក (មិនមានទិន្នន័យ)", "ប្រកាសខុស (ព្យួរទុក)"))</f>
        <v/>
      </c>
      <c r="L2639" s="418" t="inlineStr"/>
      <c r="M2639" s="418" t="inlineStr"/>
      <c r="N2639" s="455" t="n"/>
      <c r="O2639" s="455">
        <f>IF(W2639&lt;0,AI2639,I2639)</f>
        <v/>
      </c>
      <c r="P2639" s="455">
        <f>I2639-O2639</f>
        <v/>
      </c>
      <c r="Q2639" s="418" t="n"/>
      <c r="R2639" s="418" t="inlineStr">
        <is>
          <t>PPTI22-12339</t>
        </is>
      </c>
      <c r="S2639" s="418" t="inlineStr">
        <is>
          <t>PPTI22-12339</t>
        </is>
      </c>
      <c r="T2639" s="418">
        <f>R2639=S2639</f>
        <v/>
      </c>
      <c r="U2639" s="418">
        <f>AND(MONTH(F2639)=MONTH(Y2639), YEAR(F2639)=YEAR(Y2639))</f>
        <v/>
      </c>
      <c r="V2639" s="418">
        <f>AND(AC2639&lt;&gt;"", 'Company information'!D$4&lt;&gt;"", RIGHT(SUBSTITUTE(AC2639,"-",""),9)=RIGHT(SUBSTITUTE('Company information'!D$4,"-",""),9))</f>
        <v/>
      </c>
      <c r="W2639" s="418">
        <f>AI2639-I2639</f>
        <v/>
      </c>
      <c r="X2639" s="455" t="n"/>
      <c r="Y2639" s="419" t="n">
        <v>44922</v>
      </c>
      <c r="Z2639" s="418" t="inlineStr">
        <is>
          <t>PPTI22-12339</t>
        </is>
      </c>
      <c r="AA2639" s="418" t="inlineStr"/>
      <c r="AB2639" s="418" t="inlineStr">
        <is>
          <t>បុគ្គលជាប់អាករ</t>
        </is>
      </c>
      <c r="AC2639" s="418" t="inlineStr">
        <is>
          <t>L001-100067123</t>
        </is>
      </c>
      <c r="AD2639" s="418" t="inlineStr">
        <is>
          <t>រីឡាយអេប៊ល សូស អ៊ិនដាសស្រ្ទៀល (ខេមបូឌា)</t>
        </is>
      </c>
      <c r="AE2639" s="455" t="n">
        <v>294151</v>
      </c>
      <c r="AF2639" s="455" t="n">
        <v>267410</v>
      </c>
      <c r="AG2639" s="455" t="n">
        <v>0</v>
      </c>
      <c r="AH2639" s="455" t="n">
        <v>0</v>
      </c>
      <c r="AI2639" s="455" t="n">
        <v>26741</v>
      </c>
      <c r="AJ2639" s="455" t="n">
        <v>0</v>
      </c>
      <c r="AK2639" s="455" t="n">
        <v>0</v>
      </c>
      <c r="AL2639" s="455" t="n">
        <v>0</v>
      </c>
      <c r="AM2639" s="455" t="n">
        <v>0</v>
      </c>
      <c r="AN2639" s="455" t="n">
        <v>0</v>
      </c>
      <c r="AO2639" s="455" t="n">
        <v>0</v>
      </c>
      <c r="AP2639" s="455" t="n">
        <v>0</v>
      </c>
      <c r="AQ2639" s="455" t="n">
        <v>0</v>
      </c>
      <c r="AR2639" s="418" t="inlineStr"/>
      <c r="AS2639" s="418" t="inlineStr">
        <is>
          <t>AIRWAY BILL FEE, HANDLING AGENCY FEE</t>
        </is>
      </c>
      <c r="AT2639" s="418" t="inlineStr">
        <is>
          <t>បានប្រកាសពន្ធ</t>
        </is>
      </c>
    </row>
    <row r="2640">
      <c r="A2640" s="417" t="n">
        <v>2631</v>
      </c>
      <c r="B2640" s="418" t="inlineStr">
        <is>
          <t>Customs Declaration</t>
        </is>
      </c>
      <c r="C2640" s="418" t="inlineStr">
        <is>
          <t>សូស៊ីយេតេ កុងសេស្យូនែរ ដឺ ឡាអេរ៉ូព័រ</t>
        </is>
      </c>
      <c r="D2640" s="418" t="inlineStr">
        <is>
          <t>L001-100047300</t>
        </is>
      </c>
      <c r="E2640" s="418" t="inlineStr">
        <is>
          <t>2200-072448</t>
        </is>
      </c>
      <c r="F2640" s="419" t="n">
        <v>44923</v>
      </c>
      <c r="G2640" s="420" t="n">
        <v>13565</v>
      </c>
      <c r="H2640" s="418" t="n"/>
      <c r="I2640" s="455" t="n">
        <v>13565</v>
      </c>
      <c r="J2640" s="418">
        <f>IF(L2640&lt;&gt;"",L2640,K2640)</f>
        <v/>
      </c>
      <c r="K2640" s="418">
        <f>IF(AND(T2640=TRUE, U2640=TRUE, V2640=TRUE), IF(W2640&lt;-0.05, "អនុញ្ញាត (អ្នកផ្គត់ផ្គង់ប្រកាសខ្វះ)", "បានប្រកាស (អនុញ្ញាត)"), IF(AND(T2640=FALSE, U2640=FALSE, V2640=FALSE), "ព្យួរទុក (មិនមានទិន្នន័យ)", "ប្រកាសខុស (ព្យួរទុក)"))</f>
        <v/>
      </c>
      <c r="L2640" s="418" t="inlineStr"/>
      <c r="M2640" s="418" t="inlineStr"/>
      <c r="N2640" s="455" t="n"/>
      <c r="O2640" s="455">
        <f>IF(W2640&lt;0,AI2640,I2640)</f>
        <v/>
      </c>
      <c r="P2640" s="455">
        <f>I2640-O2640</f>
        <v/>
      </c>
      <c r="Q2640" s="418" t="n"/>
      <c r="R2640" s="418" t="inlineStr">
        <is>
          <t>2200-072448</t>
        </is>
      </c>
      <c r="S2640" s="418" t="inlineStr"/>
      <c r="T2640" s="418">
        <f>R2640=S2640</f>
        <v/>
      </c>
      <c r="U2640" s="418">
        <f>AND(MONTH(F2640)=MONTH(Y2640), YEAR(F2640)=YEAR(Y2640))</f>
        <v/>
      </c>
      <c r="V2640" s="418">
        <f>AND(AC2640&lt;&gt;"", 'Company information'!D$4&lt;&gt;"", RIGHT(SUBSTITUTE(AC2640,"-",""),9)=RIGHT(SUBSTITUTE('Company information'!D$4,"-",""),9))</f>
        <v/>
      </c>
      <c r="W2640" s="418">
        <f>AI2640-I2640</f>
        <v/>
      </c>
      <c r="X2640" s="455" t="n"/>
      <c r="Y2640" s="417" t="n"/>
      <c r="Z2640" s="418" t="n"/>
      <c r="AA2640" s="418" t="n"/>
      <c r="AB2640" s="418" t="n"/>
      <c r="AC2640" s="418" t="n"/>
      <c r="AD2640" s="418" t="n"/>
      <c r="AE2640" s="455" t="n"/>
      <c r="AF2640" s="455" t="n"/>
      <c r="AG2640" s="455" t="n"/>
      <c r="AH2640" s="455" t="n"/>
      <c r="AI2640" s="455" t="n"/>
      <c r="AJ2640" s="455" t="n"/>
      <c r="AK2640" s="455" t="n"/>
      <c r="AL2640" s="455" t="n"/>
      <c r="AM2640" s="455" t="n"/>
      <c r="AN2640" s="455" t="n"/>
      <c r="AO2640" s="455" t="n"/>
      <c r="AP2640" s="455" t="n"/>
      <c r="AQ2640" s="455" t="n"/>
      <c r="AR2640" s="418" t="n"/>
      <c r="AS2640" s="418" t="n"/>
      <c r="AT2640" s="418" t="n"/>
    </row>
    <row r="2641">
      <c r="A2641" s="417" t="n">
        <v>2632</v>
      </c>
      <c r="B2641" s="418" t="inlineStr">
        <is>
          <t>Customs Declaration and CPF Non-Container</t>
        </is>
      </c>
      <c r="C2641" s="418" t="inlineStr">
        <is>
          <t>ហ៊ីបប៉ូ ឡូជីស្ទីក (ខេមបូឌា) ឯ.ក</t>
        </is>
      </c>
      <c r="D2641" s="418" t="inlineStr">
        <is>
          <t>K002-902103265</t>
        </is>
      </c>
      <c r="E2641" s="418" t="inlineStr">
        <is>
          <t>2201065</t>
        </is>
      </c>
      <c r="F2641" s="419" t="n">
        <v>44921</v>
      </c>
      <c r="G2641" s="420" t="n">
        <v>14399</v>
      </c>
      <c r="H2641" s="418" t="n"/>
      <c r="I2641" s="455" t="n">
        <v>14399</v>
      </c>
      <c r="J2641" s="418">
        <f>IF(L2641&lt;&gt;"",L2641,K2641)</f>
        <v/>
      </c>
      <c r="K2641" s="418">
        <f>IF(AND(T2641=TRUE, U2641=TRUE, V2641=TRUE), IF(W2641&lt;-0.05, "អនុញ្ញាត (អ្នកផ្គត់ផ្គង់ប្រកាសខ្វះ)", "បានប្រកាស (អនុញ្ញាត)"), IF(AND(T2641=FALSE, U2641=FALSE, V2641=FALSE), "ព្យួរទុក (មិនមានទិន្នន័យ)", "ប្រកាសខុស (ព្យួរទុក)"))</f>
        <v/>
      </c>
      <c r="L2641" s="418" t="inlineStr"/>
      <c r="M2641" s="418" t="inlineStr"/>
      <c r="N2641" s="455" t="n"/>
      <c r="O2641" s="455">
        <f>IF(W2641&lt;0,AI2641,I2641)</f>
        <v/>
      </c>
      <c r="P2641" s="455">
        <f>I2641-O2641</f>
        <v/>
      </c>
      <c r="Q2641" s="418" t="n"/>
      <c r="R2641" s="418" t="inlineStr">
        <is>
          <t>2201065</t>
        </is>
      </c>
      <c r="S2641" s="418" t="inlineStr">
        <is>
          <t>2201065</t>
        </is>
      </c>
      <c r="T2641" s="418">
        <f>R2641=S2641</f>
        <v/>
      </c>
      <c r="U2641" s="418">
        <f>AND(MONTH(F2641)=MONTH(Y2641), YEAR(F2641)=YEAR(Y2641))</f>
        <v/>
      </c>
      <c r="V2641" s="418">
        <f>AND(AC2641&lt;&gt;"", 'Company information'!D$4&lt;&gt;"", RIGHT(SUBSTITUTE(AC2641,"-",""),9)=RIGHT(SUBSTITUTE('Company information'!D$4,"-",""),9))</f>
        <v/>
      </c>
      <c r="W2641" s="418">
        <f>AI2641-I2641</f>
        <v/>
      </c>
      <c r="X2641" s="455" t="n"/>
      <c r="Y2641" s="419" t="n">
        <v>44921</v>
      </c>
      <c r="Z2641" s="418" t="inlineStr">
        <is>
          <t>2201065</t>
        </is>
      </c>
      <c r="AA2641" s="418" t="inlineStr"/>
      <c r="AB2641" s="418" t="inlineStr">
        <is>
          <t>បុគ្គលជាប់អាករ</t>
        </is>
      </c>
      <c r="AC2641" s="418" t="inlineStr">
        <is>
          <t>L001-100067123</t>
        </is>
      </c>
      <c r="AD2641" s="418" t="inlineStr">
        <is>
          <t>រីឡាយអេប៊ល សូស អ៊ិនដាសស្រ្ទៀល (ខេមបូឌា)</t>
        </is>
      </c>
      <c r="AE2641" s="455" t="n">
        <v>158389</v>
      </c>
      <c r="AF2641" s="455" t="n">
        <v>143990</v>
      </c>
      <c r="AG2641" s="455" t="n">
        <v>0</v>
      </c>
      <c r="AH2641" s="455" t="n">
        <v>0</v>
      </c>
      <c r="AI2641" s="455" t="n">
        <v>14399</v>
      </c>
      <c r="AJ2641" s="455" t="n">
        <v>0</v>
      </c>
      <c r="AK2641" s="455" t="n">
        <v>0</v>
      </c>
      <c r="AL2641" s="455" t="n">
        <v>0</v>
      </c>
      <c r="AM2641" s="455" t="n">
        <v>0</v>
      </c>
      <c r="AN2641" s="455" t="n">
        <v>0</v>
      </c>
      <c r="AO2641" s="455" t="n">
        <v>0</v>
      </c>
      <c r="AP2641" s="455" t="n">
        <v>0</v>
      </c>
      <c r="AQ2641" s="455" t="n">
        <v>0</v>
      </c>
      <c r="AR2641" s="418" t="inlineStr"/>
      <c r="AS2641" s="418" t="inlineStr">
        <is>
          <t>DOC Charge</t>
        </is>
      </c>
      <c r="AT2641" s="418" t="inlineStr">
        <is>
          <t>បានប្រកាសពន្ធ</t>
        </is>
      </c>
    </row>
    <row r="2642">
      <c r="A2642" s="417" t="n">
        <v>2633</v>
      </c>
      <c r="B2642" s="418" t="inlineStr">
        <is>
          <t>Customs Declaration, CPF Container and CTN Insp Out OH</t>
        </is>
      </c>
      <c r="C2642" s="418" t="inlineStr">
        <is>
          <t>សូស៊ីយេតេ កុងសេស្យូនែរ ដឺ ឡាអេរ៉ូព័រ</t>
        </is>
      </c>
      <c r="D2642" s="418" t="inlineStr">
        <is>
          <t>L001-100047300</t>
        </is>
      </c>
      <c r="E2642" s="418" t="inlineStr">
        <is>
          <t>2200-072450</t>
        </is>
      </c>
      <c r="F2642" s="419" t="n">
        <v>44923</v>
      </c>
      <c r="G2642" s="420" t="n">
        <v>93362</v>
      </c>
      <c r="H2642" s="418" t="n"/>
      <c r="I2642" s="455" t="n">
        <v>93362</v>
      </c>
      <c r="J2642" s="418">
        <f>IF(L2642&lt;&gt;"",L2642,K2642)</f>
        <v/>
      </c>
      <c r="K2642" s="418">
        <f>IF(AND(T2642=TRUE, U2642=TRUE, V2642=TRUE), IF(W2642&lt;-0.05, "អនុញ្ញាត (អ្នកផ្គត់ផ្គង់ប្រកាសខ្វះ)", "បានប្រកាស (អនុញ្ញាត)"), IF(AND(T2642=FALSE, U2642=FALSE, V2642=FALSE), "ព្យួរទុក (មិនមានទិន្នន័យ)", "ប្រកាសខុស (ព្យួរទុក)"))</f>
        <v/>
      </c>
      <c r="L2642" s="418" t="inlineStr"/>
      <c r="M2642" s="418" t="inlineStr"/>
      <c r="N2642" s="455" t="n"/>
      <c r="O2642" s="455">
        <f>IF(W2642&lt;0,AI2642,I2642)</f>
        <v/>
      </c>
      <c r="P2642" s="455">
        <f>I2642-O2642</f>
        <v/>
      </c>
      <c r="Q2642" s="418" t="n"/>
      <c r="R2642" s="418" t="inlineStr">
        <is>
          <t>2200-072450</t>
        </is>
      </c>
      <c r="S2642" s="418" t="inlineStr"/>
      <c r="T2642" s="418">
        <f>R2642=S2642</f>
        <v/>
      </c>
      <c r="U2642" s="418">
        <f>AND(MONTH(F2642)=MONTH(Y2642), YEAR(F2642)=YEAR(Y2642))</f>
        <v/>
      </c>
      <c r="V2642" s="418">
        <f>AND(AC2642&lt;&gt;"", 'Company information'!D$4&lt;&gt;"", RIGHT(SUBSTITUTE(AC2642,"-",""),9)=RIGHT(SUBSTITUTE('Company information'!D$4,"-",""),9))</f>
        <v/>
      </c>
      <c r="W2642" s="418">
        <f>AI2642-I2642</f>
        <v/>
      </c>
      <c r="X2642" s="455" t="n"/>
      <c r="Y2642" s="417" t="n"/>
      <c r="Z2642" s="418" t="n"/>
      <c r="AA2642" s="418" t="n"/>
      <c r="AB2642" s="418" t="n"/>
      <c r="AC2642" s="418" t="n"/>
      <c r="AD2642" s="418" t="n"/>
      <c r="AE2642" s="455" t="n"/>
      <c r="AF2642" s="455" t="n"/>
      <c r="AG2642" s="455" t="n"/>
      <c r="AH2642" s="455" t="n"/>
      <c r="AI2642" s="455" t="n"/>
      <c r="AJ2642" s="455" t="n"/>
      <c r="AK2642" s="455" t="n"/>
      <c r="AL2642" s="455" t="n"/>
      <c r="AM2642" s="455" t="n"/>
      <c r="AN2642" s="455" t="n"/>
      <c r="AO2642" s="455" t="n"/>
      <c r="AP2642" s="455" t="n"/>
      <c r="AQ2642" s="455" t="n"/>
      <c r="AR2642" s="418" t="n"/>
      <c r="AS2642" s="418" t="n"/>
      <c r="AT2642" s="418" t="n"/>
    </row>
    <row r="2643">
      <c r="A2643" s="417" t="n">
        <v>2634</v>
      </c>
      <c r="B2643" s="418" t="inlineStr">
        <is>
          <t>SCF 40F or Above</t>
        </is>
      </c>
      <c r="C2643" s="418" t="inlineStr">
        <is>
          <t>ត្រេន ស្តារ ហ្រេ្វត</t>
        </is>
      </c>
      <c r="D2643" s="418" t="inlineStr">
        <is>
          <t>L001-100011888</t>
        </is>
      </c>
      <c r="E2643" s="418" t="inlineStr">
        <is>
          <t>PPTI22-12306</t>
        </is>
      </c>
      <c r="F2643" s="419" t="n">
        <v>44921</v>
      </c>
      <c r="G2643" s="420" t="n">
        <v>26741</v>
      </c>
      <c r="H2643" s="418" t="n"/>
      <c r="I2643" s="455" t="n">
        <v>26741</v>
      </c>
      <c r="J2643" s="418">
        <f>IF(L2643&lt;&gt;"",L2643,K2643)</f>
        <v/>
      </c>
      <c r="K2643" s="418">
        <f>IF(AND(T2643=TRUE, U2643=TRUE, V2643=TRUE), IF(W2643&lt;-0.05, "អនុញ្ញាត (អ្នកផ្គត់ផ្គង់ប្រកាសខ្វះ)", "បានប្រកាស (អនុញ្ញាត)"), IF(AND(T2643=FALSE, U2643=FALSE, V2643=FALSE), "ព្យួរទុក (មិនមានទិន្នន័យ)", "ប្រកាសខុស (ព្យួរទុក)"))</f>
        <v/>
      </c>
      <c r="L2643" s="418" t="inlineStr"/>
      <c r="M2643" s="418" t="inlineStr"/>
      <c r="N2643" s="455" t="n"/>
      <c r="O2643" s="455">
        <f>IF(W2643&lt;0,AI2643,I2643)</f>
        <v/>
      </c>
      <c r="P2643" s="455">
        <f>I2643-O2643</f>
        <v/>
      </c>
      <c r="Q2643" s="418" t="n"/>
      <c r="R2643" s="418" t="inlineStr">
        <is>
          <t>PPTI22-12306</t>
        </is>
      </c>
      <c r="S2643" s="418" t="inlineStr">
        <is>
          <t>PPTI22-12306</t>
        </is>
      </c>
      <c r="T2643" s="418">
        <f>R2643=S2643</f>
        <v/>
      </c>
      <c r="U2643" s="418">
        <f>AND(MONTH(F2643)=MONTH(Y2643), YEAR(F2643)=YEAR(Y2643))</f>
        <v/>
      </c>
      <c r="V2643" s="418">
        <f>AND(AC2643&lt;&gt;"", 'Company information'!D$4&lt;&gt;"", RIGHT(SUBSTITUTE(AC2643,"-",""),9)=RIGHT(SUBSTITUTE('Company information'!D$4,"-",""),9))</f>
        <v/>
      </c>
      <c r="W2643" s="418">
        <f>AI2643-I2643</f>
        <v/>
      </c>
      <c r="X2643" s="455" t="n"/>
      <c r="Y2643" s="419" t="n">
        <v>44921</v>
      </c>
      <c r="Z2643" s="418" t="inlineStr">
        <is>
          <t>PPTI22-12306</t>
        </is>
      </c>
      <c r="AA2643" s="418" t="inlineStr"/>
      <c r="AB2643" s="418" t="inlineStr">
        <is>
          <t>បុគ្គលជាប់អាករ</t>
        </is>
      </c>
      <c r="AC2643" s="418" t="inlineStr">
        <is>
          <t>L001-100174396</t>
        </is>
      </c>
      <c r="AD2643" s="418" t="inlineStr">
        <is>
          <t>តៃណាន អេនធើប្រាយ (ខេមបូឌា)</t>
        </is>
      </c>
      <c r="AE2643" s="455" t="n">
        <v>294151</v>
      </c>
      <c r="AF2643" s="455" t="n">
        <v>267410</v>
      </c>
      <c r="AG2643" s="455" t="n">
        <v>0</v>
      </c>
      <c r="AH2643" s="455" t="n">
        <v>0</v>
      </c>
      <c r="AI2643" s="455" t="n">
        <v>26741</v>
      </c>
      <c r="AJ2643" s="455" t="n">
        <v>0</v>
      </c>
      <c r="AK2643" s="455" t="n">
        <v>0</v>
      </c>
      <c r="AL2643" s="455" t="n">
        <v>0</v>
      </c>
      <c r="AM2643" s="455" t="n">
        <v>0</v>
      </c>
      <c r="AN2643" s="455" t="n">
        <v>0</v>
      </c>
      <c r="AO2643" s="455" t="n">
        <v>0</v>
      </c>
      <c r="AP2643" s="455" t="n">
        <v>0</v>
      </c>
      <c r="AQ2643" s="455" t="n">
        <v>0</v>
      </c>
      <c r="AR2643" s="418" t="inlineStr"/>
      <c r="AS2643" s="418" t="inlineStr">
        <is>
          <t>AIRWAY BILL FEE, HANDLING AGENCY FEE</t>
        </is>
      </c>
      <c r="AT2643" s="418" t="inlineStr">
        <is>
          <t>បានប្រកាសពន្ធ</t>
        </is>
      </c>
    </row>
    <row r="2644">
      <c r="A2644" s="417" t="n">
        <v>2635</v>
      </c>
      <c r="B2644" s="418" t="inlineStr">
        <is>
          <t>Customs Declaration, CPF Containerized and CTN Insp out OH</t>
        </is>
      </c>
      <c r="C2644" s="418" t="inlineStr">
        <is>
          <t>សូស៊ីយេតេ កុងសេស្យូនែរ ដឺ ឡាអេរ៉ូព័រ</t>
        </is>
      </c>
      <c r="D2644" s="418" t="inlineStr">
        <is>
          <t>L001-100047300</t>
        </is>
      </c>
      <c r="E2644" s="418" t="inlineStr">
        <is>
          <t>2200-072449</t>
        </is>
      </c>
      <c r="F2644" s="419" t="n">
        <v>44923</v>
      </c>
      <c r="G2644" s="420" t="n">
        <v>4841</v>
      </c>
      <c r="H2644" s="418" t="n"/>
      <c r="I2644" s="455" t="n">
        <v>4841</v>
      </c>
      <c r="J2644" s="418">
        <f>IF(L2644&lt;&gt;"",L2644,K2644)</f>
        <v/>
      </c>
      <c r="K2644" s="418">
        <f>IF(AND(T2644=TRUE, U2644=TRUE, V2644=TRUE), IF(W2644&lt;-0.05, "អនុញ្ញាត (អ្នកផ្គត់ផ្គង់ប្រកាសខ្វះ)", "បានប្រកាស (អនុញ្ញាត)"), IF(AND(T2644=FALSE, U2644=FALSE, V2644=FALSE), "ព្យួរទុក (មិនមានទិន្នន័យ)", "ប្រកាសខុស (ព្យួរទុក)"))</f>
        <v/>
      </c>
      <c r="L2644" s="418" t="inlineStr"/>
      <c r="M2644" s="418" t="inlineStr"/>
      <c r="N2644" s="455" t="n"/>
      <c r="O2644" s="455">
        <f>IF(W2644&lt;0,AI2644,I2644)</f>
        <v/>
      </c>
      <c r="P2644" s="455">
        <f>I2644-O2644</f>
        <v/>
      </c>
      <c r="Q2644" s="418" t="n"/>
      <c r="R2644" s="418" t="inlineStr">
        <is>
          <t>2200-072449</t>
        </is>
      </c>
      <c r="S2644" s="418" t="inlineStr"/>
      <c r="T2644" s="418">
        <f>R2644=S2644</f>
        <v/>
      </c>
      <c r="U2644" s="418">
        <f>AND(MONTH(F2644)=MONTH(Y2644), YEAR(F2644)=YEAR(Y2644))</f>
        <v/>
      </c>
      <c r="V2644" s="418">
        <f>AND(AC2644&lt;&gt;"", 'Company information'!D$4&lt;&gt;"", RIGHT(SUBSTITUTE(AC2644,"-",""),9)=RIGHT(SUBSTITUTE('Company information'!D$4,"-",""),9))</f>
        <v/>
      </c>
      <c r="W2644" s="418">
        <f>AI2644-I2644</f>
        <v/>
      </c>
      <c r="X2644" s="455" t="n"/>
      <c r="Y2644" s="417" t="n"/>
      <c r="Z2644" s="418" t="n"/>
      <c r="AA2644" s="418" t="n"/>
      <c r="AB2644" s="418" t="n"/>
      <c r="AC2644" s="418" t="n"/>
      <c r="AD2644" s="418" t="n"/>
      <c r="AE2644" s="455" t="n"/>
      <c r="AF2644" s="455" t="n"/>
      <c r="AG2644" s="455" t="n"/>
      <c r="AH2644" s="455" t="n"/>
      <c r="AI2644" s="455" t="n"/>
      <c r="AJ2644" s="455" t="n"/>
      <c r="AK2644" s="455" t="n"/>
      <c r="AL2644" s="455" t="n"/>
      <c r="AM2644" s="455" t="n"/>
      <c r="AN2644" s="455" t="n"/>
      <c r="AO2644" s="455" t="n"/>
      <c r="AP2644" s="455" t="n"/>
      <c r="AQ2644" s="455" t="n"/>
      <c r="AR2644" s="418" t="n"/>
      <c r="AS2644" s="418" t="n"/>
      <c r="AT2644" s="418" t="n"/>
    </row>
    <row r="2645">
      <c r="A2645" s="417" t="n">
        <v>2636</v>
      </c>
      <c r="B2645" s="418" t="inlineStr">
        <is>
          <t>Customs Declaration, CPF Containerized and CTN Insp out OH</t>
        </is>
      </c>
      <c r="C2645" s="418" t="inlineStr">
        <is>
          <t>ត្រេន ស្តារ ហ្រេ្វត</t>
        </is>
      </c>
      <c r="D2645" s="418" t="inlineStr">
        <is>
          <t>L001-100011888</t>
        </is>
      </c>
      <c r="E2645" s="418" t="inlineStr">
        <is>
          <t>PPTI22-12156</t>
        </is>
      </c>
      <c r="F2645" s="419" t="n">
        <v>44915</v>
      </c>
      <c r="G2645" s="420" t="n">
        <v>26748</v>
      </c>
      <c r="H2645" s="418" t="n"/>
      <c r="I2645" s="455" t="n">
        <v>26748</v>
      </c>
      <c r="J2645" s="418">
        <f>IF(L2645&lt;&gt;"",L2645,K2645)</f>
        <v/>
      </c>
      <c r="K2645" s="418">
        <f>IF(AND(T2645=TRUE, U2645=TRUE, V2645=TRUE), IF(W2645&lt;-0.05, "អនុញ្ញាត (អ្នកផ្គត់ផ្គង់ប្រកាសខ្វះ)", "បានប្រកាស (អនុញ្ញាត)"), IF(AND(T2645=FALSE, U2645=FALSE, V2645=FALSE), "ព្យួរទុក (មិនមានទិន្នន័យ)", "ប្រកាសខុស (ព្យួរទុក)"))</f>
        <v/>
      </c>
      <c r="L2645" s="418" t="inlineStr"/>
      <c r="M2645" s="418" t="inlineStr"/>
      <c r="N2645" s="455" t="n"/>
      <c r="O2645" s="455">
        <f>IF(W2645&lt;0,AI2645,I2645)</f>
        <v/>
      </c>
      <c r="P2645" s="455">
        <f>I2645-O2645</f>
        <v/>
      </c>
      <c r="Q2645" s="418" t="n"/>
      <c r="R2645" s="418" t="inlineStr">
        <is>
          <t>PPTI22-12156</t>
        </is>
      </c>
      <c r="S2645" s="418" t="inlineStr">
        <is>
          <t>PPTI22-12156</t>
        </is>
      </c>
      <c r="T2645" s="418">
        <f>R2645=S2645</f>
        <v/>
      </c>
      <c r="U2645" s="418">
        <f>AND(MONTH(F2645)=MONTH(Y2645), YEAR(F2645)=YEAR(Y2645))</f>
        <v/>
      </c>
      <c r="V2645" s="418">
        <f>AND(AC2645&lt;&gt;"", 'Company information'!D$4&lt;&gt;"", RIGHT(SUBSTITUTE(AC2645,"-",""),9)=RIGHT(SUBSTITUTE('Company information'!D$4,"-",""),9))</f>
        <v/>
      </c>
      <c r="W2645" s="418">
        <f>AI2645-I2645</f>
        <v/>
      </c>
      <c r="X2645" s="455" t="n"/>
      <c r="Y2645" s="419" t="n">
        <v>44915</v>
      </c>
      <c r="Z2645" s="418" t="inlineStr">
        <is>
          <t>PPTI22-12156</t>
        </is>
      </c>
      <c r="AA2645" s="418" t="inlineStr"/>
      <c r="AB2645" s="418" t="inlineStr">
        <is>
          <t>បុគ្គលជាប់អាករ</t>
        </is>
      </c>
      <c r="AC2645" s="418" t="inlineStr">
        <is>
          <t>L001-100067123</t>
        </is>
      </c>
      <c r="AD2645" s="418" t="inlineStr">
        <is>
          <t>រីឡាយអេប៊ល សូស អ៊ិនដាសស្រ្ទៀល (ខេមបូឌា)</t>
        </is>
      </c>
      <c r="AE2645" s="455" t="n">
        <v>294223</v>
      </c>
      <c r="AF2645" s="455" t="n">
        <v>267475</v>
      </c>
      <c r="AG2645" s="455" t="n">
        <v>0</v>
      </c>
      <c r="AH2645" s="455" t="n">
        <v>0</v>
      </c>
      <c r="AI2645" s="455" t="n">
        <v>26748</v>
      </c>
      <c r="AJ2645" s="455" t="n">
        <v>0</v>
      </c>
      <c r="AK2645" s="455" t="n">
        <v>0</v>
      </c>
      <c r="AL2645" s="455" t="n">
        <v>0</v>
      </c>
      <c r="AM2645" s="455" t="n">
        <v>0</v>
      </c>
      <c r="AN2645" s="455" t="n">
        <v>0</v>
      </c>
      <c r="AO2645" s="455" t="n">
        <v>0</v>
      </c>
      <c r="AP2645" s="455" t="n">
        <v>0</v>
      </c>
      <c r="AQ2645" s="455" t="n">
        <v>0</v>
      </c>
      <c r="AR2645" s="418" t="inlineStr"/>
      <c r="AS2645" s="418" t="inlineStr">
        <is>
          <t>AIRWAY BILL FEE, HANDLING AGENCY FEE</t>
        </is>
      </c>
      <c r="AT2645" s="418" t="inlineStr">
        <is>
          <t>បានប្រកាសពន្ធ</t>
        </is>
      </c>
    </row>
    <row r="2646">
      <c r="A2646" s="417" t="n">
        <v>2637</v>
      </c>
      <c r="B2646" s="418" t="inlineStr">
        <is>
          <t>SCF 40F or Above</t>
        </is>
      </c>
      <c r="C2646" s="418" t="inlineStr">
        <is>
          <t>សូស៊ីយេតេ កុងសេស្យូនែរ ដឺ ឡាអេរ៉ូព័រ</t>
        </is>
      </c>
      <c r="D2646" s="418" t="inlineStr">
        <is>
          <t>L001-100047300</t>
        </is>
      </c>
      <c r="E2646" s="418" t="inlineStr">
        <is>
          <t>2200-071507</t>
        </is>
      </c>
      <c r="F2646" s="419" t="n">
        <v>44917</v>
      </c>
      <c r="G2646" s="420" t="n">
        <v>11391</v>
      </c>
      <c r="H2646" s="418" t="n"/>
      <c r="I2646" s="455" t="n">
        <v>11391</v>
      </c>
      <c r="J2646" s="418">
        <f>IF(L2646&lt;&gt;"",L2646,K2646)</f>
        <v/>
      </c>
      <c r="K2646" s="418">
        <f>IF(AND(T2646=TRUE, U2646=TRUE, V2646=TRUE), IF(W2646&lt;-0.05, "អនុញ្ញាត (អ្នកផ្គត់ផ្គង់ប្រកាសខ្វះ)", "បានប្រកាស (អនុញ្ញាត)"), IF(AND(T2646=FALSE, U2646=FALSE, V2646=FALSE), "ព្យួរទុក (មិនមានទិន្នន័យ)", "ប្រកាសខុស (ព្យួរទុក)"))</f>
        <v/>
      </c>
      <c r="L2646" s="418" t="inlineStr"/>
      <c r="M2646" s="418" t="inlineStr"/>
      <c r="N2646" s="455" t="n"/>
      <c r="O2646" s="455">
        <f>IF(W2646&lt;0,AI2646,I2646)</f>
        <v/>
      </c>
      <c r="P2646" s="455">
        <f>I2646-O2646</f>
        <v/>
      </c>
      <c r="Q2646" s="418" t="n"/>
      <c r="R2646" s="418" t="inlineStr">
        <is>
          <t>2200-071507</t>
        </is>
      </c>
      <c r="S2646" s="418" t="inlineStr"/>
      <c r="T2646" s="418">
        <f>R2646=S2646</f>
        <v/>
      </c>
      <c r="U2646" s="418">
        <f>AND(MONTH(F2646)=MONTH(Y2646), YEAR(F2646)=YEAR(Y2646))</f>
        <v/>
      </c>
      <c r="V2646" s="418">
        <f>AND(AC2646&lt;&gt;"", 'Company information'!D$4&lt;&gt;"", RIGHT(SUBSTITUTE(AC2646,"-",""),9)=RIGHT(SUBSTITUTE('Company information'!D$4,"-",""),9))</f>
        <v/>
      </c>
      <c r="W2646" s="418">
        <f>AI2646-I2646</f>
        <v/>
      </c>
      <c r="X2646" s="455" t="n"/>
      <c r="Y2646" s="417" t="n"/>
      <c r="Z2646" s="418" t="n"/>
      <c r="AA2646" s="418" t="n"/>
      <c r="AB2646" s="418" t="n"/>
      <c r="AC2646" s="418" t="n"/>
      <c r="AD2646" s="418" t="n"/>
      <c r="AE2646" s="455" t="n"/>
      <c r="AF2646" s="455" t="n"/>
      <c r="AG2646" s="455" t="n"/>
      <c r="AH2646" s="455" t="n"/>
      <c r="AI2646" s="455" t="n"/>
      <c r="AJ2646" s="455" t="n"/>
      <c r="AK2646" s="455" t="n"/>
      <c r="AL2646" s="455" t="n"/>
      <c r="AM2646" s="455" t="n"/>
      <c r="AN2646" s="455" t="n"/>
      <c r="AO2646" s="455" t="n"/>
      <c r="AP2646" s="455" t="n"/>
      <c r="AQ2646" s="455" t="n"/>
      <c r="AR2646" s="418" t="n"/>
      <c r="AS2646" s="418" t="n"/>
      <c r="AT2646" s="418" t="n"/>
    </row>
    <row r="2647">
      <c r="A2647" s="417" t="n">
        <v>2638</v>
      </c>
      <c r="B2647" s="418" t="inlineStr">
        <is>
          <t>Customs Declaration, CPF Containerized and CTN Insp out OH</t>
        </is>
      </c>
      <c r="C2647" s="418" t="inlineStr">
        <is>
          <t>ថូម៉ាស់ អ៊ិនធើណេសិនណល សឺវីស ខូ អិលធីឌី</t>
        </is>
      </c>
      <c r="D2647" s="418" t="inlineStr">
        <is>
          <t>L001-105000361</t>
        </is>
      </c>
      <c r="E2647" s="418" t="inlineStr">
        <is>
          <t>22-0906</t>
        </is>
      </c>
      <c r="F2647" s="419" t="n">
        <v>44914</v>
      </c>
      <c r="G2647" s="420" t="n">
        <v>45254</v>
      </c>
      <c r="H2647" s="418" t="n"/>
      <c r="I2647" s="455" t="n">
        <v>45254</v>
      </c>
      <c r="J2647" s="418">
        <f>IF(L2647&lt;&gt;"",L2647,K2647)</f>
        <v/>
      </c>
      <c r="K2647" s="418">
        <f>IF(AND(T2647=TRUE, U2647=TRUE, V2647=TRUE), IF(W2647&lt;-0.05, "អនុញ្ញាត (អ្នកផ្គត់ផ្គង់ប្រកាសខ្វះ)", "បានប្រកាស (អនុញ្ញាត)"), IF(AND(T2647=FALSE, U2647=FALSE, V2647=FALSE), "ព្យួរទុក (មិនមានទិន្នន័យ)", "ប្រកាសខុស (ព្យួរទុក)"))</f>
        <v/>
      </c>
      <c r="L2647" s="418" t="inlineStr"/>
      <c r="M2647" s="418" t="inlineStr"/>
      <c r="N2647" s="455" t="n"/>
      <c r="O2647" s="455">
        <f>IF(W2647&lt;0,AI2647,I2647)</f>
        <v/>
      </c>
      <c r="P2647" s="455">
        <f>I2647-O2647</f>
        <v/>
      </c>
      <c r="Q2647" s="418" t="n"/>
      <c r="R2647" s="418" t="inlineStr">
        <is>
          <t>22-0906</t>
        </is>
      </c>
      <c r="S2647" s="418" t="inlineStr">
        <is>
          <t>22-0906</t>
        </is>
      </c>
      <c r="T2647" s="418">
        <f>R2647=S2647</f>
        <v/>
      </c>
      <c r="U2647" s="418">
        <f>AND(MONTH(F2647)=MONTH(Y2647), YEAR(F2647)=YEAR(Y2647))</f>
        <v/>
      </c>
      <c r="V2647" s="418">
        <f>AND(AC2647&lt;&gt;"", 'Company information'!D$4&lt;&gt;"", RIGHT(SUBSTITUTE(AC2647,"-",""),9)=RIGHT(SUBSTITUTE('Company information'!D$4,"-",""),9))</f>
        <v/>
      </c>
      <c r="W2647" s="418">
        <f>AI2647-I2647</f>
        <v/>
      </c>
      <c r="X2647" s="455" t="n"/>
      <c r="Y2647" s="419" t="n">
        <v>44914</v>
      </c>
      <c r="Z2647" s="418" t="inlineStr">
        <is>
          <t>22-0906</t>
        </is>
      </c>
      <c r="AA2647" s="418" t="inlineStr"/>
      <c r="AB2647" s="418" t="inlineStr">
        <is>
          <t>បុគ្គលជាប់អាករ</t>
        </is>
      </c>
      <c r="AC2647" s="418" t="inlineStr">
        <is>
          <t>L001-100067123</t>
        </is>
      </c>
      <c r="AD2647" s="418" t="inlineStr">
        <is>
          <t>រីឡាយអេប៊ល សូស អ៊ិនដាសស្រ្ទៀល (ខេមបូឌា)</t>
        </is>
      </c>
      <c r="AE2647" s="455" t="n">
        <v>497794</v>
      </c>
      <c r="AF2647" s="455" t="n">
        <v>452540</v>
      </c>
      <c r="AG2647" s="455" t="n">
        <v>0</v>
      </c>
      <c r="AH2647" s="455" t="n">
        <v>0</v>
      </c>
      <c r="AI2647" s="455" t="n">
        <v>45254</v>
      </c>
      <c r="AJ2647" s="455" t="n">
        <v>0</v>
      </c>
      <c r="AK2647" s="455" t="n">
        <v>0</v>
      </c>
      <c r="AL2647" s="455" t="n">
        <v>0</v>
      </c>
      <c r="AM2647" s="455" t="n">
        <v>0</v>
      </c>
      <c r="AN2647" s="455" t="n">
        <v>0</v>
      </c>
      <c r="AO2647" s="455" t="n">
        <v>0</v>
      </c>
      <c r="AP2647" s="455" t="n">
        <v>0</v>
      </c>
      <c r="AQ2647" s="455" t="n">
        <v>0</v>
      </c>
      <c r="AR2647" s="418" t="inlineStr"/>
      <c r="AS2647" s="418" t="inlineStr">
        <is>
          <t>DOC/SERVICE</t>
        </is>
      </c>
      <c r="AT2647" s="418" t="inlineStr">
        <is>
          <t>បានប្រកាសពន្ធ</t>
        </is>
      </c>
    </row>
    <row r="2648">
      <c r="A2648" s="417" t="n">
        <v>2639</v>
      </c>
      <c r="B2648" s="418" t="inlineStr">
        <is>
          <t>Customs Declaration, CPF Containerized and CTN Insp out OH</t>
        </is>
      </c>
      <c r="C2648" s="418" t="inlineStr">
        <is>
          <t>សូស៊ីយេតេ កុងសេស្យូនែរ ដឺ ឡាអេរ៉ូព័រ</t>
        </is>
      </c>
      <c r="D2648" s="418" t="inlineStr">
        <is>
          <t>L001-100047300</t>
        </is>
      </c>
      <c r="E2648" s="418" t="inlineStr">
        <is>
          <t>2200-071493</t>
        </is>
      </c>
      <c r="F2648" s="419" t="n">
        <v>44917</v>
      </c>
      <c r="G2648" s="420" t="n">
        <v>11919</v>
      </c>
      <c r="H2648" s="418" t="n"/>
      <c r="I2648" s="455" t="n">
        <v>11919</v>
      </c>
      <c r="J2648" s="418">
        <f>IF(L2648&lt;&gt;"",L2648,K2648)</f>
        <v/>
      </c>
      <c r="K2648" s="418">
        <f>IF(AND(T2648=TRUE, U2648=TRUE, V2648=TRUE), IF(W2648&lt;-0.05, "អនុញ្ញាត (អ្នកផ្គត់ផ្គង់ប្រកាសខ្វះ)", "បានប្រកាស (អនុញ្ញាត)"), IF(AND(T2648=FALSE, U2648=FALSE, V2648=FALSE), "ព្យួរទុក (មិនមានទិន្នន័យ)", "ប្រកាសខុស (ព្យួរទុក)"))</f>
        <v/>
      </c>
      <c r="L2648" s="418" t="inlineStr"/>
      <c r="M2648" s="418" t="inlineStr"/>
      <c r="N2648" s="455" t="n"/>
      <c r="O2648" s="455">
        <f>IF(W2648&lt;0,AI2648,I2648)</f>
        <v/>
      </c>
      <c r="P2648" s="455">
        <f>I2648-O2648</f>
        <v/>
      </c>
      <c r="Q2648" s="418" t="n"/>
      <c r="R2648" s="418" t="inlineStr">
        <is>
          <t>2200-071493</t>
        </is>
      </c>
      <c r="S2648" s="418" t="inlineStr"/>
      <c r="T2648" s="418">
        <f>R2648=S2648</f>
        <v/>
      </c>
      <c r="U2648" s="418">
        <f>AND(MONTH(F2648)=MONTH(Y2648), YEAR(F2648)=YEAR(Y2648))</f>
        <v/>
      </c>
      <c r="V2648" s="418">
        <f>AND(AC2648&lt;&gt;"", 'Company information'!D$4&lt;&gt;"", RIGHT(SUBSTITUTE(AC2648,"-",""),9)=RIGHT(SUBSTITUTE('Company information'!D$4,"-",""),9))</f>
        <v/>
      </c>
      <c r="W2648" s="418">
        <f>AI2648-I2648</f>
        <v/>
      </c>
      <c r="X2648" s="455" t="n"/>
      <c r="Y2648" s="417" t="n"/>
      <c r="Z2648" s="418" t="n"/>
      <c r="AA2648" s="418" t="n"/>
      <c r="AB2648" s="418" t="n"/>
      <c r="AC2648" s="418" t="n"/>
      <c r="AD2648" s="418" t="n"/>
      <c r="AE2648" s="455" t="n"/>
      <c r="AF2648" s="455" t="n"/>
      <c r="AG2648" s="455" t="n"/>
      <c r="AH2648" s="455" t="n"/>
      <c r="AI2648" s="455" t="n"/>
      <c r="AJ2648" s="455" t="n"/>
      <c r="AK2648" s="455" t="n"/>
      <c r="AL2648" s="455" t="n"/>
      <c r="AM2648" s="455" t="n"/>
      <c r="AN2648" s="455" t="n"/>
      <c r="AO2648" s="455" t="n"/>
      <c r="AP2648" s="455" t="n"/>
      <c r="AQ2648" s="455" t="n"/>
      <c r="AR2648" s="418" t="n"/>
      <c r="AS2648" s="418" t="n"/>
      <c r="AT2648" s="418" t="n"/>
    </row>
    <row r="2649">
      <c r="A2649" s="417" t="n">
        <v>2640</v>
      </c>
      <c r="B2649" s="418" t="inlineStr">
        <is>
          <t>Customs Declaration, CPF Container and CTN Insp Out OH</t>
        </is>
      </c>
      <c r="C2649" s="418" t="inlineStr">
        <is>
          <t>ថូម៉ាស់ អ៊ិនធើណេសិនណល សឺវីស ខូ អិលធីឌី</t>
        </is>
      </c>
      <c r="D2649" s="418" t="inlineStr">
        <is>
          <t>L001-105000361</t>
        </is>
      </c>
      <c r="E2649" s="418" t="inlineStr">
        <is>
          <t>22-0898</t>
        </is>
      </c>
      <c r="F2649" s="419" t="n">
        <v>44914</v>
      </c>
      <c r="G2649" s="420" t="n">
        <v>45254</v>
      </c>
      <c r="H2649" s="418" t="n"/>
      <c r="I2649" s="455" t="n">
        <v>45254</v>
      </c>
      <c r="J2649" s="418">
        <f>IF(L2649&lt;&gt;"",L2649,K2649)</f>
        <v/>
      </c>
      <c r="K2649" s="418">
        <f>IF(AND(T2649=TRUE, U2649=TRUE, V2649=TRUE), IF(W2649&lt;-0.05, "អនុញ្ញាត (អ្នកផ្គត់ផ្គង់ប្រកាសខ្វះ)", "បានប្រកាស (អនុញ្ញាត)"), IF(AND(T2649=FALSE, U2649=FALSE, V2649=FALSE), "ព្យួរទុក (មិនមានទិន្នន័យ)", "ប្រកាសខុស (ព្យួរទុក)"))</f>
        <v/>
      </c>
      <c r="L2649" s="418" t="inlineStr"/>
      <c r="M2649" s="418" t="inlineStr"/>
      <c r="N2649" s="455" t="n"/>
      <c r="O2649" s="455">
        <f>IF(W2649&lt;0,AI2649,I2649)</f>
        <v/>
      </c>
      <c r="P2649" s="455">
        <f>I2649-O2649</f>
        <v/>
      </c>
      <c r="Q2649" s="418" t="n"/>
      <c r="R2649" s="418" t="inlineStr">
        <is>
          <t>22-0898</t>
        </is>
      </c>
      <c r="S2649" s="418" t="inlineStr">
        <is>
          <t>22-0898</t>
        </is>
      </c>
      <c r="T2649" s="418">
        <f>R2649=S2649</f>
        <v/>
      </c>
      <c r="U2649" s="418">
        <f>AND(MONTH(F2649)=MONTH(Y2649), YEAR(F2649)=YEAR(Y2649))</f>
        <v/>
      </c>
      <c r="V2649" s="418">
        <f>AND(AC2649&lt;&gt;"", 'Company information'!D$4&lt;&gt;"", RIGHT(SUBSTITUTE(AC2649,"-",""),9)=RIGHT(SUBSTITUTE('Company information'!D$4,"-",""),9))</f>
        <v/>
      </c>
      <c r="W2649" s="418">
        <f>AI2649-I2649</f>
        <v/>
      </c>
      <c r="X2649" s="455" t="n"/>
      <c r="Y2649" s="419" t="n">
        <v>44914</v>
      </c>
      <c r="Z2649" s="418" t="inlineStr">
        <is>
          <t>22-0898</t>
        </is>
      </c>
      <c r="AA2649" s="418" t="inlineStr"/>
      <c r="AB2649" s="418" t="inlineStr">
        <is>
          <t>បុគ្គលជាប់អាករ</t>
        </is>
      </c>
      <c r="AC2649" s="418" t="inlineStr">
        <is>
          <t>L001-100067123</t>
        </is>
      </c>
      <c r="AD2649" s="418" t="inlineStr">
        <is>
          <t>រីឡាយអេប៊ល សូស អ៊ិនដាសស្រ្ទៀល (ខេមបូឌា)</t>
        </is>
      </c>
      <c r="AE2649" s="455" t="n">
        <v>497794</v>
      </c>
      <c r="AF2649" s="455" t="n">
        <v>452540</v>
      </c>
      <c r="AG2649" s="455" t="n">
        <v>0</v>
      </c>
      <c r="AH2649" s="455" t="n">
        <v>0</v>
      </c>
      <c r="AI2649" s="455" t="n">
        <v>45254</v>
      </c>
      <c r="AJ2649" s="455" t="n">
        <v>0</v>
      </c>
      <c r="AK2649" s="455" t="n">
        <v>0</v>
      </c>
      <c r="AL2649" s="455" t="n">
        <v>0</v>
      </c>
      <c r="AM2649" s="455" t="n">
        <v>0</v>
      </c>
      <c r="AN2649" s="455" t="n">
        <v>0</v>
      </c>
      <c r="AO2649" s="455" t="n">
        <v>0</v>
      </c>
      <c r="AP2649" s="455" t="n">
        <v>0</v>
      </c>
      <c r="AQ2649" s="455" t="n">
        <v>0</v>
      </c>
      <c r="AR2649" s="418" t="inlineStr"/>
      <c r="AS2649" s="418" t="inlineStr">
        <is>
          <t>DOC/SERVICE</t>
        </is>
      </c>
      <c r="AT2649" s="418" t="inlineStr">
        <is>
          <t>បានប្រកាសពន្ធ</t>
        </is>
      </c>
    </row>
    <row r="2650">
      <c r="A2650" s="417" t="n">
        <v>2641</v>
      </c>
      <c r="B2650" s="418" t="inlineStr">
        <is>
          <t>Transfer charge</t>
        </is>
      </c>
      <c r="C2650" s="418" t="inlineStr">
        <is>
          <t>សូស៊ីយេតេ កុងសេស្យូនែរ ដឺ ឡាអេរ៉ូព័រ</t>
        </is>
      </c>
      <c r="D2650" s="418" t="inlineStr">
        <is>
          <t>L001-100047300</t>
        </is>
      </c>
      <c r="E2650" s="418" t="inlineStr">
        <is>
          <t>2200-071495</t>
        </is>
      </c>
      <c r="F2650" s="419" t="n">
        <v>44917</v>
      </c>
      <c r="G2650" s="420" t="n">
        <v>4542</v>
      </c>
      <c r="H2650" s="418" t="n"/>
      <c r="I2650" s="455" t="n">
        <v>4542</v>
      </c>
      <c r="J2650" s="418">
        <f>IF(L2650&lt;&gt;"",L2650,K2650)</f>
        <v/>
      </c>
      <c r="K2650" s="418">
        <f>IF(AND(T2650=TRUE, U2650=TRUE, V2650=TRUE), IF(W2650&lt;-0.05, "អនុញ្ញាត (អ្នកផ្គត់ផ្គង់ប្រកាសខ្វះ)", "បានប្រកាស (អនុញ្ញាត)"), IF(AND(T2650=FALSE, U2650=FALSE, V2650=FALSE), "ព្យួរទុក (មិនមានទិន្នន័យ)", "ប្រកាសខុស (ព្យួរទុក)"))</f>
        <v/>
      </c>
      <c r="L2650" s="418" t="inlineStr"/>
      <c r="M2650" s="418" t="inlineStr"/>
      <c r="N2650" s="455" t="n"/>
      <c r="O2650" s="455">
        <f>IF(W2650&lt;0,AI2650,I2650)</f>
        <v/>
      </c>
      <c r="P2650" s="455">
        <f>I2650-O2650</f>
        <v/>
      </c>
      <c r="Q2650" s="418" t="n"/>
      <c r="R2650" s="418" t="inlineStr">
        <is>
          <t>2200-071495</t>
        </is>
      </c>
      <c r="S2650" s="418" t="inlineStr"/>
      <c r="T2650" s="418">
        <f>R2650=S2650</f>
        <v/>
      </c>
      <c r="U2650" s="418">
        <f>AND(MONTH(F2650)=MONTH(Y2650), YEAR(F2650)=YEAR(Y2650))</f>
        <v/>
      </c>
      <c r="V2650" s="418">
        <f>AND(AC2650&lt;&gt;"", 'Company information'!D$4&lt;&gt;"", RIGHT(SUBSTITUTE(AC2650,"-",""),9)=RIGHT(SUBSTITUTE('Company information'!D$4,"-",""),9))</f>
        <v/>
      </c>
      <c r="W2650" s="418">
        <f>AI2650-I2650</f>
        <v/>
      </c>
      <c r="X2650" s="455" t="n"/>
      <c r="Y2650" s="417" t="n"/>
      <c r="Z2650" s="418" t="n"/>
      <c r="AA2650" s="418" t="n"/>
      <c r="AB2650" s="418" t="n"/>
      <c r="AC2650" s="418" t="n"/>
      <c r="AD2650" s="418" t="n"/>
      <c r="AE2650" s="455" t="n"/>
      <c r="AF2650" s="455" t="n"/>
      <c r="AG2650" s="455" t="n"/>
      <c r="AH2650" s="455" t="n"/>
      <c r="AI2650" s="455" t="n"/>
      <c r="AJ2650" s="455" t="n"/>
      <c r="AK2650" s="455" t="n"/>
      <c r="AL2650" s="455" t="n"/>
      <c r="AM2650" s="455" t="n"/>
      <c r="AN2650" s="455" t="n"/>
      <c r="AO2650" s="455" t="n"/>
      <c r="AP2650" s="455" t="n"/>
      <c r="AQ2650" s="455" t="n"/>
      <c r="AR2650" s="418" t="n"/>
      <c r="AS2650" s="418" t="n"/>
      <c r="AT2650" s="418" t="n"/>
    </row>
    <row r="2651">
      <c r="A2651" s="417" t="n">
        <v>2642</v>
      </c>
      <c r="B2651" s="418" t="inlineStr">
        <is>
          <t>Transfer charge</t>
        </is>
      </c>
      <c r="C2651" s="418" t="inlineStr">
        <is>
          <t>ហ៊ីបប៉ូ ឡូជីស្ទីក (ខេមបូឌា) ឯ.ក</t>
        </is>
      </c>
      <c r="D2651" s="418" t="inlineStr">
        <is>
          <t>K002-902103265</t>
        </is>
      </c>
      <c r="E2651" s="418" t="inlineStr">
        <is>
          <t>2201042</t>
        </is>
      </c>
      <c r="F2651" s="419" t="n">
        <v>44914</v>
      </c>
      <c r="G2651" s="420" t="n">
        <v>14399</v>
      </c>
      <c r="H2651" s="418" t="n"/>
      <c r="I2651" s="455" t="n">
        <v>14399</v>
      </c>
      <c r="J2651" s="418">
        <f>IF(L2651&lt;&gt;"",L2651,K2651)</f>
        <v/>
      </c>
      <c r="K2651" s="418">
        <f>IF(AND(T2651=TRUE, U2651=TRUE, V2651=TRUE), IF(W2651&lt;-0.05, "អនុញ្ញាត (អ្នកផ្គត់ផ្គង់ប្រកាសខ្វះ)", "បានប្រកាស (អនុញ្ញាត)"), IF(AND(T2651=FALSE, U2651=FALSE, V2651=FALSE), "ព្យួរទុក (មិនមានទិន្នន័យ)", "ប្រកាសខុស (ព្យួរទុក)"))</f>
        <v/>
      </c>
      <c r="L2651" s="418" t="inlineStr"/>
      <c r="M2651" s="418" t="inlineStr"/>
      <c r="N2651" s="455" t="n"/>
      <c r="O2651" s="455">
        <f>IF(W2651&lt;0,AI2651,I2651)</f>
        <v/>
      </c>
      <c r="P2651" s="455">
        <f>I2651-O2651</f>
        <v/>
      </c>
      <c r="Q2651" s="418" t="n"/>
      <c r="R2651" s="418" t="inlineStr">
        <is>
          <t>2201042</t>
        </is>
      </c>
      <c r="S2651" s="418" t="inlineStr">
        <is>
          <t>2201042</t>
        </is>
      </c>
      <c r="T2651" s="418">
        <f>R2651=S2651</f>
        <v/>
      </c>
      <c r="U2651" s="418">
        <f>AND(MONTH(F2651)=MONTH(Y2651), YEAR(F2651)=YEAR(Y2651))</f>
        <v/>
      </c>
      <c r="V2651" s="418">
        <f>AND(AC2651&lt;&gt;"", 'Company information'!D$4&lt;&gt;"", RIGHT(SUBSTITUTE(AC2651,"-",""),9)=RIGHT(SUBSTITUTE('Company information'!D$4,"-",""),9))</f>
        <v/>
      </c>
      <c r="W2651" s="418">
        <f>AI2651-I2651</f>
        <v/>
      </c>
      <c r="X2651" s="455" t="n"/>
      <c r="Y2651" s="419" t="n">
        <v>44914</v>
      </c>
      <c r="Z2651" s="418" t="inlineStr">
        <is>
          <t>2201042</t>
        </is>
      </c>
      <c r="AA2651" s="418" t="inlineStr"/>
      <c r="AB2651" s="418" t="inlineStr">
        <is>
          <t>បុគ្គលជាប់អាករ</t>
        </is>
      </c>
      <c r="AC2651" s="418" t="inlineStr">
        <is>
          <t>L001-100067123</t>
        </is>
      </c>
      <c r="AD2651" s="418" t="inlineStr">
        <is>
          <t>រីឡាយអេប៊ល សូស អ៊ិនដាសស្រ្ទៀល (ខេមបូឌា)</t>
        </is>
      </c>
      <c r="AE2651" s="455" t="n">
        <v>158389</v>
      </c>
      <c r="AF2651" s="455" t="n">
        <v>143990</v>
      </c>
      <c r="AG2651" s="455" t="n">
        <v>0</v>
      </c>
      <c r="AH2651" s="455" t="n">
        <v>0</v>
      </c>
      <c r="AI2651" s="455" t="n">
        <v>14399</v>
      </c>
      <c r="AJ2651" s="455" t="n">
        <v>0</v>
      </c>
      <c r="AK2651" s="455" t="n">
        <v>0</v>
      </c>
      <c r="AL2651" s="455" t="n">
        <v>0</v>
      </c>
      <c r="AM2651" s="455" t="n">
        <v>0</v>
      </c>
      <c r="AN2651" s="455" t="n">
        <v>0</v>
      </c>
      <c r="AO2651" s="455" t="n">
        <v>0</v>
      </c>
      <c r="AP2651" s="455" t="n">
        <v>0</v>
      </c>
      <c r="AQ2651" s="455" t="n">
        <v>0</v>
      </c>
      <c r="AR2651" s="418" t="inlineStr"/>
      <c r="AS2651" s="418" t="inlineStr">
        <is>
          <t>DOC Charge</t>
        </is>
      </c>
      <c r="AT2651" s="418" t="inlineStr">
        <is>
          <t>បានប្រកាសពន្ធ</t>
        </is>
      </c>
    </row>
    <row r="2652">
      <c r="A2652" s="417" t="n">
        <v>2643</v>
      </c>
      <c r="B2652" s="418" t="inlineStr">
        <is>
          <t>Laco QC Inspection Fee in May 2024</t>
        </is>
      </c>
      <c r="C2652" s="418" t="inlineStr">
        <is>
          <t>សូស៊ីយេតេ កុងសេស្យូនែរ ដឺ ឡាអេរ៉ូព័រ</t>
        </is>
      </c>
      <c r="D2652" s="418" t="inlineStr">
        <is>
          <t>L001-100047300</t>
        </is>
      </c>
      <c r="E2652" s="418" t="inlineStr">
        <is>
          <t>2200-071100</t>
        </is>
      </c>
      <c r="F2652" s="419" t="n">
        <v>44915</v>
      </c>
      <c r="G2652" s="420" t="n">
        <v>2469</v>
      </c>
      <c r="H2652" s="418" t="n"/>
      <c r="I2652" s="455" t="n">
        <v>2469</v>
      </c>
      <c r="J2652" s="418">
        <f>IF(L2652&lt;&gt;"",L2652,K2652)</f>
        <v/>
      </c>
      <c r="K2652" s="418">
        <f>IF(AND(T2652=TRUE, U2652=TRUE, V2652=TRUE), IF(W2652&lt;-0.05, "អនុញ្ញាត (អ្នកផ្គត់ផ្គង់ប្រកាសខ្វះ)", "បានប្រកាស (អនុញ្ញាត)"), IF(AND(T2652=FALSE, U2652=FALSE, V2652=FALSE), "ព្យួរទុក (មិនមានទិន្នន័យ)", "ប្រកាសខុស (ព្យួរទុក)"))</f>
        <v/>
      </c>
      <c r="L2652" s="418" t="inlineStr"/>
      <c r="M2652" s="418" t="inlineStr"/>
      <c r="N2652" s="455" t="n"/>
      <c r="O2652" s="455">
        <f>IF(W2652&lt;0,AI2652,I2652)</f>
        <v/>
      </c>
      <c r="P2652" s="455">
        <f>I2652-O2652</f>
        <v/>
      </c>
      <c r="Q2652" s="418" t="n"/>
      <c r="R2652" s="418" t="inlineStr">
        <is>
          <t>2200-071100</t>
        </is>
      </c>
      <c r="S2652" s="418" t="inlineStr"/>
      <c r="T2652" s="418">
        <f>R2652=S2652</f>
        <v/>
      </c>
      <c r="U2652" s="418">
        <f>AND(MONTH(F2652)=MONTH(Y2652), YEAR(F2652)=YEAR(Y2652))</f>
        <v/>
      </c>
      <c r="V2652" s="418">
        <f>AND(AC2652&lt;&gt;"", 'Company information'!D$4&lt;&gt;"", RIGHT(SUBSTITUTE(AC2652,"-",""),9)=RIGHT(SUBSTITUTE('Company information'!D$4,"-",""),9))</f>
        <v/>
      </c>
      <c r="W2652" s="418">
        <f>AI2652-I2652</f>
        <v/>
      </c>
      <c r="X2652" s="455" t="n"/>
      <c r="Y2652" s="417" t="n"/>
      <c r="Z2652" s="418" t="n"/>
      <c r="AA2652" s="418" t="n"/>
      <c r="AB2652" s="418" t="n"/>
      <c r="AC2652" s="418" t="n"/>
      <c r="AD2652" s="418" t="n"/>
      <c r="AE2652" s="455" t="n"/>
      <c r="AF2652" s="455" t="n"/>
      <c r="AG2652" s="455" t="n"/>
      <c r="AH2652" s="455" t="n"/>
      <c r="AI2652" s="455" t="n"/>
      <c r="AJ2652" s="455" t="n"/>
      <c r="AK2652" s="455" t="n"/>
      <c r="AL2652" s="455" t="n"/>
      <c r="AM2652" s="455" t="n"/>
      <c r="AN2652" s="455" t="n"/>
      <c r="AO2652" s="455" t="n"/>
      <c r="AP2652" s="455" t="n"/>
      <c r="AQ2652" s="455" t="n"/>
      <c r="AR2652" s="418" t="n"/>
      <c r="AS2652" s="418" t="n"/>
      <c r="AT2652" s="418" t="n"/>
    </row>
    <row r="2653">
      <c r="A2653" s="417" t="n">
        <v>2644</v>
      </c>
      <c r="B2653" s="418" t="inlineStr">
        <is>
          <t>Customs Clearance Fee</t>
        </is>
      </c>
      <c r="C2653" s="418" t="inlineStr">
        <is>
          <t>ត្រេន ស្តារ ហ្រេ្វត</t>
        </is>
      </c>
      <c r="D2653" s="418" t="inlineStr">
        <is>
          <t>L001-100011888</t>
        </is>
      </c>
      <c r="E2653" s="418" t="inlineStr">
        <is>
          <t>PPTI22-11899</t>
        </is>
      </c>
      <c r="F2653" s="419" t="n">
        <v>44908</v>
      </c>
      <c r="G2653" s="420" t="n">
        <v>26722</v>
      </c>
      <c r="H2653" s="418" t="n"/>
      <c r="I2653" s="455" t="n">
        <v>26722</v>
      </c>
      <c r="J2653" s="418">
        <f>IF(L2653&lt;&gt;"",L2653,K2653)</f>
        <v/>
      </c>
      <c r="K2653" s="418">
        <f>IF(AND(T2653=TRUE, U2653=TRUE, V2653=TRUE), IF(W2653&lt;-0.05, "អនុញ្ញាត (អ្នកផ្គត់ផ្គង់ប្រកាសខ្វះ)", "បានប្រកាស (អនុញ្ញាត)"), IF(AND(T2653=FALSE, U2653=FALSE, V2653=FALSE), "ព្យួរទុក (មិនមានទិន្នន័យ)", "ប្រកាសខុស (ព្យួរទុក)"))</f>
        <v/>
      </c>
      <c r="L2653" s="418" t="inlineStr"/>
      <c r="M2653" s="418" t="inlineStr"/>
      <c r="N2653" s="455" t="n"/>
      <c r="O2653" s="455">
        <f>IF(W2653&lt;0,AI2653,I2653)</f>
        <v/>
      </c>
      <c r="P2653" s="455">
        <f>I2653-O2653</f>
        <v/>
      </c>
      <c r="Q2653" s="418" t="n"/>
      <c r="R2653" s="418" t="inlineStr">
        <is>
          <t>PPTI22-11899</t>
        </is>
      </c>
      <c r="S2653" s="418" t="inlineStr">
        <is>
          <t>PPTI22-11899</t>
        </is>
      </c>
      <c r="T2653" s="418">
        <f>R2653=S2653</f>
        <v/>
      </c>
      <c r="U2653" s="418">
        <f>AND(MONTH(F2653)=MONTH(Y2653), YEAR(F2653)=YEAR(Y2653))</f>
        <v/>
      </c>
      <c r="V2653" s="418">
        <f>AND(AC2653&lt;&gt;"", 'Company information'!D$4&lt;&gt;"", RIGHT(SUBSTITUTE(AC2653,"-",""),9)=RIGHT(SUBSTITUTE('Company information'!D$4,"-",""),9))</f>
        <v/>
      </c>
      <c r="W2653" s="418">
        <f>AI2653-I2653</f>
        <v/>
      </c>
      <c r="X2653" s="455" t="n"/>
      <c r="Y2653" s="419" t="n">
        <v>44908</v>
      </c>
      <c r="Z2653" s="418" t="inlineStr">
        <is>
          <t>PPTI22-11899</t>
        </is>
      </c>
      <c r="AA2653" s="418" t="inlineStr"/>
      <c r="AB2653" s="418" t="inlineStr">
        <is>
          <t>បុគ្គលជាប់អាករ</t>
        </is>
      </c>
      <c r="AC2653" s="418" t="inlineStr">
        <is>
          <t>L001-150002254</t>
        </is>
      </c>
      <c r="AD2653" s="418" t="inlineStr">
        <is>
          <t>នីអាន់ ឃីដ (ខេមបូឌា)</t>
        </is>
      </c>
      <c r="AE2653" s="455" t="n">
        <v>1786230</v>
      </c>
      <c r="AF2653" s="455" t="n">
        <v>1623845</v>
      </c>
      <c r="AG2653" s="455" t="n">
        <v>0</v>
      </c>
      <c r="AH2653" s="455" t="n">
        <v>0</v>
      </c>
      <c r="AI2653" s="455" t="n">
        <v>162385</v>
      </c>
      <c r="AJ2653" s="455" t="n">
        <v>0</v>
      </c>
      <c r="AK2653" s="455" t="n">
        <v>0</v>
      </c>
      <c r="AL2653" s="455" t="n">
        <v>0</v>
      </c>
      <c r="AM2653" s="455" t="n">
        <v>0</v>
      </c>
      <c r="AN2653" s="455" t="n">
        <v>0</v>
      </c>
      <c r="AO2653" s="455" t="n">
        <v>0</v>
      </c>
      <c r="AP2653" s="455" t="n">
        <v>0</v>
      </c>
      <c r="AQ2653" s="455" t="n">
        <v>0</v>
      </c>
      <c r="AR2653" s="418" t="inlineStr"/>
      <c r="AS2653" s="418" t="inlineStr">
        <is>
          <t>THC FEE, DOCUMENT FEE, HANDLING AGENCY FEE</t>
        </is>
      </c>
      <c r="AT2653" s="418" t="inlineStr">
        <is>
          <t>បានប្រកាសពន្ធ</t>
        </is>
      </c>
    </row>
    <row r="2654">
      <c r="A2654" s="417" t="n">
        <v>2645</v>
      </c>
      <c r="B2654" s="418" t="inlineStr">
        <is>
          <t>Customs Clearance Fee</t>
        </is>
      </c>
      <c r="C2654" s="418" t="inlineStr">
        <is>
          <t>សូស៊ីយេតេ កុងសេស្យូនែរ ដឺ ឡាអេរ៉ូព័រ</t>
        </is>
      </c>
      <c r="D2654" s="418" t="inlineStr">
        <is>
          <t>L001-100047300</t>
        </is>
      </c>
      <c r="E2654" s="418" t="inlineStr">
        <is>
          <t>2200-070124</t>
        </is>
      </c>
      <c r="F2654" s="419" t="n">
        <v>44910</v>
      </c>
      <c r="G2654" s="420" t="n">
        <v>27777</v>
      </c>
      <c r="H2654" s="418" t="n"/>
      <c r="I2654" s="455" t="n">
        <v>27777</v>
      </c>
      <c r="J2654" s="418">
        <f>IF(L2654&lt;&gt;"",L2654,K2654)</f>
        <v/>
      </c>
      <c r="K2654" s="418">
        <f>IF(AND(T2654=TRUE, U2654=TRUE, V2654=TRUE), IF(W2654&lt;-0.05, "អនុញ្ញាត (អ្នកផ្គត់ផ្គង់ប្រកាសខ្វះ)", "បានប្រកាស (អនុញ្ញាត)"), IF(AND(T2654=FALSE, U2654=FALSE, V2654=FALSE), "ព្យួរទុក (មិនមានទិន្នន័យ)", "ប្រកាសខុស (ព្យួរទុក)"))</f>
        <v/>
      </c>
      <c r="L2654" s="418" t="inlineStr"/>
      <c r="M2654" s="418" t="inlineStr"/>
      <c r="N2654" s="455" t="n"/>
      <c r="O2654" s="455">
        <f>IF(W2654&lt;0,AI2654,I2654)</f>
        <v/>
      </c>
      <c r="P2654" s="455">
        <f>I2654-O2654</f>
        <v/>
      </c>
      <c r="Q2654" s="418" t="n"/>
      <c r="R2654" s="418" t="inlineStr">
        <is>
          <t>2200-070124</t>
        </is>
      </c>
      <c r="S2654" s="418" t="inlineStr"/>
      <c r="T2654" s="418">
        <f>R2654=S2654</f>
        <v/>
      </c>
      <c r="U2654" s="418">
        <f>AND(MONTH(F2654)=MONTH(Y2654), YEAR(F2654)=YEAR(Y2654))</f>
        <v/>
      </c>
      <c r="V2654" s="418">
        <f>AND(AC2654&lt;&gt;"", 'Company information'!D$4&lt;&gt;"", RIGHT(SUBSTITUTE(AC2654,"-",""),9)=RIGHT(SUBSTITUTE('Company information'!D$4,"-",""),9))</f>
        <v/>
      </c>
      <c r="W2654" s="418">
        <f>AI2654-I2654</f>
        <v/>
      </c>
      <c r="X2654" s="455" t="n"/>
      <c r="Y2654" s="417" t="n"/>
      <c r="Z2654" s="418" t="n"/>
      <c r="AA2654" s="418" t="n"/>
      <c r="AB2654" s="418" t="n"/>
      <c r="AC2654" s="418" t="n"/>
      <c r="AD2654" s="418" t="n"/>
      <c r="AE2654" s="455" t="n"/>
      <c r="AF2654" s="455" t="n"/>
      <c r="AG2654" s="455" t="n"/>
      <c r="AH2654" s="455" t="n"/>
      <c r="AI2654" s="455" t="n"/>
      <c r="AJ2654" s="455" t="n"/>
      <c r="AK2654" s="455" t="n"/>
      <c r="AL2654" s="455" t="n"/>
      <c r="AM2654" s="455" t="n"/>
      <c r="AN2654" s="455" t="n"/>
      <c r="AO2654" s="455" t="n"/>
      <c r="AP2654" s="455" t="n"/>
      <c r="AQ2654" s="455" t="n"/>
      <c r="AR2654" s="418" t="n"/>
      <c r="AS2654" s="418" t="n"/>
      <c r="AT2654" s="418" t="n"/>
    </row>
    <row r="2655">
      <c r="A2655" s="417" t="n">
        <v>2646</v>
      </c>
      <c r="B2655" s="418" t="inlineStr">
        <is>
          <t>Customs Clearance Fee</t>
        </is>
      </c>
      <c r="C2655" s="418" t="inlineStr">
        <is>
          <t>ហ៊ីបប៉ូ ឡូជីស្ទីក (ខេមបូឌា) ឯ.ក</t>
        </is>
      </c>
      <c r="D2655" s="418" t="inlineStr">
        <is>
          <t>K002-902103265</t>
        </is>
      </c>
      <c r="E2655" s="418" t="inlineStr">
        <is>
          <t>2201029</t>
        </is>
      </c>
      <c r="F2655" s="419" t="n">
        <v>44908</v>
      </c>
      <c r="G2655" s="420" t="n">
        <v>14389</v>
      </c>
      <c r="H2655" s="418" t="n"/>
      <c r="I2655" s="455" t="n">
        <v>14389</v>
      </c>
      <c r="J2655" s="418">
        <f>IF(L2655&lt;&gt;"",L2655,K2655)</f>
        <v/>
      </c>
      <c r="K2655" s="418">
        <f>IF(AND(T2655=TRUE, U2655=TRUE, V2655=TRUE), IF(W2655&lt;-0.05, "អនុញ្ញាត (អ្នកផ្គត់ផ្គង់ប្រកាសខ្វះ)", "បានប្រកាស (អនុញ្ញាត)"), IF(AND(T2655=FALSE, U2655=FALSE, V2655=FALSE), "ព្យួរទុក (មិនមានទិន្នន័យ)", "ប្រកាសខុស (ព្យួរទុក)"))</f>
        <v/>
      </c>
      <c r="L2655" s="418" t="inlineStr"/>
      <c r="M2655" s="418" t="inlineStr"/>
      <c r="N2655" s="455" t="n"/>
      <c r="O2655" s="455">
        <f>IF(W2655&lt;0,AI2655,I2655)</f>
        <v/>
      </c>
      <c r="P2655" s="455">
        <f>I2655-O2655</f>
        <v/>
      </c>
      <c r="Q2655" s="418" t="n"/>
      <c r="R2655" s="418" t="inlineStr">
        <is>
          <t>2201029</t>
        </is>
      </c>
      <c r="S2655" s="418" t="inlineStr">
        <is>
          <t>2201029</t>
        </is>
      </c>
      <c r="T2655" s="418">
        <f>R2655=S2655</f>
        <v/>
      </c>
      <c r="U2655" s="418">
        <f>AND(MONTH(F2655)=MONTH(Y2655), YEAR(F2655)=YEAR(Y2655))</f>
        <v/>
      </c>
      <c r="V2655" s="418">
        <f>AND(AC2655&lt;&gt;"", 'Company information'!D$4&lt;&gt;"", RIGHT(SUBSTITUTE(AC2655,"-",""),9)=RIGHT(SUBSTITUTE('Company information'!D$4,"-",""),9))</f>
        <v/>
      </c>
      <c r="W2655" s="418">
        <f>AI2655-I2655</f>
        <v/>
      </c>
      <c r="X2655" s="455" t="n"/>
      <c r="Y2655" s="419" t="n">
        <v>44908</v>
      </c>
      <c r="Z2655" s="418" t="inlineStr">
        <is>
          <t>2201029</t>
        </is>
      </c>
      <c r="AA2655" s="418" t="inlineStr"/>
      <c r="AB2655" s="418" t="inlineStr">
        <is>
          <t>បុគ្គលជាប់អាករ</t>
        </is>
      </c>
      <c r="AC2655" s="418" t="inlineStr">
        <is>
          <t>L001-100067123</t>
        </is>
      </c>
      <c r="AD2655" s="418" t="inlineStr">
        <is>
          <t>រីឡាយអេប៊ល សូស អ៊ិនដាសស្រ្ទៀល (ខេមបូឌា)</t>
        </is>
      </c>
      <c r="AE2655" s="455" t="n">
        <v>158274</v>
      </c>
      <c r="AF2655" s="455" t="n">
        <v>143885</v>
      </c>
      <c r="AG2655" s="455" t="n">
        <v>0</v>
      </c>
      <c r="AH2655" s="455" t="n">
        <v>0</v>
      </c>
      <c r="AI2655" s="455" t="n">
        <v>14389</v>
      </c>
      <c r="AJ2655" s="455" t="n">
        <v>0</v>
      </c>
      <c r="AK2655" s="455" t="n">
        <v>0</v>
      </c>
      <c r="AL2655" s="455" t="n">
        <v>0</v>
      </c>
      <c r="AM2655" s="455" t="n">
        <v>0</v>
      </c>
      <c r="AN2655" s="455" t="n">
        <v>0</v>
      </c>
      <c r="AO2655" s="455" t="n">
        <v>0</v>
      </c>
      <c r="AP2655" s="455" t="n">
        <v>0</v>
      </c>
      <c r="AQ2655" s="455" t="n">
        <v>0</v>
      </c>
      <c r="AR2655" s="418" t="inlineStr"/>
      <c r="AS2655" s="418" t="inlineStr">
        <is>
          <t>DOC Charge</t>
        </is>
      </c>
      <c r="AT2655" s="418" t="inlineStr">
        <is>
          <t>បានប្រកាសពន្ធ</t>
        </is>
      </c>
    </row>
    <row r="2656">
      <c r="A2656" s="417" t="n">
        <v>2647</v>
      </c>
      <c r="B2656" s="418" t="inlineStr">
        <is>
          <t>Customs Clearance Fee</t>
        </is>
      </c>
      <c r="C2656" s="418" t="inlineStr">
        <is>
          <t>សូស៊ីយេតេ កុងសេស្យូនែរ ដឺ ឡាអេរ៉ូព័រ</t>
        </is>
      </c>
      <c r="D2656" s="418" t="inlineStr">
        <is>
          <t>L001-100047300</t>
        </is>
      </c>
      <c r="E2656" s="418" t="inlineStr">
        <is>
          <t>2200-070028</t>
        </is>
      </c>
      <c r="F2656" s="419" t="n">
        <v>44909</v>
      </c>
      <c r="G2656" s="420" t="n">
        <v>172388</v>
      </c>
      <c r="H2656" s="418" t="n"/>
      <c r="I2656" s="455" t="n">
        <v>172388</v>
      </c>
      <c r="J2656" s="418">
        <f>IF(L2656&lt;&gt;"",L2656,K2656)</f>
        <v/>
      </c>
      <c r="K2656" s="418">
        <f>IF(AND(T2656=TRUE, U2656=TRUE, V2656=TRUE), IF(W2656&lt;-0.05, "អនុញ្ញាត (អ្នកផ្គត់ផ្គង់ប្រកាសខ្វះ)", "បានប្រកាស (អនុញ្ញាត)"), IF(AND(T2656=FALSE, U2656=FALSE, V2656=FALSE), "ព្យួរទុក (មិនមានទិន្នន័យ)", "ប្រកាសខុស (ព្យួរទុក)"))</f>
        <v/>
      </c>
      <c r="L2656" s="418" t="inlineStr"/>
      <c r="M2656" s="418" t="inlineStr"/>
      <c r="N2656" s="455" t="n"/>
      <c r="O2656" s="455">
        <f>IF(W2656&lt;0,AI2656,I2656)</f>
        <v/>
      </c>
      <c r="P2656" s="455">
        <f>I2656-O2656</f>
        <v/>
      </c>
      <c r="Q2656" s="418" t="n"/>
      <c r="R2656" s="418" t="inlineStr">
        <is>
          <t>2200-070028</t>
        </is>
      </c>
      <c r="S2656" s="418" t="inlineStr"/>
      <c r="T2656" s="418">
        <f>R2656=S2656</f>
        <v/>
      </c>
      <c r="U2656" s="418">
        <f>AND(MONTH(F2656)=MONTH(Y2656), YEAR(F2656)=YEAR(Y2656))</f>
        <v/>
      </c>
      <c r="V2656" s="418">
        <f>AND(AC2656&lt;&gt;"", 'Company information'!D$4&lt;&gt;"", RIGHT(SUBSTITUTE(AC2656,"-",""),9)=RIGHT(SUBSTITUTE('Company information'!D$4,"-",""),9))</f>
        <v/>
      </c>
      <c r="W2656" s="418">
        <f>AI2656-I2656</f>
        <v/>
      </c>
      <c r="X2656" s="455" t="n"/>
      <c r="Y2656" s="417" t="n"/>
      <c r="Z2656" s="418" t="n"/>
      <c r="AA2656" s="418" t="n"/>
      <c r="AB2656" s="418" t="n"/>
      <c r="AC2656" s="418" t="n"/>
      <c r="AD2656" s="418" t="n"/>
      <c r="AE2656" s="455" t="n"/>
      <c r="AF2656" s="455" t="n"/>
      <c r="AG2656" s="455" t="n"/>
      <c r="AH2656" s="455" t="n"/>
      <c r="AI2656" s="455" t="n"/>
      <c r="AJ2656" s="455" t="n"/>
      <c r="AK2656" s="455" t="n"/>
      <c r="AL2656" s="455" t="n"/>
      <c r="AM2656" s="455" t="n"/>
      <c r="AN2656" s="455" t="n"/>
      <c r="AO2656" s="455" t="n"/>
      <c r="AP2656" s="455" t="n"/>
      <c r="AQ2656" s="455" t="n"/>
      <c r="AR2656" s="418" t="n"/>
      <c r="AS2656" s="418" t="n"/>
      <c r="AT2656" s="418" t="n"/>
    </row>
    <row r="2657">
      <c r="A2657" s="417" t="n">
        <v>2648</v>
      </c>
      <c r="B2657" s="418" t="inlineStr">
        <is>
          <t>Customs Clearance Fee</t>
        </is>
      </c>
      <c r="C2657" s="418" t="inlineStr">
        <is>
          <t>ថូម៉ាស់ អ៊ិនធើណេសិនណល សឺវីស ខូ អិលធីឌី</t>
        </is>
      </c>
      <c r="D2657" s="418" t="inlineStr">
        <is>
          <t>L001-105000361</t>
        </is>
      </c>
      <c r="E2657" s="418" t="inlineStr">
        <is>
          <t>22-0879</t>
        </is>
      </c>
      <c r="F2657" s="419" t="n">
        <v>44907</v>
      </c>
      <c r="G2657" s="420" t="n">
        <v>45331</v>
      </c>
      <c r="H2657" s="418" t="n"/>
      <c r="I2657" s="455" t="n">
        <v>45331</v>
      </c>
      <c r="J2657" s="418">
        <f>IF(L2657&lt;&gt;"",L2657,K2657)</f>
        <v/>
      </c>
      <c r="K2657" s="418">
        <f>IF(AND(T2657=TRUE, U2657=TRUE, V2657=TRUE), IF(W2657&lt;-0.05, "អនុញ្ញាត (អ្នកផ្គត់ផ្គង់ប្រកាសខ្វះ)", "បានប្រកាស (អនុញ្ញាត)"), IF(AND(T2657=FALSE, U2657=FALSE, V2657=FALSE), "ព្យួរទុក (មិនមានទិន្នន័យ)", "ប្រកាសខុស (ព្យួរទុក)"))</f>
        <v/>
      </c>
      <c r="L2657" s="418" t="inlineStr"/>
      <c r="M2657" s="418" t="inlineStr"/>
      <c r="N2657" s="455" t="n"/>
      <c r="O2657" s="455">
        <f>IF(W2657&lt;0,AI2657,I2657)</f>
        <v/>
      </c>
      <c r="P2657" s="455">
        <f>I2657-O2657</f>
        <v/>
      </c>
      <c r="Q2657" s="418" t="n"/>
      <c r="R2657" s="418" t="inlineStr">
        <is>
          <t>22-0879</t>
        </is>
      </c>
      <c r="S2657" s="418" t="inlineStr">
        <is>
          <t>22-0879</t>
        </is>
      </c>
      <c r="T2657" s="418">
        <f>R2657=S2657</f>
        <v/>
      </c>
      <c r="U2657" s="418">
        <f>AND(MONTH(F2657)=MONTH(Y2657), YEAR(F2657)=YEAR(Y2657))</f>
        <v/>
      </c>
      <c r="V2657" s="418">
        <f>AND(AC2657&lt;&gt;"", 'Company information'!D$4&lt;&gt;"", RIGHT(SUBSTITUTE(AC2657,"-",""),9)=RIGHT(SUBSTITUTE('Company information'!D$4,"-",""),9))</f>
        <v/>
      </c>
      <c r="W2657" s="418">
        <f>AI2657-I2657</f>
        <v/>
      </c>
      <c r="X2657" s="455" t="n"/>
      <c r="Y2657" s="419" t="n">
        <v>44907</v>
      </c>
      <c r="Z2657" s="418" t="inlineStr">
        <is>
          <t>22-0879</t>
        </is>
      </c>
      <c r="AA2657" s="418" t="inlineStr"/>
      <c r="AB2657" s="418" t="inlineStr">
        <is>
          <t>បុគ្គលជាប់អាករ</t>
        </is>
      </c>
      <c r="AC2657" s="418" t="inlineStr">
        <is>
          <t>L001-100067123</t>
        </is>
      </c>
      <c r="AD2657" s="418" t="inlineStr">
        <is>
          <t>រីឡាយអេប៊ល សូស អ៊ិនដាសស្រ្ទៀល (ខេមបូឌា)</t>
        </is>
      </c>
      <c r="AE2657" s="455" t="n">
        <v>498641</v>
      </c>
      <c r="AF2657" s="455" t="n">
        <v>453310</v>
      </c>
      <c r="AG2657" s="455" t="n">
        <v>0</v>
      </c>
      <c r="AH2657" s="455" t="n">
        <v>0</v>
      </c>
      <c r="AI2657" s="455" t="n">
        <v>45331</v>
      </c>
      <c r="AJ2657" s="455" t="n">
        <v>0</v>
      </c>
      <c r="AK2657" s="455" t="n">
        <v>0</v>
      </c>
      <c r="AL2657" s="455" t="n">
        <v>0</v>
      </c>
      <c r="AM2657" s="455" t="n">
        <v>0</v>
      </c>
      <c r="AN2657" s="455" t="n">
        <v>0</v>
      </c>
      <c r="AO2657" s="455" t="n">
        <v>0</v>
      </c>
      <c r="AP2657" s="455" t="n">
        <v>0</v>
      </c>
      <c r="AQ2657" s="455" t="n">
        <v>0</v>
      </c>
      <c r="AR2657" s="418" t="inlineStr"/>
      <c r="AS2657" s="418" t="inlineStr">
        <is>
          <t>DOC/SERVICE</t>
        </is>
      </c>
      <c r="AT2657" s="418" t="inlineStr">
        <is>
          <t>បានប្រកាសពន្ធ</t>
        </is>
      </c>
    </row>
    <row r="2658">
      <c r="A2658" s="417" t="n">
        <v>2649</v>
      </c>
      <c r="B2658" s="418" t="inlineStr">
        <is>
          <t>Customs Clearance Fee</t>
        </is>
      </c>
      <c r="C2658" s="418" t="inlineStr">
        <is>
          <t>សូស៊ីយេតេ កុងសេស្យូនែរ ដឺ ឡាអេរ៉ូព័រ</t>
        </is>
      </c>
      <c r="D2658" s="418" t="inlineStr">
        <is>
          <t>L001-100047300</t>
        </is>
      </c>
      <c r="E2658" s="418" t="inlineStr">
        <is>
          <t>2200-070029</t>
        </is>
      </c>
      <c r="F2658" s="419" t="n">
        <v>44909</v>
      </c>
      <c r="G2658" s="420" t="n">
        <v>8351</v>
      </c>
      <c r="H2658" s="418" t="n"/>
      <c r="I2658" s="455" t="n">
        <v>8351</v>
      </c>
      <c r="J2658" s="418">
        <f>IF(L2658&lt;&gt;"",L2658,K2658)</f>
        <v/>
      </c>
      <c r="K2658" s="418">
        <f>IF(AND(T2658=TRUE, U2658=TRUE, V2658=TRUE), IF(W2658&lt;-0.05, "អនុញ្ញាត (អ្នកផ្គត់ផ្គង់ប្រកាសខ្វះ)", "បានប្រកាស (អនុញ្ញាត)"), IF(AND(T2658=FALSE, U2658=FALSE, V2658=FALSE), "ព្យួរទុក (មិនមានទិន្នន័យ)", "ប្រកាសខុស (ព្យួរទុក)"))</f>
        <v/>
      </c>
      <c r="L2658" s="418" t="inlineStr"/>
      <c r="M2658" s="418" t="inlineStr"/>
      <c r="N2658" s="455" t="n"/>
      <c r="O2658" s="455">
        <f>IF(W2658&lt;0,AI2658,I2658)</f>
        <v/>
      </c>
      <c r="P2658" s="455">
        <f>I2658-O2658</f>
        <v/>
      </c>
      <c r="Q2658" s="418" t="n"/>
      <c r="R2658" s="418" t="inlineStr">
        <is>
          <t>2200-070029</t>
        </is>
      </c>
      <c r="S2658" s="418" t="inlineStr"/>
      <c r="T2658" s="418">
        <f>R2658=S2658</f>
        <v/>
      </c>
      <c r="U2658" s="418">
        <f>AND(MONTH(F2658)=MONTH(Y2658), YEAR(F2658)=YEAR(Y2658))</f>
        <v/>
      </c>
      <c r="V2658" s="418">
        <f>AND(AC2658&lt;&gt;"", 'Company information'!D$4&lt;&gt;"", RIGHT(SUBSTITUTE(AC2658,"-",""),9)=RIGHT(SUBSTITUTE('Company information'!D$4,"-",""),9))</f>
        <v/>
      </c>
      <c r="W2658" s="418">
        <f>AI2658-I2658</f>
        <v/>
      </c>
      <c r="X2658" s="455" t="n"/>
      <c r="Y2658" s="417" t="n"/>
      <c r="Z2658" s="418" t="n"/>
      <c r="AA2658" s="418" t="n"/>
      <c r="AB2658" s="418" t="n"/>
      <c r="AC2658" s="418" t="n"/>
      <c r="AD2658" s="418" t="n"/>
      <c r="AE2658" s="455" t="n"/>
      <c r="AF2658" s="455" t="n"/>
      <c r="AG2658" s="455" t="n"/>
      <c r="AH2658" s="455" t="n"/>
      <c r="AI2658" s="455" t="n"/>
      <c r="AJ2658" s="455" t="n"/>
      <c r="AK2658" s="455" t="n"/>
      <c r="AL2658" s="455" t="n"/>
      <c r="AM2658" s="455" t="n"/>
      <c r="AN2658" s="455" t="n"/>
      <c r="AO2658" s="455" t="n"/>
      <c r="AP2658" s="455" t="n"/>
      <c r="AQ2658" s="455" t="n"/>
      <c r="AR2658" s="418" t="n"/>
      <c r="AS2658" s="418" t="n"/>
      <c r="AT2658" s="418" t="n"/>
    </row>
    <row r="2659">
      <c r="A2659" s="417" t="n">
        <v>2650</v>
      </c>
      <c r="B2659" s="418" t="inlineStr">
        <is>
          <t>Customs Clearance Fee</t>
        </is>
      </c>
      <c r="C2659" s="418" t="inlineStr">
        <is>
          <t>ត្រេន ស្តារ ហ្រេ្វត</t>
        </is>
      </c>
      <c r="D2659" s="418" t="inlineStr">
        <is>
          <t>L001-100011888</t>
        </is>
      </c>
      <c r="E2659" s="418" t="inlineStr">
        <is>
          <t>PPTI22-11829</t>
        </is>
      </c>
      <c r="F2659" s="419" t="n">
        <v>44907</v>
      </c>
      <c r="G2659" s="420" t="n">
        <v>26787</v>
      </c>
      <c r="H2659" s="418" t="n"/>
      <c r="I2659" s="455" t="n">
        <v>26787</v>
      </c>
      <c r="J2659" s="418">
        <f>IF(L2659&lt;&gt;"",L2659,K2659)</f>
        <v/>
      </c>
      <c r="K2659" s="418">
        <f>IF(AND(T2659=TRUE, U2659=TRUE, V2659=TRUE), IF(W2659&lt;-0.05, "អនុញ្ញាត (អ្នកផ្គត់ផ្គង់ប្រកាសខ្វះ)", "បានប្រកាស (អនុញ្ញាត)"), IF(AND(T2659=FALSE, U2659=FALSE, V2659=FALSE), "ព្យួរទុក (មិនមានទិន្នន័យ)", "ប្រកាសខុស (ព្យួរទុក)"))</f>
        <v/>
      </c>
      <c r="L2659" s="418" t="inlineStr"/>
      <c r="M2659" s="418" t="inlineStr"/>
      <c r="N2659" s="455" t="n"/>
      <c r="O2659" s="455">
        <f>IF(W2659&lt;0,AI2659,I2659)</f>
        <v/>
      </c>
      <c r="P2659" s="455">
        <f>I2659-O2659</f>
        <v/>
      </c>
      <c r="Q2659" s="418" t="n"/>
      <c r="R2659" s="418" t="inlineStr">
        <is>
          <t>PPTI22-11829</t>
        </is>
      </c>
      <c r="S2659" s="418" t="inlineStr">
        <is>
          <t>PPTI22-11829</t>
        </is>
      </c>
      <c r="T2659" s="418">
        <f>R2659=S2659</f>
        <v/>
      </c>
      <c r="U2659" s="418">
        <f>AND(MONTH(F2659)=MONTH(Y2659), YEAR(F2659)=YEAR(Y2659))</f>
        <v/>
      </c>
      <c r="V2659" s="418">
        <f>AND(AC2659&lt;&gt;"", 'Company information'!D$4&lt;&gt;"", RIGHT(SUBSTITUTE(AC2659,"-",""),9)=RIGHT(SUBSTITUTE('Company information'!D$4,"-",""),9))</f>
        <v/>
      </c>
      <c r="W2659" s="418">
        <f>AI2659-I2659</f>
        <v/>
      </c>
      <c r="X2659" s="455" t="n"/>
      <c r="Y2659" s="419" t="n">
        <v>44907</v>
      </c>
      <c r="Z2659" s="418" t="inlineStr">
        <is>
          <t>PPTI22-11829</t>
        </is>
      </c>
      <c r="AA2659" s="418" t="inlineStr"/>
      <c r="AB2659" s="418" t="inlineStr">
        <is>
          <t>បុគ្គលជាប់អាករ</t>
        </is>
      </c>
      <c r="AC2659" s="418" t="inlineStr">
        <is>
          <t>L001-100067123</t>
        </is>
      </c>
      <c r="AD2659" s="418" t="inlineStr">
        <is>
          <t>រីឡាយអេប៊ល សូស អ៊ិនដាសស្រ្ទៀល (ខេមបូឌា)</t>
        </is>
      </c>
      <c r="AE2659" s="455" t="n">
        <v>294652</v>
      </c>
      <c r="AF2659" s="455" t="n">
        <v>267865</v>
      </c>
      <c r="AG2659" s="455" t="n">
        <v>0</v>
      </c>
      <c r="AH2659" s="455" t="n">
        <v>0</v>
      </c>
      <c r="AI2659" s="455" t="n">
        <v>26787</v>
      </c>
      <c r="AJ2659" s="455" t="n">
        <v>0</v>
      </c>
      <c r="AK2659" s="455" t="n">
        <v>0</v>
      </c>
      <c r="AL2659" s="455" t="n">
        <v>0</v>
      </c>
      <c r="AM2659" s="455" t="n">
        <v>0</v>
      </c>
      <c r="AN2659" s="455" t="n">
        <v>0</v>
      </c>
      <c r="AO2659" s="455" t="n">
        <v>0</v>
      </c>
      <c r="AP2659" s="455" t="n">
        <v>0</v>
      </c>
      <c r="AQ2659" s="455" t="n">
        <v>0</v>
      </c>
      <c r="AR2659" s="418" t="inlineStr"/>
      <c r="AS2659" s="418" t="inlineStr">
        <is>
          <t>AIRWAY BILL FEE, HANDLING AGENCY FEE</t>
        </is>
      </c>
      <c r="AT2659" s="418" t="inlineStr">
        <is>
          <t>បានប្រកាសពន្ធ</t>
        </is>
      </c>
    </row>
    <row r="2660">
      <c r="A2660" s="417" t="n">
        <v>2651</v>
      </c>
      <c r="B2660" s="418" t="inlineStr">
        <is>
          <t>Customs Clearance Fee</t>
        </is>
      </c>
      <c r="C2660" s="418" t="inlineStr">
        <is>
          <t>សូស៊ីយេតេ កុងសេស្យូនែរ ដឺ ឡាអេរ៉ូព័រ</t>
        </is>
      </c>
      <c r="D2660" s="418" t="inlineStr">
        <is>
          <t>L001-100047300</t>
        </is>
      </c>
      <c r="E2660" s="418" t="inlineStr">
        <is>
          <t>2200-069813</t>
        </is>
      </c>
      <c r="F2660" s="419" t="n">
        <v>44908</v>
      </c>
      <c r="G2660" s="420" t="n">
        <v>24404</v>
      </c>
      <c r="H2660" s="418" t="n"/>
      <c r="I2660" s="455" t="n">
        <v>24404</v>
      </c>
      <c r="J2660" s="418">
        <f>IF(L2660&lt;&gt;"",L2660,K2660)</f>
        <v/>
      </c>
      <c r="K2660" s="418">
        <f>IF(AND(T2660=TRUE, U2660=TRUE, V2660=TRUE), IF(W2660&lt;-0.05, "អនុញ្ញាត (អ្នកផ្គត់ផ្គង់ប្រកាសខ្វះ)", "បានប្រកាស (អនុញ្ញាត)"), IF(AND(T2660=FALSE, U2660=FALSE, V2660=FALSE), "ព្យួរទុក (មិនមានទិន្នន័យ)", "ប្រកាសខុស (ព្យួរទុក)"))</f>
        <v/>
      </c>
      <c r="L2660" s="418" t="inlineStr"/>
      <c r="M2660" s="418" t="inlineStr"/>
      <c r="N2660" s="455" t="n"/>
      <c r="O2660" s="455">
        <f>IF(W2660&lt;0,AI2660,I2660)</f>
        <v/>
      </c>
      <c r="P2660" s="455">
        <f>I2660-O2660</f>
        <v/>
      </c>
      <c r="Q2660" s="418" t="n"/>
      <c r="R2660" s="418" t="inlineStr">
        <is>
          <t>2200-069813</t>
        </is>
      </c>
      <c r="S2660" s="418" t="inlineStr"/>
      <c r="T2660" s="418">
        <f>R2660=S2660</f>
        <v/>
      </c>
      <c r="U2660" s="418">
        <f>AND(MONTH(F2660)=MONTH(Y2660), YEAR(F2660)=YEAR(Y2660))</f>
        <v/>
      </c>
      <c r="V2660" s="418">
        <f>AND(AC2660&lt;&gt;"", 'Company information'!D$4&lt;&gt;"", RIGHT(SUBSTITUTE(AC2660,"-",""),9)=RIGHT(SUBSTITUTE('Company information'!D$4,"-",""),9))</f>
        <v/>
      </c>
      <c r="W2660" s="418">
        <f>AI2660-I2660</f>
        <v/>
      </c>
      <c r="X2660" s="455" t="n"/>
      <c r="Y2660" s="417" t="n"/>
      <c r="Z2660" s="418" t="n"/>
      <c r="AA2660" s="418" t="n"/>
      <c r="AB2660" s="418" t="n"/>
      <c r="AC2660" s="418" t="n"/>
      <c r="AD2660" s="418" t="n"/>
      <c r="AE2660" s="455" t="n"/>
      <c r="AF2660" s="455" t="n"/>
      <c r="AG2660" s="455" t="n"/>
      <c r="AH2660" s="455" t="n"/>
      <c r="AI2660" s="455" t="n"/>
      <c r="AJ2660" s="455" t="n"/>
      <c r="AK2660" s="455" t="n"/>
      <c r="AL2660" s="455" t="n"/>
      <c r="AM2660" s="455" t="n"/>
      <c r="AN2660" s="455" t="n"/>
      <c r="AO2660" s="455" t="n"/>
      <c r="AP2660" s="455" t="n"/>
      <c r="AQ2660" s="455" t="n"/>
      <c r="AR2660" s="418" t="n"/>
      <c r="AS2660" s="418" t="n"/>
      <c r="AT2660" s="418" t="n"/>
    </row>
    <row r="2661">
      <c r="A2661" s="417" t="n">
        <v>2652</v>
      </c>
      <c r="B2661" s="418" t="inlineStr">
        <is>
          <t>Customs Clearance Fee</t>
        </is>
      </c>
      <c r="C2661" s="418" t="inlineStr">
        <is>
          <t>ត្រេន ស្តារ ហ្រេ្វត</t>
        </is>
      </c>
      <c r="D2661" s="418" t="inlineStr">
        <is>
          <t>L001-100011888</t>
        </is>
      </c>
      <c r="E2661" s="418" t="inlineStr">
        <is>
          <t>PPTI22-11693</t>
        </is>
      </c>
      <c r="F2661" s="419" t="n">
        <v>44724</v>
      </c>
      <c r="G2661" s="420" t="n">
        <v>26774</v>
      </c>
      <c r="H2661" s="418" t="n"/>
      <c r="I2661" s="455" t="n">
        <v>26774</v>
      </c>
      <c r="J2661" s="418">
        <f>IF(L2661&lt;&gt;"",L2661,K2661)</f>
        <v/>
      </c>
      <c r="K2661" s="418">
        <f>IF(AND(T2661=TRUE, U2661=TRUE, V2661=TRUE), IF(W2661&lt;-0.05, "អនុញ្ញាត (អ្នកផ្គត់ផ្គង់ប្រកាសខ្វះ)", "បានប្រកាស (អនុញ្ញាត)"), IF(AND(T2661=FALSE, U2661=FALSE, V2661=FALSE), "ព្យួរទុក (មិនមានទិន្នន័យ)", "ប្រកាសខុស (ព្យួរទុក)"))</f>
        <v/>
      </c>
      <c r="L2661" s="418" t="inlineStr"/>
      <c r="M2661" s="418" t="inlineStr"/>
      <c r="N2661" s="455" t="n"/>
      <c r="O2661" s="455">
        <f>IF(W2661&lt;0,AI2661,I2661)</f>
        <v/>
      </c>
      <c r="P2661" s="455">
        <f>I2661-O2661</f>
        <v/>
      </c>
      <c r="Q2661" s="418" t="n"/>
      <c r="R2661" s="418" t="inlineStr">
        <is>
          <t>PPTI22-11693</t>
        </is>
      </c>
      <c r="S2661" s="418" t="inlineStr">
        <is>
          <t>PPTI22-11693</t>
        </is>
      </c>
      <c r="T2661" s="418">
        <f>R2661=S2661</f>
        <v/>
      </c>
      <c r="U2661" s="418">
        <f>AND(MONTH(F2661)=MONTH(Y2661), YEAR(F2661)=YEAR(Y2661))</f>
        <v/>
      </c>
      <c r="V2661" s="418">
        <f>AND(AC2661&lt;&gt;"", 'Company information'!D$4&lt;&gt;"", RIGHT(SUBSTITUTE(AC2661,"-",""),9)=RIGHT(SUBSTITUTE('Company information'!D$4,"-",""),9))</f>
        <v/>
      </c>
      <c r="W2661" s="418">
        <f>AI2661-I2661</f>
        <v/>
      </c>
      <c r="X2661" s="455" t="n"/>
      <c r="Y2661" s="419" t="n">
        <v>44901</v>
      </c>
      <c r="Z2661" s="418" t="inlineStr">
        <is>
          <t>PPTI22-11693</t>
        </is>
      </c>
      <c r="AA2661" s="418" t="inlineStr"/>
      <c r="AB2661" s="418" t="inlineStr">
        <is>
          <t>បុគ្គលជាប់អាករ</t>
        </is>
      </c>
      <c r="AC2661" s="418" t="inlineStr">
        <is>
          <t>L001-100067123</t>
        </is>
      </c>
      <c r="AD2661" s="418" t="inlineStr">
        <is>
          <t>រីឡាយអេប៊ល សូស អ៊ិនដាសស្រ្ទៀល (ខេមបូឌា)</t>
        </is>
      </c>
      <c r="AE2661" s="455" t="n">
        <v>294509</v>
      </c>
      <c r="AF2661" s="455" t="n">
        <v>267735</v>
      </c>
      <c r="AG2661" s="455" t="n">
        <v>0</v>
      </c>
      <c r="AH2661" s="455" t="n">
        <v>0</v>
      </c>
      <c r="AI2661" s="455" t="n">
        <v>26774</v>
      </c>
      <c r="AJ2661" s="455" t="n">
        <v>0</v>
      </c>
      <c r="AK2661" s="455" t="n">
        <v>0</v>
      </c>
      <c r="AL2661" s="455" t="n">
        <v>0</v>
      </c>
      <c r="AM2661" s="455" t="n">
        <v>0</v>
      </c>
      <c r="AN2661" s="455" t="n">
        <v>0</v>
      </c>
      <c r="AO2661" s="455" t="n">
        <v>0</v>
      </c>
      <c r="AP2661" s="455" t="n">
        <v>0</v>
      </c>
      <c r="AQ2661" s="455" t="n">
        <v>0</v>
      </c>
      <c r="AR2661" s="418" t="inlineStr"/>
      <c r="AS2661" s="418" t="inlineStr">
        <is>
          <t>AIRWAY BILL FEE, HANDLING AGENCY FEE</t>
        </is>
      </c>
      <c r="AT2661" s="418" t="inlineStr">
        <is>
          <t>បានប្រកាសពន្ធ</t>
        </is>
      </c>
    </row>
    <row r="2662">
      <c r="A2662" s="417" t="n">
        <v>2653</v>
      </c>
      <c r="B2662" s="418" t="inlineStr">
        <is>
          <t>Machine and Material</t>
        </is>
      </c>
      <c r="C2662" s="418" t="inlineStr">
        <is>
          <t>សូស៊ីយេតេ កុងសេស្យូនែរ ដឺ ឡាអេរ៉ូព័រ</t>
        </is>
      </c>
      <c r="D2662" s="418" t="inlineStr">
        <is>
          <t>L001-100047300</t>
        </is>
      </c>
      <c r="E2662" s="418" t="inlineStr">
        <is>
          <t>2200-068902</t>
        </is>
      </c>
      <c r="F2662" s="419" t="n">
        <v>44785</v>
      </c>
      <c r="G2662" s="420" t="n">
        <v>13823</v>
      </c>
      <c r="H2662" s="418" t="n"/>
      <c r="I2662" s="455" t="n">
        <v>13823</v>
      </c>
      <c r="J2662" s="418">
        <f>IF(L2662&lt;&gt;"",L2662,K2662)</f>
        <v/>
      </c>
      <c r="K2662" s="418">
        <f>IF(AND(T2662=TRUE, U2662=TRUE, V2662=TRUE), IF(W2662&lt;-0.05, "អនុញ្ញាត (អ្នកផ្គត់ផ្គង់ប្រកាសខ្វះ)", "បានប្រកាស (អនុញ្ញាត)"), IF(AND(T2662=FALSE, U2662=FALSE, V2662=FALSE), "ព្យួរទុក (មិនមានទិន្នន័យ)", "ប្រកាសខុស (ព្យួរទុក)"))</f>
        <v/>
      </c>
      <c r="L2662" s="418" t="inlineStr"/>
      <c r="M2662" s="418" t="inlineStr"/>
      <c r="N2662" s="455" t="n"/>
      <c r="O2662" s="455">
        <f>IF(W2662&lt;0,AI2662,I2662)</f>
        <v/>
      </c>
      <c r="P2662" s="455">
        <f>I2662-O2662</f>
        <v/>
      </c>
      <c r="Q2662" s="418" t="n"/>
      <c r="R2662" s="418" t="inlineStr">
        <is>
          <t>2200-068902</t>
        </is>
      </c>
      <c r="S2662" s="418" t="inlineStr"/>
      <c r="T2662" s="418">
        <f>R2662=S2662</f>
        <v/>
      </c>
      <c r="U2662" s="418">
        <f>AND(MONTH(F2662)=MONTH(Y2662), YEAR(F2662)=YEAR(Y2662))</f>
        <v/>
      </c>
      <c r="V2662" s="418">
        <f>AND(AC2662&lt;&gt;"", 'Company information'!D$4&lt;&gt;"", RIGHT(SUBSTITUTE(AC2662,"-",""),9)=RIGHT(SUBSTITUTE('Company information'!D$4,"-",""),9))</f>
        <v/>
      </c>
      <c r="W2662" s="418">
        <f>AI2662-I2662</f>
        <v/>
      </c>
      <c r="X2662" s="455" t="n"/>
      <c r="Y2662" s="417" t="n"/>
      <c r="Z2662" s="418" t="n"/>
      <c r="AA2662" s="418" t="n"/>
      <c r="AB2662" s="418" t="n"/>
      <c r="AC2662" s="418" t="n"/>
      <c r="AD2662" s="418" t="n"/>
      <c r="AE2662" s="455" t="n"/>
      <c r="AF2662" s="455" t="n"/>
      <c r="AG2662" s="455" t="n"/>
      <c r="AH2662" s="455" t="n"/>
      <c r="AI2662" s="455" t="n"/>
      <c r="AJ2662" s="455" t="n"/>
      <c r="AK2662" s="455" t="n"/>
      <c r="AL2662" s="455" t="n"/>
      <c r="AM2662" s="455" t="n"/>
      <c r="AN2662" s="455" t="n"/>
      <c r="AO2662" s="455" t="n"/>
      <c r="AP2662" s="455" t="n"/>
      <c r="AQ2662" s="455" t="n"/>
      <c r="AR2662" s="418" t="n"/>
      <c r="AS2662" s="418" t="n"/>
      <c r="AT2662" s="418" t="n"/>
    </row>
    <row r="2663">
      <c r="A2663" s="417" t="n">
        <v>2654</v>
      </c>
      <c r="B2663" s="418" t="inlineStr">
        <is>
          <t>Stationery</t>
        </is>
      </c>
      <c r="C2663" s="418" t="inlineStr">
        <is>
          <t>អេហ្វ ដាប់បែលយូ អេហ្វ ហ៊្វុល វែល អេន នីស៊ីន ឡូជីស្ទីក</t>
        </is>
      </c>
      <c r="D2663" s="418" t="inlineStr">
        <is>
          <t>L001-100098630</t>
        </is>
      </c>
      <c r="E2663" s="418" t="inlineStr">
        <is>
          <t>TI22-4819</t>
        </is>
      </c>
      <c r="F2663" s="419" t="n">
        <v>44926</v>
      </c>
      <c r="G2663" s="420" t="n">
        <v>76700</v>
      </c>
      <c r="H2663" s="418" t="n"/>
      <c r="I2663" s="455" t="n">
        <v>76700</v>
      </c>
      <c r="J2663" s="418">
        <f>IF(L2663&lt;&gt;"",L2663,K2663)</f>
        <v/>
      </c>
      <c r="K2663" s="418">
        <f>IF(AND(T2663=TRUE, U2663=TRUE, V2663=TRUE), IF(W2663&lt;-0.05, "អនុញ្ញាត (អ្នកផ្គត់ផ្គង់ប្រកាសខ្វះ)", "បានប្រកាស (អនុញ្ញាត)"), IF(AND(T2663=FALSE, U2663=FALSE, V2663=FALSE), "ព្យួរទុក (មិនមានទិន្នន័យ)", "ប្រកាសខុស (ព្យួរទុក)"))</f>
        <v/>
      </c>
      <c r="L2663" s="418" t="inlineStr"/>
      <c r="M2663" s="418" t="inlineStr"/>
      <c r="N2663" s="455" t="n"/>
      <c r="O2663" s="455">
        <f>IF(W2663&lt;0,AI2663,I2663)</f>
        <v/>
      </c>
      <c r="P2663" s="455">
        <f>I2663-O2663</f>
        <v/>
      </c>
      <c r="Q2663" s="418" t="n"/>
      <c r="R2663" s="418" t="inlineStr">
        <is>
          <t>TI22-4819</t>
        </is>
      </c>
      <c r="S2663" s="418" t="inlineStr">
        <is>
          <t>TI22-4819</t>
        </is>
      </c>
      <c r="T2663" s="418">
        <f>R2663=S2663</f>
        <v/>
      </c>
      <c r="U2663" s="418">
        <f>AND(MONTH(F2663)=MONTH(Y2663), YEAR(F2663)=YEAR(Y2663))</f>
        <v/>
      </c>
      <c r="V2663" s="418">
        <f>AND(AC2663&lt;&gt;"", 'Company information'!D$4&lt;&gt;"", RIGHT(SUBSTITUTE(AC2663,"-",""),9)=RIGHT(SUBSTITUTE('Company information'!D$4,"-",""),9))</f>
        <v/>
      </c>
      <c r="W2663" s="418">
        <f>AI2663-I2663</f>
        <v/>
      </c>
      <c r="X2663" s="455" t="n"/>
      <c r="Y2663" s="419" t="n">
        <v>44926</v>
      </c>
      <c r="Z2663" s="418" t="inlineStr">
        <is>
          <t>TI22-4819</t>
        </is>
      </c>
      <c r="AA2663" s="418" t="inlineStr"/>
      <c r="AB2663" s="418" t="inlineStr">
        <is>
          <t>បុគ្គលជាប់អាករ</t>
        </is>
      </c>
      <c r="AC2663" s="418" t="inlineStr">
        <is>
          <t>L001-100067123</t>
        </is>
      </c>
      <c r="AD2663" s="418" t="inlineStr">
        <is>
          <t>រីឡាយអេប៊ល សូស អ៊ិនដាសស្រ្ទៀល (ខេមបូឌា)</t>
        </is>
      </c>
      <c r="AE2663" s="455" t="n">
        <v>843697</v>
      </c>
      <c r="AF2663" s="455" t="n">
        <v>766997</v>
      </c>
      <c r="AG2663" s="455" t="n">
        <v>0</v>
      </c>
      <c r="AH2663" s="455" t="n">
        <v>0</v>
      </c>
      <c r="AI2663" s="455" t="n">
        <v>76700</v>
      </c>
      <c r="AJ2663" s="455" t="n">
        <v>0</v>
      </c>
      <c r="AK2663" s="455" t="n">
        <v>0</v>
      </c>
      <c r="AL2663" s="455" t="n">
        <v>0</v>
      </c>
      <c r="AM2663" s="455" t="n">
        <v>0</v>
      </c>
      <c r="AN2663" s="455" t="n">
        <v>0</v>
      </c>
      <c r="AO2663" s="455" t="n">
        <v>0</v>
      </c>
      <c r="AP2663" s="455" t="n">
        <v>0</v>
      </c>
      <c r="AQ2663" s="455" t="n">
        <v>0</v>
      </c>
      <c r="AR2663" s="418" t="inlineStr"/>
      <c r="AS2663" s="418" t="inlineStr">
        <is>
          <t>សេវាកម្មឯកសារ</t>
        </is>
      </c>
      <c r="AT2663" s="418" t="inlineStr">
        <is>
          <t>បានប្រកាសពន្ធ</t>
        </is>
      </c>
    </row>
    <row r="2664">
      <c r="A2664" s="417" t="n">
        <v>2655</v>
      </c>
      <c r="B2664" s="418" t="inlineStr">
        <is>
          <t>Embroidery</t>
        </is>
      </c>
      <c r="C2664" s="418" t="inlineStr">
        <is>
          <t>អេហ្វ ដាប់បែលយូ អេហ្វ ហ៊្វុល វែល អេន នីស៊ីន ឡូជីស្ទីក</t>
        </is>
      </c>
      <c r="D2664" s="418" t="inlineStr">
        <is>
          <t>L001-100098630</t>
        </is>
      </c>
      <c r="E2664" s="418" t="inlineStr">
        <is>
          <t>TI22-4808</t>
        </is>
      </c>
      <c r="F2664" s="419" t="n">
        <v>44924</v>
      </c>
      <c r="G2664" s="420" t="n">
        <v>62167</v>
      </c>
      <c r="H2664" s="418" t="n"/>
      <c r="I2664" s="455" t="n">
        <v>62167</v>
      </c>
      <c r="J2664" s="418">
        <f>IF(L2664&lt;&gt;"",L2664,K2664)</f>
        <v/>
      </c>
      <c r="K2664" s="418">
        <f>IF(AND(T2664=TRUE, U2664=TRUE, V2664=TRUE), IF(W2664&lt;-0.05, "អនុញ្ញាត (អ្នកផ្គត់ផ្គង់ប្រកាសខ្វះ)", "បានប្រកាស (អនុញ្ញាត)"), IF(AND(T2664=FALSE, U2664=FALSE, V2664=FALSE), "ព្យួរទុក (មិនមានទិន្នន័យ)", "ប្រកាសខុស (ព្យួរទុក)"))</f>
        <v/>
      </c>
      <c r="L2664" s="418" t="inlineStr"/>
      <c r="M2664" s="418" t="inlineStr"/>
      <c r="N2664" s="455" t="n"/>
      <c r="O2664" s="455">
        <f>IF(W2664&lt;0,AI2664,I2664)</f>
        <v/>
      </c>
      <c r="P2664" s="455">
        <f>I2664-O2664</f>
        <v/>
      </c>
      <c r="Q2664" s="418" t="n"/>
      <c r="R2664" s="418" t="inlineStr">
        <is>
          <t>TI22-4808</t>
        </is>
      </c>
      <c r="S2664" s="418" t="inlineStr">
        <is>
          <t>TI22-4808</t>
        </is>
      </c>
      <c r="T2664" s="418">
        <f>R2664=S2664</f>
        <v/>
      </c>
      <c r="U2664" s="418">
        <f>AND(MONTH(F2664)=MONTH(Y2664), YEAR(F2664)=YEAR(Y2664))</f>
        <v/>
      </c>
      <c r="V2664" s="418">
        <f>AND(AC2664&lt;&gt;"", 'Company information'!D$4&lt;&gt;"", RIGHT(SUBSTITUTE(AC2664,"-",""),9)=RIGHT(SUBSTITUTE('Company information'!D$4,"-",""),9))</f>
        <v/>
      </c>
      <c r="W2664" s="418">
        <f>AI2664-I2664</f>
        <v/>
      </c>
      <c r="X2664" s="455" t="n"/>
      <c r="Y2664" s="419" t="n">
        <v>44924</v>
      </c>
      <c r="Z2664" s="418" t="inlineStr">
        <is>
          <t>TI22-4808</t>
        </is>
      </c>
      <c r="AA2664" s="418" t="inlineStr"/>
      <c r="AB2664" s="418" t="inlineStr">
        <is>
          <t>បុគ្គលជាប់អាករ</t>
        </is>
      </c>
      <c r="AC2664" s="418" t="inlineStr">
        <is>
          <t>L001-100067123</t>
        </is>
      </c>
      <c r="AD2664" s="418" t="inlineStr">
        <is>
          <t>រីឡាយអេប៊ល សូស អ៊ិនដាសស្រ្ទៀល (ខេមបូឌា)</t>
        </is>
      </c>
      <c r="AE2664" s="455" t="n">
        <v>683834</v>
      </c>
      <c r="AF2664" s="455" t="n">
        <v>621667</v>
      </c>
      <c r="AG2664" s="455" t="n">
        <v>0</v>
      </c>
      <c r="AH2664" s="455" t="n">
        <v>0</v>
      </c>
      <c r="AI2664" s="455" t="n">
        <v>62167</v>
      </c>
      <c r="AJ2664" s="455" t="n">
        <v>0</v>
      </c>
      <c r="AK2664" s="455" t="n">
        <v>0</v>
      </c>
      <c r="AL2664" s="455" t="n">
        <v>0</v>
      </c>
      <c r="AM2664" s="455" t="n">
        <v>0</v>
      </c>
      <c r="AN2664" s="455" t="n">
        <v>0</v>
      </c>
      <c r="AO2664" s="455" t="n">
        <v>0</v>
      </c>
      <c r="AP2664" s="455" t="n">
        <v>0</v>
      </c>
      <c r="AQ2664" s="455" t="n">
        <v>0</v>
      </c>
      <c r="AR2664" s="418" t="inlineStr"/>
      <c r="AS2664" s="418" t="inlineStr">
        <is>
          <t>សេវាកម្មឯកសារ</t>
        </is>
      </c>
      <c r="AT2664" s="418" t="inlineStr">
        <is>
          <t>បានប្រកាសពន្ធ</t>
        </is>
      </c>
    </row>
    <row r="2665">
      <c r="A2665" s="417" t="n">
        <v>2656</v>
      </c>
      <c r="B2665" s="418" t="inlineStr">
        <is>
          <t>Charge from warehouse to trucks</t>
        </is>
      </c>
      <c r="C2665" s="418" t="inlineStr">
        <is>
          <t>អេហ្វ ដាប់បែលយូ អេហ្វ ហ៊្វុល វែល អេន នីស៊ីន ឡូជីស្ទីក</t>
        </is>
      </c>
      <c r="D2665" s="418" t="inlineStr">
        <is>
          <t>L001-100098630</t>
        </is>
      </c>
      <c r="E2665" s="418" t="inlineStr">
        <is>
          <t>TI22-4807</t>
        </is>
      </c>
      <c r="F2665" s="419" t="n">
        <v>44924</v>
      </c>
      <c r="G2665" s="420" t="n">
        <v>111818</v>
      </c>
      <c r="H2665" s="418" t="n"/>
      <c r="I2665" s="455" t="n">
        <v>111818</v>
      </c>
      <c r="J2665" s="418">
        <f>IF(L2665&lt;&gt;"",L2665,K2665)</f>
        <v/>
      </c>
      <c r="K2665" s="418">
        <f>IF(AND(T2665=TRUE, U2665=TRUE, V2665=TRUE), IF(W2665&lt;-0.05, "អនុញ្ញាត (អ្នកផ្គត់ផ្គង់ប្រកាសខ្វះ)", "បានប្រកាស (អនុញ្ញាត)"), IF(AND(T2665=FALSE, U2665=FALSE, V2665=FALSE), "ព្យួរទុក (មិនមានទិន្នន័យ)", "ប្រកាសខុស (ព្យួរទុក)"))</f>
        <v/>
      </c>
      <c r="L2665" s="418" t="inlineStr"/>
      <c r="M2665" s="418" t="inlineStr"/>
      <c r="N2665" s="455" t="n"/>
      <c r="O2665" s="455">
        <f>IF(W2665&lt;0,AI2665,I2665)</f>
        <v/>
      </c>
      <c r="P2665" s="455">
        <f>I2665-O2665</f>
        <v/>
      </c>
      <c r="Q2665" s="418" t="n"/>
      <c r="R2665" s="418" t="inlineStr">
        <is>
          <t>TI22-4807</t>
        </is>
      </c>
      <c r="S2665" s="418" t="inlineStr">
        <is>
          <t>TI22-4807</t>
        </is>
      </c>
      <c r="T2665" s="418">
        <f>R2665=S2665</f>
        <v/>
      </c>
      <c r="U2665" s="418">
        <f>AND(MONTH(F2665)=MONTH(Y2665), YEAR(F2665)=YEAR(Y2665))</f>
        <v/>
      </c>
      <c r="V2665" s="418">
        <f>AND(AC2665&lt;&gt;"", 'Company information'!D$4&lt;&gt;"", RIGHT(SUBSTITUTE(AC2665,"-",""),9)=RIGHT(SUBSTITUTE('Company information'!D$4,"-",""),9))</f>
        <v/>
      </c>
      <c r="W2665" s="418">
        <f>AI2665-I2665</f>
        <v/>
      </c>
      <c r="X2665" s="455" t="n"/>
      <c r="Y2665" s="419" t="n">
        <v>44924</v>
      </c>
      <c r="Z2665" s="418" t="inlineStr">
        <is>
          <t>TI22-4807</t>
        </is>
      </c>
      <c r="AA2665" s="418" t="inlineStr"/>
      <c r="AB2665" s="418" t="inlineStr">
        <is>
          <t>បុគ្គលជាប់អាករ</t>
        </is>
      </c>
      <c r="AC2665" s="418" t="inlineStr">
        <is>
          <t>L001-100067123</t>
        </is>
      </c>
      <c r="AD2665" s="418" t="inlineStr">
        <is>
          <t>រីឡាយអេប៊ល សូស អ៊ិនដាសស្រ្ទៀល (ខេមបូឌា)</t>
        </is>
      </c>
      <c r="AE2665" s="455" t="n">
        <v>1229995</v>
      </c>
      <c r="AF2665" s="455" t="n">
        <v>1118177</v>
      </c>
      <c r="AG2665" s="455" t="n">
        <v>0</v>
      </c>
      <c r="AH2665" s="455" t="n">
        <v>0</v>
      </c>
      <c r="AI2665" s="455" t="n">
        <v>111818</v>
      </c>
      <c r="AJ2665" s="455" t="n">
        <v>0</v>
      </c>
      <c r="AK2665" s="455" t="n">
        <v>0</v>
      </c>
      <c r="AL2665" s="455" t="n">
        <v>0</v>
      </c>
      <c r="AM2665" s="455" t="n">
        <v>0</v>
      </c>
      <c r="AN2665" s="455" t="n">
        <v>0</v>
      </c>
      <c r="AO2665" s="455" t="n">
        <v>0</v>
      </c>
      <c r="AP2665" s="455" t="n">
        <v>0</v>
      </c>
      <c r="AQ2665" s="455" t="n">
        <v>0</v>
      </c>
      <c r="AR2665" s="418" t="inlineStr"/>
      <c r="AS2665" s="418" t="inlineStr">
        <is>
          <t>សេវាកម្មឯកសារ</t>
        </is>
      </c>
      <c r="AT2665" s="418" t="inlineStr">
        <is>
          <t>បានប្រកាសពន្ធ</t>
        </is>
      </c>
    </row>
    <row r="2666">
      <c r="A2666" s="417" t="n">
        <v>2657</v>
      </c>
      <c r="B2666" s="418" t="inlineStr">
        <is>
          <t>Charge from warehouse to trucks</t>
        </is>
      </c>
      <c r="C2666" s="418" t="inlineStr">
        <is>
          <t>អេហ្វ ដាប់បែលយូ អេហ្វ ហ៊្វុល វែល អេន នីស៊ីន ឡូជីស្ទីក</t>
        </is>
      </c>
      <c r="D2666" s="418" t="inlineStr">
        <is>
          <t>L001-100098630</t>
        </is>
      </c>
      <c r="E2666" s="418" t="inlineStr">
        <is>
          <t>TI22-4806</t>
        </is>
      </c>
      <c r="F2666" s="419" t="n">
        <v>44924</v>
      </c>
      <c r="G2666" s="420" t="n">
        <v>62167</v>
      </c>
      <c r="H2666" s="418" t="n"/>
      <c r="I2666" s="455" t="n">
        <v>62167</v>
      </c>
      <c r="J2666" s="418">
        <f>IF(L2666&lt;&gt;"",L2666,K2666)</f>
        <v/>
      </c>
      <c r="K2666" s="418">
        <f>IF(AND(T2666=TRUE, U2666=TRUE, V2666=TRUE), IF(W2666&lt;-0.05, "អនុញ្ញាត (អ្នកផ្គត់ផ្គង់ប្រកាសខ្វះ)", "បានប្រកាស (អនុញ្ញាត)"), IF(AND(T2666=FALSE, U2666=FALSE, V2666=FALSE), "ព្យួរទុក (មិនមានទិន្នន័យ)", "ប្រកាសខុស (ព្យួរទុក)"))</f>
        <v/>
      </c>
      <c r="L2666" s="418" t="inlineStr"/>
      <c r="M2666" s="418" t="inlineStr"/>
      <c r="N2666" s="455" t="n"/>
      <c r="O2666" s="455">
        <f>IF(W2666&lt;0,AI2666,I2666)</f>
        <v/>
      </c>
      <c r="P2666" s="455">
        <f>I2666-O2666</f>
        <v/>
      </c>
      <c r="Q2666" s="418" t="n"/>
      <c r="R2666" s="418" t="inlineStr">
        <is>
          <t>TI22-4806</t>
        </is>
      </c>
      <c r="S2666" s="418" t="inlineStr">
        <is>
          <t>TI22-4806</t>
        </is>
      </c>
      <c r="T2666" s="418">
        <f>R2666=S2666</f>
        <v/>
      </c>
      <c r="U2666" s="418">
        <f>AND(MONTH(F2666)=MONTH(Y2666), YEAR(F2666)=YEAR(Y2666))</f>
        <v/>
      </c>
      <c r="V2666" s="418">
        <f>AND(AC2666&lt;&gt;"", 'Company information'!D$4&lt;&gt;"", RIGHT(SUBSTITUTE(AC2666,"-",""),9)=RIGHT(SUBSTITUTE('Company information'!D$4,"-",""),9))</f>
        <v/>
      </c>
      <c r="W2666" s="418">
        <f>AI2666-I2666</f>
        <v/>
      </c>
      <c r="X2666" s="455" t="n"/>
      <c r="Y2666" s="419" t="n">
        <v>44924</v>
      </c>
      <c r="Z2666" s="418" t="inlineStr">
        <is>
          <t>TI22-4806</t>
        </is>
      </c>
      <c r="AA2666" s="418" t="inlineStr"/>
      <c r="AB2666" s="418" t="inlineStr">
        <is>
          <t>បុគ្គលជាប់អាករ</t>
        </is>
      </c>
      <c r="AC2666" s="418" t="inlineStr">
        <is>
          <t>L001-100067123</t>
        </is>
      </c>
      <c r="AD2666" s="418" t="inlineStr">
        <is>
          <t>រីឡាយអេប៊ល សូស អ៊ិនដាសស្រ្ទៀល (ខេមបូឌា)</t>
        </is>
      </c>
      <c r="AE2666" s="455" t="n">
        <v>683834</v>
      </c>
      <c r="AF2666" s="455" t="n">
        <v>621667</v>
      </c>
      <c r="AG2666" s="455" t="n">
        <v>0</v>
      </c>
      <c r="AH2666" s="455" t="n">
        <v>0</v>
      </c>
      <c r="AI2666" s="455" t="n">
        <v>62167</v>
      </c>
      <c r="AJ2666" s="455" t="n">
        <v>0</v>
      </c>
      <c r="AK2666" s="455" t="n">
        <v>0</v>
      </c>
      <c r="AL2666" s="455" t="n">
        <v>0</v>
      </c>
      <c r="AM2666" s="455" t="n">
        <v>0</v>
      </c>
      <c r="AN2666" s="455" t="n">
        <v>0</v>
      </c>
      <c r="AO2666" s="455" t="n">
        <v>0</v>
      </c>
      <c r="AP2666" s="455" t="n">
        <v>0</v>
      </c>
      <c r="AQ2666" s="455" t="n">
        <v>0</v>
      </c>
      <c r="AR2666" s="418" t="inlineStr"/>
      <c r="AS2666" s="418" t="inlineStr">
        <is>
          <t>សេវាកម្មឯកសារ</t>
        </is>
      </c>
      <c r="AT2666" s="418" t="inlineStr">
        <is>
          <t>បានប្រកាសពន្ធ</t>
        </is>
      </c>
    </row>
    <row r="2667">
      <c r="A2667" s="417" t="n">
        <v>2658</v>
      </c>
      <c r="B2667" s="418" t="inlineStr">
        <is>
          <t>Charge from warehouse to trucks</t>
        </is>
      </c>
      <c r="C2667" s="418" t="inlineStr">
        <is>
          <t>អេហ្វ ដាប់បែលយូ អេហ្វ ហ៊្វុល វែល អេន នីស៊ីន ឡូជីស្ទីក</t>
        </is>
      </c>
      <c r="D2667" s="418" t="inlineStr">
        <is>
          <t>L001-100098630</t>
        </is>
      </c>
      <c r="E2667" s="418" t="inlineStr">
        <is>
          <t>TI22-4764</t>
        </is>
      </c>
      <c r="F2667" s="419" t="n">
        <v>44922</v>
      </c>
      <c r="G2667" s="420" t="n">
        <v>72530</v>
      </c>
      <c r="H2667" s="418" t="n"/>
      <c r="I2667" s="455" t="n">
        <v>72530</v>
      </c>
      <c r="J2667" s="418">
        <f>IF(L2667&lt;&gt;"",L2667,K2667)</f>
        <v/>
      </c>
      <c r="K2667" s="418">
        <f>IF(AND(T2667=TRUE, U2667=TRUE, V2667=TRUE), IF(W2667&lt;-0.05, "អនុញ្ញាត (អ្នកផ្គត់ផ្គង់ប្រកាសខ្វះ)", "បានប្រកាស (អនុញ្ញាត)"), IF(AND(T2667=FALSE, U2667=FALSE, V2667=FALSE), "ព្យួរទុក (មិនមានទិន្នន័យ)", "ប្រកាសខុស (ព្យួរទុក)"))</f>
        <v/>
      </c>
      <c r="L2667" s="418" t="inlineStr"/>
      <c r="M2667" s="418" t="inlineStr"/>
      <c r="N2667" s="455" t="n"/>
      <c r="O2667" s="455">
        <f>IF(W2667&lt;0,AI2667,I2667)</f>
        <v/>
      </c>
      <c r="P2667" s="455">
        <f>I2667-O2667</f>
        <v/>
      </c>
      <c r="Q2667" s="418" t="n"/>
      <c r="R2667" s="418" t="inlineStr">
        <is>
          <t>TI22-4764</t>
        </is>
      </c>
      <c r="S2667" s="418" t="inlineStr">
        <is>
          <t>TI22-4764</t>
        </is>
      </c>
      <c r="T2667" s="418">
        <f>R2667=S2667</f>
        <v/>
      </c>
      <c r="U2667" s="418">
        <f>AND(MONTH(F2667)=MONTH(Y2667), YEAR(F2667)=YEAR(Y2667))</f>
        <v/>
      </c>
      <c r="V2667" s="418">
        <f>AND(AC2667&lt;&gt;"", 'Company information'!D$4&lt;&gt;"", RIGHT(SUBSTITUTE(AC2667,"-",""),9)=RIGHT(SUBSTITUTE('Company information'!D$4,"-",""),9))</f>
        <v/>
      </c>
      <c r="W2667" s="418">
        <f>AI2667-I2667</f>
        <v/>
      </c>
      <c r="X2667" s="455" t="n"/>
      <c r="Y2667" s="419" t="n">
        <v>44922</v>
      </c>
      <c r="Z2667" s="418" t="inlineStr">
        <is>
          <t>TI22-4764</t>
        </is>
      </c>
      <c r="AA2667" s="418" t="inlineStr"/>
      <c r="AB2667" s="418" t="inlineStr">
        <is>
          <t>បុគ្គលជាប់អាករ</t>
        </is>
      </c>
      <c r="AC2667" s="418" t="inlineStr">
        <is>
          <t>L001-100067123</t>
        </is>
      </c>
      <c r="AD2667" s="418" t="inlineStr">
        <is>
          <t>រីឡាយអេប៊ល សូស អ៊ិនដាសស្រ្ទៀល (ខេមបូឌា)</t>
        </is>
      </c>
      <c r="AE2667" s="455" t="n">
        <v>797828</v>
      </c>
      <c r="AF2667" s="455" t="n">
        <v>725298</v>
      </c>
      <c r="AG2667" s="455" t="n">
        <v>0</v>
      </c>
      <c r="AH2667" s="455" t="n">
        <v>0</v>
      </c>
      <c r="AI2667" s="455" t="n">
        <v>72530</v>
      </c>
      <c r="AJ2667" s="455" t="n">
        <v>0</v>
      </c>
      <c r="AK2667" s="455" t="n">
        <v>0</v>
      </c>
      <c r="AL2667" s="455" t="n">
        <v>0</v>
      </c>
      <c r="AM2667" s="455" t="n">
        <v>0</v>
      </c>
      <c r="AN2667" s="455" t="n">
        <v>0</v>
      </c>
      <c r="AO2667" s="455" t="n">
        <v>0</v>
      </c>
      <c r="AP2667" s="455" t="n">
        <v>0</v>
      </c>
      <c r="AQ2667" s="455" t="n">
        <v>0</v>
      </c>
      <c r="AR2667" s="418" t="inlineStr"/>
      <c r="AS2667" s="418" t="inlineStr">
        <is>
          <t>សេវាកម្មឯកសារ</t>
        </is>
      </c>
      <c r="AT2667" s="418" t="inlineStr">
        <is>
          <t>បានប្រកាសពន្ធ</t>
        </is>
      </c>
    </row>
    <row r="2668">
      <c r="A2668" s="417" t="n">
        <v>2659</v>
      </c>
      <c r="B2668" s="418" t="inlineStr">
        <is>
          <t>Charge from warehouse to trucks and Storage Charges</t>
        </is>
      </c>
      <c r="C2668" s="418" t="inlineStr">
        <is>
          <t>អេហ្វ ដាប់បែលយូ អេហ្វ ហ៊្វុល វែល អេន នីស៊ីន ឡូជីស្ទីក</t>
        </is>
      </c>
      <c r="D2668" s="418" t="inlineStr">
        <is>
          <t>L001-100098630</t>
        </is>
      </c>
      <c r="E2668" s="418" t="inlineStr">
        <is>
          <t>TI22-4767</t>
        </is>
      </c>
      <c r="F2668" s="419" t="n">
        <v>44922</v>
      </c>
      <c r="G2668" s="420" t="n">
        <v>89397</v>
      </c>
      <c r="H2668" s="418" t="n"/>
      <c r="I2668" s="455" t="n">
        <v>89397</v>
      </c>
      <c r="J2668" s="418">
        <f>IF(L2668&lt;&gt;"",L2668,K2668)</f>
        <v/>
      </c>
      <c r="K2668" s="418">
        <f>IF(AND(T2668=TRUE, U2668=TRUE, V2668=TRUE), IF(W2668&lt;-0.05, "អនុញ្ញាត (អ្នកផ្គត់ផ្គង់ប្រកាសខ្វះ)", "បានប្រកាស (អនុញ្ញាត)"), IF(AND(T2668=FALSE, U2668=FALSE, V2668=FALSE), "ព្យួរទុក (មិនមានទិន្នន័យ)", "ប្រកាសខុស (ព្យួរទុក)"))</f>
        <v/>
      </c>
      <c r="L2668" s="418" t="inlineStr"/>
      <c r="M2668" s="418" t="inlineStr"/>
      <c r="N2668" s="455" t="n"/>
      <c r="O2668" s="455">
        <f>IF(W2668&lt;0,AI2668,I2668)</f>
        <v/>
      </c>
      <c r="P2668" s="455">
        <f>I2668-O2668</f>
        <v/>
      </c>
      <c r="Q2668" s="418" t="n"/>
      <c r="R2668" s="418" t="inlineStr">
        <is>
          <t>TI22-4767</t>
        </is>
      </c>
      <c r="S2668" s="418" t="inlineStr">
        <is>
          <t>TI22-4767</t>
        </is>
      </c>
      <c r="T2668" s="418">
        <f>R2668=S2668</f>
        <v/>
      </c>
      <c r="U2668" s="418">
        <f>AND(MONTH(F2668)=MONTH(Y2668), YEAR(F2668)=YEAR(Y2668))</f>
        <v/>
      </c>
      <c r="V2668" s="418">
        <f>AND(AC2668&lt;&gt;"", 'Company information'!D$4&lt;&gt;"", RIGHT(SUBSTITUTE(AC2668,"-",""),9)=RIGHT(SUBSTITUTE('Company information'!D$4,"-",""),9))</f>
        <v/>
      </c>
      <c r="W2668" s="418">
        <f>AI2668-I2668</f>
        <v/>
      </c>
      <c r="X2668" s="455" t="n"/>
      <c r="Y2668" s="419" t="n">
        <v>44922</v>
      </c>
      <c r="Z2668" s="418" t="inlineStr">
        <is>
          <t>TI22-4767</t>
        </is>
      </c>
      <c r="AA2668" s="418" t="inlineStr"/>
      <c r="AB2668" s="418" t="inlineStr">
        <is>
          <t>បុគ្គលជាប់អាករ</t>
        </is>
      </c>
      <c r="AC2668" s="418" t="inlineStr">
        <is>
          <t>L001-100067123</t>
        </is>
      </c>
      <c r="AD2668" s="418" t="inlineStr">
        <is>
          <t>រីឡាយអេប៊ល សូស អ៊ិនដាសស្រ្ទៀល (ខេមបូឌា)</t>
        </is>
      </c>
      <c r="AE2668" s="455" t="n">
        <v>983369</v>
      </c>
      <c r="AF2668" s="455" t="n">
        <v>893972</v>
      </c>
      <c r="AG2668" s="455" t="n">
        <v>0</v>
      </c>
      <c r="AH2668" s="455" t="n">
        <v>0</v>
      </c>
      <c r="AI2668" s="455" t="n">
        <v>89397</v>
      </c>
      <c r="AJ2668" s="455" t="n">
        <v>0</v>
      </c>
      <c r="AK2668" s="455" t="n">
        <v>0</v>
      </c>
      <c r="AL2668" s="455" t="n">
        <v>0</v>
      </c>
      <c r="AM2668" s="455" t="n">
        <v>0</v>
      </c>
      <c r="AN2668" s="455" t="n">
        <v>0</v>
      </c>
      <c r="AO2668" s="455" t="n">
        <v>0</v>
      </c>
      <c r="AP2668" s="455" t="n">
        <v>0</v>
      </c>
      <c r="AQ2668" s="455" t="n">
        <v>0</v>
      </c>
      <c r="AR2668" s="418" t="inlineStr"/>
      <c r="AS2668" s="418" t="inlineStr">
        <is>
          <t>សេវាកម្មឯកសារ</t>
        </is>
      </c>
      <c r="AT2668" s="418" t="inlineStr">
        <is>
          <t>បានប្រកាសពន្ធ</t>
        </is>
      </c>
    </row>
    <row r="2669">
      <c r="A2669" s="417" t="n">
        <v>2660</v>
      </c>
      <c r="B2669" s="418" t="inlineStr">
        <is>
          <t>Charge from warehouse to trucks and Storage Charges</t>
        </is>
      </c>
      <c r="C2669" s="418" t="inlineStr">
        <is>
          <t>អេហ្វ ដាប់បែលយូ អេហ្វ ហ៊្វុល វែល អេន នីស៊ីន ឡូជីស្ទីក</t>
        </is>
      </c>
      <c r="D2669" s="418" t="inlineStr">
        <is>
          <t>L001-100098630</t>
        </is>
      </c>
      <c r="E2669" s="418" t="inlineStr">
        <is>
          <t>TI22-4766</t>
        </is>
      </c>
      <c r="F2669" s="419" t="n">
        <v>44922</v>
      </c>
      <c r="G2669" s="420" t="n">
        <v>89397</v>
      </c>
      <c r="H2669" s="418" t="n"/>
      <c r="I2669" s="455" t="n">
        <v>89397</v>
      </c>
      <c r="J2669" s="418">
        <f>IF(L2669&lt;&gt;"",L2669,K2669)</f>
        <v/>
      </c>
      <c r="K2669" s="418">
        <f>IF(AND(T2669=TRUE, U2669=TRUE, V2669=TRUE), IF(W2669&lt;-0.05, "អនុញ្ញាត (អ្នកផ្គត់ផ្គង់ប្រកាសខ្វះ)", "បានប្រកាស (អនុញ្ញាត)"), IF(AND(T2669=FALSE, U2669=FALSE, V2669=FALSE), "ព្យួរទុក (មិនមានទិន្នន័យ)", "ប្រកាសខុស (ព្យួរទុក)"))</f>
        <v/>
      </c>
      <c r="L2669" s="418" t="inlineStr"/>
      <c r="M2669" s="418" t="inlineStr"/>
      <c r="N2669" s="455" t="n"/>
      <c r="O2669" s="455">
        <f>IF(W2669&lt;0,AI2669,I2669)</f>
        <v/>
      </c>
      <c r="P2669" s="455">
        <f>I2669-O2669</f>
        <v/>
      </c>
      <c r="Q2669" s="418" t="n"/>
      <c r="R2669" s="418" t="inlineStr">
        <is>
          <t>TI22-4766</t>
        </is>
      </c>
      <c r="S2669" s="418" t="inlineStr">
        <is>
          <t>TI22-4766</t>
        </is>
      </c>
      <c r="T2669" s="418">
        <f>R2669=S2669</f>
        <v/>
      </c>
      <c r="U2669" s="418">
        <f>AND(MONTH(F2669)=MONTH(Y2669), YEAR(F2669)=YEAR(Y2669))</f>
        <v/>
      </c>
      <c r="V2669" s="418">
        <f>AND(AC2669&lt;&gt;"", 'Company information'!D$4&lt;&gt;"", RIGHT(SUBSTITUTE(AC2669,"-",""),9)=RIGHT(SUBSTITUTE('Company information'!D$4,"-",""),9))</f>
        <v/>
      </c>
      <c r="W2669" s="418">
        <f>AI2669-I2669</f>
        <v/>
      </c>
      <c r="X2669" s="455" t="n"/>
      <c r="Y2669" s="419" t="n">
        <v>44922</v>
      </c>
      <c r="Z2669" s="418" t="inlineStr">
        <is>
          <t>TI22-4766</t>
        </is>
      </c>
      <c r="AA2669" s="418" t="inlineStr"/>
      <c r="AB2669" s="418" t="inlineStr">
        <is>
          <t>បុគ្គលជាប់អាករ</t>
        </is>
      </c>
      <c r="AC2669" s="418" t="inlineStr">
        <is>
          <t>L001-100067123</t>
        </is>
      </c>
      <c r="AD2669" s="418" t="inlineStr">
        <is>
          <t>រីឡាយអេប៊ល សូស អ៊ិនដាសស្រ្ទៀល (ខេមបូឌា)</t>
        </is>
      </c>
      <c r="AE2669" s="455" t="n">
        <v>983369</v>
      </c>
      <c r="AF2669" s="455" t="n">
        <v>893972</v>
      </c>
      <c r="AG2669" s="455" t="n">
        <v>0</v>
      </c>
      <c r="AH2669" s="455" t="n">
        <v>0</v>
      </c>
      <c r="AI2669" s="455" t="n">
        <v>89397</v>
      </c>
      <c r="AJ2669" s="455" t="n">
        <v>0</v>
      </c>
      <c r="AK2669" s="455" t="n">
        <v>0</v>
      </c>
      <c r="AL2669" s="455" t="n">
        <v>0</v>
      </c>
      <c r="AM2669" s="455" t="n">
        <v>0</v>
      </c>
      <c r="AN2669" s="455" t="n">
        <v>0</v>
      </c>
      <c r="AO2669" s="455" t="n">
        <v>0</v>
      </c>
      <c r="AP2669" s="455" t="n">
        <v>0</v>
      </c>
      <c r="AQ2669" s="455" t="n">
        <v>0</v>
      </c>
      <c r="AR2669" s="418" t="inlineStr"/>
      <c r="AS2669" s="418" t="inlineStr">
        <is>
          <t>សេវាកម្មឯកសារ</t>
        </is>
      </c>
      <c r="AT2669" s="418" t="inlineStr">
        <is>
          <t>បានប្រកាសពន្ធ</t>
        </is>
      </c>
    </row>
    <row r="2670">
      <c r="A2670" s="417" t="n">
        <v>2661</v>
      </c>
      <c r="B2670" s="418" t="inlineStr">
        <is>
          <t>Charge from warehouse to trucks and Storage Charges</t>
        </is>
      </c>
      <c r="C2670" s="418" t="inlineStr">
        <is>
          <t>អេហ្វ ដាប់បែលយូ អេហ្វ ហ៊្វុល វែល អេន នីស៊ីន ឡូជីស្ទីក</t>
        </is>
      </c>
      <c r="D2670" s="418" t="inlineStr">
        <is>
          <t>L001-100098630</t>
        </is>
      </c>
      <c r="E2670" s="418" t="inlineStr">
        <is>
          <t>TI22-4712</t>
        </is>
      </c>
      <c r="F2670" s="419" t="n">
        <v>44916</v>
      </c>
      <c r="G2670" s="420" t="n">
        <v>72565</v>
      </c>
      <c r="H2670" s="418" t="n"/>
      <c r="I2670" s="455" t="n">
        <v>72565</v>
      </c>
      <c r="J2670" s="418">
        <f>IF(L2670&lt;&gt;"",L2670,K2670)</f>
        <v/>
      </c>
      <c r="K2670" s="418">
        <f>IF(AND(T2670=TRUE, U2670=TRUE, V2670=TRUE), IF(W2670&lt;-0.05, "អនុញ្ញាត (អ្នកផ្គត់ផ្គង់ប្រកាសខ្វះ)", "បានប្រកាស (អនុញ្ញាត)"), IF(AND(T2670=FALSE, U2670=FALSE, V2670=FALSE), "ព្យួរទុក (មិនមានទិន្នន័យ)", "ប្រកាសខុស (ព្យួរទុក)"))</f>
        <v/>
      </c>
      <c r="L2670" s="418" t="inlineStr"/>
      <c r="M2670" s="418" t="inlineStr"/>
      <c r="N2670" s="455" t="n"/>
      <c r="O2670" s="455">
        <f>IF(W2670&lt;0,AI2670,I2670)</f>
        <v/>
      </c>
      <c r="P2670" s="455">
        <f>I2670-O2670</f>
        <v/>
      </c>
      <c r="Q2670" s="418" t="n"/>
      <c r="R2670" s="418" t="inlineStr">
        <is>
          <t>TI22-4712</t>
        </is>
      </c>
      <c r="S2670" s="418" t="inlineStr">
        <is>
          <t>TI22-4712</t>
        </is>
      </c>
      <c r="T2670" s="418">
        <f>R2670=S2670</f>
        <v/>
      </c>
      <c r="U2670" s="418">
        <f>AND(MONTH(F2670)=MONTH(Y2670), YEAR(F2670)=YEAR(Y2670))</f>
        <v/>
      </c>
      <c r="V2670" s="418">
        <f>AND(AC2670&lt;&gt;"", 'Company information'!D$4&lt;&gt;"", RIGHT(SUBSTITUTE(AC2670,"-",""),9)=RIGHT(SUBSTITUTE('Company information'!D$4,"-",""),9))</f>
        <v/>
      </c>
      <c r="W2670" s="418">
        <f>AI2670-I2670</f>
        <v/>
      </c>
      <c r="X2670" s="455" t="n"/>
      <c r="Y2670" s="419" t="n">
        <v>44916</v>
      </c>
      <c r="Z2670" s="418" t="inlineStr">
        <is>
          <t>TI22-4712</t>
        </is>
      </c>
      <c r="AA2670" s="418" t="inlineStr"/>
      <c r="AB2670" s="418" t="inlineStr">
        <is>
          <t>បុគ្គលជាប់អាករ</t>
        </is>
      </c>
      <c r="AC2670" s="418" t="inlineStr">
        <is>
          <t>L001-100067123</t>
        </is>
      </c>
      <c r="AD2670" s="418" t="inlineStr">
        <is>
          <t>រីឡាយអេប៊ល សូស អ៊ិនដាសស្រ្ទៀល (ខេមបូឌា)</t>
        </is>
      </c>
      <c r="AE2670" s="455" t="n">
        <v>798216</v>
      </c>
      <c r="AF2670" s="455" t="n">
        <v>725651</v>
      </c>
      <c r="AG2670" s="455" t="n">
        <v>0</v>
      </c>
      <c r="AH2670" s="455" t="n">
        <v>0</v>
      </c>
      <c r="AI2670" s="455" t="n">
        <v>72565</v>
      </c>
      <c r="AJ2670" s="455" t="n">
        <v>0</v>
      </c>
      <c r="AK2670" s="455" t="n">
        <v>0</v>
      </c>
      <c r="AL2670" s="455" t="n">
        <v>0</v>
      </c>
      <c r="AM2670" s="455" t="n">
        <v>0</v>
      </c>
      <c r="AN2670" s="455" t="n">
        <v>0</v>
      </c>
      <c r="AO2670" s="455" t="n">
        <v>0</v>
      </c>
      <c r="AP2670" s="455" t="n">
        <v>0</v>
      </c>
      <c r="AQ2670" s="455" t="n">
        <v>0</v>
      </c>
      <c r="AR2670" s="418" t="inlineStr"/>
      <c r="AS2670" s="418" t="inlineStr">
        <is>
          <t>សេវាកម្មឯកសារ</t>
        </is>
      </c>
      <c r="AT2670" s="418" t="inlineStr">
        <is>
          <t>បានប្រកាសពន្ធ</t>
        </is>
      </c>
    </row>
    <row r="2671">
      <c r="A2671" s="417" t="n">
        <v>2662</v>
      </c>
      <c r="B2671" s="418" t="inlineStr">
        <is>
          <t>Charge from warehouse to trucks</t>
        </is>
      </c>
      <c r="C2671" s="418" t="inlineStr">
        <is>
          <t>អេហ្វ ដាប់បែលយូ អេហ្វ ហ៊្វុល វែល អេន នីស៊ីន ឡូជីស្ទីក</t>
        </is>
      </c>
      <c r="D2671" s="418" t="inlineStr">
        <is>
          <t>L001-100098630</t>
        </is>
      </c>
      <c r="E2671" s="418" t="inlineStr">
        <is>
          <t>TI22-4697</t>
        </is>
      </c>
      <c r="F2671" s="419" t="n">
        <v>44915</v>
      </c>
      <c r="G2671" s="420" t="n">
        <v>93534</v>
      </c>
      <c r="H2671" s="418" t="n"/>
      <c r="I2671" s="455" t="n">
        <v>93534</v>
      </c>
      <c r="J2671" s="418">
        <f>IF(L2671&lt;&gt;"",L2671,K2671)</f>
        <v/>
      </c>
      <c r="K2671" s="418">
        <f>IF(AND(T2671=TRUE, U2671=TRUE, V2671=TRUE), IF(W2671&lt;-0.05, "អនុញ្ញាត (អ្នកផ្គត់ផ្គង់ប្រកាសខ្វះ)", "បានប្រកាស (អនុញ្ញាត)"), IF(AND(T2671=FALSE, U2671=FALSE, V2671=FALSE), "ព្យួរទុក (មិនមានទិន្នន័យ)", "ប្រកាសខុស (ព្យួរទុក)"))</f>
        <v/>
      </c>
      <c r="L2671" s="418" t="inlineStr"/>
      <c r="M2671" s="418" t="inlineStr"/>
      <c r="N2671" s="455" t="n"/>
      <c r="O2671" s="455">
        <f>IF(W2671&lt;0,AI2671,I2671)</f>
        <v/>
      </c>
      <c r="P2671" s="455">
        <f>I2671-O2671</f>
        <v/>
      </c>
      <c r="Q2671" s="418" t="n"/>
      <c r="R2671" s="418" t="inlineStr">
        <is>
          <t>TI22-4697</t>
        </is>
      </c>
      <c r="S2671" s="418" t="inlineStr">
        <is>
          <t>TI22-4697</t>
        </is>
      </c>
      <c r="T2671" s="418">
        <f>R2671=S2671</f>
        <v/>
      </c>
      <c r="U2671" s="418">
        <f>AND(MONTH(F2671)=MONTH(Y2671), YEAR(F2671)=YEAR(Y2671))</f>
        <v/>
      </c>
      <c r="V2671" s="418">
        <f>AND(AC2671&lt;&gt;"", 'Company information'!D$4&lt;&gt;"", RIGHT(SUBSTITUTE(AC2671,"-",""),9)=RIGHT(SUBSTITUTE('Company information'!D$4,"-",""),9))</f>
        <v/>
      </c>
      <c r="W2671" s="418">
        <f>AI2671-I2671</f>
        <v/>
      </c>
      <c r="X2671" s="455" t="n"/>
      <c r="Y2671" s="419" t="n">
        <v>44915</v>
      </c>
      <c r="Z2671" s="418" t="inlineStr">
        <is>
          <t>TI22-4697</t>
        </is>
      </c>
      <c r="AA2671" s="418" t="inlineStr"/>
      <c r="AB2671" s="418" t="inlineStr">
        <is>
          <t>បុគ្គលជាប់អាករ</t>
        </is>
      </c>
      <c r="AC2671" s="418" t="inlineStr">
        <is>
          <t>L001-100067123</t>
        </is>
      </c>
      <c r="AD2671" s="418" t="inlineStr">
        <is>
          <t>រីឡាយអេប៊ល សូស អ៊ិនដាសស្រ្ទៀល (ខេមបូឌា)</t>
        </is>
      </c>
      <c r="AE2671" s="455" t="n">
        <v>1028873</v>
      </c>
      <c r="AF2671" s="455" t="n">
        <v>935339</v>
      </c>
      <c r="AG2671" s="455" t="n">
        <v>0</v>
      </c>
      <c r="AH2671" s="455" t="n">
        <v>0</v>
      </c>
      <c r="AI2671" s="455" t="n">
        <v>93534</v>
      </c>
      <c r="AJ2671" s="455" t="n">
        <v>0</v>
      </c>
      <c r="AK2671" s="455" t="n">
        <v>0</v>
      </c>
      <c r="AL2671" s="455" t="n">
        <v>0</v>
      </c>
      <c r="AM2671" s="455" t="n">
        <v>0</v>
      </c>
      <c r="AN2671" s="455" t="n">
        <v>0</v>
      </c>
      <c r="AO2671" s="455" t="n">
        <v>0</v>
      </c>
      <c r="AP2671" s="455" t="n">
        <v>0</v>
      </c>
      <c r="AQ2671" s="455" t="n">
        <v>0</v>
      </c>
      <c r="AR2671" s="418" t="inlineStr"/>
      <c r="AS2671" s="418" t="inlineStr">
        <is>
          <t>សេវាកម្មឯកសារ</t>
        </is>
      </c>
      <c r="AT2671" s="418" t="inlineStr">
        <is>
          <t>បានប្រកាសពន្ធ</t>
        </is>
      </c>
    </row>
    <row r="2672">
      <c r="A2672" s="417" t="n">
        <v>2663</v>
      </c>
      <c r="B2672" s="418" t="inlineStr">
        <is>
          <t>Lift-On &amp; Lift-Off</t>
        </is>
      </c>
      <c r="C2672" s="418" t="inlineStr">
        <is>
          <t>អេហ្វ ដាប់បែលយូ អេហ្វ ហ៊្វុល វែល អេន នីស៊ីន ឡូជីស្ទីក</t>
        </is>
      </c>
      <c r="D2672" s="418" t="inlineStr">
        <is>
          <t>L001-100098630</t>
        </is>
      </c>
      <c r="E2672" s="418" t="inlineStr">
        <is>
          <t>TI22-4628</t>
        </is>
      </c>
      <c r="F2672" s="419" t="n">
        <v>44911</v>
      </c>
      <c r="G2672" s="420" t="n">
        <v>154944</v>
      </c>
      <c r="H2672" s="418" t="n"/>
      <c r="I2672" s="455" t="n">
        <v>154944</v>
      </c>
      <c r="J2672" s="418">
        <f>IF(L2672&lt;&gt;"",L2672,K2672)</f>
        <v/>
      </c>
      <c r="K2672" s="418">
        <f>IF(AND(T2672=TRUE, U2672=TRUE, V2672=TRUE), IF(W2672&lt;-0.05, "អនុញ្ញាត (អ្នកផ្គត់ផ្គង់ប្រកាសខ្វះ)", "បានប្រកាស (អនុញ្ញាត)"), IF(AND(T2672=FALSE, U2672=FALSE, V2672=FALSE), "ព្យួរទុក (មិនមានទិន្នន័យ)", "ប្រកាសខុស (ព្យួរទុក)"))</f>
        <v/>
      </c>
      <c r="L2672" s="418" t="inlineStr"/>
      <c r="M2672" s="418" t="inlineStr"/>
      <c r="N2672" s="455" t="n"/>
      <c r="O2672" s="455">
        <f>IF(W2672&lt;0,AI2672,I2672)</f>
        <v/>
      </c>
      <c r="P2672" s="455">
        <f>I2672-O2672</f>
        <v/>
      </c>
      <c r="Q2672" s="418" t="n"/>
      <c r="R2672" s="418" t="inlineStr">
        <is>
          <t>TI22-4628</t>
        </is>
      </c>
      <c r="S2672" s="418" t="inlineStr">
        <is>
          <t>TI22-4628</t>
        </is>
      </c>
      <c r="T2672" s="418">
        <f>R2672=S2672</f>
        <v/>
      </c>
      <c r="U2672" s="418">
        <f>AND(MONTH(F2672)=MONTH(Y2672), YEAR(F2672)=YEAR(Y2672))</f>
        <v/>
      </c>
      <c r="V2672" s="418">
        <f>AND(AC2672&lt;&gt;"", 'Company information'!D$4&lt;&gt;"", RIGHT(SUBSTITUTE(AC2672,"-",""),9)=RIGHT(SUBSTITUTE('Company information'!D$4,"-",""),9))</f>
        <v/>
      </c>
      <c r="W2672" s="418">
        <f>AI2672-I2672</f>
        <v/>
      </c>
      <c r="X2672" s="455" t="n"/>
      <c r="Y2672" s="419" t="n">
        <v>44911</v>
      </c>
      <c r="Z2672" s="418" t="inlineStr">
        <is>
          <t>TI22-4628</t>
        </is>
      </c>
      <c r="AA2672" s="418" t="inlineStr"/>
      <c r="AB2672" s="418" t="inlineStr">
        <is>
          <t>បុគ្គលជាប់អាករ</t>
        </is>
      </c>
      <c r="AC2672" s="418" t="inlineStr">
        <is>
          <t>L001-100067123</t>
        </is>
      </c>
      <c r="AD2672" s="418" t="inlineStr">
        <is>
          <t>រីឡាយអេប៊ល សូស អ៊ិនដាសស្រ្ទៀល (ខេមបូឌា)</t>
        </is>
      </c>
      <c r="AE2672" s="455" t="n">
        <v>1704379</v>
      </c>
      <c r="AF2672" s="455" t="n">
        <v>1549435</v>
      </c>
      <c r="AG2672" s="455" t="n">
        <v>0</v>
      </c>
      <c r="AH2672" s="455" t="n">
        <v>0</v>
      </c>
      <c r="AI2672" s="455" t="n">
        <v>154944</v>
      </c>
      <c r="AJ2672" s="455" t="n">
        <v>0</v>
      </c>
      <c r="AK2672" s="455" t="n">
        <v>0</v>
      </c>
      <c r="AL2672" s="455" t="n">
        <v>0</v>
      </c>
      <c r="AM2672" s="455" t="n">
        <v>0</v>
      </c>
      <c r="AN2672" s="455" t="n">
        <v>0</v>
      </c>
      <c r="AO2672" s="455" t="n">
        <v>0</v>
      </c>
      <c r="AP2672" s="455" t="n">
        <v>0</v>
      </c>
      <c r="AQ2672" s="455" t="n">
        <v>0</v>
      </c>
      <c r="AR2672" s="418" t="inlineStr"/>
      <c r="AS2672" s="418" t="inlineStr">
        <is>
          <t>សេវាកម្មឯកសារ</t>
        </is>
      </c>
      <c r="AT2672" s="418" t="inlineStr">
        <is>
          <t>បានប្រកាសពន្ធ</t>
        </is>
      </c>
    </row>
    <row r="2673">
      <c r="A2673" s="417" t="n">
        <v>2664</v>
      </c>
      <c r="B2673" s="418" t="inlineStr">
        <is>
          <t>Lift-Off</t>
        </is>
      </c>
      <c r="C2673" s="418" t="inlineStr">
        <is>
          <t>អេហ្វ ដាប់បែលយូ អេហ្វ ហ៊្វុល វែល អេន នីស៊ីន ឡូជីស្ទីក</t>
        </is>
      </c>
      <c r="D2673" s="418" t="inlineStr">
        <is>
          <t>L001-100098630</t>
        </is>
      </c>
      <c r="E2673" s="418" t="inlineStr">
        <is>
          <t>TI22-4627</t>
        </is>
      </c>
      <c r="F2673" s="419" t="n">
        <v>44911</v>
      </c>
      <c r="G2673" s="420" t="n">
        <v>72477</v>
      </c>
      <c r="H2673" s="418" t="n"/>
      <c r="I2673" s="455" t="n">
        <v>72477</v>
      </c>
      <c r="J2673" s="418">
        <f>IF(L2673&lt;&gt;"",L2673,K2673)</f>
        <v/>
      </c>
      <c r="K2673" s="418">
        <f>IF(AND(T2673=TRUE, U2673=TRUE, V2673=TRUE), IF(W2673&lt;-0.05, "អនុញ្ញាត (អ្នកផ្គត់ផ្គង់ប្រកាសខ្វះ)", "បានប្រកាស (អនុញ្ញាត)"), IF(AND(T2673=FALSE, U2673=FALSE, V2673=FALSE), "ព្យួរទុក (មិនមានទិន្នន័យ)", "ប្រកាសខុស (ព្យួរទុក)"))</f>
        <v/>
      </c>
      <c r="L2673" s="418" t="inlineStr"/>
      <c r="M2673" s="418" t="inlineStr"/>
      <c r="N2673" s="455" t="n"/>
      <c r="O2673" s="455">
        <f>IF(W2673&lt;0,AI2673,I2673)</f>
        <v/>
      </c>
      <c r="P2673" s="455">
        <f>I2673-O2673</f>
        <v/>
      </c>
      <c r="Q2673" s="418" t="n"/>
      <c r="R2673" s="418" t="inlineStr">
        <is>
          <t>TI22-4627</t>
        </is>
      </c>
      <c r="S2673" s="418" t="inlineStr">
        <is>
          <t>TI22-4627</t>
        </is>
      </c>
      <c r="T2673" s="418">
        <f>R2673=S2673</f>
        <v/>
      </c>
      <c r="U2673" s="418">
        <f>AND(MONTH(F2673)=MONTH(Y2673), YEAR(F2673)=YEAR(Y2673))</f>
        <v/>
      </c>
      <c r="V2673" s="418">
        <f>AND(AC2673&lt;&gt;"", 'Company information'!D$4&lt;&gt;"", RIGHT(SUBSTITUTE(AC2673,"-",""),9)=RIGHT(SUBSTITUTE('Company information'!D$4,"-",""),9))</f>
        <v/>
      </c>
      <c r="W2673" s="418">
        <f>AI2673-I2673</f>
        <v/>
      </c>
      <c r="X2673" s="455" t="n"/>
      <c r="Y2673" s="419" t="n">
        <v>44911</v>
      </c>
      <c r="Z2673" s="418" t="inlineStr">
        <is>
          <t>TI22-4627</t>
        </is>
      </c>
      <c r="AA2673" s="418" t="inlineStr"/>
      <c r="AB2673" s="418" t="inlineStr">
        <is>
          <t>បុគ្គលជាប់អាករ</t>
        </is>
      </c>
      <c r="AC2673" s="418" t="inlineStr">
        <is>
          <t>L001-100067123</t>
        </is>
      </c>
      <c r="AD2673" s="418" t="inlineStr">
        <is>
          <t>រីឡាយអេប៊ល សូស អ៊ិនដាសស្រ្ទៀល (ខេមបូឌា)</t>
        </is>
      </c>
      <c r="AE2673" s="455" t="n">
        <v>797246</v>
      </c>
      <c r="AF2673" s="455" t="n">
        <v>724769</v>
      </c>
      <c r="AG2673" s="455" t="n">
        <v>0</v>
      </c>
      <c r="AH2673" s="455" t="n">
        <v>0</v>
      </c>
      <c r="AI2673" s="455" t="n">
        <v>72477</v>
      </c>
      <c r="AJ2673" s="455" t="n">
        <v>0</v>
      </c>
      <c r="AK2673" s="455" t="n">
        <v>0</v>
      </c>
      <c r="AL2673" s="455" t="n">
        <v>0</v>
      </c>
      <c r="AM2673" s="455" t="n">
        <v>0</v>
      </c>
      <c r="AN2673" s="455" t="n">
        <v>0</v>
      </c>
      <c r="AO2673" s="455" t="n">
        <v>0</v>
      </c>
      <c r="AP2673" s="455" t="n">
        <v>0</v>
      </c>
      <c r="AQ2673" s="455" t="n">
        <v>0</v>
      </c>
      <c r="AR2673" s="418" t="inlineStr"/>
      <c r="AS2673" s="418" t="inlineStr">
        <is>
          <t>សេវាកម្មឯកសារ</t>
        </is>
      </c>
      <c r="AT2673" s="418" t="inlineStr">
        <is>
          <t>បានប្រកាសពន្ធ</t>
        </is>
      </c>
    </row>
    <row r="2674">
      <c r="A2674" s="417" t="n">
        <v>2665</v>
      </c>
      <c r="B2674" s="418" t="inlineStr">
        <is>
          <t>Lift-Off</t>
        </is>
      </c>
      <c r="C2674" s="418" t="inlineStr">
        <is>
          <t>អេហ្វ ដាប់បែលយូ អេហ្វ ហ៊្វុល វែល អេន នីស៊ីន ឡូជីស្ទីក</t>
        </is>
      </c>
      <c r="D2674" s="418" t="inlineStr">
        <is>
          <t>L001-100098630</t>
        </is>
      </c>
      <c r="E2674" s="418" t="inlineStr">
        <is>
          <t>TI22-4606</t>
        </is>
      </c>
      <c r="F2674" s="419" t="n">
        <v>44909</v>
      </c>
      <c r="G2674" s="420" t="n">
        <v>76569</v>
      </c>
      <c r="H2674" s="418" t="n"/>
      <c r="I2674" s="455" t="n">
        <v>76569</v>
      </c>
      <c r="J2674" s="418">
        <f>IF(L2674&lt;&gt;"",L2674,K2674)</f>
        <v/>
      </c>
      <c r="K2674" s="418">
        <f>IF(AND(T2674=TRUE, U2674=TRUE, V2674=TRUE), IF(W2674&lt;-0.05, "អនុញ្ញាត (អ្នកផ្គត់ផ្គង់ប្រកាសខ្វះ)", "បានប្រកាស (អនុញ្ញាត)"), IF(AND(T2674=FALSE, U2674=FALSE, V2674=FALSE), "ព្យួរទុក (មិនមានទិន្នន័យ)", "ប្រកាសខុស (ព្យួរទុក)"))</f>
        <v/>
      </c>
      <c r="L2674" s="418" t="inlineStr"/>
      <c r="M2674" s="418" t="inlineStr"/>
      <c r="N2674" s="455" t="n"/>
      <c r="O2674" s="455">
        <f>IF(W2674&lt;0,AI2674,I2674)</f>
        <v/>
      </c>
      <c r="P2674" s="455">
        <f>I2674-O2674</f>
        <v/>
      </c>
      <c r="Q2674" s="418" t="n"/>
      <c r="R2674" s="418" t="inlineStr">
        <is>
          <t>TI22-4606</t>
        </is>
      </c>
      <c r="S2674" s="418" t="inlineStr">
        <is>
          <t>TI22-4606</t>
        </is>
      </c>
      <c r="T2674" s="418">
        <f>R2674=S2674</f>
        <v/>
      </c>
      <c r="U2674" s="418">
        <f>AND(MONTH(F2674)=MONTH(Y2674), YEAR(F2674)=YEAR(Y2674))</f>
        <v/>
      </c>
      <c r="V2674" s="418">
        <f>AND(AC2674&lt;&gt;"", 'Company information'!D$4&lt;&gt;"", RIGHT(SUBSTITUTE(AC2674,"-",""),9)=RIGHT(SUBSTITUTE('Company information'!D$4,"-",""),9))</f>
        <v/>
      </c>
      <c r="W2674" s="418">
        <f>AI2674-I2674</f>
        <v/>
      </c>
      <c r="X2674" s="455" t="n"/>
      <c r="Y2674" s="419" t="n">
        <v>44909</v>
      </c>
      <c r="Z2674" s="418" t="inlineStr">
        <is>
          <t>TI22-4606</t>
        </is>
      </c>
      <c r="AA2674" s="418" t="inlineStr"/>
      <c r="AB2674" s="418" t="inlineStr">
        <is>
          <t>បុគ្គលជាប់អាករ</t>
        </is>
      </c>
      <c r="AC2674" s="418" t="inlineStr">
        <is>
          <t>L001-100067123</t>
        </is>
      </c>
      <c r="AD2674" s="418" t="inlineStr">
        <is>
          <t>រីឡាយអេប៊ល សូស អ៊ិនដាសស្រ្ទៀល (ខេមបូឌា)</t>
        </is>
      </c>
      <c r="AE2674" s="455" t="n">
        <v>842262</v>
      </c>
      <c r="AF2674" s="455" t="n">
        <v>765693</v>
      </c>
      <c r="AG2674" s="455" t="n">
        <v>0</v>
      </c>
      <c r="AH2674" s="455" t="n">
        <v>0</v>
      </c>
      <c r="AI2674" s="455" t="n">
        <v>76569</v>
      </c>
      <c r="AJ2674" s="455" t="n">
        <v>0</v>
      </c>
      <c r="AK2674" s="455" t="n">
        <v>0</v>
      </c>
      <c r="AL2674" s="455" t="n">
        <v>0</v>
      </c>
      <c r="AM2674" s="455" t="n">
        <v>0</v>
      </c>
      <c r="AN2674" s="455" t="n">
        <v>0</v>
      </c>
      <c r="AO2674" s="455" t="n">
        <v>0</v>
      </c>
      <c r="AP2674" s="455" t="n">
        <v>0</v>
      </c>
      <c r="AQ2674" s="455" t="n">
        <v>0</v>
      </c>
      <c r="AR2674" s="418" t="inlineStr"/>
      <c r="AS2674" s="418" t="inlineStr">
        <is>
          <t>សេវាកម្មឯកសារ</t>
        </is>
      </c>
      <c r="AT2674" s="418" t="inlineStr">
        <is>
          <t>បានប្រកាសពន្ធ</t>
        </is>
      </c>
    </row>
    <row r="2675">
      <c r="A2675" s="417" t="n">
        <v>2666</v>
      </c>
      <c r="B2675" s="418" t="inlineStr">
        <is>
          <t>Lift-On &amp; Gate Fee Charge</t>
        </is>
      </c>
      <c r="C2675" s="418" t="inlineStr">
        <is>
          <t>អេហ្វ ដាប់បែលយូ អេហ្វ ហ៊្វុល វែល អេន នីស៊ីន ឡូជីស្ទីក</t>
        </is>
      </c>
      <c r="D2675" s="418" t="inlineStr">
        <is>
          <t>L001-100098630</t>
        </is>
      </c>
      <c r="E2675" s="418" t="inlineStr">
        <is>
          <t>TI22-4560</t>
        </is>
      </c>
      <c r="F2675" s="419" t="n">
        <v>44907</v>
      </c>
      <c r="G2675" s="420" t="n">
        <v>72653</v>
      </c>
      <c r="H2675" s="418" t="n"/>
      <c r="I2675" s="455" t="n">
        <v>72653</v>
      </c>
      <c r="J2675" s="418">
        <f>IF(L2675&lt;&gt;"",L2675,K2675)</f>
        <v/>
      </c>
      <c r="K2675" s="418">
        <f>IF(AND(T2675=TRUE, U2675=TRUE, V2675=TRUE), IF(W2675&lt;-0.05, "អនុញ្ញាត (អ្នកផ្គត់ផ្គង់ប្រកាសខ្វះ)", "បានប្រកាស (អនុញ្ញាត)"), IF(AND(T2675=FALSE, U2675=FALSE, V2675=FALSE), "ព្យួរទុក (មិនមានទិន្នន័យ)", "ប្រកាសខុស (ព្យួរទុក)"))</f>
        <v/>
      </c>
      <c r="L2675" s="418" t="inlineStr"/>
      <c r="M2675" s="418" t="inlineStr"/>
      <c r="N2675" s="455" t="n"/>
      <c r="O2675" s="455">
        <f>IF(W2675&lt;0,AI2675,I2675)</f>
        <v/>
      </c>
      <c r="P2675" s="455">
        <f>I2675-O2675</f>
        <v/>
      </c>
      <c r="Q2675" s="418" t="n"/>
      <c r="R2675" s="418" t="inlineStr">
        <is>
          <t>TI22-4560</t>
        </is>
      </c>
      <c r="S2675" s="418" t="inlineStr">
        <is>
          <t>TI22-4560</t>
        </is>
      </c>
      <c r="T2675" s="418">
        <f>R2675=S2675</f>
        <v/>
      </c>
      <c r="U2675" s="418">
        <f>AND(MONTH(F2675)=MONTH(Y2675), YEAR(F2675)=YEAR(Y2675))</f>
        <v/>
      </c>
      <c r="V2675" s="418">
        <f>AND(AC2675&lt;&gt;"", 'Company information'!D$4&lt;&gt;"", RIGHT(SUBSTITUTE(AC2675,"-",""),9)=RIGHT(SUBSTITUTE('Company information'!D$4,"-",""),9))</f>
        <v/>
      </c>
      <c r="W2675" s="418">
        <f>AI2675-I2675</f>
        <v/>
      </c>
      <c r="X2675" s="455" t="n"/>
      <c r="Y2675" s="419" t="n">
        <v>44907</v>
      </c>
      <c r="Z2675" s="418" t="inlineStr">
        <is>
          <t>TI22-4560</t>
        </is>
      </c>
      <c r="AA2675" s="418" t="inlineStr"/>
      <c r="AB2675" s="418" t="inlineStr">
        <is>
          <t>បុគ្គលជាប់អាករ</t>
        </is>
      </c>
      <c r="AC2675" s="418" t="inlineStr">
        <is>
          <t>L001-100067123</t>
        </is>
      </c>
      <c r="AD2675" s="418" t="inlineStr">
        <is>
          <t>រីឡាយអេប៊ល សូស អ៊ិនដាសស្រ្ទៀល (ខេមបូឌា)</t>
        </is>
      </c>
      <c r="AE2675" s="455" t="n">
        <v>799186</v>
      </c>
      <c r="AF2675" s="455" t="n">
        <v>726533</v>
      </c>
      <c r="AG2675" s="455" t="n">
        <v>0</v>
      </c>
      <c r="AH2675" s="455" t="n">
        <v>0</v>
      </c>
      <c r="AI2675" s="455" t="n">
        <v>72653</v>
      </c>
      <c r="AJ2675" s="455" t="n">
        <v>0</v>
      </c>
      <c r="AK2675" s="455" t="n">
        <v>0</v>
      </c>
      <c r="AL2675" s="455" t="n">
        <v>0</v>
      </c>
      <c r="AM2675" s="455" t="n">
        <v>0</v>
      </c>
      <c r="AN2675" s="455" t="n">
        <v>0</v>
      </c>
      <c r="AO2675" s="455" t="n">
        <v>0</v>
      </c>
      <c r="AP2675" s="455" t="n">
        <v>0</v>
      </c>
      <c r="AQ2675" s="455" t="n">
        <v>0</v>
      </c>
      <c r="AR2675" s="418" t="inlineStr"/>
      <c r="AS2675" s="418" t="inlineStr">
        <is>
          <t>សេវាកម្មឯកសារ</t>
        </is>
      </c>
      <c r="AT2675" s="418" t="inlineStr">
        <is>
          <t>បានប្រកាសពន្ធ</t>
        </is>
      </c>
    </row>
    <row r="2676">
      <c r="A2676" s="417" t="n">
        <v>2667</v>
      </c>
      <c r="B2676" s="418" t="inlineStr">
        <is>
          <t>Lift-On &amp; Gate Fee Charge</t>
        </is>
      </c>
      <c r="C2676" s="418" t="inlineStr">
        <is>
          <t>កំពង់ផែស្វយ័តក្រុងព្រះសីហនុ</t>
        </is>
      </c>
      <c r="D2676" s="418" t="inlineStr">
        <is>
          <t>L001-100044638</t>
        </is>
      </c>
      <c r="E2676" s="418" t="inlineStr">
        <is>
          <t>206217</t>
        </is>
      </c>
      <c r="F2676" s="419" t="n">
        <v>44573</v>
      </c>
      <c r="G2676" s="420" t="n">
        <v>1888</v>
      </c>
      <c r="H2676" s="418" t="n"/>
      <c r="I2676" s="455" t="n">
        <v>1888</v>
      </c>
      <c r="J2676" s="418">
        <f>IF(L2676&lt;&gt;"",L2676,K2676)</f>
        <v/>
      </c>
      <c r="K2676" s="418">
        <f>IF(AND(T2676=TRUE, U2676=TRUE, V2676=TRUE), IF(W2676&lt;-0.05, "អនុញ្ញាត (អ្នកផ្គត់ផ្គង់ប្រកាសខ្វះ)", "បានប្រកាស (អនុញ្ញាត)"), IF(AND(T2676=FALSE, U2676=FALSE, V2676=FALSE), "ព្យួរទុក (មិនមានទិន្នន័យ)", "ប្រកាសខុស (ព្យួរទុក)"))</f>
        <v/>
      </c>
      <c r="L2676" s="418" t="inlineStr"/>
      <c r="M2676" s="418" t="inlineStr"/>
      <c r="N2676" s="455" t="n"/>
      <c r="O2676" s="455">
        <f>IF(W2676&lt;0,AI2676,I2676)</f>
        <v/>
      </c>
      <c r="P2676" s="455">
        <f>I2676-O2676</f>
        <v/>
      </c>
      <c r="Q2676" s="418" t="n"/>
      <c r="R2676" s="418" t="inlineStr">
        <is>
          <t>206217</t>
        </is>
      </c>
      <c r="S2676" s="418" t="inlineStr"/>
      <c r="T2676" s="418">
        <f>R2676=S2676</f>
        <v/>
      </c>
      <c r="U2676" s="418">
        <f>AND(MONTH(F2676)=MONTH(Y2676), YEAR(F2676)=YEAR(Y2676))</f>
        <v/>
      </c>
      <c r="V2676" s="418">
        <f>AND(AC2676&lt;&gt;"", 'Company information'!D$4&lt;&gt;"", RIGHT(SUBSTITUTE(AC2676,"-",""),9)=RIGHT(SUBSTITUTE('Company information'!D$4,"-",""),9))</f>
        <v/>
      </c>
      <c r="W2676" s="418">
        <f>AI2676-I2676</f>
        <v/>
      </c>
      <c r="X2676" s="455" t="n"/>
      <c r="Y2676" s="417" t="n"/>
      <c r="Z2676" s="418" t="n"/>
      <c r="AA2676" s="418" t="n"/>
      <c r="AB2676" s="418" t="n"/>
      <c r="AC2676" s="418" t="n"/>
      <c r="AD2676" s="418" t="n"/>
      <c r="AE2676" s="455" t="n"/>
      <c r="AF2676" s="455" t="n"/>
      <c r="AG2676" s="455" t="n"/>
      <c r="AH2676" s="455" t="n"/>
      <c r="AI2676" s="455" t="n"/>
      <c r="AJ2676" s="455" t="n"/>
      <c r="AK2676" s="455" t="n"/>
      <c r="AL2676" s="455" t="n"/>
      <c r="AM2676" s="455" t="n"/>
      <c r="AN2676" s="455" t="n"/>
      <c r="AO2676" s="455" t="n"/>
      <c r="AP2676" s="455" t="n"/>
      <c r="AQ2676" s="455" t="n"/>
      <c r="AR2676" s="418" t="n"/>
      <c r="AS2676" s="418" t="n"/>
      <c r="AT2676" s="418" t="n"/>
    </row>
    <row r="2677">
      <c r="A2677" s="417" t="n">
        <v>2668</v>
      </c>
      <c r="B2677" s="418" t="inlineStr">
        <is>
          <t>Customs Clearance Fee</t>
        </is>
      </c>
      <c r="C2677" s="418" t="inlineStr">
        <is>
          <t>កំពង់ផែស្វយ័តក្រុងព្រះសីហនុ</t>
        </is>
      </c>
      <c r="D2677" s="418" t="inlineStr">
        <is>
          <t>L001-100044638</t>
        </is>
      </c>
      <c r="E2677" s="418" t="inlineStr">
        <is>
          <t>221857</t>
        </is>
      </c>
      <c r="F2677" s="419" t="n">
        <v>44924</v>
      </c>
      <c r="G2677" s="420" t="n">
        <v>629</v>
      </c>
      <c r="H2677" s="418" t="n"/>
      <c r="I2677" s="455" t="n">
        <v>629</v>
      </c>
      <c r="J2677" s="418">
        <f>IF(L2677&lt;&gt;"",L2677,K2677)</f>
        <v/>
      </c>
      <c r="K2677" s="418">
        <f>IF(AND(T2677=TRUE, U2677=TRUE, V2677=TRUE), IF(W2677&lt;-0.05, "អនុញ្ញាត (អ្នកផ្គត់ផ្គង់ប្រកាសខ្វះ)", "បានប្រកាស (អនុញ្ញាត)"), IF(AND(T2677=FALSE, U2677=FALSE, V2677=FALSE), "ព្យួរទុក (មិនមានទិន្នន័យ)", "ប្រកាសខុស (ព្យួរទុក)"))</f>
        <v/>
      </c>
      <c r="L2677" s="418" t="inlineStr"/>
      <c r="M2677" s="418" t="inlineStr"/>
      <c r="N2677" s="455" t="n"/>
      <c r="O2677" s="455">
        <f>IF(W2677&lt;0,AI2677,I2677)</f>
        <v/>
      </c>
      <c r="P2677" s="455">
        <f>I2677-O2677</f>
        <v/>
      </c>
      <c r="Q2677" s="418" t="n"/>
      <c r="R2677" s="418" t="inlineStr">
        <is>
          <t>221857</t>
        </is>
      </c>
      <c r="S2677" s="418" t="inlineStr">
        <is>
          <t>22-1857</t>
        </is>
      </c>
      <c r="T2677" s="418">
        <f>R2677=S2677</f>
        <v/>
      </c>
      <c r="U2677" s="418">
        <f>AND(MONTH(F2677)=MONTH(Y2677), YEAR(F2677)=YEAR(Y2677))</f>
        <v/>
      </c>
      <c r="V2677" s="418">
        <f>AND(AC2677&lt;&gt;"", 'Company information'!D$4&lt;&gt;"", RIGHT(SUBSTITUTE(AC2677,"-",""),9)=RIGHT(SUBSTITUTE('Company information'!D$4,"-",""),9))</f>
        <v/>
      </c>
      <c r="W2677" s="418">
        <f>AI2677-I2677</f>
        <v/>
      </c>
      <c r="X2677" s="455" t="n"/>
      <c r="Y2677" s="419" t="n">
        <v>44736</v>
      </c>
      <c r="Z2677" s="418" t="inlineStr">
        <is>
          <t>22-1857</t>
        </is>
      </c>
      <c r="AA2677" s="418" t="inlineStr"/>
      <c r="AB2677" s="418" t="inlineStr">
        <is>
          <t>បុគ្គលជាប់អាករ</t>
        </is>
      </c>
      <c r="AC2677" s="418" t="inlineStr">
        <is>
          <t>K003-901635943</t>
        </is>
      </c>
      <c r="AD2677" s="418" t="inlineStr">
        <is>
          <t>អ៊ីឃ្យូឡាញ វើលវ៉ាយដ៍ ឡូជីស្ទីក</t>
        </is>
      </c>
      <c r="AE2677" s="455" t="n">
        <v>1268654</v>
      </c>
      <c r="AF2677" s="455" t="n">
        <v>1153322</v>
      </c>
      <c r="AG2677" s="455" t="n">
        <v>0</v>
      </c>
      <c r="AH2677" s="455" t="n">
        <v>0</v>
      </c>
      <c r="AI2677" s="455" t="n">
        <v>115332</v>
      </c>
      <c r="AJ2677" s="455" t="n">
        <v>0</v>
      </c>
      <c r="AK2677" s="455" t="n">
        <v>0</v>
      </c>
      <c r="AL2677" s="455" t="n">
        <v>0</v>
      </c>
      <c r="AM2677" s="455" t="n">
        <v>0</v>
      </c>
      <c r="AN2677" s="455" t="n">
        <v>0</v>
      </c>
      <c r="AO2677" s="455" t="n">
        <v>0</v>
      </c>
      <c r="AP2677" s="455" t="n">
        <v>0</v>
      </c>
      <c r="AQ2677" s="455" t="n">
        <v>0</v>
      </c>
      <c r="AR2677" s="418" t="inlineStr"/>
      <c r="AS2677" s="418" t="inlineStr">
        <is>
          <t>TRADE REVENUE</t>
        </is>
      </c>
      <c r="AT2677" s="418" t="inlineStr">
        <is>
          <t>បានប្រកាសពន្ធ</t>
        </is>
      </c>
    </row>
    <row r="2678">
      <c r="A2678" s="417" t="n">
        <v>2669</v>
      </c>
      <c r="B2678" s="418" t="inlineStr">
        <is>
          <t>Customs Clearance Fee</t>
        </is>
      </c>
      <c r="C2678" s="418" t="inlineStr">
        <is>
          <t>អាយធីអាយ អ៊ិនធើណេសិនណល ត្រេនស័្ពរថេសិន (ខេមបូឌា) ឯ.ក</t>
        </is>
      </c>
      <c r="D2678" s="418" t="inlineStr">
        <is>
          <t>K002-901800477</t>
        </is>
      </c>
      <c r="E2678" s="418" t="inlineStr">
        <is>
          <t>CAM223807</t>
        </is>
      </c>
      <c r="F2678" s="419" t="n">
        <v>44921</v>
      </c>
      <c r="G2678" s="420" t="n">
        <v>86316</v>
      </c>
      <c r="H2678" s="418" t="n"/>
      <c r="I2678" s="455" t="n">
        <v>86316</v>
      </c>
      <c r="J2678" s="418">
        <f>IF(L2678&lt;&gt;"",L2678,K2678)</f>
        <v/>
      </c>
      <c r="K2678" s="418">
        <f>IF(AND(T2678=TRUE, U2678=TRUE, V2678=TRUE), IF(W2678&lt;-0.05, "អនុញ្ញាត (អ្នកផ្គត់ផ្គង់ប្រកាសខ្វះ)", "បានប្រកាស (អនុញ្ញាត)"), IF(AND(T2678=FALSE, U2678=FALSE, V2678=FALSE), "ព្យួរទុក (មិនមានទិន្នន័យ)", "ប្រកាសខុស (ព្យួរទុក)"))</f>
        <v/>
      </c>
      <c r="L2678" s="418" t="inlineStr"/>
      <c r="M2678" s="418" t="inlineStr"/>
      <c r="N2678" s="455" t="n"/>
      <c r="O2678" s="455">
        <f>IF(W2678&lt;0,AI2678,I2678)</f>
        <v/>
      </c>
      <c r="P2678" s="455">
        <f>I2678-O2678</f>
        <v/>
      </c>
      <c r="Q2678" s="418" t="n"/>
      <c r="R2678" s="418" t="inlineStr">
        <is>
          <t>CAM223807</t>
        </is>
      </c>
      <c r="S2678" s="418" t="inlineStr">
        <is>
          <t>CAM223807</t>
        </is>
      </c>
      <c r="T2678" s="418">
        <f>R2678=S2678</f>
        <v/>
      </c>
      <c r="U2678" s="418">
        <f>AND(MONTH(F2678)=MONTH(Y2678), YEAR(F2678)=YEAR(Y2678))</f>
        <v/>
      </c>
      <c r="V2678" s="418">
        <f>AND(AC2678&lt;&gt;"", 'Company information'!D$4&lt;&gt;"", RIGHT(SUBSTITUTE(AC2678,"-",""),9)=RIGHT(SUBSTITUTE('Company information'!D$4,"-",""),9))</f>
        <v/>
      </c>
      <c r="W2678" s="418">
        <f>AI2678-I2678</f>
        <v/>
      </c>
      <c r="X2678" s="455" t="n"/>
      <c r="Y2678" s="419" t="n">
        <v>44921</v>
      </c>
      <c r="Z2678" s="418" t="inlineStr">
        <is>
          <t>CAM223807</t>
        </is>
      </c>
      <c r="AA2678" s="418" t="inlineStr"/>
      <c r="AB2678" s="418" t="inlineStr">
        <is>
          <t>បុគ្គលជាប់អាករ</t>
        </is>
      </c>
      <c r="AC2678" s="418" t="inlineStr">
        <is>
          <t>L001-100067123</t>
        </is>
      </c>
      <c r="AD2678" s="418" t="inlineStr">
        <is>
          <t>រីឡាយអេប៊ល សូស អ៊ិនដាសស្រ្ទៀល (ខេមបូឌា)</t>
        </is>
      </c>
      <c r="AE2678" s="455" t="n">
        <v>949471</v>
      </c>
      <c r="AF2678" s="455" t="n">
        <v>863155</v>
      </c>
      <c r="AG2678" s="455" t="n">
        <v>0</v>
      </c>
      <c r="AH2678" s="455" t="n">
        <v>0</v>
      </c>
      <c r="AI2678" s="455" t="n">
        <v>86316</v>
      </c>
      <c r="AJ2678" s="455" t="n">
        <v>0</v>
      </c>
      <c r="AK2678" s="455" t="n">
        <v>0</v>
      </c>
      <c r="AL2678" s="455" t="n">
        <v>0</v>
      </c>
      <c r="AM2678" s="455" t="n">
        <v>0</v>
      </c>
      <c r="AN2678" s="455" t="n">
        <v>0</v>
      </c>
      <c r="AO2678" s="455" t="n">
        <v>0</v>
      </c>
      <c r="AP2678" s="455" t="n">
        <v>0</v>
      </c>
      <c r="AQ2678" s="455" t="n">
        <v>0</v>
      </c>
      <c r="AR2678" s="418" t="inlineStr"/>
      <c r="AS2678" s="418" t="inlineStr">
        <is>
          <t>THC,DOC</t>
        </is>
      </c>
      <c r="AT2678" s="418" t="inlineStr">
        <is>
          <t>បានប្រកាសពន្ធ</t>
        </is>
      </c>
    </row>
    <row r="2679">
      <c r="A2679" s="417" t="n">
        <v>2670</v>
      </c>
      <c r="B2679" s="418" t="inlineStr">
        <is>
          <t>Transfer charge</t>
        </is>
      </c>
      <c r="C2679" s="418" t="inlineStr">
        <is>
          <t>កំពង់ផែស្វយ័តក្រុងព្រះសីហនុ</t>
        </is>
      </c>
      <c r="D2679" s="418" t="inlineStr">
        <is>
          <t>L001-100044638</t>
        </is>
      </c>
      <c r="E2679" s="418" t="inlineStr">
        <is>
          <t>217494</t>
        </is>
      </c>
      <c r="F2679" s="419" t="n">
        <v>44917</v>
      </c>
      <c r="G2679" s="420" t="n">
        <v>2518</v>
      </c>
      <c r="H2679" s="418" t="n"/>
      <c r="I2679" s="455" t="n">
        <v>2518</v>
      </c>
      <c r="J2679" s="418">
        <f>IF(L2679&lt;&gt;"",L2679,K2679)</f>
        <v/>
      </c>
      <c r="K2679" s="418">
        <f>IF(AND(T2679=TRUE, U2679=TRUE, V2679=TRUE), IF(W2679&lt;-0.05, "អនុញ្ញាត (អ្នកផ្គត់ផ្គង់ប្រកាសខ្វះ)", "បានប្រកាស (អនុញ្ញាត)"), IF(AND(T2679=FALSE, U2679=FALSE, V2679=FALSE), "ព្យួរទុក (មិនមានទិន្នន័យ)", "ប្រកាសខុស (ព្យួរទុក)"))</f>
        <v/>
      </c>
      <c r="L2679" s="418" t="inlineStr"/>
      <c r="M2679" s="418" t="inlineStr"/>
      <c r="N2679" s="455" t="n"/>
      <c r="O2679" s="455">
        <f>IF(W2679&lt;0,AI2679,I2679)</f>
        <v/>
      </c>
      <c r="P2679" s="455">
        <f>I2679-O2679</f>
        <v/>
      </c>
      <c r="Q2679" s="418" t="n"/>
      <c r="R2679" s="418" t="inlineStr">
        <is>
          <t>217494</t>
        </is>
      </c>
      <c r="S2679" s="418" t="inlineStr"/>
      <c r="T2679" s="418">
        <f>R2679=S2679</f>
        <v/>
      </c>
      <c r="U2679" s="418">
        <f>AND(MONTH(F2679)=MONTH(Y2679), YEAR(F2679)=YEAR(Y2679))</f>
        <v/>
      </c>
      <c r="V2679" s="418">
        <f>AND(AC2679&lt;&gt;"", 'Company information'!D$4&lt;&gt;"", RIGHT(SUBSTITUTE(AC2679,"-",""),9)=RIGHT(SUBSTITUTE('Company information'!D$4,"-",""),9))</f>
        <v/>
      </c>
      <c r="W2679" s="418">
        <f>AI2679-I2679</f>
        <v/>
      </c>
      <c r="X2679" s="455" t="n"/>
      <c r="Y2679" s="417" t="n"/>
      <c r="Z2679" s="418" t="n"/>
      <c r="AA2679" s="418" t="n"/>
      <c r="AB2679" s="418" t="n"/>
      <c r="AC2679" s="418" t="n"/>
      <c r="AD2679" s="418" t="n"/>
      <c r="AE2679" s="455" t="n"/>
      <c r="AF2679" s="455" t="n"/>
      <c r="AG2679" s="455" t="n"/>
      <c r="AH2679" s="455" t="n"/>
      <c r="AI2679" s="455" t="n"/>
      <c r="AJ2679" s="455" t="n"/>
      <c r="AK2679" s="455" t="n"/>
      <c r="AL2679" s="455" t="n"/>
      <c r="AM2679" s="455" t="n"/>
      <c r="AN2679" s="455" t="n"/>
      <c r="AO2679" s="455" t="n"/>
      <c r="AP2679" s="455" t="n"/>
      <c r="AQ2679" s="455" t="n"/>
      <c r="AR2679" s="418" t="n"/>
      <c r="AS2679" s="418" t="n"/>
      <c r="AT2679" s="418" t="n"/>
    </row>
    <row r="2680">
      <c r="A2680" s="417" t="n">
        <v>2671</v>
      </c>
      <c r="B2680" s="418" t="inlineStr">
        <is>
          <t>Customs Clearance Fee</t>
        </is>
      </c>
      <c r="C2680" s="418" t="inlineStr">
        <is>
          <t>ត្រេនស៍វើលដ៍ ត្រេនស្ព័រថេសិន (ខេមបូឌា)</t>
        </is>
      </c>
      <c r="D2680" s="418" t="inlineStr">
        <is>
          <t>L001-100080561</t>
        </is>
      </c>
      <c r="E2680" s="418" t="inlineStr">
        <is>
          <t>220672</t>
        </is>
      </c>
      <c r="F2680" s="419" t="n">
        <v>44914</v>
      </c>
      <c r="G2680" s="420" t="n">
        <v>170843</v>
      </c>
      <c r="H2680" s="418" t="n"/>
      <c r="I2680" s="455" t="n">
        <v>170843</v>
      </c>
      <c r="J2680" s="418">
        <f>IF(L2680&lt;&gt;"",L2680,K2680)</f>
        <v/>
      </c>
      <c r="K2680" s="418">
        <f>IF(AND(T2680=TRUE, U2680=TRUE, V2680=TRUE), IF(W2680&lt;-0.05, "អនុញ្ញាត (អ្នកផ្គត់ផ្គង់ប្រកាសខ្វះ)", "បានប្រកាស (អនុញ្ញាត)"), IF(AND(T2680=FALSE, U2680=FALSE, V2680=FALSE), "ព្យួរទុក (មិនមានទិន្នន័យ)", "ប្រកាសខុស (ព្យួរទុក)"))</f>
        <v/>
      </c>
      <c r="L2680" s="418" t="inlineStr"/>
      <c r="M2680" s="418" t="inlineStr"/>
      <c r="N2680" s="455" t="n"/>
      <c r="O2680" s="455">
        <f>IF(W2680&lt;0,AI2680,I2680)</f>
        <v/>
      </c>
      <c r="P2680" s="455">
        <f>I2680-O2680</f>
        <v/>
      </c>
      <c r="Q2680" s="418" t="n"/>
      <c r="R2680" s="418" t="inlineStr">
        <is>
          <t>220672</t>
        </is>
      </c>
      <c r="S2680" s="418" t="inlineStr">
        <is>
          <t>22-0672</t>
        </is>
      </c>
      <c r="T2680" s="418">
        <f>R2680=S2680</f>
        <v/>
      </c>
      <c r="U2680" s="418">
        <f>AND(MONTH(F2680)=MONTH(Y2680), YEAR(F2680)=YEAR(Y2680))</f>
        <v/>
      </c>
      <c r="V2680" s="418">
        <f>AND(AC2680&lt;&gt;"", 'Company information'!D$4&lt;&gt;"", RIGHT(SUBSTITUTE(AC2680,"-",""),9)=RIGHT(SUBSTITUTE('Company information'!D$4,"-",""),9))</f>
        <v/>
      </c>
      <c r="W2680" s="418">
        <f>AI2680-I2680</f>
        <v/>
      </c>
      <c r="X2680" s="455" t="n"/>
      <c r="Y2680" s="419" t="n">
        <v>44788</v>
      </c>
      <c r="Z2680" s="418" t="inlineStr">
        <is>
          <t>22-0672</t>
        </is>
      </c>
      <c r="AA2680" s="418" t="inlineStr"/>
      <c r="AB2680" s="418" t="inlineStr">
        <is>
          <t>បុគ្គលជាប់អាករ</t>
        </is>
      </c>
      <c r="AC2680" s="418" t="inlineStr">
        <is>
          <t>L001-902000021</t>
        </is>
      </c>
      <c r="AD2680" s="418" t="inlineStr">
        <is>
          <t>វឌ្ឍនៈ ប្រ៊ូវើរី ឯ.ក</t>
        </is>
      </c>
      <c r="AE2680" s="455" t="n">
        <v>1580810</v>
      </c>
      <c r="AF2680" s="455" t="n">
        <v>1437100</v>
      </c>
      <c r="AG2680" s="455" t="n">
        <v>0</v>
      </c>
      <c r="AH2680" s="455" t="n">
        <v>0</v>
      </c>
      <c r="AI2680" s="455" t="n">
        <v>143710</v>
      </c>
      <c r="AJ2680" s="455" t="n">
        <v>0</v>
      </c>
      <c r="AK2680" s="455" t="n">
        <v>0</v>
      </c>
      <c r="AL2680" s="455" t="n">
        <v>0</v>
      </c>
      <c r="AM2680" s="455" t="n">
        <v>0</v>
      </c>
      <c r="AN2680" s="455" t="n">
        <v>0</v>
      </c>
      <c r="AO2680" s="455" t="n">
        <v>0</v>
      </c>
      <c r="AP2680" s="455" t="n">
        <v>0</v>
      </c>
      <c r="AQ2680" s="455" t="n">
        <v>0</v>
      </c>
      <c r="AR2680" s="418" t="inlineStr"/>
      <c r="AS2680" s="418" t="inlineStr">
        <is>
          <t>LOCAL/DOC/SERVICE</t>
        </is>
      </c>
      <c r="AT2680" s="418" t="inlineStr">
        <is>
          <t>បានប្រកាសពន្ធ</t>
        </is>
      </c>
    </row>
    <row r="2681">
      <c r="A2681" s="417" t="n">
        <v>2672</v>
      </c>
      <c r="B2681" s="418" t="inlineStr">
        <is>
          <t>Customs Clearance Fee and Trucking Fee</t>
        </is>
      </c>
      <c r="C2681" s="418" t="inlineStr">
        <is>
          <t>អាយធីអាយ អ៊ិនធើណេសិនណល ត្រេនស័្ពរថេសិន (ខេមបូឌា) ឯ.ក</t>
        </is>
      </c>
      <c r="D2681" s="418" t="inlineStr">
        <is>
          <t>K002-901800477</t>
        </is>
      </c>
      <c r="E2681" s="418" t="inlineStr">
        <is>
          <t>CAM223684</t>
        </is>
      </c>
      <c r="F2681" s="419" t="n">
        <v>44912</v>
      </c>
      <c r="G2681" s="420" t="n">
        <v>52210</v>
      </c>
      <c r="H2681" s="418" t="n"/>
      <c r="I2681" s="455" t="n">
        <v>52210</v>
      </c>
      <c r="J2681" s="418">
        <f>IF(L2681&lt;&gt;"",L2681,K2681)</f>
        <v/>
      </c>
      <c r="K2681" s="418">
        <f>IF(AND(T2681=TRUE, U2681=TRUE, V2681=TRUE), IF(W2681&lt;-0.05, "អនុញ្ញាត (អ្នកផ្គត់ផ្គង់ប្រកាសខ្វះ)", "បានប្រកាស (អនុញ្ញាត)"), IF(AND(T2681=FALSE, U2681=FALSE, V2681=FALSE), "ព្យួរទុក (មិនមានទិន្នន័យ)", "ប្រកាសខុស (ព្យួរទុក)"))</f>
        <v/>
      </c>
      <c r="L2681" s="418" t="inlineStr"/>
      <c r="M2681" s="418" t="inlineStr"/>
      <c r="N2681" s="455" t="n"/>
      <c r="O2681" s="455">
        <f>IF(W2681&lt;0,AI2681,I2681)</f>
        <v/>
      </c>
      <c r="P2681" s="455">
        <f>I2681-O2681</f>
        <v/>
      </c>
      <c r="Q2681" s="418" t="n"/>
      <c r="R2681" s="418" t="inlineStr">
        <is>
          <t>CAM223684</t>
        </is>
      </c>
      <c r="S2681" s="418" t="inlineStr">
        <is>
          <t>CAM223684</t>
        </is>
      </c>
      <c r="T2681" s="418">
        <f>R2681=S2681</f>
        <v/>
      </c>
      <c r="U2681" s="418">
        <f>AND(MONTH(F2681)=MONTH(Y2681), YEAR(F2681)=YEAR(Y2681))</f>
        <v/>
      </c>
      <c r="V2681" s="418">
        <f>AND(AC2681&lt;&gt;"", 'Company information'!D$4&lt;&gt;"", RIGHT(SUBSTITUTE(AC2681,"-",""),9)=RIGHT(SUBSTITUTE('Company information'!D$4,"-",""),9))</f>
        <v/>
      </c>
      <c r="W2681" s="418">
        <f>AI2681-I2681</f>
        <v/>
      </c>
      <c r="X2681" s="455" t="n"/>
      <c r="Y2681" s="419" t="n">
        <v>44912</v>
      </c>
      <c r="Z2681" s="418" t="inlineStr">
        <is>
          <t>CAM223684</t>
        </is>
      </c>
      <c r="AA2681" s="418" t="inlineStr"/>
      <c r="AB2681" s="418" t="inlineStr">
        <is>
          <t>បុគ្គលជាប់អាករ</t>
        </is>
      </c>
      <c r="AC2681" s="418" t="inlineStr">
        <is>
          <t>L001-100067123</t>
        </is>
      </c>
      <c r="AD2681" s="418" t="inlineStr">
        <is>
          <t>រីឡាយអេប៊ល សូស អ៊ិនដាសស្រ្ទៀល (ខេមបូឌា)</t>
        </is>
      </c>
      <c r="AE2681" s="455" t="n">
        <v>574307</v>
      </c>
      <c r="AF2681" s="455" t="n">
        <v>522097</v>
      </c>
      <c r="AG2681" s="455" t="n">
        <v>0</v>
      </c>
      <c r="AH2681" s="455" t="n">
        <v>0</v>
      </c>
      <c r="AI2681" s="455" t="n">
        <v>52210</v>
      </c>
      <c r="AJ2681" s="455" t="n">
        <v>0</v>
      </c>
      <c r="AK2681" s="455" t="n">
        <v>0</v>
      </c>
      <c r="AL2681" s="455" t="n">
        <v>0</v>
      </c>
      <c r="AM2681" s="455" t="n">
        <v>0</v>
      </c>
      <c r="AN2681" s="455" t="n">
        <v>0</v>
      </c>
      <c r="AO2681" s="455" t="n">
        <v>0</v>
      </c>
      <c r="AP2681" s="455" t="n">
        <v>0</v>
      </c>
      <c r="AQ2681" s="455" t="n">
        <v>0</v>
      </c>
      <c r="AR2681" s="418" t="inlineStr"/>
      <c r="AS2681" s="418" t="inlineStr">
        <is>
          <t>THC,DOC</t>
        </is>
      </c>
      <c r="AT2681" s="418" t="inlineStr">
        <is>
          <t>បានប្រកាសពន្ធ</t>
        </is>
      </c>
    </row>
    <row r="2682">
      <c r="A2682" s="417" t="n">
        <v>2673</v>
      </c>
      <c r="B2682" s="418" t="inlineStr">
        <is>
          <t>Customs Clearance Fee</t>
        </is>
      </c>
      <c r="C2682" s="418" t="inlineStr">
        <is>
          <t>អាយធីអាយ អ៊ិនធើណេសិនណល ត្រេនស័្ពរថេសិន (ខេមបូឌា) ឯ.ក</t>
        </is>
      </c>
      <c r="D2682" s="418" t="inlineStr">
        <is>
          <t>K002-901800477</t>
        </is>
      </c>
      <c r="E2682" s="418" t="inlineStr">
        <is>
          <t>CAM223705</t>
        </is>
      </c>
      <c r="F2682" s="419" t="n">
        <v>44914</v>
      </c>
      <c r="G2682" s="420" t="n">
        <v>4114</v>
      </c>
      <c r="H2682" s="418" t="n"/>
      <c r="I2682" s="455" t="n">
        <v>4114</v>
      </c>
      <c r="J2682" s="418">
        <f>IF(L2682&lt;&gt;"",L2682,K2682)</f>
        <v/>
      </c>
      <c r="K2682" s="418">
        <f>IF(AND(T2682=TRUE, U2682=TRUE, V2682=TRUE), IF(W2682&lt;-0.05, "អនុញ្ញាត (អ្នកផ្គត់ផ្គង់ប្រកាសខ្វះ)", "បានប្រកាស (អនុញ្ញាត)"), IF(AND(T2682=FALSE, U2682=FALSE, V2682=FALSE), "ព្យួរទុក (មិនមានទិន្នន័យ)", "ប្រកាសខុស (ព្យួរទុក)"))</f>
        <v/>
      </c>
      <c r="L2682" s="418" t="inlineStr"/>
      <c r="M2682" s="418" t="inlineStr"/>
      <c r="N2682" s="455" t="n"/>
      <c r="O2682" s="455">
        <f>IF(W2682&lt;0,AI2682,I2682)</f>
        <v/>
      </c>
      <c r="P2682" s="455">
        <f>I2682-O2682</f>
        <v/>
      </c>
      <c r="Q2682" s="418" t="n"/>
      <c r="R2682" s="418" t="inlineStr">
        <is>
          <t>CAM223705</t>
        </is>
      </c>
      <c r="S2682" s="418" t="inlineStr">
        <is>
          <t>CAM223705</t>
        </is>
      </c>
      <c r="T2682" s="418">
        <f>R2682=S2682</f>
        <v/>
      </c>
      <c r="U2682" s="418">
        <f>AND(MONTH(F2682)=MONTH(Y2682), YEAR(F2682)=YEAR(Y2682))</f>
        <v/>
      </c>
      <c r="V2682" s="418">
        <f>AND(AC2682&lt;&gt;"", 'Company information'!D$4&lt;&gt;"", RIGHT(SUBSTITUTE(AC2682,"-",""),9)=RIGHT(SUBSTITUTE('Company information'!D$4,"-",""),9))</f>
        <v/>
      </c>
      <c r="W2682" s="418">
        <f>AI2682-I2682</f>
        <v/>
      </c>
      <c r="X2682" s="455" t="n"/>
      <c r="Y2682" s="419" t="n">
        <v>44914</v>
      </c>
      <c r="Z2682" s="418" t="inlineStr">
        <is>
          <t>CAM223705</t>
        </is>
      </c>
      <c r="AA2682" s="418" t="inlineStr"/>
      <c r="AB2682" s="418" t="inlineStr">
        <is>
          <t>បុគ្គលជាប់អាករ</t>
        </is>
      </c>
      <c r="AC2682" s="418" t="inlineStr">
        <is>
          <t>L001-100067123</t>
        </is>
      </c>
      <c r="AD2682" s="418" t="inlineStr">
        <is>
          <t>រីឡាយអេប៊ល សូស អ៊ិនដាសស្រ្ទៀល (ខេមបូឌា)</t>
        </is>
      </c>
      <c r="AE2682" s="455" t="n">
        <v>45254</v>
      </c>
      <c r="AF2682" s="455" t="n">
        <v>41140</v>
      </c>
      <c r="AG2682" s="455" t="n">
        <v>0</v>
      </c>
      <c r="AH2682" s="455" t="n">
        <v>0</v>
      </c>
      <c r="AI2682" s="455" t="n">
        <v>4114</v>
      </c>
      <c r="AJ2682" s="455" t="n">
        <v>0</v>
      </c>
      <c r="AK2682" s="455" t="n">
        <v>0</v>
      </c>
      <c r="AL2682" s="455" t="n">
        <v>0</v>
      </c>
      <c r="AM2682" s="455" t="n">
        <v>0</v>
      </c>
      <c r="AN2682" s="455" t="n">
        <v>0</v>
      </c>
      <c r="AO2682" s="455" t="n">
        <v>0</v>
      </c>
      <c r="AP2682" s="455" t="n">
        <v>0</v>
      </c>
      <c r="AQ2682" s="455" t="n">
        <v>0</v>
      </c>
      <c r="AR2682" s="418" t="inlineStr"/>
      <c r="AS2682" s="418" t="inlineStr">
        <is>
          <t>WAREHOUSE</t>
        </is>
      </c>
      <c r="AT2682" s="418" t="inlineStr">
        <is>
          <t>បានប្រកាសពន្ធ</t>
        </is>
      </c>
    </row>
    <row r="2683">
      <c r="A2683" s="417" t="n">
        <v>2674</v>
      </c>
      <c r="B2683" s="418" t="inlineStr">
        <is>
          <t>Customs Clearance Fee and Trucking Fee</t>
        </is>
      </c>
      <c r="C2683" s="418" t="inlineStr">
        <is>
          <t>អាយធីអាយ អ៊ិនធើណេសិនណល ត្រេនស័្ពរថេសិន (ខេមបូឌា) ឯ.ក</t>
        </is>
      </c>
      <c r="D2683" s="418" t="inlineStr">
        <is>
          <t>K002-901800477</t>
        </is>
      </c>
      <c r="E2683" s="418" t="inlineStr">
        <is>
          <t>CAM223685</t>
        </is>
      </c>
      <c r="F2683" s="419" t="n">
        <v>44912</v>
      </c>
      <c r="G2683" s="420" t="n">
        <v>52210</v>
      </c>
      <c r="H2683" s="418" t="n"/>
      <c r="I2683" s="455" t="n">
        <v>52210</v>
      </c>
      <c r="J2683" s="418">
        <f>IF(L2683&lt;&gt;"",L2683,K2683)</f>
        <v/>
      </c>
      <c r="K2683" s="418">
        <f>IF(AND(T2683=TRUE, U2683=TRUE, V2683=TRUE), IF(W2683&lt;-0.05, "អនុញ្ញាត (អ្នកផ្គត់ផ្គង់ប្រកាសខ្វះ)", "បានប្រកាស (អនុញ្ញាត)"), IF(AND(T2683=FALSE, U2683=FALSE, V2683=FALSE), "ព្យួរទុក (មិនមានទិន្នន័យ)", "ប្រកាសខុស (ព្យួរទុក)"))</f>
        <v/>
      </c>
      <c r="L2683" s="418" t="inlineStr"/>
      <c r="M2683" s="418" t="inlineStr"/>
      <c r="N2683" s="455" t="n"/>
      <c r="O2683" s="455">
        <f>IF(W2683&lt;0,AI2683,I2683)</f>
        <v/>
      </c>
      <c r="P2683" s="455">
        <f>I2683-O2683</f>
        <v/>
      </c>
      <c r="Q2683" s="418" t="n"/>
      <c r="R2683" s="418" t="inlineStr">
        <is>
          <t>CAM223685</t>
        </is>
      </c>
      <c r="S2683" s="418" t="inlineStr">
        <is>
          <t>CAM223685</t>
        </is>
      </c>
      <c r="T2683" s="418">
        <f>R2683=S2683</f>
        <v/>
      </c>
      <c r="U2683" s="418">
        <f>AND(MONTH(F2683)=MONTH(Y2683), YEAR(F2683)=YEAR(Y2683))</f>
        <v/>
      </c>
      <c r="V2683" s="418">
        <f>AND(AC2683&lt;&gt;"", 'Company information'!D$4&lt;&gt;"", RIGHT(SUBSTITUTE(AC2683,"-",""),9)=RIGHT(SUBSTITUTE('Company information'!D$4,"-",""),9))</f>
        <v/>
      </c>
      <c r="W2683" s="418">
        <f>AI2683-I2683</f>
        <v/>
      </c>
      <c r="X2683" s="455" t="n"/>
      <c r="Y2683" s="419" t="n">
        <v>44912</v>
      </c>
      <c r="Z2683" s="418" t="inlineStr">
        <is>
          <t>CAM223685</t>
        </is>
      </c>
      <c r="AA2683" s="418" t="inlineStr"/>
      <c r="AB2683" s="418" t="inlineStr">
        <is>
          <t>បុគ្គលជាប់អាករ</t>
        </is>
      </c>
      <c r="AC2683" s="418" t="inlineStr">
        <is>
          <t>L001-100067123</t>
        </is>
      </c>
      <c r="AD2683" s="418" t="inlineStr">
        <is>
          <t>រីឡាយអេប៊ល សូស អ៊ិនដាសស្រ្ទៀល (ខេមបូឌា)</t>
        </is>
      </c>
      <c r="AE2683" s="455" t="n">
        <v>574307</v>
      </c>
      <c r="AF2683" s="455" t="n">
        <v>522097</v>
      </c>
      <c r="AG2683" s="455" t="n">
        <v>0</v>
      </c>
      <c r="AH2683" s="455" t="n">
        <v>0</v>
      </c>
      <c r="AI2683" s="455" t="n">
        <v>52210</v>
      </c>
      <c r="AJ2683" s="455" t="n">
        <v>0</v>
      </c>
      <c r="AK2683" s="455" t="n">
        <v>0</v>
      </c>
      <c r="AL2683" s="455" t="n">
        <v>0</v>
      </c>
      <c r="AM2683" s="455" t="n">
        <v>0</v>
      </c>
      <c r="AN2683" s="455" t="n">
        <v>0</v>
      </c>
      <c r="AO2683" s="455" t="n">
        <v>0</v>
      </c>
      <c r="AP2683" s="455" t="n">
        <v>0</v>
      </c>
      <c r="AQ2683" s="455" t="n">
        <v>0</v>
      </c>
      <c r="AR2683" s="418" t="inlineStr"/>
      <c r="AS2683" s="418" t="inlineStr">
        <is>
          <t>THC,DOC</t>
        </is>
      </c>
      <c r="AT2683" s="418" t="inlineStr">
        <is>
          <t>បានប្រកាសពន្ធ</t>
        </is>
      </c>
    </row>
    <row r="2684">
      <c r="A2684" s="417" t="n">
        <v>2675</v>
      </c>
      <c r="B2684" s="418" t="inlineStr">
        <is>
          <t>Customs Clearance Fee and Trucking Fee</t>
        </is>
      </c>
      <c r="C2684" s="418" t="inlineStr">
        <is>
          <t>អាយធីអាយ អ៊ិនធើណេសិនណល ត្រេនស័្ពរថេសិន (ខេមបូឌា) ឯ.ក</t>
        </is>
      </c>
      <c r="D2684" s="418" t="inlineStr">
        <is>
          <t>K002-901800477</t>
        </is>
      </c>
      <c r="E2684" s="418" t="inlineStr">
        <is>
          <t>CAM223704</t>
        </is>
      </c>
      <c r="F2684" s="419" t="n">
        <v>44914</v>
      </c>
      <c r="G2684" s="420" t="n">
        <v>4114</v>
      </c>
      <c r="H2684" s="418" t="n"/>
      <c r="I2684" s="455" t="n">
        <v>4114</v>
      </c>
      <c r="J2684" s="418">
        <f>IF(L2684&lt;&gt;"",L2684,K2684)</f>
        <v/>
      </c>
      <c r="K2684" s="418">
        <f>IF(AND(T2684=TRUE, U2684=TRUE, V2684=TRUE), IF(W2684&lt;-0.05, "អនុញ្ញាត (អ្នកផ្គត់ផ្គង់ប្រកាសខ្វះ)", "បានប្រកាស (អនុញ្ញាត)"), IF(AND(T2684=FALSE, U2684=FALSE, V2684=FALSE), "ព្យួរទុក (មិនមានទិន្នន័យ)", "ប្រកាសខុស (ព្យួរទុក)"))</f>
        <v/>
      </c>
      <c r="L2684" s="418" t="inlineStr"/>
      <c r="M2684" s="418" t="inlineStr"/>
      <c r="N2684" s="455" t="n"/>
      <c r="O2684" s="455">
        <f>IF(W2684&lt;0,AI2684,I2684)</f>
        <v/>
      </c>
      <c r="P2684" s="455">
        <f>I2684-O2684</f>
        <v/>
      </c>
      <c r="Q2684" s="418" t="n"/>
      <c r="R2684" s="418" t="inlineStr">
        <is>
          <t>CAM223704</t>
        </is>
      </c>
      <c r="S2684" s="418" t="inlineStr">
        <is>
          <t>CAM223704</t>
        </is>
      </c>
      <c r="T2684" s="418">
        <f>R2684=S2684</f>
        <v/>
      </c>
      <c r="U2684" s="418">
        <f>AND(MONTH(F2684)=MONTH(Y2684), YEAR(F2684)=YEAR(Y2684))</f>
        <v/>
      </c>
      <c r="V2684" s="418">
        <f>AND(AC2684&lt;&gt;"", 'Company information'!D$4&lt;&gt;"", RIGHT(SUBSTITUTE(AC2684,"-",""),9)=RIGHT(SUBSTITUTE('Company information'!D$4,"-",""),9))</f>
        <v/>
      </c>
      <c r="W2684" s="418">
        <f>AI2684-I2684</f>
        <v/>
      </c>
      <c r="X2684" s="455" t="n"/>
      <c r="Y2684" s="419" t="n">
        <v>44914</v>
      </c>
      <c r="Z2684" s="418" t="inlineStr">
        <is>
          <t>CAM223704</t>
        </is>
      </c>
      <c r="AA2684" s="418" t="inlineStr"/>
      <c r="AB2684" s="418" t="inlineStr">
        <is>
          <t>បុគ្គលជាប់អាករ</t>
        </is>
      </c>
      <c r="AC2684" s="418" t="inlineStr">
        <is>
          <t>L001-100067123</t>
        </is>
      </c>
      <c r="AD2684" s="418" t="inlineStr">
        <is>
          <t>រីឡាយអេប៊ល សូស អ៊ិនដាសស្រ្ទៀល (ខេមបូឌា)</t>
        </is>
      </c>
      <c r="AE2684" s="455" t="n">
        <v>45254</v>
      </c>
      <c r="AF2684" s="455" t="n">
        <v>41140</v>
      </c>
      <c r="AG2684" s="455" t="n">
        <v>0</v>
      </c>
      <c r="AH2684" s="455" t="n">
        <v>0</v>
      </c>
      <c r="AI2684" s="455" t="n">
        <v>4114</v>
      </c>
      <c r="AJ2684" s="455" t="n">
        <v>0</v>
      </c>
      <c r="AK2684" s="455" t="n">
        <v>0</v>
      </c>
      <c r="AL2684" s="455" t="n">
        <v>0</v>
      </c>
      <c r="AM2684" s="455" t="n">
        <v>0</v>
      </c>
      <c r="AN2684" s="455" t="n">
        <v>0</v>
      </c>
      <c r="AO2684" s="455" t="n">
        <v>0</v>
      </c>
      <c r="AP2684" s="455" t="n">
        <v>0</v>
      </c>
      <c r="AQ2684" s="455" t="n">
        <v>0</v>
      </c>
      <c r="AR2684" s="418" t="inlineStr"/>
      <c r="AS2684" s="418" t="inlineStr">
        <is>
          <t>WAREHOUSE</t>
        </is>
      </c>
      <c r="AT2684" s="418" t="inlineStr">
        <is>
          <t>បានប្រកាសពន្ធ</t>
        </is>
      </c>
    </row>
    <row r="2685">
      <c r="A2685" s="417" t="n">
        <v>2676</v>
      </c>
      <c r="B2685" s="418" t="inlineStr">
        <is>
          <t>Terminal Handling Charge, CFS Fee, Scan Fee, D/O Fee, Document Fee, Handling Fee, Co-Loader Agency Fee and LSS Charge</t>
        </is>
      </c>
      <c r="C2685" s="418" t="inlineStr">
        <is>
          <t>កំពង់ផែស្វយ័តក្រុងព្រះសីហនុ</t>
        </is>
      </c>
      <c r="D2685" s="418" t="inlineStr">
        <is>
          <t>L001-100044638</t>
        </is>
      </c>
      <c r="E2685" s="418" t="inlineStr">
        <is>
          <t>216018</t>
        </is>
      </c>
      <c r="F2685" s="419" t="n">
        <v>44914</v>
      </c>
      <c r="G2685" s="420" t="n">
        <v>35792</v>
      </c>
      <c r="H2685" s="418" t="n"/>
      <c r="I2685" s="455" t="n">
        <v>35792</v>
      </c>
      <c r="J2685" s="418">
        <f>IF(L2685&lt;&gt;"",L2685,K2685)</f>
        <v/>
      </c>
      <c r="K2685" s="418">
        <f>IF(AND(T2685=TRUE, U2685=TRUE, V2685=TRUE), IF(W2685&lt;-0.05, "អនុញ្ញាត (អ្នកផ្គត់ផ្គង់ប្រកាសខ្វះ)", "បានប្រកាស (អនុញ្ញាត)"), IF(AND(T2685=FALSE, U2685=FALSE, V2685=FALSE), "ព្យួរទុក (មិនមានទិន្នន័យ)", "ប្រកាសខុស (ព្យួរទុក)"))</f>
        <v/>
      </c>
      <c r="L2685" s="418" t="inlineStr"/>
      <c r="M2685" s="418" t="inlineStr"/>
      <c r="N2685" s="455" t="n"/>
      <c r="O2685" s="455">
        <f>IF(W2685&lt;0,AI2685,I2685)</f>
        <v/>
      </c>
      <c r="P2685" s="455">
        <f>I2685-O2685</f>
        <v/>
      </c>
      <c r="Q2685" s="418" t="n"/>
      <c r="R2685" s="418" t="inlineStr">
        <is>
          <t>216018</t>
        </is>
      </c>
      <c r="S2685" s="418" t="inlineStr"/>
      <c r="T2685" s="418">
        <f>R2685=S2685</f>
        <v/>
      </c>
      <c r="U2685" s="418">
        <f>AND(MONTH(F2685)=MONTH(Y2685), YEAR(F2685)=YEAR(Y2685))</f>
        <v/>
      </c>
      <c r="V2685" s="418">
        <f>AND(AC2685&lt;&gt;"", 'Company information'!D$4&lt;&gt;"", RIGHT(SUBSTITUTE(AC2685,"-",""),9)=RIGHT(SUBSTITUTE('Company information'!D$4,"-",""),9))</f>
        <v/>
      </c>
      <c r="W2685" s="418">
        <f>AI2685-I2685</f>
        <v/>
      </c>
      <c r="X2685" s="455" t="n"/>
      <c r="Y2685" s="417" t="n"/>
      <c r="Z2685" s="418" t="n"/>
      <c r="AA2685" s="418" t="n"/>
      <c r="AB2685" s="418" t="n"/>
      <c r="AC2685" s="418" t="n"/>
      <c r="AD2685" s="418" t="n"/>
      <c r="AE2685" s="455" t="n"/>
      <c r="AF2685" s="455" t="n"/>
      <c r="AG2685" s="455" t="n"/>
      <c r="AH2685" s="455" t="n"/>
      <c r="AI2685" s="455" t="n"/>
      <c r="AJ2685" s="455" t="n"/>
      <c r="AK2685" s="455" t="n"/>
      <c r="AL2685" s="455" t="n"/>
      <c r="AM2685" s="455" t="n"/>
      <c r="AN2685" s="455" t="n"/>
      <c r="AO2685" s="455" t="n"/>
      <c r="AP2685" s="455" t="n"/>
      <c r="AQ2685" s="455" t="n"/>
      <c r="AR2685" s="418" t="n"/>
      <c r="AS2685" s="418" t="n"/>
      <c r="AT2685" s="418" t="n"/>
    </row>
    <row r="2686">
      <c r="A2686" s="417" t="n">
        <v>2677</v>
      </c>
      <c r="B2686" s="418" t="inlineStr">
        <is>
          <t>Customs Clearance Fee and Trucking Fee</t>
        </is>
      </c>
      <c r="C2686" s="418" t="inlineStr">
        <is>
          <t>អាយធីអាយ អ៊ិនធើណេសិនណល ត្រេនស័្ពរថេសិន (ខេមបូឌា) ឯ.ក</t>
        </is>
      </c>
      <c r="D2686" s="418" t="inlineStr">
        <is>
          <t>K002-901800477</t>
        </is>
      </c>
      <c r="E2686" s="418" t="inlineStr">
        <is>
          <t>CAM223688</t>
        </is>
      </c>
      <c r="F2686" s="419" t="n">
        <v>44912</v>
      </c>
      <c r="G2686" s="420" t="n">
        <v>109300</v>
      </c>
      <c r="H2686" s="418" t="n"/>
      <c r="I2686" s="455" t="n">
        <v>109300</v>
      </c>
      <c r="J2686" s="418">
        <f>IF(L2686&lt;&gt;"",L2686,K2686)</f>
        <v/>
      </c>
      <c r="K2686" s="418">
        <f>IF(AND(T2686=TRUE, U2686=TRUE, V2686=TRUE), IF(W2686&lt;-0.05, "អនុញ្ញាត (អ្នកផ្គត់ផ្គង់ប្រកាសខ្វះ)", "បានប្រកាស (អនុញ្ញាត)"), IF(AND(T2686=FALSE, U2686=FALSE, V2686=FALSE), "ព្យួរទុក (មិនមានទិន្នន័យ)", "ប្រកាសខុស (ព្យួរទុក)"))</f>
        <v/>
      </c>
      <c r="L2686" s="418" t="inlineStr"/>
      <c r="M2686" s="418" t="inlineStr"/>
      <c r="N2686" s="455" t="n"/>
      <c r="O2686" s="455">
        <f>IF(W2686&lt;0,AI2686,I2686)</f>
        <v/>
      </c>
      <c r="P2686" s="455">
        <f>I2686-O2686</f>
        <v/>
      </c>
      <c r="Q2686" s="418" t="n"/>
      <c r="R2686" s="418" t="inlineStr">
        <is>
          <t>CAM223688</t>
        </is>
      </c>
      <c r="S2686" s="418" t="inlineStr">
        <is>
          <t>CAM223688</t>
        </is>
      </c>
      <c r="T2686" s="418">
        <f>R2686=S2686</f>
        <v/>
      </c>
      <c r="U2686" s="418">
        <f>AND(MONTH(F2686)=MONTH(Y2686), YEAR(F2686)=YEAR(Y2686))</f>
        <v/>
      </c>
      <c r="V2686" s="418">
        <f>AND(AC2686&lt;&gt;"", 'Company information'!D$4&lt;&gt;"", RIGHT(SUBSTITUTE(AC2686,"-",""),9)=RIGHT(SUBSTITUTE('Company information'!D$4,"-",""),9))</f>
        <v/>
      </c>
      <c r="W2686" s="418">
        <f>AI2686-I2686</f>
        <v/>
      </c>
      <c r="X2686" s="455" t="n"/>
      <c r="Y2686" s="419" t="n">
        <v>44912</v>
      </c>
      <c r="Z2686" s="418" t="inlineStr">
        <is>
          <t>CAM223688</t>
        </is>
      </c>
      <c r="AA2686" s="418" t="inlineStr"/>
      <c r="AB2686" s="418" t="inlineStr">
        <is>
          <t>បុគ្គលជាប់អាករ</t>
        </is>
      </c>
      <c r="AC2686" s="418" t="inlineStr">
        <is>
          <t>L001-100067123</t>
        </is>
      </c>
      <c r="AD2686" s="418" t="inlineStr">
        <is>
          <t>រីឡាយអេប៊ល សូស អ៊ិនដាសស្រ្ទៀល (ខេមបូឌា)</t>
        </is>
      </c>
      <c r="AE2686" s="455" t="n">
        <v>1202303</v>
      </c>
      <c r="AF2686" s="455" t="n">
        <v>1093003</v>
      </c>
      <c r="AG2686" s="455" t="n">
        <v>0</v>
      </c>
      <c r="AH2686" s="455" t="n">
        <v>0</v>
      </c>
      <c r="AI2686" s="455" t="n">
        <v>109300</v>
      </c>
      <c r="AJ2686" s="455" t="n">
        <v>0</v>
      </c>
      <c r="AK2686" s="455" t="n">
        <v>0</v>
      </c>
      <c r="AL2686" s="455" t="n">
        <v>0</v>
      </c>
      <c r="AM2686" s="455" t="n">
        <v>0</v>
      </c>
      <c r="AN2686" s="455" t="n">
        <v>0</v>
      </c>
      <c r="AO2686" s="455" t="n">
        <v>0</v>
      </c>
      <c r="AP2686" s="455" t="n">
        <v>0</v>
      </c>
      <c r="AQ2686" s="455" t="n">
        <v>0</v>
      </c>
      <c r="AR2686" s="418" t="inlineStr"/>
      <c r="AS2686" s="418" t="inlineStr">
        <is>
          <t>THC,DOC</t>
        </is>
      </c>
      <c r="AT2686" s="418" t="inlineStr">
        <is>
          <t>បានប្រកាសពន្ធ</t>
        </is>
      </c>
    </row>
    <row r="2687">
      <c r="A2687" s="417" t="n">
        <v>2678</v>
      </c>
      <c r="B2687" s="418" t="inlineStr">
        <is>
          <t>Customs Clearance Fee and Trucking Fee</t>
        </is>
      </c>
      <c r="C2687" s="418" t="inlineStr">
        <is>
          <t>កំពង់ផែស្វយ័តក្រុងព្រះសីហនុ</t>
        </is>
      </c>
      <c r="D2687" s="418" t="inlineStr">
        <is>
          <t>L001-100044638</t>
        </is>
      </c>
      <c r="E2687" s="418" t="inlineStr">
        <is>
          <t>216944</t>
        </is>
      </c>
      <c r="F2687" s="419" t="n">
        <v>44916</v>
      </c>
      <c r="G2687" s="420" t="n">
        <v>71618</v>
      </c>
      <c r="H2687" s="418" t="n"/>
      <c r="I2687" s="455" t="n">
        <v>71618</v>
      </c>
      <c r="J2687" s="418">
        <f>IF(L2687&lt;&gt;"",L2687,K2687)</f>
        <v/>
      </c>
      <c r="K2687" s="418">
        <f>IF(AND(T2687=TRUE, U2687=TRUE, V2687=TRUE), IF(W2687&lt;-0.05, "អនុញ្ញាត (អ្នកផ្គត់ផ្គង់ប្រកាសខ្វះ)", "បានប្រកាស (អនុញ្ញាត)"), IF(AND(T2687=FALSE, U2687=FALSE, V2687=FALSE), "ព្យួរទុក (មិនមានទិន្នន័យ)", "ប្រកាសខុស (ព្យួរទុក)"))</f>
        <v/>
      </c>
      <c r="L2687" s="418" t="inlineStr"/>
      <c r="M2687" s="418" t="inlineStr"/>
      <c r="N2687" s="455" t="n"/>
      <c r="O2687" s="455">
        <f>IF(W2687&lt;0,AI2687,I2687)</f>
        <v/>
      </c>
      <c r="P2687" s="455">
        <f>I2687-O2687</f>
        <v/>
      </c>
      <c r="Q2687" s="418" t="n"/>
      <c r="R2687" s="418" t="inlineStr">
        <is>
          <t>216944</t>
        </is>
      </c>
      <c r="S2687" s="418" t="inlineStr"/>
      <c r="T2687" s="418">
        <f>R2687=S2687</f>
        <v/>
      </c>
      <c r="U2687" s="418">
        <f>AND(MONTH(F2687)=MONTH(Y2687), YEAR(F2687)=YEAR(Y2687))</f>
        <v/>
      </c>
      <c r="V2687" s="418">
        <f>AND(AC2687&lt;&gt;"", 'Company information'!D$4&lt;&gt;"", RIGHT(SUBSTITUTE(AC2687,"-",""),9)=RIGHT(SUBSTITUTE('Company information'!D$4,"-",""),9))</f>
        <v/>
      </c>
      <c r="W2687" s="418">
        <f>AI2687-I2687</f>
        <v/>
      </c>
      <c r="X2687" s="455" t="n"/>
      <c r="Y2687" s="417" t="n"/>
      <c r="Z2687" s="418" t="n"/>
      <c r="AA2687" s="418" t="n"/>
      <c r="AB2687" s="418" t="n"/>
      <c r="AC2687" s="418" t="n"/>
      <c r="AD2687" s="418" t="n"/>
      <c r="AE2687" s="455" t="n"/>
      <c r="AF2687" s="455" t="n"/>
      <c r="AG2687" s="455" t="n"/>
      <c r="AH2687" s="455" t="n"/>
      <c r="AI2687" s="455" t="n"/>
      <c r="AJ2687" s="455" t="n"/>
      <c r="AK2687" s="455" t="n"/>
      <c r="AL2687" s="455" t="n"/>
      <c r="AM2687" s="455" t="n"/>
      <c r="AN2687" s="455" t="n"/>
      <c r="AO2687" s="455" t="n"/>
      <c r="AP2687" s="455" t="n"/>
      <c r="AQ2687" s="455" t="n"/>
      <c r="AR2687" s="418" t="n"/>
      <c r="AS2687" s="418" t="n"/>
      <c r="AT2687" s="418" t="n"/>
    </row>
    <row r="2688">
      <c r="A2688" s="417" t="n">
        <v>2679</v>
      </c>
      <c r="B2688" s="418" t="inlineStr">
        <is>
          <t>Customs Clearance Fee and Trucking Fee</t>
        </is>
      </c>
      <c r="C2688" s="418" t="inlineStr">
        <is>
          <t>ត្រេនស៍វើលដ៍ ត្រេនស្ព័រថេសិន (ខេមបូឌា)</t>
        </is>
      </c>
      <c r="D2688" s="418" t="inlineStr">
        <is>
          <t>L001-100080561</t>
        </is>
      </c>
      <c r="E2688" s="418" t="inlineStr">
        <is>
          <t>220673</t>
        </is>
      </c>
      <c r="F2688" s="419" t="n">
        <v>44915</v>
      </c>
      <c r="G2688" s="420" t="n">
        <v>261303</v>
      </c>
      <c r="H2688" s="418" t="n"/>
      <c r="I2688" s="455" t="n">
        <v>261303</v>
      </c>
      <c r="J2688" s="418">
        <f>IF(L2688&lt;&gt;"",L2688,K2688)</f>
        <v/>
      </c>
      <c r="K2688" s="418">
        <f>IF(AND(T2688=TRUE, U2688=TRUE, V2688=TRUE), IF(W2688&lt;-0.05, "អនុញ្ញាត (អ្នកផ្គត់ផ្គង់ប្រកាសខ្វះ)", "បានប្រកាស (អនុញ្ញាត)"), IF(AND(T2688=FALSE, U2688=FALSE, V2688=FALSE), "ព្យួរទុក (មិនមានទិន្នន័យ)", "ប្រកាសខុស (ព្យួរទុក)"))</f>
        <v/>
      </c>
      <c r="L2688" s="418" t="inlineStr"/>
      <c r="M2688" s="418" t="inlineStr"/>
      <c r="N2688" s="455" t="n"/>
      <c r="O2688" s="455">
        <f>IF(W2688&lt;0,AI2688,I2688)</f>
        <v/>
      </c>
      <c r="P2688" s="455">
        <f>I2688-O2688</f>
        <v/>
      </c>
      <c r="Q2688" s="418" t="n"/>
      <c r="R2688" s="418" t="inlineStr">
        <is>
          <t>220673</t>
        </is>
      </c>
      <c r="S2688" s="418" t="inlineStr">
        <is>
          <t>22-0673</t>
        </is>
      </c>
      <c r="T2688" s="418">
        <f>R2688=S2688</f>
        <v/>
      </c>
      <c r="U2688" s="418">
        <f>AND(MONTH(F2688)=MONTH(Y2688), YEAR(F2688)=YEAR(Y2688))</f>
        <v/>
      </c>
      <c r="V2688" s="418">
        <f>AND(AC2688&lt;&gt;"", 'Company information'!D$4&lt;&gt;"", RIGHT(SUBSTITUTE(AC2688,"-",""),9)=RIGHT(SUBSTITUTE('Company information'!D$4,"-",""),9))</f>
        <v/>
      </c>
      <c r="W2688" s="418">
        <f>AI2688-I2688</f>
        <v/>
      </c>
      <c r="X2688" s="455" t="n"/>
      <c r="Y2688" s="419" t="n">
        <v>44788</v>
      </c>
      <c r="Z2688" s="418" t="inlineStr">
        <is>
          <t>22-0673</t>
        </is>
      </c>
      <c r="AA2688" s="418" t="inlineStr"/>
      <c r="AB2688" s="418" t="inlineStr">
        <is>
          <t>បុគ្គលជាប់អាករ</t>
        </is>
      </c>
      <c r="AC2688" s="418" t="inlineStr">
        <is>
          <t>L001-100047394</t>
        </is>
      </c>
      <c r="AD2688" s="418" t="inlineStr">
        <is>
          <t>រដ្ឋាករទឹកស្វយ័តក្រុងភ្នំពេញ (រ.ទ.ស.ភ)</t>
        </is>
      </c>
      <c r="AE2688" s="455" t="n">
        <v>1002685</v>
      </c>
      <c r="AF2688" s="455" t="n">
        <v>911532</v>
      </c>
      <c r="AG2688" s="455" t="n">
        <v>0</v>
      </c>
      <c r="AH2688" s="455" t="n">
        <v>0</v>
      </c>
      <c r="AI2688" s="455" t="n">
        <v>91153</v>
      </c>
      <c r="AJ2688" s="455" t="n">
        <v>0</v>
      </c>
      <c r="AK2688" s="455" t="n">
        <v>0</v>
      </c>
      <c r="AL2688" s="455" t="n">
        <v>0</v>
      </c>
      <c r="AM2688" s="455" t="n">
        <v>0</v>
      </c>
      <c r="AN2688" s="455" t="n">
        <v>0</v>
      </c>
      <c r="AO2688" s="455" t="n">
        <v>0</v>
      </c>
      <c r="AP2688" s="455" t="n">
        <v>0</v>
      </c>
      <c r="AQ2688" s="455" t="n">
        <v>0</v>
      </c>
      <c r="AR2688" s="418" t="inlineStr"/>
      <c r="AS2688" s="418" t="inlineStr">
        <is>
          <t>LOCAL/DOC/SERIVCIES</t>
        </is>
      </c>
      <c r="AT2688" s="418" t="inlineStr">
        <is>
          <t>បានប្រកាសពន្ធ</t>
        </is>
      </c>
    </row>
    <row r="2689">
      <c r="A2689" s="417" t="n">
        <v>2680</v>
      </c>
      <c r="B2689" s="418" t="inlineStr">
        <is>
          <t>Customs Clearance Fee</t>
        </is>
      </c>
      <c r="C2689" s="418" t="inlineStr">
        <is>
          <t>អាយធីអាយ អ៊ិនធើណេសិនណល ត្រេនស័្ពរថេសិន (ខេមបូឌា) ឯ.ក</t>
        </is>
      </c>
      <c r="D2689" s="418" t="inlineStr">
        <is>
          <t>K002-901800477</t>
        </is>
      </c>
      <c r="E2689" s="418" t="inlineStr">
        <is>
          <t>CAM223693</t>
        </is>
      </c>
      <c r="F2689" s="419" t="n">
        <v>44914</v>
      </c>
      <c r="G2689" s="420" t="n">
        <v>65633</v>
      </c>
      <c r="H2689" s="418" t="n"/>
      <c r="I2689" s="455" t="n">
        <v>65633</v>
      </c>
      <c r="J2689" s="418">
        <f>IF(L2689&lt;&gt;"",L2689,K2689)</f>
        <v/>
      </c>
      <c r="K2689" s="418">
        <f>IF(AND(T2689=TRUE, U2689=TRUE, V2689=TRUE), IF(W2689&lt;-0.05, "អនុញ្ញាត (អ្នកផ្គត់ផ្គង់ប្រកាសខ្វះ)", "បានប្រកាស (អនុញ្ញាត)"), IF(AND(T2689=FALSE, U2689=FALSE, V2689=FALSE), "ព្យួរទុក (មិនមានទិន្នន័យ)", "ប្រកាសខុស (ព្យួរទុក)"))</f>
        <v/>
      </c>
      <c r="L2689" s="418" t="inlineStr"/>
      <c r="M2689" s="418" t="inlineStr"/>
      <c r="N2689" s="455" t="n"/>
      <c r="O2689" s="455">
        <f>IF(W2689&lt;0,AI2689,I2689)</f>
        <v/>
      </c>
      <c r="P2689" s="455">
        <f>I2689-O2689</f>
        <v/>
      </c>
      <c r="Q2689" s="418" t="n"/>
      <c r="R2689" s="418" t="inlineStr">
        <is>
          <t>CAM223693</t>
        </is>
      </c>
      <c r="S2689" s="418" t="inlineStr">
        <is>
          <t>CAM223693</t>
        </is>
      </c>
      <c r="T2689" s="418">
        <f>R2689=S2689</f>
        <v/>
      </c>
      <c r="U2689" s="418">
        <f>AND(MONTH(F2689)=MONTH(Y2689), YEAR(F2689)=YEAR(Y2689))</f>
        <v/>
      </c>
      <c r="V2689" s="418">
        <f>AND(AC2689&lt;&gt;"", 'Company information'!D$4&lt;&gt;"", RIGHT(SUBSTITUTE(AC2689,"-",""),9)=RIGHT(SUBSTITUTE('Company information'!D$4,"-",""),9))</f>
        <v/>
      </c>
      <c r="W2689" s="418">
        <f>AI2689-I2689</f>
        <v/>
      </c>
      <c r="X2689" s="455" t="n"/>
      <c r="Y2689" s="419" t="n">
        <v>44914</v>
      </c>
      <c r="Z2689" s="418" t="inlineStr">
        <is>
          <t>CAM223693</t>
        </is>
      </c>
      <c r="AA2689" s="418" t="inlineStr"/>
      <c r="AB2689" s="418" t="inlineStr">
        <is>
          <t>បុគ្គលជាប់អាករ</t>
        </is>
      </c>
      <c r="AC2689" s="418" t="inlineStr">
        <is>
          <t>L001-100067123</t>
        </is>
      </c>
      <c r="AD2689" s="418" t="inlineStr">
        <is>
          <t>រីឡាយអេប៊ល សូស អ៊ិនដាសស្រ្ទៀល (ខេមបូឌា)</t>
        </is>
      </c>
      <c r="AE2689" s="455" t="n">
        <v>721966</v>
      </c>
      <c r="AF2689" s="455" t="n">
        <v>656333</v>
      </c>
      <c r="AG2689" s="455" t="n">
        <v>0</v>
      </c>
      <c r="AH2689" s="455" t="n">
        <v>0</v>
      </c>
      <c r="AI2689" s="455" t="n">
        <v>65633</v>
      </c>
      <c r="AJ2689" s="455" t="n">
        <v>0</v>
      </c>
      <c r="AK2689" s="455" t="n">
        <v>0</v>
      </c>
      <c r="AL2689" s="455" t="n">
        <v>0</v>
      </c>
      <c r="AM2689" s="455" t="n">
        <v>0</v>
      </c>
      <c r="AN2689" s="455" t="n">
        <v>0</v>
      </c>
      <c r="AO2689" s="455" t="n">
        <v>0</v>
      </c>
      <c r="AP2689" s="455" t="n">
        <v>0</v>
      </c>
      <c r="AQ2689" s="455" t="n">
        <v>0</v>
      </c>
      <c r="AR2689" s="418" t="inlineStr"/>
      <c r="AS2689" s="418" t="inlineStr">
        <is>
          <t>THC,DOC</t>
        </is>
      </c>
      <c r="AT2689" s="418" t="inlineStr">
        <is>
          <t>បានប្រកាសពន្ធ</t>
        </is>
      </c>
    </row>
    <row r="2690">
      <c r="A2690" s="417" t="n">
        <v>2681</v>
      </c>
      <c r="B2690" s="418" t="inlineStr">
        <is>
          <t>Customs Clearance Fee and Trucking Fee</t>
        </is>
      </c>
      <c r="C2690" s="418" t="inlineStr">
        <is>
          <t>កំពង់ផែស្វយ័តក្រុងព្រះសីហនុ</t>
        </is>
      </c>
      <c r="D2690" s="418" t="inlineStr">
        <is>
          <t>L001-100044638</t>
        </is>
      </c>
      <c r="E2690" s="418" t="inlineStr">
        <is>
          <t>216940</t>
        </is>
      </c>
      <c r="F2690" s="419" t="n">
        <v>44916</v>
      </c>
      <c r="G2690" s="420" t="n">
        <v>23461</v>
      </c>
      <c r="H2690" s="418" t="n"/>
      <c r="I2690" s="455" t="n">
        <v>23461</v>
      </c>
      <c r="J2690" s="418">
        <f>IF(L2690&lt;&gt;"",L2690,K2690)</f>
        <v/>
      </c>
      <c r="K2690" s="418">
        <f>IF(AND(T2690=TRUE, U2690=TRUE, V2690=TRUE), IF(W2690&lt;-0.05, "អនុញ្ញាត (អ្នកផ្គត់ផ្គង់ប្រកាសខ្វះ)", "បានប្រកាស (អនុញ្ញាត)"), IF(AND(T2690=FALSE, U2690=FALSE, V2690=FALSE), "ព្យួរទុក (មិនមានទិន្នន័យ)", "ប្រកាសខុស (ព្យួរទុក)"))</f>
        <v/>
      </c>
      <c r="L2690" s="418" t="inlineStr"/>
      <c r="M2690" s="418" t="inlineStr"/>
      <c r="N2690" s="455" t="n"/>
      <c r="O2690" s="455">
        <f>IF(W2690&lt;0,AI2690,I2690)</f>
        <v/>
      </c>
      <c r="P2690" s="455">
        <f>I2690-O2690</f>
        <v/>
      </c>
      <c r="Q2690" s="418" t="n"/>
      <c r="R2690" s="418" t="inlineStr">
        <is>
          <t>216940</t>
        </is>
      </c>
      <c r="S2690" s="418" t="inlineStr"/>
      <c r="T2690" s="418">
        <f>R2690=S2690</f>
        <v/>
      </c>
      <c r="U2690" s="418">
        <f>AND(MONTH(F2690)=MONTH(Y2690), YEAR(F2690)=YEAR(Y2690))</f>
        <v/>
      </c>
      <c r="V2690" s="418">
        <f>AND(AC2690&lt;&gt;"", 'Company information'!D$4&lt;&gt;"", RIGHT(SUBSTITUTE(AC2690,"-",""),9)=RIGHT(SUBSTITUTE('Company information'!D$4,"-",""),9))</f>
        <v/>
      </c>
      <c r="W2690" s="418">
        <f>AI2690-I2690</f>
        <v/>
      </c>
      <c r="X2690" s="455" t="n"/>
      <c r="Y2690" s="417" t="n"/>
      <c r="Z2690" s="418" t="n"/>
      <c r="AA2690" s="418" t="n"/>
      <c r="AB2690" s="418" t="n"/>
      <c r="AC2690" s="418" t="n"/>
      <c r="AD2690" s="418" t="n"/>
      <c r="AE2690" s="455" t="n"/>
      <c r="AF2690" s="455" t="n"/>
      <c r="AG2690" s="455" t="n"/>
      <c r="AH2690" s="455" t="n"/>
      <c r="AI2690" s="455" t="n"/>
      <c r="AJ2690" s="455" t="n"/>
      <c r="AK2690" s="455" t="n"/>
      <c r="AL2690" s="455" t="n"/>
      <c r="AM2690" s="455" t="n"/>
      <c r="AN2690" s="455" t="n"/>
      <c r="AO2690" s="455" t="n"/>
      <c r="AP2690" s="455" t="n"/>
      <c r="AQ2690" s="455" t="n"/>
      <c r="AR2690" s="418" t="n"/>
      <c r="AS2690" s="418" t="n"/>
      <c r="AT2690" s="418" t="n"/>
    </row>
    <row r="2691">
      <c r="A2691" s="417" t="n">
        <v>2682</v>
      </c>
      <c r="B2691" s="418" t="inlineStr">
        <is>
          <t>Terminal Handling Charge, CFS Fee, Scan Fee, D/O Fee, Document Fee, Handling Fee, Co-Loader Agency Fee and CIC</t>
        </is>
      </c>
      <c r="C2691" s="418" t="inlineStr">
        <is>
          <t>អាយធីអាយ អ៊ិនធើណេសិនណល ត្រេនស័្ពរថេសិន (ខេមបូឌា) ឯ.ក</t>
        </is>
      </c>
      <c r="D2691" s="418" t="inlineStr">
        <is>
          <t>K002-901800477</t>
        </is>
      </c>
      <c r="E2691" s="418" t="inlineStr">
        <is>
          <t>CAM223692</t>
        </is>
      </c>
      <c r="F2691" s="419" t="n">
        <v>44914</v>
      </c>
      <c r="G2691" s="420" t="n">
        <v>107151</v>
      </c>
      <c r="H2691" s="418" t="n"/>
      <c r="I2691" s="455" t="n">
        <v>107151</v>
      </c>
      <c r="J2691" s="418">
        <f>IF(L2691&lt;&gt;"",L2691,K2691)</f>
        <v/>
      </c>
      <c r="K2691" s="418">
        <f>IF(AND(T2691=TRUE, U2691=TRUE, V2691=TRUE), IF(W2691&lt;-0.05, "អនុញ្ញាត (អ្នកផ្គត់ផ្គង់ប្រកាសខ្វះ)", "បានប្រកាស (អនុញ្ញាត)"), IF(AND(T2691=FALSE, U2691=FALSE, V2691=FALSE), "ព្យួរទុក (មិនមានទិន្នន័យ)", "ប្រកាសខុស (ព្យួរទុក)"))</f>
        <v/>
      </c>
      <c r="L2691" s="418" t="inlineStr"/>
      <c r="M2691" s="418" t="inlineStr"/>
      <c r="N2691" s="455" t="n"/>
      <c r="O2691" s="455">
        <f>IF(W2691&lt;0,AI2691,I2691)</f>
        <v/>
      </c>
      <c r="P2691" s="455">
        <f>I2691-O2691</f>
        <v/>
      </c>
      <c r="Q2691" s="418" t="n"/>
      <c r="R2691" s="418" t="inlineStr">
        <is>
          <t>CAM223692</t>
        </is>
      </c>
      <c r="S2691" s="418" t="inlineStr">
        <is>
          <t>CAM223692</t>
        </is>
      </c>
      <c r="T2691" s="418">
        <f>R2691=S2691</f>
        <v/>
      </c>
      <c r="U2691" s="418">
        <f>AND(MONTH(F2691)=MONTH(Y2691), YEAR(F2691)=YEAR(Y2691))</f>
        <v/>
      </c>
      <c r="V2691" s="418">
        <f>AND(AC2691&lt;&gt;"", 'Company information'!D$4&lt;&gt;"", RIGHT(SUBSTITUTE(AC2691,"-",""),9)=RIGHT(SUBSTITUTE('Company information'!D$4,"-",""),9))</f>
        <v/>
      </c>
      <c r="W2691" s="418">
        <f>AI2691-I2691</f>
        <v/>
      </c>
      <c r="X2691" s="455" t="n"/>
      <c r="Y2691" s="419" t="n">
        <v>44914</v>
      </c>
      <c r="Z2691" s="418" t="inlineStr">
        <is>
          <t>CAM223692</t>
        </is>
      </c>
      <c r="AA2691" s="418" t="inlineStr"/>
      <c r="AB2691" s="418" t="inlineStr">
        <is>
          <t>បុគ្គលជាប់អាករ</t>
        </is>
      </c>
      <c r="AC2691" s="418" t="inlineStr">
        <is>
          <t>L001-100067123</t>
        </is>
      </c>
      <c r="AD2691" s="418" t="inlineStr">
        <is>
          <t>រីឡាយអេប៊ល សូស អ៊ិនដាសស្រ្ទៀល (ខេមបូឌា)</t>
        </is>
      </c>
      <c r="AE2691" s="455" t="n">
        <v>1178661</v>
      </c>
      <c r="AF2691" s="455" t="n">
        <v>1071510</v>
      </c>
      <c r="AG2691" s="455" t="n">
        <v>0</v>
      </c>
      <c r="AH2691" s="455" t="n">
        <v>0</v>
      </c>
      <c r="AI2691" s="455" t="n">
        <v>107151</v>
      </c>
      <c r="AJ2691" s="455" t="n">
        <v>0</v>
      </c>
      <c r="AK2691" s="455" t="n">
        <v>0</v>
      </c>
      <c r="AL2691" s="455" t="n">
        <v>0</v>
      </c>
      <c r="AM2691" s="455" t="n">
        <v>0</v>
      </c>
      <c r="AN2691" s="455" t="n">
        <v>0</v>
      </c>
      <c r="AO2691" s="455" t="n">
        <v>0</v>
      </c>
      <c r="AP2691" s="455" t="n">
        <v>0</v>
      </c>
      <c r="AQ2691" s="455" t="n">
        <v>0</v>
      </c>
      <c r="AR2691" s="418" t="inlineStr"/>
      <c r="AS2691" s="418" t="inlineStr">
        <is>
          <t>THC,DOC</t>
        </is>
      </c>
      <c r="AT2691" s="418" t="inlineStr">
        <is>
          <t>បានប្រកាសពន្ធ</t>
        </is>
      </c>
    </row>
    <row r="2692">
      <c r="A2692" s="417" t="n">
        <v>2683</v>
      </c>
      <c r="B2692" s="418" t="inlineStr">
        <is>
          <t>Customs Clearance Fee and Trucking Fee</t>
        </is>
      </c>
      <c r="C2692" s="418" t="inlineStr">
        <is>
          <t>កំពង់ផែស្វយ័តក្រុងព្រះសីហនុ</t>
        </is>
      </c>
      <c r="D2692" s="418" t="inlineStr">
        <is>
          <t>L001-100044638</t>
        </is>
      </c>
      <c r="E2692" s="418" t="inlineStr">
        <is>
          <t>212481</t>
        </is>
      </c>
      <c r="F2692" s="419" t="n">
        <v>44908</v>
      </c>
      <c r="G2692" s="420" t="n">
        <v>628</v>
      </c>
      <c r="H2692" s="418" t="n"/>
      <c r="I2692" s="455" t="n">
        <v>628</v>
      </c>
      <c r="J2692" s="418">
        <f>IF(L2692&lt;&gt;"",L2692,K2692)</f>
        <v/>
      </c>
      <c r="K2692" s="418">
        <f>IF(AND(T2692=TRUE, U2692=TRUE, V2692=TRUE), IF(W2692&lt;-0.05, "អនុញ្ញាត (អ្នកផ្គត់ផ្គង់ប្រកាសខ្វះ)", "បានប្រកាស (អនុញ្ញាត)"), IF(AND(T2692=FALSE, U2692=FALSE, V2692=FALSE), "ព្យួរទុក (មិនមានទិន្នន័យ)", "ប្រកាសខុស (ព្យួរទុក)"))</f>
        <v/>
      </c>
      <c r="L2692" s="418" t="inlineStr"/>
      <c r="M2692" s="418" t="inlineStr"/>
      <c r="N2692" s="455" t="n"/>
      <c r="O2692" s="455">
        <f>IF(W2692&lt;0,AI2692,I2692)</f>
        <v/>
      </c>
      <c r="P2692" s="455">
        <f>I2692-O2692</f>
        <v/>
      </c>
      <c r="Q2692" s="418" t="n"/>
      <c r="R2692" s="418" t="inlineStr">
        <is>
          <t>212481</t>
        </is>
      </c>
      <c r="S2692" s="418" t="inlineStr"/>
      <c r="T2692" s="418">
        <f>R2692=S2692</f>
        <v/>
      </c>
      <c r="U2692" s="418">
        <f>AND(MONTH(F2692)=MONTH(Y2692), YEAR(F2692)=YEAR(Y2692))</f>
        <v/>
      </c>
      <c r="V2692" s="418">
        <f>AND(AC2692&lt;&gt;"", 'Company information'!D$4&lt;&gt;"", RIGHT(SUBSTITUTE(AC2692,"-",""),9)=RIGHT(SUBSTITUTE('Company information'!D$4,"-",""),9))</f>
        <v/>
      </c>
      <c r="W2692" s="418">
        <f>AI2692-I2692</f>
        <v/>
      </c>
      <c r="X2692" s="455" t="n"/>
      <c r="Y2692" s="417" t="n"/>
      <c r="Z2692" s="418" t="n"/>
      <c r="AA2692" s="418" t="n"/>
      <c r="AB2692" s="418" t="n"/>
      <c r="AC2692" s="418" t="n"/>
      <c r="AD2692" s="418" t="n"/>
      <c r="AE2692" s="455" t="n"/>
      <c r="AF2692" s="455" t="n"/>
      <c r="AG2692" s="455" t="n"/>
      <c r="AH2692" s="455" t="n"/>
      <c r="AI2692" s="455" t="n"/>
      <c r="AJ2692" s="455" t="n"/>
      <c r="AK2692" s="455" t="n"/>
      <c r="AL2692" s="455" t="n"/>
      <c r="AM2692" s="455" t="n"/>
      <c r="AN2692" s="455" t="n"/>
      <c r="AO2692" s="455" t="n"/>
      <c r="AP2692" s="455" t="n"/>
      <c r="AQ2692" s="455" t="n"/>
      <c r="AR2692" s="418" t="n"/>
      <c r="AS2692" s="418" t="n"/>
      <c r="AT2692" s="418" t="n"/>
    </row>
    <row r="2693">
      <c r="A2693" s="417" t="n">
        <v>2684</v>
      </c>
      <c r="B2693" s="418" t="inlineStr">
        <is>
          <t>Customs Clearance Fee and Trucking Fee</t>
        </is>
      </c>
      <c r="C2693" s="418" t="inlineStr">
        <is>
          <t>អាយធីអាយ អ៊ិនធើណេសិនណល ត្រេនស័្ពរថេសិន (ខេមបូឌា) ឯ.ក</t>
        </is>
      </c>
      <c r="D2693" s="418" t="inlineStr">
        <is>
          <t>K002-901800477</t>
        </is>
      </c>
      <c r="E2693" s="418" t="inlineStr">
        <is>
          <t>CAM223623</t>
        </is>
      </c>
      <c r="F2693" s="419" t="n">
        <v>44907</v>
      </c>
      <c r="G2693" s="420" t="n">
        <v>70387</v>
      </c>
      <c r="H2693" s="418" t="n"/>
      <c r="I2693" s="455" t="n">
        <v>70387</v>
      </c>
      <c r="J2693" s="418">
        <f>IF(L2693&lt;&gt;"",L2693,K2693)</f>
        <v/>
      </c>
      <c r="K2693" s="418">
        <f>IF(AND(T2693=TRUE, U2693=TRUE, V2693=TRUE), IF(W2693&lt;-0.05, "អនុញ្ញាត (អ្នកផ្គត់ផ្គង់ប្រកាសខ្វះ)", "បានប្រកាស (អនុញ្ញាត)"), IF(AND(T2693=FALSE, U2693=FALSE, V2693=FALSE), "ព្យួរទុក (មិនមានទិន្នន័យ)", "ប្រកាសខុស (ព្យួរទុក)"))</f>
        <v/>
      </c>
      <c r="L2693" s="418" t="inlineStr"/>
      <c r="M2693" s="418" t="inlineStr"/>
      <c r="N2693" s="455" t="n"/>
      <c r="O2693" s="455">
        <f>IF(W2693&lt;0,AI2693,I2693)</f>
        <v/>
      </c>
      <c r="P2693" s="455">
        <f>I2693-O2693</f>
        <v/>
      </c>
      <c r="Q2693" s="418" t="n"/>
      <c r="R2693" s="418" t="inlineStr">
        <is>
          <t>CAM223623</t>
        </is>
      </c>
      <c r="S2693" s="418" t="inlineStr">
        <is>
          <t>CAM223623</t>
        </is>
      </c>
      <c r="T2693" s="418">
        <f>R2693=S2693</f>
        <v/>
      </c>
      <c r="U2693" s="418">
        <f>AND(MONTH(F2693)=MONTH(Y2693), YEAR(F2693)=YEAR(Y2693))</f>
        <v/>
      </c>
      <c r="V2693" s="418">
        <f>AND(AC2693&lt;&gt;"", 'Company information'!D$4&lt;&gt;"", RIGHT(SUBSTITUTE(AC2693,"-",""),9)=RIGHT(SUBSTITUTE('Company information'!D$4,"-",""),9))</f>
        <v/>
      </c>
      <c r="W2693" s="418">
        <f>AI2693-I2693</f>
        <v/>
      </c>
      <c r="X2693" s="455" t="n"/>
      <c r="Y2693" s="419" t="n">
        <v>44907</v>
      </c>
      <c r="Z2693" s="418" t="inlineStr">
        <is>
          <t>CAM223623</t>
        </is>
      </c>
      <c r="AA2693" s="418" t="inlineStr"/>
      <c r="AB2693" s="418" t="inlineStr">
        <is>
          <t>បុគ្គលជាប់អាករ</t>
        </is>
      </c>
      <c r="AC2693" s="418" t="inlineStr">
        <is>
          <t>L001-100067123</t>
        </is>
      </c>
      <c r="AD2693" s="418" t="inlineStr">
        <is>
          <t>រីឡាយអេប៊ល សូស អ៊ិនដាសស្រ្ទៀល (ខេមបូឌា)</t>
        </is>
      </c>
      <c r="AE2693" s="455" t="n">
        <v>774253</v>
      </c>
      <c r="AF2693" s="455" t="n">
        <v>703866</v>
      </c>
      <c r="AG2693" s="455" t="n">
        <v>0</v>
      </c>
      <c r="AH2693" s="455" t="n">
        <v>0</v>
      </c>
      <c r="AI2693" s="455" t="n">
        <v>70387</v>
      </c>
      <c r="AJ2693" s="455" t="n">
        <v>0</v>
      </c>
      <c r="AK2693" s="455" t="n">
        <v>0</v>
      </c>
      <c r="AL2693" s="455" t="n">
        <v>0</v>
      </c>
      <c r="AM2693" s="455" t="n">
        <v>0</v>
      </c>
      <c r="AN2693" s="455" t="n">
        <v>0</v>
      </c>
      <c r="AO2693" s="455" t="n">
        <v>0</v>
      </c>
      <c r="AP2693" s="455" t="n">
        <v>0</v>
      </c>
      <c r="AQ2693" s="455" t="n">
        <v>0</v>
      </c>
      <c r="AR2693" s="418" t="inlineStr"/>
      <c r="AS2693" s="418" t="inlineStr">
        <is>
          <t>THC,DOC</t>
        </is>
      </c>
      <c r="AT2693" s="418" t="inlineStr">
        <is>
          <t>បានប្រកាសពន្ធ</t>
        </is>
      </c>
    </row>
    <row r="2694">
      <c r="A2694" s="417" t="n">
        <v>2685</v>
      </c>
      <c r="B2694" s="418" t="inlineStr">
        <is>
          <t>Customs Clearance Fee and Trucking Fee</t>
        </is>
      </c>
      <c r="C2694" s="418" t="inlineStr">
        <is>
          <t>កំពង់ផែស្វយ័តក្រុងព្រះសីហនុ</t>
        </is>
      </c>
      <c r="D2694" s="418" t="inlineStr">
        <is>
          <t>L001-100044638</t>
        </is>
      </c>
      <c r="E2694" s="418" t="inlineStr">
        <is>
          <t>208705</t>
        </is>
      </c>
      <c r="F2694" s="419" t="n">
        <v>44724</v>
      </c>
      <c r="G2694" s="420" t="n">
        <v>35835</v>
      </c>
      <c r="H2694" s="418" t="n"/>
      <c r="I2694" s="455" t="n">
        <v>35835</v>
      </c>
      <c r="J2694" s="418">
        <f>IF(L2694&lt;&gt;"",L2694,K2694)</f>
        <v/>
      </c>
      <c r="K2694" s="418">
        <f>IF(AND(T2694=TRUE, U2694=TRUE, V2694=TRUE), IF(W2694&lt;-0.05, "អនុញ្ញាត (អ្នកផ្គត់ផ្គង់ប្រកាសខ្វះ)", "បានប្រកាស (អនុញ្ញាត)"), IF(AND(T2694=FALSE, U2694=FALSE, V2694=FALSE), "ព្យួរទុក (មិនមានទិន្នន័យ)", "ប្រកាសខុស (ព្យួរទុក)"))</f>
        <v/>
      </c>
      <c r="L2694" s="418" t="inlineStr"/>
      <c r="M2694" s="418" t="inlineStr"/>
      <c r="N2694" s="455" t="n"/>
      <c r="O2694" s="455">
        <f>IF(W2694&lt;0,AI2694,I2694)</f>
        <v/>
      </c>
      <c r="P2694" s="455">
        <f>I2694-O2694</f>
        <v/>
      </c>
      <c r="Q2694" s="418" t="n"/>
      <c r="R2694" s="418" t="inlineStr">
        <is>
          <t>208705</t>
        </is>
      </c>
      <c r="S2694" s="418" t="inlineStr"/>
      <c r="T2694" s="418">
        <f>R2694=S2694</f>
        <v/>
      </c>
      <c r="U2694" s="418">
        <f>AND(MONTH(F2694)=MONTH(Y2694), YEAR(F2694)=YEAR(Y2694))</f>
        <v/>
      </c>
      <c r="V2694" s="418">
        <f>AND(AC2694&lt;&gt;"", 'Company information'!D$4&lt;&gt;"", RIGHT(SUBSTITUTE(AC2694,"-",""),9)=RIGHT(SUBSTITUTE('Company information'!D$4,"-",""),9))</f>
        <v/>
      </c>
      <c r="W2694" s="418">
        <f>AI2694-I2694</f>
        <v/>
      </c>
      <c r="X2694" s="455" t="n"/>
      <c r="Y2694" s="417" t="n"/>
      <c r="Z2694" s="418" t="n"/>
      <c r="AA2694" s="418" t="n"/>
      <c r="AB2694" s="418" t="n"/>
      <c r="AC2694" s="418" t="n"/>
      <c r="AD2694" s="418" t="n"/>
      <c r="AE2694" s="455" t="n"/>
      <c r="AF2694" s="455" t="n"/>
      <c r="AG2694" s="455" t="n"/>
      <c r="AH2694" s="455" t="n"/>
      <c r="AI2694" s="455" t="n"/>
      <c r="AJ2694" s="455" t="n"/>
      <c r="AK2694" s="455" t="n"/>
      <c r="AL2694" s="455" t="n"/>
      <c r="AM2694" s="455" t="n"/>
      <c r="AN2694" s="455" t="n"/>
      <c r="AO2694" s="455" t="n"/>
      <c r="AP2694" s="455" t="n"/>
      <c r="AQ2694" s="455" t="n"/>
      <c r="AR2694" s="418" t="n"/>
      <c r="AS2694" s="418" t="n"/>
      <c r="AT2694" s="418" t="n"/>
    </row>
    <row r="2695">
      <c r="A2695" s="417" t="n">
        <v>2686</v>
      </c>
      <c r="B2695" s="418" t="inlineStr">
        <is>
          <t>Terminal Handling Charges, CFS Fee, Scan Fee, Document Fee, Handling Fee, Co-Loader Agency Fee and LSS Charge</t>
        </is>
      </c>
      <c r="C2695" s="418" t="inlineStr">
        <is>
          <t>ត្រេនស៍វើលដ៍ ត្រេនស្ព័រថេសិន (ខេមបូឌា)</t>
        </is>
      </c>
      <c r="D2695" s="418" t="inlineStr">
        <is>
          <t>L001-100080561</t>
        </is>
      </c>
      <c r="E2695" s="418" t="inlineStr">
        <is>
          <t>220653</t>
        </is>
      </c>
      <c r="F2695" s="419" t="n">
        <v>44693</v>
      </c>
      <c r="G2695" s="420" t="n">
        <v>154050</v>
      </c>
      <c r="H2695" s="418" t="n"/>
      <c r="I2695" s="455" t="n">
        <v>154050</v>
      </c>
      <c r="J2695" s="418">
        <f>IF(L2695&lt;&gt;"",L2695,K2695)</f>
        <v/>
      </c>
      <c r="K2695" s="418">
        <f>IF(AND(T2695=TRUE, U2695=TRUE, V2695=TRUE), IF(W2695&lt;-0.05, "អនុញ្ញាត (អ្នកផ្គត់ផ្គង់ប្រកាសខ្វះ)", "បានប្រកាស (អនុញ្ញាត)"), IF(AND(T2695=FALSE, U2695=FALSE, V2695=FALSE), "ព្យួរទុក (មិនមានទិន្នន័យ)", "ប្រកាសខុស (ព្យួរទុក)"))</f>
        <v/>
      </c>
      <c r="L2695" s="418" t="inlineStr"/>
      <c r="M2695" s="418" t="inlineStr"/>
      <c r="N2695" s="455" t="n"/>
      <c r="O2695" s="455">
        <f>IF(W2695&lt;0,AI2695,I2695)</f>
        <v/>
      </c>
      <c r="P2695" s="455">
        <f>I2695-O2695</f>
        <v/>
      </c>
      <c r="Q2695" s="418" t="n"/>
      <c r="R2695" s="418" t="inlineStr">
        <is>
          <t>220653</t>
        </is>
      </c>
      <c r="S2695" s="418" t="inlineStr">
        <is>
          <t>22-0653</t>
        </is>
      </c>
      <c r="T2695" s="418">
        <f>R2695=S2695</f>
        <v/>
      </c>
      <c r="U2695" s="418">
        <f>AND(MONTH(F2695)=MONTH(Y2695), YEAR(F2695)=YEAR(Y2695))</f>
        <v/>
      </c>
      <c r="V2695" s="418">
        <f>AND(AC2695&lt;&gt;"", 'Company information'!D$4&lt;&gt;"", RIGHT(SUBSTITUTE(AC2695,"-",""),9)=RIGHT(SUBSTITUTE('Company information'!D$4,"-",""),9))</f>
        <v/>
      </c>
      <c r="W2695" s="418">
        <f>AI2695-I2695</f>
        <v/>
      </c>
      <c r="X2695" s="455" t="n"/>
      <c r="Y2695" s="419" t="n">
        <v>44783</v>
      </c>
      <c r="Z2695" s="418" t="inlineStr">
        <is>
          <t>22-0653</t>
        </is>
      </c>
      <c r="AA2695" s="418" t="inlineStr"/>
      <c r="AB2695" s="418" t="inlineStr">
        <is>
          <t>ក្រុមហ៊ុនក្រៅប្រទេស</t>
        </is>
      </c>
      <c r="AC2695" s="418" t="inlineStr">
        <is>
          <t>6042731882</t>
        </is>
      </c>
      <c r="AD2695" s="418" t="inlineStr">
        <is>
          <t>ខាហ្កោ ឌីណាមិច ឡូជីស្ទីក អ៊ិនសុី</t>
        </is>
      </c>
      <c r="AE2695" s="455" t="n">
        <v>64906400</v>
      </c>
      <c r="AF2695" s="455" t="n">
        <v>64906400</v>
      </c>
      <c r="AG2695" s="455" t="n">
        <v>0</v>
      </c>
      <c r="AH2695" s="455" t="n">
        <v>0</v>
      </c>
      <c r="AI2695" s="455" t="n">
        <v>0</v>
      </c>
      <c r="AJ2695" s="455" t="n">
        <v>0</v>
      </c>
      <c r="AK2695" s="455" t="n">
        <v>0</v>
      </c>
      <c r="AL2695" s="455" t="n">
        <v>0</v>
      </c>
      <c r="AM2695" s="455" t="n">
        <v>0</v>
      </c>
      <c r="AN2695" s="455" t="n">
        <v>0</v>
      </c>
      <c r="AO2695" s="455" t="n">
        <v>0</v>
      </c>
      <c r="AP2695" s="455" t="n">
        <v>0</v>
      </c>
      <c r="AQ2695" s="455" t="n">
        <v>0</v>
      </c>
      <c r="AR2695" s="418" t="inlineStr"/>
      <c r="AS2695" s="418" t="inlineStr">
        <is>
          <t>OCEAN FREIGHT</t>
        </is>
      </c>
      <c r="AT2695" s="418" t="inlineStr">
        <is>
          <t>បានប្រកាសពន្ធ</t>
        </is>
      </c>
    </row>
    <row r="2696">
      <c r="A2696" s="417" t="n">
        <v>2687</v>
      </c>
      <c r="B2696" s="418" t="inlineStr">
        <is>
          <t>Customs Clearance Fee and Trucking Fee</t>
        </is>
      </c>
      <c r="C2696" s="418" t="inlineStr">
        <is>
          <t>កំពង់ផែស្វយ័តក្រុងព្រះសីហនុ</t>
        </is>
      </c>
      <c r="D2696" s="418" t="inlineStr">
        <is>
          <t>L001-100044638</t>
        </is>
      </c>
      <c r="E2696" s="418" t="inlineStr">
        <is>
          <t>209030</t>
        </is>
      </c>
      <c r="F2696" s="419" t="n">
        <v>44754</v>
      </c>
      <c r="G2696" s="420" t="n">
        <v>1892</v>
      </c>
      <c r="H2696" s="418" t="n"/>
      <c r="I2696" s="455" t="n">
        <v>1892</v>
      </c>
      <c r="J2696" s="418">
        <f>IF(L2696&lt;&gt;"",L2696,K2696)</f>
        <v/>
      </c>
      <c r="K2696" s="418">
        <f>IF(AND(T2696=TRUE, U2696=TRUE, V2696=TRUE), IF(W2696&lt;-0.05, "អនុញ្ញាត (អ្នកផ្គត់ផ្គង់ប្រកាសខ្វះ)", "បានប្រកាស (អនុញ្ញាត)"), IF(AND(T2696=FALSE, U2696=FALSE, V2696=FALSE), "ព្យួរទុក (មិនមានទិន្នន័យ)", "ប្រកាសខុស (ព្យួរទុក)"))</f>
        <v/>
      </c>
      <c r="L2696" s="418" t="inlineStr"/>
      <c r="M2696" s="418" t="inlineStr"/>
      <c r="N2696" s="455" t="n"/>
      <c r="O2696" s="455">
        <f>IF(W2696&lt;0,AI2696,I2696)</f>
        <v/>
      </c>
      <c r="P2696" s="455">
        <f>I2696-O2696</f>
        <v/>
      </c>
      <c r="Q2696" s="418" t="n"/>
      <c r="R2696" s="418" t="inlineStr">
        <is>
          <t>209030</t>
        </is>
      </c>
      <c r="S2696" s="418" t="inlineStr"/>
      <c r="T2696" s="418">
        <f>R2696=S2696</f>
        <v/>
      </c>
      <c r="U2696" s="418">
        <f>AND(MONTH(F2696)=MONTH(Y2696), YEAR(F2696)=YEAR(Y2696))</f>
        <v/>
      </c>
      <c r="V2696" s="418">
        <f>AND(AC2696&lt;&gt;"", 'Company information'!D$4&lt;&gt;"", RIGHT(SUBSTITUTE(AC2696,"-",""),9)=RIGHT(SUBSTITUTE('Company information'!D$4,"-",""),9))</f>
        <v/>
      </c>
      <c r="W2696" s="418">
        <f>AI2696-I2696</f>
        <v/>
      </c>
      <c r="X2696" s="455" t="n"/>
      <c r="Y2696" s="417" t="n"/>
      <c r="Z2696" s="418" t="n"/>
      <c r="AA2696" s="418" t="n"/>
      <c r="AB2696" s="418" t="n"/>
      <c r="AC2696" s="418" t="n"/>
      <c r="AD2696" s="418" t="n"/>
      <c r="AE2696" s="455" t="n"/>
      <c r="AF2696" s="455" t="n"/>
      <c r="AG2696" s="455" t="n"/>
      <c r="AH2696" s="455" t="n"/>
      <c r="AI2696" s="455" t="n"/>
      <c r="AJ2696" s="455" t="n"/>
      <c r="AK2696" s="455" t="n"/>
      <c r="AL2696" s="455" t="n"/>
      <c r="AM2696" s="455" t="n"/>
      <c r="AN2696" s="455" t="n"/>
      <c r="AO2696" s="455" t="n"/>
      <c r="AP2696" s="455" t="n"/>
      <c r="AQ2696" s="455" t="n"/>
      <c r="AR2696" s="418" t="n"/>
      <c r="AS2696" s="418" t="n"/>
      <c r="AT2696" s="418" t="n"/>
    </row>
    <row r="2697">
      <c r="A2697" s="417" t="n">
        <v>2688</v>
      </c>
      <c r="B2697" s="418" t="inlineStr">
        <is>
          <t>Customs Clearance Fee</t>
        </is>
      </c>
      <c r="C2697" s="418" t="inlineStr">
        <is>
          <t>អាយធីអាយ អ៊ិនធើណេសិនណល ត្រេនស័្ពរថេសិន (ខេមបូឌា) ឯ.ក</t>
        </is>
      </c>
      <c r="D2697" s="418" t="inlineStr">
        <is>
          <t>K002-901800477</t>
        </is>
      </c>
      <c r="E2697" s="418" t="inlineStr">
        <is>
          <t>CAM223584</t>
        </is>
      </c>
      <c r="F2697" s="419" t="n">
        <v>44724</v>
      </c>
      <c r="G2697" s="420" t="n">
        <v>124933</v>
      </c>
      <c r="H2697" s="418" t="n"/>
      <c r="I2697" s="455" t="n">
        <v>124933</v>
      </c>
      <c r="J2697" s="418">
        <f>IF(L2697&lt;&gt;"",L2697,K2697)</f>
        <v/>
      </c>
      <c r="K2697" s="418">
        <f>IF(AND(T2697=TRUE, U2697=TRUE, V2697=TRUE), IF(W2697&lt;-0.05, "អនុញ្ញាត (អ្នកផ្គត់ផ្គង់ប្រកាសខ្វះ)", "បានប្រកាស (អនុញ្ញាត)"), IF(AND(T2697=FALSE, U2697=FALSE, V2697=FALSE), "ព្យួរទុក (មិនមានទិន្នន័យ)", "ប្រកាសខុស (ព្យួរទុក)"))</f>
        <v/>
      </c>
      <c r="L2697" s="418" t="inlineStr"/>
      <c r="M2697" s="418" t="inlineStr"/>
      <c r="N2697" s="455" t="n"/>
      <c r="O2697" s="455">
        <f>IF(W2697&lt;0,AI2697,I2697)</f>
        <v/>
      </c>
      <c r="P2697" s="455">
        <f>I2697-O2697</f>
        <v/>
      </c>
      <c r="Q2697" s="418" t="n"/>
      <c r="R2697" s="418" t="inlineStr">
        <is>
          <t>CAM223584</t>
        </is>
      </c>
      <c r="S2697" s="418" t="inlineStr">
        <is>
          <t>CAM223584</t>
        </is>
      </c>
      <c r="T2697" s="418">
        <f>R2697=S2697</f>
        <v/>
      </c>
      <c r="U2697" s="418">
        <f>AND(MONTH(F2697)=MONTH(Y2697), YEAR(F2697)=YEAR(Y2697))</f>
        <v/>
      </c>
      <c r="V2697" s="418">
        <f>AND(AC2697&lt;&gt;"", 'Company information'!D$4&lt;&gt;"", RIGHT(SUBSTITUTE(AC2697,"-",""),9)=RIGHT(SUBSTITUTE('Company information'!D$4,"-",""),9))</f>
        <v/>
      </c>
      <c r="W2697" s="418">
        <f>AI2697-I2697</f>
        <v/>
      </c>
      <c r="X2697" s="455" t="n"/>
      <c r="Y2697" s="419" t="n">
        <v>44901</v>
      </c>
      <c r="Z2697" s="418" t="inlineStr">
        <is>
          <t>CAM223584</t>
        </is>
      </c>
      <c r="AA2697" s="418" t="inlineStr"/>
      <c r="AB2697" s="418" t="inlineStr">
        <is>
          <t>បុគ្គលជាប់អាករ</t>
        </is>
      </c>
      <c r="AC2697" s="418" t="inlineStr">
        <is>
          <t>L001-100067123</t>
        </is>
      </c>
      <c r="AD2697" s="418" t="inlineStr">
        <is>
          <t>រីឡាយអេប៊ល សូស អ៊ិនដាសស្រ្ទៀល (ខេមបូឌា)</t>
        </is>
      </c>
      <c r="AE2697" s="455" t="n">
        <v>1374263</v>
      </c>
      <c r="AF2697" s="455" t="n">
        <v>1249330</v>
      </c>
      <c r="AG2697" s="455" t="n">
        <v>0</v>
      </c>
      <c r="AH2697" s="455" t="n">
        <v>0</v>
      </c>
      <c r="AI2697" s="455" t="n">
        <v>124933</v>
      </c>
      <c r="AJ2697" s="455" t="n">
        <v>0</v>
      </c>
      <c r="AK2697" s="455" t="n">
        <v>0</v>
      </c>
      <c r="AL2697" s="455" t="n">
        <v>0</v>
      </c>
      <c r="AM2697" s="455" t="n">
        <v>0</v>
      </c>
      <c r="AN2697" s="455" t="n">
        <v>0</v>
      </c>
      <c r="AO2697" s="455" t="n">
        <v>0</v>
      </c>
      <c r="AP2697" s="455" t="n">
        <v>0</v>
      </c>
      <c r="AQ2697" s="455" t="n">
        <v>0</v>
      </c>
      <c r="AR2697" s="418" t="inlineStr"/>
      <c r="AS2697" s="418" t="inlineStr">
        <is>
          <t>THC,DOC</t>
        </is>
      </c>
      <c r="AT2697" s="418" t="inlineStr">
        <is>
          <t>បានប្រកាសពន្ធ</t>
        </is>
      </c>
    </row>
    <row r="2698">
      <c r="A2698" s="417" t="n">
        <v>2689</v>
      </c>
      <c r="B2698" s="418" t="inlineStr">
        <is>
          <t>Customs Clearance Fee</t>
        </is>
      </c>
      <c r="C2698" s="418" t="inlineStr">
        <is>
          <t>ត្រេនស៍វើលដ៍ ត្រេនស្ព័រថេសិន (ខេមបូឌា)</t>
        </is>
      </c>
      <c r="D2698" s="418" t="inlineStr">
        <is>
          <t>L001-100080561</t>
        </is>
      </c>
      <c r="E2698" s="418" t="inlineStr">
        <is>
          <t>220652</t>
        </is>
      </c>
      <c r="F2698" s="419" t="n">
        <v>44693</v>
      </c>
      <c r="G2698" s="420" t="n">
        <v>125522</v>
      </c>
      <c r="H2698" s="418" t="n"/>
      <c r="I2698" s="455" t="n">
        <v>125522</v>
      </c>
      <c r="J2698" s="418">
        <f>IF(L2698&lt;&gt;"",L2698,K2698)</f>
        <v/>
      </c>
      <c r="K2698" s="418">
        <f>IF(AND(T2698=TRUE, U2698=TRUE, V2698=TRUE), IF(W2698&lt;-0.05, "អនុញ្ញាត (អ្នកផ្គត់ផ្គង់ប្រកាសខ្វះ)", "បានប្រកាស (អនុញ្ញាត)"), IF(AND(T2698=FALSE, U2698=FALSE, V2698=FALSE), "ព្យួរទុក (មិនមានទិន្នន័យ)", "ប្រកាសខុស (ព្យួរទុក)"))</f>
        <v/>
      </c>
      <c r="L2698" s="418" t="inlineStr"/>
      <c r="M2698" s="418" t="inlineStr"/>
      <c r="N2698" s="455" t="n"/>
      <c r="O2698" s="455">
        <f>IF(W2698&lt;0,AI2698,I2698)</f>
        <v/>
      </c>
      <c r="P2698" s="455">
        <f>I2698-O2698</f>
        <v/>
      </c>
      <c r="Q2698" s="418" t="n"/>
      <c r="R2698" s="418" t="inlineStr">
        <is>
          <t>220652</t>
        </is>
      </c>
      <c r="S2698" s="418" t="inlineStr">
        <is>
          <t>22-0652</t>
        </is>
      </c>
      <c r="T2698" s="418">
        <f>R2698=S2698</f>
        <v/>
      </c>
      <c r="U2698" s="418">
        <f>AND(MONTH(F2698)=MONTH(Y2698), YEAR(F2698)=YEAR(Y2698))</f>
        <v/>
      </c>
      <c r="V2698" s="418">
        <f>AND(AC2698&lt;&gt;"", 'Company information'!D$4&lt;&gt;"", RIGHT(SUBSTITUTE(AC2698,"-",""),9)=RIGHT(SUBSTITUTE('Company information'!D$4,"-",""),9))</f>
        <v/>
      </c>
      <c r="W2698" s="418">
        <f>AI2698-I2698</f>
        <v/>
      </c>
      <c r="X2698" s="455" t="n"/>
      <c r="Y2698" s="419" t="n">
        <v>44783</v>
      </c>
      <c r="Z2698" s="418" t="inlineStr">
        <is>
          <t>22-0652</t>
        </is>
      </c>
      <c r="AA2698" s="418" t="inlineStr"/>
      <c r="AB2698" s="418" t="inlineStr">
        <is>
          <t>បុគ្គលជាប់អាករ</t>
        </is>
      </c>
      <c r="AC2698" s="418" t="inlineStr">
        <is>
          <t>L001-150001827</t>
        </is>
      </c>
      <c r="AD2698" s="418" t="inlineStr">
        <is>
          <t>វីង យីង (ខេមបូឌា) ហ្គាមេន​ ហ្វាក់ធើរី អិលធីឌី</t>
        </is>
      </c>
      <c r="AE2698" s="455" t="n">
        <v>1988272</v>
      </c>
      <c r="AF2698" s="455" t="n">
        <v>1807520</v>
      </c>
      <c r="AG2698" s="455" t="n">
        <v>0</v>
      </c>
      <c r="AH2698" s="455" t="n">
        <v>0</v>
      </c>
      <c r="AI2698" s="455" t="n">
        <v>180752</v>
      </c>
      <c r="AJ2698" s="455" t="n">
        <v>0</v>
      </c>
      <c r="AK2698" s="455" t="n">
        <v>0</v>
      </c>
      <c r="AL2698" s="455" t="n">
        <v>0</v>
      </c>
      <c r="AM2698" s="455" t="n">
        <v>0</v>
      </c>
      <c r="AN2698" s="455" t="n">
        <v>0</v>
      </c>
      <c r="AO2698" s="455" t="n">
        <v>0</v>
      </c>
      <c r="AP2698" s="455" t="n">
        <v>0</v>
      </c>
      <c r="AQ2698" s="455" t="n">
        <v>0</v>
      </c>
      <c r="AR2698" s="418" t="inlineStr"/>
      <c r="AS2698" s="418" t="inlineStr">
        <is>
          <t>THC/DOCS/SERVICES/SEA/BL SURRENDER/ENS/VGM</t>
        </is>
      </c>
      <c r="AT2698" s="418" t="inlineStr">
        <is>
          <t>បានប្រកាសពន្ធ</t>
        </is>
      </c>
    </row>
    <row r="2699">
      <c r="A2699" s="417" t="n">
        <v>2690</v>
      </c>
      <c r="B2699" s="418" t="inlineStr">
        <is>
          <t>Customs Clearance Fee and Trucking Fee</t>
        </is>
      </c>
      <c r="C2699" s="418" t="inlineStr">
        <is>
          <t>តិច ស្រ៊ុន អ៊ឹមផត អ៊ិចផត &amp; ត្រេនស្ព័ត</t>
        </is>
      </c>
      <c r="D2699" s="418" t="inlineStr">
        <is>
          <t>L001-100045138</t>
        </is>
      </c>
      <c r="E2699" s="418" t="inlineStr">
        <is>
          <t>TSDP001252/22</t>
        </is>
      </c>
      <c r="F2699" s="419" t="n">
        <v>44846</v>
      </c>
      <c r="G2699" s="420" t="n">
        <v>7142</v>
      </c>
      <c r="H2699" s="418" t="n"/>
      <c r="I2699" s="455" t="n">
        <v>7142</v>
      </c>
      <c r="J2699" s="418">
        <f>IF(L2699&lt;&gt;"",L2699,K2699)</f>
        <v/>
      </c>
      <c r="K2699" s="418">
        <f>IF(AND(T2699=TRUE, U2699=TRUE, V2699=TRUE), IF(W2699&lt;-0.05, "អនុញ្ញាត (អ្នកផ្គត់ផ្គង់ប្រកាសខ្វះ)", "បានប្រកាស (អនុញ្ញាត)"), IF(AND(T2699=FALSE, U2699=FALSE, V2699=FALSE), "ព្យួរទុក (មិនមានទិន្នន័យ)", "ប្រកាសខុស (ព្យួរទុក)"))</f>
        <v/>
      </c>
      <c r="L2699" s="418" t="inlineStr"/>
      <c r="M2699" s="418" t="inlineStr"/>
      <c r="N2699" s="455" t="n"/>
      <c r="O2699" s="455">
        <f>IF(W2699&lt;0,AI2699,I2699)</f>
        <v/>
      </c>
      <c r="P2699" s="455">
        <f>I2699-O2699</f>
        <v/>
      </c>
      <c r="Q2699" s="418" t="n"/>
      <c r="R2699" s="418" t="inlineStr">
        <is>
          <t>TSDP001252/22</t>
        </is>
      </c>
      <c r="S2699" s="418" t="inlineStr"/>
      <c r="T2699" s="418">
        <f>R2699=S2699</f>
        <v/>
      </c>
      <c r="U2699" s="418">
        <f>AND(MONTH(F2699)=MONTH(Y2699), YEAR(F2699)=YEAR(Y2699))</f>
        <v/>
      </c>
      <c r="V2699" s="418">
        <f>AND(AC2699&lt;&gt;"", 'Company information'!D$4&lt;&gt;"", RIGHT(SUBSTITUTE(AC2699,"-",""),9)=RIGHT(SUBSTITUTE('Company information'!D$4,"-",""),9))</f>
        <v/>
      </c>
      <c r="W2699" s="418">
        <f>AI2699-I2699</f>
        <v/>
      </c>
      <c r="X2699" s="455" t="n"/>
      <c r="Y2699" s="417" t="n"/>
      <c r="Z2699" s="418" t="n"/>
      <c r="AA2699" s="418" t="n"/>
      <c r="AB2699" s="418" t="n"/>
      <c r="AC2699" s="418" t="n"/>
      <c r="AD2699" s="418" t="n"/>
      <c r="AE2699" s="455" t="n"/>
      <c r="AF2699" s="455" t="n"/>
      <c r="AG2699" s="455" t="n"/>
      <c r="AH2699" s="455" t="n"/>
      <c r="AI2699" s="455" t="n"/>
      <c r="AJ2699" s="455" t="n"/>
      <c r="AK2699" s="455" t="n"/>
      <c r="AL2699" s="455" t="n"/>
      <c r="AM2699" s="455" t="n"/>
      <c r="AN2699" s="455" t="n"/>
      <c r="AO2699" s="455" t="n"/>
      <c r="AP2699" s="455" t="n"/>
      <c r="AQ2699" s="455" t="n"/>
      <c r="AR2699" s="418" t="n"/>
      <c r="AS2699" s="418" t="n"/>
      <c r="AT2699" s="418" t="n"/>
    </row>
    <row r="2700">
      <c r="A2700" s="417" t="n">
        <v>2691</v>
      </c>
      <c r="B2700" s="418" t="inlineStr">
        <is>
          <t>Customs Clearance Fee and Trucking Fee</t>
        </is>
      </c>
      <c r="C2700" s="418" t="inlineStr">
        <is>
          <t>ម៉ីង លាំង ខូ អិលធីឌី</t>
        </is>
      </c>
      <c r="D2700" s="418" t="inlineStr">
        <is>
          <t>K009-100089860</t>
        </is>
      </c>
      <c r="E2700" s="418" t="inlineStr">
        <is>
          <t>004044</t>
        </is>
      </c>
      <c r="F2700" s="419" t="n">
        <v>44925</v>
      </c>
      <c r="G2700" s="420" t="n">
        <v>91809</v>
      </c>
      <c r="H2700" s="418" t="n"/>
      <c r="I2700" s="455" t="n">
        <v>91809</v>
      </c>
      <c r="J2700" s="418">
        <f>IF(L2700&lt;&gt;"",L2700,K2700)</f>
        <v/>
      </c>
      <c r="K2700" s="418">
        <f>IF(AND(T2700=TRUE, U2700=TRUE, V2700=TRUE), IF(W2700&lt;-0.05, "អនុញ្ញាត (អ្នកផ្គត់ផ្គង់ប្រកាសខ្វះ)", "បានប្រកាស (អនុញ្ញាត)"), IF(AND(T2700=FALSE, U2700=FALSE, V2700=FALSE), "ព្យួរទុក (មិនមានទិន្នន័យ)", "ប្រកាសខុស (ព្យួរទុក)"))</f>
        <v/>
      </c>
      <c r="L2700" s="418" t="inlineStr"/>
      <c r="M2700" s="418" t="inlineStr"/>
      <c r="N2700" s="455" t="n"/>
      <c r="O2700" s="455">
        <f>IF(W2700&lt;0,AI2700,I2700)</f>
        <v/>
      </c>
      <c r="P2700" s="455">
        <f>I2700-O2700</f>
        <v/>
      </c>
      <c r="Q2700" s="418" t="n"/>
      <c r="R2700" s="418" t="inlineStr">
        <is>
          <t>004044</t>
        </is>
      </c>
      <c r="S2700" s="418" t="inlineStr">
        <is>
          <t>004044</t>
        </is>
      </c>
      <c r="T2700" s="418">
        <f>R2700=S2700</f>
        <v/>
      </c>
      <c r="U2700" s="418">
        <f>AND(MONTH(F2700)=MONTH(Y2700), YEAR(F2700)=YEAR(Y2700))</f>
        <v/>
      </c>
      <c r="V2700" s="418">
        <f>AND(AC2700&lt;&gt;"", 'Company information'!D$4&lt;&gt;"", RIGHT(SUBSTITUTE(AC2700,"-",""),9)=RIGHT(SUBSTITUTE('Company information'!D$4,"-",""),9))</f>
        <v/>
      </c>
      <c r="W2700" s="418">
        <f>AI2700-I2700</f>
        <v/>
      </c>
      <c r="X2700" s="455" t="n"/>
      <c r="Y2700" s="419" t="n">
        <v>44925</v>
      </c>
      <c r="Z2700" s="418" t="inlineStr">
        <is>
          <t>004044</t>
        </is>
      </c>
      <c r="AA2700" s="418" t="inlineStr"/>
      <c r="AB2700" s="418" t="inlineStr">
        <is>
          <t>បុគ្គលជាប់អាករ</t>
        </is>
      </c>
      <c r="AC2700" s="418" t="inlineStr">
        <is>
          <t>L001-100067123</t>
        </is>
      </c>
      <c r="AD2700" s="418" t="inlineStr">
        <is>
          <t>រីឡាយអេប៊ល សូស អ៊ិនដាសស្រ្ទៀល (ខេមបូឌា)</t>
        </is>
      </c>
      <c r="AE2700" s="455" t="n">
        <v>1009900</v>
      </c>
      <c r="AF2700" s="455" t="n">
        <v>918091</v>
      </c>
      <c r="AG2700" s="455" t="n">
        <v>0</v>
      </c>
      <c r="AH2700" s="455" t="n">
        <v>0</v>
      </c>
      <c r="AI2700" s="455" t="n">
        <v>91809</v>
      </c>
      <c r="AJ2700" s="455" t="n">
        <v>0</v>
      </c>
      <c r="AK2700" s="455" t="n">
        <v>0</v>
      </c>
      <c r="AL2700" s="455" t="n">
        <v>0</v>
      </c>
      <c r="AM2700" s="455" t="n">
        <v>0</v>
      </c>
      <c r="AN2700" s="455" t="n">
        <v>0</v>
      </c>
      <c r="AO2700" s="455" t="n">
        <v>0</v>
      </c>
      <c r="AP2700" s="455" t="n">
        <v>0</v>
      </c>
      <c r="AQ2700" s="455" t="n">
        <v>0</v>
      </c>
      <c r="AR2700" s="418" t="inlineStr"/>
      <c r="AS2700" s="418" t="inlineStr">
        <is>
          <t>trucking</t>
        </is>
      </c>
      <c r="AT2700" s="418" t="inlineStr">
        <is>
          <t>បានប្រកាសពន្ធ</t>
        </is>
      </c>
    </row>
    <row r="2701">
      <c r="A2701" s="417" t="n">
        <v>2692</v>
      </c>
      <c r="B2701" s="418" t="inlineStr">
        <is>
          <t>Customs Clearance Fee and Trucking Fee</t>
        </is>
      </c>
      <c r="C2701" s="418" t="inlineStr">
        <is>
          <t>ម៉ីង លាំង ខូ អិលធីឌី</t>
        </is>
      </c>
      <c r="D2701" s="418" t="inlineStr">
        <is>
          <t>K009-100089860</t>
        </is>
      </c>
      <c r="E2701" s="418" t="inlineStr">
        <is>
          <t>004004</t>
        </is>
      </c>
      <c r="F2701" s="419" t="n">
        <v>44922</v>
      </c>
      <c r="G2701" s="420" t="n">
        <v>128768</v>
      </c>
      <c r="H2701" s="418" t="n"/>
      <c r="I2701" s="455" t="n">
        <v>128768</v>
      </c>
      <c r="J2701" s="418">
        <f>IF(L2701&lt;&gt;"",L2701,K2701)</f>
        <v/>
      </c>
      <c r="K2701" s="418">
        <f>IF(AND(T2701=TRUE, U2701=TRUE, V2701=TRUE), IF(W2701&lt;-0.05, "អនុញ្ញាត (អ្នកផ្គត់ផ្គង់ប្រកាសខ្វះ)", "បានប្រកាស (អនុញ្ញាត)"), IF(AND(T2701=FALSE, U2701=FALSE, V2701=FALSE), "ព្យួរទុក (មិនមានទិន្នន័យ)", "ប្រកាសខុស (ព្យួរទុក)"))</f>
        <v/>
      </c>
      <c r="L2701" s="418" t="inlineStr"/>
      <c r="M2701" s="418" t="inlineStr"/>
      <c r="N2701" s="455" t="n"/>
      <c r="O2701" s="455">
        <f>IF(W2701&lt;0,AI2701,I2701)</f>
        <v/>
      </c>
      <c r="P2701" s="455">
        <f>I2701-O2701</f>
        <v/>
      </c>
      <c r="Q2701" s="418" t="n"/>
      <c r="R2701" s="418" t="inlineStr">
        <is>
          <t>004004</t>
        </is>
      </c>
      <c r="S2701" s="418" t="inlineStr">
        <is>
          <t>004004</t>
        </is>
      </c>
      <c r="T2701" s="418">
        <f>R2701=S2701</f>
        <v/>
      </c>
      <c r="U2701" s="418">
        <f>AND(MONTH(F2701)=MONTH(Y2701), YEAR(F2701)=YEAR(Y2701))</f>
        <v/>
      </c>
      <c r="V2701" s="418">
        <f>AND(AC2701&lt;&gt;"", 'Company information'!D$4&lt;&gt;"", RIGHT(SUBSTITUTE(AC2701,"-",""),9)=RIGHT(SUBSTITUTE('Company information'!D$4,"-",""),9))</f>
        <v/>
      </c>
      <c r="W2701" s="418">
        <f>AI2701-I2701</f>
        <v/>
      </c>
      <c r="X2701" s="455" t="n"/>
      <c r="Y2701" s="419" t="n">
        <v>44922</v>
      </c>
      <c r="Z2701" s="418" t="inlineStr">
        <is>
          <t>004004</t>
        </is>
      </c>
      <c r="AA2701" s="418" t="inlineStr"/>
      <c r="AB2701" s="418" t="inlineStr">
        <is>
          <t>បុគ្គលជាប់អាករ</t>
        </is>
      </c>
      <c r="AC2701" s="418" t="inlineStr">
        <is>
          <t>L001-100067123</t>
        </is>
      </c>
      <c r="AD2701" s="418" t="inlineStr">
        <is>
          <t>រីឡាយអេប៊ល សូស អ៊ិនដាសស្រ្ទៀល (ខេមបូឌា)</t>
        </is>
      </c>
      <c r="AE2701" s="455" t="n">
        <v>1416450</v>
      </c>
      <c r="AF2701" s="455" t="n">
        <v>1287682</v>
      </c>
      <c r="AG2701" s="455" t="n">
        <v>0</v>
      </c>
      <c r="AH2701" s="455" t="n">
        <v>0</v>
      </c>
      <c r="AI2701" s="455" t="n">
        <v>128768</v>
      </c>
      <c r="AJ2701" s="455" t="n">
        <v>0</v>
      </c>
      <c r="AK2701" s="455" t="n">
        <v>0</v>
      </c>
      <c r="AL2701" s="455" t="n">
        <v>0</v>
      </c>
      <c r="AM2701" s="455" t="n">
        <v>0</v>
      </c>
      <c r="AN2701" s="455" t="n">
        <v>0</v>
      </c>
      <c r="AO2701" s="455" t="n">
        <v>0</v>
      </c>
      <c r="AP2701" s="455" t="n">
        <v>0</v>
      </c>
      <c r="AQ2701" s="455" t="n">
        <v>0</v>
      </c>
      <c r="AR2701" s="418" t="inlineStr"/>
      <c r="AS2701" s="418" t="inlineStr">
        <is>
          <t>trucking</t>
        </is>
      </c>
      <c r="AT2701" s="418" t="inlineStr">
        <is>
          <t>បានប្រកាសពន្ធ</t>
        </is>
      </c>
    </row>
    <row r="2702">
      <c r="A2702" s="417" t="n">
        <v>2693</v>
      </c>
      <c r="B2702" s="418" t="inlineStr">
        <is>
          <t>Customs Clearance Fee</t>
        </is>
      </c>
      <c r="C2702" s="418" t="inlineStr">
        <is>
          <t>ម៉ីង លាំង ខូ អិលធីឌី</t>
        </is>
      </c>
      <c r="D2702" s="418" t="inlineStr">
        <is>
          <t>K009-100089860</t>
        </is>
      </c>
      <c r="E2702" s="418" t="inlineStr">
        <is>
          <t>003065</t>
        </is>
      </c>
      <c r="F2702" s="419" t="n">
        <v>44915</v>
      </c>
      <c r="G2702" s="420" t="n">
        <v>91765</v>
      </c>
      <c r="H2702" s="418" t="n"/>
      <c r="I2702" s="455" t="n">
        <v>91765</v>
      </c>
      <c r="J2702" s="418">
        <f>IF(L2702&lt;&gt;"",L2702,K2702)</f>
        <v/>
      </c>
      <c r="K2702" s="418">
        <f>IF(AND(T2702=TRUE, U2702=TRUE, V2702=TRUE), IF(W2702&lt;-0.05, "អនុញ្ញាត (អ្នកផ្គត់ផ្គង់ប្រកាសខ្វះ)", "បានប្រកាស (អនុញ្ញាត)"), IF(AND(T2702=FALSE, U2702=FALSE, V2702=FALSE), "ព្យួរទុក (មិនមានទិន្នន័យ)", "ប្រកាសខុស (ព្យួរទុក)"))</f>
        <v/>
      </c>
      <c r="L2702" s="418" t="inlineStr"/>
      <c r="M2702" s="418" t="inlineStr"/>
      <c r="N2702" s="455" t="n"/>
      <c r="O2702" s="455">
        <f>IF(W2702&lt;0,AI2702,I2702)</f>
        <v/>
      </c>
      <c r="P2702" s="455">
        <f>I2702-O2702</f>
        <v/>
      </c>
      <c r="Q2702" s="418" t="n"/>
      <c r="R2702" s="418" t="inlineStr">
        <is>
          <t>003065</t>
        </is>
      </c>
      <c r="S2702" s="418" t="inlineStr">
        <is>
          <t>003065</t>
        </is>
      </c>
      <c r="T2702" s="418">
        <f>R2702=S2702</f>
        <v/>
      </c>
      <c r="U2702" s="418">
        <f>AND(MONTH(F2702)=MONTH(Y2702), YEAR(F2702)=YEAR(Y2702))</f>
        <v/>
      </c>
      <c r="V2702" s="418">
        <f>AND(AC2702&lt;&gt;"", 'Company information'!D$4&lt;&gt;"", RIGHT(SUBSTITUTE(AC2702,"-",""),9)=RIGHT(SUBSTITUTE('Company information'!D$4,"-",""),9))</f>
        <v/>
      </c>
      <c r="W2702" s="418">
        <f>AI2702-I2702</f>
        <v/>
      </c>
      <c r="X2702" s="455" t="n"/>
      <c r="Y2702" s="419" t="n">
        <v>44915</v>
      </c>
      <c r="Z2702" s="418" t="inlineStr">
        <is>
          <t>003065</t>
        </is>
      </c>
      <c r="AA2702" s="418" t="inlineStr"/>
      <c r="AB2702" s="418" t="inlineStr">
        <is>
          <t>បុគ្គលជាប់អាករ</t>
        </is>
      </c>
      <c r="AC2702" s="418" t="inlineStr">
        <is>
          <t>L001-100067123</t>
        </is>
      </c>
      <c r="AD2702" s="418" t="inlineStr">
        <is>
          <t>រីឡាយអេប៊ល សូស អ៊ិនដាសស្រ្ទៀល (ខេមបូឌា)</t>
        </is>
      </c>
      <c r="AE2702" s="455" t="n">
        <v>1009410</v>
      </c>
      <c r="AF2702" s="455" t="n">
        <v>917645</v>
      </c>
      <c r="AG2702" s="455" t="n">
        <v>0</v>
      </c>
      <c r="AH2702" s="455" t="n">
        <v>0</v>
      </c>
      <c r="AI2702" s="455" t="n">
        <v>91765</v>
      </c>
      <c r="AJ2702" s="455" t="n">
        <v>0</v>
      </c>
      <c r="AK2702" s="455" t="n">
        <v>0</v>
      </c>
      <c r="AL2702" s="455" t="n">
        <v>0</v>
      </c>
      <c r="AM2702" s="455" t="n">
        <v>0</v>
      </c>
      <c r="AN2702" s="455" t="n">
        <v>0</v>
      </c>
      <c r="AO2702" s="455" t="n">
        <v>0</v>
      </c>
      <c r="AP2702" s="455" t="n">
        <v>0</v>
      </c>
      <c r="AQ2702" s="455" t="n">
        <v>0</v>
      </c>
      <c r="AR2702" s="418" t="inlineStr"/>
      <c r="AS2702" s="418" t="inlineStr">
        <is>
          <t>trucking</t>
        </is>
      </c>
      <c r="AT2702" s="418" t="inlineStr">
        <is>
          <t>បានប្រកាសពន្ធ</t>
        </is>
      </c>
    </row>
    <row r="2703">
      <c r="A2703" s="417" t="n">
        <v>2694</v>
      </c>
      <c r="B2703" s="418" t="inlineStr">
        <is>
          <t>Customs Clearance Fee</t>
        </is>
      </c>
      <c r="C2703" s="418" t="inlineStr">
        <is>
          <t>ម៉ីង លាំង ខូ អិលធីឌី</t>
        </is>
      </c>
      <c r="D2703" s="418" t="inlineStr">
        <is>
          <t>K009-100089860</t>
        </is>
      </c>
      <c r="E2703" s="418" t="inlineStr">
        <is>
          <t>003064</t>
        </is>
      </c>
      <c r="F2703" s="419" t="n">
        <v>44915</v>
      </c>
      <c r="G2703" s="420" t="n">
        <v>91765</v>
      </c>
      <c r="H2703" s="418" t="n"/>
      <c r="I2703" s="455" t="n">
        <v>91765</v>
      </c>
      <c r="J2703" s="418">
        <f>IF(L2703&lt;&gt;"",L2703,K2703)</f>
        <v/>
      </c>
      <c r="K2703" s="418">
        <f>IF(AND(T2703=TRUE, U2703=TRUE, V2703=TRUE), IF(W2703&lt;-0.05, "អនុញ្ញាត (អ្នកផ្គត់ផ្គង់ប្រកាសខ្វះ)", "បានប្រកាស (អនុញ្ញាត)"), IF(AND(T2703=FALSE, U2703=FALSE, V2703=FALSE), "ព្យួរទុក (មិនមានទិន្នន័យ)", "ប្រកាសខុស (ព្យួរទុក)"))</f>
        <v/>
      </c>
      <c r="L2703" s="418" t="inlineStr"/>
      <c r="M2703" s="418" t="inlineStr"/>
      <c r="N2703" s="455" t="n"/>
      <c r="O2703" s="455">
        <f>IF(W2703&lt;0,AI2703,I2703)</f>
        <v/>
      </c>
      <c r="P2703" s="455">
        <f>I2703-O2703</f>
        <v/>
      </c>
      <c r="Q2703" s="418" t="n"/>
      <c r="R2703" s="418" t="inlineStr">
        <is>
          <t>003064</t>
        </is>
      </c>
      <c r="S2703" s="418" t="inlineStr">
        <is>
          <t>003064</t>
        </is>
      </c>
      <c r="T2703" s="418">
        <f>R2703=S2703</f>
        <v/>
      </c>
      <c r="U2703" s="418">
        <f>AND(MONTH(F2703)=MONTH(Y2703), YEAR(F2703)=YEAR(Y2703))</f>
        <v/>
      </c>
      <c r="V2703" s="418">
        <f>AND(AC2703&lt;&gt;"", 'Company information'!D$4&lt;&gt;"", RIGHT(SUBSTITUTE(AC2703,"-",""),9)=RIGHT(SUBSTITUTE('Company information'!D$4,"-",""),9))</f>
        <v/>
      </c>
      <c r="W2703" s="418">
        <f>AI2703-I2703</f>
        <v/>
      </c>
      <c r="X2703" s="455" t="n"/>
      <c r="Y2703" s="419" t="n">
        <v>44915</v>
      </c>
      <c r="Z2703" s="418" t="inlineStr">
        <is>
          <t>003064</t>
        </is>
      </c>
      <c r="AA2703" s="418" t="inlineStr"/>
      <c r="AB2703" s="418" t="inlineStr">
        <is>
          <t>បុគ្គលជាប់អាករ</t>
        </is>
      </c>
      <c r="AC2703" s="418" t="inlineStr">
        <is>
          <t>L001-100067123</t>
        </is>
      </c>
      <c r="AD2703" s="418" t="inlineStr">
        <is>
          <t>រីឡាយអេប៊ល សូស អ៊ិនដាសស្រ្ទៀល (ខេមបូឌា)</t>
        </is>
      </c>
      <c r="AE2703" s="455" t="n">
        <v>1009410</v>
      </c>
      <c r="AF2703" s="455" t="n">
        <v>917645</v>
      </c>
      <c r="AG2703" s="455" t="n">
        <v>0</v>
      </c>
      <c r="AH2703" s="455" t="n">
        <v>0</v>
      </c>
      <c r="AI2703" s="455" t="n">
        <v>91765</v>
      </c>
      <c r="AJ2703" s="455" t="n">
        <v>0</v>
      </c>
      <c r="AK2703" s="455" t="n">
        <v>0</v>
      </c>
      <c r="AL2703" s="455" t="n">
        <v>0</v>
      </c>
      <c r="AM2703" s="455" t="n">
        <v>0</v>
      </c>
      <c r="AN2703" s="455" t="n">
        <v>0</v>
      </c>
      <c r="AO2703" s="455" t="n">
        <v>0</v>
      </c>
      <c r="AP2703" s="455" t="n">
        <v>0</v>
      </c>
      <c r="AQ2703" s="455" t="n">
        <v>0</v>
      </c>
      <c r="AR2703" s="418" t="inlineStr"/>
      <c r="AS2703" s="418" t="inlineStr">
        <is>
          <t>trucking</t>
        </is>
      </c>
      <c r="AT2703" s="418" t="inlineStr">
        <is>
          <t>បានប្រកាសពន្ធ</t>
        </is>
      </c>
    </row>
    <row r="2704">
      <c r="A2704" s="417" t="n">
        <v>2695</v>
      </c>
      <c r="B2704" s="418" t="inlineStr">
        <is>
          <t>Gate Fee Charges</t>
        </is>
      </c>
      <c r="C2704" s="418" t="inlineStr">
        <is>
          <t>ម៉ីង លាំង ខូ អិលធីឌី</t>
        </is>
      </c>
      <c r="D2704" s="418" t="inlineStr">
        <is>
          <t>K009-100089860</t>
        </is>
      </c>
      <c r="E2704" s="418" t="inlineStr">
        <is>
          <t>003084</t>
        </is>
      </c>
      <c r="F2704" s="419" t="n">
        <v>44918</v>
      </c>
      <c r="G2704" s="420" t="n">
        <v>207757</v>
      </c>
      <c r="H2704" s="418" t="n"/>
      <c r="I2704" s="455" t="n">
        <v>207757</v>
      </c>
      <c r="J2704" s="418">
        <f>IF(L2704&lt;&gt;"",L2704,K2704)</f>
        <v/>
      </c>
      <c r="K2704" s="418">
        <f>IF(AND(T2704=TRUE, U2704=TRUE, V2704=TRUE), IF(W2704&lt;-0.05, "អនុញ្ញាត (អ្នកផ្គត់ផ្គង់ប្រកាសខ្វះ)", "បានប្រកាស (អនុញ្ញាត)"), IF(AND(T2704=FALSE, U2704=FALSE, V2704=FALSE), "ព្យួរទុក (មិនមានទិន្នន័យ)", "ប្រកាសខុស (ព្យួរទុក)"))</f>
        <v/>
      </c>
      <c r="L2704" s="418" t="inlineStr"/>
      <c r="M2704" s="418" t="inlineStr"/>
      <c r="N2704" s="455" t="n"/>
      <c r="O2704" s="455">
        <f>IF(W2704&lt;0,AI2704,I2704)</f>
        <v/>
      </c>
      <c r="P2704" s="455">
        <f>I2704-O2704</f>
        <v/>
      </c>
      <c r="Q2704" s="418" t="n"/>
      <c r="R2704" s="418" t="inlineStr">
        <is>
          <t>003084</t>
        </is>
      </c>
      <c r="S2704" s="418" t="inlineStr">
        <is>
          <t>003084</t>
        </is>
      </c>
      <c r="T2704" s="418">
        <f>R2704=S2704</f>
        <v/>
      </c>
      <c r="U2704" s="418">
        <f>AND(MONTH(F2704)=MONTH(Y2704), YEAR(F2704)=YEAR(Y2704))</f>
        <v/>
      </c>
      <c r="V2704" s="418">
        <f>AND(AC2704&lt;&gt;"", 'Company information'!D$4&lt;&gt;"", RIGHT(SUBSTITUTE(AC2704,"-",""),9)=RIGHT(SUBSTITUTE('Company information'!D$4,"-",""),9))</f>
        <v/>
      </c>
      <c r="W2704" s="418">
        <f>AI2704-I2704</f>
        <v/>
      </c>
      <c r="X2704" s="455" t="n"/>
      <c r="Y2704" s="419" t="n">
        <v>44918</v>
      </c>
      <c r="Z2704" s="418" t="inlineStr">
        <is>
          <t>003084</t>
        </is>
      </c>
      <c r="AA2704" s="418" t="inlineStr"/>
      <c r="AB2704" s="418" t="inlineStr">
        <is>
          <t>បុគ្គលជាប់អាករ</t>
        </is>
      </c>
      <c r="AC2704" s="418" t="inlineStr">
        <is>
          <t>L001-100067123</t>
        </is>
      </c>
      <c r="AD2704" s="418" t="inlineStr">
        <is>
          <t>រីឡាយអេប៊ល សូស អ៊ិនដាសស្រ្ទៀល (ខេមបូឌា)</t>
        </is>
      </c>
      <c r="AE2704" s="455" t="n">
        <v>2285327</v>
      </c>
      <c r="AF2704" s="455" t="n">
        <v>2077570</v>
      </c>
      <c r="AG2704" s="455" t="n">
        <v>0</v>
      </c>
      <c r="AH2704" s="455" t="n">
        <v>0</v>
      </c>
      <c r="AI2704" s="455" t="n">
        <v>207757</v>
      </c>
      <c r="AJ2704" s="455" t="n">
        <v>0</v>
      </c>
      <c r="AK2704" s="455" t="n">
        <v>0</v>
      </c>
      <c r="AL2704" s="455" t="n">
        <v>0</v>
      </c>
      <c r="AM2704" s="455" t="n">
        <v>0</v>
      </c>
      <c r="AN2704" s="455" t="n">
        <v>0</v>
      </c>
      <c r="AO2704" s="455" t="n">
        <v>0</v>
      </c>
      <c r="AP2704" s="455" t="n">
        <v>0</v>
      </c>
      <c r="AQ2704" s="455" t="n">
        <v>0</v>
      </c>
      <c r="AR2704" s="418" t="inlineStr"/>
      <c r="AS2704" s="418" t="inlineStr">
        <is>
          <t>trucking</t>
        </is>
      </c>
      <c r="AT2704" s="418" t="inlineStr">
        <is>
          <t>បានប្រកាសពន្ធ</t>
        </is>
      </c>
    </row>
    <row r="2705">
      <c r="A2705" s="417" t="n">
        <v>2696</v>
      </c>
      <c r="B2705" s="418" t="inlineStr">
        <is>
          <t>Lift-On and Gate Fee Charges</t>
        </is>
      </c>
      <c r="C2705" s="418" t="inlineStr">
        <is>
          <t>ម៉ីង លាំង ខូ អិលធីឌី</t>
        </is>
      </c>
      <c r="D2705" s="418" t="inlineStr">
        <is>
          <t>K009-100089860</t>
        </is>
      </c>
      <c r="E2705" s="418" t="inlineStr">
        <is>
          <t>003093</t>
        </is>
      </c>
      <c r="F2705" s="419" t="n">
        <v>44918</v>
      </c>
      <c r="G2705" s="420" t="n">
        <v>406052</v>
      </c>
      <c r="H2705" s="418" t="n"/>
      <c r="I2705" s="455" t="n">
        <v>406052</v>
      </c>
      <c r="J2705" s="418">
        <f>IF(L2705&lt;&gt;"",L2705,K2705)</f>
        <v/>
      </c>
      <c r="K2705" s="418">
        <f>IF(AND(T2705=TRUE, U2705=TRUE, V2705=TRUE), IF(W2705&lt;-0.05, "អនុញ្ញាត (អ្នកផ្គត់ផ្គង់ប្រកាសខ្វះ)", "បានប្រកាស (អនុញ្ញាត)"), IF(AND(T2705=FALSE, U2705=FALSE, V2705=FALSE), "ព្យួរទុក (មិនមានទិន្នន័យ)", "ប្រកាសខុស (ព្យួរទុក)"))</f>
        <v/>
      </c>
      <c r="L2705" s="418" t="inlineStr"/>
      <c r="M2705" s="418" t="inlineStr"/>
      <c r="N2705" s="455" t="n"/>
      <c r="O2705" s="455">
        <f>IF(W2705&lt;0,AI2705,I2705)</f>
        <v/>
      </c>
      <c r="P2705" s="455">
        <f>I2705-O2705</f>
        <v/>
      </c>
      <c r="Q2705" s="418" t="n"/>
      <c r="R2705" s="418" t="inlineStr">
        <is>
          <t>003093</t>
        </is>
      </c>
      <c r="S2705" s="418" t="inlineStr">
        <is>
          <t>003093</t>
        </is>
      </c>
      <c r="T2705" s="418">
        <f>R2705=S2705</f>
        <v/>
      </c>
      <c r="U2705" s="418">
        <f>AND(MONTH(F2705)=MONTH(Y2705), YEAR(F2705)=YEAR(Y2705))</f>
        <v/>
      </c>
      <c r="V2705" s="418">
        <f>AND(AC2705&lt;&gt;"", 'Company information'!D$4&lt;&gt;"", RIGHT(SUBSTITUTE(AC2705,"-",""),9)=RIGHT(SUBSTITUTE('Company information'!D$4,"-",""),9))</f>
        <v/>
      </c>
      <c r="W2705" s="418">
        <f>AI2705-I2705</f>
        <v/>
      </c>
      <c r="X2705" s="455" t="n"/>
      <c r="Y2705" s="419" t="n">
        <v>44918</v>
      </c>
      <c r="Z2705" s="418" t="inlineStr">
        <is>
          <t>003093</t>
        </is>
      </c>
      <c r="AA2705" s="418" t="inlineStr"/>
      <c r="AB2705" s="418" t="inlineStr">
        <is>
          <t>បុគ្គលជាប់អាករ</t>
        </is>
      </c>
      <c r="AC2705" s="418" t="inlineStr">
        <is>
          <t>L001-100067123</t>
        </is>
      </c>
      <c r="AD2705" s="418" t="inlineStr">
        <is>
          <t>រីឡាយអេប៊ល សូស អ៊ិនដាសស្រ្ទៀល (ខេមបូឌា)</t>
        </is>
      </c>
      <c r="AE2705" s="455" t="n">
        <v>4466570</v>
      </c>
      <c r="AF2705" s="455" t="n">
        <v>4060518</v>
      </c>
      <c r="AG2705" s="455" t="n">
        <v>0</v>
      </c>
      <c r="AH2705" s="455" t="n">
        <v>0</v>
      </c>
      <c r="AI2705" s="455" t="n">
        <v>406052</v>
      </c>
      <c r="AJ2705" s="455" t="n">
        <v>0</v>
      </c>
      <c r="AK2705" s="455" t="n">
        <v>0</v>
      </c>
      <c r="AL2705" s="455" t="n">
        <v>0</v>
      </c>
      <c r="AM2705" s="455" t="n">
        <v>0</v>
      </c>
      <c r="AN2705" s="455" t="n">
        <v>0</v>
      </c>
      <c r="AO2705" s="455" t="n">
        <v>0</v>
      </c>
      <c r="AP2705" s="455" t="n">
        <v>0</v>
      </c>
      <c r="AQ2705" s="455" t="n">
        <v>0</v>
      </c>
      <c r="AR2705" s="418" t="inlineStr"/>
      <c r="AS2705" s="418" t="inlineStr">
        <is>
          <t>trucking</t>
        </is>
      </c>
      <c r="AT2705" s="418" t="inlineStr">
        <is>
          <t>បានប្រកាសពន្ធ</t>
        </is>
      </c>
    </row>
    <row r="2706">
      <c r="A2706" s="417" t="n">
        <v>2697</v>
      </c>
      <c r="B2706" s="418" t="inlineStr">
        <is>
          <t>Charge from Warehouse/cy to trucks</t>
        </is>
      </c>
      <c r="C2706" s="418" t="inlineStr">
        <is>
          <t>ម៉ីង លាំង ខូ អិលធីឌី</t>
        </is>
      </c>
      <c r="D2706" s="418" t="inlineStr">
        <is>
          <t>K009-100089860</t>
        </is>
      </c>
      <c r="E2706" s="418" t="inlineStr">
        <is>
          <t>003092</t>
        </is>
      </c>
      <c r="F2706" s="419" t="n">
        <v>44918</v>
      </c>
      <c r="G2706" s="420" t="n">
        <v>67058</v>
      </c>
      <c r="H2706" s="418" t="n"/>
      <c r="I2706" s="455" t="n">
        <v>67058</v>
      </c>
      <c r="J2706" s="418">
        <f>IF(L2706&lt;&gt;"",L2706,K2706)</f>
        <v/>
      </c>
      <c r="K2706" s="418">
        <f>IF(AND(T2706=TRUE, U2706=TRUE, V2706=TRUE), IF(W2706&lt;-0.05, "អនុញ្ញាត (អ្នកផ្គត់ផ្គង់ប្រកាសខ្វះ)", "បានប្រកាស (អនុញ្ញាត)"), IF(AND(T2706=FALSE, U2706=FALSE, V2706=FALSE), "ព្យួរទុក (មិនមានទិន្នន័យ)", "ប្រកាសខុស (ព្យួរទុក)"))</f>
        <v/>
      </c>
      <c r="L2706" s="418" t="inlineStr"/>
      <c r="M2706" s="418" t="inlineStr"/>
      <c r="N2706" s="455" t="n"/>
      <c r="O2706" s="455">
        <f>IF(W2706&lt;0,AI2706,I2706)</f>
        <v/>
      </c>
      <c r="P2706" s="455">
        <f>I2706-O2706</f>
        <v/>
      </c>
      <c r="Q2706" s="418" t="n"/>
      <c r="R2706" s="418" t="inlineStr">
        <is>
          <t>003092</t>
        </is>
      </c>
      <c r="S2706" s="418" t="inlineStr">
        <is>
          <t>003092</t>
        </is>
      </c>
      <c r="T2706" s="418">
        <f>R2706=S2706</f>
        <v/>
      </c>
      <c r="U2706" s="418">
        <f>AND(MONTH(F2706)=MONTH(Y2706), YEAR(F2706)=YEAR(Y2706))</f>
        <v/>
      </c>
      <c r="V2706" s="418">
        <f>AND(AC2706&lt;&gt;"", 'Company information'!D$4&lt;&gt;"", RIGHT(SUBSTITUTE(AC2706,"-",""),9)=RIGHT(SUBSTITUTE('Company information'!D$4,"-",""),9))</f>
        <v/>
      </c>
      <c r="W2706" s="418">
        <f>AI2706-I2706</f>
        <v/>
      </c>
      <c r="X2706" s="455" t="n"/>
      <c r="Y2706" s="419" t="n">
        <v>44896</v>
      </c>
      <c r="Z2706" s="418" t="inlineStr">
        <is>
          <t>003092</t>
        </is>
      </c>
      <c r="AA2706" s="418" t="inlineStr"/>
      <c r="AB2706" s="418" t="inlineStr">
        <is>
          <t>បុគ្គលជាប់អាករ</t>
        </is>
      </c>
      <c r="AC2706" s="418" t="inlineStr">
        <is>
          <t>L001-100067123</t>
        </is>
      </c>
      <c r="AD2706" s="418" t="inlineStr">
        <is>
          <t>រីឡាយអេប៊ល សូស អ៊ិនដាសស្រ្ទៀល (ខេមបូឌា)</t>
        </is>
      </c>
      <c r="AE2706" s="455" t="n">
        <v>737640</v>
      </c>
      <c r="AF2706" s="455" t="n">
        <v>670582</v>
      </c>
      <c r="AG2706" s="455" t="n">
        <v>0</v>
      </c>
      <c r="AH2706" s="455" t="n">
        <v>0</v>
      </c>
      <c r="AI2706" s="455" t="n">
        <v>67058</v>
      </c>
      <c r="AJ2706" s="455" t="n">
        <v>0</v>
      </c>
      <c r="AK2706" s="455" t="n">
        <v>0</v>
      </c>
      <c r="AL2706" s="455" t="n">
        <v>0</v>
      </c>
      <c r="AM2706" s="455" t="n">
        <v>0</v>
      </c>
      <c r="AN2706" s="455" t="n">
        <v>0</v>
      </c>
      <c r="AO2706" s="455" t="n">
        <v>0</v>
      </c>
      <c r="AP2706" s="455" t="n">
        <v>0</v>
      </c>
      <c r="AQ2706" s="455" t="n">
        <v>0</v>
      </c>
      <c r="AR2706" s="418" t="inlineStr"/>
      <c r="AS2706" s="418" t="inlineStr">
        <is>
          <t>trucking</t>
        </is>
      </c>
      <c r="AT2706" s="418" t="inlineStr">
        <is>
          <t>បានប្រកាសពន្ធ</t>
        </is>
      </c>
    </row>
    <row r="2707">
      <c r="A2707" s="417" t="n">
        <v>2698</v>
      </c>
      <c r="B2707" s="418" t="inlineStr">
        <is>
          <t>Lift-On &amp; Gate Fee Charge</t>
        </is>
      </c>
      <c r="C2707" s="418" t="inlineStr">
        <is>
          <t>ម៉ីង លាំង ខូ អិលធីឌី</t>
        </is>
      </c>
      <c r="D2707" s="418" t="inlineStr">
        <is>
          <t>K009-100089860</t>
        </is>
      </c>
      <c r="E2707" s="418" t="inlineStr">
        <is>
          <t>003091</t>
        </is>
      </c>
      <c r="F2707" s="419" t="n">
        <v>44918</v>
      </c>
      <c r="G2707" s="420" t="n">
        <v>159212</v>
      </c>
      <c r="H2707" s="418" t="n"/>
      <c r="I2707" s="455" t="n">
        <v>159212</v>
      </c>
      <c r="J2707" s="418">
        <f>IF(L2707&lt;&gt;"",L2707,K2707)</f>
        <v/>
      </c>
      <c r="K2707" s="418">
        <f>IF(AND(T2707=TRUE, U2707=TRUE, V2707=TRUE), IF(W2707&lt;-0.05, "អនុញ្ញាត (អ្នកផ្គត់ផ្គង់ប្រកាសខ្វះ)", "បានប្រកាស (អនុញ្ញាត)"), IF(AND(T2707=FALSE, U2707=FALSE, V2707=FALSE), "ព្យួរទុក (មិនមានទិន្នន័យ)", "ប្រកាសខុស (ព្យួរទុក)"))</f>
        <v/>
      </c>
      <c r="L2707" s="418" t="inlineStr"/>
      <c r="M2707" s="418" t="inlineStr"/>
      <c r="N2707" s="455" t="n"/>
      <c r="O2707" s="455">
        <f>IF(W2707&lt;0,AI2707,I2707)</f>
        <v/>
      </c>
      <c r="P2707" s="455">
        <f>I2707-O2707</f>
        <v/>
      </c>
      <c r="Q2707" s="418" t="n"/>
      <c r="R2707" s="418" t="inlineStr">
        <is>
          <t>003091</t>
        </is>
      </c>
      <c r="S2707" s="418" t="inlineStr">
        <is>
          <t>003091</t>
        </is>
      </c>
      <c r="T2707" s="418">
        <f>R2707=S2707</f>
        <v/>
      </c>
      <c r="U2707" s="418">
        <f>AND(MONTH(F2707)=MONTH(Y2707), YEAR(F2707)=YEAR(Y2707))</f>
        <v/>
      </c>
      <c r="V2707" s="418">
        <f>AND(AC2707&lt;&gt;"", 'Company information'!D$4&lt;&gt;"", RIGHT(SUBSTITUTE(AC2707,"-",""),9)=RIGHT(SUBSTITUTE('Company information'!D$4,"-",""),9))</f>
        <v/>
      </c>
      <c r="W2707" s="418">
        <f>AI2707-I2707</f>
        <v/>
      </c>
      <c r="X2707" s="455" t="n"/>
      <c r="Y2707" s="419" t="n">
        <v>44918</v>
      </c>
      <c r="Z2707" s="418" t="inlineStr">
        <is>
          <t>003091</t>
        </is>
      </c>
      <c r="AA2707" s="418" t="inlineStr"/>
      <c r="AB2707" s="418" t="inlineStr">
        <is>
          <t>បុគ្គលជាប់អាករ</t>
        </is>
      </c>
      <c r="AC2707" s="418" t="inlineStr">
        <is>
          <t>L001-100067123</t>
        </is>
      </c>
      <c r="AD2707" s="418" t="inlineStr">
        <is>
          <t>រីឡាយអេប៊ល សូស អ៊ិនដាសស្រ្ទៀល (ខេមបូឌា)</t>
        </is>
      </c>
      <c r="AE2707" s="455" t="n">
        <v>1751330</v>
      </c>
      <c r="AF2707" s="455" t="n">
        <v>1592118</v>
      </c>
      <c r="AG2707" s="455" t="n">
        <v>0</v>
      </c>
      <c r="AH2707" s="455" t="n">
        <v>0</v>
      </c>
      <c r="AI2707" s="455" t="n">
        <v>159212</v>
      </c>
      <c r="AJ2707" s="455" t="n">
        <v>0</v>
      </c>
      <c r="AK2707" s="455" t="n">
        <v>0</v>
      </c>
      <c r="AL2707" s="455" t="n">
        <v>0</v>
      </c>
      <c r="AM2707" s="455" t="n">
        <v>0</v>
      </c>
      <c r="AN2707" s="455" t="n">
        <v>0</v>
      </c>
      <c r="AO2707" s="455" t="n">
        <v>0</v>
      </c>
      <c r="AP2707" s="455" t="n">
        <v>0</v>
      </c>
      <c r="AQ2707" s="455" t="n">
        <v>0</v>
      </c>
      <c r="AR2707" s="418" t="inlineStr"/>
      <c r="AS2707" s="418" t="inlineStr">
        <is>
          <t>trucking</t>
        </is>
      </c>
      <c r="AT2707" s="418" t="inlineStr">
        <is>
          <t>បានប្រកាសពន្ធ</t>
        </is>
      </c>
    </row>
    <row r="2708">
      <c r="A2708" s="417" t="n">
        <v>2699</v>
      </c>
      <c r="B2708" s="418" t="inlineStr">
        <is>
          <t>Transfer charge</t>
        </is>
      </c>
      <c r="C2708" s="418" t="inlineStr">
        <is>
          <t>ម៉ីង លាំង ខូ អិលធីឌី</t>
        </is>
      </c>
      <c r="D2708" s="418" t="inlineStr">
        <is>
          <t>K009-100089860</t>
        </is>
      </c>
      <c r="E2708" s="418" t="inlineStr">
        <is>
          <t>003045</t>
        </is>
      </c>
      <c r="F2708" s="419" t="n">
        <v>44915</v>
      </c>
      <c r="G2708" s="420" t="n">
        <v>91765</v>
      </c>
      <c r="H2708" s="418" t="n"/>
      <c r="I2708" s="455" t="n">
        <v>91765</v>
      </c>
      <c r="J2708" s="418">
        <f>IF(L2708&lt;&gt;"",L2708,K2708)</f>
        <v/>
      </c>
      <c r="K2708" s="418">
        <f>IF(AND(T2708=TRUE, U2708=TRUE, V2708=TRUE), IF(W2708&lt;-0.05, "អនុញ្ញាត (អ្នកផ្គត់ផ្គង់ប្រកាសខ្វះ)", "បានប្រកាស (អនុញ្ញាត)"), IF(AND(T2708=FALSE, U2708=FALSE, V2708=FALSE), "ព្យួរទុក (មិនមានទិន្នន័យ)", "ប្រកាសខុស (ព្យួរទុក)"))</f>
        <v/>
      </c>
      <c r="L2708" s="418" t="inlineStr"/>
      <c r="M2708" s="418" t="inlineStr"/>
      <c r="N2708" s="455" t="n"/>
      <c r="O2708" s="455">
        <f>IF(W2708&lt;0,AI2708,I2708)</f>
        <v/>
      </c>
      <c r="P2708" s="455">
        <f>I2708-O2708</f>
        <v/>
      </c>
      <c r="Q2708" s="418" t="n"/>
      <c r="R2708" s="418" t="inlineStr">
        <is>
          <t>003045</t>
        </is>
      </c>
      <c r="S2708" s="418" t="inlineStr">
        <is>
          <t>003045</t>
        </is>
      </c>
      <c r="T2708" s="418">
        <f>R2708=S2708</f>
        <v/>
      </c>
      <c r="U2708" s="418">
        <f>AND(MONTH(F2708)=MONTH(Y2708), YEAR(F2708)=YEAR(Y2708))</f>
        <v/>
      </c>
      <c r="V2708" s="418">
        <f>AND(AC2708&lt;&gt;"", 'Company information'!D$4&lt;&gt;"", RIGHT(SUBSTITUTE(AC2708,"-",""),9)=RIGHT(SUBSTITUTE('Company information'!D$4,"-",""),9))</f>
        <v/>
      </c>
      <c r="W2708" s="418">
        <f>AI2708-I2708</f>
        <v/>
      </c>
      <c r="X2708" s="455" t="n"/>
      <c r="Y2708" s="419" t="n">
        <v>44915</v>
      </c>
      <c r="Z2708" s="418" t="inlineStr">
        <is>
          <t>003045</t>
        </is>
      </c>
      <c r="AA2708" s="418" t="inlineStr"/>
      <c r="AB2708" s="418" t="inlineStr">
        <is>
          <t>បុគ្គលជាប់អាករ</t>
        </is>
      </c>
      <c r="AC2708" s="418" t="inlineStr">
        <is>
          <t>L001-100067123</t>
        </is>
      </c>
      <c r="AD2708" s="418" t="inlineStr">
        <is>
          <t>រីឡាយអេប៊ល សូស អ៊ិនដាសស្រ្ទៀល (ខេមបូឌា)</t>
        </is>
      </c>
      <c r="AE2708" s="455" t="n">
        <v>1009410</v>
      </c>
      <c r="AF2708" s="455" t="n">
        <v>917645</v>
      </c>
      <c r="AG2708" s="455" t="n">
        <v>0</v>
      </c>
      <c r="AH2708" s="455" t="n">
        <v>0</v>
      </c>
      <c r="AI2708" s="455" t="n">
        <v>91765</v>
      </c>
      <c r="AJ2708" s="455" t="n">
        <v>0</v>
      </c>
      <c r="AK2708" s="455" t="n">
        <v>0</v>
      </c>
      <c r="AL2708" s="455" t="n">
        <v>0</v>
      </c>
      <c r="AM2708" s="455" t="n">
        <v>0</v>
      </c>
      <c r="AN2708" s="455" t="n">
        <v>0</v>
      </c>
      <c r="AO2708" s="455" t="n">
        <v>0</v>
      </c>
      <c r="AP2708" s="455" t="n">
        <v>0</v>
      </c>
      <c r="AQ2708" s="455" t="n">
        <v>0</v>
      </c>
      <c r="AR2708" s="418" t="inlineStr"/>
      <c r="AS2708" s="418" t="inlineStr">
        <is>
          <t>trucking</t>
        </is>
      </c>
      <c r="AT2708" s="418" t="inlineStr">
        <is>
          <t>បានប្រកាសពន្ធ</t>
        </is>
      </c>
    </row>
    <row r="2709">
      <c r="A2709" s="417" t="n">
        <v>2700</v>
      </c>
      <c r="B2709" s="418" t="inlineStr">
        <is>
          <t>Transfer charge</t>
        </is>
      </c>
      <c r="C2709" s="418" t="inlineStr">
        <is>
          <t>ម៉ីង លាំង ខូ អិលធីឌី</t>
        </is>
      </c>
      <c r="D2709" s="418" t="inlineStr">
        <is>
          <t>K009-100089860</t>
        </is>
      </c>
      <c r="E2709" s="418" t="inlineStr">
        <is>
          <t>002962</t>
        </is>
      </c>
      <c r="F2709" s="419" t="n">
        <v>44907</v>
      </c>
      <c r="G2709" s="420" t="n">
        <v>228716</v>
      </c>
      <c r="H2709" s="418" t="n"/>
      <c r="I2709" s="455" t="n">
        <v>228716</v>
      </c>
      <c r="J2709" s="418">
        <f>IF(L2709&lt;&gt;"",L2709,K2709)</f>
        <v/>
      </c>
      <c r="K2709" s="418">
        <f>IF(AND(T2709=TRUE, U2709=TRUE, V2709=TRUE), IF(W2709&lt;-0.05, "អនុញ្ញាត (អ្នកផ្គត់ផ្គង់ប្រកាសខ្វះ)", "បានប្រកាស (អនុញ្ញាត)"), IF(AND(T2709=FALSE, U2709=FALSE, V2709=FALSE), "ព្យួរទុក (មិនមានទិន្នន័យ)", "ប្រកាសខុស (ព្យួរទុក)"))</f>
        <v/>
      </c>
      <c r="L2709" s="418" t="inlineStr"/>
      <c r="M2709" s="418" t="inlineStr"/>
      <c r="N2709" s="455" t="n"/>
      <c r="O2709" s="455">
        <f>IF(W2709&lt;0,AI2709,I2709)</f>
        <v/>
      </c>
      <c r="P2709" s="455">
        <f>I2709-O2709</f>
        <v/>
      </c>
      <c r="Q2709" s="418" t="n"/>
      <c r="R2709" s="418" t="inlineStr">
        <is>
          <t>002962</t>
        </is>
      </c>
      <c r="S2709" s="418" t="inlineStr">
        <is>
          <t>002962</t>
        </is>
      </c>
      <c r="T2709" s="418">
        <f>R2709=S2709</f>
        <v/>
      </c>
      <c r="U2709" s="418">
        <f>AND(MONTH(F2709)=MONTH(Y2709), YEAR(F2709)=YEAR(Y2709))</f>
        <v/>
      </c>
      <c r="V2709" s="418">
        <f>AND(AC2709&lt;&gt;"", 'Company information'!D$4&lt;&gt;"", RIGHT(SUBSTITUTE(AC2709,"-",""),9)=RIGHT(SUBSTITUTE('Company information'!D$4,"-",""),9))</f>
        <v/>
      </c>
      <c r="W2709" s="418">
        <f>AI2709-I2709</f>
        <v/>
      </c>
      <c r="X2709" s="455" t="n"/>
      <c r="Y2709" s="419" t="n">
        <v>44907</v>
      </c>
      <c r="Z2709" s="418" t="inlineStr">
        <is>
          <t>002962</t>
        </is>
      </c>
      <c r="AA2709" s="418" t="inlineStr"/>
      <c r="AB2709" s="418" t="inlineStr">
        <is>
          <t>បុគ្គលជាប់អាករ</t>
        </is>
      </c>
      <c r="AC2709" s="418" t="inlineStr">
        <is>
          <t>L001-100067123</t>
        </is>
      </c>
      <c r="AD2709" s="418" t="inlineStr">
        <is>
          <t>រីឡាយអេប៊ល សូស អ៊ិនដាសស្រ្ទៀល (ខេមបូឌា)</t>
        </is>
      </c>
      <c r="AE2709" s="455" t="n">
        <v>2515871</v>
      </c>
      <c r="AF2709" s="455" t="n">
        <v>2287155</v>
      </c>
      <c r="AG2709" s="455" t="n">
        <v>0</v>
      </c>
      <c r="AH2709" s="455" t="n">
        <v>0</v>
      </c>
      <c r="AI2709" s="455" t="n">
        <v>228716</v>
      </c>
      <c r="AJ2709" s="455" t="n">
        <v>0</v>
      </c>
      <c r="AK2709" s="455" t="n">
        <v>0</v>
      </c>
      <c r="AL2709" s="455" t="n">
        <v>0</v>
      </c>
      <c r="AM2709" s="455" t="n">
        <v>0</v>
      </c>
      <c r="AN2709" s="455" t="n">
        <v>0</v>
      </c>
      <c r="AO2709" s="455" t="n">
        <v>0</v>
      </c>
      <c r="AP2709" s="455" t="n">
        <v>0</v>
      </c>
      <c r="AQ2709" s="455" t="n">
        <v>0</v>
      </c>
      <c r="AR2709" s="418" t="inlineStr"/>
      <c r="AS2709" s="418" t="inlineStr">
        <is>
          <t>trucking</t>
        </is>
      </c>
      <c r="AT2709" s="418" t="inlineStr">
        <is>
          <t>បានប្រកាសពន្ធ</t>
        </is>
      </c>
    </row>
    <row r="2710">
      <c r="A2710" s="417" t="n">
        <v>2701</v>
      </c>
      <c r="B2710" s="418" t="inlineStr">
        <is>
          <t>Transfer charge</t>
        </is>
      </c>
      <c r="C2710" s="418" t="inlineStr">
        <is>
          <t>ម៉ីង លាំង ខូ អិលធីឌី</t>
        </is>
      </c>
      <c r="D2710" s="418" t="inlineStr">
        <is>
          <t>K009-100089860</t>
        </is>
      </c>
      <c r="E2710" s="418" t="inlineStr">
        <is>
          <t>002966</t>
        </is>
      </c>
      <c r="F2710" s="419" t="n">
        <v>44907</v>
      </c>
      <c r="G2710" s="420" t="n">
        <v>112091</v>
      </c>
      <c r="H2710" s="418" t="n"/>
      <c r="I2710" s="455" t="n">
        <v>112091</v>
      </c>
      <c r="J2710" s="418">
        <f>IF(L2710&lt;&gt;"",L2710,K2710)</f>
        <v/>
      </c>
      <c r="K2710" s="418">
        <f>IF(AND(T2710=TRUE, U2710=TRUE, V2710=TRUE), IF(W2710&lt;-0.05, "អនុញ្ញាត (អ្នកផ្គត់ផ្គង់ប្រកាសខ្វះ)", "បានប្រកាស (អនុញ្ញាត)"), IF(AND(T2710=FALSE, U2710=FALSE, V2710=FALSE), "ព្យួរទុក (មិនមានទិន្នន័យ)", "ប្រកាសខុស (ព្យួរទុក)"))</f>
        <v/>
      </c>
      <c r="L2710" s="418" t="inlineStr"/>
      <c r="M2710" s="418" t="inlineStr"/>
      <c r="N2710" s="455" t="n"/>
      <c r="O2710" s="455">
        <f>IF(W2710&lt;0,AI2710,I2710)</f>
        <v/>
      </c>
      <c r="P2710" s="455">
        <f>I2710-O2710</f>
        <v/>
      </c>
      <c r="Q2710" s="418" t="n"/>
      <c r="R2710" s="418" t="inlineStr">
        <is>
          <t>002966</t>
        </is>
      </c>
      <c r="S2710" s="418" t="inlineStr">
        <is>
          <t>002966</t>
        </is>
      </c>
      <c r="T2710" s="418">
        <f>R2710=S2710</f>
        <v/>
      </c>
      <c r="U2710" s="418">
        <f>AND(MONTH(F2710)=MONTH(Y2710), YEAR(F2710)=YEAR(Y2710))</f>
        <v/>
      </c>
      <c r="V2710" s="418">
        <f>AND(AC2710&lt;&gt;"", 'Company information'!D$4&lt;&gt;"", RIGHT(SUBSTITUTE(AC2710,"-",""),9)=RIGHT(SUBSTITUTE('Company information'!D$4,"-",""),9))</f>
        <v/>
      </c>
      <c r="W2710" s="418">
        <f>AI2710-I2710</f>
        <v/>
      </c>
      <c r="X2710" s="455" t="n"/>
      <c r="Y2710" s="419" t="n">
        <v>44907</v>
      </c>
      <c r="Z2710" s="418" t="inlineStr">
        <is>
          <t>002966</t>
        </is>
      </c>
      <c r="AA2710" s="418" t="inlineStr"/>
      <c r="AB2710" s="418" t="inlineStr">
        <is>
          <t>បុគ្គលជាប់អាករ</t>
        </is>
      </c>
      <c r="AC2710" s="418" t="inlineStr">
        <is>
          <t>L001-100067123</t>
        </is>
      </c>
      <c r="AD2710" s="418" t="inlineStr">
        <is>
          <t>រីឡាយអេប៊ល សូស អ៊ិនដាសស្រ្ទៀល (ខេមបូឌា)</t>
        </is>
      </c>
      <c r="AE2710" s="455" t="n">
        <v>1233003</v>
      </c>
      <c r="AF2710" s="455" t="n">
        <v>1120912</v>
      </c>
      <c r="AG2710" s="455" t="n">
        <v>0</v>
      </c>
      <c r="AH2710" s="455" t="n">
        <v>0</v>
      </c>
      <c r="AI2710" s="455" t="n">
        <v>112091</v>
      </c>
      <c r="AJ2710" s="455" t="n">
        <v>0</v>
      </c>
      <c r="AK2710" s="455" t="n">
        <v>0</v>
      </c>
      <c r="AL2710" s="455" t="n">
        <v>0</v>
      </c>
      <c r="AM2710" s="455" t="n">
        <v>0</v>
      </c>
      <c r="AN2710" s="455" t="n">
        <v>0</v>
      </c>
      <c r="AO2710" s="455" t="n">
        <v>0</v>
      </c>
      <c r="AP2710" s="455" t="n">
        <v>0</v>
      </c>
      <c r="AQ2710" s="455" t="n">
        <v>0</v>
      </c>
      <c r="AR2710" s="418" t="inlineStr"/>
      <c r="AS2710" s="418" t="inlineStr">
        <is>
          <t>trucking</t>
        </is>
      </c>
      <c r="AT2710" s="418" t="inlineStr">
        <is>
          <t>បានប្រកាសពន្ធ</t>
        </is>
      </c>
    </row>
    <row r="2711">
      <c r="A2711" s="417" t="n">
        <v>2702</v>
      </c>
      <c r="B2711" s="418" t="inlineStr">
        <is>
          <t>Transfer charge</t>
        </is>
      </c>
      <c r="C2711" s="418" t="inlineStr">
        <is>
          <t>ម៉ីង លាំង ខូ អិលធីឌី</t>
        </is>
      </c>
      <c r="D2711" s="418" t="inlineStr">
        <is>
          <t>K009-100089860</t>
        </is>
      </c>
      <c r="E2711" s="418" t="inlineStr">
        <is>
          <t>002982</t>
        </is>
      </c>
      <c r="F2711" s="419" t="n">
        <v>44908</v>
      </c>
      <c r="G2711" s="420" t="n">
        <v>91675</v>
      </c>
      <c r="H2711" s="418" t="n"/>
      <c r="I2711" s="455" t="n">
        <v>91675</v>
      </c>
      <c r="J2711" s="418">
        <f>IF(L2711&lt;&gt;"",L2711,K2711)</f>
        <v/>
      </c>
      <c r="K2711" s="418">
        <f>IF(AND(T2711=TRUE, U2711=TRUE, V2711=TRUE), IF(W2711&lt;-0.05, "អនុញ្ញាត (អ្នកផ្គត់ផ្គង់ប្រកាសខ្វះ)", "បានប្រកាស (អនុញ្ញាត)"), IF(AND(T2711=FALSE, U2711=FALSE, V2711=FALSE), "ព្យួរទុក (មិនមានទិន្នន័យ)", "ប្រកាសខុស (ព្យួរទុក)"))</f>
        <v/>
      </c>
      <c r="L2711" s="418" t="inlineStr"/>
      <c r="M2711" s="418" t="inlineStr"/>
      <c r="N2711" s="455" t="n"/>
      <c r="O2711" s="455">
        <f>IF(W2711&lt;0,AI2711,I2711)</f>
        <v/>
      </c>
      <c r="P2711" s="455">
        <f>I2711-O2711</f>
        <v/>
      </c>
      <c r="Q2711" s="418" t="n"/>
      <c r="R2711" s="418" t="inlineStr">
        <is>
          <t>002982</t>
        </is>
      </c>
      <c r="S2711" s="418" t="inlineStr">
        <is>
          <t>002982</t>
        </is>
      </c>
      <c r="T2711" s="418">
        <f>R2711=S2711</f>
        <v/>
      </c>
      <c r="U2711" s="418">
        <f>AND(MONTH(F2711)=MONTH(Y2711), YEAR(F2711)=YEAR(Y2711))</f>
        <v/>
      </c>
      <c r="V2711" s="418">
        <f>AND(AC2711&lt;&gt;"", 'Company information'!D$4&lt;&gt;"", RIGHT(SUBSTITUTE(AC2711,"-",""),9)=RIGHT(SUBSTITUTE('Company information'!D$4,"-",""),9))</f>
        <v/>
      </c>
      <c r="W2711" s="418">
        <f>AI2711-I2711</f>
        <v/>
      </c>
      <c r="X2711" s="455" t="n"/>
      <c r="Y2711" s="419" t="n">
        <v>44908</v>
      </c>
      <c r="Z2711" s="418" t="inlineStr">
        <is>
          <t>002982</t>
        </is>
      </c>
      <c r="AA2711" s="418" t="inlineStr"/>
      <c r="AB2711" s="418" t="inlineStr">
        <is>
          <t>បុគ្គលជាប់អាករ</t>
        </is>
      </c>
      <c r="AC2711" s="418" t="inlineStr">
        <is>
          <t>L001-100067123</t>
        </is>
      </c>
      <c r="AD2711" s="418" t="inlineStr">
        <is>
          <t>រីឡាយអេប៊ល សូស អ៊ិនដាសស្រ្ទៀល (ខេមបូឌា)</t>
        </is>
      </c>
      <c r="AE2711" s="455" t="n">
        <v>1008428</v>
      </c>
      <c r="AF2711" s="455" t="n">
        <v>916753</v>
      </c>
      <c r="AG2711" s="455" t="n">
        <v>0</v>
      </c>
      <c r="AH2711" s="455" t="n">
        <v>0</v>
      </c>
      <c r="AI2711" s="455" t="n">
        <v>91675</v>
      </c>
      <c r="AJ2711" s="455" t="n">
        <v>0</v>
      </c>
      <c r="AK2711" s="455" t="n">
        <v>0</v>
      </c>
      <c r="AL2711" s="455" t="n">
        <v>0</v>
      </c>
      <c r="AM2711" s="455" t="n">
        <v>0</v>
      </c>
      <c r="AN2711" s="455" t="n">
        <v>0</v>
      </c>
      <c r="AO2711" s="455" t="n">
        <v>0</v>
      </c>
      <c r="AP2711" s="455" t="n">
        <v>0</v>
      </c>
      <c r="AQ2711" s="455" t="n">
        <v>0</v>
      </c>
      <c r="AR2711" s="418" t="inlineStr"/>
      <c r="AS2711" s="418" t="inlineStr">
        <is>
          <t>trucking</t>
        </is>
      </c>
      <c r="AT2711" s="418" t="inlineStr">
        <is>
          <t>បានប្រកាសពន្ធ</t>
        </is>
      </c>
    </row>
    <row r="2712">
      <c r="A2712" s="417" t="n">
        <v>2703</v>
      </c>
      <c r="B2712" s="418" t="inlineStr">
        <is>
          <t>Transfer charge</t>
        </is>
      </c>
      <c r="C2712" s="418" t="inlineStr">
        <is>
          <t>អាយធីអាយ អ៊ិនធើណេសិនណល ត្រេនស័្ពរថេសិន (ខេមបូឌា) ឯ.ក</t>
        </is>
      </c>
      <c r="D2712" s="418" t="inlineStr">
        <is>
          <t>K002-901800477</t>
        </is>
      </c>
      <c r="E2712" s="418" t="inlineStr">
        <is>
          <t>CAM223838</t>
        </is>
      </c>
      <c r="F2712" s="419" t="n">
        <v>44923</v>
      </c>
      <c r="G2712" s="420" t="n">
        <v>114352</v>
      </c>
      <c r="H2712" s="418" t="n"/>
      <c r="I2712" s="455" t="n">
        <v>114352</v>
      </c>
      <c r="J2712" s="418">
        <f>IF(L2712&lt;&gt;"",L2712,K2712)</f>
        <v/>
      </c>
      <c r="K2712" s="418">
        <f>IF(AND(T2712=TRUE, U2712=TRUE, V2712=TRUE), IF(W2712&lt;-0.05, "អនុញ្ញាត (អ្នកផ្គត់ផ្គង់ប្រកាសខ្វះ)", "បានប្រកាស (អនុញ្ញាត)"), IF(AND(T2712=FALSE, U2712=FALSE, V2712=FALSE), "ព្យួរទុក (មិនមានទិន្នន័យ)", "ប្រកាសខុស (ព្យួរទុក)"))</f>
        <v/>
      </c>
      <c r="L2712" s="418" t="inlineStr"/>
      <c r="M2712" s="418" t="inlineStr"/>
      <c r="N2712" s="455" t="n"/>
      <c r="O2712" s="455">
        <f>IF(W2712&lt;0,AI2712,I2712)</f>
        <v/>
      </c>
      <c r="P2712" s="455">
        <f>I2712-O2712</f>
        <v/>
      </c>
      <c r="Q2712" s="418" t="n"/>
      <c r="R2712" s="418" t="inlineStr">
        <is>
          <t>CAM223838</t>
        </is>
      </c>
      <c r="S2712" s="418" t="inlineStr">
        <is>
          <t>CAM223838</t>
        </is>
      </c>
      <c r="T2712" s="418">
        <f>R2712=S2712</f>
        <v/>
      </c>
      <c r="U2712" s="418">
        <f>AND(MONTH(F2712)=MONTH(Y2712), YEAR(F2712)=YEAR(Y2712))</f>
        <v/>
      </c>
      <c r="V2712" s="418">
        <f>AND(AC2712&lt;&gt;"", 'Company information'!D$4&lt;&gt;"", RIGHT(SUBSTITUTE(AC2712,"-",""),9)=RIGHT(SUBSTITUTE('Company information'!D$4,"-",""),9))</f>
        <v/>
      </c>
      <c r="W2712" s="418">
        <f>AI2712-I2712</f>
        <v/>
      </c>
      <c r="X2712" s="455" t="n"/>
      <c r="Y2712" s="419" t="n">
        <v>44923</v>
      </c>
      <c r="Z2712" s="418" t="inlineStr">
        <is>
          <t>CAM223838</t>
        </is>
      </c>
      <c r="AA2712" s="418" t="inlineStr"/>
      <c r="AB2712" s="418" t="inlineStr">
        <is>
          <t>បុគ្គលជាប់អាករ</t>
        </is>
      </c>
      <c r="AC2712" s="418" t="inlineStr">
        <is>
          <t>L001-100067123</t>
        </is>
      </c>
      <c r="AD2712" s="418" t="inlineStr">
        <is>
          <t>រីឡាយអេប៊ល សូស អ៊ិនដាសស្រ្ទៀល (ខេមបូឌា)</t>
        </is>
      </c>
      <c r="AE2712" s="455" t="n">
        <v>1257873</v>
      </c>
      <c r="AF2712" s="455" t="n">
        <v>1143521</v>
      </c>
      <c r="AG2712" s="455" t="n">
        <v>0</v>
      </c>
      <c r="AH2712" s="455" t="n">
        <v>0</v>
      </c>
      <c r="AI2712" s="455" t="n">
        <v>114352</v>
      </c>
      <c r="AJ2712" s="455" t="n">
        <v>0</v>
      </c>
      <c r="AK2712" s="455" t="n">
        <v>0</v>
      </c>
      <c r="AL2712" s="455" t="n">
        <v>0</v>
      </c>
      <c r="AM2712" s="455" t="n">
        <v>0</v>
      </c>
      <c r="AN2712" s="455" t="n">
        <v>0</v>
      </c>
      <c r="AO2712" s="455" t="n">
        <v>0</v>
      </c>
      <c r="AP2712" s="455" t="n">
        <v>0</v>
      </c>
      <c r="AQ2712" s="455" t="n">
        <v>0</v>
      </c>
      <c r="AR2712" s="418" t="inlineStr"/>
      <c r="AS2712" s="418" t="inlineStr">
        <is>
          <t>THC,DOC</t>
        </is>
      </c>
      <c r="AT2712" s="418" t="inlineStr">
        <is>
          <t>បានប្រកាសពន្ធ</t>
        </is>
      </c>
    </row>
    <row r="2713">
      <c r="A2713" s="417" t="n">
        <v>2704</v>
      </c>
      <c r="B2713" s="418" t="inlineStr">
        <is>
          <t>Transfer charge</t>
        </is>
      </c>
      <c r="C2713" s="418" t="inlineStr">
        <is>
          <t>អាយធីអាយ អ៊ិនធើណេសិនណល ត្រេនស័្ពរថេសិន (ខេមបូឌា) ឯ.ក</t>
        </is>
      </c>
      <c r="D2713" s="418" t="inlineStr">
        <is>
          <t>K002-901800477</t>
        </is>
      </c>
      <c r="E2713" s="418" t="inlineStr">
        <is>
          <t>CAM223837</t>
        </is>
      </c>
      <c r="F2713" s="419" t="n">
        <v>44923</v>
      </c>
      <c r="G2713" s="420" t="n">
        <v>125612</v>
      </c>
      <c r="H2713" s="418" t="n"/>
      <c r="I2713" s="455" t="n">
        <v>125612</v>
      </c>
      <c r="J2713" s="418">
        <f>IF(L2713&lt;&gt;"",L2713,K2713)</f>
        <v/>
      </c>
      <c r="K2713" s="418">
        <f>IF(AND(T2713=TRUE, U2713=TRUE, V2713=TRUE), IF(W2713&lt;-0.05, "អនុញ្ញាត (អ្នកផ្គត់ផ្គង់ប្រកាសខ្វះ)", "បានប្រកាស (អនុញ្ញាត)"), IF(AND(T2713=FALSE, U2713=FALSE, V2713=FALSE), "ព្យួរទុក (មិនមានទិន្នន័យ)", "ប្រកាសខុស (ព្យួរទុក)"))</f>
        <v/>
      </c>
      <c r="L2713" s="418" t="inlineStr"/>
      <c r="M2713" s="418" t="inlineStr"/>
      <c r="N2713" s="455" t="n"/>
      <c r="O2713" s="455">
        <f>IF(W2713&lt;0,AI2713,I2713)</f>
        <v/>
      </c>
      <c r="P2713" s="455">
        <f>I2713-O2713</f>
        <v/>
      </c>
      <c r="Q2713" s="418" t="n"/>
      <c r="R2713" s="418" t="inlineStr">
        <is>
          <t>CAM223837</t>
        </is>
      </c>
      <c r="S2713" s="418" t="inlineStr">
        <is>
          <t>CAM223837</t>
        </is>
      </c>
      <c r="T2713" s="418">
        <f>R2713=S2713</f>
        <v/>
      </c>
      <c r="U2713" s="418">
        <f>AND(MONTH(F2713)=MONTH(Y2713), YEAR(F2713)=YEAR(Y2713))</f>
        <v/>
      </c>
      <c r="V2713" s="418">
        <f>AND(AC2713&lt;&gt;"", 'Company information'!D$4&lt;&gt;"", RIGHT(SUBSTITUTE(AC2713,"-",""),9)=RIGHT(SUBSTITUTE('Company information'!D$4,"-",""),9))</f>
        <v/>
      </c>
      <c r="W2713" s="418">
        <f>AI2713-I2713</f>
        <v/>
      </c>
      <c r="X2713" s="455" t="n"/>
      <c r="Y2713" s="419" t="n">
        <v>44923</v>
      </c>
      <c r="Z2713" s="418" t="inlineStr">
        <is>
          <t>CAM223837</t>
        </is>
      </c>
      <c r="AA2713" s="418" t="inlineStr"/>
      <c r="AB2713" s="418" t="inlineStr">
        <is>
          <t>បុគ្គលជាប់អាករ</t>
        </is>
      </c>
      <c r="AC2713" s="418" t="inlineStr">
        <is>
          <t>L001-100067123</t>
        </is>
      </c>
      <c r="AD2713" s="418" t="inlineStr">
        <is>
          <t>រីឡាយអេប៊ល សូស អ៊ិនដាសស្រ្ទៀល (ខេមបូឌា)</t>
        </is>
      </c>
      <c r="AE2713" s="455" t="n">
        <v>1381735</v>
      </c>
      <c r="AF2713" s="455" t="n">
        <v>1256123</v>
      </c>
      <c r="AG2713" s="455" t="n">
        <v>0</v>
      </c>
      <c r="AH2713" s="455" t="n">
        <v>0</v>
      </c>
      <c r="AI2713" s="455" t="n">
        <v>125612</v>
      </c>
      <c r="AJ2713" s="455" t="n">
        <v>0</v>
      </c>
      <c r="AK2713" s="455" t="n">
        <v>0</v>
      </c>
      <c r="AL2713" s="455" t="n">
        <v>0</v>
      </c>
      <c r="AM2713" s="455" t="n">
        <v>0</v>
      </c>
      <c r="AN2713" s="455" t="n">
        <v>0</v>
      </c>
      <c r="AO2713" s="455" t="n">
        <v>0</v>
      </c>
      <c r="AP2713" s="455" t="n">
        <v>0</v>
      </c>
      <c r="AQ2713" s="455" t="n">
        <v>0</v>
      </c>
      <c r="AR2713" s="418" t="inlineStr"/>
      <c r="AS2713" s="418" t="inlineStr">
        <is>
          <t>THC,DOC</t>
        </is>
      </c>
      <c r="AT2713" s="418" t="inlineStr">
        <is>
          <t>បានប្រកាសពន្ធ</t>
        </is>
      </c>
    </row>
    <row r="2714">
      <c r="A2714" s="417" t="n">
        <v>2705</v>
      </c>
      <c r="B2714" s="418" t="inlineStr">
        <is>
          <t>Transfer charge</t>
        </is>
      </c>
      <c r="C2714" s="418" t="inlineStr">
        <is>
          <t>កំពង់ផែស្វយ័តក្រុងព្រះសីហនុ</t>
        </is>
      </c>
      <c r="D2714" s="418" t="inlineStr">
        <is>
          <t>L001-100044638</t>
        </is>
      </c>
      <c r="E2714" s="418" t="inlineStr">
        <is>
          <t>222682</t>
        </is>
      </c>
      <c r="F2714" s="419" t="n">
        <v>44926</v>
      </c>
      <c r="G2714" s="420" t="n">
        <v>59285</v>
      </c>
      <c r="H2714" s="418" t="n"/>
      <c r="I2714" s="455" t="n">
        <v>59285</v>
      </c>
      <c r="J2714" s="418">
        <f>IF(L2714&lt;&gt;"",L2714,K2714)</f>
        <v/>
      </c>
      <c r="K2714" s="418">
        <f>IF(AND(T2714=TRUE, U2714=TRUE, V2714=TRUE), IF(W2714&lt;-0.05, "អនុញ្ញាត (អ្នកផ្គត់ផ្គង់ប្រកាសខ្វះ)", "បានប្រកាស (អនុញ្ញាត)"), IF(AND(T2714=FALSE, U2714=FALSE, V2714=FALSE), "ព្យួរទុក (មិនមានទិន្នន័យ)", "ប្រកាសខុស (ព្យួរទុក)"))</f>
        <v/>
      </c>
      <c r="L2714" s="418" t="inlineStr"/>
      <c r="M2714" s="418" t="inlineStr"/>
      <c r="N2714" s="455" t="n"/>
      <c r="O2714" s="455">
        <f>IF(W2714&lt;0,AI2714,I2714)</f>
        <v/>
      </c>
      <c r="P2714" s="455">
        <f>I2714-O2714</f>
        <v/>
      </c>
      <c r="Q2714" s="418" t="n"/>
      <c r="R2714" s="418" t="inlineStr">
        <is>
          <t>222682</t>
        </is>
      </c>
      <c r="S2714" s="418" t="inlineStr">
        <is>
          <t>22-2682</t>
        </is>
      </c>
      <c r="T2714" s="418">
        <f>R2714=S2714</f>
        <v/>
      </c>
      <c r="U2714" s="418">
        <f>AND(MONTH(F2714)=MONTH(Y2714), YEAR(F2714)=YEAR(Y2714))</f>
        <v/>
      </c>
      <c r="V2714" s="418">
        <f>AND(AC2714&lt;&gt;"", 'Company information'!D$4&lt;&gt;"", RIGHT(SUBSTITUTE(AC2714,"-",""),9)=RIGHT(SUBSTITUTE('Company information'!D$4,"-",""),9))</f>
        <v/>
      </c>
      <c r="W2714" s="418">
        <f>AI2714-I2714</f>
        <v/>
      </c>
      <c r="X2714" s="455" t="n"/>
      <c r="Y2714" s="419" t="n">
        <v>44846</v>
      </c>
      <c r="Z2714" s="418" t="inlineStr">
        <is>
          <t>22-2682</t>
        </is>
      </c>
      <c r="AA2714" s="418" t="inlineStr"/>
      <c r="AB2714" s="418" t="inlineStr">
        <is>
          <t>ក្រុមហ៊ុនក្រៅប្រទេស</t>
        </is>
      </c>
      <c r="AC2714" s="418" t="inlineStr">
        <is>
          <t>CMHWENP98</t>
        </is>
      </c>
      <c r="AD2714" s="418" t="inlineStr">
        <is>
          <t>វែនផាកឃើ ឡូយីស្ទីក ស៊ីអិមអេចឆ៏</t>
        </is>
      </c>
      <c r="AE2714" s="455" t="n">
        <v>5077919</v>
      </c>
      <c r="AF2714" s="455" t="n">
        <v>5077919</v>
      </c>
      <c r="AG2714" s="455" t="n">
        <v>0</v>
      </c>
      <c r="AH2714" s="455" t="n">
        <v>0</v>
      </c>
      <c r="AI2714" s="455" t="n">
        <v>0</v>
      </c>
      <c r="AJ2714" s="455" t="n">
        <v>0</v>
      </c>
      <c r="AK2714" s="455" t="n">
        <v>0</v>
      </c>
      <c r="AL2714" s="455" t="n">
        <v>0</v>
      </c>
      <c r="AM2714" s="455" t="n">
        <v>0</v>
      </c>
      <c r="AN2714" s="455" t="n">
        <v>0</v>
      </c>
      <c r="AO2714" s="455" t="n">
        <v>0</v>
      </c>
      <c r="AP2714" s="455" t="n">
        <v>0</v>
      </c>
      <c r="AQ2714" s="455" t="n">
        <v>0</v>
      </c>
      <c r="AR2714" s="418" t="inlineStr"/>
      <c r="AS2714" s="418" t="inlineStr">
        <is>
          <t>TRADE REVENUE</t>
        </is>
      </c>
      <c r="AT2714" s="418" t="inlineStr">
        <is>
          <t>បានប្រកាសពន្ធ</t>
        </is>
      </c>
    </row>
    <row r="2715">
      <c r="A2715" s="417" t="n">
        <v>2706</v>
      </c>
      <c r="B2715" s="418" t="inlineStr">
        <is>
          <t>Transfer charge</t>
        </is>
      </c>
      <c r="C2715" s="418" t="inlineStr">
        <is>
          <t>ហ៊ីបប៉ូ ឡូជីស្ទីក (ខេមបូឌា) ឯ.ក</t>
        </is>
      </c>
      <c r="D2715" s="418" t="inlineStr">
        <is>
          <t>K002-902103265</t>
        </is>
      </c>
      <c r="E2715" s="418" t="inlineStr">
        <is>
          <t>2201082</t>
        </is>
      </c>
      <c r="F2715" s="419" t="n">
        <v>44923</v>
      </c>
      <c r="G2715" s="420" t="n">
        <v>266899</v>
      </c>
      <c r="H2715" s="418" t="n"/>
      <c r="I2715" s="455" t="n">
        <v>266899</v>
      </c>
      <c r="J2715" s="418">
        <f>IF(L2715&lt;&gt;"",L2715,K2715)</f>
        <v/>
      </c>
      <c r="K2715" s="418">
        <f>IF(AND(T2715=TRUE, U2715=TRUE, V2715=TRUE), IF(W2715&lt;-0.05, "អនុញ្ញាត (អ្នកផ្គត់ផ្គង់ប្រកាសខ្វះ)", "បានប្រកាស (អនុញ្ញាត)"), IF(AND(T2715=FALSE, U2715=FALSE, V2715=FALSE), "ព្យួរទុក (មិនមានទិន្នន័យ)", "ប្រកាសខុស (ព្យួរទុក)"))</f>
        <v/>
      </c>
      <c r="L2715" s="418" t="inlineStr"/>
      <c r="M2715" s="418" t="inlineStr"/>
      <c r="N2715" s="455" t="n"/>
      <c r="O2715" s="455">
        <f>IF(W2715&lt;0,AI2715,I2715)</f>
        <v/>
      </c>
      <c r="P2715" s="455">
        <f>I2715-O2715</f>
        <v/>
      </c>
      <c r="Q2715" s="418" t="n"/>
      <c r="R2715" s="418" t="inlineStr">
        <is>
          <t>2201082</t>
        </is>
      </c>
      <c r="S2715" s="418" t="inlineStr">
        <is>
          <t>2201082</t>
        </is>
      </c>
      <c r="T2715" s="418">
        <f>R2715=S2715</f>
        <v/>
      </c>
      <c r="U2715" s="418">
        <f>AND(MONTH(F2715)=MONTH(Y2715), YEAR(F2715)=YEAR(Y2715))</f>
        <v/>
      </c>
      <c r="V2715" s="418">
        <f>AND(AC2715&lt;&gt;"", 'Company information'!D$4&lt;&gt;"", RIGHT(SUBSTITUTE(AC2715,"-",""),9)=RIGHT(SUBSTITUTE('Company information'!D$4,"-",""),9))</f>
        <v/>
      </c>
      <c r="W2715" s="418">
        <f>AI2715-I2715</f>
        <v/>
      </c>
      <c r="X2715" s="455" t="n"/>
      <c r="Y2715" s="419" t="n">
        <v>44923</v>
      </c>
      <c r="Z2715" s="418" t="inlineStr">
        <is>
          <t>2201082</t>
        </is>
      </c>
      <c r="AA2715" s="418" t="inlineStr"/>
      <c r="AB2715" s="418" t="inlineStr">
        <is>
          <t>បុគ្គលជាប់អាករ</t>
        </is>
      </c>
      <c r="AC2715" s="418" t="inlineStr">
        <is>
          <t>L001-100067123</t>
        </is>
      </c>
      <c r="AD2715" s="418" t="inlineStr">
        <is>
          <t>រីឡាយអេប៊ល សូស អ៊ិនដាសស្រ្ទៀល (ខេមបូឌា)</t>
        </is>
      </c>
      <c r="AE2715" s="455" t="n">
        <v>2935888</v>
      </c>
      <c r="AF2715" s="455" t="n">
        <v>2668989</v>
      </c>
      <c r="AG2715" s="455" t="n">
        <v>0</v>
      </c>
      <c r="AH2715" s="455" t="n">
        <v>0</v>
      </c>
      <c r="AI2715" s="455" t="n">
        <v>266899</v>
      </c>
      <c r="AJ2715" s="455" t="n">
        <v>0</v>
      </c>
      <c r="AK2715" s="455" t="n">
        <v>0</v>
      </c>
      <c r="AL2715" s="455" t="n">
        <v>0</v>
      </c>
      <c r="AM2715" s="455" t="n">
        <v>0</v>
      </c>
      <c r="AN2715" s="455" t="n">
        <v>0</v>
      </c>
      <c r="AO2715" s="455" t="n">
        <v>0</v>
      </c>
      <c r="AP2715" s="455" t="n">
        <v>0</v>
      </c>
      <c r="AQ2715" s="455" t="n">
        <v>0</v>
      </c>
      <c r="AR2715" s="418" t="inlineStr"/>
      <c r="AS2715" s="418" t="inlineStr">
        <is>
          <t>THC-DOC-Agency</t>
        </is>
      </c>
      <c r="AT2715" s="418" t="inlineStr">
        <is>
          <t>បានប្រកាសពន្ធ</t>
        </is>
      </c>
    </row>
    <row r="2716">
      <c r="A2716" s="417" t="n">
        <v>2707</v>
      </c>
      <c r="B2716" s="418" t="inlineStr">
        <is>
          <t>Transfer charge</t>
        </is>
      </c>
      <c r="C2716" s="418" t="inlineStr">
        <is>
          <t>ហ៊ីបប៉ូ ឡូជីស្ទីក (ខេមបូឌា) ឯ.ក</t>
        </is>
      </c>
      <c r="D2716" s="418" t="inlineStr">
        <is>
          <t>K002-902103265</t>
        </is>
      </c>
      <c r="E2716" s="418" t="inlineStr">
        <is>
          <t>2201081</t>
        </is>
      </c>
      <c r="F2716" s="419" t="n">
        <v>44923</v>
      </c>
      <c r="G2716" s="420" t="n">
        <v>145177</v>
      </c>
      <c r="H2716" s="418" t="n"/>
      <c r="I2716" s="455" t="n">
        <v>145177</v>
      </c>
      <c r="J2716" s="418">
        <f>IF(L2716&lt;&gt;"",L2716,K2716)</f>
        <v/>
      </c>
      <c r="K2716" s="418">
        <f>IF(AND(T2716=TRUE, U2716=TRUE, V2716=TRUE), IF(W2716&lt;-0.05, "អនុញ្ញាត (អ្នកផ្គត់ផ្គង់ប្រកាសខ្វះ)", "បានប្រកាស (អនុញ្ញាត)"), IF(AND(T2716=FALSE, U2716=FALSE, V2716=FALSE), "ព្យួរទុក (មិនមានទិន្នន័យ)", "ប្រកាសខុស (ព្យួរទុក)"))</f>
        <v/>
      </c>
      <c r="L2716" s="418" t="inlineStr"/>
      <c r="M2716" s="418" t="inlineStr"/>
      <c r="N2716" s="455" t="n"/>
      <c r="O2716" s="455">
        <f>IF(W2716&lt;0,AI2716,I2716)</f>
        <v/>
      </c>
      <c r="P2716" s="455">
        <f>I2716-O2716</f>
        <v/>
      </c>
      <c r="Q2716" s="418" t="n"/>
      <c r="R2716" s="418" t="inlineStr">
        <is>
          <t>2201081</t>
        </is>
      </c>
      <c r="S2716" s="418" t="inlineStr">
        <is>
          <t>2201081</t>
        </is>
      </c>
      <c r="T2716" s="418">
        <f>R2716=S2716</f>
        <v/>
      </c>
      <c r="U2716" s="418">
        <f>AND(MONTH(F2716)=MONTH(Y2716), YEAR(F2716)=YEAR(Y2716))</f>
        <v/>
      </c>
      <c r="V2716" s="418">
        <f>AND(AC2716&lt;&gt;"", 'Company information'!D$4&lt;&gt;"", RIGHT(SUBSTITUTE(AC2716,"-",""),9)=RIGHT(SUBSTITUTE('Company information'!D$4,"-",""),9))</f>
        <v/>
      </c>
      <c r="W2716" s="418">
        <f>AI2716-I2716</f>
        <v/>
      </c>
      <c r="X2716" s="455" t="n"/>
      <c r="Y2716" s="419" t="n">
        <v>44923</v>
      </c>
      <c r="Z2716" s="418" t="inlineStr">
        <is>
          <t>2201081</t>
        </is>
      </c>
      <c r="AA2716" s="418" t="inlineStr"/>
      <c r="AB2716" s="418" t="inlineStr">
        <is>
          <t>បុគ្គលជាប់អាករ</t>
        </is>
      </c>
      <c r="AC2716" s="418" t="inlineStr">
        <is>
          <t>L001-100067123</t>
        </is>
      </c>
      <c r="AD2716" s="418" t="inlineStr">
        <is>
          <t>រីឡាយអេប៊ល សូស អ៊ិនដាសស្រ្ទៀល (ខេមបូឌា)</t>
        </is>
      </c>
      <c r="AE2716" s="455" t="n">
        <v>1596949</v>
      </c>
      <c r="AF2716" s="455" t="n">
        <v>1451772</v>
      </c>
      <c r="AG2716" s="455" t="n">
        <v>0</v>
      </c>
      <c r="AH2716" s="455" t="n">
        <v>0</v>
      </c>
      <c r="AI2716" s="455" t="n">
        <v>145177</v>
      </c>
      <c r="AJ2716" s="455" t="n">
        <v>0</v>
      </c>
      <c r="AK2716" s="455" t="n">
        <v>0</v>
      </c>
      <c r="AL2716" s="455" t="n">
        <v>0</v>
      </c>
      <c r="AM2716" s="455" t="n">
        <v>0</v>
      </c>
      <c r="AN2716" s="455" t="n">
        <v>0</v>
      </c>
      <c r="AO2716" s="455" t="n">
        <v>0</v>
      </c>
      <c r="AP2716" s="455" t="n">
        <v>0</v>
      </c>
      <c r="AQ2716" s="455" t="n">
        <v>0</v>
      </c>
      <c r="AR2716" s="418" t="inlineStr"/>
      <c r="AS2716" s="418" t="inlineStr">
        <is>
          <t>THC-DOC-Agency</t>
        </is>
      </c>
      <c r="AT2716" s="418" t="inlineStr">
        <is>
          <t>បានប្រកាសពន្ធ</t>
        </is>
      </c>
    </row>
    <row r="2717">
      <c r="A2717" s="417" t="n">
        <v>2708</v>
      </c>
      <c r="B2717" s="418" t="inlineStr">
        <is>
          <t>Transfer charge</t>
        </is>
      </c>
      <c r="C2717" s="418" t="inlineStr">
        <is>
          <t>អាយធីអាយ អ៊ិនធើណេសិនណល ត្រេនស័្ពរថេសិន (ខេមបូឌា) ឯ.ក</t>
        </is>
      </c>
      <c r="D2717" s="418" t="inlineStr">
        <is>
          <t>K002-901800477</t>
        </is>
      </c>
      <c r="E2717" s="418" t="inlineStr">
        <is>
          <t>CAM223766</t>
        </is>
      </c>
      <c r="F2717" s="419" t="n">
        <v>44917</v>
      </c>
      <c r="G2717" s="420" t="n">
        <v>205855</v>
      </c>
      <c r="H2717" s="418" t="n"/>
      <c r="I2717" s="455" t="n">
        <v>205855</v>
      </c>
      <c r="J2717" s="418">
        <f>IF(L2717&lt;&gt;"",L2717,K2717)</f>
        <v/>
      </c>
      <c r="K2717" s="418">
        <f>IF(AND(T2717=TRUE, U2717=TRUE, V2717=TRUE), IF(W2717&lt;-0.05, "អនុញ្ញាត (អ្នកផ្គត់ផ្គង់ប្រកាសខ្វះ)", "បានប្រកាស (អនុញ្ញាត)"), IF(AND(T2717=FALSE, U2717=FALSE, V2717=FALSE), "ព្យួរទុក (មិនមានទិន្នន័យ)", "ប្រកាសខុស (ព្យួរទុក)"))</f>
        <v/>
      </c>
      <c r="L2717" s="418" t="inlineStr"/>
      <c r="M2717" s="418" t="inlineStr"/>
      <c r="N2717" s="455" t="n"/>
      <c r="O2717" s="455">
        <f>IF(W2717&lt;0,AI2717,I2717)</f>
        <v/>
      </c>
      <c r="P2717" s="455">
        <f>I2717-O2717</f>
        <v/>
      </c>
      <c r="Q2717" s="418" t="n"/>
      <c r="R2717" s="418" t="inlineStr">
        <is>
          <t>CAM223766</t>
        </is>
      </c>
      <c r="S2717" s="418" t="inlineStr">
        <is>
          <t>CAM223766</t>
        </is>
      </c>
      <c r="T2717" s="418">
        <f>R2717=S2717</f>
        <v/>
      </c>
      <c r="U2717" s="418">
        <f>AND(MONTH(F2717)=MONTH(Y2717), YEAR(F2717)=YEAR(Y2717))</f>
        <v/>
      </c>
      <c r="V2717" s="418">
        <f>AND(AC2717&lt;&gt;"", 'Company information'!D$4&lt;&gt;"", RIGHT(SUBSTITUTE(AC2717,"-",""),9)=RIGHT(SUBSTITUTE('Company information'!D$4,"-",""),9))</f>
        <v/>
      </c>
      <c r="W2717" s="418">
        <f>AI2717-I2717</f>
        <v/>
      </c>
      <c r="X2717" s="455" t="n"/>
      <c r="Y2717" s="419" t="n">
        <v>44917</v>
      </c>
      <c r="Z2717" s="418" t="inlineStr">
        <is>
          <t>CAM223766</t>
        </is>
      </c>
      <c r="AA2717" s="418" t="inlineStr"/>
      <c r="AB2717" s="418" t="inlineStr">
        <is>
          <t>បុគ្គលជាប់អាករ</t>
        </is>
      </c>
      <c r="AC2717" s="418" t="inlineStr">
        <is>
          <t>L001-100067123</t>
        </is>
      </c>
      <c r="AD2717" s="418" t="inlineStr">
        <is>
          <t>រីឡាយអេប៊ល សូស អ៊ិនដាសស្រ្ទៀល (ខេមបូឌា)</t>
        </is>
      </c>
      <c r="AE2717" s="455" t="n">
        <v>2264402</v>
      </c>
      <c r="AF2717" s="455" t="n">
        <v>2058547</v>
      </c>
      <c r="AG2717" s="455" t="n">
        <v>0</v>
      </c>
      <c r="AH2717" s="455" t="n">
        <v>0</v>
      </c>
      <c r="AI2717" s="455" t="n">
        <v>205855</v>
      </c>
      <c r="AJ2717" s="455" t="n">
        <v>0</v>
      </c>
      <c r="AK2717" s="455" t="n">
        <v>0</v>
      </c>
      <c r="AL2717" s="455" t="n">
        <v>0</v>
      </c>
      <c r="AM2717" s="455" t="n">
        <v>0</v>
      </c>
      <c r="AN2717" s="455" t="n">
        <v>0</v>
      </c>
      <c r="AO2717" s="455" t="n">
        <v>0</v>
      </c>
      <c r="AP2717" s="455" t="n">
        <v>0</v>
      </c>
      <c r="AQ2717" s="455" t="n">
        <v>0</v>
      </c>
      <c r="AR2717" s="418" t="inlineStr"/>
      <c r="AS2717" s="418" t="inlineStr">
        <is>
          <t>THC,DOC</t>
        </is>
      </c>
      <c r="AT2717" s="418" t="inlineStr">
        <is>
          <t>បានប្រកាសពន្ធ</t>
        </is>
      </c>
    </row>
    <row r="2718">
      <c r="A2718" s="417" t="n">
        <v>2709</v>
      </c>
      <c r="B2718" s="418" t="inlineStr">
        <is>
          <t>Transfer charge</t>
        </is>
      </c>
      <c r="C2718" s="418" t="inlineStr">
        <is>
          <t>កំពង់ផែស្វយ័តក្រុងព្រះសីហនុ</t>
        </is>
      </c>
      <c r="D2718" s="418" t="inlineStr">
        <is>
          <t>L001-100044638</t>
        </is>
      </c>
      <c r="E2718" s="418" t="inlineStr">
        <is>
          <t>218342</t>
        </is>
      </c>
      <c r="F2718" s="419" t="n">
        <v>44918</v>
      </c>
      <c r="G2718" s="420" t="n">
        <v>35792</v>
      </c>
      <c r="H2718" s="418" t="n"/>
      <c r="I2718" s="455" t="n">
        <v>35792</v>
      </c>
      <c r="J2718" s="418">
        <f>IF(L2718&lt;&gt;"",L2718,K2718)</f>
        <v/>
      </c>
      <c r="K2718" s="418">
        <f>IF(AND(T2718=TRUE, U2718=TRUE, V2718=TRUE), IF(W2718&lt;-0.05, "អនុញ្ញាត (អ្នកផ្គត់ផ្គង់ប្រកាសខ្វះ)", "បានប្រកាស (អនុញ្ញាត)"), IF(AND(T2718=FALSE, U2718=FALSE, V2718=FALSE), "ព្យួរទុក (មិនមានទិន្នន័យ)", "ប្រកាសខុស (ព្យួរទុក)"))</f>
        <v/>
      </c>
      <c r="L2718" s="418" t="inlineStr"/>
      <c r="M2718" s="418" t="inlineStr"/>
      <c r="N2718" s="455" t="n"/>
      <c r="O2718" s="455">
        <f>IF(W2718&lt;0,AI2718,I2718)</f>
        <v/>
      </c>
      <c r="P2718" s="455">
        <f>I2718-O2718</f>
        <v/>
      </c>
      <c r="Q2718" s="418" t="n"/>
      <c r="R2718" s="418" t="inlineStr">
        <is>
          <t>218342</t>
        </is>
      </c>
      <c r="S2718" s="418" t="inlineStr"/>
      <c r="T2718" s="418">
        <f>R2718=S2718</f>
        <v/>
      </c>
      <c r="U2718" s="418">
        <f>AND(MONTH(F2718)=MONTH(Y2718), YEAR(F2718)=YEAR(Y2718))</f>
        <v/>
      </c>
      <c r="V2718" s="418">
        <f>AND(AC2718&lt;&gt;"", 'Company information'!D$4&lt;&gt;"", RIGHT(SUBSTITUTE(AC2718,"-",""),9)=RIGHT(SUBSTITUTE('Company information'!D$4,"-",""),9))</f>
        <v/>
      </c>
      <c r="W2718" s="418">
        <f>AI2718-I2718</f>
        <v/>
      </c>
      <c r="X2718" s="455" t="n"/>
      <c r="Y2718" s="417" t="n"/>
      <c r="Z2718" s="418" t="n"/>
      <c r="AA2718" s="418" t="n"/>
      <c r="AB2718" s="418" t="n"/>
      <c r="AC2718" s="418" t="n"/>
      <c r="AD2718" s="418" t="n"/>
      <c r="AE2718" s="455" t="n"/>
      <c r="AF2718" s="455" t="n"/>
      <c r="AG2718" s="455" t="n"/>
      <c r="AH2718" s="455" t="n"/>
      <c r="AI2718" s="455" t="n"/>
      <c r="AJ2718" s="455" t="n"/>
      <c r="AK2718" s="455" t="n"/>
      <c r="AL2718" s="455" t="n"/>
      <c r="AM2718" s="455" t="n"/>
      <c r="AN2718" s="455" t="n"/>
      <c r="AO2718" s="455" t="n"/>
      <c r="AP2718" s="455" t="n"/>
      <c r="AQ2718" s="455" t="n"/>
      <c r="AR2718" s="418" t="n"/>
      <c r="AS2718" s="418" t="n"/>
      <c r="AT2718" s="418" t="n"/>
    </row>
    <row r="2719">
      <c r="A2719" s="417" t="n">
        <v>2710</v>
      </c>
      <c r="B2719" s="418" t="inlineStr">
        <is>
          <t>Transfer charge</t>
        </is>
      </c>
      <c r="C2719" s="418" t="inlineStr">
        <is>
          <t>អាយធីអាយ អ៊ិនធើណេសិនណល ត្រេនស័្ពរថេសិន (ខេមបូឌា) ឯ.ក</t>
        </is>
      </c>
      <c r="D2719" s="418" t="inlineStr">
        <is>
          <t>K002-901800477</t>
        </is>
      </c>
      <c r="E2719" s="418" t="inlineStr">
        <is>
          <t>CAM223767</t>
        </is>
      </c>
      <c r="F2719" s="419" t="n">
        <v>44917</v>
      </c>
      <c r="G2719" s="420" t="n">
        <v>242602</v>
      </c>
      <c r="H2719" s="418" t="n"/>
      <c r="I2719" s="455" t="n">
        <v>242602</v>
      </c>
      <c r="J2719" s="418">
        <f>IF(L2719&lt;&gt;"",L2719,K2719)</f>
        <v/>
      </c>
      <c r="K2719" s="418">
        <f>IF(AND(T2719=TRUE, U2719=TRUE, V2719=TRUE), IF(W2719&lt;-0.05, "អនុញ្ញាត (អ្នកផ្គត់ផ្គង់ប្រកាសខ្វះ)", "បានប្រកាស (អនុញ្ញាត)"), IF(AND(T2719=FALSE, U2719=FALSE, V2719=FALSE), "ព្យួរទុក (មិនមានទិន្នន័យ)", "ប្រកាសខុស (ព្យួរទុក)"))</f>
        <v/>
      </c>
      <c r="L2719" s="418" t="inlineStr"/>
      <c r="M2719" s="418" t="inlineStr"/>
      <c r="N2719" s="455" t="n"/>
      <c r="O2719" s="455">
        <f>IF(W2719&lt;0,AI2719,I2719)</f>
        <v/>
      </c>
      <c r="P2719" s="455">
        <f>I2719-O2719</f>
        <v/>
      </c>
      <c r="Q2719" s="418" t="n"/>
      <c r="R2719" s="418" t="inlineStr">
        <is>
          <t>CAM223767</t>
        </is>
      </c>
      <c r="S2719" s="418" t="inlineStr">
        <is>
          <t>CAM223767</t>
        </is>
      </c>
      <c r="T2719" s="418">
        <f>R2719=S2719</f>
        <v/>
      </c>
      <c r="U2719" s="418">
        <f>AND(MONTH(F2719)=MONTH(Y2719), YEAR(F2719)=YEAR(Y2719))</f>
        <v/>
      </c>
      <c r="V2719" s="418">
        <f>AND(AC2719&lt;&gt;"", 'Company information'!D$4&lt;&gt;"", RIGHT(SUBSTITUTE(AC2719,"-",""),9)=RIGHT(SUBSTITUTE('Company information'!D$4,"-",""),9))</f>
        <v/>
      </c>
      <c r="W2719" s="418">
        <f>AI2719-I2719</f>
        <v/>
      </c>
      <c r="X2719" s="455" t="n"/>
      <c r="Y2719" s="419" t="n">
        <v>44917</v>
      </c>
      <c r="Z2719" s="418" t="inlineStr">
        <is>
          <t>CAM223767</t>
        </is>
      </c>
      <c r="AA2719" s="418" t="inlineStr"/>
      <c r="AB2719" s="418" t="inlineStr">
        <is>
          <t>បុគ្គលជាប់អាករ</t>
        </is>
      </c>
      <c r="AC2719" s="418" t="inlineStr">
        <is>
          <t>L001-100067123</t>
        </is>
      </c>
      <c r="AD2719" s="418" t="inlineStr">
        <is>
          <t>រីឡាយអេប៊ល សូស អ៊ិនដាសស្រ្ទៀល (ខេមបូឌា)</t>
        </is>
      </c>
      <c r="AE2719" s="455" t="n">
        <v>2668619</v>
      </c>
      <c r="AF2719" s="455" t="n">
        <v>2426017</v>
      </c>
      <c r="AG2719" s="455" t="n">
        <v>0</v>
      </c>
      <c r="AH2719" s="455" t="n">
        <v>0</v>
      </c>
      <c r="AI2719" s="455" t="n">
        <v>242602</v>
      </c>
      <c r="AJ2719" s="455" t="n">
        <v>0</v>
      </c>
      <c r="AK2719" s="455" t="n">
        <v>0</v>
      </c>
      <c r="AL2719" s="455" t="n">
        <v>0</v>
      </c>
      <c r="AM2719" s="455" t="n">
        <v>0</v>
      </c>
      <c r="AN2719" s="455" t="n">
        <v>0</v>
      </c>
      <c r="AO2719" s="455" t="n">
        <v>0</v>
      </c>
      <c r="AP2719" s="455" t="n">
        <v>0</v>
      </c>
      <c r="AQ2719" s="455" t="n">
        <v>0</v>
      </c>
      <c r="AR2719" s="418" t="inlineStr"/>
      <c r="AS2719" s="418" t="inlineStr">
        <is>
          <t>THC,DOC</t>
        </is>
      </c>
      <c r="AT2719" s="418" t="inlineStr">
        <is>
          <t>បានប្រកាសពន្ធ</t>
        </is>
      </c>
    </row>
    <row r="2720">
      <c r="A2720" s="417" t="n">
        <v>2711</v>
      </c>
      <c r="B2720" s="418" t="inlineStr">
        <is>
          <t>Transfer charge</t>
        </is>
      </c>
      <c r="C2720" s="418" t="inlineStr">
        <is>
          <t>កំពង់ផែស្វយ័តក្រុងព្រះសីហនុ</t>
        </is>
      </c>
      <c r="D2720" s="418" t="inlineStr">
        <is>
          <t>L001-100044638</t>
        </is>
      </c>
      <c r="E2720" s="418" t="inlineStr">
        <is>
          <t>219873</t>
        </is>
      </c>
      <c r="F2720" s="419" t="n">
        <v>44922</v>
      </c>
      <c r="G2720" s="420" t="n">
        <v>670</v>
      </c>
      <c r="H2720" s="418" t="n"/>
      <c r="I2720" s="455" t="n">
        <v>670</v>
      </c>
      <c r="J2720" s="418">
        <f>IF(L2720&lt;&gt;"",L2720,K2720)</f>
        <v/>
      </c>
      <c r="K2720" s="418">
        <f>IF(AND(T2720=TRUE, U2720=TRUE, V2720=TRUE), IF(W2720&lt;-0.05, "អនុញ្ញាត (អ្នកផ្គត់ផ្គង់ប្រកាសខ្វះ)", "បានប្រកាស (អនុញ្ញាត)"), IF(AND(T2720=FALSE, U2720=FALSE, V2720=FALSE), "ព្យួរទុក (មិនមានទិន្នន័យ)", "ប្រកាសខុស (ព្យួរទុក)"))</f>
        <v/>
      </c>
      <c r="L2720" s="418" t="inlineStr"/>
      <c r="M2720" s="418" t="inlineStr"/>
      <c r="N2720" s="455" t="n"/>
      <c r="O2720" s="455">
        <f>IF(W2720&lt;0,AI2720,I2720)</f>
        <v/>
      </c>
      <c r="P2720" s="455">
        <f>I2720-O2720</f>
        <v/>
      </c>
      <c r="Q2720" s="418" t="n"/>
      <c r="R2720" s="418" t="inlineStr">
        <is>
          <t>219873</t>
        </is>
      </c>
      <c r="S2720" s="418" t="inlineStr"/>
      <c r="T2720" s="418">
        <f>R2720=S2720</f>
        <v/>
      </c>
      <c r="U2720" s="418">
        <f>AND(MONTH(F2720)=MONTH(Y2720), YEAR(F2720)=YEAR(Y2720))</f>
        <v/>
      </c>
      <c r="V2720" s="418">
        <f>AND(AC2720&lt;&gt;"", 'Company information'!D$4&lt;&gt;"", RIGHT(SUBSTITUTE(AC2720,"-",""),9)=RIGHT(SUBSTITUTE('Company information'!D$4,"-",""),9))</f>
        <v/>
      </c>
      <c r="W2720" s="418">
        <f>AI2720-I2720</f>
        <v/>
      </c>
      <c r="X2720" s="455" t="n"/>
      <c r="Y2720" s="417" t="n"/>
      <c r="Z2720" s="418" t="n"/>
      <c r="AA2720" s="418" t="n"/>
      <c r="AB2720" s="418" t="n"/>
      <c r="AC2720" s="418" t="n"/>
      <c r="AD2720" s="418" t="n"/>
      <c r="AE2720" s="455" t="n"/>
      <c r="AF2720" s="455" t="n"/>
      <c r="AG2720" s="455" t="n"/>
      <c r="AH2720" s="455" t="n"/>
      <c r="AI2720" s="455" t="n"/>
      <c r="AJ2720" s="455" t="n"/>
      <c r="AK2720" s="455" t="n"/>
      <c r="AL2720" s="455" t="n"/>
      <c r="AM2720" s="455" t="n"/>
      <c r="AN2720" s="455" t="n"/>
      <c r="AO2720" s="455" t="n"/>
      <c r="AP2720" s="455" t="n"/>
      <c r="AQ2720" s="455" t="n"/>
      <c r="AR2720" s="418" t="n"/>
      <c r="AS2720" s="418" t="n"/>
      <c r="AT2720" s="418" t="n"/>
    </row>
    <row r="2721">
      <c r="A2721" s="417" t="n">
        <v>2712</v>
      </c>
      <c r="B2721" s="418" t="inlineStr">
        <is>
          <t>Transfer charge</t>
        </is>
      </c>
      <c r="C2721" s="418" t="inlineStr">
        <is>
          <t>អាយធីអាយ អ៊ិនធើណេសិនណល ត្រេនស័្ពរថេសិន (ខេមបូឌា) ឯ.ក</t>
        </is>
      </c>
      <c r="D2721" s="418" t="inlineStr">
        <is>
          <t>K002-901800477</t>
        </is>
      </c>
      <c r="E2721" s="418" t="inlineStr">
        <is>
          <t>CAM223805</t>
        </is>
      </c>
      <c r="F2721" s="419" t="n">
        <v>44921</v>
      </c>
      <c r="G2721" s="420" t="n">
        <v>65824</v>
      </c>
      <c r="H2721" s="418" t="n"/>
      <c r="I2721" s="455" t="n">
        <v>65824</v>
      </c>
      <c r="J2721" s="418">
        <f>IF(L2721&lt;&gt;"",L2721,K2721)</f>
        <v/>
      </c>
      <c r="K2721" s="418">
        <f>IF(AND(T2721=TRUE, U2721=TRUE, V2721=TRUE), IF(W2721&lt;-0.05, "អនុញ្ញាត (អ្នកផ្គត់ផ្គង់ប្រកាសខ្វះ)", "បានប្រកាស (អនុញ្ញាត)"), IF(AND(T2721=FALSE, U2721=FALSE, V2721=FALSE), "ព្យួរទុក (មិនមានទិន្នន័យ)", "ប្រកាសខុស (ព្យួរទុក)"))</f>
        <v/>
      </c>
      <c r="L2721" s="418" t="inlineStr"/>
      <c r="M2721" s="418" t="inlineStr"/>
      <c r="N2721" s="455" t="n"/>
      <c r="O2721" s="455">
        <f>IF(W2721&lt;0,AI2721,I2721)</f>
        <v/>
      </c>
      <c r="P2721" s="455">
        <f>I2721-O2721</f>
        <v/>
      </c>
      <c r="Q2721" s="418" t="n"/>
      <c r="R2721" s="418" t="inlineStr">
        <is>
          <t>CAM223805</t>
        </is>
      </c>
      <c r="S2721" s="418" t="inlineStr">
        <is>
          <t>CAM223805</t>
        </is>
      </c>
      <c r="T2721" s="418">
        <f>R2721=S2721</f>
        <v/>
      </c>
      <c r="U2721" s="418">
        <f>AND(MONTH(F2721)=MONTH(Y2721), YEAR(F2721)=YEAR(Y2721))</f>
        <v/>
      </c>
      <c r="V2721" s="418">
        <f>AND(AC2721&lt;&gt;"", 'Company information'!D$4&lt;&gt;"", RIGHT(SUBSTITUTE(AC2721,"-",""),9)=RIGHT(SUBSTITUTE('Company information'!D$4,"-",""),9))</f>
        <v/>
      </c>
      <c r="W2721" s="418">
        <f>AI2721-I2721</f>
        <v/>
      </c>
      <c r="X2721" s="455" t="n"/>
      <c r="Y2721" s="419" t="n">
        <v>44921</v>
      </c>
      <c r="Z2721" s="418" t="inlineStr">
        <is>
          <t>CAM223805</t>
        </is>
      </c>
      <c r="AA2721" s="418" t="inlineStr"/>
      <c r="AB2721" s="418" t="inlineStr">
        <is>
          <t>បុគ្គលជាប់អាករ</t>
        </is>
      </c>
      <c r="AC2721" s="418" t="inlineStr">
        <is>
          <t>L001-100067123</t>
        </is>
      </c>
      <c r="AD2721" s="418" t="inlineStr">
        <is>
          <t>រីឡាយអេប៊ល សូស អ៊ិនដាសស្រ្ទៀល (ខេមបូឌា)</t>
        </is>
      </c>
      <c r="AE2721" s="455" t="n">
        <v>724064</v>
      </c>
      <c r="AF2721" s="455" t="n">
        <v>658240</v>
      </c>
      <c r="AG2721" s="455" t="n">
        <v>0</v>
      </c>
      <c r="AH2721" s="455" t="n">
        <v>0</v>
      </c>
      <c r="AI2721" s="455" t="n">
        <v>65824</v>
      </c>
      <c r="AJ2721" s="455" t="n">
        <v>0</v>
      </c>
      <c r="AK2721" s="455" t="n">
        <v>0</v>
      </c>
      <c r="AL2721" s="455" t="n">
        <v>0</v>
      </c>
      <c r="AM2721" s="455" t="n">
        <v>0</v>
      </c>
      <c r="AN2721" s="455" t="n">
        <v>0</v>
      </c>
      <c r="AO2721" s="455" t="n">
        <v>0</v>
      </c>
      <c r="AP2721" s="455" t="n">
        <v>0</v>
      </c>
      <c r="AQ2721" s="455" t="n">
        <v>0</v>
      </c>
      <c r="AR2721" s="418" t="inlineStr"/>
      <c r="AS2721" s="418" t="inlineStr">
        <is>
          <t>THC,DOC</t>
        </is>
      </c>
      <c r="AT2721" s="418" t="inlineStr">
        <is>
          <t>បានប្រកាសពន្ធ</t>
        </is>
      </c>
    </row>
    <row r="2722">
      <c r="A2722" s="417" t="n">
        <v>2713</v>
      </c>
      <c r="B2722" s="418" t="inlineStr">
        <is>
          <t>Transfer charge</t>
        </is>
      </c>
      <c r="C2722" s="418" t="inlineStr">
        <is>
          <t>កំពង់ផែស្វយ័តក្រុងព្រះសីហនុ</t>
        </is>
      </c>
      <c r="D2722" s="418" t="inlineStr">
        <is>
          <t>L001-100044638</t>
        </is>
      </c>
      <c r="E2722" s="418" t="inlineStr">
        <is>
          <t>217858</t>
        </is>
      </c>
      <c r="F2722" s="419" t="n">
        <v>44917</v>
      </c>
      <c r="G2722" s="420" t="n">
        <v>35801</v>
      </c>
      <c r="H2722" s="418" t="n"/>
      <c r="I2722" s="455" t="n">
        <v>35801</v>
      </c>
      <c r="J2722" s="418">
        <f>IF(L2722&lt;&gt;"",L2722,K2722)</f>
        <v/>
      </c>
      <c r="K2722" s="418">
        <f>IF(AND(T2722=TRUE, U2722=TRUE, V2722=TRUE), IF(W2722&lt;-0.05, "អនុញ្ញាត (អ្នកផ្គត់ផ្គង់ប្រកាសខ្វះ)", "បានប្រកាស (អនុញ្ញាត)"), IF(AND(T2722=FALSE, U2722=FALSE, V2722=FALSE), "ព្យួរទុក (មិនមានទិន្នន័យ)", "ប្រកាសខុស (ព្យួរទុក)"))</f>
        <v/>
      </c>
      <c r="L2722" s="418" t="inlineStr"/>
      <c r="M2722" s="418" t="inlineStr"/>
      <c r="N2722" s="455" t="n"/>
      <c r="O2722" s="455">
        <f>IF(W2722&lt;0,AI2722,I2722)</f>
        <v/>
      </c>
      <c r="P2722" s="455">
        <f>I2722-O2722</f>
        <v/>
      </c>
      <c r="Q2722" s="418" t="n"/>
      <c r="R2722" s="418" t="inlineStr">
        <is>
          <t>217858</t>
        </is>
      </c>
      <c r="S2722" s="418" t="inlineStr"/>
      <c r="T2722" s="418">
        <f>R2722=S2722</f>
        <v/>
      </c>
      <c r="U2722" s="418">
        <f>AND(MONTH(F2722)=MONTH(Y2722), YEAR(F2722)=YEAR(Y2722))</f>
        <v/>
      </c>
      <c r="V2722" s="418">
        <f>AND(AC2722&lt;&gt;"", 'Company information'!D$4&lt;&gt;"", RIGHT(SUBSTITUTE(AC2722,"-",""),9)=RIGHT(SUBSTITUTE('Company information'!D$4,"-",""),9))</f>
        <v/>
      </c>
      <c r="W2722" s="418">
        <f>AI2722-I2722</f>
        <v/>
      </c>
      <c r="X2722" s="455" t="n"/>
      <c r="Y2722" s="417" t="n"/>
      <c r="Z2722" s="418" t="n"/>
      <c r="AA2722" s="418" t="n"/>
      <c r="AB2722" s="418" t="n"/>
      <c r="AC2722" s="418" t="n"/>
      <c r="AD2722" s="418" t="n"/>
      <c r="AE2722" s="455" t="n"/>
      <c r="AF2722" s="455" t="n"/>
      <c r="AG2722" s="455" t="n"/>
      <c r="AH2722" s="455" t="n"/>
      <c r="AI2722" s="455" t="n"/>
      <c r="AJ2722" s="455" t="n"/>
      <c r="AK2722" s="455" t="n"/>
      <c r="AL2722" s="455" t="n"/>
      <c r="AM2722" s="455" t="n"/>
      <c r="AN2722" s="455" t="n"/>
      <c r="AO2722" s="455" t="n"/>
      <c r="AP2722" s="455" t="n"/>
      <c r="AQ2722" s="455" t="n"/>
      <c r="AR2722" s="418" t="n"/>
      <c r="AS2722" s="418" t="n"/>
      <c r="AT2722" s="418" t="n"/>
    </row>
    <row r="2723">
      <c r="A2723" s="417" t="n">
        <v>2714</v>
      </c>
      <c r="B2723" s="418" t="inlineStr">
        <is>
          <t>Transfer charge</t>
        </is>
      </c>
      <c r="C2723" s="418" t="inlineStr">
        <is>
          <t>ហ៊ីបប៉ូ ឡូជីស្ទីក (ខេមបូឌា) ឯ.ក</t>
        </is>
      </c>
      <c r="D2723" s="418" t="inlineStr">
        <is>
          <t>K002-902103265</t>
        </is>
      </c>
      <c r="E2723" s="418" t="inlineStr">
        <is>
          <t>2201048</t>
        </is>
      </c>
      <c r="F2723" s="419" t="n">
        <v>44916</v>
      </c>
      <c r="G2723" s="420" t="n">
        <v>290582</v>
      </c>
      <c r="H2723" s="418" t="n"/>
      <c r="I2723" s="455" t="n">
        <v>290582</v>
      </c>
      <c r="J2723" s="418">
        <f>IF(L2723&lt;&gt;"",L2723,K2723)</f>
        <v/>
      </c>
      <c r="K2723" s="418">
        <f>IF(AND(T2723=TRUE, U2723=TRUE, V2723=TRUE), IF(W2723&lt;-0.05, "អនុញ្ញាត (អ្នកផ្គត់ផ្គង់ប្រកាសខ្វះ)", "បានប្រកាស (អនុញ្ញាត)"), IF(AND(T2723=FALSE, U2723=FALSE, V2723=FALSE), "ព្យួរទុក (មិនមានទិន្នន័យ)", "ប្រកាសខុស (ព្យួរទុក)"))</f>
        <v/>
      </c>
      <c r="L2723" s="418" t="inlineStr"/>
      <c r="M2723" s="418" t="inlineStr"/>
      <c r="N2723" s="455" t="n"/>
      <c r="O2723" s="455">
        <f>IF(W2723&lt;0,AI2723,I2723)</f>
        <v/>
      </c>
      <c r="P2723" s="455">
        <f>I2723-O2723</f>
        <v/>
      </c>
      <c r="Q2723" s="418" t="n"/>
      <c r="R2723" s="418" t="inlineStr">
        <is>
          <t>2201048</t>
        </is>
      </c>
      <c r="S2723" s="418" t="inlineStr">
        <is>
          <t>2201048</t>
        </is>
      </c>
      <c r="T2723" s="418">
        <f>R2723=S2723</f>
        <v/>
      </c>
      <c r="U2723" s="418">
        <f>AND(MONTH(F2723)=MONTH(Y2723), YEAR(F2723)=YEAR(Y2723))</f>
        <v/>
      </c>
      <c r="V2723" s="418">
        <f>AND(AC2723&lt;&gt;"", 'Company information'!D$4&lt;&gt;"", RIGHT(SUBSTITUTE(AC2723,"-",""),9)=RIGHT(SUBSTITUTE('Company information'!D$4,"-",""),9))</f>
        <v/>
      </c>
      <c r="W2723" s="418">
        <f>AI2723-I2723</f>
        <v/>
      </c>
      <c r="X2723" s="455" t="n"/>
      <c r="Y2723" s="419" t="n">
        <v>44916</v>
      </c>
      <c r="Z2723" s="418" t="inlineStr">
        <is>
          <t>2201048</t>
        </is>
      </c>
      <c r="AA2723" s="418" t="inlineStr"/>
      <c r="AB2723" s="418" t="inlineStr">
        <is>
          <t>បុគ្គលជាប់អាករ</t>
        </is>
      </c>
      <c r="AC2723" s="418" t="inlineStr">
        <is>
          <t>L001-100067123</t>
        </is>
      </c>
      <c r="AD2723" s="418" t="inlineStr">
        <is>
          <t>រីឡាយអេប៊ល សូស អ៊ិនដាសស្រ្ទៀល (ខេមបូឌា)</t>
        </is>
      </c>
      <c r="AE2723" s="455" t="n">
        <v>3196395</v>
      </c>
      <c r="AF2723" s="455" t="n">
        <v>2905814</v>
      </c>
      <c r="AG2723" s="455" t="n">
        <v>0</v>
      </c>
      <c r="AH2723" s="455" t="n">
        <v>0</v>
      </c>
      <c r="AI2723" s="455" t="n">
        <v>290581</v>
      </c>
      <c r="AJ2723" s="455" t="n">
        <v>0</v>
      </c>
      <c r="AK2723" s="455" t="n">
        <v>0</v>
      </c>
      <c r="AL2723" s="455" t="n">
        <v>0</v>
      </c>
      <c r="AM2723" s="455" t="n">
        <v>0</v>
      </c>
      <c r="AN2723" s="455" t="n">
        <v>0</v>
      </c>
      <c r="AO2723" s="455" t="n">
        <v>0</v>
      </c>
      <c r="AP2723" s="455" t="n">
        <v>0</v>
      </c>
      <c r="AQ2723" s="455" t="n">
        <v>0</v>
      </c>
      <c r="AR2723" s="418" t="inlineStr"/>
      <c r="AS2723" s="418" t="inlineStr">
        <is>
          <t>DOC-THC-Agency</t>
        </is>
      </c>
      <c r="AT2723" s="418" t="inlineStr">
        <is>
          <t>បានប្រកាសពន្ធ</t>
        </is>
      </c>
    </row>
    <row r="2724">
      <c r="A2724" s="417" t="n">
        <v>2715</v>
      </c>
      <c r="B2724" s="418" t="inlineStr">
        <is>
          <t>Transfer charge</t>
        </is>
      </c>
      <c r="C2724" s="418" t="inlineStr">
        <is>
          <t>កំពង់ផែស្វយ័តក្រុងព្រះសីហនុ</t>
        </is>
      </c>
      <c r="D2724" s="418" t="inlineStr">
        <is>
          <t>L001-100044638</t>
        </is>
      </c>
      <c r="E2724" s="418" t="inlineStr">
        <is>
          <t>217861</t>
        </is>
      </c>
      <c r="F2724" s="419" t="n">
        <v>44917</v>
      </c>
      <c r="G2724" s="420" t="n">
        <v>71601</v>
      </c>
      <c r="H2724" s="418" t="n"/>
      <c r="I2724" s="455" t="n">
        <v>71601</v>
      </c>
      <c r="J2724" s="418">
        <f>IF(L2724&lt;&gt;"",L2724,K2724)</f>
        <v/>
      </c>
      <c r="K2724" s="418">
        <f>IF(AND(T2724=TRUE, U2724=TRUE, V2724=TRUE), IF(W2724&lt;-0.05, "អនុញ្ញាត (អ្នកផ្គត់ផ្គង់ប្រកាសខ្វះ)", "បានប្រកាស (អនុញ្ញាត)"), IF(AND(T2724=FALSE, U2724=FALSE, V2724=FALSE), "ព្យួរទុក (មិនមានទិន្នន័យ)", "ប្រកាសខុស (ព្យួរទុក)"))</f>
        <v/>
      </c>
      <c r="L2724" s="418" t="inlineStr"/>
      <c r="M2724" s="418" t="inlineStr"/>
      <c r="N2724" s="455" t="n"/>
      <c r="O2724" s="455">
        <f>IF(W2724&lt;0,AI2724,I2724)</f>
        <v/>
      </c>
      <c r="P2724" s="455">
        <f>I2724-O2724</f>
        <v/>
      </c>
      <c r="Q2724" s="418" t="n"/>
      <c r="R2724" s="418" t="inlineStr">
        <is>
          <t>217861</t>
        </is>
      </c>
      <c r="S2724" s="418" t="inlineStr"/>
      <c r="T2724" s="418">
        <f>R2724=S2724</f>
        <v/>
      </c>
      <c r="U2724" s="418">
        <f>AND(MONTH(F2724)=MONTH(Y2724), YEAR(F2724)=YEAR(Y2724))</f>
        <v/>
      </c>
      <c r="V2724" s="418">
        <f>AND(AC2724&lt;&gt;"", 'Company information'!D$4&lt;&gt;"", RIGHT(SUBSTITUTE(AC2724,"-",""),9)=RIGHT(SUBSTITUTE('Company information'!D$4,"-",""),9))</f>
        <v/>
      </c>
      <c r="W2724" s="418">
        <f>AI2724-I2724</f>
        <v/>
      </c>
      <c r="X2724" s="455" t="n"/>
      <c r="Y2724" s="417" t="n"/>
      <c r="Z2724" s="418" t="n"/>
      <c r="AA2724" s="418" t="n"/>
      <c r="AB2724" s="418" t="n"/>
      <c r="AC2724" s="418" t="n"/>
      <c r="AD2724" s="418" t="n"/>
      <c r="AE2724" s="455" t="n"/>
      <c r="AF2724" s="455" t="n"/>
      <c r="AG2724" s="455" t="n"/>
      <c r="AH2724" s="455" t="n"/>
      <c r="AI2724" s="455" t="n"/>
      <c r="AJ2724" s="455" t="n"/>
      <c r="AK2724" s="455" t="n"/>
      <c r="AL2724" s="455" t="n"/>
      <c r="AM2724" s="455" t="n"/>
      <c r="AN2724" s="455" t="n"/>
      <c r="AO2724" s="455" t="n"/>
      <c r="AP2724" s="455" t="n"/>
      <c r="AQ2724" s="455" t="n"/>
      <c r="AR2724" s="418" t="n"/>
      <c r="AS2724" s="418" t="n"/>
      <c r="AT2724" s="418" t="n"/>
    </row>
    <row r="2725">
      <c r="A2725" s="417" t="n">
        <v>2716</v>
      </c>
      <c r="B2725" s="418" t="inlineStr">
        <is>
          <t>Transfer charge</t>
        </is>
      </c>
      <c r="C2725" s="418" t="inlineStr">
        <is>
          <t>ហ៊ីបប៉ូ ឡូជីស្ទីក (ខេមបូឌា) ឯ.ក</t>
        </is>
      </c>
      <c r="D2725" s="418" t="inlineStr">
        <is>
          <t>K002-902103265</t>
        </is>
      </c>
      <c r="E2725" s="418" t="inlineStr">
        <is>
          <t>2201047</t>
        </is>
      </c>
      <c r="F2725" s="419" t="n">
        <v>44916</v>
      </c>
      <c r="G2725" s="420" t="n">
        <v>381830</v>
      </c>
      <c r="H2725" s="418" t="n"/>
      <c r="I2725" s="455" t="n">
        <v>381830</v>
      </c>
      <c r="J2725" s="418">
        <f>IF(L2725&lt;&gt;"",L2725,K2725)</f>
        <v/>
      </c>
      <c r="K2725" s="418">
        <f>IF(AND(T2725=TRUE, U2725=TRUE, V2725=TRUE), IF(W2725&lt;-0.05, "អនុញ្ញាត (អ្នកផ្គត់ផ្គង់ប្រកាសខ្វះ)", "បានប្រកាស (អនុញ្ញាត)"), IF(AND(T2725=FALSE, U2725=FALSE, V2725=FALSE), "ព្យួរទុក (មិនមានទិន្នន័យ)", "ប្រកាសខុស (ព្យួរទុក)"))</f>
        <v/>
      </c>
      <c r="L2725" s="418" t="inlineStr"/>
      <c r="M2725" s="418" t="inlineStr"/>
      <c r="N2725" s="455" t="n"/>
      <c r="O2725" s="455">
        <f>IF(W2725&lt;0,AI2725,I2725)</f>
        <v/>
      </c>
      <c r="P2725" s="455">
        <f>I2725-O2725</f>
        <v/>
      </c>
      <c r="Q2725" s="418" t="n"/>
      <c r="R2725" s="418" t="inlineStr">
        <is>
          <t>2201047</t>
        </is>
      </c>
      <c r="S2725" s="418" t="inlineStr">
        <is>
          <t>2201047</t>
        </is>
      </c>
      <c r="T2725" s="418">
        <f>R2725=S2725</f>
        <v/>
      </c>
      <c r="U2725" s="418">
        <f>AND(MONTH(F2725)=MONTH(Y2725), YEAR(F2725)=YEAR(Y2725))</f>
        <v/>
      </c>
      <c r="V2725" s="418">
        <f>AND(AC2725&lt;&gt;"", 'Company information'!D$4&lt;&gt;"", RIGHT(SUBSTITUTE(AC2725,"-",""),9)=RIGHT(SUBSTITUTE('Company information'!D$4,"-",""),9))</f>
        <v/>
      </c>
      <c r="W2725" s="418">
        <f>AI2725-I2725</f>
        <v/>
      </c>
      <c r="X2725" s="455" t="n"/>
      <c r="Y2725" s="419" t="n">
        <v>44916</v>
      </c>
      <c r="Z2725" s="418" t="inlineStr">
        <is>
          <t>2201047</t>
        </is>
      </c>
      <c r="AA2725" s="418" t="inlineStr"/>
      <c r="AB2725" s="418" t="inlineStr">
        <is>
          <t>បុគ្គលជាប់អាករ</t>
        </is>
      </c>
      <c r="AC2725" s="418" t="inlineStr">
        <is>
          <t>L001-100067123</t>
        </is>
      </c>
      <c r="AD2725" s="418" t="inlineStr">
        <is>
          <t>រីឡាយអេប៊ល សូស អ៊ិនដាសស្រ្ទៀល (ខេមបូឌា)</t>
        </is>
      </c>
      <c r="AE2725" s="455" t="n">
        <v>4200119</v>
      </c>
      <c r="AF2725" s="455" t="n">
        <v>3818290</v>
      </c>
      <c r="AG2725" s="455" t="n">
        <v>0</v>
      </c>
      <c r="AH2725" s="455" t="n">
        <v>0</v>
      </c>
      <c r="AI2725" s="455" t="n">
        <v>381829</v>
      </c>
      <c r="AJ2725" s="455" t="n">
        <v>0</v>
      </c>
      <c r="AK2725" s="455" t="n">
        <v>0</v>
      </c>
      <c r="AL2725" s="455" t="n">
        <v>0</v>
      </c>
      <c r="AM2725" s="455" t="n">
        <v>0</v>
      </c>
      <c r="AN2725" s="455" t="n">
        <v>0</v>
      </c>
      <c r="AO2725" s="455" t="n">
        <v>0</v>
      </c>
      <c r="AP2725" s="455" t="n">
        <v>0</v>
      </c>
      <c r="AQ2725" s="455" t="n">
        <v>0</v>
      </c>
      <c r="AR2725" s="418" t="inlineStr"/>
      <c r="AS2725" s="418" t="inlineStr">
        <is>
          <t>DOC-THC-Agency</t>
        </is>
      </c>
      <c r="AT2725" s="418" t="inlineStr">
        <is>
          <t>បានប្រកាសពន្ធ</t>
        </is>
      </c>
    </row>
    <row r="2726">
      <c r="A2726" s="417" t="n">
        <v>2717</v>
      </c>
      <c r="B2726" s="418" t="inlineStr">
        <is>
          <t>Transfer charge</t>
        </is>
      </c>
      <c r="C2726" s="418" t="inlineStr">
        <is>
          <t>កំពង់ផែស្វយ័តក្រុងព្រះសីហនុ</t>
        </is>
      </c>
      <c r="D2726" s="418" t="inlineStr">
        <is>
          <t>L001-100044638</t>
        </is>
      </c>
      <c r="E2726" s="418" t="inlineStr">
        <is>
          <t>215078</t>
        </is>
      </c>
      <c r="F2726" s="419" t="n">
        <v>44911</v>
      </c>
      <c r="G2726" s="420" t="n">
        <v>35766</v>
      </c>
      <c r="H2726" s="418" t="n"/>
      <c r="I2726" s="455" t="n">
        <v>35766</v>
      </c>
      <c r="J2726" s="418">
        <f>IF(L2726&lt;&gt;"",L2726,K2726)</f>
        <v/>
      </c>
      <c r="K2726" s="418">
        <f>IF(AND(T2726=TRUE, U2726=TRUE, V2726=TRUE), IF(W2726&lt;-0.05, "អនុញ្ញាត (អ្នកផ្គត់ផ្គង់ប្រកាសខ្វះ)", "បានប្រកាស (អនុញ្ញាត)"), IF(AND(T2726=FALSE, U2726=FALSE, V2726=FALSE), "ព្យួរទុក (មិនមានទិន្នន័យ)", "ប្រកាសខុស (ព្យួរទុក)"))</f>
        <v/>
      </c>
      <c r="L2726" s="418" t="inlineStr"/>
      <c r="M2726" s="418" t="inlineStr"/>
      <c r="N2726" s="455" t="n"/>
      <c r="O2726" s="455">
        <f>IF(W2726&lt;0,AI2726,I2726)</f>
        <v/>
      </c>
      <c r="P2726" s="455">
        <f>I2726-O2726</f>
        <v/>
      </c>
      <c r="Q2726" s="418" t="n"/>
      <c r="R2726" s="418" t="inlineStr">
        <is>
          <t>215078</t>
        </is>
      </c>
      <c r="S2726" s="418" t="inlineStr"/>
      <c r="T2726" s="418">
        <f>R2726=S2726</f>
        <v/>
      </c>
      <c r="U2726" s="418">
        <f>AND(MONTH(F2726)=MONTH(Y2726), YEAR(F2726)=YEAR(Y2726))</f>
        <v/>
      </c>
      <c r="V2726" s="418">
        <f>AND(AC2726&lt;&gt;"", 'Company information'!D$4&lt;&gt;"", RIGHT(SUBSTITUTE(AC2726,"-",""),9)=RIGHT(SUBSTITUTE('Company information'!D$4,"-",""),9))</f>
        <v/>
      </c>
      <c r="W2726" s="418">
        <f>AI2726-I2726</f>
        <v/>
      </c>
      <c r="X2726" s="455" t="n"/>
      <c r="Y2726" s="417" t="n"/>
      <c r="Z2726" s="418" t="n"/>
      <c r="AA2726" s="418" t="n"/>
      <c r="AB2726" s="418" t="n"/>
      <c r="AC2726" s="418" t="n"/>
      <c r="AD2726" s="418" t="n"/>
      <c r="AE2726" s="455" t="n"/>
      <c r="AF2726" s="455" t="n"/>
      <c r="AG2726" s="455" t="n"/>
      <c r="AH2726" s="455" t="n"/>
      <c r="AI2726" s="455" t="n"/>
      <c r="AJ2726" s="455" t="n"/>
      <c r="AK2726" s="455" t="n"/>
      <c r="AL2726" s="455" t="n"/>
      <c r="AM2726" s="455" t="n"/>
      <c r="AN2726" s="455" t="n"/>
      <c r="AO2726" s="455" t="n"/>
      <c r="AP2726" s="455" t="n"/>
      <c r="AQ2726" s="455" t="n"/>
      <c r="AR2726" s="418" t="n"/>
      <c r="AS2726" s="418" t="n"/>
      <c r="AT2726" s="418" t="n"/>
    </row>
    <row r="2727">
      <c r="A2727" s="417" t="n">
        <v>2718</v>
      </c>
      <c r="B2727" s="418" t="inlineStr">
        <is>
          <t>Transfer charge</t>
        </is>
      </c>
      <c r="C2727" s="418" t="inlineStr">
        <is>
          <t>អាយធីអាយ អ៊ិនធើណេសិនណល ត្រេនស័្ពរថេសិន (ខេមបូឌា) ឯ.ក</t>
        </is>
      </c>
      <c r="D2727" s="418" t="inlineStr">
        <is>
          <t>K002-901800477</t>
        </is>
      </c>
      <c r="E2727" s="418" t="inlineStr">
        <is>
          <t>CAM223663</t>
        </is>
      </c>
      <c r="F2727" s="419" t="n">
        <v>44910</v>
      </c>
      <c r="G2727" s="420" t="n">
        <v>242248</v>
      </c>
      <c r="H2727" s="418" t="n"/>
      <c r="I2727" s="455" t="n">
        <v>242248</v>
      </c>
      <c r="J2727" s="418">
        <f>IF(L2727&lt;&gt;"",L2727,K2727)</f>
        <v/>
      </c>
      <c r="K2727" s="418">
        <f>IF(AND(T2727=TRUE, U2727=TRUE, V2727=TRUE), IF(W2727&lt;-0.05, "អនុញ្ញាត (អ្នកផ្គត់ផ្គង់ប្រកាសខ្វះ)", "បានប្រកាស (អនុញ្ញាត)"), IF(AND(T2727=FALSE, U2727=FALSE, V2727=FALSE), "ព្យួរទុក (មិនមានទិន្នន័យ)", "ប្រកាសខុស (ព្យួរទុក)"))</f>
        <v/>
      </c>
      <c r="L2727" s="418" t="inlineStr"/>
      <c r="M2727" s="418" t="inlineStr"/>
      <c r="N2727" s="455" t="n"/>
      <c r="O2727" s="455">
        <f>IF(W2727&lt;0,AI2727,I2727)</f>
        <v/>
      </c>
      <c r="P2727" s="455">
        <f>I2727-O2727</f>
        <v/>
      </c>
      <c r="Q2727" s="418" t="n"/>
      <c r="R2727" s="418" t="inlineStr">
        <is>
          <t>CAM223663</t>
        </is>
      </c>
      <c r="S2727" s="418" t="inlineStr">
        <is>
          <t>CAM223663</t>
        </is>
      </c>
      <c r="T2727" s="418">
        <f>R2727=S2727</f>
        <v/>
      </c>
      <c r="U2727" s="418">
        <f>AND(MONTH(F2727)=MONTH(Y2727), YEAR(F2727)=YEAR(Y2727))</f>
        <v/>
      </c>
      <c r="V2727" s="418">
        <f>AND(AC2727&lt;&gt;"", 'Company information'!D$4&lt;&gt;"", RIGHT(SUBSTITUTE(AC2727,"-",""),9)=RIGHT(SUBSTITUTE('Company information'!D$4,"-",""),9))</f>
        <v/>
      </c>
      <c r="W2727" s="418">
        <f>AI2727-I2727</f>
        <v/>
      </c>
      <c r="X2727" s="455" t="n"/>
      <c r="Y2727" s="419" t="n">
        <v>44910</v>
      </c>
      <c r="Z2727" s="418" t="inlineStr">
        <is>
          <t>CAM223663</t>
        </is>
      </c>
      <c r="AA2727" s="418" t="inlineStr"/>
      <c r="AB2727" s="418" t="inlineStr">
        <is>
          <t>បុគ្គលជាប់អាករ</t>
        </is>
      </c>
      <c r="AC2727" s="418" t="inlineStr">
        <is>
          <t>L001-100067123</t>
        </is>
      </c>
      <c r="AD2727" s="418" t="inlineStr">
        <is>
          <t>រីឡាយអេប៊ល សូស អ៊ិនដាសស្រ្ទៀល (ខេមបូឌា)</t>
        </is>
      </c>
      <c r="AE2727" s="455" t="n">
        <v>2664728</v>
      </c>
      <c r="AF2727" s="455" t="n">
        <v>2422480</v>
      </c>
      <c r="AG2727" s="455" t="n">
        <v>0</v>
      </c>
      <c r="AH2727" s="455" t="n">
        <v>0</v>
      </c>
      <c r="AI2727" s="455" t="n">
        <v>242248</v>
      </c>
      <c r="AJ2727" s="455" t="n">
        <v>0</v>
      </c>
      <c r="AK2727" s="455" t="n">
        <v>0</v>
      </c>
      <c r="AL2727" s="455" t="n">
        <v>0</v>
      </c>
      <c r="AM2727" s="455" t="n">
        <v>0</v>
      </c>
      <c r="AN2727" s="455" t="n">
        <v>0</v>
      </c>
      <c r="AO2727" s="455" t="n">
        <v>0</v>
      </c>
      <c r="AP2727" s="455" t="n">
        <v>0</v>
      </c>
      <c r="AQ2727" s="455" t="n">
        <v>0</v>
      </c>
      <c r="AR2727" s="418" t="inlineStr"/>
      <c r="AS2727" s="418" t="inlineStr">
        <is>
          <t>THC,DOC</t>
        </is>
      </c>
      <c r="AT2727" s="418" t="inlineStr">
        <is>
          <t>បានប្រកាសពន្ធ</t>
        </is>
      </c>
    </row>
    <row r="2728">
      <c r="A2728" s="417" t="n">
        <v>2719</v>
      </c>
      <c r="B2728" s="418" t="inlineStr">
        <is>
          <t>Transfer charge</t>
        </is>
      </c>
      <c r="C2728" s="418" t="inlineStr">
        <is>
          <t>កំពង់ផែស្វយ័តក្រុងព្រះសីហនុ</t>
        </is>
      </c>
      <c r="D2728" s="418" t="inlineStr">
        <is>
          <t>L001-100044638</t>
        </is>
      </c>
      <c r="E2728" s="418" t="inlineStr">
        <is>
          <t>215081</t>
        </is>
      </c>
      <c r="F2728" s="419" t="n">
        <v>44911</v>
      </c>
      <c r="G2728" s="420" t="n">
        <v>35766</v>
      </c>
      <c r="H2728" s="418" t="n"/>
      <c r="I2728" s="455" t="n">
        <v>35766</v>
      </c>
      <c r="J2728" s="418">
        <f>IF(L2728&lt;&gt;"",L2728,K2728)</f>
        <v/>
      </c>
      <c r="K2728" s="418">
        <f>IF(AND(T2728=TRUE, U2728=TRUE, V2728=TRUE), IF(W2728&lt;-0.05, "អនុញ្ញាត (អ្នកផ្គត់ផ្គង់ប្រកាសខ្វះ)", "បានប្រកាស (អនុញ្ញាត)"), IF(AND(T2728=FALSE, U2728=FALSE, V2728=FALSE), "ព្យួរទុក (មិនមានទិន្នន័យ)", "ប្រកាសខុស (ព្យួរទុក)"))</f>
        <v/>
      </c>
      <c r="L2728" s="418" t="inlineStr"/>
      <c r="M2728" s="418" t="inlineStr"/>
      <c r="N2728" s="455" t="n"/>
      <c r="O2728" s="455">
        <f>IF(W2728&lt;0,AI2728,I2728)</f>
        <v/>
      </c>
      <c r="P2728" s="455">
        <f>I2728-O2728</f>
        <v/>
      </c>
      <c r="Q2728" s="418" t="n"/>
      <c r="R2728" s="418" t="inlineStr">
        <is>
          <t>215081</t>
        </is>
      </c>
      <c r="S2728" s="418" t="inlineStr"/>
      <c r="T2728" s="418">
        <f>R2728=S2728</f>
        <v/>
      </c>
      <c r="U2728" s="418">
        <f>AND(MONTH(F2728)=MONTH(Y2728), YEAR(F2728)=YEAR(Y2728))</f>
        <v/>
      </c>
      <c r="V2728" s="418">
        <f>AND(AC2728&lt;&gt;"", 'Company information'!D$4&lt;&gt;"", RIGHT(SUBSTITUTE(AC2728,"-",""),9)=RIGHT(SUBSTITUTE('Company information'!D$4,"-",""),9))</f>
        <v/>
      </c>
      <c r="W2728" s="418">
        <f>AI2728-I2728</f>
        <v/>
      </c>
      <c r="X2728" s="455" t="n"/>
      <c r="Y2728" s="417" t="n"/>
      <c r="Z2728" s="418" t="n"/>
      <c r="AA2728" s="418" t="n"/>
      <c r="AB2728" s="418" t="n"/>
      <c r="AC2728" s="418" t="n"/>
      <c r="AD2728" s="418" t="n"/>
      <c r="AE2728" s="455" t="n"/>
      <c r="AF2728" s="455" t="n"/>
      <c r="AG2728" s="455" t="n"/>
      <c r="AH2728" s="455" t="n"/>
      <c r="AI2728" s="455" t="n"/>
      <c r="AJ2728" s="455" t="n"/>
      <c r="AK2728" s="455" t="n"/>
      <c r="AL2728" s="455" t="n"/>
      <c r="AM2728" s="455" t="n"/>
      <c r="AN2728" s="455" t="n"/>
      <c r="AO2728" s="455" t="n"/>
      <c r="AP2728" s="455" t="n"/>
      <c r="AQ2728" s="455" t="n"/>
      <c r="AR2728" s="418" t="n"/>
      <c r="AS2728" s="418" t="n"/>
      <c r="AT2728" s="418" t="n"/>
    </row>
    <row r="2729">
      <c r="A2729" s="417" t="n">
        <v>2720</v>
      </c>
      <c r="B2729" s="418" t="inlineStr">
        <is>
          <t>Transfer charge</t>
        </is>
      </c>
      <c r="C2729" s="418" t="inlineStr">
        <is>
          <t>អាយធីអាយ អ៊ិនធើណេសិនណល ត្រេនស័្ពរថេសិន (ខេមបូឌា) ឯ.ក</t>
        </is>
      </c>
      <c r="D2729" s="418" t="inlineStr">
        <is>
          <t>K002-901800477</t>
        </is>
      </c>
      <c r="E2729" s="418" t="inlineStr">
        <is>
          <t>CAM223664</t>
        </is>
      </c>
      <c r="F2729" s="419" t="n">
        <v>44910</v>
      </c>
      <c r="G2729" s="420" t="n">
        <v>242248</v>
      </c>
      <c r="H2729" s="418" t="n"/>
      <c r="I2729" s="455" t="n">
        <v>242248</v>
      </c>
      <c r="J2729" s="418">
        <f>IF(L2729&lt;&gt;"",L2729,K2729)</f>
        <v/>
      </c>
      <c r="K2729" s="418">
        <f>IF(AND(T2729=TRUE, U2729=TRUE, V2729=TRUE), IF(W2729&lt;-0.05, "អនុញ្ញាត (អ្នកផ្គត់ផ្គង់ប្រកាសខ្វះ)", "បានប្រកាស (អនុញ្ញាត)"), IF(AND(T2729=FALSE, U2729=FALSE, V2729=FALSE), "ព្យួរទុក (មិនមានទិន្នន័យ)", "ប្រកាសខុស (ព្យួរទុក)"))</f>
        <v/>
      </c>
      <c r="L2729" s="418" t="inlineStr"/>
      <c r="M2729" s="418" t="inlineStr"/>
      <c r="N2729" s="455" t="n"/>
      <c r="O2729" s="455">
        <f>IF(W2729&lt;0,AI2729,I2729)</f>
        <v/>
      </c>
      <c r="P2729" s="455">
        <f>I2729-O2729</f>
        <v/>
      </c>
      <c r="Q2729" s="418" t="n"/>
      <c r="R2729" s="418" t="inlineStr">
        <is>
          <t>CAM223664</t>
        </is>
      </c>
      <c r="S2729" s="418" t="inlineStr">
        <is>
          <t>CAM223664</t>
        </is>
      </c>
      <c r="T2729" s="418">
        <f>R2729=S2729</f>
        <v/>
      </c>
      <c r="U2729" s="418">
        <f>AND(MONTH(F2729)=MONTH(Y2729), YEAR(F2729)=YEAR(Y2729))</f>
        <v/>
      </c>
      <c r="V2729" s="418">
        <f>AND(AC2729&lt;&gt;"", 'Company information'!D$4&lt;&gt;"", RIGHT(SUBSTITUTE(AC2729,"-",""),9)=RIGHT(SUBSTITUTE('Company information'!D$4,"-",""),9))</f>
        <v/>
      </c>
      <c r="W2729" s="418">
        <f>AI2729-I2729</f>
        <v/>
      </c>
      <c r="X2729" s="455" t="n"/>
      <c r="Y2729" s="419" t="n">
        <v>44910</v>
      </c>
      <c r="Z2729" s="418" t="inlineStr">
        <is>
          <t>CAM223664</t>
        </is>
      </c>
      <c r="AA2729" s="418" t="inlineStr"/>
      <c r="AB2729" s="418" t="inlineStr">
        <is>
          <t>បុគ្គលជាប់អាករ</t>
        </is>
      </c>
      <c r="AC2729" s="418" t="inlineStr">
        <is>
          <t>L001-100067123</t>
        </is>
      </c>
      <c r="AD2729" s="418" t="inlineStr">
        <is>
          <t>រីឡាយអេប៊ល សូស អ៊ិនដាសស្រ្ទៀល (ខេមបូឌា)</t>
        </is>
      </c>
      <c r="AE2729" s="455" t="n">
        <v>2664728</v>
      </c>
      <c r="AF2729" s="455" t="n">
        <v>2422480</v>
      </c>
      <c r="AG2729" s="455" t="n">
        <v>0</v>
      </c>
      <c r="AH2729" s="455" t="n">
        <v>0</v>
      </c>
      <c r="AI2729" s="455" t="n">
        <v>242248</v>
      </c>
      <c r="AJ2729" s="455" t="n">
        <v>0</v>
      </c>
      <c r="AK2729" s="455" t="n">
        <v>0</v>
      </c>
      <c r="AL2729" s="455" t="n">
        <v>0</v>
      </c>
      <c r="AM2729" s="455" t="n">
        <v>0</v>
      </c>
      <c r="AN2729" s="455" t="n">
        <v>0</v>
      </c>
      <c r="AO2729" s="455" t="n">
        <v>0</v>
      </c>
      <c r="AP2729" s="455" t="n">
        <v>0</v>
      </c>
      <c r="AQ2729" s="455" t="n">
        <v>0</v>
      </c>
      <c r="AR2729" s="418" t="inlineStr"/>
      <c r="AS2729" s="418" t="inlineStr">
        <is>
          <t>THC,DOC</t>
        </is>
      </c>
      <c r="AT2729" s="418" t="inlineStr">
        <is>
          <t>បានប្រកាសពន្ធ</t>
        </is>
      </c>
    </row>
    <row r="2730">
      <c r="A2730" s="417" t="n">
        <v>2721</v>
      </c>
      <c r="B2730" s="418" t="inlineStr">
        <is>
          <t>Transfer charge</t>
        </is>
      </c>
      <c r="C2730" s="418" t="inlineStr">
        <is>
          <t>កំពង់ផែស្វយ័តក្រុងព្រះសីហនុ</t>
        </is>
      </c>
      <c r="D2730" s="418" t="inlineStr">
        <is>
          <t>L001-100044638</t>
        </is>
      </c>
      <c r="E2730" s="418" t="inlineStr">
        <is>
          <t>215277</t>
        </is>
      </c>
      <c r="F2730" s="419" t="n">
        <v>44911</v>
      </c>
      <c r="G2730" s="420" t="n">
        <v>23433</v>
      </c>
      <c r="H2730" s="418" t="n"/>
      <c r="I2730" s="455" t="n">
        <v>23433</v>
      </c>
      <c r="J2730" s="418">
        <f>IF(L2730&lt;&gt;"",L2730,K2730)</f>
        <v/>
      </c>
      <c r="K2730" s="418">
        <f>IF(AND(T2730=TRUE, U2730=TRUE, V2730=TRUE), IF(W2730&lt;-0.05, "អនុញ្ញាត (អ្នកផ្គត់ផ្គង់ប្រកាសខ្វះ)", "បានប្រកាស (អនុញ្ញាត)"), IF(AND(T2730=FALSE, U2730=FALSE, V2730=FALSE), "ព្យួរទុក (មិនមានទិន្នន័យ)", "ប្រកាសខុស (ព្យួរទុក)"))</f>
        <v/>
      </c>
      <c r="L2730" s="418" t="inlineStr"/>
      <c r="M2730" s="418" t="inlineStr"/>
      <c r="N2730" s="455" t="n"/>
      <c r="O2730" s="455">
        <f>IF(W2730&lt;0,AI2730,I2730)</f>
        <v/>
      </c>
      <c r="P2730" s="455">
        <f>I2730-O2730</f>
        <v/>
      </c>
      <c r="Q2730" s="418" t="n"/>
      <c r="R2730" s="418" t="inlineStr">
        <is>
          <t>215277</t>
        </is>
      </c>
      <c r="S2730" s="418" t="inlineStr"/>
      <c r="T2730" s="418">
        <f>R2730=S2730</f>
        <v/>
      </c>
      <c r="U2730" s="418">
        <f>AND(MONTH(F2730)=MONTH(Y2730), YEAR(F2730)=YEAR(Y2730))</f>
        <v/>
      </c>
      <c r="V2730" s="418">
        <f>AND(AC2730&lt;&gt;"", 'Company information'!D$4&lt;&gt;"", RIGHT(SUBSTITUTE(AC2730,"-",""),9)=RIGHT(SUBSTITUTE('Company information'!D$4,"-",""),9))</f>
        <v/>
      </c>
      <c r="W2730" s="418">
        <f>AI2730-I2730</f>
        <v/>
      </c>
      <c r="X2730" s="455" t="n"/>
      <c r="Y2730" s="417" t="n"/>
      <c r="Z2730" s="418" t="n"/>
      <c r="AA2730" s="418" t="n"/>
      <c r="AB2730" s="418" t="n"/>
      <c r="AC2730" s="418" t="n"/>
      <c r="AD2730" s="418" t="n"/>
      <c r="AE2730" s="455" t="n"/>
      <c r="AF2730" s="455" t="n"/>
      <c r="AG2730" s="455" t="n"/>
      <c r="AH2730" s="455" t="n"/>
      <c r="AI2730" s="455" t="n"/>
      <c r="AJ2730" s="455" t="n"/>
      <c r="AK2730" s="455" t="n"/>
      <c r="AL2730" s="455" t="n"/>
      <c r="AM2730" s="455" t="n"/>
      <c r="AN2730" s="455" t="n"/>
      <c r="AO2730" s="455" t="n"/>
      <c r="AP2730" s="455" t="n"/>
      <c r="AQ2730" s="455" t="n"/>
      <c r="AR2730" s="418" t="n"/>
      <c r="AS2730" s="418" t="n"/>
      <c r="AT2730" s="418" t="n"/>
    </row>
    <row r="2731">
      <c r="A2731" s="417" t="n">
        <v>2722</v>
      </c>
      <c r="B2731" s="418" t="inlineStr">
        <is>
          <t>Transfer charge</t>
        </is>
      </c>
      <c r="C2731" s="418" t="inlineStr">
        <is>
          <t>អាយធីអាយ អ៊ិនធើណេសិនណល ត្រេនស័្ពរថេសិន (ខេមបូឌា) ឯ.ក</t>
        </is>
      </c>
      <c r="D2731" s="418" t="inlineStr">
        <is>
          <t>K002-901800477</t>
        </is>
      </c>
      <c r="E2731" s="418" t="inlineStr">
        <is>
          <t>CAM223679</t>
        </is>
      </c>
      <c r="F2731" s="419" t="n">
        <v>44911</v>
      </c>
      <c r="G2731" s="420" t="n">
        <v>103597</v>
      </c>
      <c r="H2731" s="418" t="n"/>
      <c r="I2731" s="455" t="n">
        <v>103597</v>
      </c>
      <c r="J2731" s="418">
        <f>IF(L2731&lt;&gt;"",L2731,K2731)</f>
        <v/>
      </c>
      <c r="K2731" s="418">
        <f>IF(AND(T2731=TRUE, U2731=TRUE, V2731=TRUE), IF(W2731&lt;-0.05, "អនុញ្ញាត (អ្នកផ្គត់ផ្គង់ប្រកាសខ្វះ)", "បានប្រកាស (អនុញ្ញាត)"), IF(AND(T2731=FALSE, U2731=FALSE, V2731=FALSE), "ព្យួរទុក (មិនមានទិន្នន័យ)", "ប្រកាសខុស (ព្យួរទុក)"))</f>
        <v/>
      </c>
      <c r="L2731" s="418" t="inlineStr"/>
      <c r="M2731" s="418" t="inlineStr"/>
      <c r="N2731" s="455" t="n"/>
      <c r="O2731" s="455">
        <f>IF(W2731&lt;0,AI2731,I2731)</f>
        <v/>
      </c>
      <c r="P2731" s="455">
        <f>I2731-O2731</f>
        <v/>
      </c>
      <c r="Q2731" s="418" t="n"/>
      <c r="R2731" s="418" t="inlineStr">
        <is>
          <t>CAM223679</t>
        </is>
      </c>
      <c r="S2731" s="418" t="inlineStr">
        <is>
          <t>CAM223679</t>
        </is>
      </c>
      <c r="T2731" s="418">
        <f>R2731=S2731</f>
        <v/>
      </c>
      <c r="U2731" s="418">
        <f>AND(MONTH(F2731)=MONTH(Y2731), YEAR(F2731)=YEAR(Y2731))</f>
        <v/>
      </c>
      <c r="V2731" s="418">
        <f>AND(AC2731&lt;&gt;"", 'Company information'!D$4&lt;&gt;"", RIGHT(SUBSTITUTE(AC2731,"-",""),9)=RIGHT(SUBSTITUTE('Company information'!D$4,"-",""),9))</f>
        <v/>
      </c>
      <c r="W2731" s="418">
        <f>AI2731-I2731</f>
        <v/>
      </c>
      <c r="X2731" s="455" t="n"/>
      <c r="Y2731" s="419" t="n">
        <v>44911</v>
      </c>
      <c r="Z2731" s="418" t="inlineStr">
        <is>
          <t>CAM223679</t>
        </is>
      </c>
      <c r="AA2731" s="418" t="inlineStr"/>
      <c r="AB2731" s="418" t="inlineStr">
        <is>
          <t>បុគ្គលជាប់អាករ</t>
        </is>
      </c>
      <c r="AC2731" s="418" t="inlineStr">
        <is>
          <t>L001-100067123</t>
        </is>
      </c>
      <c r="AD2731" s="418" t="inlineStr">
        <is>
          <t>រីឡាយអេប៊ល សូស អ៊ិនដាសស្រ្ទៀល (ខេមបូឌា)</t>
        </is>
      </c>
      <c r="AE2731" s="455" t="n">
        <v>1139569</v>
      </c>
      <c r="AF2731" s="455" t="n">
        <v>1035972</v>
      </c>
      <c r="AG2731" s="455" t="n">
        <v>0</v>
      </c>
      <c r="AH2731" s="455" t="n">
        <v>0</v>
      </c>
      <c r="AI2731" s="455" t="n">
        <v>103597</v>
      </c>
      <c r="AJ2731" s="455" t="n">
        <v>0</v>
      </c>
      <c r="AK2731" s="455" t="n">
        <v>0</v>
      </c>
      <c r="AL2731" s="455" t="n">
        <v>0</v>
      </c>
      <c r="AM2731" s="455" t="n">
        <v>0</v>
      </c>
      <c r="AN2731" s="455" t="n">
        <v>0</v>
      </c>
      <c r="AO2731" s="455" t="n">
        <v>0</v>
      </c>
      <c r="AP2731" s="455" t="n">
        <v>0</v>
      </c>
      <c r="AQ2731" s="455" t="n">
        <v>0</v>
      </c>
      <c r="AR2731" s="418" t="inlineStr"/>
      <c r="AS2731" s="418" t="inlineStr">
        <is>
          <t>THC,DOC</t>
        </is>
      </c>
      <c r="AT2731" s="418" t="inlineStr">
        <is>
          <t>បានប្រកាសពន្ធ</t>
        </is>
      </c>
    </row>
    <row r="2732">
      <c r="A2732" s="417" t="n">
        <v>2723</v>
      </c>
      <c r="B2732" s="418" t="inlineStr">
        <is>
          <t>Transfer charge</t>
        </is>
      </c>
      <c r="C2732" s="418" t="inlineStr">
        <is>
          <t>កំពង់ផែស្វយ័តក្រុងព្រះសីហនុ</t>
        </is>
      </c>
      <c r="D2732" s="418" t="inlineStr">
        <is>
          <t>L001-100044638</t>
        </is>
      </c>
      <c r="E2732" s="418" t="inlineStr">
        <is>
          <t>215274</t>
        </is>
      </c>
      <c r="F2732" s="419" t="n">
        <v>44911</v>
      </c>
      <c r="G2732" s="420" t="n">
        <v>23433</v>
      </c>
      <c r="H2732" s="418" t="n"/>
      <c r="I2732" s="455" t="n">
        <v>23433</v>
      </c>
      <c r="J2732" s="418">
        <f>IF(L2732&lt;&gt;"",L2732,K2732)</f>
        <v/>
      </c>
      <c r="K2732" s="418">
        <f>IF(AND(T2732=TRUE, U2732=TRUE, V2732=TRUE), IF(W2732&lt;-0.05, "អនុញ្ញាត (អ្នកផ្គត់ផ្គង់ប្រកាសខ្វះ)", "បានប្រកាស (អនុញ្ញាត)"), IF(AND(T2732=FALSE, U2732=FALSE, V2732=FALSE), "ព្យួរទុក (មិនមានទិន្នន័យ)", "ប្រកាសខុស (ព្យួរទុក)"))</f>
        <v/>
      </c>
      <c r="L2732" s="418" t="inlineStr"/>
      <c r="M2732" s="418" t="inlineStr"/>
      <c r="N2732" s="455" t="n"/>
      <c r="O2732" s="455">
        <f>IF(W2732&lt;0,AI2732,I2732)</f>
        <v/>
      </c>
      <c r="P2732" s="455">
        <f>I2732-O2732</f>
        <v/>
      </c>
      <c r="Q2732" s="418" t="n"/>
      <c r="R2732" s="418" t="inlineStr">
        <is>
          <t>215274</t>
        </is>
      </c>
      <c r="S2732" s="418" t="inlineStr"/>
      <c r="T2732" s="418">
        <f>R2732=S2732</f>
        <v/>
      </c>
      <c r="U2732" s="418">
        <f>AND(MONTH(F2732)=MONTH(Y2732), YEAR(F2732)=YEAR(Y2732))</f>
        <v/>
      </c>
      <c r="V2732" s="418">
        <f>AND(AC2732&lt;&gt;"", 'Company information'!D$4&lt;&gt;"", RIGHT(SUBSTITUTE(AC2732,"-",""),9)=RIGHT(SUBSTITUTE('Company information'!D$4,"-",""),9))</f>
        <v/>
      </c>
      <c r="W2732" s="418">
        <f>AI2732-I2732</f>
        <v/>
      </c>
      <c r="X2732" s="455" t="n"/>
      <c r="Y2732" s="417" t="n"/>
      <c r="Z2732" s="418" t="n"/>
      <c r="AA2732" s="418" t="n"/>
      <c r="AB2732" s="418" t="n"/>
      <c r="AC2732" s="418" t="n"/>
      <c r="AD2732" s="418" t="n"/>
      <c r="AE2732" s="455" t="n"/>
      <c r="AF2732" s="455" t="n"/>
      <c r="AG2732" s="455" t="n"/>
      <c r="AH2732" s="455" t="n"/>
      <c r="AI2732" s="455" t="n"/>
      <c r="AJ2732" s="455" t="n"/>
      <c r="AK2732" s="455" t="n"/>
      <c r="AL2732" s="455" t="n"/>
      <c r="AM2732" s="455" t="n"/>
      <c r="AN2732" s="455" t="n"/>
      <c r="AO2732" s="455" t="n"/>
      <c r="AP2732" s="455" t="n"/>
      <c r="AQ2732" s="455" t="n"/>
      <c r="AR2732" s="418" t="n"/>
      <c r="AS2732" s="418" t="n"/>
      <c r="AT2732" s="418" t="n"/>
    </row>
    <row r="2733">
      <c r="A2733" s="417" t="n">
        <v>2724</v>
      </c>
      <c r="B2733" s="418" t="inlineStr">
        <is>
          <t>Transfer charge</t>
        </is>
      </c>
      <c r="C2733" s="418" t="inlineStr">
        <is>
          <t>អាយធីអាយ អ៊ិនធើណេសិនណល ត្រេនស័្ពរថេសិន (ខេមបូឌា) ឯ.ក</t>
        </is>
      </c>
      <c r="D2733" s="418" t="inlineStr">
        <is>
          <t>K002-901800477</t>
        </is>
      </c>
      <c r="E2733" s="418" t="inlineStr">
        <is>
          <t>CAM223676</t>
        </is>
      </c>
      <c r="F2733" s="419" t="n">
        <v>44911</v>
      </c>
      <c r="G2733" s="420" t="n">
        <v>143474</v>
      </c>
      <c r="H2733" s="418" t="n"/>
      <c r="I2733" s="455" t="n">
        <v>143474</v>
      </c>
      <c r="J2733" s="418">
        <f>IF(L2733&lt;&gt;"",L2733,K2733)</f>
        <v/>
      </c>
      <c r="K2733" s="418">
        <f>IF(AND(T2733=TRUE, U2733=TRUE, V2733=TRUE), IF(W2733&lt;-0.05, "អនុញ្ញាត (អ្នកផ្គត់ផ្គង់ប្រកាសខ្វះ)", "បានប្រកាស (អនុញ្ញាត)"), IF(AND(T2733=FALSE, U2733=FALSE, V2733=FALSE), "ព្យួរទុក (មិនមានទិន្នន័យ)", "ប្រកាសខុស (ព្យួរទុក)"))</f>
        <v/>
      </c>
      <c r="L2733" s="418" t="inlineStr"/>
      <c r="M2733" s="418" t="inlineStr"/>
      <c r="N2733" s="455" t="n"/>
      <c r="O2733" s="455">
        <f>IF(W2733&lt;0,AI2733,I2733)</f>
        <v/>
      </c>
      <c r="P2733" s="455">
        <f>I2733-O2733</f>
        <v/>
      </c>
      <c r="Q2733" s="418" t="n"/>
      <c r="R2733" s="418" t="inlineStr">
        <is>
          <t>CAM223676</t>
        </is>
      </c>
      <c r="S2733" s="418" t="inlineStr">
        <is>
          <t>CAM223676</t>
        </is>
      </c>
      <c r="T2733" s="418">
        <f>R2733=S2733</f>
        <v/>
      </c>
      <c r="U2733" s="418">
        <f>AND(MONTH(F2733)=MONTH(Y2733), YEAR(F2733)=YEAR(Y2733))</f>
        <v/>
      </c>
      <c r="V2733" s="418">
        <f>AND(AC2733&lt;&gt;"", 'Company information'!D$4&lt;&gt;"", RIGHT(SUBSTITUTE(AC2733,"-",""),9)=RIGHT(SUBSTITUTE('Company information'!D$4,"-",""),9))</f>
        <v/>
      </c>
      <c r="W2733" s="418">
        <f>AI2733-I2733</f>
        <v/>
      </c>
      <c r="X2733" s="455" t="n"/>
      <c r="Y2733" s="419" t="n">
        <v>44911</v>
      </c>
      <c r="Z2733" s="418" t="inlineStr">
        <is>
          <t>CAM223676</t>
        </is>
      </c>
      <c r="AA2733" s="418" t="inlineStr"/>
      <c r="AB2733" s="418" t="inlineStr">
        <is>
          <t>បុគ្គលជាប់អាករ</t>
        </is>
      </c>
      <c r="AC2733" s="418" t="inlineStr">
        <is>
          <t>L001-100067123</t>
        </is>
      </c>
      <c r="AD2733" s="418" t="inlineStr">
        <is>
          <t>រីឡាយអេប៊ល សូស អ៊ិនដាសស្រ្ទៀល (ខេមបូឌា)</t>
        </is>
      </c>
      <c r="AE2733" s="455" t="n">
        <v>1578213</v>
      </c>
      <c r="AF2733" s="455" t="n">
        <v>1434739</v>
      </c>
      <c r="AG2733" s="455" t="n">
        <v>0</v>
      </c>
      <c r="AH2733" s="455" t="n">
        <v>0</v>
      </c>
      <c r="AI2733" s="455" t="n">
        <v>143474</v>
      </c>
      <c r="AJ2733" s="455" t="n">
        <v>0</v>
      </c>
      <c r="AK2733" s="455" t="n">
        <v>0</v>
      </c>
      <c r="AL2733" s="455" t="n">
        <v>0</v>
      </c>
      <c r="AM2733" s="455" t="n">
        <v>0</v>
      </c>
      <c r="AN2733" s="455" t="n">
        <v>0</v>
      </c>
      <c r="AO2733" s="455" t="n">
        <v>0</v>
      </c>
      <c r="AP2733" s="455" t="n">
        <v>0</v>
      </c>
      <c r="AQ2733" s="455" t="n">
        <v>0</v>
      </c>
      <c r="AR2733" s="418" t="inlineStr"/>
      <c r="AS2733" s="418" t="inlineStr">
        <is>
          <t>THC,DOC</t>
        </is>
      </c>
      <c r="AT2733" s="418" t="inlineStr">
        <is>
          <t>បានប្រកាសពន្ធ</t>
        </is>
      </c>
    </row>
    <row r="2734">
      <c r="A2734" s="417" t="n">
        <v>2725</v>
      </c>
      <c r="B2734" s="418" t="inlineStr">
        <is>
          <t>Sending Tracking Label and Tape</t>
        </is>
      </c>
      <c r="C2734" s="418" t="inlineStr">
        <is>
          <t>កំពង់ផែស្វយ័តក្រុងព្រះសីហនុ</t>
        </is>
      </c>
      <c r="D2734" s="418" t="inlineStr">
        <is>
          <t>L001-100044638</t>
        </is>
      </c>
      <c r="E2734" s="418" t="inlineStr">
        <is>
          <t>214378</t>
        </is>
      </c>
      <c r="F2734" s="419" t="n">
        <v>44910</v>
      </c>
      <c r="G2734" s="420" t="n">
        <v>107245</v>
      </c>
      <c r="H2734" s="418" t="n"/>
      <c r="I2734" s="455" t="n">
        <v>107245</v>
      </c>
      <c r="J2734" s="418">
        <f>IF(L2734&lt;&gt;"",L2734,K2734)</f>
        <v/>
      </c>
      <c r="K2734" s="418">
        <f>IF(AND(T2734=TRUE, U2734=TRUE, V2734=TRUE), IF(W2734&lt;-0.05, "អនុញ្ញាត (អ្នកផ្គត់ផ្គង់ប្រកាសខ្វះ)", "បានប្រកាស (អនុញ្ញាត)"), IF(AND(T2734=FALSE, U2734=FALSE, V2734=FALSE), "ព្យួរទុក (មិនមានទិន្នន័យ)", "ប្រកាសខុស (ព្យួរទុក)"))</f>
        <v/>
      </c>
      <c r="L2734" s="418" t="inlineStr"/>
      <c r="M2734" s="418" t="inlineStr"/>
      <c r="N2734" s="455" t="n"/>
      <c r="O2734" s="455">
        <f>IF(W2734&lt;0,AI2734,I2734)</f>
        <v/>
      </c>
      <c r="P2734" s="455">
        <f>I2734-O2734</f>
        <v/>
      </c>
      <c r="Q2734" s="418" t="n"/>
      <c r="R2734" s="418" t="inlineStr">
        <is>
          <t>214378</t>
        </is>
      </c>
      <c r="S2734" s="418" t="inlineStr"/>
      <c r="T2734" s="418">
        <f>R2734=S2734</f>
        <v/>
      </c>
      <c r="U2734" s="418">
        <f>AND(MONTH(F2734)=MONTH(Y2734), YEAR(F2734)=YEAR(Y2734))</f>
        <v/>
      </c>
      <c r="V2734" s="418">
        <f>AND(AC2734&lt;&gt;"", 'Company information'!D$4&lt;&gt;"", RIGHT(SUBSTITUTE(AC2734,"-",""),9)=RIGHT(SUBSTITUTE('Company information'!D$4,"-",""),9))</f>
        <v/>
      </c>
      <c r="W2734" s="418">
        <f>AI2734-I2734</f>
        <v/>
      </c>
      <c r="X2734" s="455" t="n"/>
      <c r="Y2734" s="417" t="n"/>
      <c r="Z2734" s="418" t="n"/>
      <c r="AA2734" s="418" t="n"/>
      <c r="AB2734" s="418" t="n"/>
      <c r="AC2734" s="418" t="n"/>
      <c r="AD2734" s="418" t="n"/>
      <c r="AE2734" s="455" t="n"/>
      <c r="AF2734" s="455" t="n"/>
      <c r="AG2734" s="455" t="n"/>
      <c r="AH2734" s="455" t="n"/>
      <c r="AI2734" s="455" t="n"/>
      <c r="AJ2734" s="455" t="n"/>
      <c r="AK2734" s="455" t="n"/>
      <c r="AL2734" s="455" t="n"/>
      <c r="AM2734" s="455" t="n"/>
      <c r="AN2734" s="455" t="n"/>
      <c r="AO2734" s="455" t="n"/>
      <c r="AP2734" s="455" t="n"/>
      <c r="AQ2734" s="455" t="n"/>
      <c r="AR2734" s="418" t="n"/>
      <c r="AS2734" s="418" t="n"/>
      <c r="AT2734" s="418" t="n"/>
    </row>
    <row r="2735">
      <c r="A2735" s="417" t="n">
        <v>2726</v>
      </c>
      <c r="B2735" s="418" t="inlineStr">
        <is>
          <t>Storage 40 Feet Container Full</t>
        </is>
      </c>
      <c r="C2735" s="418" t="inlineStr">
        <is>
          <t>អាយធីអាយ អ៊ិនធើណេសិនណល ត្រេនស័្ពរថេសិន (ខេមបូឌា) ឯ.ក</t>
        </is>
      </c>
      <c r="D2735" s="418" t="inlineStr">
        <is>
          <t>K002-901800477</t>
        </is>
      </c>
      <c r="E2735" s="418" t="inlineStr">
        <is>
          <t>CAM223666</t>
        </is>
      </c>
      <c r="F2735" s="419" t="n">
        <v>44910</v>
      </c>
      <c r="G2735" s="420" t="n">
        <v>541835</v>
      </c>
      <c r="H2735" s="418" t="n"/>
      <c r="I2735" s="455" t="n">
        <v>541835</v>
      </c>
      <c r="J2735" s="418">
        <f>IF(L2735&lt;&gt;"",L2735,K2735)</f>
        <v/>
      </c>
      <c r="K2735" s="418">
        <f>IF(AND(T2735=TRUE, U2735=TRUE, V2735=TRUE), IF(W2735&lt;-0.05, "អនុញ្ញាត (អ្នកផ្គត់ផ្គង់ប្រកាសខ្វះ)", "បានប្រកាស (អនុញ្ញាត)"), IF(AND(T2735=FALSE, U2735=FALSE, V2735=FALSE), "ព្យួរទុក (មិនមានទិន្នន័យ)", "ប្រកាសខុស (ព្យួរទុក)"))</f>
        <v/>
      </c>
      <c r="L2735" s="418" t="inlineStr"/>
      <c r="M2735" s="418" t="inlineStr"/>
      <c r="N2735" s="455" t="n"/>
      <c r="O2735" s="455">
        <f>IF(W2735&lt;0,AI2735,I2735)</f>
        <v/>
      </c>
      <c r="P2735" s="455">
        <f>I2735-O2735</f>
        <v/>
      </c>
      <c r="Q2735" s="418" t="n"/>
      <c r="R2735" s="418" t="inlineStr">
        <is>
          <t>CAM223666</t>
        </is>
      </c>
      <c r="S2735" s="418" t="inlineStr">
        <is>
          <t>CAM223666</t>
        </is>
      </c>
      <c r="T2735" s="418">
        <f>R2735=S2735</f>
        <v/>
      </c>
      <c r="U2735" s="418">
        <f>AND(MONTH(F2735)=MONTH(Y2735), YEAR(F2735)=YEAR(Y2735))</f>
        <v/>
      </c>
      <c r="V2735" s="418">
        <f>AND(AC2735&lt;&gt;"", 'Company information'!D$4&lt;&gt;"", RIGHT(SUBSTITUTE(AC2735,"-",""),9)=RIGHT(SUBSTITUTE('Company information'!D$4,"-",""),9))</f>
        <v/>
      </c>
      <c r="W2735" s="418">
        <f>AI2735-I2735</f>
        <v/>
      </c>
      <c r="X2735" s="455" t="n"/>
      <c r="Y2735" s="419" t="n">
        <v>44910</v>
      </c>
      <c r="Z2735" s="418" t="inlineStr">
        <is>
          <t>CAM223666</t>
        </is>
      </c>
      <c r="AA2735" s="418" t="inlineStr"/>
      <c r="AB2735" s="418" t="inlineStr">
        <is>
          <t>បុគ្គលជាប់អាករ</t>
        </is>
      </c>
      <c r="AC2735" s="418" t="inlineStr">
        <is>
          <t>L001-100067123</t>
        </is>
      </c>
      <c r="AD2735" s="418" t="inlineStr">
        <is>
          <t>រីឡាយអេប៊ល សូស អ៊ិនដាសស្រ្ទៀល (ខេមបូឌា)</t>
        </is>
      </c>
      <c r="AE2735" s="455" t="n">
        <v>5960187</v>
      </c>
      <c r="AF2735" s="455" t="n">
        <v>5418352</v>
      </c>
      <c r="AG2735" s="455" t="n">
        <v>0</v>
      </c>
      <c r="AH2735" s="455" t="n">
        <v>0</v>
      </c>
      <c r="AI2735" s="455" t="n">
        <v>541835</v>
      </c>
      <c r="AJ2735" s="455" t="n">
        <v>0</v>
      </c>
      <c r="AK2735" s="455" t="n">
        <v>0</v>
      </c>
      <c r="AL2735" s="455" t="n">
        <v>0</v>
      </c>
      <c r="AM2735" s="455" t="n">
        <v>0</v>
      </c>
      <c r="AN2735" s="455" t="n">
        <v>0</v>
      </c>
      <c r="AO2735" s="455" t="n">
        <v>0</v>
      </c>
      <c r="AP2735" s="455" t="n">
        <v>0</v>
      </c>
      <c r="AQ2735" s="455" t="n">
        <v>0</v>
      </c>
      <c r="AR2735" s="418" t="inlineStr"/>
      <c r="AS2735" s="418" t="inlineStr">
        <is>
          <t>THC,DOC</t>
        </is>
      </c>
      <c r="AT2735" s="418" t="inlineStr">
        <is>
          <t>បានប្រកាសពន្ធ</t>
        </is>
      </c>
    </row>
    <row r="2736">
      <c r="A2736" s="417" t="n">
        <v>2727</v>
      </c>
      <c r="B2736" s="418" t="inlineStr">
        <is>
          <t>Lift-Off and Gate Fee Charge 40" Full</t>
        </is>
      </c>
      <c r="C2736" s="418" t="inlineStr">
        <is>
          <t>កំពង់ផែស្វយ័តក្រុងព្រះសីហនុ</t>
        </is>
      </c>
      <c r="D2736" s="418" t="inlineStr">
        <is>
          <t>L001-100044638</t>
        </is>
      </c>
      <c r="E2736" s="418" t="inlineStr">
        <is>
          <t>214379</t>
        </is>
      </c>
      <c r="F2736" s="419" t="n">
        <v>44910</v>
      </c>
      <c r="G2736" s="420" t="n">
        <v>23421</v>
      </c>
      <c r="H2736" s="418" t="n"/>
      <c r="I2736" s="455" t="n">
        <v>23421</v>
      </c>
      <c r="J2736" s="418">
        <f>IF(L2736&lt;&gt;"",L2736,K2736)</f>
        <v/>
      </c>
      <c r="K2736" s="418">
        <f>IF(AND(T2736=TRUE, U2736=TRUE, V2736=TRUE), IF(W2736&lt;-0.05, "អនុញ្ញាត (អ្នកផ្គត់ផ្គង់ប្រកាសខ្វះ)", "បានប្រកាស (អនុញ្ញាត)"), IF(AND(T2736=FALSE, U2736=FALSE, V2736=FALSE), "ព្យួរទុក (មិនមានទិន្នន័យ)", "ប្រកាសខុស (ព្យួរទុក)"))</f>
        <v/>
      </c>
      <c r="L2736" s="418" t="inlineStr"/>
      <c r="M2736" s="418" t="inlineStr"/>
      <c r="N2736" s="455" t="n"/>
      <c r="O2736" s="455">
        <f>IF(W2736&lt;0,AI2736,I2736)</f>
        <v/>
      </c>
      <c r="P2736" s="455">
        <f>I2736-O2736</f>
        <v/>
      </c>
      <c r="Q2736" s="418" t="n"/>
      <c r="R2736" s="418" t="inlineStr">
        <is>
          <t>214379</t>
        </is>
      </c>
      <c r="S2736" s="418" t="inlineStr"/>
      <c r="T2736" s="418">
        <f>R2736=S2736</f>
        <v/>
      </c>
      <c r="U2736" s="418">
        <f>AND(MONTH(F2736)=MONTH(Y2736), YEAR(F2736)=YEAR(Y2736))</f>
        <v/>
      </c>
      <c r="V2736" s="418">
        <f>AND(AC2736&lt;&gt;"", 'Company information'!D$4&lt;&gt;"", RIGHT(SUBSTITUTE(AC2736,"-",""),9)=RIGHT(SUBSTITUTE('Company information'!D$4,"-",""),9))</f>
        <v/>
      </c>
      <c r="W2736" s="418">
        <f>AI2736-I2736</f>
        <v/>
      </c>
      <c r="X2736" s="455" t="n"/>
      <c r="Y2736" s="417" t="n"/>
      <c r="Z2736" s="418" t="n"/>
      <c r="AA2736" s="418" t="n"/>
      <c r="AB2736" s="418" t="n"/>
      <c r="AC2736" s="418" t="n"/>
      <c r="AD2736" s="418" t="n"/>
      <c r="AE2736" s="455" t="n"/>
      <c r="AF2736" s="455" t="n"/>
      <c r="AG2736" s="455" t="n"/>
      <c r="AH2736" s="455" t="n"/>
      <c r="AI2736" s="455" t="n"/>
      <c r="AJ2736" s="455" t="n"/>
      <c r="AK2736" s="455" t="n"/>
      <c r="AL2736" s="455" t="n"/>
      <c r="AM2736" s="455" t="n"/>
      <c r="AN2736" s="455" t="n"/>
      <c r="AO2736" s="455" t="n"/>
      <c r="AP2736" s="455" t="n"/>
      <c r="AQ2736" s="455" t="n"/>
      <c r="AR2736" s="418" t="n"/>
      <c r="AS2736" s="418" t="n"/>
      <c r="AT2736" s="418" t="n"/>
    </row>
    <row r="2737">
      <c r="A2737" s="417" t="n">
        <v>2728</v>
      </c>
      <c r="B2737" s="418" t="inlineStr">
        <is>
          <t>Weighting Fee 40 Charge</t>
        </is>
      </c>
      <c r="C2737" s="418" t="inlineStr">
        <is>
          <t>អាយធីអាយ អ៊ិនធើណេសិនណល ត្រេនស័្ពរថេសិន (ខេមបូឌា) ឯ.ក</t>
        </is>
      </c>
      <c r="D2737" s="418" t="inlineStr">
        <is>
          <t>K002-901800477</t>
        </is>
      </c>
      <c r="E2737" s="418" t="inlineStr">
        <is>
          <t>CAM223665</t>
        </is>
      </c>
      <c r="F2737" s="419" t="n">
        <v>44910</v>
      </c>
      <c r="G2737" s="420" t="n">
        <v>158014</v>
      </c>
      <c r="H2737" s="418" t="n"/>
      <c r="I2737" s="455" t="n">
        <v>158014</v>
      </c>
      <c r="J2737" s="418">
        <f>IF(L2737&lt;&gt;"",L2737,K2737)</f>
        <v/>
      </c>
      <c r="K2737" s="418">
        <f>IF(AND(T2737=TRUE, U2737=TRUE, V2737=TRUE), IF(W2737&lt;-0.05, "អនុញ្ញាត (អ្នកផ្គត់ផ្គង់ប្រកាសខ្វះ)", "បានប្រកាស (អនុញ្ញាត)"), IF(AND(T2737=FALSE, U2737=FALSE, V2737=FALSE), "ព្យួរទុក (មិនមានទិន្នន័យ)", "ប្រកាសខុស (ព្យួរទុក)"))</f>
        <v/>
      </c>
      <c r="L2737" s="418" t="inlineStr"/>
      <c r="M2737" s="418" t="inlineStr"/>
      <c r="N2737" s="455" t="n"/>
      <c r="O2737" s="455">
        <f>IF(W2737&lt;0,AI2737,I2737)</f>
        <v/>
      </c>
      <c r="P2737" s="455">
        <f>I2737-O2737</f>
        <v/>
      </c>
      <c r="Q2737" s="418" t="n"/>
      <c r="R2737" s="418" t="inlineStr">
        <is>
          <t>CAM223665</t>
        </is>
      </c>
      <c r="S2737" s="418" t="inlineStr">
        <is>
          <t>CAM223665</t>
        </is>
      </c>
      <c r="T2737" s="418">
        <f>R2737=S2737</f>
        <v/>
      </c>
      <c r="U2737" s="418">
        <f>AND(MONTH(F2737)=MONTH(Y2737), YEAR(F2737)=YEAR(Y2737))</f>
        <v/>
      </c>
      <c r="V2737" s="418">
        <f>AND(AC2737&lt;&gt;"", 'Company information'!D$4&lt;&gt;"", RIGHT(SUBSTITUTE(AC2737,"-",""),9)=RIGHT(SUBSTITUTE('Company information'!D$4,"-",""),9))</f>
        <v/>
      </c>
      <c r="W2737" s="418">
        <f>AI2737-I2737</f>
        <v/>
      </c>
      <c r="X2737" s="455" t="n"/>
      <c r="Y2737" s="419" t="n">
        <v>44910</v>
      </c>
      <c r="Z2737" s="418" t="inlineStr">
        <is>
          <t>CAM223665</t>
        </is>
      </c>
      <c r="AA2737" s="418" t="inlineStr"/>
      <c r="AB2737" s="418" t="inlineStr">
        <is>
          <t>បុគ្គលជាប់អាករ</t>
        </is>
      </c>
      <c r="AC2737" s="418" t="inlineStr">
        <is>
          <t>L001-100067123</t>
        </is>
      </c>
      <c r="AD2737" s="418" t="inlineStr">
        <is>
          <t>រីឡាយអេប៊ល សូស អ៊ិនដាសស្រ្ទៀល (ខេមបូឌា)</t>
        </is>
      </c>
      <c r="AE2737" s="455" t="n">
        <v>1738149</v>
      </c>
      <c r="AF2737" s="455" t="n">
        <v>1580135</v>
      </c>
      <c r="AG2737" s="455" t="n">
        <v>0</v>
      </c>
      <c r="AH2737" s="455" t="n">
        <v>0</v>
      </c>
      <c r="AI2737" s="455" t="n">
        <v>158014</v>
      </c>
      <c r="AJ2737" s="455" t="n">
        <v>0</v>
      </c>
      <c r="AK2737" s="455" t="n">
        <v>0</v>
      </c>
      <c r="AL2737" s="455" t="n">
        <v>0</v>
      </c>
      <c r="AM2737" s="455" t="n">
        <v>0</v>
      </c>
      <c r="AN2737" s="455" t="n">
        <v>0</v>
      </c>
      <c r="AO2737" s="455" t="n">
        <v>0</v>
      </c>
      <c r="AP2737" s="455" t="n">
        <v>0</v>
      </c>
      <c r="AQ2737" s="455" t="n">
        <v>0</v>
      </c>
      <c r="AR2737" s="418" t="inlineStr"/>
      <c r="AS2737" s="418" t="inlineStr">
        <is>
          <t>THC,DOC</t>
        </is>
      </c>
      <c r="AT2737" s="418" t="inlineStr">
        <is>
          <t>បានប្រកាសពន្ធ</t>
        </is>
      </c>
    </row>
    <row r="2738">
      <c r="A2738" s="417" t="n">
        <v>2729</v>
      </c>
      <c r="B2738" s="418" t="inlineStr">
        <is>
          <t>Lift-Off and Gate Fee Charge 40" Full</t>
        </is>
      </c>
      <c r="C2738" s="418" t="inlineStr">
        <is>
          <t>អាយធីអាយ អ៊ិនធើណេសិនណល ត្រេនស័្ពរថេសិន (ខេមបូឌា) ឯ.ក</t>
        </is>
      </c>
      <c r="D2738" s="418" t="inlineStr">
        <is>
          <t>K002-901800477</t>
        </is>
      </c>
      <c r="E2738" s="418" t="inlineStr">
        <is>
          <t>CAM223590</t>
        </is>
      </c>
      <c r="F2738" s="419" t="n">
        <v>44785</v>
      </c>
      <c r="G2738" s="420" t="n">
        <v>94890</v>
      </c>
      <c r="H2738" s="418" t="n"/>
      <c r="I2738" s="455" t="n">
        <v>94890</v>
      </c>
      <c r="J2738" s="418">
        <f>IF(L2738&lt;&gt;"",L2738,K2738)</f>
        <v/>
      </c>
      <c r="K2738" s="418">
        <f>IF(AND(T2738=TRUE, U2738=TRUE, V2738=TRUE), IF(W2738&lt;-0.05, "អនុញ្ញាត (អ្នកផ្គត់ផ្គង់ប្រកាសខ្វះ)", "បានប្រកាស (អនុញ្ញាត)"), IF(AND(T2738=FALSE, U2738=FALSE, V2738=FALSE), "ព្យួរទុក (មិនមានទិន្នន័យ)", "ប្រកាសខុស (ព្យួរទុក)"))</f>
        <v/>
      </c>
      <c r="L2738" s="418" t="inlineStr"/>
      <c r="M2738" s="418" t="inlineStr"/>
      <c r="N2738" s="455" t="n"/>
      <c r="O2738" s="455">
        <f>IF(W2738&lt;0,AI2738,I2738)</f>
        <v/>
      </c>
      <c r="P2738" s="455">
        <f>I2738-O2738</f>
        <v/>
      </c>
      <c r="Q2738" s="418" t="n"/>
      <c r="R2738" s="418" t="inlineStr">
        <is>
          <t>CAM223590</t>
        </is>
      </c>
      <c r="S2738" s="418" t="inlineStr">
        <is>
          <t>CAM223590</t>
        </is>
      </c>
      <c r="T2738" s="418">
        <f>R2738=S2738</f>
        <v/>
      </c>
      <c r="U2738" s="418">
        <f>AND(MONTH(F2738)=MONTH(Y2738), YEAR(F2738)=YEAR(Y2738))</f>
        <v/>
      </c>
      <c r="V2738" s="418">
        <f>AND(AC2738&lt;&gt;"", 'Company information'!D$4&lt;&gt;"", RIGHT(SUBSTITUTE(AC2738,"-",""),9)=RIGHT(SUBSTITUTE('Company information'!D$4,"-",""),9))</f>
        <v/>
      </c>
      <c r="W2738" s="418">
        <f>AI2738-I2738</f>
        <v/>
      </c>
      <c r="X2738" s="455" t="n"/>
      <c r="Y2738" s="419" t="n">
        <v>44903</v>
      </c>
      <c r="Z2738" s="418" t="inlineStr">
        <is>
          <t>CAM223590</t>
        </is>
      </c>
      <c r="AA2738" s="418" t="inlineStr"/>
      <c r="AB2738" s="418" t="inlineStr">
        <is>
          <t>បុគ្គលជាប់អាករ</t>
        </is>
      </c>
      <c r="AC2738" s="418" t="inlineStr">
        <is>
          <t>L001-100067123</t>
        </is>
      </c>
      <c r="AD2738" s="418" t="inlineStr">
        <is>
          <t>រីឡាយអេប៊ល សូស អ៊ិនដាសស្រ្ទៀល (ខេមបូឌា)</t>
        </is>
      </c>
      <c r="AE2738" s="455" t="n">
        <v>1043785</v>
      </c>
      <c r="AF2738" s="455" t="n">
        <v>948895</v>
      </c>
      <c r="AG2738" s="455" t="n">
        <v>0</v>
      </c>
      <c r="AH2738" s="455" t="n">
        <v>0</v>
      </c>
      <c r="AI2738" s="455" t="n">
        <v>94890</v>
      </c>
      <c r="AJ2738" s="455" t="n">
        <v>0</v>
      </c>
      <c r="AK2738" s="455" t="n">
        <v>0</v>
      </c>
      <c r="AL2738" s="455" t="n">
        <v>0</v>
      </c>
      <c r="AM2738" s="455" t="n">
        <v>0</v>
      </c>
      <c r="AN2738" s="455" t="n">
        <v>0</v>
      </c>
      <c r="AO2738" s="455" t="n">
        <v>0</v>
      </c>
      <c r="AP2738" s="455" t="n">
        <v>0</v>
      </c>
      <c r="AQ2738" s="455" t="n">
        <v>0</v>
      </c>
      <c r="AR2738" s="418" t="inlineStr"/>
      <c r="AS2738" s="418" t="inlineStr">
        <is>
          <t>THC,DOC</t>
        </is>
      </c>
      <c r="AT2738" s="418" t="inlineStr">
        <is>
          <t>បានប្រកាសពន្ធ</t>
        </is>
      </c>
    </row>
    <row r="2739">
      <c r="A2739" s="417" t="n">
        <v>2730</v>
      </c>
      <c r="B2739" s="418" t="inlineStr">
        <is>
          <t>Weigh Container</t>
        </is>
      </c>
      <c r="C2739" s="418" t="inlineStr">
        <is>
          <t>កំពង់ផែស្វយ័តក្រុងព្រះសីហនុ</t>
        </is>
      </c>
      <c r="D2739" s="418" t="inlineStr">
        <is>
          <t>L001-100044638</t>
        </is>
      </c>
      <c r="E2739" s="418" t="inlineStr">
        <is>
          <t>210890</t>
        </is>
      </c>
      <c r="F2739" s="419" t="n">
        <v>44816</v>
      </c>
      <c r="G2739" s="420" t="n">
        <v>35861</v>
      </c>
      <c r="H2739" s="418" t="n"/>
      <c r="I2739" s="455" t="n">
        <v>35861</v>
      </c>
      <c r="J2739" s="418">
        <f>IF(L2739&lt;&gt;"",L2739,K2739)</f>
        <v/>
      </c>
      <c r="K2739" s="418">
        <f>IF(AND(T2739=TRUE, U2739=TRUE, V2739=TRUE), IF(W2739&lt;-0.05, "អនុញ្ញាត (អ្នកផ្គត់ផ្គង់ប្រកាសខ្វះ)", "បានប្រកាស (អនុញ្ញាត)"), IF(AND(T2739=FALSE, U2739=FALSE, V2739=FALSE), "ព្យួរទុក (មិនមានទិន្នន័យ)", "ប្រកាសខុស (ព្យួរទុក)"))</f>
        <v/>
      </c>
      <c r="L2739" s="418" t="inlineStr"/>
      <c r="M2739" s="418" t="inlineStr"/>
      <c r="N2739" s="455" t="n"/>
      <c r="O2739" s="455">
        <f>IF(W2739&lt;0,AI2739,I2739)</f>
        <v/>
      </c>
      <c r="P2739" s="455">
        <f>I2739-O2739</f>
        <v/>
      </c>
      <c r="Q2739" s="418" t="n"/>
      <c r="R2739" s="418" t="inlineStr">
        <is>
          <t>210890</t>
        </is>
      </c>
      <c r="S2739" s="418" t="inlineStr"/>
      <c r="T2739" s="418">
        <f>R2739=S2739</f>
        <v/>
      </c>
      <c r="U2739" s="418">
        <f>AND(MONTH(F2739)=MONTH(Y2739), YEAR(F2739)=YEAR(Y2739))</f>
        <v/>
      </c>
      <c r="V2739" s="418">
        <f>AND(AC2739&lt;&gt;"", 'Company information'!D$4&lt;&gt;"", RIGHT(SUBSTITUTE(AC2739,"-",""),9)=RIGHT(SUBSTITUTE('Company information'!D$4,"-",""),9))</f>
        <v/>
      </c>
      <c r="W2739" s="418">
        <f>AI2739-I2739</f>
        <v/>
      </c>
      <c r="X2739" s="455" t="n"/>
      <c r="Y2739" s="417" t="n"/>
      <c r="Z2739" s="418" t="n"/>
      <c r="AA2739" s="418" t="n"/>
      <c r="AB2739" s="418" t="n"/>
      <c r="AC2739" s="418" t="n"/>
      <c r="AD2739" s="418" t="n"/>
      <c r="AE2739" s="455" t="n"/>
      <c r="AF2739" s="455" t="n"/>
      <c r="AG2739" s="455" t="n"/>
      <c r="AH2739" s="455" t="n"/>
      <c r="AI2739" s="455" t="n"/>
      <c r="AJ2739" s="455" t="n"/>
      <c r="AK2739" s="455" t="n"/>
      <c r="AL2739" s="455" t="n"/>
      <c r="AM2739" s="455" t="n"/>
      <c r="AN2739" s="455" t="n"/>
      <c r="AO2739" s="455" t="n"/>
      <c r="AP2739" s="455" t="n"/>
      <c r="AQ2739" s="455" t="n"/>
      <c r="AR2739" s="418" t="n"/>
      <c r="AS2739" s="418" t="n"/>
      <c r="AT2739" s="418" t="n"/>
    </row>
    <row r="2740">
      <c r="A2740" s="417" t="n">
        <v>2731</v>
      </c>
      <c r="B2740" s="418" t="inlineStr">
        <is>
          <t>Lift-Off and Gate Fee Charge 40" Full</t>
        </is>
      </c>
      <c r="C2740" s="418" t="inlineStr">
        <is>
          <t>អាយធីអាយ អ៊ិនធើណេសិនណល ត្រេនស័្ពរថេសិន (ខេមបូឌា) ឯ.ក</t>
        </is>
      </c>
      <c r="D2740" s="418" t="inlineStr">
        <is>
          <t>K002-901800477</t>
        </is>
      </c>
      <c r="E2740" s="418" t="inlineStr">
        <is>
          <t>CAM223589</t>
        </is>
      </c>
      <c r="F2740" s="419" t="n">
        <v>44785</v>
      </c>
      <c r="G2740" s="420" t="n">
        <v>187421</v>
      </c>
      <c r="H2740" s="418" t="n"/>
      <c r="I2740" s="455" t="n">
        <v>187421</v>
      </c>
      <c r="J2740" s="418">
        <f>IF(L2740&lt;&gt;"",L2740,K2740)</f>
        <v/>
      </c>
      <c r="K2740" s="418">
        <f>IF(AND(T2740=TRUE, U2740=TRUE, V2740=TRUE), IF(W2740&lt;-0.05, "អនុញ្ញាត (អ្នកផ្គត់ផ្គង់ប្រកាសខ្វះ)", "បានប្រកាស (អនុញ្ញាត)"), IF(AND(T2740=FALSE, U2740=FALSE, V2740=FALSE), "ព្យួរទុក (មិនមានទិន្នន័យ)", "ប្រកាសខុស (ព្យួរទុក)"))</f>
        <v/>
      </c>
      <c r="L2740" s="418" t="inlineStr"/>
      <c r="M2740" s="418" t="inlineStr"/>
      <c r="N2740" s="455" t="n"/>
      <c r="O2740" s="455">
        <f>IF(W2740&lt;0,AI2740,I2740)</f>
        <v/>
      </c>
      <c r="P2740" s="455">
        <f>I2740-O2740</f>
        <v/>
      </c>
      <c r="Q2740" s="418" t="n"/>
      <c r="R2740" s="418" t="inlineStr">
        <is>
          <t>CAM223589</t>
        </is>
      </c>
      <c r="S2740" s="418" t="inlineStr">
        <is>
          <t>CAM223589</t>
        </is>
      </c>
      <c r="T2740" s="418">
        <f>R2740=S2740</f>
        <v/>
      </c>
      <c r="U2740" s="418">
        <f>AND(MONTH(F2740)=MONTH(Y2740), YEAR(F2740)=YEAR(Y2740))</f>
        <v/>
      </c>
      <c r="V2740" s="418">
        <f>AND(AC2740&lt;&gt;"", 'Company information'!D$4&lt;&gt;"", RIGHT(SUBSTITUTE(AC2740,"-",""),9)=RIGHT(SUBSTITUTE('Company information'!D$4,"-",""),9))</f>
        <v/>
      </c>
      <c r="W2740" s="418">
        <f>AI2740-I2740</f>
        <v/>
      </c>
      <c r="X2740" s="455" t="n"/>
      <c r="Y2740" s="419" t="n">
        <v>44903</v>
      </c>
      <c r="Z2740" s="418" t="inlineStr">
        <is>
          <t>CAM223589</t>
        </is>
      </c>
      <c r="AA2740" s="418" t="inlineStr"/>
      <c r="AB2740" s="418" t="inlineStr">
        <is>
          <t>បុគ្គលជាប់អាករ</t>
        </is>
      </c>
      <c r="AC2740" s="418" t="inlineStr">
        <is>
          <t>L001-100067123</t>
        </is>
      </c>
      <c r="AD2740" s="418" t="inlineStr">
        <is>
          <t>រីឡាយអេប៊ល សូស អ៊ិនដាសស្រ្ទៀល (ខេមបូឌា)</t>
        </is>
      </c>
      <c r="AE2740" s="455" t="n">
        <v>2061629</v>
      </c>
      <c r="AF2740" s="455" t="n">
        <v>1874208</v>
      </c>
      <c r="AG2740" s="455" t="n">
        <v>0</v>
      </c>
      <c r="AH2740" s="455" t="n">
        <v>0</v>
      </c>
      <c r="AI2740" s="455" t="n">
        <v>187421</v>
      </c>
      <c r="AJ2740" s="455" t="n">
        <v>0</v>
      </c>
      <c r="AK2740" s="455" t="n">
        <v>0</v>
      </c>
      <c r="AL2740" s="455" t="n">
        <v>0</v>
      </c>
      <c r="AM2740" s="455" t="n">
        <v>0</v>
      </c>
      <c r="AN2740" s="455" t="n">
        <v>0</v>
      </c>
      <c r="AO2740" s="455" t="n">
        <v>0</v>
      </c>
      <c r="AP2740" s="455" t="n">
        <v>0</v>
      </c>
      <c r="AQ2740" s="455" t="n">
        <v>0</v>
      </c>
      <c r="AR2740" s="418" t="inlineStr"/>
      <c r="AS2740" s="418" t="inlineStr">
        <is>
          <t>THC,DOC</t>
        </is>
      </c>
      <c r="AT2740" s="418" t="inlineStr">
        <is>
          <t>បានប្រកាសពន្ធ</t>
        </is>
      </c>
    </row>
    <row r="2741">
      <c r="A2741" s="417" t="n">
        <v>2732</v>
      </c>
      <c r="B2741" s="418" t="inlineStr">
        <is>
          <t>Weighting Fee 40 Charge</t>
        </is>
      </c>
      <c r="C2741" s="418" t="inlineStr">
        <is>
          <t>កំពង់ផែស្វយ័តក្រុងព្រះសីហនុ</t>
        </is>
      </c>
      <c r="D2741" s="418" t="inlineStr">
        <is>
          <t>L001-100044638</t>
        </is>
      </c>
      <c r="E2741" s="418" t="inlineStr">
        <is>
          <t>210884</t>
        </is>
      </c>
      <c r="F2741" s="419" t="n">
        <v>44816</v>
      </c>
      <c r="G2741" s="420" t="n">
        <v>35861</v>
      </c>
      <c r="H2741" s="418" t="n"/>
      <c r="I2741" s="455" t="n">
        <v>35861</v>
      </c>
      <c r="J2741" s="418">
        <f>IF(L2741&lt;&gt;"",L2741,K2741)</f>
        <v/>
      </c>
      <c r="K2741" s="418">
        <f>IF(AND(T2741=TRUE, U2741=TRUE, V2741=TRUE), IF(W2741&lt;-0.05, "អនុញ្ញាត (អ្នកផ្គត់ផ្គង់ប្រកាសខ្វះ)", "បានប្រកាស (អនុញ្ញាត)"), IF(AND(T2741=FALSE, U2741=FALSE, V2741=FALSE), "ព្យួរទុក (មិនមានទិន្នន័យ)", "ប្រកាសខុស (ព្យួរទុក)"))</f>
        <v/>
      </c>
      <c r="L2741" s="418" t="inlineStr"/>
      <c r="M2741" s="418" t="inlineStr"/>
      <c r="N2741" s="455" t="n"/>
      <c r="O2741" s="455">
        <f>IF(W2741&lt;0,AI2741,I2741)</f>
        <v/>
      </c>
      <c r="P2741" s="455">
        <f>I2741-O2741</f>
        <v/>
      </c>
      <c r="Q2741" s="418" t="n"/>
      <c r="R2741" s="418" t="inlineStr">
        <is>
          <t>210884</t>
        </is>
      </c>
      <c r="S2741" s="418" t="inlineStr"/>
      <c r="T2741" s="418">
        <f>R2741=S2741</f>
        <v/>
      </c>
      <c r="U2741" s="418">
        <f>AND(MONTH(F2741)=MONTH(Y2741), YEAR(F2741)=YEAR(Y2741))</f>
        <v/>
      </c>
      <c r="V2741" s="418">
        <f>AND(AC2741&lt;&gt;"", 'Company information'!D$4&lt;&gt;"", RIGHT(SUBSTITUTE(AC2741,"-",""),9)=RIGHT(SUBSTITUTE('Company information'!D$4,"-",""),9))</f>
        <v/>
      </c>
      <c r="W2741" s="418">
        <f>AI2741-I2741</f>
        <v/>
      </c>
      <c r="X2741" s="455" t="n"/>
      <c r="Y2741" s="417" t="n"/>
      <c r="Z2741" s="418" t="n"/>
      <c r="AA2741" s="418" t="n"/>
      <c r="AB2741" s="418" t="n"/>
      <c r="AC2741" s="418" t="n"/>
      <c r="AD2741" s="418" t="n"/>
      <c r="AE2741" s="455" t="n"/>
      <c r="AF2741" s="455" t="n"/>
      <c r="AG2741" s="455" t="n"/>
      <c r="AH2741" s="455" t="n"/>
      <c r="AI2741" s="455" t="n"/>
      <c r="AJ2741" s="455" t="n"/>
      <c r="AK2741" s="455" t="n"/>
      <c r="AL2741" s="455" t="n"/>
      <c r="AM2741" s="455" t="n"/>
      <c r="AN2741" s="455" t="n"/>
      <c r="AO2741" s="455" t="n"/>
      <c r="AP2741" s="455" t="n"/>
      <c r="AQ2741" s="455" t="n"/>
      <c r="AR2741" s="418" t="n"/>
      <c r="AS2741" s="418" t="n"/>
      <c r="AT2741" s="418" t="n"/>
    </row>
    <row r="2742">
      <c r="A2742" s="417" t="n">
        <v>2733</v>
      </c>
      <c r="B2742" s="418" t="inlineStr">
        <is>
          <t>Lift-Off</t>
        </is>
      </c>
      <c r="C2742" s="418" t="inlineStr">
        <is>
          <t>អាយធីអាយ អ៊ិនធើណេសិនណល ត្រេនស័្ពរថេសិន (ខេមបូឌា) ឯ.ក</t>
        </is>
      </c>
      <c r="D2742" s="418" t="inlineStr">
        <is>
          <t>K002-901800477</t>
        </is>
      </c>
      <c r="E2742" s="418" t="inlineStr">
        <is>
          <t>CAM223592</t>
        </is>
      </c>
      <c r="F2742" s="419" t="n">
        <v>44785</v>
      </c>
      <c r="G2742" s="420" t="n">
        <v>243132</v>
      </c>
      <c r="H2742" s="418" t="n"/>
      <c r="I2742" s="455" t="n">
        <v>243132</v>
      </c>
      <c r="J2742" s="418">
        <f>IF(L2742&lt;&gt;"",L2742,K2742)</f>
        <v/>
      </c>
      <c r="K2742" s="418">
        <f>IF(AND(T2742=TRUE, U2742=TRUE, V2742=TRUE), IF(W2742&lt;-0.05, "អនុញ្ញាត (អ្នកផ្គត់ផ្គង់ប្រកាសខ្វះ)", "បានប្រកាស (អនុញ្ញាត)"), IF(AND(T2742=FALSE, U2742=FALSE, V2742=FALSE), "ព្យួរទុក (មិនមានទិន្នន័យ)", "ប្រកាសខុស (ព្យួរទុក)"))</f>
        <v/>
      </c>
      <c r="L2742" s="418" t="inlineStr"/>
      <c r="M2742" s="418" t="inlineStr"/>
      <c r="N2742" s="455" t="n"/>
      <c r="O2742" s="455">
        <f>IF(W2742&lt;0,AI2742,I2742)</f>
        <v/>
      </c>
      <c r="P2742" s="455">
        <f>I2742-O2742</f>
        <v/>
      </c>
      <c r="Q2742" s="418" t="n"/>
      <c r="R2742" s="418" t="inlineStr">
        <is>
          <t>CAM223592</t>
        </is>
      </c>
      <c r="S2742" s="418" t="inlineStr">
        <is>
          <t>CAM223592</t>
        </is>
      </c>
      <c r="T2742" s="418">
        <f>R2742=S2742</f>
        <v/>
      </c>
      <c r="U2742" s="418">
        <f>AND(MONTH(F2742)=MONTH(Y2742), YEAR(F2742)=YEAR(Y2742))</f>
        <v/>
      </c>
      <c r="V2742" s="418">
        <f>AND(AC2742&lt;&gt;"", 'Company information'!D$4&lt;&gt;"", RIGHT(SUBSTITUTE(AC2742,"-",""),9)=RIGHT(SUBSTITUTE('Company information'!D$4,"-",""),9))</f>
        <v/>
      </c>
      <c r="W2742" s="418">
        <f>AI2742-I2742</f>
        <v/>
      </c>
      <c r="X2742" s="455" t="n"/>
      <c r="Y2742" s="419" t="n">
        <v>44903</v>
      </c>
      <c r="Z2742" s="418" t="inlineStr">
        <is>
          <t>CAM223592</t>
        </is>
      </c>
      <c r="AA2742" s="418" t="inlineStr"/>
      <c r="AB2742" s="418" t="inlineStr">
        <is>
          <t>បុគ្គលជាប់អាករ</t>
        </is>
      </c>
      <c r="AC2742" s="418" t="inlineStr">
        <is>
          <t>L001-100067123</t>
        </is>
      </c>
      <c r="AD2742" s="418" t="inlineStr">
        <is>
          <t>រីឡាយអេប៊ល សូស អ៊ិនដាសស្រ្ទៀល (ខេមបូឌា)</t>
        </is>
      </c>
      <c r="AE2742" s="455" t="n">
        <v>2674455</v>
      </c>
      <c r="AF2742" s="455" t="n">
        <v>2431323</v>
      </c>
      <c r="AG2742" s="455" t="n">
        <v>0</v>
      </c>
      <c r="AH2742" s="455" t="n">
        <v>0</v>
      </c>
      <c r="AI2742" s="455" t="n">
        <v>243132</v>
      </c>
      <c r="AJ2742" s="455" t="n">
        <v>0</v>
      </c>
      <c r="AK2742" s="455" t="n">
        <v>0</v>
      </c>
      <c r="AL2742" s="455" t="n">
        <v>0</v>
      </c>
      <c r="AM2742" s="455" t="n">
        <v>0</v>
      </c>
      <c r="AN2742" s="455" t="n">
        <v>0</v>
      </c>
      <c r="AO2742" s="455" t="n">
        <v>0</v>
      </c>
      <c r="AP2742" s="455" t="n">
        <v>0</v>
      </c>
      <c r="AQ2742" s="455" t="n">
        <v>0</v>
      </c>
      <c r="AR2742" s="418" t="inlineStr"/>
      <c r="AS2742" s="418" t="inlineStr">
        <is>
          <t>THC,DOC</t>
        </is>
      </c>
      <c r="AT2742" s="418" t="inlineStr">
        <is>
          <t>បានប្រកាសពន្ធ</t>
        </is>
      </c>
    </row>
    <row r="2743">
      <c r="A2743" s="417" t="n">
        <v>2734</v>
      </c>
      <c r="B2743" s="418" t="inlineStr">
        <is>
          <t>Sending Hang Tag</t>
        </is>
      </c>
      <c r="C2743" s="418" t="inlineStr">
        <is>
          <t>អាយធីអាយ អ៊ិនធើណេសិនណល ត្រេនស័្ពរថេសិន (ខេមបូឌា) ឯ.ក</t>
        </is>
      </c>
      <c r="D2743" s="418" t="inlineStr">
        <is>
          <t>K002-901800477</t>
        </is>
      </c>
      <c r="E2743" s="418" t="inlineStr">
        <is>
          <t>CAM223591</t>
        </is>
      </c>
      <c r="F2743" s="419" t="n">
        <v>44785</v>
      </c>
      <c r="G2743" s="420" t="n">
        <v>48292</v>
      </c>
      <c r="H2743" s="418" t="n"/>
      <c r="I2743" s="455" t="n">
        <v>48292</v>
      </c>
      <c r="J2743" s="418">
        <f>IF(L2743&lt;&gt;"",L2743,K2743)</f>
        <v/>
      </c>
      <c r="K2743" s="418">
        <f>IF(AND(T2743=TRUE, U2743=TRUE, V2743=TRUE), IF(W2743&lt;-0.05, "អនុញ្ញាត (អ្នកផ្គត់ផ្គង់ប្រកាសខ្វះ)", "បានប្រកាស (អនុញ្ញាត)"), IF(AND(T2743=FALSE, U2743=FALSE, V2743=FALSE), "ព្យួរទុក (មិនមានទិន្នន័យ)", "ប្រកាសខុស (ព្យួរទុក)"))</f>
        <v/>
      </c>
      <c r="L2743" s="418" t="inlineStr"/>
      <c r="M2743" s="418" t="inlineStr"/>
      <c r="N2743" s="455" t="n"/>
      <c r="O2743" s="455">
        <f>IF(W2743&lt;0,AI2743,I2743)</f>
        <v/>
      </c>
      <c r="P2743" s="455">
        <f>I2743-O2743</f>
        <v/>
      </c>
      <c r="Q2743" s="418" t="n"/>
      <c r="R2743" s="418" t="inlineStr">
        <is>
          <t>CAM223591</t>
        </is>
      </c>
      <c r="S2743" s="418" t="inlineStr">
        <is>
          <t>CAM223591</t>
        </is>
      </c>
      <c r="T2743" s="418">
        <f>R2743=S2743</f>
        <v/>
      </c>
      <c r="U2743" s="418">
        <f>AND(MONTH(F2743)=MONTH(Y2743), YEAR(F2743)=YEAR(Y2743))</f>
        <v/>
      </c>
      <c r="V2743" s="418">
        <f>AND(AC2743&lt;&gt;"", 'Company information'!D$4&lt;&gt;"", RIGHT(SUBSTITUTE(AC2743,"-",""),9)=RIGHT(SUBSTITUTE('Company information'!D$4,"-",""),9))</f>
        <v/>
      </c>
      <c r="W2743" s="418">
        <f>AI2743-I2743</f>
        <v/>
      </c>
      <c r="X2743" s="455" t="n"/>
      <c r="Y2743" s="419" t="n">
        <v>44903</v>
      </c>
      <c r="Z2743" s="418" t="inlineStr">
        <is>
          <t>CAM223591</t>
        </is>
      </c>
      <c r="AA2743" s="418" t="inlineStr"/>
      <c r="AB2743" s="418" t="inlineStr">
        <is>
          <t>បុគ្គលជាប់អាករ</t>
        </is>
      </c>
      <c r="AC2743" s="418" t="inlineStr">
        <is>
          <t>L001-100067123</t>
        </is>
      </c>
      <c r="AD2743" s="418" t="inlineStr">
        <is>
          <t>រីឡាយអេប៊ល សូស អ៊ិនដាសស្រ្ទៀល (ខេមបូឌា)</t>
        </is>
      </c>
      <c r="AE2743" s="455" t="n">
        <v>531212</v>
      </c>
      <c r="AF2743" s="455" t="n">
        <v>482920</v>
      </c>
      <c r="AG2743" s="455" t="n">
        <v>0</v>
      </c>
      <c r="AH2743" s="455" t="n">
        <v>0</v>
      </c>
      <c r="AI2743" s="455" t="n">
        <v>48292</v>
      </c>
      <c r="AJ2743" s="455" t="n">
        <v>0</v>
      </c>
      <c r="AK2743" s="455" t="n">
        <v>0</v>
      </c>
      <c r="AL2743" s="455" t="n">
        <v>0</v>
      </c>
      <c r="AM2743" s="455" t="n">
        <v>0</v>
      </c>
      <c r="AN2743" s="455" t="n">
        <v>0</v>
      </c>
      <c r="AO2743" s="455" t="n">
        <v>0</v>
      </c>
      <c r="AP2743" s="455" t="n">
        <v>0</v>
      </c>
      <c r="AQ2743" s="455" t="n">
        <v>0</v>
      </c>
      <c r="AR2743" s="418" t="inlineStr"/>
      <c r="AS2743" s="418" t="inlineStr">
        <is>
          <t>THC,DOC</t>
        </is>
      </c>
      <c r="AT2743" s="418" t="inlineStr">
        <is>
          <t>បានប្រកាសពន្ធ</t>
        </is>
      </c>
    </row>
    <row r="2744">
      <c r="A2744" s="417" t="n">
        <v>2735</v>
      </c>
      <c r="B2744" s="418" t="inlineStr">
        <is>
          <t>Sending Sample, Fabric and Mock up</t>
        </is>
      </c>
      <c r="C2744" s="418" t="inlineStr">
        <is>
          <t>កំពង់ផែស្វយ័តក្រុងព្រះសីហនុ</t>
        </is>
      </c>
      <c r="D2744" s="418" t="inlineStr">
        <is>
          <t>L001-100044638</t>
        </is>
      </c>
      <c r="E2744" s="418" t="inlineStr">
        <is>
          <t>216043</t>
        </is>
      </c>
      <c r="F2744" s="419" t="n">
        <v>44914</v>
      </c>
      <c r="G2744" s="420" t="n">
        <v>35792</v>
      </c>
      <c r="H2744" s="418" t="n"/>
      <c r="I2744" s="455" t="n">
        <v>35792</v>
      </c>
      <c r="J2744" s="418">
        <f>IF(L2744&lt;&gt;"",L2744,K2744)</f>
        <v/>
      </c>
      <c r="K2744" s="418">
        <f>IF(AND(T2744=TRUE, U2744=TRUE, V2744=TRUE), IF(W2744&lt;-0.05, "អនុញ្ញាត (អ្នកផ្គត់ផ្គង់ប្រកាសខ្វះ)", "បានប្រកាស (អនុញ្ញាត)"), IF(AND(T2744=FALSE, U2744=FALSE, V2744=FALSE), "ព្យួរទុក (មិនមានទិន្នន័យ)", "ប្រកាសខុស (ព្យួរទុក)"))</f>
        <v/>
      </c>
      <c r="L2744" s="418" t="inlineStr"/>
      <c r="M2744" s="418" t="inlineStr"/>
      <c r="N2744" s="455" t="n"/>
      <c r="O2744" s="455">
        <f>IF(W2744&lt;0,AI2744,I2744)</f>
        <v/>
      </c>
      <c r="P2744" s="455">
        <f>I2744-O2744</f>
        <v/>
      </c>
      <c r="Q2744" s="418" t="n"/>
      <c r="R2744" s="418" t="inlineStr">
        <is>
          <t>216043</t>
        </is>
      </c>
      <c r="S2744" s="418" t="inlineStr"/>
      <c r="T2744" s="418">
        <f>R2744=S2744</f>
        <v/>
      </c>
      <c r="U2744" s="418">
        <f>AND(MONTH(F2744)=MONTH(Y2744), YEAR(F2744)=YEAR(Y2744))</f>
        <v/>
      </c>
      <c r="V2744" s="418">
        <f>AND(AC2744&lt;&gt;"", 'Company information'!D$4&lt;&gt;"", RIGHT(SUBSTITUTE(AC2744,"-",""),9)=RIGHT(SUBSTITUTE('Company information'!D$4,"-",""),9))</f>
        <v/>
      </c>
      <c r="W2744" s="418">
        <f>AI2744-I2744</f>
        <v/>
      </c>
      <c r="X2744" s="455" t="n"/>
      <c r="Y2744" s="417" t="n"/>
      <c r="Z2744" s="418" t="n"/>
      <c r="AA2744" s="418" t="n"/>
      <c r="AB2744" s="418" t="n"/>
      <c r="AC2744" s="418" t="n"/>
      <c r="AD2744" s="418" t="n"/>
      <c r="AE2744" s="455" t="n"/>
      <c r="AF2744" s="455" t="n"/>
      <c r="AG2744" s="455" t="n"/>
      <c r="AH2744" s="455" t="n"/>
      <c r="AI2744" s="455" t="n"/>
      <c r="AJ2744" s="455" t="n"/>
      <c r="AK2744" s="455" t="n"/>
      <c r="AL2744" s="455" t="n"/>
      <c r="AM2744" s="455" t="n"/>
      <c r="AN2744" s="455" t="n"/>
      <c r="AO2744" s="455" t="n"/>
      <c r="AP2744" s="455" t="n"/>
      <c r="AQ2744" s="455" t="n"/>
      <c r="AR2744" s="418" t="n"/>
      <c r="AS2744" s="418" t="n"/>
      <c r="AT2744" s="418" t="n"/>
    </row>
    <row r="2745">
      <c r="A2745" s="417" t="n">
        <v>2736</v>
      </c>
      <c r="B2745" s="418" t="inlineStr">
        <is>
          <t>Sending Sample</t>
        </is>
      </c>
      <c r="C2745" s="418" t="inlineStr">
        <is>
          <t>អាយធីអាយ អ៊ិនធើណេសិនណល ត្រេនស័្ពរថេសិន (ខេមបូឌា) ឯ.ក</t>
        </is>
      </c>
      <c r="D2745" s="418" t="inlineStr">
        <is>
          <t>K002-901800477</t>
        </is>
      </c>
      <c r="E2745" s="418" t="inlineStr">
        <is>
          <t>CAM223655</t>
        </is>
      </c>
      <c r="F2745" s="419" t="n">
        <v>44909</v>
      </c>
      <c r="G2745" s="420" t="n">
        <v>232215</v>
      </c>
      <c r="H2745" s="418" t="n"/>
      <c r="I2745" s="455" t="n">
        <v>232215</v>
      </c>
      <c r="J2745" s="418">
        <f>IF(L2745&lt;&gt;"",L2745,K2745)</f>
        <v/>
      </c>
      <c r="K2745" s="418">
        <f>IF(AND(T2745=TRUE, U2745=TRUE, V2745=TRUE), IF(W2745&lt;-0.05, "អនុញ្ញាត (អ្នកផ្គត់ផ្គង់ប្រកាសខ្វះ)", "បានប្រកាស (អនុញ្ញាត)"), IF(AND(T2745=FALSE, U2745=FALSE, V2745=FALSE), "ព្យួរទុក (មិនមានទិន្នន័យ)", "ប្រកាសខុស (ព្យួរទុក)"))</f>
        <v/>
      </c>
      <c r="L2745" s="418" t="inlineStr"/>
      <c r="M2745" s="418" t="inlineStr"/>
      <c r="N2745" s="455" t="n"/>
      <c r="O2745" s="455">
        <f>IF(W2745&lt;0,AI2745,I2745)</f>
        <v/>
      </c>
      <c r="P2745" s="455">
        <f>I2745-O2745</f>
        <v/>
      </c>
      <c r="Q2745" s="418" t="n"/>
      <c r="R2745" s="418" t="inlineStr">
        <is>
          <t>CAM223655</t>
        </is>
      </c>
      <c r="S2745" s="418" t="inlineStr">
        <is>
          <t>CAM223655</t>
        </is>
      </c>
      <c r="T2745" s="418">
        <f>R2745=S2745</f>
        <v/>
      </c>
      <c r="U2745" s="418">
        <f>AND(MONTH(F2745)=MONTH(Y2745), YEAR(F2745)=YEAR(Y2745))</f>
        <v/>
      </c>
      <c r="V2745" s="418">
        <f>AND(AC2745&lt;&gt;"", 'Company information'!D$4&lt;&gt;"", RIGHT(SUBSTITUTE(AC2745,"-",""),9)=RIGHT(SUBSTITUTE('Company information'!D$4,"-",""),9))</f>
        <v/>
      </c>
      <c r="W2745" s="418">
        <f>AI2745-I2745</f>
        <v/>
      </c>
      <c r="X2745" s="455" t="n"/>
      <c r="Y2745" s="419" t="n">
        <v>44909</v>
      </c>
      <c r="Z2745" s="418" t="inlineStr">
        <is>
          <t>CAM223655</t>
        </is>
      </c>
      <c r="AA2745" s="418" t="inlineStr"/>
      <c r="AB2745" s="418" t="inlineStr">
        <is>
          <t>បុគ្គលជាប់អាករ</t>
        </is>
      </c>
      <c r="AC2745" s="418" t="inlineStr">
        <is>
          <t>L001-100067123</t>
        </is>
      </c>
      <c r="AD2745" s="418" t="inlineStr">
        <is>
          <t>រីឡាយអេប៊ល សូស អ៊ិនដាសស្រ្ទៀល (ខេមបូឌា)</t>
        </is>
      </c>
      <c r="AE2745" s="455" t="n">
        <v>2554365</v>
      </c>
      <c r="AF2745" s="455" t="n">
        <v>2322150</v>
      </c>
      <c r="AG2745" s="455" t="n">
        <v>0</v>
      </c>
      <c r="AH2745" s="455" t="n">
        <v>0</v>
      </c>
      <c r="AI2745" s="455" t="n">
        <v>232215</v>
      </c>
      <c r="AJ2745" s="455" t="n">
        <v>0</v>
      </c>
      <c r="AK2745" s="455" t="n">
        <v>0</v>
      </c>
      <c r="AL2745" s="455" t="n">
        <v>0</v>
      </c>
      <c r="AM2745" s="455" t="n">
        <v>0</v>
      </c>
      <c r="AN2745" s="455" t="n">
        <v>0</v>
      </c>
      <c r="AO2745" s="455" t="n">
        <v>0</v>
      </c>
      <c r="AP2745" s="455" t="n">
        <v>0</v>
      </c>
      <c r="AQ2745" s="455" t="n">
        <v>0</v>
      </c>
      <c r="AR2745" s="418" t="inlineStr"/>
      <c r="AS2745" s="418" t="inlineStr">
        <is>
          <t>THC,DOC</t>
        </is>
      </c>
      <c r="AT2745" s="418" t="inlineStr">
        <is>
          <t>បានប្រកាសពន្ធ</t>
        </is>
      </c>
    </row>
    <row r="2746">
      <c r="A2746" s="417" t="n">
        <v>2737</v>
      </c>
      <c r="B2746" s="418" t="inlineStr">
        <is>
          <t>Transfer charge</t>
        </is>
      </c>
      <c r="C2746" s="418" t="inlineStr">
        <is>
          <t>កំពង់ផែស្វយ័តក្រុងព្រះសីហនុ</t>
        </is>
      </c>
      <c r="D2746" s="418" t="inlineStr">
        <is>
          <t>L001-100044638</t>
        </is>
      </c>
      <c r="E2746" s="418" t="inlineStr">
        <is>
          <t>212020</t>
        </is>
      </c>
      <c r="F2746" s="419" t="n">
        <v>44907</v>
      </c>
      <c r="G2746" s="420" t="n">
        <v>2521</v>
      </c>
      <c r="H2746" s="418" t="n"/>
      <c r="I2746" s="455" t="n">
        <v>2521</v>
      </c>
      <c r="J2746" s="418">
        <f>IF(L2746&lt;&gt;"",L2746,K2746)</f>
        <v/>
      </c>
      <c r="K2746" s="418">
        <f>IF(AND(T2746=TRUE, U2746=TRUE, V2746=TRUE), IF(W2746&lt;-0.05, "អនុញ្ញាត (អ្នកផ្គត់ផ្គង់ប្រកាសខ្វះ)", "បានប្រកាស (អនុញ្ញាត)"), IF(AND(T2746=FALSE, U2746=FALSE, V2746=FALSE), "ព្យួរទុក (មិនមានទិន្នន័យ)", "ប្រកាសខុស (ព្យួរទុក)"))</f>
        <v/>
      </c>
      <c r="L2746" s="418" t="inlineStr"/>
      <c r="M2746" s="418" t="inlineStr"/>
      <c r="N2746" s="455" t="n"/>
      <c r="O2746" s="455">
        <f>IF(W2746&lt;0,AI2746,I2746)</f>
        <v/>
      </c>
      <c r="P2746" s="455">
        <f>I2746-O2746</f>
        <v/>
      </c>
      <c r="Q2746" s="418" t="n"/>
      <c r="R2746" s="418" t="inlineStr">
        <is>
          <t>212020</t>
        </is>
      </c>
      <c r="S2746" s="418" t="inlineStr"/>
      <c r="T2746" s="418">
        <f>R2746=S2746</f>
        <v/>
      </c>
      <c r="U2746" s="418">
        <f>AND(MONTH(F2746)=MONTH(Y2746), YEAR(F2746)=YEAR(Y2746))</f>
        <v/>
      </c>
      <c r="V2746" s="418">
        <f>AND(AC2746&lt;&gt;"", 'Company information'!D$4&lt;&gt;"", RIGHT(SUBSTITUTE(AC2746,"-",""),9)=RIGHT(SUBSTITUTE('Company information'!D$4,"-",""),9))</f>
        <v/>
      </c>
      <c r="W2746" s="418">
        <f>AI2746-I2746</f>
        <v/>
      </c>
      <c r="X2746" s="455" t="n"/>
      <c r="Y2746" s="417" t="n"/>
      <c r="Z2746" s="418" t="n"/>
      <c r="AA2746" s="418" t="n"/>
      <c r="AB2746" s="418" t="n"/>
      <c r="AC2746" s="418" t="n"/>
      <c r="AD2746" s="418" t="n"/>
      <c r="AE2746" s="455" t="n"/>
      <c r="AF2746" s="455" t="n"/>
      <c r="AG2746" s="455" t="n"/>
      <c r="AH2746" s="455" t="n"/>
      <c r="AI2746" s="455" t="n"/>
      <c r="AJ2746" s="455" t="n"/>
      <c r="AK2746" s="455" t="n"/>
      <c r="AL2746" s="455" t="n"/>
      <c r="AM2746" s="455" t="n"/>
      <c r="AN2746" s="455" t="n"/>
      <c r="AO2746" s="455" t="n"/>
      <c r="AP2746" s="455" t="n"/>
      <c r="AQ2746" s="455" t="n"/>
      <c r="AR2746" s="418" t="n"/>
      <c r="AS2746" s="418" t="n"/>
      <c r="AT2746" s="418" t="n"/>
    </row>
    <row r="2747">
      <c r="A2747" s="417" t="n">
        <v>2738</v>
      </c>
      <c r="B2747" s="418" t="inlineStr">
        <is>
          <t>Sending Fabric and Label</t>
        </is>
      </c>
      <c r="C2747" s="418" t="inlineStr">
        <is>
          <t>អាយធីអាយ អ៊ិនធើណេសិនណល ត្រេនស័្ពរថេសិន (ខេមបូឌា) ឯ.ក</t>
        </is>
      </c>
      <c r="D2747" s="418" t="inlineStr">
        <is>
          <t>K002-901800477</t>
        </is>
      </c>
      <c r="E2747" s="418" t="inlineStr">
        <is>
          <t>CAM223597</t>
        </is>
      </c>
      <c r="F2747" s="419" t="n">
        <v>44785</v>
      </c>
      <c r="G2747" s="420" t="n">
        <v>137412</v>
      </c>
      <c r="H2747" s="418" t="n"/>
      <c r="I2747" s="455" t="n">
        <v>137412</v>
      </c>
      <c r="J2747" s="418">
        <f>IF(L2747&lt;&gt;"",L2747,K2747)</f>
        <v/>
      </c>
      <c r="K2747" s="418">
        <f>IF(AND(T2747=TRUE, U2747=TRUE, V2747=TRUE), IF(W2747&lt;-0.05, "អនុញ្ញាត (អ្នកផ្គត់ផ្គង់ប្រកាសខ្វះ)", "បានប្រកាស (អនុញ្ញាត)"), IF(AND(T2747=FALSE, U2747=FALSE, V2747=FALSE), "ព្យួរទុក (មិនមានទិន្នន័យ)", "ប្រកាសខុស (ព្យួរទុក)"))</f>
        <v/>
      </c>
      <c r="L2747" s="418" t="inlineStr"/>
      <c r="M2747" s="418" t="inlineStr"/>
      <c r="N2747" s="455" t="n"/>
      <c r="O2747" s="455">
        <f>IF(W2747&lt;0,AI2747,I2747)</f>
        <v/>
      </c>
      <c r="P2747" s="455">
        <f>I2747-O2747</f>
        <v/>
      </c>
      <c r="Q2747" s="418" t="n"/>
      <c r="R2747" s="418" t="inlineStr">
        <is>
          <t>CAM223597</t>
        </is>
      </c>
      <c r="S2747" s="418" t="inlineStr">
        <is>
          <t>CAM223597</t>
        </is>
      </c>
      <c r="T2747" s="418">
        <f>R2747=S2747</f>
        <v/>
      </c>
      <c r="U2747" s="418">
        <f>AND(MONTH(F2747)=MONTH(Y2747), YEAR(F2747)=YEAR(Y2747))</f>
        <v/>
      </c>
      <c r="V2747" s="418">
        <f>AND(AC2747&lt;&gt;"", 'Company information'!D$4&lt;&gt;"", RIGHT(SUBSTITUTE(AC2747,"-",""),9)=RIGHT(SUBSTITUTE('Company information'!D$4,"-",""),9))</f>
        <v/>
      </c>
      <c r="W2747" s="418">
        <f>AI2747-I2747</f>
        <v/>
      </c>
      <c r="X2747" s="455" t="n"/>
      <c r="Y2747" s="419" t="n">
        <v>44903</v>
      </c>
      <c r="Z2747" s="418" t="inlineStr">
        <is>
          <t>CAM223597</t>
        </is>
      </c>
      <c r="AA2747" s="418" t="inlineStr"/>
      <c r="AB2747" s="418" t="inlineStr">
        <is>
          <t>បុគ្គលជាប់អាករ</t>
        </is>
      </c>
      <c r="AC2747" s="418" t="inlineStr">
        <is>
          <t>L001-100067123</t>
        </is>
      </c>
      <c r="AD2747" s="418" t="inlineStr">
        <is>
          <t>រីឡាយអេប៊ល សូស អ៊ិនដាសស្រ្ទៀល (ខេមបូឌា)</t>
        </is>
      </c>
      <c r="AE2747" s="455" t="n">
        <v>1511528</v>
      </c>
      <c r="AF2747" s="455" t="n">
        <v>1374116</v>
      </c>
      <c r="AG2747" s="455" t="n">
        <v>0</v>
      </c>
      <c r="AH2747" s="455" t="n">
        <v>0</v>
      </c>
      <c r="AI2747" s="455" t="n">
        <v>137412</v>
      </c>
      <c r="AJ2747" s="455" t="n">
        <v>0</v>
      </c>
      <c r="AK2747" s="455" t="n">
        <v>0</v>
      </c>
      <c r="AL2747" s="455" t="n">
        <v>0</v>
      </c>
      <c r="AM2747" s="455" t="n">
        <v>0</v>
      </c>
      <c r="AN2747" s="455" t="n">
        <v>0</v>
      </c>
      <c r="AO2747" s="455" t="n">
        <v>0</v>
      </c>
      <c r="AP2747" s="455" t="n">
        <v>0</v>
      </c>
      <c r="AQ2747" s="455" t="n">
        <v>0</v>
      </c>
      <c r="AR2747" s="418" t="inlineStr"/>
      <c r="AS2747" s="418" t="inlineStr">
        <is>
          <t>COLOADER,AGENCY</t>
        </is>
      </c>
      <c r="AT2747" s="418" t="inlineStr">
        <is>
          <t>បានប្រកាសពន្ធ</t>
        </is>
      </c>
    </row>
    <row r="2748">
      <c r="A2748" s="417" t="n">
        <v>2739</v>
      </c>
      <c r="B2748" s="418" t="inlineStr">
        <is>
          <t>Sending Document, Sample, Fabric Swatch and Label</t>
        </is>
      </c>
      <c r="C2748" s="418" t="inlineStr">
        <is>
          <t>កំពង់ផែស្វយ័តក្រុងព្រះសីហនុ</t>
        </is>
      </c>
      <c r="D2748" s="418" t="inlineStr">
        <is>
          <t>L001-100044638</t>
        </is>
      </c>
      <c r="E2748" s="418" t="inlineStr">
        <is>
          <t>206510</t>
        </is>
      </c>
      <c r="F2748" s="419" t="n">
        <v>44573</v>
      </c>
      <c r="G2748" s="420" t="n">
        <v>35783</v>
      </c>
      <c r="H2748" s="418" t="n"/>
      <c r="I2748" s="455" t="n">
        <v>35783</v>
      </c>
      <c r="J2748" s="418">
        <f>IF(L2748&lt;&gt;"",L2748,K2748)</f>
        <v/>
      </c>
      <c r="K2748" s="418">
        <f>IF(AND(T2748=TRUE, U2748=TRUE, V2748=TRUE), IF(W2748&lt;-0.05, "អនុញ្ញាត (អ្នកផ្គត់ផ្គង់ប្រកាសខ្វះ)", "បានប្រកាស (អនុញ្ញាត)"), IF(AND(T2748=FALSE, U2748=FALSE, V2748=FALSE), "ព្យួរទុក (មិនមានទិន្នន័យ)", "ប្រកាសខុស (ព្យួរទុក)"))</f>
        <v/>
      </c>
      <c r="L2748" s="418" t="inlineStr"/>
      <c r="M2748" s="418" t="inlineStr"/>
      <c r="N2748" s="455" t="n"/>
      <c r="O2748" s="455">
        <f>IF(W2748&lt;0,AI2748,I2748)</f>
        <v/>
      </c>
      <c r="P2748" s="455">
        <f>I2748-O2748</f>
        <v/>
      </c>
      <c r="Q2748" s="418" t="n"/>
      <c r="R2748" s="418" t="inlineStr">
        <is>
          <t>206510</t>
        </is>
      </c>
      <c r="S2748" s="418" t="inlineStr"/>
      <c r="T2748" s="418">
        <f>R2748=S2748</f>
        <v/>
      </c>
      <c r="U2748" s="418">
        <f>AND(MONTH(F2748)=MONTH(Y2748), YEAR(F2748)=YEAR(Y2748))</f>
        <v/>
      </c>
      <c r="V2748" s="418">
        <f>AND(AC2748&lt;&gt;"", 'Company information'!D$4&lt;&gt;"", RIGHT(SUBSTITUTE(AC2748,"-",""),9)=RIGHT(SUBSTITUTE('Company information'!D$4,"-",""),9))</f>
        <v/>
      </c>
      <c r="W2748" s="418">
        <f>AI2748-I2748</f>
        <v/>
      </c>
      <c r="X2748" s="455" t="n"/>
      <c r="Y2748" s="417" t="n"/>
      <c r="Z2748" s="418" t="n"/>
      <c r="AA2748" s="418" t="n"/>
      <c r="AB2748" s="418" t="n"/>
      <c r="AC2748" s="418" t="n"/>
      <c r="AD2748" s="418" t="n"/>
      <c r="AE2748" s="455" t="n"/>
      <c r="AF2748" s="455" t="n"/>
      <c r="AG2748" s="455" t="n"/>
      <c r="AH2748" s="455" t="n"/>
      <c r="AI2748" s="455" t="n"/>
      <c r="AJ2748" s="455" t="n"/>
      <c r="AK2748" s="455" t="n"/>
      <c r="AL2748" s="455" t="n"/>
      <c r="AM2748" s="455" t="n"/>
      <c r="AN2748" s="455" t="n"/>
      <c r="AO2748" s="455" t="n"/>
      <c r="AP2748" s="455" t="n"/>
      <c r="AQ2748" s="455" t="n"/>
      <c r="AR2748" s="418" t="n"/>
      <c r="AS2748" s="418" t="n"/>
      <c r="AT2748" s="418" t="n"/>
    </row>
    <row r="2749">
      <c r="A2749" s="417" t="n">
        <v>2740</v>
      </c>
      <c r="B2749" s="418" t="inlineStr">
        <is>
          <t>Sending Document</t>
        </is>
      </c>
      <c r="C2749" s="418" t="inlineStr">
        <is>
          <t>អាយធីអាយ អ៊ិនធើណេសិនណល ត្រេនស័្ពរថេសិន (ខេមបូឌា) ឯ.ក</t>
        </is>
      </c>
      <c r="D2749" s="418" t="inlineStr">
        <is>
          <t>K002-901800477</t>
        </is>
      </c>
      <c r="E2749" s="418" t="inlineStr">
        <is>
          <t>CAM223546</t>
        </is>
      </c>
      <c r="F2749" s="419" t="n">
        <v>44573</v>
      </c>
      <c r="G2749" s="420" t="n">
        <v>110621</v>
      </c>
      <c r="H2749" s="418" t="n"/>
      <c r="I2749" s="455" t="n">
        <v>110621</v>
      </c>
      <c r="J2749" s="418">
        <f>IF(L2749&lt;&gt;"",L2749,K2749)</f>
        <v/>
      </c>
      <c r="K2749" s="418">
        <f>IF(AND(T2749=TRUE, U2749=TRUE, V2749=TRUE), IF(W2749&lt;-0.05, "អនុញ្ញាត (អ្នកផ្គត់ផ្គង់ប្រកាសខ្វះ)", "បានប្រកាស (អនុញ្ញាត)"), IF(AND(T2749=FALSE, U2749=FALSE, V2749=FALSE), "ព្យួរទុក (មិនមានទិន្នន័យ)", "ប្រកាសខុស (ព្យួរទុក)"))</f>
        <v/>
      </c>
      <c r="L2749" s="418" t="inlineStr"/>
      <c r="M2749" s="418" t="inlineStr"/>
      <c r="N2749" s="455" t="n"/>
      <c r="O2749" s="455">
        <f>IF(W2749&lt;0,AI2749,I2749)</f>
        <v/>
      </c>
      <c r="P2749" s="455">
        <f>I2749-O2749</f>
        <v/>
      </c>
      <c r="Q2749" s="418" t="n"/>
      <c r="R2749" s="418" t="inlineStr">
        <is>
          <t>CAM223546</t>
        </is>
      </c>
      <c r="S2749" s="418" t="inlineStr">
        <is>
          <t>CAM223546</t>
        </is>
      </c>
      <c r="T2749" s="418">
        <f>R2749=S2749</f>
        <v/>
      </c>
      <c r="U2749" s="418">
        <f>AND(MONTH(F2749)=MONTH(Y2749), YEAR(F2749)=YEAR(Y2749))</f>
        <v/>
      </c>
      <c r="V2749" s="418">
        <f>AND(AC2749&lt;&gt;"", 'Company information'!D$4&lt;&gt;"", RIGHT(SUBSTITUTE(AC2749,"-",""),9)=RIGHT(SUBSTITUTE('Company information'!D$4,"-",""),9))</f>
        <v/>
      </c>
      <c r="W2749" s="418">
        <f>AI2749-I2749</f>
        <v/>
      </c>
      <c r="X2749" s="455" t="n"/>
      <c r="Y2749" s="419" t="n">
        <v>44896</v>
      </c>
      <c r="Z2749" s="418" t="inlineStr">
        <is>
          <t>CAM223546</t>
        </is>
      </c>
      <c r="AA2749" s="418" t="inlineStr"/>
      <c r="AB2749" s="418" t="inlineStr">
        <is>
          <t>បុគ្គលជាប់អាករ</t>
        </is>
      </c>
      <c r="AC2749" s="418" t="inlineStr">
        <is>
          <t>L001-100067123</t>
        </is>
      </c>
      <c r="AD2749" s="418" t="inlineStr">
        <is>
          <t>រីឡាយអេប៊ល សូស អ៊ិនដាសស្រ្ទៀល (ខេមបូឌា)</t>
        </is>
      </c>
      <c r="AE2749" s="455" t="n">
        <v>1216831</v>
      </c>
      <c r="AF2749" s="455" t="n">
        <v>1106210</v>
      </c>
      <c r="AG2749" s="455" t="n">
        <v>0</v>
      </c>
      <c r="AH2749" s="455" t="n">
        <v>0</v>
      </c>
      <c r="AI2749" s="455" t="n">
        <v>110621</v>
      </c>
      <c r="AJ2749" s="455" t="n">
        <v>0</v>
      </c>
      <c r="AK2749" s="455" t="n">
        <v>0</v>
      </c>
      <c r="AL2749" s="455" t="n">
        <v>0</v>
      </c>
      <c r="AM2749" s="455" t="n">
        <v>0</v>
      </c>
      <c r="AN2749" s="455" t="n">
        <v>0</v>
      </c>
      <c r="AO2749" s="455" t="n">
        <v>0</v>
      </c>
      <c r="AP2749" s="455" t="n">
        <v>0</v>
      </c>
      <c r="AQ2749" s="455" t="n">
        <v>0</v>
      </c>
      <c r="AR2749" s="418" t="inlineStr"/>
      <c r="AS2749" s="418" t="inlineStr">
        <is>
          <t>THC,DOC</t>
        </is>
      </c>
      <c r="AT2749" s="418" t="inlineStr">
        <is>
          <t>បានប្រកាសពន្ធ</t>
        </is>
      </c>
    </row>
    <row r="2750">
      <c r="A2750" s="417" t="n">
        <v>2741</v>
      </c>
      <c r="B2750" s="418" t="inlineStr">
        <is>
          <t>Sending Sample</t>
        </is>
      </c>
      <c r="C2750" s="418" t="inlineStr">
        <is>
          <t>អាយធីអាយ អ៊ិនធើណេសិនណល ត្រេនស័្ពរថេសិន (ខេមបូឌា) ឯ.ក</t>
        </is>
      </c>
      <c r="D2750" s="418" t="inlineStr">
        <is>
          <t>K002-901800477</t>
        </is>
      </c>
      <c r="E2750" s="418" t="inlineStr">
        <is>
          <t>CAM223545</t>
        </is>
      </c>
      <c r="F2750" s="419" t="n">
        <v>44573</v>
      </c>
      <c r="G2750" s="420" t="n">
        <v>79198</v>
      </c>
      <c r="H2750" s="418" t="n"/>
      <c r="I2750" s="455" t="n">
        <v>79198</v>
      </c>
      <c r="J2750" s="418">
        <f>IF(L2750&lt;&gt;"",L2750,K2750)</f>
        <v/>
      </c>
      <c r="K2750" s="418">
        <f>IF(AND(T2750=TRUE, U2750=TRUE, V2750=TRUE), IF(W2750&lt;-0.05, "អនុញ្ញាត (អ្នកផ្គត់ផ្គង់ប្រកាសខ្វះ)", "បានប្រកាស (អនុញ្ញាត)"), IF(AND(T2750=FALSE, U2750=FALSE, V2750=FALSE), "ព្យួរទុក (មិនមានទិន្នន័យ)", "ប្រកាសខុស (ព្យួរទុក)"))</f>
        <v/>
      </c>
      <c r="L2750" s="418" t="inlineStr"/>
      <c r="M2750" s="418" t="inlineStr"/>
      <c r="N2750" s="455" t="n"/>
      <c r="O2750" s="455">
        <f>IF(W2750&lt;0,AI2750,I2750)</f>
        <v/>
      </c>
      <c r="P2750" s="455">
        <f>I2750-O2750</f>
        <v/>
      </c>
      <c r="Q2750" s="418" t="n"/>
      <c r="R2750" s="418" t="inlineStr">
        <is>
          <t>CAM223545</t>
        </is>
      </c>
      <c r="S2750" s="418" t="inlineStr">
        <is>
          <t>CAM223545</t>
        </is>
      </c>
      <c r="T2750" s="418">
        <f>R2750=S2750</f>
        <v/>
      </c>
      <c r="U2750" s="418">
        <f>AND(MONTH(F2750)=MONTH(Y2750), YEAR(F2750)=YEAR(Y2750))</f>
        <v/>
      </c>
      <c r="V2750" s="418">
        <f>AND(AC2750&lt;&gt;"", 'Company information'!D$4&lt;&gt;"", RIGHT(SUBSTITUTE(AC2750,"-",""),9)=RIGHT(SUBSTITUTE('Company information'!D$4,"-",""),9))</f>
        <v/>
      </c>
      <c r="W2750" s="418">
        <f>AI2750-I2750</f>
        <v/>
      </c>
      <c r="X2750" s="455" t="n"/>
      <c r="Y2750" s="419" t="n">
        <v>44896</v>
      </c>
      <c r="Z2750" s="418" t="inlineStr">
        <is>
          <t>CAM223545</t>
        </is>
      </c>
      <c r="AA2750" s="418" t="inlineStr"/>
      <c r="AB2750" s="418" t="inlineStr">
        <is>
          <t>បុគ្គលជាប់អាករ</t>
        </is>
      </c>
      <c r="AC2750" s="418" t="inlineStr">
        <is>
          <t>L001-100067123</t>
        </is>
      </c>
      <c r="AD2750" s="418" t="inlineStr">
        <is>
          <t>រីឡាយអេប៊ល សូស អ៊ិនដាសស្រ្ទៀល (ខេមបូឌា)</t>
        </is>
      </c>
      <c r="AE2750" s="455" t="n">
        <v>871175</v>
      </c>
      <c r="AF2750" s="455" t="n">
        <v>791977</v>
      </c>
      <c r="AG2750" s="455" t="n">
        <v>0</v>
      </c>
      <c r="AH2750" s="455" t="n">
        <v>0</v>
      </c>
      <c r="AI2750" s="455" t="n">
        <v>79198</v>
      </c>
      <c r="AJ2750" s="455" t="n">
        <v>0</v>
      </c>
      <c r="AK2750" s="455" t="n">
        <v>0</v>
      </c>
      <c r="AL2750" s="455" t="n">
        <v>0</v>
      </c>
      <c r="AM2750" s="455" t="n">
        <v>0</v>
      </c>
      <c r="AN2750" s="455" t="n">
        <v>0</v>
      </c>
      <c r="AO2750" s="455" t="n">
        <v>0</v>
      </c>
      <c r="AP2750" s="455" t="n">
        <v>0</v>
      </c>
      <c r="AQ2750" s="455" t="n">
        <v>0</v>
      </c>
      <c r="AR2750" s="418" t="inlineStr"/>
      <c r="AS2750" s="418" t="inlineStr">
        <is>
          <t>THC,DOC</t>
        </is>
      </c>
      <c r="AT2750" s="418" t="inlineStr">
        <is>
          <t>បានប្រកាសពន្ធ</t>
        </is>
      </c>
    </row>
    <row r="2751">
      <c r="A2751" s="417" t="n">
        <v>2742</v>
      </c>
      <c r="B2751" s="418" t="inlineStr">
        <is>
          <t>Sending Hang Tag and Label</t>
        </is>
      </c>
      <c r="C2751" s="418" t="inlineStr">
        <is>
          <t>កំពង់ផែស្វយ័តក្រុងព្រះសីហនុ</t>
        </is>
      </c>
      <c r="D2751" s="418" t="inlineStr">
        <is>
          <t>L001-100044638</t>
        </is>
      </c>
      <c r="E2751" s="418" t="inlineStr">
        <is>
          <t>206509</t>
        </is>
      </c>
      <c r="F2751" s="419" t="n">
        <v>44573</v>
      </c>
      <c r="G2751" s="420" t="n">
        <v>35783</v>
      </c>
      <c r="H2751" s="418" t="n"/>
      <c r="I2751" s="455" t="n">
        <v>35783</v>
      </c>
      <c r="J2751" s="418">
        <f>IF(L2751&lt;&gt;"",L2751,K2751)</f>
        <v/>
      </c>
      <c r="K2751" s="418">
        <f>IF(AND(T2751=TRUE, U2751=TRUE, V2751=TRUE), IF(W2751&lt;-0.05, "អនុញ្ញាត (អ្នកផ្គត់ផ្គង់ប្រកាសខ្វះ)", "បានប្រកាស (អនុញ្ញាត)"), IF(AND(T2751=FALSE, U2751=FALSE, V2751=FALSE), "ព្យួរទុក (មិនមានទិន្នន័យ)", "ប្រកាសខុស (ព្យួរទុក)"))</f>
        <v/>
      </c>
      <c r="L2751" s="418" t="inlineStr"/>
      <c r="M2751" s="418" t="inlineStr"/>
      <c r="N2751" s="455" t="n"/>
      <c r="O2751" s="455">
        <f>IF(W2751&lt;0,AI2751,I2751)</f>
        <v/>
      </c>
      <c r="P2751" s="455">
        <f>I2751-O2751</f>
        <v/>
      </c>
      <c r="Q2751" s="418" t="n"/>
      <c r="R2751" s="418" t="inlineStr">
        <is>
          <t>206509</t>
        </is>
      </c>
      <c r="S2751" s="418" t="inlineStr"/>
      <c r="T2751" s="418">
        <f>R2751=S2751</f>
        <v/>
      </c>
      <c r="U2751" s="418">
        <f>AND(MONTH(F2751)=MONTH(Y2751), YEAR(F2751)=YEAR(Y2751))</f>
        <v/>
      </c>
      <c r="V2751" s="418">
        <f>AND(AC2751&lt;&gt;"", 'Company information'!D$4&lt;&gt;"", RIGHT(SUBSTITUTE(AC2751,"-",""),9)=RIGHT(SUBSTITUTE('Company information'!D$4,"-",""),9))</f>
        <v/>
      </c>
      <c r="W2751" s="418">
        <f>AI2751-I2751</f>
        <v/>
      </c>
      <c r="X2751" s="455" t="n"/>
      <c r="Y2751" s="417" t="n"/>
      <c r="Z2751" s="418" t="n"/>
      <c r="AA2751" s="418" t="n"/>
      <c r="AB2751" s="418" t="n"/>
      <c r="AC2751" s="418" t="n"/>
      <c r="AD2751" s="418" t="n"/>
      <c r="AE2751" s="455" t="n"/>
      <c r="AF2751" s="455" t="n"/>
      <c r="AG2751" s="455" t="n"/>
      <c r="AH2751" s="455" t="n"/>
      <c r="AI2751" s="455" t="n"/>
      <c r="AJ2751" s="455" t="n"/>
      <c r="AK2751" s="455" t="n"/>
      <c r="AL2751" s="455" t="n"/>
      <c r="AM2751" s="455" t="n"/>
      <c r="AN2751" s="455" t="n"/>
      <c r="AO2751" s="455" t="n"/>
      <c r="AP2751" s="455" t="n"/>
      <c r="AQ2751" s="455" t="n"/>
      <c r="AR2751" s="418" t="n"/>
      <c r="AS2751" s="418" t="n"/>
      <c r="AT2751" s="418" t="n"/>
    </row>
    <row r="2752">
      <c r="A2752" s="417" t="n">
        <v>2743</v>
      </c>
      <c r="B2752" s="418" t="inlineStr">
        <is>
          <t>Sending Document and Sample</t>
        </is>
      </c>
      <c r="C2752" s="418" t="inlineStr">
        <is>
          <t>អាយធីអាយ អ៊ិនធើណេសិនណល ត្រេនស័្ពរថេសិន (ខេមបូឌា) ឯ.ក</t>
        </is>
      </c>
      <c r="D2752" s="418" t="inlineStr">
        <is>
          <t>K002-901800477</t>
        </is>
      </c>
      <c r="E2752" s="418" t="inlineStr">
        <is>
          <t>CAM223550</t>
        </is>
      </c>
      <c r="F2752" s="419" t="n">
        <v>44573</v>
      </c>
      <c r="G2752" s="420" t="n">
        <v>177985</v>
      </c>
      <c r="H2752" s="418" t="n"/>
      <c r="I2752" s="455" t="n">
        <v>177985</v>
      </c>
      <c r="J2752" s="418">
        <f>IF(L2752&lt;&gt;"",L2752,K2752)</f>
        <v/>
      </c>
      <c r="K2752" s="418">
        <f>IF(AND(T2752=TRUE, U2752=TRUE, V2752=TRUE), IF(W2752&lt;-0.05, "អនុញ្ញាត (អ្នកផ្គត់ផ្គង់ប្រកាសខ្វះ)", "បានប្រកាស (អនុញ្ញាត)"), IF(AND(T2752=FALSE, U2752=FALSE, V2752=FALSE), "ព្យួរទុក (មិនមានទិន្នន័យ)", "ប្រកាសខុស (ព្យួរទុក)"))</f>
        <v/>
      </c>
      <c r="L2752" s="418" t="inlineStr"/>
      <c r="M2752" s="418" t="inlineStr"/>
      <c r="N2752" s="455" t="n"/>
      <c r="O2752" s="455">
        <f>IF(W2752&lt;0,AI2752,I2752)</f>
        <v/>
      </c>
      <c r="P2752" s="455">
        <f>I2752-O2752</f>
        <v/>
      </c>
      <c r="Q2752" s="418" t="n"/>
      <c r="R2752" s="418" t="inlineStr">
        <is>
          <t>CAM223550</t>
        </is>
      </c>
      <c r="S2752" s="418" t="inlineStr">
        <is>
          <t>CAM223550</t>
        </is>
      </c>
      <c r="T2752" s="418">
        <f>R2752=S2752</f>
        <v/>
      </c>
      <c r="U2752" s="418">
        <f>AND(MONTH(F2752)=MONTH(Y2752), YEAR(F2752)=YEAR(Y2752))</f>
        <v/>
      </c>
      <c r="V2752" s="418">
        <f>AND(AC2752&lt;&gt;"", 'Company information'!D$4&lt;&gt;"", RIGHT(SUBSTITUTE(AC2752,"-",""),9)=RIGHT(SUBSTITUTE('Company information'!D$4,"-",""),9))</f>
        <v/>
      </c>
      <c r="W2752" s="418">
        <f>AI2752-I2752</f>
        <v/>
      </c>
      <c r="X2752" s="455" t="n"/>
      <c r="Y2752" s="419" t="n">
        <v>44896</v>
      </c>
      <c r="Z2752" s="418" t="inlineStr">
        <is>
          <t>CAM223550</t>
        </is>
      </c>
      <c r="AA2752" s="418" t="inlineStr"/>
      <c r="AB2752" s="418" t="inlineStr">
        <is>
          <t>បុគ្គលជាប់អាករ</t>
        </is>
      </c>
      <c r="AC2752" s="418" t="inlineStr">
        <is>
          <t>L001-100067123</t>
        </is>
      </c>
      <c r="AD2752" s="418" t="inlineStr">
        <is>
          <t>រីឡាយអេប៊ល សូស អ៊ិនដាសស្រ្ទៀល (ខេមបូឌា)</t>
        </is>
      </c>
      <c r="AE2752" s="455" t="n">
        <v>1957830</v>
      </c>
      <c r="AF2752" s="455" t="n">
        <v>1779845</v>
      </c>
      <c r="AG2752" s="455" t="n">
        <v>0</v>
      </c>
      <c r="AH2752" s="455" t="n">
        <v>0</v>
      </c>
      <c r="AI2752" s="455" t="n">
        <v>177985</v>
      </c>
      <c r="AJ2752" s="455" t="n">
        <v>0</v>
      </c>
      <c r="AK2752" s="455" t="n">
        <v>0</v>
      </c>
      <c r="AL2752" s="455" t="n">
        <v>0</v>
      </c>
      <c r="AM2752" s="455" t="n">
        <v>0</v>
      </c>
      <c r="AN2752" s="455" t="n">
        <v>0</v>
      </c>
      <c r="AO2752" s="455" t="n">
        <v>0</v>
      </c>
      <c r="AP2752" s="455" t="n">
        <v>0</v>
      </c>
      <c r="AQ2752" s="455" t="n">
        <v>0</v>
      </c>
      <c r="AR2752" s="418" t="inlineStr"/>
      <c r="AS2752" s="418" t="inlineStr">
        <is>
          <t>THC,DOC</t>
        </is>
      </c>
      <c r="AT2752" s="418" t="inlineStr">
        <is>
          <t>បានប្រកាសពន្ធ</t>
        </is>
      </c>
    </row>
    <row r="2753">
      <c r="A2753" s="417" t="n">
        <v>2744</v>
      </c>
      <c r="B2753" s="418" t="inlineStr">
        <is>
          <t>Shipment Expense</t>
        </is>
      </c>
      <c r="C2753" s="418" t="inlineStr">
        <is>
          <t>អាយធីអាយ អ៊ិនធើណេសិនណល ត្រេនស័្ពរថេសិន (ខេមបូឌា) ឯ.ក</t>
        </is>
      </c>
      <c r="D2753" s="418" t="inlineStr">
        <is>
          <t>K002-901800477</t>
        </is>
      </c>
      <c r="E2753" s="418" t="inlineStr">
        <is>
          <t>CAM223549</t>
        </is>
      </c>
      <c r="F2753" s="419" t="n">
        <v>44573</v>
      </c>
      <c r="G2753" s="420" t="n">
        <v>103573</v>
      </c>
      <c r="H2753" s="418" t="n"/>
      <c r="I2753" s="455" t="n">
        <v>103573</v>
      </c>
      <c r="J2753" s="418">
        <f>IF(L2753&lt;&gt;"",L2753,K2753)</f>
        <v/>
      </c>
      <c r="K2753" s="418">
        <f>IF(AND(T2753=TRUE, U2753=TRUE, V2753=TRUE), IF(W2753&lt;-0.05, "អនុញ្ញាត (អ្នកផ្គត់ផ្គង់ប្រកាសខ្វះ)", "បានប្រកាស (អនុញ្ញាត)"), IF(AND(T2753=FALSE, U2753=FALSE, V2753=FALSE), "ព្យួរទុក (មិនមានទិន្នន័យ)", "ប្រកាសខុស (ព្យួរទុក)"))</f>
        <v/>
      </c>
      <c r="L2753" s="418" t="inlineStr"/>
      <c r="M2753" s="418" t="inlineStr"/>
      <c r="N2753" s="455" t="n"/>
      <c r="O2753" s="455">
        <f>IF(W2753&lt;0,AI2753,I2753)</f>
        <v/>
      </c>
      <c r="P2753" s="455">
        <f>I2753-O2753</f>
        <v/>
      </c>
      <c r="Q2753" s="418" t="n"/>
      <c r="R2753" s="418" t="inlineStr">
        <is>
          <t>CAM223549</t>
        </is>
      </c>
      <c r="S2753" s="418" t="inlineStr">
        <is>
          <t>CAM223549</t>
        </is>
      </c>
      <c r="T2753" s="418">
        <f>R2753=S2753</f>
        <v/>
      </c>
      <c r="U2753" s="418">
        <f>AND(MONTH(F2753)=MONTH(Y2753), YEAR(F2753)=YEAR(Y2753))</f>
        <v/>
      </c>
      <c r="V2753" s="418">
        <f>AND(AC2753&lt;&gt;"", 'Company information'!D$4&lt;&gt;"", RIGHT(SUBSTITUTE(AC2753,"-",""),9)=RIGHT(SUBSTITUTE('Company information'!D$4,"-",""),9))</f>
        <v/>
      </c>
      <c r="W2753" s="418">
        <f>AI2753-I2753</f>
        <v/>
      </c>
      <c r="X2753" s="455" t="n"/>
      <c r="Y2753" s="419" t="n">
        <v>44896</v>
      </c>
      <c r="Z2753" s="418" t="inlineStr">
        <is>
          <t>CAM223549</t>
        </is>
      </c>
      <c r="AA2753" s="418" t="inlineStr"/>
      <c r="AB2753" s="418" t="inlineStr">
        <is>
          <t>បុគ្គលជាប់អាករ</t>
        </is>
      </c>
      <c r="AC2753" s="418" t="inlineStr">
        <is>
          <t>L001-100067123</t>
        </is>
      </c>
      <c r="AD2753" s="418" t="inlineStr">
        <is>
          <t>រីឡាយអេប៊ល សូស អ៊ិនដាសស្រ្ទៀល (ខេមបូឌា)</t>
        </is>
      </c>
      <c r="AE2753" s="455" t="n">
        <v>1139301</v>
      </c>
      <c r="AF2753" s="455" t="n">
        <v>1035728</v>
      </c>
      <c r="AG2753" s="455" t="n">
        <v>0</v>
      </c>
      <c r="AH2753" s="455" t="n">
        <v>0</v>
      </c>
      <c r="AI2753" s="455" t="n">
        <v>103573</v>
      </c>
      <c r="AJ2753" s="455" t="n">
        <v>0</v>
      </c>
      <c r="AK2753" s="455" t="n">
        <v>0</v>
      </c>
      <c r="AL2753" s="455" t="n">
        <v>0</v>
      </c>
      <c r="AM2753" s="455" t="n">
        <v>0</v>
      </c>
      <c r="AN2753" s="455" t="n">
        <v>0</v>
      </c>
      <c r="AO2753" s="455" t="n">
        <v>0</v>
      </c>
      <c r="AP2753" s="455" t="n">
        <v>0</v>
      </c>
      <c r="AQ2753" s="455" t="n">
        <v>0</v>
      </c>
      <c r="AR2753" s="418" t="inlineStr"/>
      <c r="AS2753" s="418" t="inlineStr">
        <is>
          <t>THC,DOC</t>
        </is>
      </c>
      <c r="AT2753" s="418" t="inlineStr">
        <is>
          <t>បានប្រកាសពន្ធ</t>
        </is>
      </c>
    </row>
    <row r="2754">
      <c r="A2754" s="417" t="n">
        <v>2745</v>
      </c>
      <c r="B2754" s="418" t="inlineStr">
        <is>
          <t>Transfer charge</t>
        </is>
      </c>
      <c r="C2754" s="418" t="inlineStr">
        <is>
          <t>ជេអេចអិល (ខេមបូឌា) ឡូជីស្ទីក ឯ.ក</t>
        </is>
      </c>
      <c r="D2754" s="418" t="inlineStr">
        <is>
          <t>K006-901803075</t>
        </is>
      </c>
      <c r="E2754" s="418" t="inlineStr">
        <is>
          <t>JHL-22-02988</t>
        </is>
      </c>
      <c r="F2754" s="419" t="n">
        <v>44925</v>
      </c>
      <c r="G2754" s="420" t="n">
        <v>67107</v>
      </c>
      <c r="H2754" s="418" t="n"/>
      <c r="I2754" s="455" t="n">
        <v>67107</v>
      </c>
      <c r="J2754" s="418">
        <f>IF(L2754&lt;&gt;"",L2754,K2754)</f>
        <v/>
      </c>
      <c r="K2754" s="418">
        <f>IF(AND(T2754=TRUE, U2754=TRUE, V2754=TRUE), IF(W2754&lt;-0.05, "អនុញ្ញាត (អ្នកផ្គត់ផ្គង់ប្រកាសខ្វះ)", "បានប្រកាស (អនុញ្ញាត)"), IF(AND(T2754=FALSE, U2754=FALSE, V2754=FALSE), "ព្យួរទុក (មិនមានទិន្នន័យ)", "ប្រកាសខុស (ព្យួរទុក)"))</f>
        <v/>
      </c>
      <c r="L2754" s="418" t="inlineStr"/>
      <c r="M2754" s="418" t="inlineStr"/>
      <c r="N2754" s="455" t="n"/>
      <c r="O2754" s="455">
        <f>IF(W2754&lt;0,AI2754,I2754)</f>
        <v/>
      </c>
      <c r="P2754" s="455">
        <f>I2754-O2754</f>
        <v/>
      </c>
      <c r="Q2754" s="418" t="n"/>
      <c r="R2754" s="418" t="inlineStr">
        <is>
          <t>JHL-22-02988</t>
        </is>
      </c>
      <c r="S2754" s="418" t="inlineStr">
        <is>
          <t>JHL-22-02988</t>
        </is>
      </c>
      <c r="T2754" s="418">
        <f>R2754=S2754</f>
        <v/>
      </c>
      <c r="U2754" s="418">
        <f>AND(MONTH(F2754)=MONTH(Y2754), YEAR(F2754)=YEAR(Y2754))</f>
        <v/>
      </c>
      <c r="V2754" s="418">
        <f>AND(AC2754&lt;&gt;"", 'Company information'!D$4&lt;&gt;"", RIGHT(SUBSTITUTE(AC2754,"-",""),9)=RIGHT(SUBSTITUTE('Company information'!D$4,"-",""),9))</f>
        <v/>
      </c>
      <c r="W2754" s="418">
        <f>AI2754-I2754</f>
        <v/>
      </c>
      <c r="X2754" s="455" t="n"/>
      <c r="Y2754" s="419" t="n">
        <v>44925</v>
      </c>
      <c r="Z2754" s="418" t="inlineStr">
        <is>
          <t>JHL-22-02988</t>
        </is>
      </c>
      <c r="AA2754" s="418" t="inlineStr"/>
      <c r="AB2754" s="418" t="inlineStr">
        <is>
          <t>បុគ្គលជាប់អាករ</t>
        </is>
      </c>
      <c r="AC2754" s="418" t="inlineStr">
        <is>
          <t>L001-100067123</t>
        </is>
      </c>
      <c r="AD2754" s="418" t="inlineStr">
        <is>
          <t>រីឡាយអេប៊ល សូស អ៊ិនដាសស្រ្ទៀល (ខេមបូឌា)</t>
        </is>
      </c>
      <c r="AE2754" s="455" t="n">
        <v>738178</v>
      </c>
      <c r="AF2754" s="455" t="n">
        <v>671071</v>
      </c>
      <c r="AG2754" s="455" t="n">
        <v>0</v>
      </c>
      <c r="AH2754" s="455" t="n">
        <v>0</v>
      </c>
      <c r="AI2754" s="455" t="n">
        <v>67107</v>
      </c>
      <c r="AJ2754" s="455" t="n">
        <v>0</v>
      </c>
      <c r="AK2754" s="455" t="n">
        <v>0</v>
      </c>
      <c r="AL2754" s="455" t="n">
        <v>0</v>
      </c>
      <c r="AM2754" s="455" t="n">
        <v>0</v>
      </c>
      <c r="AN2754" s="455" t="n">
        <v>0</v>
      </c>
      <c r="AO2754" s="455" t="n">
        <v>0</v>
      </c>
      <c r="AP2754" s="455" t="n">
        <v>0</v>
      </c>
      <c r="AQ2754" s="455" t="n">
        <v>0</v>
      </c>
      <c r="AR2754" s="418" t="inlineStr"/>
      <c r="AS2754" s="418" t="inlineStr">
        <is>
          <t>Import Export clearance services</t>
        </is>
      </c>
      <c r="AT2754" s="418" t="inlineStr">
        <is>
          <t>បានប្រកាសពន្ធ</t>
        </is>
      </c>
    </row>
    <row r="2755">
      <c r="A2755" s="417" t="n">
        <v>2746</v>
      </c>
      <c r="B2755" s="418" t="inlineStr">
        <is>
          <t>Transfer charge</t>
        </is>
      </c>
      <c r="C2755" s="418" t="inlineStr">
        <is>
          <t>ជេអេចអិល (ខេមបូឌា) ឡូជីស្ទីក ឯ.ក</t>
        </is>
      </c>
      <c r="D2755" s="418" t="inlineStr">
        <is>
          <t>K006-901803075</t>
        </is>
      </c>
      <c r="E2755" s="418" t="inlineStr">
        <is>
          <t>JHL-22-02987</t>
        </is>
      </c>
      <c r="F2755" s="419" t="n">
        <v>44925</v>
      </c>
      <c r="G2755" s="420" t="n">
        <v>236728</v>
      </c>
      <c r="H2755" s="418" t="n"/>
      <c r="I2755" s="455" t="n">
        <v>236728</v>
      </c>
      <c r="J2755" s="418">
        <f>IF(L2755&lt;&gt;"",L2755,K2755)</f>
        <v/>
      </c>
      <c r="K2755" s="418">
        <f>IF(AND(T2755=TRUE, U2755=TRUE, V2755=TRUE), IF(W2755&lt;-0.05, "អនុញ្ញាត (អ្នកផ្គត់ផ្គង់ប្រកាសខ្វះ)", "បានប្រកាស (អនុញ្ញាត)"), IF(AND(T2755=FALSE, U2755=FALSE, V2755=FALSE), "ព្យួរទុក (មិនមានទិន្នន័យ)", "ប្រកាសខុស (ព្យួរទុក)"))</f>
        <v/>
      </c>
      <c r="L2755" s="418" t="inlineStr"/>
      <c r="M2755" s="418" t="inlineStr"/>
      <c r="N2755" s="455" t="n"/>
      <c r="O2755" s="455">
        <f>IF(W2755&lt;0,AI2755,I2755)</f>
        <v/>
      </c>
      <c r="P2755" s="455">
        <f>I2755-O2755</f>
        <v/>
      </c>
      <c r="Q2755" s="418" t="n"/>
      <c r="R2755" s="418" t="inlineStr">
        <is>
          <t>JHL-22-02987</t>
        </is>
      </c>
      <c r="S2755" s="418" t="inlineStr">
        <is>
          <t>JHL-22-02987</t>
        </is>
      </c>
      <c r="T2755" s="418">
        <f>R2755=S2755</f>
        <v/>
      </c>
      <c r="U2755" s="418">
        <f>AND(MONTH(F2755)=MONTH(Y2755), YEAR(F2755)=YEAR(Y2755))</f>
        <v/>
      </c>
      <c r="V2755" s="418">
        <f>AND(AC2755&lt;&gt;"", 'Company information'!D$4&lt;&gt;"", RIGHT(SUBSTITUTE(AC2755,"-",""),9)=RIGHT(SUBSTITUTE('Company information'!D$4,"-",""),9))</f>
        <v/>
      </c>
      <c r="W2755" s="418">
        <f>AI2755-I2755</f>
        <v/>
      </c>
      <c r="X2755" s="455" t="n"/>
      <c r="Y2755" s="419" t="n">
        <v>44925</v>
      </c>
      <c r="Z2755" s="418" t="inlineStr">
        <is>
          <t>JHL-22-02987</t>
        </is>
      </c>
      <c r="AA2755" s="418" t="inlineStr"/>
      <c r="AB2755" s="418" t="inlineStr">
        <is>
          <t>បុគ្គលជាប់អាករ</t>
        </is>
      </c>
      <c r="AC2755" s="418" t="inlineStr">
        <is>
          <t>L001-100067123</t>
        </is>
      </c>
      <c r="AD2755" s="418" t="inlineStr">
        <is>
          <t>រីឡាយអេប៊ល សូស អ៊ិនដាសស្រ្ទៀល (ខេមបូឌា)</t>
        </is>
      </c>
      <c r="AE2755" s="455" t="n">
        <v>2604003</v>
      </c>
      <c r="AF2755" s="455" t="n">
        <v>2367275</v>
      </c>
      <c r="AG2755" s="455" t="n">
        <v>0</v>
      </c>
      <c r="AH2755" s="455" t="n">
        <v>0</v>
      </c>
      <c r="AI2755" s="455" t="n">
        <v>236728</v>
      </c>
      <c r="AJ2755" s="455" t="n">
        <v>0</v>
      </c>
      <c r="AK2755" s="455" t="n">
        <v>0</v>
      </c>
      <c r="AL2755" s="455" t="n">
        <v>0</v>
      </c>
      <c r="AM2755" s="455" t="n">
        <v>0</v>
      </c>
      <c r="AN2755" s="455" t="n">
        <v>0</v>
      </c>
      <c r="AO2755" s="455" t="n">
        <v>0</v>
      </c>
      <c r="AP2755" s="455" t="n">
        <v>0</v>
      </c>
      <c r="AQ2755" s="455" t="n">
        <v>0</v>
      </c>
      <c r="AR2755" s="418" t="inlineStr"/>
      <c r="AS2755" s="418" t="inlineStr">
        <is>
          <t>Import Export clearance services</t>
        </is>
      </c>
      <c r="AT2755" s="418" t="inlineStr">
        <is>
          <t>បានប្រកាសពន្ធ</t>
        </is>
      </c>
    </row>
    <row r="2756">
      <c r="A2756" s="417" t="n">
        <v>2747</v>
      </c>
      <c r="B2756" s="418" t="inlineStr">
        <is>
          <t>Transfer charge</t>
        </is>
      </c>
      <c r="C2756" s="418" t="inlineStr">
        <is>
          <t>ជេអេចអិល (ខេមបូឌា) ឡូជីស្ទីក ឯ.ក</t>
        </is>
      </c>
      <c r="D2756" s="418" t="inlineStr">
        <is>
          <t>K006-901803075</t>
        </is>
      </c>
      <c r="E2756" s="418" t="inlineStr">
        <is>
          <t>JHL-22-02989</t>
        </is>
      </c>
      <c r="F2756" s="419" t="n">
        <v>44925</v>
      </c>
      <c r="G2756" s="420" t="n">
        <v>645134</v>
      </c>
      <c r="H2756" s="418" t="n"/>
      <c r="I2756" s="455" t="n">
        <v>645134</v>
      </c>
      <c r="J2756" s="418">
        <f>IF(L2756&lt;&gt;"",L2756,K2756)</f>
        <v/>
      </c>
      <c r="K2756" s="418">
        <f>IF(AND(T2756=TRUE, U2756=TRUE, V2756=TRUE), IF(W2756&lt;-0.05, "អនុញ្ញាត (អ្នកផ្គត់ផ្គង់ប្រកាសខ្វះ)", "បានប្រកាស (អនុញ្ញាត)"), IF(AND(T2756=FALSE, U2756=FALSE, V2756=FALSE), "ព្យួរទុក (មិនមានទិន្នន័យ)", "ប្រកាសខុស (ព្យួរទុក)"))</f>
        <v/>
      </c>
      <c r="L2756" s="418" t="inlineStr"/>
      <c r="M2756" s="418" t="inlineStr"/>
      <c r="N2756" s="455" t="n"/>
      <c r="O2756" s="455">
        <f>IF(W2756&lt;0,AI2756,I2756)</f>
        <v/>
      </c>
      <c r="P2756" s="455">
        <f>I2756-O2756</f>
        <v/>
      </c>
      <c r="Q2756" s="418" t="n"/>
      <c r="R2756" s="418" t="inlineStr">
        <is>
          <t>JHL-22-02989</t>
        </is>
      </c>
      <c r="S2756" s="418" t="inlineStr">
        <is>
          <t>JHL-22-02989</t>
        </is>
      </c>
      <c r="T2756" s="418">
        <f>R2756=S2756</f>
        <v/>
      </c>
      <c r="U2756" s="418">
        <f>AND(MONTH(F2756)=MONTH(Y2756), YEAR(F2756)=YEAR(Y2756))</f>
        <v/>
      </c>
      <c r="V2756" s="418">
        <f>AND(AC2756&lt;&gt;"", 'Company information'!D$4&lt;&gt;"", RIGHT(SUBSTITUTE(AC2756,"-",""),9)=RIGHT(SUBSTITUTE('Company information'!D$4,"-",""),9))</f>
        <v/>
      </c>
      <c r="W2756" s="418">
        <f>AI2756-I2756</f>
        <v/>
      </c>
      <c r="X2756" s="455" t="n"/>
      <c r="Y2756" s="419" t="n">
        <v>44925</v>
      </c>
      <c r="Z2756" s="418" t="inlineStr">
        <is>
          <t>JHL-22-02989</t>
        </is>
      </c>
      <c r="AA2756" s="418" t="inlineStr"/>
      <c r="AB2756" s="418" t="inlineStr">
        <is>
          <t>បុគ្គលជាប់អាករ</t>
        </is>
      </c>
      <c r="AC2756" s="418" t="inlineStr">
        <is>
          <t>L001-100067123</t>
        </is>
      </c>
      <c r="AD2756" s="418" t="inlineStr">
        <is>
          <t>រីឡាយអេប៊ល សូស អ៊ិនដាសស្រ្ទៀល (ខេមបូឌា)</t>
        </is>
      </c>
      <c r="AE2756" s="455" t="n">
        <v>7096473</v>
      </c>
      <c r="AF2756" s="455" t="n">
        <v>6451339</v>
      </c>
      <c r="AG2756" s="455" t="n">
        <v>0</v>
      </c>
      <c r="AH2756" s="455" t="n">
        <v>0</v>
      </c>
      <c r="AI2756" s="455" t="n">
        <v>645134</v>
      </c>
      <c r="AJ2756" s="455" t="n">
        <v>0</v>
      </c>
      <c r="AK2756" s="455" t="n">
        <v>0</v>
      </c>
      <c r="AL2756" s="455" t="n">
        <v>0</v>
      </c>
      <c r="AM2756" s="455" t="n">
        <v>0</v>
      </c>
      <c r="AN2756" s="455" t="n">
        <v>0</v>
      </c>
      <c r="AO2756" s="455" t="n">
        <v>0</v>
      </c>
      <c r="AP2756" s="455" t="n">
        <v>0</v>
      </c>
      <c r="AQ2756" s="455" t="n">
        <v>0</v>
      </c>
      <c r="AR2756" s="418" t="inlineStr"/>
      <c r="AS2756" s="418" t="inlineStr">
        <is>
          <t>Import Export clearance services</t>
        </is>
      </c>
      <c r="AT2756" s="418" t="inlineStr">
        <is>
          <t>បានប្រកាសពន្ធ</t>
        </is>
      </c>
    </row>
    <row r="2757">
      <c r="A2757" s="417" t="n">
        <v>2748</v>
      </c>
      <c r="B2757" s="418" t="inlineStr">
        <is>
          <t>Courrier Charge</t>
        </is>
      </c>
      <c r="C2757" s="418" t="inlineStr">
        <is>
          <t>ជេអេចអិល (ខេមបូឌា) ឡូជីស្ទីក ឯ.ក</t>
        </is>
      </c>
      <c r="D2757" s="418" t="inlineStr">
        <is>
          <t>K006-901803075</t>
        </is>
      </c>
      <c r="E2757" s="418" t="inlineStr">
        <is>
          <t>JHL-22-02990</t>
        </is>
      </c>
      <c r="F2757" s="419" t="n">
        <v>44925</v>
      </c>
      <c r="G2757" s="420" t="n">
        <v>67107</v>
      </c>
      <c r="H2757" s="418" t="n"/>
      <c r="I2757" s="455" t="n">
        <v>67107</v>
      </c>
      <c r="J2757" s="418">
        <f>IF(L2757&lt;&gt;"",L2757,K2757)</f>
        <v/>
      </c>
      <c r="K2757" s="418">
        <f>IF(AND(T2757=TRUE, U2757=TRUE, V2757=TRUE), IF(W2757&lt;-0.05, "អនុញ្ញាត (អ្នកផ្គត់ផ្គង់ប្រកាសខ្វះ)", "បានប្រកាស (អនុញ្ញាត)"), IF(AND(T2757=FALSE, U2757=FALSE, V2757=FALSE), "ព្យួរទុក (មិនមានទិន្នន័យ)", "ប្រកាសខុស (ព្យួរទុក)"))</f>
        <v/>
      </c>
      <c r="L2757" s="418" t="inlineStr"/>
      <c r="M2757" s="418" t="inlineStr"/>
      <c r="N2757" s="455" t="n"/>
      <c r="O2757" s="455">
        <f>IF(W2757&lt;0,AI2757,I2757)</f>
        <v/>
      </c>
      <c r="P2757" s="455">
        <f>I2757-O2757</f>
        <v/>
      </c>
      <c r="Q2757" s="418" t="n"/>
      <c r="R2757" s="418" t="inlineStr">
        <is>
          <t>JHL-22-02990</t>
        </is>
      </c>
      <c r="S2757" s="418" t="inlineStr">
        <is>
          <t>JHL-22-02990</t>
        </is>
      </c>
      <c r="T2757" s="418">
        <f>R2757=S2757</f>
        <v/>
      </c>
      <c r="U2757" s="418">
        <f>AND(MONTH(F2757)=MONTH(Y2757), YEAR(F2757)=YEAR(Y2757))</f>
        <v/>
      </c>
      <c r="V2757" s="418">
        <f>AND(AC2757&lt;&gt;"", 'Company information'!D$4&lt;&gt;"", RIGHT(SUBSTITUTE(AC2757,"-",""),9)=RIGHT(SUBSTITUTE('Company information'!D$4,"-",""),9))</f>
        <v/>
      </c>
      <c r="W2757" s="418">
        <f>AI2757-I2757</f>
        <v/>
      </c>
      <c r="X2757" s="455" t="n"/>
      <c r="Y2757" s="419" t="n">
        <v>44925</v>
      </c>
      <c r="Z2757" s="418" t="inlineStr">
        <is>
          <t>JHL-22-02990</t>
        </is>
      </c>
      <c r="AA2757" s="418" t="inlineStr"/>
      <c r="AB2757" s="418" t="inlineStr">
        <is>
          <t>បុគ្គលជាប់អាករ</t>
        </is>
      </c>
      <c r="AC2757" s="418" t="inlineStr">
        <is>
          <t>L001-100067123</t>
        </is>
      </c>
      <c r="AD2757" s="418" t="inlineStr">
        <is>
          <t>រីឡាយអេប៊ល សូស អ៊ិនដាសស្រ្ទៀល (ខេមបូឌា)</t>
        </is>
      </c>
      <c r="AE2757" s="455" t="n">
        <v>738178</v>
      </c>
      <c r="AF2757" s="455" t="n">
        <v>671071</v>
      </c>
      <c r="AG2757" s="455" t="n">
        <v>0</v>
      </c>
      <c r="AH2757" s="455" t="n">
        <v>0</v>
      </c>
      <c r="AI2757" s="455" t="n">
        <v>67107</v>
      </c>
      <c r="AJ2757" s="455" t="n">
        <v>0</v>
      </c>
      <c r="AK2757" s="455" t="n">
        <v>0</v>
      </c>
      <c r="AL2757" s="455" t="n">
        <v>0</v>
      </c>
      <c r="AM2757" s="455" t="n">
        <v>0</v>
      </c>
      <c r="AN2757" s="455" t="n">
        <v>0</v>
      </c>
      <c r="AO2757" s="455" t="n">
        <v>0</v>
      </c>
      <c r="AP2757" s="455" t="n">
        <v>0</v>
      </c>
      <c r="AQ2757" s="455" t="n">
        <v>0</v>
      </c>
      <c r="AR2757" s="418" t="inlineStr"/>
      <c r="AS2757" s="418" t="inlineStr">
        <is>
          <t>Import Export clearance services</t>
        </is>
      </c>
      <c r="AT2757" s="418" t="inlineStr">
        <is>
          <t>បានប្រកាសពន្ធ</t>
        </is>
      </c>
    </row>
    <row r="2758">
      <c r="A2758" s="417" t="n">
        <v>2749</v>
      </c>
      <c r="B2758" s="418" t="inlineStr">
        <is>
          <t>Courrier charges in June -2024</t>
        </is>
      </c>
      <c r="C2758" s="418" t="inlineStr">
        <is>
          <t>ជេអេចអិល (ខេមបូឌា) ឡូជីស្ទីក ឯ.ក</t>
        </is>
      </c>
      <c r="D2758" s="418" t="inlineStr">
        <is>
          <t>K006-901803075</t>
        </is>
      </c>
      <c r="E2758" s="418" t="inlineStr">
        <is>
          <t>JHL-22-02952</t>
        </is>
      </c>
      <c r="F2758" s="419" t="n">
        <v>44922</v>
      </c>
      <c r="G2758" s="420" t="n">
        <v>236555</v>
      </c>
      <c r="H2758" s="418" t="n"/>
      <c r="I2758" s="455" t="n">
        <v>236555</v>
      </c>
      <c r="J2758" s="418">
        <f>IF(L2758&lt;&gt;"",L2758,K2758)</f>
        <v/>
      </c>
      <c r="K2758" s="418">
        <f>IF(AND(T2758=TRUE, U2758=TRUE, V2758=TRUE), IF(W2758&lt;-0.05, "អនុញ្ញាត (អ្នកផ្គត់ផ្គង់ប្រកាសខ្វះ)", "បានប្រកាស (អនុញ្ញាត)"), IF(AND(T2758=FALSE, U2758=FALSE, V2758=FALSE), "ព្យួរទុក (មិនមានទិន្នន័យ)", "ប្រកាសខុស (ព្យួរទុក)"))</f>
        <v/>
      </c>
      <c r="L2758" s="418" t="inlineStr"/>
      <c r="M2758" s="418" t="inlineStr"/>
      <c r="N2758" s="455" t="n"/>
      <c r="O2758" s="455">
        <f>IF(W2758&lt;0,AI2758,I2758)</f>
        <v/>
      </c>
      <c r="P2758" s="455">
        <f>I2758-O2758</f>
        <v/>
      </c>
      <c r="Q2758" s="418" t="n"/>
      <c r="R2758" s="418" t="inlineStr">
        <is>
          <t>JHL-22-02952</t>
        </is>
      </c>
      <c r="S2758" s="418" t="inlineStr">
        <is>
          <t>JHL-22-02952</t>
        </is>
      </c>
      <c r="T2758" s="418">
        <f>R2758=S2758</f>
        <v/>
      </c>
      <c r="U2758" s="418">
        <f>AND(MONTH(F2758)=MONTH(Y2758), YEAR(F2758)=YEAR(Y2758))</f>
        <v/>
      </c>
      <c r="V2758" s="418">
        <f>AND(AC2758&lt;&gt;"", 'Company information'!D$4&lt;&gt;"", RIGHT(SUBSTITUTE(AC2758,"-",""),9)=RIGHT(SUBSTITUTE('Company information'!D$4,"-",""),9))</f>
        <v/>
      </c>
      <c r="W2758" s="418">
        <f>AI2758-I2758</f>
        <v/>
      </c>
      <c r="X2758" s="455" t="n"/>
      <c r="Y2758" s="419" t="n">
        <v>44922</v>
      </c>
      <c r="Z2758" s="418" t="inlineStr">
        <is>
          <t>JHL-22-02952</t>
        </is>
      </c>
      <c r="AA2758" s="418" t="inlineStr"/>
      <c r="AB2758" s="418" t="inlineStr">
        <is>
          <t>បុគ្គលជាប់អាករ</t>
        </is>
      </c>
      <c r="AC2758" s="418" t="inlineStr">
        <is>
          <t>L001-100067123</t>
        </is>
      </c>
      <c r="AD2758" s="418" t="inlineStr">
        <is>
          <t>រីឡាយអេប៊ល សូស អ៊ិនដាសស្រ្ទៀល (ខេមបូឌា)</t>
        </is>
      </c>
      <c r="AE2758" s="455" t="n">
        <v>2602105</v>
      </c>
      <c r="AF2758" s="455" t="n">
        <v>2365550</v>
      </c>
      <c r="AG2758" s="455" t="n">
        <v>0</v>
      </c>
      <c r="AH2758" s="455" t="n">
        <v>0</v>
      </c>
      <c r="AI2758" s="455" t="n">
        <v>236555</v>
      </c>
      <c r="AJ2758" s="455" t="n">
        <v>0</v>
      </c>
      <c r="AK2758" s="455" t="n">
        <v>0</v>
      </c>
      <c r="AL2758" s="455" t="n">
        <v>0</v>
      </c>
      <c r="AM2758" s="455" t="n">
        <v>0</v>
      </c>
      <c r="AN2758" s="455" t="n">
        <v>0</v>
      </c>
      <c r="AO2758" s="455" t="n">
        <v>0</v>
      </c>
      <c r="AP2758" s="455" t="n">
        <v>0</v>
      </c>
      <c r="AQ2758" s="455" t="n">
        <v>0</v>
      </c>
      <c r="AR2758" s="418" t="inlineStr"/>
      <c r="AS2758" s="418" t="inlineStr">
        <is>
          <t>Import Export clearance services</t>
        </is>
      </c>
      <c r="AT2758" s="418" t="inlineStr">
        <is>
          <t>បានប្រកាសពន្ធ</t>
        </is>
      </c>
    </row>
    <row r="2759">
      <c r="A2759" s="417" t="n">
        <v>2750</v>
      </c>
      <c r="B2759" s="418" t="inlineStr">
        <is>
          <t>Online Service</t>
        </is>
      </c>
      <c r="C2759" s="418" t="inlineStr">
        <is>
          <t>ជេអេចអិល (ខេមបូឌា) ឡូជីស្ទីក ឯ.ក</t>
        </is>
      </c>
      <c r="D2759" s="418" t="inlineStr">
        <is>
          <t>K006-901803075</t>
        </is>
      </c>
      <c r="E2759" s="418" t="inlineStr">
        <is>
          <t>JHL-22-02951</t>
        </is>
      </c>
      <c r="F2759" s="419" t="n">
        <v>44922</v>
      </c>
      <c r="G2759" s="420" t="n">
        <v>236555</v>
      </c>
      <c r="H2759" s="418" t="n"/>
      <c r="I2759" s="455" t="n">
        <v>236555</v>
      </c>
      <c r="J2759" s="418">
        <f>IF(L2759&lt;&gt;"",L2759,K2759)</f>
        <v/>
      </c>
      <c r="K2759" s="418">
        <f>IF(AND(T2759=TRUE, U2759=TRUE, V2759=TRUE), IF(W2759&lt;-0.05, "អនុញ្ញាត (អ្នកផ្គត់ផ្គង់ប្រកាសខ្វះ)", "បានប្រកាស (អនុញ្ញាត)"), IF(AND(T2759=FALSE, U2759=FALSE, V2759=FALSE), "ព្យួរទុក (មិនមានទិន្នន័យ)", "ប្រកាសខុស (ព្យួរទុក)"))</f>
        <v/>
      </c>
      <c r="L2759" s="418" t="inlineStr"/>
      <c r="M2759" s="418" t="inlineStr"/>
      <c r="N2759" s="455" t="n"/>
      <c r="O2759" s="455">
        <f>IF(W2759&lt;0,AI2759,I2759)</f>
        <v/>
      </c>
      <c r="P2759" s="455">
        <f>I2759-O2759</f>
        <v/>
      </c>
      <c r="Q2759" s="418" t="n"/>
      <c r="R2759" s="418" t="inlineStr">
        <is>
          <t>JHL-22-02951</t>
        </is>
      </c>
      <c r="S2759" s="418" t="inlineStr">
        <is>
          <t>JHL-22-02951</t>
        </is>
      </c>
      <c r="T2759" s="418">
        <f>R2759=S2759</f>
        <v/>
      </c>
      <c r="U2759" s="418">
        <f>AND(MONTH(F2759)=MONTH(Y2759), YEAR(F2759)=YEAR(Y2759))</f>
        <v/>
      </c>
      <c r="V2759" s="418">
        <f>AND(AC2759&lt;&gt;"", 'Company information'!D$4&lt;&gt;"", RIGHT(SUBSTITUTE(AC2759,"-",""),9)=RIGHT(SUBSTITUTE('Company information'!D$4,"-",""),9))</f>
        <v/>
      </c>
      <c r="W2759" s="418">
        <f>AI2759-I2759</f>
        <v/>
      </c>
      <c r="X2759" s="455" t="n"/>
      <c r="Y2759" s="419" t="n">
        <v>44922</v>
      </c>
      <c r="Z2759" s="418" t="inlineStr">
        <is>
          <t>JHL-22-02951</t>
        </is>
      </c>
      <c r="AA2759" s="418" t="inlineStr"/>
      <c r="AB2759" s="418" t="inlineStr">
        <is>
          <t>បុគ្គលជាប់អាករ</t>
        </is>
      </c>
      <c r="AC2759" s="418" t="inlineStr">
        <is>
          <t>L001-100067123</t>
        </is>
      </c>
      <c r="AD2759" s="418" t="inlineStr">
        <is>
          <t>រីឡាយអេប៊ល សូស អ៊ិនដាសស្រ្ទៀល (ខេមបូឌា)</t>
        </is>
      </c>
      <c r="AE2759" s="455" t="n">
        <v>2602105</v>
      </c>
      <c r="AF2759" s="455" t="n">
        <v>2365550</v>
      </c>
      <c r="AG2759" s="455" t="n">
        <v>0</v>
      </c>
      <c r="AH2759" s="455" t="n">
        <v>0</v>
      </c>
      <c r="AI2759" s="455" t="n">
        <v>236555</v>
      </c>
      <c r="AJ2759" s="455" t="n">
        <v>0</v>
      </c>
      <c r="AK2759" s="455" t="n">
        <v>0</v>
      </c>
      <c r="AL2759" s="455" t="n">
        <v>0</v>
      </c>
      <c r="AM2759" s="455" t="n">
        <v>0</v>
      </c>
      <c r="AN2759" s="455" t="n">
        <v>0</v>
      </c>
      <c r="AO2759" s="455" t="n">
        <v>0</v>
      </c>
      <c r="AP2759" s="455" t="n">
        <v>0</v>
      </c>
      <c r="AQ2759" s="455" t="n">
        <v>0</v>
      </c>
      <c r="AR2759" s="418" t="inlineStr"/>
      <c r="AS2759" s="418" t="inlineStr">
        <is>
          <t>Import Export clearance services</t>
        </is>
      </c>
      <c r="AT2759" s="418" t="inlineStr">
        <is>
          <t>បានប្រកាសពន្ធ</t>
        </is>
      </c>
    </row>
    <row r="2760">
      <c r="A2760" s="417" t="n">
        <v>2751</v>
      </c>
      <c r="B2760" s="418" t="inlineStr">
        <is>
          <t>Customs Clearance Fee, Non-Original Insurance, Permit Fee, Express Permit, Service Charge, Hanlding Charge, Missing Service Charge and Customs Chearance Charge Missing</t>
        </is>
      </c>
      <c r="C2760" s="418" t="inlineStr">
        <is>
          <t>ជេអេចអិល (ខេមបូឌា) ឡូជីស្ទីក ឯ.ក</t>
        </is>
      </c>
      <c r="D2760" s="418" t="inlineStr">
        <is>
          <t>K006-901803075</t>
        </is>
      </c>
      <c r="E2760" s="418" t="inlineStr">
        <is>
          <t>JHL-22-02953</t>
        </is>
      </c>
      <c r="F2760" s="419" t="n">
        <v>44922</v>
      </c>
      <c r="G2760" s="420" t="n">
        <v>80634</v>
      </c>
      <c r="H2760" s="418" t="n"/>
      <c r="I2760" s="455" t="n">
        <v>80634</v>
      </c>
      <c r="J2760" s="418">
        <f>IF(L2760&lt;&gt;"",L2760,K2760)</f>
        <v/>
      </c>
      <c r="K2760" s="418">
        <f>IF(AND(T2760=TRUE, U2760=TRUE, V2760=TRUE), IF(W2760&lt;-0.05, "អនុញ្ញាត (អ្នកផ្គត់ផ្គង់ប្រកាសខ្វះ)", "បានប្រកាស (អនុញ្ញាត)"), IF(AND(T2760=FALSE, U2760=FALSE, V2760=FALSE), "ព្យួរទុក (មិនមានទិន្នន័យ)", "ប្រកាសខុស (ព្យួរទុក)"))</f>
        <v/>
      </c>
      <c r="L2760" s="418" t="inlineStr"/>
      <c r="M2760" s="418" t="inlineStr"/>
      <c r="N2760" s="455" t="n"/>
      <c r="O2760" s="455">
        <f>IF(W2760&lt;0,AI2760,I2760)</f>
        <v/>
      </c>
      <c r="P2760" s="455">
        <f>I2760-O2760</f>
        <v/>
      </c>
      <c r="Q2760" s="418" t="n"/>
      <c r="R2760" s="418" t="inlineStr">
        <is>
          <t>JHL-22-02953</t>
        </is>
      </c>
      <c r="S2760" s="418" t="inlineStr">
        <is>
          <t>JHL-22-02953</t>
        </is>
      </c>
      <c r="T2760" s="418">
        <f>R2760=S2760</f>
        <v/>
      </c>
      <c r="U2760" s="418">
        <f>AND(MONTH(F2760)=MONTH(Y2760), YEAR(F2760)=YEAR(Y2760))</f>
        <v/>
      </c>
      <c r="V2760" s="418">
        <f>AND(AC2760&lt;&gt;"", 'Company information'!D$4&lt;&gt;"", RIGHT(SUBSTITUTE(AC2760,"-",""),9)=RIGHT(SUBSTITUTE('Company information'!D$4,"-",""),9))</f>
        <v/>
      </c>
      <c r="W2760" s="418">
        <f>AI2760-I2760</f>
        <v/>
      </c>
      <c r="X2760" s="455" t="n"/>
      <c r="Y2760" s="419" t="n">
        <v>44922</v>
      </c>
      <c r="Z2760" s="418" t="inlineStr">
        <is>
          <t>JHL-22-02953</t>
        </is>
      </c>
      <c r="AA2760" s="418" t="inlineStr"/>
      <c r="AB2760" s="418" t="inlineStr">
        <is>
          <t>បុគ្គលជាប់អាករ</t>
        </is>
      </c>
      <c r="AC2760" s="418" t="inlineStr">
        <is>
          <t>L001-100067123</t>
        </is>
      </c>
      <c r="AD2760" s="418" t="inlineStr">
        <is>
          <t>រីឡាយអេប៊ល សូស អ៊ិនដាសស្រ្ទៀល (ខេមបូឌា)</t>
        </is>
      </c>
      <c r="AE2760" s="455" t="n">
        <v>886978</v>
      </c>
      <c r="AF2760" s="455" t="n">
        <v>806344</v>
      </c>
      <c r="AG2760" s="455" t="n">
        <v>0</v>
      </c>
      <c r="AH2760" s="455" t="n">
        <v>0</v>
      </c>
      <c r="AI2760" s="455" t="n">
        <v>80634</v>
      </c>
      <c r="AJ2760" s="455" t="n">
        <v>0</v>
      </c>
      <c r="AK2760" s="455" t="n">
        <v>0</v>
      </c>
      <c r="AL2760" s="455" t="n">
        <v>0</v>
      </c>
      <c r="AM2760" s="455" t="n">
        <v>0</v>
      </c>
      <c r="AN2760" s="455" t="n">
        <v>0</v>
      </c>
      <c r="AO2760" s="455" t="n">
        <v>0</v>
      </c>
      <c r="AP2760" s="455" t="n">
        <v>0</v>
      </c>
      <c r="AQ2760" s="455" t="n">
        <v>0</v>
      </c>
      <c r="AR2760" s="418" t="inlineStr"/>
      <c r="AS2760" s="418" t="inlineStr">
        <is>
          <t>Import Export clearance services</t>
        </is>
      </c>
      <c r="AT2760" s="418" t="inlineStr">
        <is>
          <t>បានប្រកាសពន្ធ</t>
        </is>
      </c>
    </row>
    <row r="2761">
      <c r="A2761" s="417" t="n">
        <v>2752</v>
      </c>
      <c r="B2761" s="418" t="inlineStr">
        <is>
          <t>Air Freight, Document Fee, EDI Fee, Terminal Charge, Pick Up Charge, C C Fee and X-Ray Charge</t>
        </is>
      </c>
      <c r="C2761" s="418" t="inlineStr">
        <is>
          <t>ជេអេចអិល (ខេមបូឌា) ឡូជីស្ទីក ឯ.ក</t>
        </is>
      </c>
      <c r="D2761" s="418" t="inlineStr">
        <is>
          <t>K006-901803075</t>
        </is>
      </c>
      <c r="E2761" s="418" t="inlineStr">
        <is>
          <t>JHL-22-02949</t>
        </is>
      </c>
      <c r="F2761" s="419" t="n">
        <v>44922</v>
      </c>
      <c r="G2761" s="420" t="n">
        <v>295385</v>
      </c>
      <c r="H2761" s="418" t="n"/>
      <c r="I2761" s="455" t="n">
        <v>295385</v>
      </c>
      <c r="J2761" s="418">
        <f>IF(L2761&lt;&gt;"",L2761,K2761)</f>
        <v/>
      </c>
      <c r="K2761" s="418">
        <f>IF(AND(T2761=TRUE, U2761=TRUE, V2761=TRUE), IF(W2761&lt;-0.05, "អនុញ្ញាត (អ្នកផ្គត់ផ្គង់ប្រកាសខ្វះ)", "បានប្រកាស (អនុញ្ញាត)"), IF(AND(T2761=FALSE, U2761=FALSE, V2761=FALSE), "ព្យួរទុក (មិនមានទិន្នន័យ)", "ប្រកាសខុស (ព្យួរទុក)"))</f>
        <v/>
      </c>
      <c r="L2761" s="418" t="inlineStr"/>
      <c r="M2761" s="418" t="inlineStr"/>
      <c r="N2761" s="455" t="n"/>
      <c r="O2761" s="455">
        <f>IF(W2761&lt;0,AI2761,I2761)</f>
        <v/>
      </c>
      <c r="P2761" s="455">
        <f>I2761-O2761</f>
        <v/>
      </c>
      <c r="Q2761" s="418" t="n"/>
      <c r="R2761" s="418" t="inlineStr">
        <is>
          <t>JHL-22-02949</t>
        </is>
      </c>
      <c r="S2761" s="418" t="inlineStr">
        <is>
          <t>JHL-22-02949</t>
        </is>
      </c>
      <c r="T2761" s="418">
        <f>R2761=S2761</f>
        <v/>
      </c>
      <c r="U2761" s="418">
        <f>AND(MONTH(F2761)=MONTH(Y2761), YEAR(F2761)=YEAR(Y2761))</f>
        <v/>
      </c>
      <c r="V2761" s="418">
        <f>AND(AC2761&lt;&gt;"", 'Company information'!D$4&lt;&gt;"", RIGHT(SUBSTITUTE(AC2761,"-",""),9)=RIGHT(SUBSTITUTE('Company information'!D$4,"-",""),9))</f>
        <v/>
      </c>
      <c r="W2761" s="418">
        <f>AI2761-I2761</f>
        <v/>
      </c>
      <c r="X2761" s="455" t="n"/>
      <c r="Y2761" s="419" t="n">
        <v>44922</v>
      </c>
      <c r="Z2761" s="418" t="inlineStr">
        <is>
          <t>JHL-22-02949</t>
        </is>
      </c>
      <c r="AA2761" s="418" t="inlineStr"/>
      <c r="AB2761" s="418" t="inlineStr">
        <is>
          <t>បុគ្គលជាប់អាករ</t>
        </is>
      </c>
      <c r="AC2761" s="418" t="inlineStr">
        <is>
          <t>L001-100067123</t>
        </is>
      </c>
      <c r="AD2761" s="418" t="inlineStr">
        <is>
          <t>រីឡាយអេប៊ល សូស អ៊ិនដាសស្រ្ទៀល (ខេមបូឌា)</t>
        </is>
      </c>
      <c r="AE2761" s="455" t="n">
        <v>3249237</v>
      </c>
      <c r="AF2761" s="455" t="n">
        <v>2953852</v>
      </c>
      <c r="AG2761" s="455" t="n">
        <v>0</v>
      </c>
      <c r="AH2761" s="455" t="n">
        <v>0</v>
      </c>
      <c r="AI2761" s="455" t="n">
        <v>295385</v>
      </c>
      <c r="AJ2761" s="455" t="n">
        <v>0</v>
      </c>
      <c r="AK2761" s="455" t="n">
        <v>0</v>
      </c>
      <c r="AL2761" s="455" t="n">
        <v>0</v>
      </c>
      <c r="AM2761" s="455" t="n">
        <v>0</v>
      </c>
      <c r="AN2761" s="455" t="n">
        <v>0</v>
      </c>
      <c r="AO2761" s="455" t="n">
        <v>0</v>
      </c>
      <c r="AP2761" s="455" t="n">
        <v>0</v>
      </c>
      <c r="AQ2761" s="455" t="n">
        <v>0</v>
      </c>
      <c r="AR2761" s="418" t="inlineStr"/>
      <c r="AS2761" s="418" t="inlineStr">
        <is>
          <t>Import Export clearance services</t>
        </is>
      </c>
      <c r="AT2761" s="418" t="inlineStr">
        <is>
          <t>បានប្រកាសពន្ធ</t>
        </is>
      </c>
    </row>
    <row r="2762">
      <c r="A2762" s="417" t="n">
        <v>2753</v>
      </c>
      <c r="B2762" s="418" t="inlineStr">
        <is>
          <t>Customs Clearance Fee, Permit Fee, Import Deposit, Service Charge and Handling Fee</t>
        </is>
      </c>
      <c r="C2762" s="418" t="inlineStr">
        <is>
          <t>ជេអេចអិល (ខេមបូឌា) ឡូជីស្ទីក ឯ.ក</t>
        </is>
      </c>
      <c r="D2762" s="418" t="inlineStr">
        <is>
          <t>K006-901803075</t>
        </is>
      </c>
      <c r="E2762" s="418" t="inlineStr">
        <is>
          <t>JHL-22-02950</t>
        </is>
      </c>
      <c r="F2762" s="419" t="n">
        <v>44922</v>
      </c>
      <c r="G2762" s="420" t="n">
        <v>464882</v>
      </c>
      <c r="H2762" s="418" t="n"/>
      <c r="I2762" s="455" t="n">
        <v>464882</v>
      </c>
      <c r="J2762" s="418">
        <f>IF(L2762&lt;&gt;"",L2762,K2762)</f>
        <v/>
      </c>
      <c r="K2762" s="418">
        <f>IF(AND(T2762=TRUE, U2762=TRUE, V2762=TRUE), IF(W2762&lt;-0.05, "អនុញ្ញាត (អ្នកផ្គត់ផ្គង់ប្រកាសខ្វះ)", "បានប្រកាស (អនុញ្ញាត)"), IF(AND(T2762=FALSE, U2762=FALSE, V2762=FALSE), "ព្យួរទុក (មិនមានទិន្នន័យ)", "ប្រកាសខុស (ព្យួរទុក)"))</f>
        <v/>
      </c>
      <c r="L2762" s="418" t="inlineStr"/>
      <c r="M2762" s="418" t="inlineStr"/>
      <c r="N2762" s="455" t="n"/>
      <c r="O2762" s="455">
        <f>IF(W2762&lt;0,AI2762,I2762)</f>
        <v/>
      </c>
      <c r="P2762" s="455">
        <f>I2762-O2762</f>
        <v/>
      </c>
      <c r="Q2762" s="418" t="n"/>
      <c r="R2762" s="418" t="inlineStr">
        <is>
          <t>JHL-22-02950</t>
        </is>
      </c>
      <c r="S2762" s="418" t="inlineStr">
        <is>
          <t>JHL-22-02950</t>
        </is>
      </c>
      <c r="T2762" s="418">
        <f>R2762=S2762</f>
        <v/>
      </c>
      <c r="U2762" s="418">
        <f>AND(MONTH(F2762)=MONTH(Y2762), YEAR(F2762)=YEAR(Y2762))</f>
        <v/>
      </c>
      <c r="V2762" s="418">
        <f>AND(AC2762&lt;&gt;"", 'Company information'!D$4&lt;&gt;"", RIGHT(SUBSTITUTE(AC2762,"-",""),9)=RIGHT(SUBSTITUTE('Company information'!D$4,"-",""),9))</f>
        <v/>
      </c>
      <c r="W2762" s="418">
        <f>AI2762-I2762</f>
        <v/>
      </c>
      <c r="X2762" s="455" t="n"/>
      <c r="Y2762" s="419" t="n">
        <v>44922</v>
      </c>
      <c r="Z2762" s="418" t="inlineStr">
        <is>
          <t>JHL-22-02950</t>
        </is>
      </c>
      <c r="AA2762" s="418" t="inlineStr"/>
      <c r="AB2762" s="418" t="inlineStr">
        <is>
          <t>បុគ្គលជាប់អាករ</t>
        </is>
      </c>
      <c r="AC2762" s="418" t="inlineStr">
        <is>
          <t>L001-100067123</t>
        </is>
      </c>
      <c r="AD2762" s="418" t="inlineStr">
        <is>
          <t>រីឡាយអេប៊ល សូស អ៊ិនដាសស្រ្ទៀល (ខេមបូឌា)</t>
        </is>
      </c>
      <c r="AE2762" s="455" t="n">
        <v>5113702</v>
      </c>
      <c r="AF2762" s="455" t="n">
        <v>4648820</v>
      </c>
      <c r="AG2762" s="455" t="n">
        <v>0</v>
      </c>
      <c r="AH2762" s="455" t="n">
        <v>0</v>
      </c>
      <c r="AI2762" s="455" t="n">
        <v>464882</v>
      </c>
      <c r="AJ2762" s="455" t="n">
        <v>0</v>
      </c>
      <c r="AK2762" s="455" t="n">
        <v>0</v>
      </c>
      <c r="AL2762" s="455" t="n">
        <v>0</v>
      </c>
      <c r="AM2762" s="455" t="n">
        <v>0</v>
      </c>
      <c r="AN2762" s="455" t="n">
        <v>0</v>
      </c>
      <c r="AO2762" s="455" t="n">
        <v>0</v>
      </c>
      <c r="AP2762" s="455" t="n">
        <v>0</v>
      </c>
      <c r="AQ2762" s="455" t="n">
        <v>0</v>
      </c>
      <c r="AR2762" s="418" t="inlineStr"/>
      <c r="AS2762" s="418" t="inlineStr">
        <is>
          <t>Import Export clearance services</t>
        </is>
      </c>
      <c r="AT2762" s="418" t="inlineStr">
        <is>
          <t>បានប្រកាសពន្ធ</t>
        </is>
      </c>
    </row>
    <row r="2763">
      <c r="A2763" s="417" t="n">
        <v>2754</v>
      </c>
      <c r="B2763" s="418" t="inlineStr">
        <is>
          <t>Customs Clearance Fee, Non-Original Insurance, Permit Fee, Service Charge and Handling Fee</t>
        </is>
      </c>
      <c r="C2763" s="418" t="inlineStr">
        <is>
          <t>ជេអេចអិល (ខេមបូឌា) ឡូជីស្ទីក ឯ.ក</t>
        </is>
      </c>
      <c r="D2763" s="418" t="inlineStr">
        <is>
          <t>K006-901803075</t>
        </is>
      </c>
      <c r="E2763" s="418" t="inlineStr">
        <is>
          <t>JHL-22-02903</t>
        </is>
      </c>
      <c r="F2763" s="419" t="n">
        <v>44914</v>
      </c>
      <c r="G2763" s="420" t="n">
        <v>236555</v>
      </c>
      <c r="H2763" s="418" t="n"/>
      <c r="I2763" s="455" t="n">
        <v>236555</v>
      </c>
      <c r="J2763" s="418">
        <f>IF(L2763&lt;&gt;"",L2763,K2763)</f>
        <v/>
      </c>
      <c r="K2763" s="418">
        <f>IF(AND(T2763=TRUE, U2763=TRUE, V2763=TRUE), IF(W2763&lt;-0.05, "អនុញ្ញាត (អ្នកផ្គត់ផ្គង់ប្រកាសខ្វះ)", "បានប្រកាស (អនុញ្ញាត)"), IF(AND(T2763=FALSE, U2763=FALSE, V2763=FALSE), "ព្យួរទុក (មិនមានទិន្នន័យ)", "ប្រកាសខុស (ព្យួរទុក)"))</f>
        <v/>
      </c>
      <c r="L2763" s="418" t="inlineStr"/>
      <c r="M2763" s="418" t="inlineStr"/>
      <c r="N2763" s="455" t="n"/>
      <c r="O2763" s="455">
        <f>IF(W2763&lt;0,AI2763,I2763)</f>
        <v/>
      </c>
      <c r="P2763" s="455">
        <f>I2763-O2763</f>
        <v/>
      </c>
      <c r="Q2763" s="418" t="n"/>
      <c r="R2763" s="418" t="inlineStr">
        <is>
          <t>JHL-22-02903</t>
        </is>
      </c>
      <c r="S2763" s="418" t="inlineStr">
        <is>
          <t>JHL-22-02903</t>
        </is>
      </c>
      <c r="T2763" s="418">
        <f>R2763=S2763</f>
        <v/>
      </c>
      <c r="U2763" s="418">
        <f>AND(MONTH(F2763)=MONTH(Y2763), YEAR(F2763)=YEAR(Y2763))</f>
        <v/>
      </c>
      <c r="V2763" s="418">
        <f>AND(AC2763&lt;&gt;"", 'Company information'!D$4&lt;&gt;"", RIGHT(SUBSTITUTE(AC2763,"-",""),9)=RIGHT(SUBSTITUTE('Company information'!D$4,"-",""),9))</f>
        <v/>
      </c>
      <c r="W2763" s="418">
        <f>AI2763-I2763</f>
        <v/>
      </c>
      <c r="X2763" s="455" t="n"/>
      <c r="Y2763" s="419" t="n">
        <v>44914</v>
      </c>
      <c r="Z2763" s="418" t="inlineStr">
        <is>
          <t>JHL-22-02903</t>
        </is>
      </c>
      <c r="AA2763" s="418" t="inlineStr"/>
      <c r="AB2763" s="418" t="inlineStr">
        <is>
          <t>បុគ្គលជាប់អាករ</t>
        </is>
      </c>
      <c r="AC2763" s="418" t="inlineStr">
        <is>
          <t>L001-100067123</t>
        </is>
      </c>
      <c r="AD2763" s="418" t="inlineStr">
        <is>
          <t>រីឡាយអេប៊ល សូស អ៊ិនដាសស្រ្ទៀល (ខេមបូឌា)</t>
        </is>
      </c>
      <c r="AE2763" s="455" t="n">
        <v>2602105</v>
      </c>
      <c r="AF2763" s="455" t="n">
        <v>2365550</v>
      </c>
      <c r="AG2763" s="455" t="n">
        <v>0</v>
      </c>
      <c r="AH2763" s="455" t="n">
        <v>0</v>
      </c>
      <c r="AI2763" s="455" t="n">
        <v>236555</v>
      </c>
      <c r="AJ2763" s="455" t="n">
        <v>0</v>
      </c>
      <c r="AK2763" s="455" t="n">
        <v>0</v>
      </c>
      <c r="AL2763" s="455" t="n">
        <v>0</v>
      </c>
      <c r="AM2763" s="455" t="n">
        <v>0</v>
      </c>
      <c r="AN2763" s="455" t="n">
        <v>0</v>
      </c>
      <c r="AO2763" s="455" t="n">
        <v>0</v>
      </c>
      <c r="AP2763" s="455" t="n">
        <v>0</v>
      </c>
      <c r="AQ2763" s="455" t="n">
        <v>0</v>
      </c>
      <c r="AR2763" s="418" t="inlineStr"/>
      <c r="AS2763" s="418" t="inlineStr">
        <is>
          <t>Import Export clearance services</t>
        </is>
      </c>
      <c r="AT2763" s="418" t="inlineStr">
        <is>
          <t>បានប្រកាសពន្ធ</t>
        </is>
      </c>
    </row>
    <row r="2764">
      <c r="A2764" s="417" t="n">
        <v>2755</v>
      </c>
      <c r="B2764" s="418" t="inlineStr">
        <is>
          <t>Customs Clearance Fee, Permit Fee, Import Deposit, Service Charge and Handling Fee</t>
        </is>
      </c>
      <c r="C2764" s="418" t="inlineStr">
        <is>
          <t>ជេអេចអិល (ខេមបូឌា) ឡូជីស្ទីក ឯ.ក</t>
        </is>
      </c>
      <c r="D2764" s="418" t="inlineStr">
        <is>
          <t>K006-901803075</t>
        </is>
      </c>
      <c r="E2764" s="418" t="inlineStr">
        <is>
          <t>JHL-22-02904</t>
        </is>
      </c>
      <c r="F2764" s="419" t="n">
        <v>44914</v>
      </c>
      <c r="G2764" s="420" t="n">
        <v>257125</v>
      </c>
      <c r="H2764" s="418" t="n"/>
      <c r="I2764" s="455" t="n">
        <v>257125</v>
      </c>
      <c r="J2764" s="418">
        <f>IF(L2764&lt;&gt;"",L2764,K2764)</f>
        <v/>
      </c>
      <c r="K2764" s="418">
        <f>IF(AND(T2764=TRUE, U2764=TRUE, V2764=TRUE), IF(W2764&lt;-0.05, "អនុញ្ញាត (អ្នកផ្គត់ផ្គង់ប្រកាសខ្វះ)", "បានប្រកាស (អនុញ្ញាត)"), IF(AND(T2764=FALSE, U2764=FALSE, V2764=FALSE), "ព្យួរទុក (មិនមានទិន្នន័យ)", "ប្រកាសខុស (ព្យួរទុក)"))</f>
        <v/>
      </c>
      <c r="L2764" s="418" t="inlineStr"/>
      <c r="M2764" s="418" t="inlineStr"/>
      <c r="N2764" s="455" t="n"/>
      <c r="O2764" s="455">
        <f>IF(W2764&lt;0,AI2764,I2764)</f>
        <v/>
      </c>
      <c r="P2764" s="455">
        <f>I2764-O2764</f>
        <v/>
      </c>
      <c r="Q2764" s="418" t="n"/>
      <c r="R2764" s="418" t="inlineStr">
        <is>
          <t>JHL-22-02904</t>
        </is>
      </c>
      <c r="S2764" s="418" t="inlineStr">
        <is>
          <t>JHL-22-02904</t>
        </is>
      </c>
      <c r="T2764" s="418">
        <f>R2764=S2764</f>
        <v/>
      </c>
      <c r="U2764" s="418">
        <f>AND(MONTH(F2764)=MONTH(Y2764), YEAR(F2764)=YEAR(Y2764))</f>
        <v/>
      </c>
      <c r="V2764" s="418">
        <f>AND(AC2764&lt;&gt;"", 'Company information'!D$4&lt;&gt;"", RIGHT(SUBSTITUTE(AC2764,"-",""),9)=RIGHT(SUBSTITUTE('Company information'!D$4,"-",""),9))</f>
        <v/>
      </c>
      <c r="W2764" s="418">
        <f>AI2764-I2764</f>
        <v/>
      </c>
      <c r="X2764" s="455" t="n"/>
      <c r="Y2764" s="419" t="n">
        <v>44914</v>
      </c>
      <c r="Z2764" s="418" t="inlineStr">
        <is>
          <t>JHL-22-02904</t>
        </is>
      </c>
      <c r="AA2764" s="418" t="inlineStr"/>
      <c r="AB2764" s="418" t="inlineStr">
        <is>
          <t>បុគ្គលជាប់អាករ</t>
        </is>
      </c>
      <c r="AC2764" s="418" t="inlineStr">
        <is>
          <t>L001-100067123</t>
        </is>
      </c>
      <c r="AD2764" s="418" t="inlineStr">
        <is>
          <t>រីឡាយអេប៊ល សូស អ៊ិនដាសស្រ្ទៀល (ខេមបូឌា)</t>
        </is>
      </c>
      <c r="AE2764" s="455" t="n">
        <v>2828375</v>
      </c>
      <c r="AF2764" s="455" t="n">
        <v>2571250</v>
      </c>
      <c r="AG2764" s="455" t="n">
        <v>0</v>
      </c>
      <c r="AH2764" s="455" t="n">
        <v>0</v>
      </c>
      <c r="AI2764" s="455" t="n">
        <v>257125</v>
      </c>
      <c r="AJ2764" s="455" t="n">
        <v>0</v>
      </c>
      <c r="AK2764" s="455" t="n">
        <v>0</v>
      </c>
      <c r="AL2764" s="455" t="n">
        <v>0</v>
      </c>
      <c r="AM2764" s="455" t="n">
        <v>0</v>
      </c>
      <c r="AN2764" s="455" t="n">
        <v>0</v>
      </c>
      <c r="AO2764" s="455" t="n">
        <v>0</v>
      </c>
      <c r="AP2764" s="455" t="n">
        <v>0</v>
      </c>
      <c r="AQ2764" s="455" t="n">
        <v>0</v>
      </c>
      <c r="AR2764" s="418" t="inlineStr"/>
      <c r="AS2764" s="418" t="inlineStr">
        <is>
          <t>Import Export clearance services</t>
        </is>
      </c>
      <c r="AT2764" s="418" t="inlineStr">
        <is>
          <t>បានប្រកាសពន្ធ</t>
        </is>
      </c>
    </row>
    <row r="2765">
      <c r="A2765" s="417" t="n">
        <v>2756</v>
      </c>
      <c r="B2765" s="418" t="inlineStr">
        <is>
          <t>Customs Clearance Fee, Extra Trucking Fee, Lo-Lo Fee, Non-Original Insurance, Permit Fee, Service Charge and Handling Fee</t>
        </is>
      </c>
      <c r="C2765" s="418" t="inlineStr">
        <is>
          <t>ជេអេចអិល (ខេមបូឌា) ឡូជីស្ទីក ឯ.ក</t>
        </is>
      </c>
      <c r="D2765" s="418" t="inlineStr">
        <is>
          <t>K006-901803075</t>
        </is>
      </c>
      <c r="E2765" s="418" t="inlineStr">
        <is>
          <t>JHL-22-02905</t>
        </is>
      </c>
      <c r="F2765" s="419" t="n">
        <v>44914</v>
      </c>
      <c r="G2765" s="420" t="n">
        <v>188010</v>
      </c>
      <c r="H2765" s="418" t="n"/>
      <c r="I2765" s="455" t="n">
        <v>188010</v>
      </c>
      <c r="J2765" s="418">
        <f>IF(L2765&lt;&gt;"",L2765,K2765)</f>
        <v/>
      </c>
      <c r="K2765" s="418">
        <f>IF(AND(T2765=TRUE, U2765=TRUE, V2765=TRUE), IF(W2765&lt;-0.05, "អនុញ្ញាត (អ្នកផ្គត់ផ្គង់ប្រកាសខ្វះ)", "បានប្រកាស (អនុញ្ញាត)"), IF(AND(T2765=FALSE, U2765=FALSE, V2765=FALSE), "ព្យួរទុក (មិនមានទិន្នន័យ)", "ប្រកាសខុស (ព្យួរទុក)"))</f>
        <v/>
      </c>
      <c r="L2765" s="418" t="inlineStr"/>
      <c r="M2765" s="418" t="inlineStr"/>
      <c r="N2765" s="455" t="n"/>
      <c r="O2765" s="455">
        <f>IF(W2765&lt;0,AI2765,I2765)</f>
        <v/>
      </c>
      <c r="P2765" s="455">
        <f>I2765-O2765</f>
        <v/>
      </c>
      <c r="Q2765" s="418" t="n"/>
      <c r="R2765" s="418" t="inlineStr">
        <is>
          <t>JHL-22-02905</t>
        </is>
      </c>
      <c r="S2765" s="418" t="inlineStr">
        <is>
          <t>JHL-22-02905</t>
        </is>
      </c>
      <c r="T2765" s="418">
        <f>R2765=S2765</f>
        <v/>
      </c>
      <c r="U2765" s="418">
        <f>AND(MONTH(F2765)=MONTH(Y2765), YEAR(F2765)=YEAR(Y2765))</f>
        <v/>
      </c>
      <c r="V2765" s="418">
        <f>AND(AC2765&lt;&gt;"", 'Company information'!D$4&lt;&gt;"", RIGHT(SUBSTITUTE(AC2765,"-",""),9)=RIGHT(SUBSTITUTE('Company information'!D$4,"-",""),9))</f>
        <v/>
      </c>
      <c r="W2765" s="418">
        <f>AI2765-I2765</f>
        <v/>
      </c>
      <c r="X2765" s="455" t="n"/>
      <c r="Y2765" s="419" t="n">
        <v>44914</v>
      </c>
      <c r="Z2765" s="418" t="inlineStr">
        <is>
          <t>JHL-22-02905</t>
        </is>
      </c>
      <c r="AA2765" s="418" t="inlineStr"/>
      <c r="AB2765" s="418" t="inlineStr">
        <is>
          <t>បុគ្គលជាប់អាករ</t>
        </is>
      </c>
      <c r="AC2765" s="418" t="inlineStr">
        <is>
          <t>L001-100067123</t>
        </is>
      </c>
      <c r="AD2765" s="418" t="inlineStr">
        <is>
          <t>រីឡាយអេប៊ល សូស អ៊ិនដាសស្រ្ទៀល (ខេមបូឌា)</t>
        </is>
      </c>
      <c r="AE2765" s="455" t="n">
        <v>2068108</v>
      </c>
      <c r="AF2765" s="455" t="n">
        <v>1880098</v>
      </c>
      <c r="AG2765" s="455" t="n">
        <v>0</v>
      </c>
      <c r="AH2765" s="455" t="n">
        <v>0</v>
      </c>
      <c r="AI2765" s="455" t="n">
        <v>188010</v>
      </c>
      <c r="AJ2765" s="455" t="n">
        <v>0</v>
      </c>
      <c r="AK2765" s="455" t="n">
        <v>0</v>
      </c>
      <c r="AL2765" s="455" t="n">
        <v>0</v>
      </c>
      <c r="AM2765" s="455" t="n">
        <v>0</v>
      </c>
      <c r="AN2765" s="455" t="n">
        <v>0</v>
      </c>
      <c r="AO2765" s="455" t="n">
        <v>0</v>
      </c>
      <c r="AP2765" s="455" t="n">
        <v>0</v>
      </c>
      <c r="AQ2765" s="455" t="n">
        <v>0</v>
      </c>
      <c r="AR2765" s="418" t="inlineStr"/>
      <c r="AS2765" s="418" t="inlineStr">
        <is>
          <t>Import Export clearance services</t>
        </is>
      </c>
      <c r="AT2765" s="418" t="inlineStr">
        <is>
          <t>បានប្រកាសពន្ធ</t>
        </is>
      </c>
    </row>
    <row r="2766">
      <c r="A2766" s="417" t="n">
        <v>2757</v>
      </c>
      <c r="B2766" s="418" t="inlineStr">
        <is>
          <t>Customs Clearance Fee, Non-Original Insurance, Permit Fee, Express Fee, Service Charge and Handling Fee</t>
        </is>
      </c>
      <c r="C2766" s="418" t="inlineStr">
        <is>
          <t>ជេអេចអិល (ខេមបូឌា) ឡូជីស្ទីក ឯ.ក</t>
        </is>
      </c>
      <c r="D2766" s="418" t="inlineStr">
        <is>
          <t>K006-901803075</t>
        </is>
      </c>
      <c r="E2766" s="418" t="inlineStr">
        <is>
          <t>JHL-22-02902</t>
        </is>
      </c>
      <c r="F2766" s="419" t="n">
        <v>44914</v>
      </c>
      <c r="G2766" s="420" t="n">
        <v>188010</v>
      </c>
      <c r="H2766" s="418" t="n"/>
      <c r="I2766" s="455" t="n">
        <v>188010</v>
      </c>
      <c r="J2766" s="418">
        <f>IF(L2766&lt;&gt;"",L2766,K2766)</f>
        <v/>
      </c>
      <c r="K2766" s="418">
        <f>IF(AND(T2766=TRUE, U2766=TRUE, V2766=TRUE), IF(W2766&lt;-0.05, "អនុញ្ញាត (អ្នកផ្គត់ផ្គង់ប្រកាសខ្វះ)", "បានប្រកាស (អនុញ្ញាត)"), IF(AND(T2766=FALSE, U2766=FALSE, V2766=FALSE), "ព្យួរទុក (មិនមានទិន្នន័យ)", "ប្រកាសខុស (ព្យួរទុក)"))</f>
        <v/>
      </c>
      <c r="L2766" s="418" t="inlineStr"/>
      <c r="M2766" s="418" t="inlineStr"/>
      <c r="N2766" s="455" t="n"/>
      <c r="O2766" s="455">
        <f>IF(W2766&lt;0,AI2766,I2766)</f>
        <v/>
      </c>
      <c r="P2766" s="455">
        <f>I2766-O2766</f>
        <v/>
      </c>
      <c r="Q2766" s="418" t="n"/>
      <c r="R2766" s="418" t="inlineStr">
        <is>
          <t>JHL-22-02902</t>
        </is>
      </c>
      <c r="S2766" s="418" t="inlineStr">
        <is>
          <t>JHL-22-02902</t>
        </is>
      </c>
      <c r="T2766" s="418">
        <f>R2766=S2766</f>
        <v/>
      </c>
      <c r="U2766" s="418">
        <f>AND(MONTH(F2766)=MONTH(Y2766), YEAR(F2766)=YEAR(Y2766))</f>
        <v/>
      </c>
      <c r="V2766" s="418">
        <f>AND(AC2766&lt;&gt;"", 'Company information'!D$4&lt;&gt;"", RIGHT(SUBSTITUTE(AC2766,"-",""),9)=RIGHT(SUBSTITUTE('Company information'!D$4,"-",""),9))</f>
        <v/>
      </c>
      <c r="W2766" s="418">
        <f>AI2766-I2766</f>
        <v/>
      </c>
      <c r="X2766" s="455" t="n"/>
      <c r="Y2766" s="419" t="n">
        <v>44914</v>
      </c>
      <c r="Z2766" s="418" t="inlineStr">
        <is>
          <t>JHL-22-02902</t>
        </is>
      </c>
      <c r="AA2766" s="418" t="inlineStr"/>
      <c r="AB2766" s="418" t="inlineStr">
        <is>
          <t>បុគ្គលជាប់អាករ</t>
        </is>
      </c>
      <c r="AC2766" s="418" t="inlineStr">
        <is>
          <t>L001-100067123</t>
        </is>
      </c>
      <c r="AD2766" s="418" t="inlineStr">
        <is>
          <t>រីឡាយអេប៊ល សូស អ៊ិនដាសស្រ្ទៀល (ខេមបូឌា)</t>
        </is>
      </c>
      <c r="AE2766" s="455" t="n">
        <v>2068108</v>
      </c>
      <c r="AF2766" s="455" t="n">
        <v>1880098</v>
      </c>
      <c r="AG2766" s="455" t="n">
        <v>0</v>
      </c>
      <c r="AH2766" s="455" t="n">
        <v>0</v>
      </c>
      <c r="AI2766" s="455" t="n">
        <v>188010</v>
      </c>
      <c r="AJ2766" s="455" t="n">
        <v>0</v>
      </c>
      <c r="AK2766" s="455" t="n">
        <v>0</v>
      </c>
      <c r="AL2766" s="455" t="n">
        <v>0</v>
      </c>
      <c r="AM2766" s="455" t="n">
        <v>0</v>
      </c>
      <c r="AN2766" s="455" t="n">
        <v>0</v>
      </c>
      <c r="AO2766" s="455" t="n">
        <v>0</v>
      </c>
      <c r="AP2766" s="455" t="n">
        <v>0</v>
      </c>
      <c r="AQ2766" s="455" t="n">
        <v>0</v>
      </c>
      <c r="AR2766" s="418" t="inlineStr"/>
      <c r="AS2766" s="418" t="inlineStr">
        <is>
          <t>Import Export clearance services</t>
        </is>
      </c>
      <c r="AT2766" s="418" t="inlineStr">
        <is>
          <t>បានប្រកាសពន្ធ</t>
        </is>
      </c>
    </row>
    <row r="2767">
      <c r="A2767" s="417" t="n">
        <v>2758</v>
      </c>
      <c r="B2767" s="418" t="inlineStr">
        <is>
          <t>Customs Clearance Fee, Permit Fee, Import Deposit, Service Charge and Handling Fee</t>
        </is>
      </c>
      <c r="C2767" s="418" t="inlineStr">
        <is>
          <t>ជេអេចអិល (ខេមបូឌា) ឡូជីស្ទីក ឯ.ក</t>
        </is>
      </c>
      <c r="D2767" s="418" t="inlineStr">
        <is>
          <t>K006-901803075</t>
        </is>
      </c>
      <c r="E2767" s="418" t="inlineStr">
        <is>
          <t>JHL-22-02901</t>
        </is>
      </c>
      <c r="F2767" s="419" t="n">
        <v>44914</v>
      </c>
      <c r="G2767" s="420" t="n">
        <v>693209</v>
      </c>
      <c r="H2767" s="418" t="n"/>
      <c r="I2767" s="455" t="n">
        <v>693209</v>
      </c>
      <c r="J2767" s="418">
        <f>IF(L2767&lt;&gt;"",L2767,K2767)</f>
        <v/>
      </c>
      <c r="K2767" s="418">
        <f>IF(AND(T2767=TRUE, U2767=TRUE, V2767=TRUE), IF(W2767&lt;-0.05, "អនុញ្ញាត (អ្នកផ្គត់ផ្គង់ប្រកាសខ្វះ)", "បានប្រកាស (អនុញ្ញាត)"), IF(AND(T2767=FALSE, U2767=FALSE, V2767=FALSE), "ព្យួរទុក (មិនមានទិន្នន័យ)", "ប្រកាសខុស (ព្យួរទុក)"))</f>
        <v/>
      </c>
      <c r="L2767" s="418" t="inlineStr"/>
      <c r="M2767" s="418" t="inlineStr"/>
      <c r="N2767" s="455" t="n"/>
      <c r="O2767" s="455">
        <f>IF(W2767&lt;0,AI2767,I2767)</f>
        <v/>
      </c>
      <c r="P2767" s="455">
        <f>I2767-O2767</f>
        <v/>
      </c>
      <c r="Q2767" s="418" t="n"/>
      <c r="R2767" s="418" t="inlineStr">
        <is>
          <t>JHL-22-02901</t>
        </is>
      </c>
      <c r="S2767" s="418" t="inlineStr">
        <is>
          <t>JHL-22-02901</t>
        </is>
      </c>
      <c r="T2767" s="418">
        <f>R2767=S2767</f>
        <v/>
      </c>
      <c r="U2767" s="418">
        <f>AND(MONTH(F2767)=MONTH(Y2767), YEAR(F2767)=YEAR(Y2767))</f>
        <v/>
      </c>
      <c r="V2767" s="418">
        <f>AND(AC2767&lt;&gt;"", 'Company information'!D$4&lt;&gt;"", RIGHT(SUBSTITUTE(AC2767,"-",""),9)=RIGHT(SUBSTITUTE('Company information'!D$4,"-",""),9))</f>
        <v/>
      </c>
      <c r="W2767" s="418">
        <f>AI2767-I2767</f>
        <v/>
      </c>
      <c r="X2767" s="455" t="n"/>
      <c r="Y2767" s="419" t="n">
        <v>44914</v>
      </c>
      <c r="Z2767" s="418" t="inlineStr">
        <is>
          <t>JHL-22-02901</t>
        </is>
      </c>
      <c r="AA2767" s="418" t="inlineStr"/>
      <c r="AB2767" s="418" t="inlineStr">
        <is>
          <t>បុគ្គលជាប់អាករ</t>
        </is>
      </c>
      <c r="AC2767" s="418" t="inlineStr">
        <is>
          <t>L001-100067123</t>
        </is>
      </c>
      <c r="AD2767" s="418" t="inlineStr">
        <is>
          <t>រីឡាយអេប៊ល សូស អ៊ិនដាសស្រ្ទៀល (ខេមបូឌា)</t>
        </is>
      </c>
      <c r="AE2767" s="455" t="n">
        <v>7625299</v>
      </c>
      <c r="AF2767" s="455" t="n">
        <v>6932090</v>
      </c>
      <c r="AG2767" s="455" t="n">
        <v>0</v>
      </c>
      <c r="AH2767" s="455" t="n">
        <v>0</v>
      </c>
      <c r="AI2767" s="455" t="n">
        <v>693209</v>
      </c>
      <c r="AJ2767" s="455" t="n">
        <v>0</v>
      </c>
      <c r="AK2767" s="455" t="n">
        <v>0</v>
      </c>
      <c r="AL2767" s="455" t="n">
        <v>0</v>
      </c>
      <c r="AM2767" s="455" t="n">
        <v>0</v>
      </c>
      <c r="AN2767" s="455" t="n">
        <v>0</v>
      </c>
      <c r="AO2767" s="455" t="n">
        <v>0</v>
      </c>
      <c r="AP2767" s="455" t="n">
        <v>0</v>
      </c>
      <c r="AQ2767" s="455" t="n">
        <v>0</v>
      </c>
      <c r="AR2767" s="418" t="inlineStr"/>
      <c r="AS2767" s="418" t="inlineStr">
        <is>
          <t>Import Export clearance services</t>
        </is>
      </c>
      <c r="AT2767" s="418" t="inlineStr">
        <is>
          <t>បានប្រកាសពន្ធ</t>
        </is>
      </c>
    </row>
    <row r="2768">
      <c r="A2768" s="417" t="n">
        <v>2759</v>
      </c>
      <c r="B2768" s="418" t="inlineStr">
        <is>
          <t>Customs Clearance Fee, Extra Trucking Fee, Lo-Lo Fee, Non-Original Insurance, Permit Fee, Service Charge and Handling Fee</t>
        </is>
      </c>
      <c r="C2768" s="418" t="inlineStr">
        <is>
          <t>ជេអេចអិល (ខេមបូឌា) ឡូជីស្ទីក ឯ.ក</t>
        </is>
      </c>
      <c r="D2768" s="418" t="inlineStr">
        <is>
          <t>K006-901803075</t>
        </is>
      </c>
      <c r="E2768" s="418" t="inlineStr">
        <is>
          <t>JHL-22-02900</t>
        </is>
      </c>
      <c r="F2768" s="419" t="n">
        <v>44914</v>
      </c>
      <c r="G2768" s="420" t="n">
        <v>188010</v>
      </c>
      <c r="H2768" s="418" t="n"/>
      <c r="I2768" s="455" t="n">
        <v>188010</v>
      </c>
      <c r="J2768" s="418">
        <f>IF(L2768&lt;&gt;"",L2768,K2768)</f>
        <v/>
      </c>
      <c r="K2768" s="418">
        <f>IF(AND(T2768=TRUE, U2768=TRUE, V2768=TRUE), IF(W2768&lt;-0.05, "អនុញ្ញាត (អ្នកផ្គត់ផ្គង់ប្រកាសខ្វះ)", "បានប្រកាស (អនុញ្ញាត)"), IF(AND(T2768=FALSE, U2768=FALSE, V2768=FALSE), "ព្យួរទុក (មិនមានទិន្នន័យ)", "ប្រកាសខុស (ព្យួរទុក)"))</f>
        <v/>
      </c>
      <c r="L2768" s="418" t="inlineStr"/>
      <c r="M2768" s="418" t="inlineStr"/>
      <c r="N2768" s="455" t="n"/>
      <c r="O2768" s="455">
        <f>IF(W2768&lt;0,AI2768,I2768)</f>
        <v/>
      </c>
      <c r="P2768" s="455">
        <f>I2768-O2768</f>
        <v/>
      </c>
      <c r="Q2768" s="418" t="n"/>
      <c r="R2768" s="418" t="inlineStr">
        <is>
          <t>JHL-22-02900</t>
        </is>
      </c>
      <c r="S2768" s="418" t="inlineStr">
        <is>
          <t>JHL-22-02900</t>
        </is>
      </c>
      <c r="T2768" s="418">
        <f>R2768=S2768</f>
        <v/>
      </c>
      <c r="U2768" s="418">
        <f>AND(MONTH(F2768)=MONTH(Y2768), YEAR(F2768)=YEAR(Y2768))</f>
        <v/>
      </c>
      <c r="V2768" s="418">
        <f>AND(AC2768&lt;&gt;"", 'Company information'!D$4&lt;&gt;"", RIGHT(SUBSTITUTE(AC2768,"-",""),9)=RIGHT(SUBSTITUTE('Company information'!D$4,"-",""),9))</f>
        <v/>
      </c>
      <c r="W2768" s="418">
        <f>AI2768-I2768</f>
        <v/>
      </c>
      <c r="X2768" s="455" t="n"/>
      <c r="Y2768" s="419" t="n">
        <v>44914</v>
      </c>
      <c r="Z2768" s="418" t="inlineStr">
        <is>
          <t>JHL-22-02900</t>
        </is>
      </c>
      <c r="AA2768" s="418" t="inlineStr"/>
      <c r="AB2768" s="418" t="inlineStr">
        <is>
          <t>បុគ្គលជាប់អាករ</t>
        </is>
      </c>
      <c r="AC2768" s="418" t="inlineStr">
        <is>
          <t>L001-100067123</t>
        </is>
      </c>
      <c r="AD2768" s="418" t="inlineStr">
        <is>
          <t>រីឡាយអេប៊ល សូស អ៊ិនដាសស្រ្ទៀល (ខេមបូឌា)</t>
        </is>
      </c>
      <c r="AE2768" s="455" t="n">
        <v>2068108</v>
      </c>
      <c r="AF2768" s="455" t="n">
        <v>1880098</v>
      </c>
      <c r="AG2768" s="455" t="n">
        <v>0</v>
      </c>
      <c r="AH2768" s="455" t="n">
        <v>0</v>
      </c>
      <c r="AI2768" s="455" t="n">
        <v>188010</v>
      </c>
      <c r="AJ2768" s="455" t="n">
        <v>0</v>
      </c>
      <c r="AK2768" s="455" t="n">
        <v>0</v>
      </c>
      <c r="AL2768" s="455" t="n">
        <v>0</v>
      </c>
      <c r="AM2768" s="455" t="n">
        <v>0</v>
      </c>
      <c r="AN2768" s="455" t="n">
        <v>0</v>
      </c>
      <c r="AO2768" s="455" t="n">
        <v>0</v>
      </c>
      <c r="AP2768" s="455" t="n">
        <v>0</v>
      </c>
      <c r="AQ2768" s="455" t="n">
        <v>0</v>
      </c>
      <c r="AR2768" s="418" t="inlineStr"/>
      <c r="AS2768" s="418" t="inlineStr">
        <is>
          <t>Import Export clearance services</t>
        </is>
      </c>
      <c r="AT2768" s="418" t="inlineStr">
        <is>
          <t>បានប្រកាសពន្ធ</t>
        </is>
      </c>
    </row>
    <row r="2769">
      <c r="A2769" s="417" t="n">
        <v>2760</v>
      </c>
      <c r="B2769" s="418" t="inlineStr">
        <is>
          <t>Customs Clearance Fee, Permit Fee, Import Deposit, Service Charge and Handling Fee</t>
        </is>
      </c>
      <c r="C2769" s="418" t="inlineStr">
        <is>
          <t>ជេអេចអិល (ខេមបូឌា) ឡូជីស្ទីក ឯ.ក</t>
        </is>
      </c>
      <c r="D2769" s="418" t="inlineStr">
        <is>
          <t>K006-901803075</t>
        </is>
      </c>
      <c r="E2769" s="418" t="inlineStr">
        <is>
          <t>JHL-22-02866</t>
        </is>
      </c>
      <c r="F2769" s="419" t="n">
        <v>44907</v>
      </c>
      <c r="G2769" s="420" t="n">
        <v>67172</v>
      </c>
      <c r="H2769" s="418" t="n"/>
      <c r="I2769" s="455" t="n">
        <v>67172</v>
      </c>
      <c r="J2769" s="418">
        <f>IF(L2769&lt;&gt;"",L2769,K2769)</f>
        <v/>
      </c>
      <c r="K2769" s="418">
        <f>IF(AND(T2769=TRUE, U2769=TRUE, V2769=TRUE), IF(W2769&lt;-0.05, "អនុញ្ញាត (អ្នកផ្គត់ផ្គង់ប្រកាសខ្វះ)", "បានប្រកាស (អនុញ្ញាត)"), IF(AND(T2769=FALSE, U2769=FALSE, V2769=FALSE), "ព្យួរទុក (មិនមានទិន្នន័យ)", "ប្រកាសខុស (ព្យួរទុក)"))</f>
        <v/>
      </c>
      <c r="L2769" s="418" t="inlineStr"/>
      <c r="M2769" s="418" t="inlineStr"/>
      <c r="N2769" s="455" t="n"/>
      <c r="O2769" s="455">
        <f>IF(W2769&lt;0,AI2769,I2769)</f>
        <v/>
      </c>
      <c r="P2769" s="455">
        <f>I2769-O2769</f>
        <v/>
      </c>
      <c r="Q2769" s="418" t="n"/>
      <c r="R2769" s="418" t="inlineStr">
        <is>
          <t>JHL-22-02866</t>
        </is>
      </c>
      <c r="S2769" s="418" t="inlineStr">
        <is>
          <t>JHL-22-02866</t>
        </is>
      </c>
      <c r="T2769" s="418">
        <f>R2769=S2769</f>
        <v/>
      </c>
      <c r="U2769" s="418">
        <f>AND(MONTH(F2769)=MONTH(Y2769), YEAR(F2769)=YEAR(Y2769))</f>
        <v/>
      </c>
      <c r="V2769" s="418">
        <f>AND(AC2769&lt;&gt;"", 'Company information'!D$4&lt;&gt;"", RIGHT(SUBSTITUTE(AC2769,"-",""),9)=RIGHT(SUBSTITUTE('Company information'!D$4,"-",""),9))</f>
        <v/>
      </c>
      <c r="W2769" s="418">
        <f>AI2769-I2769</f>
        <v/>
      </c>
      <c r="X2769" s="455" t="n"/>
      <c r="Y2769" s="419" t="n">
        <v>44907</v>
      </c>
      <c r="Z2769" s="418" t="inlineStr">
        <is>
          <t>JHL-22-02866</t>
        </is>
      </c>
      <c r="AA2769" s="418" t="inlineStr"/>
      <c r="AB2769" s="418" t="inlineStr">
        <is>
          <t>បុគ្គលជាប់អាករ</t>
        </is>
      </c>
      <c r="AC2769" s="418" t="inlineStr">
        <is>
          <t>L001-100067123</t>
        </is>
      </c>
      <c r="AD2769" s="418" t="inlineStr">
        <is>
          <t>រីឡាយអេប៊ល សូស អ៊ិនដាសស្រ្ទៀល (ខេមបូឌា)</t>
        </is>
      </c>
      <c r="AE2769" s="455" t="n">
        <v>738895</v>
      </c>
      <c r="AF2769" s="455" t="n">
        <v>671723</v>
      </c>
      <c r="AG2769" s="455" t="n">
        <v>0</v>
      </c>
      <c r="AH2769" s="455" t="n">
        <v>0</v>
      </c>
      <c r="AI2769" s="455" t="n">
        <v>67172</v>
      </c>
      <c r="AJ2769" s="455" t="n">
        <v>0</v>
      </c>
      <c r="AK2769" s="455" t="n">
        <v>0</v>
      </c>
      <c r="AL2769" s="455" t="n">
        <v>0</v>
      </c>
      <c r="AM2769" s="455" t="n">
        <v>0</v>
      </c>
      <c r="AN2769" s="455" t="n">
        <v>0</v>
      </c>
      <c r="AO2769" s="455" t="n">
        <v>0</v>
      </c>
      <c r="AP2769" s="455" t="n">
        <v>0</v>
      </c>
      <c r="AQ2769" s="455" t="n">
        <v>0</v>
      </c>
      <c r="AR2769" s="418" t="inlineStr"/>
      <c r="AS2769" s="418" t="inlineStr">
        <is>
          <t>Import Export clearance services</t>
        </is>
      </c>
      <c r="AT2769" s="418" t="inlineStr">
        <is>
          <t>បានប្រកាសពន្ធ</t>
        </is>
      </c>
    </row>
    <row r="2770">
      <c r="A2770" s="417" t="n">
        <v>2761</v>
      </c>
      <c r="B2770" s="418" t="inlineStr">
        <is>
          <t>Customs Clearance Fee, Non-Original Insuranc, Permit Fee, Service Charge and Handling Fee</t>
        </is>
      </c>
      <c r="C2770" s="418" t="inlineStr">
        <is>
          <t>ជេអេចអិល (ខេមបូឌា) ឡូជីស្ទីក ឯ.ក</t>
        </is>
      </c>
      <c r="D2770" s="418" t="inlineStr">
        <is>
          <t>K006-901803075</t>
        </is>
      </c>
      <c r="E2770" s="418" t="inlineStr">
        <is>
          <t>JHL-22-02865</t>
        </is>
      </c>
      <c r="F2770" s="419" t="n">
        <v>44907</v>
      </c>
      <c r="G2770" s="420" t="n">
        <v>236958</v>
      </c>
      <c r="H2770" s="418" t="n"/>
      <c r="I2770" s="455" t="n">
        <v>236958</v>
      </c>
      <c r="J2770" s="418">
        <f>IF(L2770&lt;&gt;"",L2770,K2770)</f>
        <v/>
      </c>
      <c r="K2770" s="418">
        <f>IF(AND(T2770=TRUE, U2770=TRUE, V2770=TRUE), IF(W2770&lt;-0.05, "អនុញ្ញាត (អ្នកផ្គត់ផ្គង់ប្រកាសខ្វះ)", "បានប្រកាស (អនុញ្ញាត)"), IF(AND(T2770=FALSE, U2770=FALSE, V2770=FALSE), "ព្យួរទុក (មិនមានទិន្នន័យ)", "ប្រកាសខុស (ព្យួរទុក)"))</f>
        <v/>
      </c>
      <c r="L2770" s="418" t="inlineStr"/>
      <c r="M2770" s="418" t="inlineStr"/>
      <c r="N2770" s="455" t="n"/>
      <c r="O2770" s="455">
        <f>IF(W2770&lt;0,AI2770,I2770)</f>
        <v/>
      </c>
      <c r="P2770" s="455">
        <f>I2770-O2770</f>
        <v/>
      </c>
      <c r="Q2770" s="418" t="n"/>
      <c r="R2770" s="418" t="inlineStr">
        <is>
          <t>JHL-22-02865</t>
        </is>
      </c>
      <c r="S2770" s="418" t="inlineStr">
        <is>
          <t>JHL-22-02865</t>
        </is>
      </c>
      <c r="T2770" s="418">
        <f>R2770=S2770</f>
        <v/>
      </c>
      <c r="U2770" s="418">
        <f>AND(MONTH(F2770)=MONTH(Y2770), YEAR(F2770)=YEAR(Y2770))</f>
        <v/>
      </c>
      <c r="V2770" s="418">
        <f>AND(AC2770&lt;&gt;"", 'Company information'!D$4&lt;&gt;"", RIGHT(SUBSTITUTE(AC2770,"-",""),9)=RIGHT(SUBSTITUTE('Company information'!D$4,"-",""),9))</f>
        <v/>
      </c>
      <c r="W2770" s="418">
        <f>AI2770-I2770</f>
        <v/>
      </c>
      <c r="X2770" s="455" t="n"/>
      <c r="Y2770" s="419" t="n">
        <v>44907</v>
      </c>
      <c r="Z2770" s="418" t="inlineStr">
        <is>
          <t>JHL-22-02865</t>
        </is>
      </c>
      <c r="AA2770" s="418" t="inlineStr"/>
      <c r="AB2770" s="418" t="inlineStr">
        <is>
          <t>បុគ្គលជាប់អាករ</t>
        </is>
      </c>
      <c r="AC2770" s="418" t="inlineStr">
        <is>
          <t>L001-100067123</t>
        </is>
      </c>
      <c r="AD2770" s="418" t="inlineStr">
        <is>
          <t>រីឡាយអេប៊ល សូស អ៊ិនដាសស្រ្ទៀល (ខេមបូឌា)</t>
        </is>
      </c>
      <c r="AE2770" s="455" t="n">
        <v>2606533</v>
      </c>
      <c r="AF2770" s="455" t="n">
        <v>2369575</v>
      </c>
      <c r="AG2770" s="455" t="n">
        <v>0</v>
      </c>
      <c r="AH2770" s="455" t="n">
        <v>0</v>
      </c>
      <c r="AI2770" s="455" t="n">
        <v>236958</v>
      </c>
      <c r="AJ2770" s="455" t="n">
        <v>0</v>
      </c>
      <c r="AK2770" s="455" t="n">
        <v>0</v>
      </c>
      <c r="AL2770" s="455" t="n">
        <v>0</v>
      </c>
      <c r="AM2770" s="455" t="n">
        <v>0</v>
      </c>
      <c r="AN2770" s="455" t="n">
        <v>0</v>
      </c>
      <c r="AO2770" s="455" t="n">
        <v>0</v>
      </c>
      <c r="AP2770" s="455" t="n">
        <v>0</v>
      </c>
      <c r="AQ2770" s="455" t="n">
        <v>0</v>
      </c>
      <c r="AR2770" s="418" t="inlineStr"/>
      <c r="AS2770" s="418" t="inlineStr">
        <is>
          <t>Import Export clearance services</t>
        </is>
      </c>
      <c r="AT2770" s="418" t="inlineStr">
        <is>
          <t>បានប្រកាសពន្ធ</t>
        </is>
      </c>
    </row>
    <row r="2771">
      <c r="A2771" s="417" t="n">
        <v>2762</v>
      </c>
      <c r="B2771" s="418" t="inlineStr">
        <is>
          <t>Customs Clearance Fee, Permit Fee, Import Deposit, Service Charge and Handling Fee</t>
        </is>
      </c>
      <c r="C2771" s="418" t="inlineStr">
        <is>
          <t>ជេអេចអិល (ខេមបូឌា) ឡូជីស្ទីក ឯ.ក</t>
        </is>
      </c>
      <c r="D2771" s="418" t="inlineStr">
        <is>
          <t>K006-901803075</t>
        </is>
      </c>
      <c r="E2771" s="418" t="inlineStr">
        <is>
          <t>JHL-22-02864</t>
        </is>
      </c>
      <c r="F2771" s="419" t="n">
        <v>44907</v>
      </c>
      <c r="G2771" s="420" t="n">
        <v>236958</v>
      </c>
      <c r="H2771" s="418" t="n"/>
      <c r="I2771" s="455" t="n">
        <v>236958</v>
      </c>
      <c r="J2771" s="418">
        <f>IF(L2771&lt;&gt;"",L2771,K2771)</f>
        <v/>
      </c>
      <c r="K2771" s="418">
        <f>IF(AND(T2771=TRUE, U2771=TRUE, V2771=TRUE), IF(W2771&lt;-0.05, "អនុញ្ញាត (អ្នកផ្គត់ផ្គង់ប្រកាសខ្វះ)", "បានប្រកាស (អនុញ្ញាត)"), IF(AND(T2771=FALSE, U2771=FALSE, V2771=FALSE), "ព្យួរទុក (មិនមានទិន្នន័យ)", "ប្រកាសខុស (ព្យួរទុក)"))</f>
        <v/>
      </c>
      <c r="L2771" s="418" t="inlineStr"/>
      <c r="M2771" s="418" t="inlineStr"/>
      <c r="N2771" s="455" t="n"/>
      <c r="O2771" s="455">
        <f>IF(W2771&lt;0,AI2771,I2771)</f>
        <v/>
      </c>
      <c r="P2771" s="455">
        <f>I2771-O2771</f>
        <v/>
      </c>
      <c r="Q2771" s="418" t="n"/>
      <c r="R2771" s="418" t="inlineStr">
        <is>
          <t>JHL-22-02864</t>
        </is>
      </c>
      <c r="S2771" s="418" t="inlineStr">
        <is>
          <t>JHL-22-02864</t>
        </is>
      </c>
      <c r="T2771" s="418">
        <f>R2771=S2771</f>
        <v/>
      </c>
      <c r="U2771" s="418">
        <f>AND(MONTH(F2771)=MONTH(Y2771), YEAR(F2771)=YEAR(Y2771))</f>
        <v/>
      </c>
      <c r="V2771" s="418">
        <f>AND(AC2771&lt;&gt;"", 'Company information'!D$4&lt;&gt;"", RIGHT(SUBSTITUTE(AC2771,"-",""),9)=RIGHT(SUBSTITUTE('Company information'!D$4,"-",""),9))</f>
        <v/>
      </c>
      <c r="W2771" s="418">
        <f>AI2771-I2771</f>
        <v/>
      </c>
      <c r="X2771" s="455" t="n"/>
      <c r="Y2771" s="419" t="n">
        <v>44907</v>
      </c>
      <c r="Z2771" s="418" t="inlineStr">
        <is>
          <t>JHL-22-02864</t>
        </is>
      </c>
      <c r="AA2771" s="418" t="inlineStr"/>
      <c r="AB2771" s="418" t="inlineStr">
        <is>
          <t>បុគ្គលជាប់អាករ</t>
        </is>
      </c>
      <c r="AC2771" s="418" t="inlineStr">
        <is>
          <t>L001-100067123</t>
        </is>
      </c>
      <c r="AD2771" s="418" t="inlineStr">
        <is>
          <t>រីឡាយអេប៊ល សូស អ៊ិនដាសស្រ្ទៀល (ខេមបូឌា)</t>
        </is>
      </c>
      <c r="AE2771" s="455" t="n">
        <v>2606533</v>
      </c>
      <c r="AF2771" s="455" t="n">
        <v>2369575</v>
      </c>
      <c r="AG2771" s="455" t="n">
        <v>0</v>
      </c>
      <c r="AH2771" s="455" t="n">
        <v>0</v>
      </c>
      <c r="AI2771" s="455" t="n">
        <v>236958</v>
      </c>
      <c r="AJ2771" s="455" t="n">
        <v>0</v>
      </c>
      <c r="AK2771" s="455" t="n">
        <v>0</v>
      </c>
      <c r="AL2771" s="455" t="n">
        <v>0</v>
      </c>
      <c r="AM2771" s="455" t="n">
        <v>0</v>
      </c>
      <c r="AN2771" s="455" t="n">
        <v>0</v>
      </c>
      <c r="AO2771" s="455" t="n">
        <v>0</v>
      </c>
      <c r="AP2771" s="455" t="n">
        <v>0</v>
      </c>
      <c r="AQ2771" s="455" t="n">
        <v>0</v>
      </c>
      <c r="AR2771" s="418" t="inlineStr"/>
      <c r="AS2771" s="418" t="inlineStr">
        <is>
          <t>Import Export clearance services</t>
        </is>
      </c>
      <c r="AT2771" s="418" t="inlineStr">
        <is>
          <t>បានប្រកាសពន្ធ</t>
        </is>
      </c>
    </row>
    <row r="2772">
      <c r="A2772" s="417" t="n">
        <v>2763</v>
      </c>
      <c r="B2772" s="418" t="inlineStr">
        <is>
          <t>Customs Clearance Fee, Permit Fee, Import Deposit, Service Charge and Handling Fee</t>
        </is>
      </c>
      <c r="C2772" s="418" t="inlineStr">
        <is>
          <t>ជេអេចអិល (ខេមបូឌា) ឡូជីស្ទីក ឯ.ក</t>
        </is>
      </c>
      <c r="D2772" s="418" t="inlineStr">
        <is>
          <t>K006-901803075</t>
        </is>
      </c>
      <c r="E2772" s="418" t="inlineStr">
        <is>
          <t>JHL-22-02863</t>
        </is>
      </c>
      <c r="F2772" s="419" t="n">
        <v>44907</v>
      </c>
      <c r="G2772" s="420" t="n">
        <v>188330</v>
      </c>
      <c r="H2772" s="418" t="n"/>
      <c r="I2772" s="455" t="n">
        <v>188330</v>
      </c>
      <c r="J2772" s="418">
        <f>IF(L2772&lt;&gt;"",L2772,K2772)</f>
        <v/>
      </c>
      <c r="K2772" s="418">
        <f>IF(AND(T2772=TRUE, U2772=TRUE, V2772=TRUE), IF(W2772&lt;-0.05, "អនុញ្ញាត (អ្នកផ្គត់ផ្គង់ប្រកាសខ្វះ)", "បានប្រកាស (អនុញ្ញាត)"), IF(AND(T2772=FALSE, U2772=FALSE, V2772=FALSE), "ព្យួរទុក (មិនមានទិន្នន័យ)", "ប្រកាសខុស (ព្យួរទុក)"))</f>
        <v/>
      </c>
      <c r="L2772" s="418" t="inlineStr"/>
      <c r="M2772" s="418" t="inlineStr"/>
      <c r="N2772" s="455" t="n"/>
      <c r="O2772" s="455">
        <f>IF(W2772&lt;0,AI2772,I2772)</f>
        <v/>
      </c>
      <c r="P2772" s="455">
        <f>I2772-O2772</f>
        <v/>
      </c>
      <c r="Q2772" s="418" t="n"/>
      <c r="R2772" s="418" t="inlineStr">
        <is>
          <t>JHL-22-02863</t>
        </is>
      </c>
      <c r="S2772" s="418" t="inlineStr">
        <is>
          <t>JHL-22-02863</t>
        </is>
      </c>
      <c r="T2772" s="418">
        <f>R2772=S2772</f>
        <v/>
      </c>
      <c r="U2772" s="418">
        <f>AND(MONTH(F2772)=MONTH(Y2772), YEAR(F2772)=YEAR(Y2772))</f>
        <v/>
      </c>
      <c r="V2772" s="418">
        <f>AND(AC2772&lt;&gt;"", 'Company information'!D$4&lt;&gt;"", RIGHT(SUBSTITUTE(AC2772,"-",""),9)=RIGHT(SUBSTITUTE('Company information'!D$4,"-",""),9))</f>
        <v/>
      </c>
      <c r="W2772" s="418">
        <f>AI2772-I2772</f>
        <v/>
      </c>
      <c r="X2772" s="455" t="n"/>
      <c r="Y2772" s="419" t="n">
        <v>44907</v>
      </c>
      <c r="Z2772" s="418" t="inlineStr">
        <is>
          <t>JHL-22-02863</t>
        </is>
      </c>
      <c r="AA2772" s="418" t="inlineStr"/>
      <c r="AB2772" s="418" t="inlineStr">
        <is>
          <t>បុគ្គលជាប់អាករ</t>
        </is>
      </c>
      <c r="AC2772" s="418" t="inlineStr">
        <is>
          <t>L001-100067123</t>
        </is>
      </c>
      <c r="AD2772" s="418" t="inlineStr">
        <is>
          <t>រីឡាយអេប៊ល សូស អ៊ិនដាសស្រ្ទៀល (ខេមបូឌា)</t>
        </is>
      </c>
      <c r="AE2772" s="455" t="n">
        <v>2071627</v>
      </c>
      <c r="AF2772" s="455" t="n">
        <v>1883297</v>
      </c>
      <c r="AG2772" s="455" t="n">
        <v>0</v>
      </c>
      <c r="AH2772" s="455" t="n">
        <v>0</v>
      </c>
      <c r="AI2772" s="455" t="n">
        <v>188330</v>
      </c>
      <c r="AJ2772" s="455" t="n">
        <v>0</v>
      </c>
      <c r="AK2772" s="455" t="n">
        <v>0</v>
      </c>
      <c r="AL2772" s="455" t="n">
        <v>0</v>
      </c>
      <c r="AM2772" s="455" t="n">
        <v>0</v>
      </c>
      <c r="AN2772" s="455" t="n">
        <v>0</v>
      </c>
      <c r="AO2772" s="455" t="n">
        <v>0</v>
      </c>
      <c r="AP2772" s="455" t="n">
        <v>0</v>
      </c>
      <c r="AQ2772" s="455" t="n">
        <v>0</v>
      </c>
      <c r="AR2772" s="418" t="inlineStr"/>
      <c r="AS2772" s="418" t="inlineStr">
        <is>
          <t>Import Export clearance services</t>
        </is>
      </c>
      <c r="AT2772" s="418" t="inlineStr">
        <is>
          <t>បានប្រកាសពន្ធ</t>
        </is>
      </c>
    </row>
    <row r="2773">
      <c r="A2773" s="417" t="n">
        <v>2764</v>
      </c>
      <c r="B2773" s="418" t="inlineStr">
        <is>
          <t>Customs Clearance Fee, Extra Trucking Fee, Non-Original Insurance, Permit Fee, Service Charge and Handling Fee</t>
        </is>
      </c>
      <c r="C2773" s="418" t="inlineStr">
        <is>
          <t>ជេអេចអិល (ខេមបូឌា) ឡូជីស្ទីក ឯ.ក</t>
        </is>
      </c>
      <c r="D2773" s="418" t="inlineStr">
        <is>
          <t>K006-901803075</t>
        </is>
      </c>
      <c r="E2773" s="418" t="inlineStr">
        <is>
          <t>JHL-22-02906</t>
        </is>
      </c>
      <c r="F2773" s="419" t="n">
        <v>44914</v>
      </c>
      <c r="G2773" s="420" t="n">
        <v>236555</v>
      </c>
      <c r="H2773" s="418" t="n"/>
      <c r="I2773" s="455" t="n">
        <v>236555</v>
      </c>
      <c r="J2773" s="418">
        <f>IF(L2773&lt;&gt;"",L2773,K2773)</f>
        <v/>
      </c>
      <c r="K2773" s="418">
        <f>IF(AND(T2773=TRUE, U2773=TRUE, V2773=TRUE), IF(W2773&lt;-0.05, "អនុញ្ញាត (អ្នកផ្គត់ផ្គង់ប្រកាសខ្វះ)", "បានប្រកាស (អនុញ្ញាត)"), IF(AND(T2773=FALSE, U2773=FALSE, V2773=FALSE), "ព្យួរទុក (មិនមានទិន្នន័យ)", "ប្រកាសខុស (ព្យួរទុក)"))</f>
        <v/>
      </c>
      <c r="L2773" s="418" t="inlineStr"/>
      <c r="M2773" s="418" t="inlineStr"/>
      <c r="N2773" s="455" t="n"/>
      <c r="O2773" s="455">
        <f>IF(W2773&lt;0,AI2773,I2773)</f>
        <v/>
      </c>
      <c r="P2773" s="455">
        <f>I2773-O2773</f>
        <v/>
      </c>
      <c r="Q2773" s="418" t="n"/>
      <c r="R2773" s="418" t="inlineStr">
        <is>
          <t>JHL-22-02906</t>
        </is>
      </c>
      <c r="S2773" s="418" t="inlineStr">
        <is>
          <t>JHL-22-02906</t>
        </is>
      </c>
      <c r="T2773" s="418">
        <f>R2773=S2773</f>
        <v/>
      </c>
      <c r="U2773" s="418">
        <f>AND(MONTH(F2773)=MONTH(Y2773), YEAR(F2773)=YEAR(Y2773))</f>
        <v/>
      </c>
      <c r="V2773" s="418">
        <f>AND(AC2773&lt;&gt;"", 'Company information'!D$4&lt;&gt;"", RIGHT(SUBSTITUTE(AC2773,"-",""),9)=RIGHT(SUBSTITUTE('Company information'!D$4,"-",""),9))</f>
        <v/>
      </c>
      <c r="W2773" s="418">
        <f>AI2773-I2773</f>
        <v/>
      </c>
      <c r="X2773" s="455" t="n"/>
      <c r="Y2773" s="419" t="n">
        <v>44914</v>
      </c>
      <c r="Z2773" s="418" t="inlineStr">
        <is>
          <t>JHL-22-02906</t>
        </is>
      </c>
      <c r="AA2773" s="418" t="inlineStr"/>
      <c r="AB2773" s="418" t="inlineStr">
        <is>
          <t>បុគ្គលជាប់អាករ</t>
        </is>
      </c>
      <c r="AC2773" s="418" t="inlineStr">
        <is>
          <t>L001-100067123</t>
        </is>
      </c>
      <c r="AD2773" s="418" t="inlineStr">
        <is>
          <t>រីឡាយអេប៊ល សូស អ៊ិនដាសស្រ្ទៀល (ខេមបូឌា)</t>
        </is>
      </c>
      <c r="AE2773" s="455" t="n">
        <v>2602105</v>
      </c>
      <c r="AF2773" s="455" t="n">
        <v>2365550</v>
      </c>
      <c r="AG2773" s="455" t="n">
        <v>0</v>
      </c>
      <c r="AH2773" s="455" t="n">
        <v>0</v>
      </c>
      <c r="AI2773" s="455" t="n">
        <v>236555</v>
      </c>
      <c r="AJ2773" s="455" t="n">
        <v>0</v>
      </c>
      <c r="AK2773" s="455" t="n">
        <v>0</v>
      </c>
      <c r="AL2773" s="455" t="n">
        <v>0</v>
      </c>
      <c r="AM2773" s="455" t="n">
        <v>0</v>
      </c>
      <c r="AN2773" s="455" t="n">
        <v>0</v>
      </c>
      <c r="AO2773" s="455" t="n">
        <v>0</v>
      </c>
      <c r="AP2773" s="455" t="n">
        <v>0</v>
      </c>
      <c r="AQ2773" s="455" t="n">
        <v>0</v>
      </c>
      <c r="AR2773" s="418" t="inlineStr"/>
      <c r="AS2773" s="418" t="inlineStr">
        <is>
          <t>Import Export clearance services</t>
        </is>
      </c>
      <c r="AT2773" s="418" t="inlineStr">
        <is>
          <t>បានប្រកាសពន្ធ</t>
        </is>
      </c>
    </row>
    <row r="2774">
      <c r="A2774" s="417" t="n">
        <v>2765</v>
      </c>
      <c r="B2774" s="418" t="inlineStr">
        <is>
          <t>Customs Clearance Fee, Non--Original Insurance, Permit Fee, Service Charge and Handling Fee</t>
        </is>
      </c>
      <c r="C2774" s="418" t="inlineStr">
        <is>
          <t>ជេអេចអិល (ខេមបូឌា) ឡូជីស្ទីក ឯ.ក</t>
        </is>
      </c>
      <c r="D2774" s="418" t="inlineStr">
        <is>
          <t>K006-901803075</t>
        </is>
      </c>
      <c r="E2774" s="418" t="inlineStr">
        <is>
          <t>JHL-22-02899</t>
        </is>
      </c>
      <c r="F2774" s="419" t="n">
        <v>44914</v>
      </c>
      <c r="G2774" s="420" t="n">
        <v>134939</v>
      </c>
      <c r="H2774" s="418" t="n"/>
      <c r="I2774" s="455" t="n">
        <v>134939</v>
      </c>
      <c r="J2774" s="418">
        <f>IF(L2774&lt;&gt;"",L2774,K2774)</f>
        <v/>
      </c>
      <c r="K2774" s="418">
        <f>IF(AND(T2774=TRUE, U2774=TRUE, V2774=TRUE), IF(W2774&lt;-0.05, "អនុញ្ញាត (អ្នកផ្គត់ផ្គង់ប្រកាសខ្វះ)", "បានប្រកាស (អនុញ្ញាត)"), IF(AND(T2774=FALSE, U2774=FALSE, V2774=FALSE), "ព្យួរទុក (មិនមានទិន្នន័យ)", "ប្រកាសខុស (ព្យួរទុក)"))</f>
        <v/>
      </c>
      <c r="L2774" s="418" t="inlineStr"/>
      <c r="M2774" s="418" t="inlineStr"/>
      <c r="N2774" s="455" t="n"/>
      <c r="O2774" s="455">
        <f>IF(W2774&lt;0,AI2774,I2774)</f>
        <v/>
      </c>
      <c r="P2774" s="455">
        <f>I2774-O2774</f>
        <v/>
      </c>
      <c r="Q2774" s="418" t="n"/>
      <c r="R2774" s="418" t="inlineStr">
        <is>
          <t>JHL-22-02899</t>
        </is>
      </c>
      <c r="S2774" s="418" t="inlineStr">
        <is>
          <t>JHL-22-02899</t>
        </is>
      </c>
      <c r="T2774" s="418">
        <f>R2774=S2774</f>
        <v/>
      </c>
      <c r="U2774" s="418">
        <f>AND(MONTH(F2774)=MONTH(Y2774), YEAR(F2774)=YEAR(Y2774))</f>
        <v/>
      </c>
      <c r="V2774" s="418">
        <f>AND(AC2774&lt;&gt;"", 'Company information'!D$4&lt;&gt;"", RIGHT(SUBSTITUTE(AC2774,"-",""),9)=RIGHT(SUBSTITUTE('Company information'!D$4,"-",""),9))</f>
        <v/>
      </c>
      <c r="W2774" s="418">
        <f>AI2774-I2774</f>
        <v/>
      </c>
      <c r="X2774" s="455" t="n"/>
      <c r="Y2774" s="419" t="n">
        <v>44914</v>
      </c>
      <c r="Z2774" s="418" t="inlineStr">
        <is>
          <t>JHL-22-02899</t>
        </is>
      </c>
      <c r="AA2774" s="418" t="inlineStr"/>
      <c r="AB2774" s="418" t="inlineStr">
        <is>
          <t>បុគ្គលជាប់អាករ</t>
        </is>
      </c>
      <c r="AC2774" s="418" t="inlineStr">
        <is>
          <t>L001-100067123</t>
        </is>
      </c>
      <c r="AD2774" s="418" t="inlineStr">
        <is>
          <t>រីឡាយអេប៊ល សូស អ៊ិនដាសស្រ្ទៀល (ខេមបូឌា)</t>
        </is>
      </c>
      <c r="AE2774" s="455" t="n">
        <v>1484331</v>
      </c>
      <c r="AF2774" s="455" t="n">
        <v>1349392</v>
      </c>
      <c r="AG2774" s="455" t="n">
        <v>0</v>
      </c>
      <c r="AH2774" s="455" t="n">
        <v>0</v>
      </c>
      <c r="AI2774" s="455" t="n">
        <v>134939</v>
      </c>
      <c r="AJ2774" s="455" t="n">
        <v>0</v>
      </c>
      <c r="AK2774" s="455" t="n">
        <v>0</v>
      </c>
      <c r="AL2774" s="455" t="n">
        <v>0</v>
      </c>
      <c r="AM2774" s="455" t="n">
        <v>0</v>
      </c>
      <c r="AN2774" s="455" t="n">
        <v>0</v>
      </c>
      <c r="AO2774" s="455" t="n">
        <v>0</v>
      </c>
      <c r="AP2774" s="455" t="n">
        <v>0</v>
      </c>
      <c r="AQ2774" s="455" t="n">
        <v>0</v>
      </c>
      <c r="AR2774" s="418" t="inlineStr"/>
      <c r="AS2774" s="418" t="inlineStr">
        <is>
          <t>Import Export clearance services</t>
        </is>
      </c>
      <c r="AT2774" s="418" t="inlineStr">
        <is>
          <t>បានប្រកាសពន្ធ</t>
        </is>
      </c>
    </row>
    <row r="2775">
      <c r="A2775" s="417" t="n">
        <v>2766</v>
      </c>
      <c r="B2775" s="418" t="inlineStr">
        <is>
          <t>Customs Clearance Fee, Non--Original Insurance, Permit Fee, Service Charge and Handling Fee</t>
        </is>
      </c>
      <c r="C2775" s="418" t="inlineStr">
        <is>
          <t>ជេអេចអិល (ខេមបូឌា) ឡូជីស្ទីក ឯ.ក</t>
        </is>
      </c>
      <c r="D2775" s="418" t="inlineStr">
        <is>
          <t>K006-901803075</t>
        </is>
      </c>
      <c r="E2775" s="418" t="inlineStr">
        <is>
          <t>JHL-22-02802</t>
        </is>
      </c>
      <c r="F2775" s="419" t="n">
        <v>44604</v>
      </c>
      <c r="G2775" s="420" t="n">
        <v>236095</v>
      </c>
      <c r="H2775" s="418" t="n"/>
      <c r="I2775" s="455" t="n">
        <v>236095</v>
      </c>
      <c r="J2775" s="418">
        <f>IF(L2775&lt;&gt;"",L2775,K2775)</f>
        <v/>
      </c>
      <c r="K2775" s="418">
        <f>IF(AND(T2775=TRUE, U2775=TRUE, V2775=TRUE), IF(W2775&lt;-0.05, "អនុញ្ញាត (អ្នកផ្គត់ផ្គង់ប្រកាសខ្វះ)", "បានប្រកាស (អនុញ្ញាត)"), IF(AND(T2775=FALSE, U2775=FALSE, V2775=FALSE), "ព្យួរទុក (មិនមានទិន្នន័យ)", "ប្រកាសខុស (ព្យួរទុក)"))</f>
        <v/>
      </c>
      <c r="L2775" s="418" t="inlineStr"/>
      <c r="M2775" s="418" t="inlineStr"/>
      <c r="N2775" s="455" t="n"/>
      <c r="O2775" s="455">
        <f>IF(W2775&lt;0,AI2775,I2775)</f>
        <v/>
      </c>
      <c r="P2775" s="455">
        <f>I2775-O2775</f>
        <v/>
      </c>
      <c r="Q2775" s="418" t="n"/>
      <c r="R2775" s="418" t="inlineStr">
        <is>
          <t>JHL-22-02802</t>
        </is>
      </c>
      <c r="S2775" s="418" t="inlineStr">
        <is>
          <t>JHL-22-02802</t>
        </is>
      </c>
      <c r="T2775" s="418">
        <f>R2775=S2775</f>
        <v/>
      </c>
      <c r="U2775" s="418">
        <f>AND(MONTH(F2775)=MONTH(Y2775), YEAR(F2775)=YEAR(Y2775))</f>
        <v/>
      </c>
      <c r="V2775" s="418">
        <f>AND(AC2775&lt;&gt;"", 'Company information'!D$4&lt;&gt;"", RIGHT(SUBSTITUTE(AC2775,"-",""),9)=RIGHT(SUBSTITUTE('Company information'!D$4,"-",""),9))</f>
        <v/>
      </c>
      <c r="W2775" s="418">
        <f>AI2775-I2775</f>
        <v/>
      </c>
      <c r="X2775" s="455" t="n"/>
      <c r="Y2775" s="419" t="n">
        <v>44897</v>
      </c>
      <c r="Z2775" s="418" t="inlineStr">
        <is>
          <t>JHL-22-02802</t>
        </is>
      </c>
      <c r="AA2775" s="418" t="inlineStr"/>
      <c r="AB2775" s="418" t="inlineStr">
        <is>
          <t>បុគ្គលជាប់អាករ</t>
        </is>
      </c>
      <c r="AC2775" s="418" t="inlineStr">
        <is>
          <t>L001-100067123</t>
        </is>
      </c>
      <c r="AD2775" s="418" t="inlineStr">
        <is>
          <t>រីឡាយអេប៊ល សូស អ៊ិនដាសស្រ្ទៀល (ខេមបូឌា)</t>
        </is>
      </c>
      <c r="AE2775" s="455" t="n">
        <v>2597045</v>
      </c>
      <c r="AF2775" s="455" t="n">
        <v>2360950</v>
      </c>
      <c r="AG2775" s="455" t="n">
        <v>0</v>
      </c>
      <c r="AH2775" s="455" t="n">
        <v>0</v>
      </c>
      <c r="AI2775" s="455" t="n">
        <v>236095</v>
      </c>
      <c r="AJ2775" s="455" t="n">
        <v>0</v>
      </c>
      <c r="AK2775" s="455" t="n">
        <v>0</v>
      </c>
      <c r="AL2775" s="455" t="n">
        <v>0</v>
      </c>
      <c r="AM2775" s="455" t="n">
        <v>0</v>
      </c>
      <c r="AN2775" s="455" t="n">
        <v>0</v>
      </c>
      <c r="AO2775" s="455" t="n">
        <v>0</v>
      </c>
      <c r="AP2775" s="455" t="n">
        <v>0</v>
      </c>
      <c r="AQ2775" s="455" t="n">
        <v>0</v>
      </c>
      <c r="AR2775" s="418" t="inlineStr"/>
      <c r="AS2775" s="418" t="inlineStr">
        <is>
          <t>Import Export clearance services</t>
        </is>
      </c>
      <c r="AT2775" s="418" t="inlineStr">
        <is>
          <t>បានប្រកាសពន្ធ</t>
        </is>
      </c>
    </row>
    <row r="2776">
      <c r="A2776" s="417" t="n">
        <v>2767</v>
      </c>
      <c r="B2776" s="418" t="inlineStr">
        <is>
          <t>Customs Clearance Fee</t>
        </is>
      </c>
      <c r="C2776" s="418" t="inlineStr">
        <is>
          <t>ជេអេចអិល (ខេមបូឌា) ឡូជីស្ទីក ឯ.ក</t>
        </is>
      </c>
      <c r="D2776" s="418" t="inlineStr">
        <is>
          <t>K006-901803075</t>
        </is>
      </c>
      <c r="E2776" s="418" t="inlineStr">
        <is>
          <t>JHL-22-02803</t>
        </is>
      </c>
      <c r="F2776" s="419" t="n">
        <v>44604</v>
      </c>
      <c r="G2776" s="420" t="n">
        <v>66928</v>
      </c>
      <c r="H2776" s="418" t="n"/>
      <c r="I2776" s="455" t="n">
        <v>66928</v>
      </c>
      <c r="J2776" s="418">
        <f>IF(L2776&lt;&gt;"",L2776,K2776)</f>
        <v/>
      </c>
      <c r="K2776" s="418">
        <f>IF(AND(T2776=TRUE, U2776=TRUE, V2776=TRUE), IF(W2776&lt;-0.05, "អនុញ្ញាត (អ្នកផ្គត់ផ្គង់ប្រកាសខ្វះ)", "បានប្រកាស (អនុញ្ញាត)"), IF(AND(T2776=FALSE, U2776=FALSE, V2776=FALSE), "ព្យួរទុក (មិនមានទិន្នន័យ)", "ប្រកាសខុស (ព្យួរទុក)"))</f>
        <v/>
      </c>
      <c r="L2776" s="418" t="inlineStr"/>
      <c r="M2776" s="418" t="inlineStr"/>
      <c r="N2776" s="455" t="n"/>
      <c r="O2776" s="455">
        <f>IF(W2776&lt;0,AI2776,I2776)</f>
        <v/>
      </c>
      <c r="P2776" s="455">
        <f>I2776-O2776</f>
        <v/>
      </c>
      <c r="Q2776" s="418" t="n"/>
      <c r="R2776" s="418" t="inlineStr">
        <is>
          <t>JHL-22-02803</t>
        </is>
      </c>
      <c r="S2776" s="418" t="inlineStr">
        <is>
          <t>JHL-22-02803</t>
        </is>
      </c>
      <c r="T2776" s="418">
        <f>R2776=S2776</f>
        <v/>
      </c>
      <c r="U2776" s="418">
        <f>AND(MONTH(F2776)=MONTH(Y2776), YEAR(F2776)=YEAR(Y2776))</f>
        <v/>
      </c>
      <c r="V2776" s="418">
        <f>AND(AC2776&lt;&gt;"", 'Company information'!D$4&lt;&gt;"", RIGHT(SUBSTITUTE(AC2776,"-",""),9)=RIGHT(SUBSTITUTE('Company information'!D$4,"-",""),9))</f>
        <v/>
      </c>
      <c r="W2776" s="418">
        <f>AI2776-I2776</f>
        <v/>
      </c>
      <c r="X2776" s="455" t="n"/>
      <c r="Y2776" s="419" t="n">
        <v>44897</v>
      </c>
      <c r="Z2776" s="418" t="inlineStr">
        <is>
          <t>JHL-22-02803</t>
        </is>
      </c>
      <c r="AA2776" s="418" t="inlineStr"/>
      <c r="AB2776" s="418" t="inlineStr">
        <is>
          <t>បុគ្គលជាប់អាករ</t>
        </is>
      </c>
      <c r="AC2776" s="418" t="inlineStr">
        <is>
          <t>L001-100067123</t>
        </is>
      </c>
      <c r="AD2776" s="418" t="inlineStr">
        <is>
          <t>រីឡាយអេប៊ល សូស អ៊ិនដាសស្រ្ទៀល (ខេមបូឌា)</t>
        </is>
      </c>
      <c r="AE2776" s="455" t="n">
        <v>736206</v>
      </c>
      <c r="AF2776" s="455" t="n">
        <v>669278</v>
      </c>
      <c r="AG2776" s="455" t="n">
        <v>0</v>
      </c>
      <c r="AH2776" s="455" t="n">
        <v>0</v>
      </c>
      <c r="AI2776" s="455" t="n">
        <v>66928</v>
      </c>
      <c r="AJ2776" s="455" t="n">
        <v>0</v>
      </c>
      <c r="AK2776" s="455" t="n">
        <v>0</v>
      </c>
      <c r="AL2776" s="455" t="n">
        <v>0</v>
      </c>
      <c r="AM2776" s="455" t="n">
        <v>0</v>
      </c>
      <c r="AN2776" s="455" t="n">
        <v>0</v>
      </c>
      <c r="AO2776" s="455" t="n">
        <v>0</v>
      </c>
      <c r="AP2776" s="455" t="n">
        <v>0</v>
      </c>
      <c r="AQ2776" s="455" t="n">
        <v>0</v>
      </c>
      <c r="AR2776" s="418" t="inlineStr"/>
      <c r="AS2776" s="418" t="inlineStr">
        <is>
          <t>Import Export clearance services</t>
        </is>
      </c>
      <c r="AT2776" s="418" t="inlineStr">
        <is>
          <t>បានប្រកាសពន្ធ</t>
        </is>
      </c>
    </row>
    <row r="2777">
      <c r="A2777" s="417" t="n">
        <v>2768</v>
      </c>
      <c r="B2777" s="418" t="inlineStr">
        <is>
          <t>Customs Clearance Fee</t>
        </is>
      </c>
      <c r="C2777" s="418" t="inlineStr">
        <is>
          <t>ជេអេចអិល (ខេមបូឌា) ឡូជីស្ទីក ឯ.ក</t>
        </is>
      </c>
      <c r="D2777" s="418" t="inlineStr">
        <is>
          <t>K006-901803075</t>
        </is>
      </c>
      <c r="E2777" s="418" t="inlineStr">
        <is>
          <t>JHL-22-02800</t>
        </is>
      </c>
      <c r="F2777" s="419" t="n">
        <v>44604</v>
      </c>
      <c r="G2777" s="420" t="n">
        <v>236095</v>
      </c>
      <c r="H2777" s="418" t="n"/>
      <c r="I2777" s="455" t="n">
        <v>236095</v>
      </c>
      <c r="J2777" s="418">
        <f>IF(L2777&lt;&gt;"",L2777,K2777)</f>
        <v/>
      </c>
      <c r="K2777" s="418">
        <f>IF(AND(T2777=TRUE, U2777=TRUE, V2777=TRUE), IF(W2777&lt;-0.05, "អនុញ្ញាត (អ្នកផ្គត់ផ្គង់ប្រកាសខ្វះ)", "បានប្រកាស (អនុញ្ញាត)"), IF(AND(T2777=FALSE, U2777=FALSE, V2777=FALSE), "ព្យួរទុក (មិនមានទិន្នន័យ)", "ប្រកាសខុស (ព្យួរទុក)"))</f>
        <v/>
      </c>
      <c r="L2777" s="418" t="inlineStr"/>
      <c r="M2777" s="418" t="inlineStr"/>
      <c r="N2777" s="455" t="n"/>
      <c r="O2777" s="455">
        <f>IF(W2777&lt;0,AI2777,I2777)</f>
        <v/>
      </c>
      <c r="P2777" s="455">
        <f>I2777-O2777</f>
        <v/>
      </c>
      <c r="Q2777" s="418" t="n"/>
      <c r="R2777" s="418" t="inlineStr">
        <is>
          <t>JHL-22-02800</t>
        </is>
      </c>
      <c r="S2777" s="418" t="inlineStr">
        <is>
          <t>JHL-22-02800</t>
        </is>
      </c>
      <c r="T2777" s="418">
        <f>R2777=S2777</f>
        <v/>
      </c>
      <c r="U2777" s="418">
        <f>AND(MONTH(F2777)=MONTH(Y2777), YEAR(F2777)=YEAR(Y2777))</f>
        <v/>
      </c>
      <c r="V2777" s="418">
        <f>AND(AC2777&lt;&gt;"", 'Company information'!D$4&lt;&gt;"", RIGHT(SUBSTITUTE(AC2777,"-",""),9)=RIGHT(SUBSTITUTE('Company information'!D$4,"-",""),9))</f>
        <v/>
      </c>
      <c r="W2777" s="418">
        <f>AI2777-I2777</f>
        <v/>
      </c>
      <c r="X2777" s="455" t="n"/>
      <c r="Y2777" s="419" t="n">
        <v>44897</v>
      </c>
      <c r="Z2777" s="418" t="inlineStr">
        <is>
          <t>JHL-22-02800</t>
        </is>
      </c>
      <c r="AA2777" s="418" t="inlineStr"/>
      <c r="AB2777" s="418" t="inlineStr">
        <is>
          <t>បុគ្គលជាប់អាករ</t>
        </is>
      </c>
      <c r="AC2777" s="418" t="inlineStr">
        <is>
          <t>L001-100067123</t>
        </is>
      </c>
      <c r="AD2777" s="418" t="inlineStr">
        <is>
          <t>រីឡាយអេប៊ល សូស អ៊ិនដាសស្រ្ទៀល (ខេមបូឌា)</t>
        </is>
      </c>
      <c r="AE2777" s="455" t="n">
        <v>2597045</v>
      </c>
      <c r="AF2777" s="455" t="n">
        <v>2360950</v>
      </c>
      <c r="AG2777" s="455" t="n">
        <v>0</v>
      </c>
      <c r="AH2777" s="455" t="n">
        <v>0</v>
      </c>
      <c r="AI2777" s="455" t="n">
        <v>236095</v>
      </c>
      <c r="AJ2777" s="455" t="n">
        <v>0</v>
      </c>
      <c r="AK2777" s="455" t="n">
        <v>0</v>
      </c>
      <c r="AL2777" s="455" t="n">
        <v>0</v>
      </c>
      <c r="AM2777" s="455" t="n">
        <v>0</v>
      </c>
      <c r="AN2777" s="455" t="n">
        <v>0</v>
      </c>
      <c r="AO2777" s="455" t="n">
        <v>0</v>
      </c>
      <c r="AP2777" s="455" t="n">
        <v>0</v>
      </c>
      <c r="AQ2777" s="455" t="n">
        <v>0</v>
      </c>
      <c r="AR2777" s="418" t="inlineStr"/>
      <c r="AS2777" s="418" t="inlineStr">
        <is>
          <t>Import Export clearance services</t>
        </is>
      </c>
      <c r="AT2777" s="418" t="inlineStr">
        <is>
          <t>បានប្រកាសពន្ធ</t>
        </is>
      </c>
    </row>
    <row r="2778">
      <c r="A2778" s="417" t="n">
        <v>2769</v>
      </c>
      <c r="B2778" s="418" t="inlineStr">
        <is>
          <t>Customs Clearance Fee, Re-Label Sticker, Customs Handling Fee (Wrong Bill) and OT Charge</t>
        </is>
      </c>
      <c r="C2778" s="418" t="inlineStr">
        <is>
          <t>ជេអេចអិល (ខេមបូឌា) ឡូជីស្ទីក ឯ.ក</t>
        </is>
      </c>
      <c r="D2778" s="418" t="inlineStr">
        <is>
          <t>K006-901803075</t>
        </is>
      </c>
      <c r="E2778" s="418" t="inlineStr">
        <is>
          <t>JHL-22-02801</t>
        </is>
      </c>
      <c r="F2778" s="419" t="n">
        <v>44604</v>
      </c>
      <c r="G2778" s="420" t="n">
        <v>66928</v>
      </c>
      <c r="H2778" s="418" t="n"/>
      <c r="I2778" s="455" t="n">
        <v>66928</v>
      </c>
      <c r="J2778" s="418">
        <f>IF(L2778&lt;&gt;"",L2778,K2778)</f>
        <v/>
      </c>
      <c r="K2778" s="418">
        <f>IF(AND(T2778=TRUE, U2778=TRUE, V2778=TRUE), IF(W2778&lt;-0.05, "អនុញ្ញាត (អ្នកផ្គត់ផ្គង់ប្រកាសខ្វះ)", "បានប្រកាស (អនុញ្ញាត)"), IF(AND(T2778=FALSE, U2778=FALSE, V2778=FALSE), "ព្យួរទុក (មិនមានទិន្នន័យ)", "ប្រកាសខុស (ព្យួរទុក)"))</f>
        <v/>
      </c>
      <c r="L2778" s="418" t="inlineStr"/>
      <c r="M2778" s="418" t="inlineStr"/>
      <c r="N2778" s="455" t="n"/>
      <c r="O2778" s="455">
        <f>IF(W2778&lt;0,AI2778,I2778)</f>
        <v/>
      </c>
      <c r="P2778" s="455">
        <f>I2778-O2778</f>
        <v/>
      </c>
      <c r="Q2778" s="418" t="n"/>
      <c r="R2778" s="418" t="inlineStr">
        <is>
          <t>JHL-22-02801</t>
        </is>
      </c>
      <c r="S2778" s="418" t="inlineStr">
        <is>
          <t>JHL-22-02801</t>
        </is>
      </c>
      <c r="T2778" s="418">
        <f>R2778=S2778</f>
        <v/>
      </c>
      <c r="U2778" s="418">
        <f>AND(MONTH(F2778)=MONTH(Y2778), YEAR(F2778)=YEAR(Y2778))</f>
        <v/>
      </c>
      <c r="V2778" s="418">
        <f>AND(AC2778&lt;&gt;"", 'Company information'!D$4&lt;&gt;"", RIGHT(SUBSTITUTE(AC2778,"-",""),9)=RIGHT(SUBSTITUTE('Company information'!D$4,"-",""),9))</f>
        <v/>
      </c>
      <c r="W2778" s="418">
        <f>AI2778-I2778</f>
        <v/>
      </c>
      <c r="X2778" s="455" t="n"/>
      <c r="Y2778" s="419" t="n">
        <v>44897</v>
      </c>
      <c r="Z2778" s="418" t="inlineStr">
        <is>
          <t>JHL-22-02801</t>
        </is>
      </c>
      <c r="AA2778" s="418" t="inlineStr"/>
      <c r="AB2778" s="418" t="inlineStr">
        <is>
          <t>បុគ្គលជាប់អាករ</t>
        </is>
      </c>
      <c r="AC2778" s="418" t="inlineStr">
        <is>
          <t>L001-100067123</t>
        </is>
      </c>
      <c r="AD2778" s="418" t="inlineStr">
        <is>
          <t>រីឡាយអេប៊ល សូស អ៊ិនដាសស្រ្ទៀល (ខេមបូឌា)</t>
        </is>
      </c>
      <c r="AE2778" s="455" t="n">
        <v>736206</v>
      </c>
      <c r="AF2778" s="455" t="n">
        <v>669278</v>
      </c>
      <c r="AG2778" s="455" t="n">
        <v>0</v>
      </c>
      <c r="AH2778" s="455" t="n">
        <v>0</v>
      </c>
      <c r="AI2778" s="455" t="n">
        <v>66928</v>
      </c>
      <c r="AJ2778" s="455" t="n">
        <v>0</v>
      </c>
      <c r="AK2778" s="455" t="n">
        <v>0</v>
      </c>
      <c r="AL2778" s="455" t="n">
        <v>0</v>
      </c>
      <c r="AM2778" s="455" t="n">
        <v>0</v>
      </c>
      <c r="AN2778" s="455" t="n">
        <v>0</v>
      </c>
      <c r="AO2778" s="455" t="n">
        <v>0</v>
      </c>
      <c r="AP2778" s="455" t="n">
        <v>0</v>
      </c>
      <c r="AQ2778" s="455" t="n">
        <v>0</v>
      </c>
      <c r="AR2778" s="418" t="inlineStr"/>
      <c r="AS2778" s="418" t="inlineStr">
        <is>
          <t>Import Export clearance services</t>
        </is>
      </c>
      <c r="AT2778" s="418" t="inlineStr">
        <is>
          <t>បានប្រកាសពន្ធ</t>
        </is>
      </c>
    </row>
    <row r="2779">
      <c r="A2779" s="417" t="n">
        <v>2770</v>
      </c>
      <c r="B2779" s="418" t="inlineStr">
        <is>
          <t>Customs Clearance Fee and OT Charge Document</t>
        </is>
      </c>
      <c r="C2779" s="418" t="inlineStr">
        <is>
          <t>អេភីអិល ឡូយីស្ទីក (ខេមបូឌា) ភីធីអ៊ី អិលធីឌី</t>
        </is>
      </c>
      <c r="D2779" s="418" t="inlineStr">
        <is>
          <t>L001-100046460</t>
        </is>
      </c>
      <c r="E2779" s="418" t="inlineStr">
        <is>
          <t>KOEL823096</t>
        </is>
      </c>
      <c r="F2779" s="419" t="n">
        <v>44923</v>
      </c>
      <c r="G2779" s="420" t="n">
        <v>163695</v>
      </c>
      <c r="H2779" s="418" t="n"/>
      <c r="I2779" s="455" t="n">
        <v>163695</v>
      </c>
      <c r="J2779" s="418">
        <f>IF(L2779&lt;&gt;"",L2779,K2779)</f>
        <v/>
      </c>
      <c r="K2779" s="418">
        <f>IF(AND(T2779=TRUE, U2779=TRUE, V2779=TRUE), IF(W2779&lt;-0.05, "អនុញ្ញាត (អ្នកផ្គត់ផ្គង់ប្រកាសខ្វះ)", "បានប្រកាស (អនុញ្ញាត)"), IF(AND(T2779=FALSE, U2779=FALSE, V2779=FALSE), "ព្យួរទុក (មិនមានទិន្នន័យ)", "ប្រកាសខុស (ព្យួរទុក)"))</f>
        <v/>
      </c>
      <c r="L2779" s="418" t="inlineStr"/>
      <c r="M2779" s="418" t="inlineStr"/>
      <c r="N2779" s="455" t="n"/>
      <c r="O2779" s="455">
        <f>IF(W2779&lt;0,AI2779,I2779)</f>
        <v/>
      </c>
      <c r="P2779" s="455">
        <f>I2779-O2779</f>
        <v/>
      </c>
      <c r="Q2779" s="418" t="n"/>
      <c r="R2779" s="418" t="inlineStr">
        <is>
          <t>KOEL823096</t>
        </is>
      </c>
      <c r="S2779" s="418" t="inlineStr">
        <is>
          <t>KOEL823096</t>
        </is>
      </c>
      <c r="T2779" s="418">
        <f>R2779=S2779</f>
        <v/>
      </c>
      <c r="U2779" s="418">
        <f>AND(MONTH(F2779)=MONTH(Y2779), YEAR(F2779)=YEAR(Y2779))</f>
        <v/>
      </c>
      <c r="V2779" s="418">
        <f>AND(AC2779&lt;&gt;"", 'Company information'!D$4&lt;&gt;"", RIGHT(SUBSTITUTE(AC2779,"-",""),9)=RIGHT(SUBSTITUTE('Company information'!D$4,"-",""),9))</f>
        <v/>
      </c>
      <c r="W2779" s="418">
        <f>AI2779-I2779</f>
        <v/>
      </c>
      <c r="X2779" s="455" t="n"/>
      <c r="Y2779" s="419" t="n">
        <v>44923</v>
      </c>
      <c r="Z2779" s="418" t="inlineStr">
        <is>
          <t>KOEL823096</t>
        </is>
      </c>
      <c r="AA2779" s="418" t="inlineStr"/>
      <c r="AB2779" s="418" t="inlineStr">
        <is>
          <t>បុគ្គលជាប់អាករ</t>
        </is>
      </c>
      <c r="AC2779" s="418" t="inlineStr">
        <is>
          <t>L001-100067123</t>
        </is>
      </c>
      <c r="AD2779" s="418" t="inlineStr">
        <is>
          <t>រីឡាយអេប៊ល សូស អ៊ិនដាសស្រ្ទៀល (ខេមបូឌា)</t>
        </is>
      </c>
      <c r="AE2779" s="455" t="n">
        <v>1800642</v>
      </c>
      <c r="AF2779" s="455" t="n">
        <v>1636947</v>
      </c>
      <c r="AG2779" s="455" t="n">
        <v>0</v>
      </c>
      <c r="AH2779" s="455" t="n">
        <v>0</v>
      </c>
      <c r="AI2779" s="455" t="n">
        <v>163695</v>
      </c>
      <c r="AJ2779" s="455" t="n">
        <v>0</v>
      </c>
      <c r="AK2779" s="455" t="n">
        <v>0</v>
      </c>
      <c r="AL2779" s="455" t="n">
        <v>0</v>
      </c>
      <c r="AM2779" s="455" t="n">
        <v>0</v>
      </c>
      <c r="AN2779" s="455" t="n">
        <v>0</v>
      </c>
      <c r="AO2779" s="455" t="n">
        <v>0</v>
      </c>
      <c r="AP2779" s="455" t="n">
        <v>0</v>
      </c>
      <c r="AQ2779" s="455" t="n">
        <v>0</v>
      </c>
      <c r="AR2779" s="418" t="inlineStr"/>
      <c r="AS2779" s="418" t="inlineStr">
        <is>
          <t>LOCAL CHARGE &amp; OTHER</t>
        </is>
      </c>
      <c r="AT2779" s="418" t="inlineStr">
        <is>
          <t>បានប្រកាសពន្ធ</t>
        </is>
      </c>
    </row>
    <row r="2780">
      <c r="A2780" s="417" t="n">
        <v>2771</v>
      </c>
      <c r="B2780" s="418" t="inlineStr">
        <is>
          <t>Customs Clearance Fee</t>
        </is>
      </c>
      <c r="C2780" s="418" t="inlineStr">
        <is>
          <t>ប្យួរ៉ូ វេរីតាស (ខេមបូឌា) លីមីធីត</t>
        </is>
      </c>
      <c r="D2780" s="418" t="inlineStr">
        <is>
          <t>L001-107024462</t>
        </is>
      </c>
      <c r="E2780" s="418" t="inlineStr">
        <is>
          <t>59014070</t>
        </is>
      </c>
      <c r="F2780" s="419" t="n">
        <v>44926</v>
      </c>
      <c r="G2780" s="420" t="n">
        <v>633195</v>
      </c>
      <c r="H2780" s="418" t="n"/>
      <c r="I2780" s="455" t="n">
        <v>633195</v>
      </c>
      <c r="J2780" s="418">
        <f>IF(L2780&lt;&gt;"",L2780,K2780)</f>
        <v/>
      </c>
      <c r="K2780" s="418">
        <f>IF(AND(T2780=TRUE, U2780=TRUE, V2780=TRUE), IF(W2780&lt;-0.05, "អនុញ្ញាត (អ្នកផ្គត់ផ្គង់ប្រកាសខ្វះ)", "បានប្រកាស (អនុញ្ញាត)"), IF(AND(T2780=FALSE, U2780=FALSE, V2780=FALSE), "ព្យួរទុក (មិនមានទិន្នន័យ)", "ប្រកាសខុស (ព្យួរទុក)"))</f>
        <v/>
      </c>
      <c r="L2780" s="418" t="inlineStr"/>
      <c r="M2780" s="418" t="inlineStr"/>
      <c r="N2780" s="455" t="n"/>
      <c r="O2780" s="455">
        <f>IF(W2780&lt;0,AI2780,I2780)</f>
        <v/>
      </c>
      <c r="P2780" s="455">
        <f>I2780-O2780</f>
        <v/>
      </c>
      <c r="Q2780" s="418" t="n"/>
      <c r="R2780" s="418" t="inlineStr">
        <is>
          <t>59014070</t>
        </is>
      </c>
      <c r="S2780" s="418" t="inlineStr">
        <is>
          <t>59014070</t>
        </is>
      </c>
      <c r="T2780" s="418">
        <f>R2780=S2780</f>
        <v/>
      </c>
      <c r="U2780" s="418">
        <f>AND(MONTH(F2780)=MONTH(Y2780), YEAR(F2780)=YEAR(Y2780))</f>
        <v/>
      </c>
      <c r="V2780" s="418">
        <f>AND(AC2780&lt;&gt;"", 'Company information'!D$4&lt;&gt;"", RIGHT(SUBSTITUTE(AC2780,"-",""),9)=RIGHT(SUBSTITUTE('Company information'!D$4,"-",""),9))</f>
        <v/>
      </c>
      <c r="W2780" s="418">
        <f>AI2780-I2780</f>
        <v/>
      </c>
      <c r="X2780" s="455" t="n"/>
      <c r="Y2780" s="419" t="n">
        <v>44926</v>
      </c>
      <c r="Z2780" s="418" t="inlineStr">
        <is>
          <t>59014070</t>
        </is>
      </c>
      <c r="AA2780" s="418" t="inlineStr"/>
      <c r="AB2780" s="418" t="inlineStr">
        <is>
          <t>បុគ្គលជាប់អាករ</t>
        </is>
      </c>
      <c r="AC2780" s="418" t="inlineStr">
        <is>
          <t>L001-100067123</t>
        </is>
      </c>
      <c r="AD2780" s="418" t="inlineStr">
        <is>
          <t>រីឡាយអេប៊ល សូស អ៊ិនដាសស្រ្ទៀល (ខេមបូឌា)</t>
        </is>
      </c>
      <c r="AE2780" s="455" t="n">
        <v>6965141</v>
      </c>
      <c r="AF2780" s="455" t="n">
        <v>6331946</v>
      </c>
      <c r="AG2780" s="455" t="n">
        <v>0</v>
      </c>
      <c r="AH2780" s="455" t="n">
        <v>0</v>
      </c>
      <c r="AI2780" s="455" t="n">
        <v>633195</v>
      </c>
      <c r="AJ2780" s="455" t="n">
        <v>0</v>
      </c>
      <c r="AK2780" s="455" t="n">
        <v>0</v>
      </c>
      <c r="AL2780" s="455" t="n">
        <v>0</v>
      </c>
      <c r="AM2780" s="455" t="n">
        <v>0</v>
      </c>
      <c r="AN2780" s="455" t="n">
        <v>0</v>
      </c>
      <c r="AO2780" s="455" t="n">
        <v>0</v>
      </c>
      <c r="AP2780" s="455" t="n">
        <v>0</v>
      </c>
      <c r="AQ2780" s="455" t="n">
        <v>0</v>
      </c>
      <c r="AR2780" s="418" t="inlineStr"/>
      <c r="AS2780" s="418" t="inlineStr">
        <is>
          <t>ចំនូលបានមកពីការលក់</t>
        </is>
      </c>
      <c r="AT2780" s="418" t="inlineStr">
        <is>
          <t>បានប្រកាសពន្ធ</t>
        </is>
      </c>
    </row>
    <row r="2781">
      <c r="A2781" s="417" t="n">
        <v>2772</v>
      </c>
      <c r="B2781" s="418" t="inlineStr">
        <is>
          <t>Customs Clearance Fee</t>
        </is>
      </c>
      <c r="C2781" s="418" t="inlineStr">
        <is>
          <t>ប្យួរ៉ូ វេរីតាស (ខេមបូឌា) លីមីធីត</t>
        </is>
      </c>
      <c r="D2781" s="418" t="inlineStr">
        <is>
          <t>L001-107024462</t>
        </is>
      </c>
      <c r="E2781" s="418" t="inlineStr">
        <is>
          <t>59014069</t>
        </is>
      </c>
      <c r="F2781" s="419" t="n">
        <v>44926</v>
      </c>
      <c r="G2781" s="420" t="n">
        <v>664484</v>
      </c>
      <c r="H2781" s="418" t="n"/>
      <c r="I2781" s="455" t="n">
        <v>664484</v>
      </c>
      <c r="J2781" s="418">
        <f>IF(L2781&lt;&gt;"",L2781,K2781)</f>
        <v/>
      </c>
      <c r="K2781" s="418">
        <f>IF(AND(T2781=TRUE, U2781=TRUE, V2781=TRUE), IF(W2781&lt;-0.05, "អនុញ្ញាត (អ្នកផ្គត់ផ្គង់ប្រកាសខ្វះ)", "បានប្រកាស (អនុញ្ញាត)"), IF(AND(T2781=FALSE, U2781=FALSE, V2781=FALSE), "ព្យួរទុក (មិនមានទិន្នន័យ)", "ប្រកាសខុស (ព្យួរទុក)"))</f>
        <v/>
      </c>
      <c r="L2781" s="418" t="inlineStr"/>
      <c r="M2781" s="418" t="inlineStr"/>
      <c r="N2781" s="455" t="n"/>
      <c r="O2781" s="455">
        <f>IF(W2781&lt;0,AI2781,I2781)</f>
        <v/>
      </c>
      <c r="P2781" s="455">
        <f>I2781-O2781</f>
        <v/>
      </c>
      <c r="Q2781" s="418" t="n"/>
      <c r="R2781" s="418" t="inlineStr">
        <is>
          <t>59014069</t>
        </is>
      </c>
      <c r="S2781" s="418" t="inlineStr">
        <is>
          <t>59014069</t>
        </is>
      </c>
      <c r="T2781" s="418">
        <f>R2781=S2781</f>
        <v/>
      </c>
      <c r="U2781" s="418">
        <f>AND(MONTH(F2781)=MONTH(Y2781), YEAR(F2781)=YEAR(Y2781))</f>
        <v/>
      </c>
      <c r="V2781" s="418">
        <f>AND(AC2781&lt;&gt;"", 'Company information'!D$4&lt;&gt;"", RIGHT(SUBSTITUTE(AC2781,"-",""),9)=RIGHT(SUBSTITUTE('Company information'!D$4,"-",""),9))</f>
        <v/>
      </c>
      <c r="W2781" s="418">
        <f>AI2781-I2781</f>
        <v/>
      </c>
      <c r="X2781" s="455" t="n"/>
      <c r="Y2781" s="419" t="n">
        <v>44926</v>
      </c>
      <c r="Z2781" s="418" t="inlineStr">
        <is>
          <t>59014069</t>
        </is>
      </c>
      <c r="AA2781" s="418" t="inlineStr"/>
      <c r="AB2781" s="418" t="inlineStr">
        <is>
          <t>បុគ្គលជាប់អាករ</t>
        </is>
      </c>
      <c r="AC2781" s="418" t="inlineStr">
        <is>
          <t>L001-100067123</t>
        </is>
      </c>
      <c r="AD2781" s="418" t="inlineStr">
        <is>
          <t>រីឡាយអេប៊ល សូស អ៊ិនដាសស្រ្ទៀល (ខេមបូឌា)</t>
        </is>
      </c>
      <c r="AE2781" s="455" t="n">
        <v>7309322</v>
      </c>
      <c r="AF2781" s="455" t="n">
        <v>6644838</v>
      </c>
      <c r="AG2781" s="455" t="n">
        <v>0</v>
      </c>
      <c r="AH2781" s="455" t="n">
        <v>0</v>
      </c>
      <c r="AI2781" s="455" t="n">
        <v>664484</v>
      </c>
      <c r="AJ2781" s="455" t="n">
        <v>0</v>
      </c>
      <c r="AK2781" s="455" t="n">
        <v>0</v>
      </c>
      <c r="AL2781" s="455" t="n">
        <v>0</v>
      </c>
      <c r="AM2781" s="455" t="n">
        <v>0</v>
      </c>
      <c r="AN2781" s="455" t="n">
        <v>0</v>
      </c>
      <c r="AO2781" s="455" t="n">
        <v>0</v>
      </c>
      <c r="AP2781" s="455" t="n">
        <v>0</v>
      </c>
      <c r="AQ2781" s="455" t="n">
        <v>0</v>
      </c>
      <c r="AR2781" s="418" t="inlineStr"/>
      <c r="AS2781" s="418" t="inlineStr">
        <is>
          <t>ចំនូលបានមកពីការលក់</t>
        </is>
      </c>
      <c r="AT2781" s="418" t="inlineStr">
        <is>
          <t>បានប្រកាសពន្ធ</t>
        </is>
      </c>
    </row>
    <row r="2782">
      <c r="A2782" s="417" t="n">
        <v>2773</v>
      </c>
      <c r="B2782" s="418" t="inlineStr">
        <is>
          <t>Customs Clearance Fee</t>
        </is>
      </c>
      <c r="C2782" s="418" t="inlineStr">
        <is>
          <t>អ៊ី ភី អេស</t>
        </is>
      </c>
      <c r="D2782" s="418" t="inlineStr">
        <is>
          <t>K005-100144136</t>
        </is>
      </c>
      <c r="E2782" s="418" t="inlineStr">
        <is>
          <t>2022-000594</t>
        </is>
      </c>
      <c r="F2782" s="419" t="n">
        <v>44926</v>
      </c>
      <c r="G2782" s="420" t="n">
        <v>2400728</v>
      </c>
      <c r="H2782" s="418" t="n"/>
      <c r="I2782" s="455" t="n">
        <v>2400728</v>
      </c>
      <c r="J2782" s="418">
        <f>IF(L2782&lt;&gt;"",L2782,K2782)</f>
        <v/>
      </c>
      <c r="K2782" s="418">
        <f>IF(AND(T2782=TRUE, U2782=TRUE, V2782=TRUE), IF(W2782&lt;-0.05, "អនុញ្ញាត (អ្នកផ្គត់ផ្គង់ប្រកាសខ្វះ)", "បានប្រកាស (អនុញ្ញាត)"), IF(AND(T2782=FALSE, U2782=FALSE, V2782=FALSE), "ព្យួរទុក (មិនមានទិន្នន័យ)", "ប្រកាសខុស (ព្យួរទុក)"))</f>
        <v/>
      </c>
      <c r="L2782" s="418" t="inlineStr"/>
      <c r="M2782" s="418" t="inlineStr"/>
      <c r="N2782" s="455" t="n"/>
      <c r="O2782" s="455">
        <f>IF(W2782&lt;0,AI2782,I2782)</f>
        <v/>
      </c>
      <c r="P2782" s="455">
        <f>I2782-O2782</f>
        <v/>
      </c>
      <c r="Q2782" s="418" t="n"/>
      <c r="R2782" s="418" t="inlineStr">
        <is>
          <t>2022-000594</t>
        </is>
      </c>
      <c r="S2782" s="418" t="inlineStr">
        <is>
          <t>2022-000594</t>
        </is>
      </c>
      <c r="T2782" s="418">
        <f>R2782=S2782</f>
        <v/>
      </c>
      <c r="U2782" s="418">
        <f>AND(MONTH(F2782)=MONTH(Y2782), YEAR(F2782)=YEAR(Y2782))</f>
        <v/>
      </c>
      <c r="V2782" s="418">
        <f>AND(AC2782&lt;&gt;"", 'Company information'!D$4&lt;&gt;"", RIGHT(SUBSTITUTE(AC2782,"-",""),9)=RIGHT(SUBSTITUTE('Company information'!D$4,"-",""),9))</f>
        <v/>
      </c>
      <c r="W2782" s="418">
        <f>AI2782-I2782</f>
        <v/>
      </c>
      <c r="X2782" s="455" t="n"/>
      <c r="Y2782" s="419" t="n">
        <v>44736</v>
      </c>
      <c r="Z2782" s="418" t="inlineStr">
        <is>
          <t>2022-000594</t>
        </is>
      </c>
      <c r="AA2782" s="418" t="inlineStr"/>
      <c r="AB2782" s="418" t="inlineStr">
        <is>
          <t>បុគ្គលជាប់អាករ</t>
        </is>
      </c>
      <c r="AC2782" s="418" t="inlineStr">
        <is>
          <t>L001-902000466</t>
        </is>
      </c>
      <c r="AD2782" s="418" t="inlineStr">
        <is>
          <t>អេស ដាប់ប៊ែលយូ ជេ (ខេមបូឌា) ហ្គាម៉ិន ឯ.ក</t>
        </is>
      </c>
      <c r="AE2782" s="455" t="n">
        <v>1261568</v>
      </c>
      <c r="AF2782" s="455" t="n">
        <v>1146880</v>
      </c>
      <c r="AG2782" s="455" t="n">
        <v>0</v>
      </c>
      <c r="AH2782" s="455" t="n">
        <v>0</v>
      </c>
      <c r="AI2782" s="455" t="n">
        <v>114688</v>
      </c>
      <c r="AJ2782" s="455" t="n">
        <v>0</v>
      </c>
      <c r="AK2782" s="455" t="n">
        <v>0</v>
      </c>
      <c r="AL2782" s="455" t="n">
        <v>0</v>
      </c>
      <c r="AM2782" s="455" t="n">
        <v>0</v>
      </c>
      <c r="AN2782" s="455" t="n">
        <v>0</v>
      </c>
      <c r="AO2782" s="455" t="n">
        <v>0</v>
      </c>
      <c r="AP2782" s="455" t="n">
        <v>0</v>
      </c>
      <c r="AQ2782" s="455" t="n">
        <v>0</v>
      </c>
      <c r="AR2782" s="418" t="inlineStr"/>
      <c r="AS2782" s="418" t="inlineStr">
        <is>
          <t>ជួលម៉ាស៊ីនស្រេះក្បាលធំ</t>
        </is>
      </c>
      <c r="AT2782" s="418" t="inlineStr">
        <is>
          <t>បានប្រកាសពន្ធ</t>
        </is>
      </c>
    </row>
    <row r="2783">
      <c r="A2783" s="417" t="n">
        <v>2774</v>
      </c>
      <c r="B2783" s="418" t="inlineStr">
        <is>
          <t>Customs Clearance Fee</t>
        </is>
      </c>
      <c r="C2783" s="418" t="inlineStr">
        <is>
          <t>មេហ្គាតុន ស៊ីឃ្យួរឹធី ឯ.ក</t>
        </is>
      </c>
      <c r="D2783" s="418" t="inlineStr">
        <is>
          <t>K007-901803178</t>
        </is>
      </c>
      <c r="E2783" s="418" t="inlineStr">
        <is>
          <t>000227</t>
        </is>
      </c>
      <c r="F2783" s="419" t="n">
        <v>44925</v>
      </c>
      <c r="G2783" s="420" t="n">
        <v>1140409</v>
      </c>
      <c r="H2783" s="418" t="n"/>
      <c r="I2783" s="455" t="n">
        <v>1140409</v>
      </c>
      <c r="J2783" s="418">
        <f>IF(L2783&lt;&gt;"",L2783,K2783)</f>
        <v/>
      </c>
      <c r="K2783" s="418">
        <f>IF(AND(T2783=TRUE, U2783=TRUE, V2783=TRUE), IF(W2783&lt;-0.05, "អនុញ្ញាត (អ្នកផ្គត់ផ្គង់ប្រកាសខ្វះ)", "បានប្រកាស (អនុញ្ញាត)"), IF(AND(T2783=FALSE, U2783=FALSE, V2783=FALSE), "ព្យួរទុក (មិនមានទិន្នន័យ)", "ប្រកាសខុស (ព្យួរទុក)"))</f>
        <v/>
      </c>
      <c r="L2783" s="418" t="inlineStr"/>
      <c r="M2783" s="418" t="inlineStr"/>
      <c r="N2783" s="455" t="n"/>
      <c r="O2783" s="455">
        <f>IF(W2783&lt;0,AI2783,I2783)</f>
        <v/>
      </c>
      <c r="P2783" s="455">
        <f>I2783-O2783</f>
        <v/>
      </c>
      <c r="Q2783" s="418" t="n"/>
      <c r="R2783" s="418" t="inlineStr">
        <is>
          <t>000227</t>
        </is>
      </c>
      <c r="S2783" s="418" t="inlineStr">
        <is>
          <t>000227</t>
        </is>
      </c>
      <c r="T2783" s="418">
        <f>R2783=S2783</f>
        <v/>
      </c>
      <c r="U2783" s="418">
        <f>AND(MONTH(F2783)=MONTH(Y2783), YEAR(F2783)=YEAR(Y2783))</f>
        <v/>
      </c>
      <c r="V2783" s="418">
        <f>AND(AC2783&lt;&gt;"", 'Company information'!D$4&lt;&gt;"", RIGHT(SUBSTITUTE(AC2783,"-",""),9)=RIGHT(SUBSTITUTE('Company information'!D$4,"-",""),9))</f>
        <v/>
      </c>
      <c r="W2783" s="418">
        <f>AI2783-I2783</f>
        <v/>
      </c>
      <c r="X2783" s="455" t="n"/>
      <c r="Y2783" s="419" t="n">
        <v>44853</v>
      </c>
      <c r="Z2783" s="418" t="inlineStr">
        <is>
          <t>000227</t>
        </is>
      </c>
      <c r="AA2783" s="418" t="inlineStr"/>
      <c r="AB2783" s="418" t="inlineStr">
        <is>
          <t>បុគ្គលជាប់អាករ</t>
        </is>
      </c>
      <c r="AC2783" s="418" t="inlineStr">
        <is>
          <t>L001-100169198</t>
        </is>
      </c>
      <c r="AD2783" s="418" t="inlineStr">
        <is>
          <t>ខេន ស្ព័ត ស៊ូ</t>
        </is>
      </c>
      <c r="AE2783" s="455" t="n">
        <v>6836340</v>
      </c>
      <c r="AF2783" s="455" t="n">
        <v>6214855</v>
      </c>
      <c r="AG2783" s="455" t="n">
        <v>0</v>
      </c>
      <c r="AH2783" s="455" t="n">
        <v>0</v>
      </c>
      <c r="AI2783" s="455" t="n">
        <v>621485</v>
      </c>
      <c r="AJ2783" s="455" t="n">
        <v>0</v>
      </c>
      <c r="AK2783" s="455" t="n">
        <v>0</v>
      </c>
      <c r="AL2783" s="455" t="n">
        <v>0</v>
      </c>
      <c r="AM2783" s="455" t="n">
        <v>0</v>
      </c>
      <c r="AN2783" s="455" t="n">
        <v>0</v>
      </c>
      <c r="AO2783" s="455" t="n">
        <v>0</v>
      </c>
      <c r="AP2783" s="455" t="n">
        <v>0</v>
      </c>
      <c r="AQ2783" s="455" t="n">
        <v>0</v>
      </c>
      <c r="AR2783" s="418" t="inlineStr"/>
      <c r="AS2783" s="418" t="inlineStr">
        <is>
          <t>Ticket</t>
        </is>
      </c>
      <c r="AT2783" s="418" t="inlineStr">
        <is>
          <t>បានប្រកាសពន្ធ</t>
        </is>
      </c>
    </row>
    <row r="2784">
      <c r="A2784" s="417" t="n">
        <v>2775</v>
      </c>
      <c r="B2784" s="418" t="inlineStr">
        <is>
          <t>Customs Clearance Fee</t>
        </is>
      </c>
      <c r="C2784" s="418" t="inlineStr">
        <is>
          <t>ឃឺន + ណាហ្គែល</t>
        </is>
      </c>
      <c r="D2784" s="418" t="inlineStr">
        <is>
          <t>L001-100045189</t>
        </is>
      </c>
      <c r="E2784" s="418" t="inlineStr">
        <is>
          <t>PTI2227001</t>
        </is>
      </c>
      <c r="F2784" s="419" t="n">
        <v>44924</v>
      </c>
      <c r="G2784" s="420" t="n">
        <v>26761</v>
      </c>
      <c r="H2784" s="418" t="n"/>
      <c r="I2784" s="455" t="n">
        <v>26761</v>
      </c>
      <c r="J2784" s="418">
        <f>IF(L2784&lt;&gt;"",L2784,K2784)</f>
        <v/>
      </c>
      <c r="K2784" s="418">
        <f>IF(AND(T2784=TRUE, U2784=TRUE, V2784=TRUE), IF(W2784&lt;-0.05, "អនុញ្ញាត (អ្នកផ្គត់ផ្គង់ប្រកាសខ្វះ)", "បានប្រកាស (អនុញ្ញាត)"), IF(AND(T2784=FALSE, U2784=FALSE, V2784=FALSE), "ព្យួរទុក (មិនមានទិន្នន័យ)", "ប្រកាសខុស (ព្យួរទុក)"))</f>
        <v/>
      </c>
      <c r="L2784" s="418" t="inlineStr"/>
      <c r="M2784" s="418" t="inlineStr"/>
      <c r="N2784" s="455" t="n"/>
      <c r="O2784" s="455">
        <f>IF(W2784&lt;0,AI2784,I2784)</f>
        <v/>
      </c>
      <c r="P2784" s="455">
        <f>I2784-O2784</f>
        <v/>
      </c>
      <c r="Q2784" s="418" t="n"/>
      <c r="R2784" s="418" t="inlineStr">
        <is>
          <t>PTI2227001</t>
        </is>
      </c>
      <c r="S2784" s="418" t="inlineStr">
        <is>
          <t>PTI2227001</t>
        </is>
      </c>
      <c r="T2784" s="418">
        <f>R2784=S2784</f>
        <v/>
      </c>
      <c r="U2784" s="418">
        <f>AND(MONTH(F2784)=MONTH(Y2784), YEAR(F2784)=YEAR(Y2784))</f>
        <v/>
      </c>
      <c r="V2784" s="418">
        <f>AND(AC2784&lt;&gt;"", 'Company information'!D$4&lt;&gt;"", RIGHT(SUBSTITUTE(AC2784,"-",""),9)=RIGHT(SUBSTITUTE('Company information'!D$4,"-",""),9))</f>
        <v/>
      </c>
      <c r="W2784" s="418">
        <f>AI2784-I2784</f>
        <v/>
      </c>
      <c r="X2784" s="455" t="n"/>
      <c r="Y2784" s="419" t="n">
        <v>44924</v>
      </c>
      <c r="Z2784" s="418" t="inlineStr">
        <is>
          <t>PTI2227001</t>
        </is>
      </c>
      <c r="AA2784" s="418" t="inlineStr"/>
      <c r="AB2784" s="418" t="inlineStr">
        <is>
          <t>បុគ្គលជាប់អាករ</t>
        </is>
      </c>
      <c r="AC2784" s="418" t="inlineStr">
        <is>
          <t>L001-100067123</t>
        </is>
      </c>
      <c r="AD2784" s="418" t="inlineStr">
        <is>
          <t>រីឡាយអេប៊ល សូស អ៊ិនដាសស្រ្ទៀល (ខេមបូឌា)</t>
        </is>
      </c>
      <c r="AE2784" s="455" t="n">
        <v>294366</v>
      </c>
      <c r="AF2784" s="455" t="n">
        <v>267605</v>
      </c>
      <c r="AG2784" s="455" t="n">
        <v>0</v>
      </c>
      <c r="AH2784" s="455" t="n">
        <v>0</v>
      </c>
      <c r="AI2784" s="455" t="n">
        <v>26761</v>
      </c>
      <c r="AJ2784" s="455" t="n">
        <v>0</v>
      </c>
      <c r="AK2784" s="455" t="n">
        <v>0</v>
      </c>
      <c r="AL2784" s="455" t="n">
        <v>0</v>
      </c>
      <c r="AM2784" s="455" t="n">
        <v>0</v>
      </c>
      <c r="AN2784" s="455" t="n">
        <v>0</v>
      </c>
      <c r="AO2784" s="455" t="n">
        <v>0</v>
      </c>
      <c r="AP2784" s="455" t="n">
        <v>0</v>
      </c>
      <c r="AQ2784" s="455" t="n">
        <v>0</v>
      </c>
      <c r="AR2784" s="418" t="inlineStr"/>
      <c r="AS2784" s="418" t="inlineStr">
        <is>
          <t>ថ្លៃដឹកជញ្ជូន និងសេវា</t>
        </is>
      </c>
      <c r="AT2784" s="418" t="inlineStr">
        <is>
          <t>បានប្រកាសពន្ធ</t>
        </is>
      </c>
    </row>
    <row r="2785">
      <c r="A2785" s="417" t="n">
        <v>2776</v>
      </c>
      <c r="B2785" s="418" t="inlineStr">
        <is>
          <t>Customs Clearance Fee</t>
        </is>
      </c>
      <c r="C2785" s="418" t="inlineStr">
        <is>
          <t>ឃឺន + ណាហ្គែល</t>
        </is>
      </c>
      <c r="D2785" s="418" t="inlineStr">
        <is>
          <t>L001-100045189</t>
        </is>
      </c>
      <c r="E2785" s="418" t="inlineStr">
        <is>
          <t>PTI2227000</t>
        </is>
      </c>
      <c r="F2785" s="419" t="n">
        <v>44924</v>
      </c>
      <c r="G2785" s="420" t="n">
        <v>26761</v>
      </c>
      <c r="H2785" s="418" t="n"/>
      <c r="I2785" s="455" t="n">
        <v>26761</v>
      </c>
      <c r="J2785" s="418">
        <f>IF(L2785&lt;&gt;"",L2785,K2785)</f>
        <v/>
      </c>
      <c r="K2785" s="418">
        <f>IF(AND(T2785=TRUE, U2785=TRUE, V2785=TRUE), IF(W2785&lt;-0.05, "អនុញ្ញាត (អ្នកផ្គត់ផ្គង់ប្រកាសខ្វះ)", "បានប្រកាស (អនុញ្ញាត)"), IF(AND(T2785=FALSE, U2785=FALSE, V2785=FALSE), "ព្យួរទុក (មិនមានទិន្នន័យ)", "ប្រកាសខុស (ព្យួរទុក)"))</f>
        <v/>
      </c>
      <c r="L2785" s="418" t="inlineStr"/>
      <c r="M2785" s="418" t="inlineStr"/>
      <c r="N2785" s="455" t="n"/>
      <c r="O2785" s="455">
        <f>IF(W2785&lt;0,AI2785,I2785)</f>
        <v/>
      </c>
      <c r="P2785" s="455">
        <f>I2785-O2785</f>
        <v/>
      </c>
      <c r="Q2785" s="418" t="n"/>
      <c r="R2785" s="418" t="inlineStr">
        <is>
          <t>PTI2227000</t>
        </is>
      </c>
      <c r="S2785" s="418" t="inlineStr">
        <is>
          <t>PTI2227000</t>
        </is>
      </c>
      <c r="T2785" s="418">
        <f>R2785=S2785</f>
        <v/>
      </c>
      <c r="U2785" s="418">
        <f>AND(MONTH(F2785)=MONTH(Y2785), YEAR(F2785)=YEAR(Y2785))</f>
        <v/>
      </c>
      <c r="V2785" s="418">
        <f>AND(AC2785&lt;&gt;"", 'Company information'!D$4&lt;&gt;"", RIGHT(SUBSTITUTE(AC2785,"-",""),9)=RIGHT(SUBSTITUTE('Company information'!D$4,"-",""),9))</f>
        <v/>
      </c>
      <c r="W2785" s="418">
        <f>AI2785-I2785</f>
        <v/>
      </c>
      <c r="X2785" s="455" t="n"/>
      <c r="Y2785" s="419" t="n">
        <v>44924</v>
      </c>
      <c r="Z2785" s="418" t="inlineStr">
        <is>
          <t>PTI2227000</t>
        </is>
      </c>
      <c r="AA2785" s="418" t="inlineStr"/>
      <c r="AB2785" s="418" t="inlineStr">
        <is>
          <t>បុគ្គលជាប់អាករ</t>
        </is>
      </c>
      <c r="AC2785" s="418" t="inlineStr">
        <is>
          <t>L001-100067123</t>
        </is>
      </c>
      <c r="AD2785" s="418" t="inlineStr">
        <is>
          <t>រីឡាយអេប៊ល សូស អ៊ិនដាសស្រ្ទៀល (ខេមបូឌា)</t>
        </is>
      </c>
      <c r="AE2785" s="455" t="n">
        <v>294366</v>
      </c>
      <c r="AF2785" s="455" t="n">
        <v>267605</v>
      </c>
      <c r="AG2785" s="455" t="n">
        <v>0</v>
      </c>
      <c r="AH2785" s="455" t="n">
        <v>0</v>
      </c>
      <c r="AI2785" s="455" t="n">
        <v>26761</v>
      </c>
      <c r="AJ2785" s="455" t="n">
        <v>0</v>
      </c>
      <c r="AK2785" s="455" t="n">
        <v>0</v>
      </c>
      <c r="AL2785" s="455" t="n">
        <v>0</v>
      </c>
      <c r="AM2785" s="455" t="n">
        <v>0</v>
      </c>
      <c r="AN2785" s="455" t="n">
        <v>0</v>
      </c>
      <c r="AO2785" s="455" t="n">
        <v>0</v>
      </c>
      <c r="AP2785" s="455" t="n">
        <v>0</v>
      </c>
      <c r="AQ2785" s="455" t="n">
        <v>0</v>
      </c>
      <c r="AR2785" s="418" t="inlineStr"/>
      <c r="AS2785" s="418" t="inlineStr">
        <is>
          <t>ថ្លៃដឹកជញ្ជូន និងសេវា</t>
        </is>
      </c>
      <c r="AT2785" s="418" t="inlineStr">
        <is>
          <t>បានប្រកាសពន្ធ</t>
        </is>
      </c>
    </row>
    <row r="2786">
      <c r="A2786" s="417" t="n">
        <v>2777</v>
      </c>
      <c r="B2786" s="418" t="inlineStr">
        <is>
          <t>Customs Clearance Fee</t>
        </is>
      </c>
      <c r="C2786" s="418" t="inlineStr">
        <is>
          <t>ឃឺន + ណាហ្គែល</t>
        </is>
      </c>
      <c r="D2786" s="418" t="inlineStr">
        <is>
          <t>L001-100045189</t>
        </is>
      </c>
      <c r="E2786" s="418" t="inlineStr">
        <is>
          <t>PTI2226999</t>
        </is>
      </c>
      <c r="F2786" s="419" t="n">
        <v>44924</v>
      </c>
      <c r="G2786" s="420" t="n">
        <v>26761</v>
      </c>
      <c r="H2786" s="418" t="n"/>
      <c r="I2786" s="455" t="n">
        <v>26761</v>
      </c>
      <c r="J2786" s="418">
        <f>IF(L2786&lt;&gt;"",L2786,K2786)</f>
        <v/>
      </c>
      <c r="K2786" s="418">
        <f>IF(AND(T2786=TRUE, U2786=TRUE, V2786=TRUE), IF(W2786&lt;-0.05, "អនុញ្ញាត (អ្នកផ្គត់ផ្គង់ប្រកាសខ្វះ)", "បានប្រកាស (អនុញ្ញាត)"), IF(AND(T2786=FALSE, U2786=FALSE, V2786=FALSE), "ព្យួរទុក (មិនមានទិន្នន័យ)", "ប្រកាសខុស (ព្យួរទុក)"))</f>
        <v/>
      </c>
      <c r="L2786" s="418" t="inlineStr"/>
      <c r="M2786" s="418" t="inlineStr"/>
      <c r="N2786" s="455" t="n"/>
      <c r="O2786" s="455">
        <f>IF(W2786&lt;0,AI2786,I2786)</f>
        <v/>
      </c>
      <c r="P2786" s="455">
        <f>I2786-O2786</f>
        <v/>
      </c>
      <c r="Q2786" s="418" t="n"/>
      <c r="R2786" s="418" t="inlineStr">
        <is>
          <t>PTI2226999</t>
        </is>
      </c>
      <c r="S2786" s="418" t="inlineStr">
        <is>
          <t>PTI2226999</t>
        </is>
      </c>
      <c r="T2786" s="418">
        <f>R2786=S2786</f>
        <v/>
      </c>
      <c r="U2786" s="418">
        <f>AND(MONTH(F2786)=MONTH(Y2786), YEAR(F2786)=YEAR(Y2786))</f>
        <v/>
      </c>
      <c r="V2786" s="418">
        <f>AND(AC2786&lt;&gt;"", 'Company information'!D$4&lt;&gt;"", RIGHT(SUBSTITUTE(AC2786,"-",""),9)=RIGHT(SUBSTITUTE('Company information'!D$4,"-",""),9))</f>
        <v/>
      </c>
      <c r="W2786" s="418">
        <f>AI2786-I2786</f>
        <v/>
      </c>
      <c r="X2786" s="455" t="n"/>
      <c r="Y2786" s="419" t="n">
        <v>44924</v>
      </c>
      <c r="Z2786" s="418" t="inlineStr">
        <is>
          <t>PTI2226999</t>
        </is>
      </c>
      <c r="AA2786" s="418" t="inlineStr"/>
      <c r="AB2786" s="418" t="inlineStr">
        <is>
          <t>បុគ្គលជាប់អាករ</t>
        </is>
      </c>
      <c r="AC2786" s="418" t="inlineStr">
        <is>
          <t>L001-100067123</t>
        </is>
      </c>
      <c r="AD2786" s="418" t="inlineStr">
        <is>
          <t>រីឡាយអេប៊ល សូស អ៊ិនដាសស្រ្ទៀល (ខេមបូឌា)</t>
        </is>
      </c>
      <c r="AE2786" s="455" t="n">
        <v>294366</v>
      </c>
      <c r="AF2786" s="455" t="n">
        <v>267605</v>
      </c>
      <c r="AG2786" s="455" t="n">
        <v>0</v>
      </c>
      <c r="AH2786" s="455" t="n">
        <v>0</v>
      </c>
      <c r="AI2786" s="455" t="n">
        <v>26761</v>
      </c>
      <c r="AJ2786" s="455" t="n">
        <v>0</v>
      </c>
      <c r="AK2786" s="455" t="n">
        <v>0</v>
      </c>
      <c r="AL2786" s="455" t="n">
        <v>0</v>
      </c>
      <c r="AM2786" s="455" t="n">
        <v>0</v>
      </c>
      <c r="AN2786" s="455" t="n">
        <v>0</v>
      </c>
      <c r="AO2786" s="455" t="n">
        <v>0</v>
      </c>
      <c r="AP2786" s="455" t="n">
        <v>0</v>
      </c>
      <c r="AQ2786" s="455" t="n">
        <v>0</v>
      </c>
      <c r="AR2786" s="418" t="inlineStr"/>
      <c r="AS2786" s="418" t="inlineStr">
        <is>
          <t>ថ្លៃដឹកជញ្ជូន និងសេវា</t>
        </is>
      </c>
      <c r="AT2786" s="418" t="inlineStr">
        <is>
          <t>បានប្រកាសពន្ធ</t>
        </is>
      </c>
    </row>
    <row r="2787">
      <c r="A2787" s="417" t="n">
        <v>2778</v>
      </c>
      <c r="B2787" s="418" t="inlineStr">
        <is>
          <t>Customs Clearance Fee</t>
        </is>
      </c>
      <c r="C2787" s="418" t="inlineStr">
        <is>
          <t>ឃឺន + ណាហ្គែល</t>
        </is>
      </c>
      <c r="D2787" s="418" t="inlineStr">
        <is>
          <t>L001-100045189</t>
        </is>
      </c>
      <c r="E2787" s="418" t="inlineStr">
        <is>
          <t>PTI2226719</t>
        </is>
      </c>
      <c r="F2787" s="419" t="n">
        <v>44921</v>
      </c>
      <c r="G2787" s="420" t="n">
        <v>99540</v>
      </c>
      <c r="H2787" s="418" t="n"/>
      <c r="I2787" s="455" t="n">
        <v>99540</v>
      </c>
      <c r="J2787" s="418">
        <f>IF(L2787&lt;&gt;"",L2787,K2787)</f>
        <v/>
      </c>
      <c r="K2787" s="418">
        <f>IF(AND(T2787=TRUE, U2787=TRUE, V2787=TRUE), IF(W2787&lt;-0.05, "អនុញ្ញាត (អ្នកផ្គត់ផ្គង់ប្រកាសខ្វះ)", "បានប្រកាស (អនុញ្ញាត)"), IF(AND(T2787=FALSE, U2787=FALSE, V2787=FALSE), "ព្យួរទុក (មិនមានទិន្នន័យ)", "ប្រកាសខុស (ព្យួរទុក)"))</f>
        <v/>
      </c>
      <c r="L2787" s="418" t="inlineStr"/>
      <c r="M2787" s="418" t="inlineStr"/>
      <c r="N2787" s="455" t="n"/>
      <c r="O2787" s="455">
        <f>IF(W2787&lt;0,AI2787,I2787)</f>
        <v/>
      </c>
      <c r="P2787" s="455">
        <f>I2787-O2787</f>
        <v/>
      </c>
      <c r="Q2787" s="418" t="n"/>
      <c r="R2787" s="418" t="inlineStr">
        <is>
          <t>PTI2226719</t>
        </is>
      </c>
      <c r="S2787" s="418" t="inlineStr">
        <is>
          <t>PTI2226719</t>
        </is>
      </c>
      <c r="T2787" s="418">
        <f>R2787=S2787</f>
        <v/>
      </c>
      <c r="U2787" s="418">
        <f>AND(MONTH(F2787)=MONTH(Y2787), YEAR(F2787)=YEAR(Y2787))</f>
        <v/>
      </c>
      <c r="V2787" s="418">
        <f>AND(AC2787&lt;&gt;"", 'Company information'!D$4&lt;&gt;"", RIGHT(SUBSTITUTE(AC2787,"-",""),9)=RIGHT(SUBSTITUTE('Company information'!D$4,"-",""),9))</f>
        <v/>
      </c>
      <c r="W2787" s="418">
        <f>AI2787-I2787</f>
        <v/>
      </c>
      <c r="X2787" s="455" t="n"/>
      <c r="Y2787" s="419" t="n">
        <v>44921</v>
      </c>
      <c r="Z2787" s="418" t="inlineStr">
        <is>
          <t>PTI2226719</t>
        </is>
      </c>
      <c r="AA2787" s="418" t="inlineStr"/>
      <c r="AB2787" s="418" t="inlineStr">
        <is>
          <t>បុគ្គលជាប់អាករ</t>
        </is>
      </c>
      <c r="AC2787" s="418" t="inlineStr">
        <is>
          <t>L001-100067123</t>
        </is>
      </c>
      <c r="AD2787" s="418" t="inlineStr">
        <is>
          <t>រីឡាយអេប៊ល សូស អ៊ិនដាសស្រ្ទៀល (ខេមបូឌា)</t>
        </is>
      </c>
      <c r="AE2787" s="455" t="n">
        <v>1156651</v>
      </c>
      <c r="AF2787" s="455" t="n">
        <v>995401</v>
      </c>
      <c r="AG2787" s="455" t="n">
        <v>61710</v>
      </c>
      <c r="AH2787" s="455" t="n">
        <v>0</v>
      </c>
      <c r="AI2787" s="455" t="n">
        <v>99540</v>
      </c>
      <c r="AJ2787" s="455" t="n">
        <v>0</v>
      </c>
      <c r="AK2787" s="455" t="n">
        <v>0</v>
      </c>
      <c r="AL2787" s="455" t="n">
        <v>0</v>
      </c>
      <c r="AM2787" s="455" t="n">
        <v>0</v>
      </c>
      <c r="AN2787" s="455" t="n">
        <v>0</v>
      </c>
      <c r="AO2787" s="455" t="n">
        <v>0</v>
      </c>
      <c r="AP2787" s="455" t="n">
        <v>0</v>
      </c>
      <c r="AQ2787" s="455" t="n">
        <v>0</v>
      </c>
      <c r="AR2787" s="418" t="inlineStr"/>
      <c r="AS2787" s="418" t="inlineStr">
        <is>
          <t>ថ្លៃដឹកជញ្ជូន និងសេវា</t>
        </is>
      </c>
      <c r="AT2787" s="418" t="inlineStr">
        <is>
          <t>បានប្រកាសពន្ធ</t>
        </is>
      </c>
    </row>
    <row r="2788">
      <c r="A2788" s="417" t="n">
        <v>2779</v>
      </c>
      <c r="B2788" s="418" t="inlineStr">
        <is>
          <t>Customs Clearance Fee</t>
        </is>
      </c>
      <c r="C2788" s="418" t="inlineStr">
        <is>
          <t>ឃឺន + ណាហ្គែល</t>
        </is>
      </c>
      <c r="D2788" s="418" t="inlineStr">
        <is>
          <t>L001-100045189</t>
        </is>
      </c>
      <c r="E2788" s="418" t="inlineStr">
        <is>
          <t>PTI2226746</t>
        </is>
      </c>
      <c r="F2788" s="419" t="n">
        <v>44921</v>
      </c>
      <c r="G2788" s="420" t="n">
        <v>210618</v>
      </c>
      <c r="H2788" s="418" t="n"/>
      <c r="I2788" s="455" t="n">
        <v>210618</v>
      </c>
      <c r="J2788" s="418">
        <f>IF(L2788&lt;&gt;"",L2788,K2788)</f>
        <v/>
      </c>
      <c r="K2788" s="418">
        <f>IF(AND(T2788=TRUE, U2788=TRUE, V2788=TRUE), IF(W2788&lt;-0.05, "អនុញ្ញាត (អ្នកផ្គត់ផ្គង់ប្រកាសខ្វះ)", "បានប្រកាស (អនុញ្ញាត)"), IF(AND(T2788=FALSE, U2788=FALSE, V2788=FALSE), "ព្យួរទុក (មិនមានទិន្នន័យ)", "ប្រកាសខុស (ព្យួរទុក)"))</f>
        <v/>
      </c>
      <c r="L2788" s="418" t="inlineStr"/>
      <c r="M2788" s="418" t="inlineStr"/>
      <c r="N2788" s="455" t="n"/>
      <c r="O2788" s="455">
        <f>IF(W2788&lt;0,AI2788,I2788)</f>
        <v/>
      </c>
      <c r="P2788" s="455">
        <f>I2788-O2788</f>
        <v/>
      </c>
      <c r="Q2788" s="418" t="n"/>
      <c r="R2788" s="418" t="inlineStr">
        <is>
          <t>PTI2226746</t>
        </is>
      </c>
      <c r="S2788" s="418" t="inlineStr">
        <is>
          <t>PTI2226746</t>
        </is>
      </c>
      <c r="T2788" s="418">
        <f>R2788=S2788</f>
        <v/>
      </c>
      <c r="U2788" s="418">
        <f>AND(MONTH(F2788)=MONTH(Y2788), YEAR(F2788)=YEAR(Y2788))</f>
        <v/>
      </c>
      <c r="V2788" s="418">
        <f>AND(AC2788&lt;&gt;"", 'Company information'!D$4&lt;&gt;"", RIGHT(SUBSTITUTE(AC2788,"-",""),9)=RIGHT(SUBSTITUTE('Company information'!D$4,"-",""),9))</f>
        <v/>
      </c>
      <c r="W2788" s="418">
        <f>AI2788-I2788</f>
        <v/>
      </c>
      <c r="X2788" s="455" t="n"/>
      <c r="Y2788" s="419" t="n">
        <v>44921</v>
      </c>
      <c r="Z2788" s="418" t="inlineStr">
        <is>
          <t>PTI2226746</t>
        </is>
      </c>
      <c r="AA2788" s="418" t="inlineStr"/>
      <c r="AB2788" s="418" t="inlineStr">
        <is>
          <t>បុគ្គលជាប់អាករ</t>
        </is>
      </c>
      <c r="AC2788" s="418" t="inlineStr">
        <is>
          <t>L001-100067123</t>
        </is>
      </c>
      <c r="AD2788" s="418" t="inlineStr">
        <is>
          <t>រីឡាយអេប៊ល សូស អ៊ិនដាសស្រ្ទៀល (ខេមបូឌា)</t>
        </is>
      </c>
      <c r="AE2788" s="455" t="n">
        <v>2378509</v>
      </c>
      <c r="AF2788" s="455" t="n">
        <v>2106181</v>
      </c>
      <c r="AG2788" s="455" t="n">
        <v>61710</v>
      </c>
      <c r="AH2788" s="455" t="n">
        <v>0</v>
      </c>
      <c r="AI2788" s="455" t="n">
        <v>210618</v>
      </c>
      <c r="AJ2788" s="455" t="n">
        <v>0</v>
      </c>
      <c r="AK2788" s="455" t="n">
        <v>0</v>
      </c>
      <c r="AL2788" s="455" t="n">
        <v>0</v>
      </c>
      <c r="AM2788" s="455" t="n">
        <v>0</v>
      </c>
      <c r="AN2788" s="455" t="n">
        <v>0</v>
      </c>
      <c r="AO2788" s="455" t="n">
        <v>0</v>
      </c>
      <c r="AP2788" s="455" t="n">
        <v>0</v>
      </c>
      <c r="AQ2788" s="455" t="n">
        <v>0</v>
      </c>
      <c r="AR2788" s="418" t="inlineStr"/>
      <c r="AS2788" s="418" t="inlineStr">
        <is>
          <t>ថ្លៃដឹកជញ្ជូន និងសេវា</t>
        </is>
      </c>
      <c r="AT2788" s="418" t="inlineStr">
        <is>
          <t>បានប្រកាសពន្ធ</t>
        </is>
      </c>
    </row>
    <row r="2789">
      <c r="A2789" s="417" t="n">
        <v>2780</v>
      </c>
      <c r="B2789" s="418" t="inlineStr">
        <is>
          <t>Customs Clearance Fee and OT Charge Document</t>
        </is>
      </c>
      <c r="C2789" s="418" t="inlineStr">
        <is>
          <t>ឃឺន + ណាហ្គែល</t>
        </is>
      </c>
      <c r="D2789" s="418" t="inlineStr">
        <is>
          <t>L001-100045189</t>
        </is>
      </c>
      <c r="E2789" s="418" t="inlineStr">
        <is>
          <t>PTI2226745</t>
        </is>
      </c>
      <c r="F2789" s="419" t="n">
        <v>44921</v>
      </c>
      <c r="G2789" s="420" t="n">
        <v>127598</v>
      </c>
      <c r="H2789" s="418" t="n"/>
      <c r="I2789" s="455" t="n">
        <v>127598</v>
      </c>
      <c r="J2789" s="418">
        <f>IF(L2789&lt;&gt;"",L2789,K2789)</f>
        <v/>
      </c>
      <c r="K2789" s="418">
        <f>IF(AND(T2789=TRUE, U2789=TRUE, V2789=TRUE), IF(W2789&lt;-0.05, "អនុញ្ញាត (អ្នកផ្គត់ផ្គង់ប្រកាសខ្វះ)", "បានប្រកាស (អនុញ្ញាត)"), IF(AND(T2789=FALSE, U2789=FALSE, V2789=FALSE), "ព្យួរទុក (មិនមានទិន្នន័យ)", "ប្រកាសខុស (ព្យួរទុក)"))</f>
        <v/>
      </c>
      <c r="L2789" s="418" t="inlineStr"/>
      <c r="M2789" s="418" t="inlineStr"/>
      <c r="N2789" s="455" t="n"/>
      <c r="O2789" s="455">
        <f>IF(W2789&lt;0,AI2789,I2789)</f>
        <v/>
      </c>
      <c r="P2789" s="455">
        <f>I2789-O2789</f>
        <v/>
      </c>
      <c r="Q2789" s="418" t="n"/>
      <c r="R2789" s="418" t="inlineStr">
        <is>
          <t>PTI2226745</t>
        </is>
      </c>
      <c r="S2789" s="418" t="inlineStr">
        <is>
          <t>PTI2226745</t>
        </is>
      </c>
      <c r="T2789" s="418">
        <f>R2789=S2789</f>
        <v/>
      </c>
      <c r="U2789" s="418">
        <f>AND(MONTH(F2789)=MONTH(Y2789), YEAR(F2789)=YEAR(Y2789))</f>
        <v/>
      </c>
      <c r="V2789" s="418">
        <f>AND(AC2789&lt;&gt;"", 'Company information'!D$4&lt;&gt;"", RIGHT(SUBSTITUTE(AC2789,"-",""),9)=RIGHT(SUBSTITUTE('Company information'!D$4,"-",""),9))</f>
        <v/>
      </c>
      <c r="W2789" s="418">
        <f>AI2789-I2789</f>
        <v/>
      </c>
      <c r="X2789" s="455" t="n"/>
      <c r="Y2789" s="419" t="n">
        <v>44921</v>
      </c>
      <c r="Z2789" s="418" t="inlineStr">
        <is>
          <t>PTI2226745</t>
        </is>
      </c>
      <c r="AA2789" s="418" t="inlineStr"/>
      <c r="AB2789" s="418" t="inlineStr">
        <is>
          <t>បុគ្គលជាប់អាករ</t>
        </is>
      </c>
      <c r="AC2789" s="418" t="inlineStr">
        <is>
          <t>L001-100067123</t>
        </is>
      </c>
      <c r="AD2789" s="418" t="inlineStr">
        <is>
          <t>រីឡាយអេប៊ល សូស អ៊ិនដាសស្រ្ទៀល (ខេមបូឌា)</t>
        </is>
      </c>
      <c r="AE2789" s="455" t="n">
        <v>1465283</v>
      </c>
      <c r="AF2789" s="455" t="n">
        <v>1275975</v>
      </c>
      <c r="AG2789" s="455" t="n">
        <v>61710</v>
      </c>
      <c r="AH2789" s="455" t="n">
        <v>0</v>
      </c>
      <c r="AI2789" s="455" t="n">
        <v>127598</v>
      </c>
      <c r="AJ2789" s="455" t="n">
        <v>0</v>
      </c>
      <c r="AK2789" s="455" t="n">
        <v>0</v>
      </c>
      <c r="AL2789" s="455" t="n">
        <v>0</v>
      </c>
      <c r="AM2789" s="455" t="n">
        <v>0</v>
      </c>
      <c r="AN2789" s="455" t="n">
        <v>0</v>
      </c>
      <c r="AO2789" s="455" t="n">
        <v>0</v>
      </c>
      <c r="AP2789" s="455" t="n">
        <v>0</v>
      </c>
      <c r="AQ2789" s="455" t="n">
        <v>0</v>
      </c>
      <c r="AR2789" s="418" t="inlineStr"/>
      <c r="AS2789" s="418" t="inlineStr">
        <is>
          <t>ថ្លៃដឹកជញ្ជូន និងសេវា</t>
        </is>
      </c>
      <c r="AT2789" s="418" t="inlineStr">
        <is>
          <t>បានប្រកាសពន្ធ</t>
        </is>
      </c>
    </row>
    <row r="2790">
      <c r="A2790" s="417" t="n">
        <v>2781</v>
      </c>
      <c r="B2790" s="418" t="inlineStr">
        <is>
          <t>Customs Clearance Fee</t>
        </is>
      </c>
      <c r="C2790" s="418" t="inlineStr">
        <is>
          <t>ឃឺន + ណាហ្គែល</t>
        </is>
      </c>
      <c r="D2790" s="418" t="inlineStr">
        <is>
          <t>L001-100045189</t>
        </is>
      </c>
      <c r="E2790" s="418" t="inlineStr">
        <is>
          <t>PTI2226744</t>
        </is>
      </c>
      <c r="F2790" s="419" t="n">
        <v>44921</v>
      </c>
      <c r="G2790" s="420" t="n">
        <v>105072</v>
      </c>
      <c r="H2790" s="418" t="n"/>
      <c r="I2790" s="455" t="n">
        <v>105072</v>
      </c>
      <c r="J2790" s="418">
        <f>IF(L2790&lt;&gt;"",L2790,K2790)</f>
        <v/>
      </c>
      <c r="K2790" s="418">
        <f>IF(AND(T2790=TRUE, U2790=TRUE, V2790=TRUE), IF(W2790&lt;-0.05, "អនុញ្ញាត (អ្នកផ្គត់ផ្គង់ប្រកាសខ្វះ)", "បានប្រកាស (អនុញ្ញាត)"), IF(AND(T2790=FALSE, U2790=FALSE, V2790=FALSE), "ព្យួរទុក (មិនមានទិន្នន័យ)", "ប្រកាសខុស (ព្យួរទុក)"))</f>
        <v/>
      </c>
      <c r="L2790" s="418" t="inlineStr"/>
      <c r="M2790" s="418" t="inlineStr"/>
      <c r="N2790" s="455" t="n"/>
      <c r="O2790" s="455">
        <f>IF(W2790&lt;0,AI2790,I2790)</f>
        <v/>
      </c>
      <c r="P2790" s="455">
        <f>I2790-O2790</f>
        <v/>
      </c>
      <c r="Q2790" s="418" t="n"/>
      <c r="R2790" s="418" t="inlineStr">
        <is>
          <t>PTI2226744</t>
        </is>
      </c>
      <c r="S2790" s="418" t="inlineStr">
        <is>
          <t>PTI2226744</t>
        </is>
      </c>
      <c r="T2790" s="418">
        <f>R2790=S2790</f>
        <v/>
      </c>
      <c r="U2790" s="418">
        <f>AND(MONTH(F2790)=MONTH(Y2790), YEAR(F2790)=YEAR(Y2790))</f>
        <v/>
      </c>
      <c r="V2790" s="418">
        <f>AND(AC2790&lt;&gt;"", 'Company information'!D$4&lt;&gt;"", RIGHT(SUBSTITUTE(AC2790,"-",""),9)=RIGHT(SUBSTITUTE('Company information'!D$4,"-",""),9))</f>
        <v/>
      </c>
      <c r="W2790" s="418">
        <f>AI2790-I2790</f>
        <v/>
      </c>
      <c r="X2790" s="455" t="n"/>
      <c r="Y2790" s="419" t="n">
        <v>44921</v>
      </c>
      <c r="Z2790" s="418" t="inlineStr">
        <is>
          <t>PTI2226744</t>
        </is>
      </c>
      <c r="AA2790" s="418" t="inlineStr"/>
      <c r="AB2790" s="418" t="inlineStr">
        <is>
          <t>បុគ្គលជាប់អាករ</t>
        </is>
      </c>
      <c r="AC2790" s="418" t="inlineStr">
        <is>
          <t>L001-100067123</t>
        </is>
      </c>
      <c r="AD2790" s="418" t="inlineStr">
        <is>
          <t>រីឡាយអេប៊ល សូស អ៊ិនដាសស្រ្ទៀល (ខេមបូឌា)</t>
        </is>
      </c>
      <c r="AE2790" s="455" t="n">
        <v>1217497</v>
      </c>
      <c r="AF2790" s="455" t="n">
        <v>1050715</v>
      </c>
      <c r="AG2790" s="455" t="n">
        <v>61710</v>
      </c>
      <c r="AH2790" s="455" t="n">
        <v>0</v>
      </c>
      <c r="AI2790" s="455" t="n">
        <v>105072</v>
      </c>
      <c r="AJ2790" s="455" t="n">
        <v>0</v>
      </c>
      <c r="AK2790" s="455" t="n">
        <v>0</v>
      </c>
      <c r="AL2790" s="455" t="n">
        <v>0</v>
      </c>
      <c r="AM2790" s="455" t="n">
        <v>0</v>
      </c>
      <c r="AN2790" s="455" t="n">
        <v>0</v>
      </c>
      <c r="AO2790" s="455" t="n">
        <v>0</v>
      </c>
      <c r="AP2790" s="455" t="n">
        <v>0</v>
      </c>
      <c r="AQ2790" s="455" t="n">
        <v>0</v>
      </c>
      <c r="AR2790" s="418" t="inlineStr"/>
      <c r="AS2790" s="418" t="inlineStr">
        <is>
          <t>ថ្លៃដឹកជញ្ជូន និងសេវា</t>
        </is>
      </c>
      <c r="AT2790" s="418" t="inlineStr">
        <is>
          <t>បានប្រកាសពន្ធ</t>
        </is>
      </c>
    </row>
    <row r="2791">
      <c r="A2791" s="417" t="n">
        <v>2782</v>
      </c>
      <c r="B2791" s="418" t="inlineStr">
        <is>
          <t>Customs Clearance Fee and OT Charge Document</t>
        </is>
      </c>
      <c r="C2791" s="418" t="inlineStr">
        <is>
          <t>ឃឺន + ណាហ្គែល</t>
        </is>
      </c>
      <c r="D2791" s="418" t="inlineStr">
        <is>
          <t>L001-100045189</t>
        </is>
      </c>
      <c r="E2791" s="418" t="inlineStr">
        <is>
          <t>PTI2226929</t>
        </is>
      </c>
      <c r="F2791" s="419" t="n">
        <v>44922</v>
      </c>
      <c r="G2791" s="420" t="n">
        <v>127478</v>
      </c>
      <c r="H2791" s="418" t="n"/>
      <c r="I2791" s="455" t="n">
        <v>127478</v>
      </c>
      <c r="J2791" s="418">
        <f>IF(L2791&lt;&gt;"",L2791,K2791)</f>
        <v/>
      </c>
      <c r="K2791" s="418">
        <f>IF(AND(T2791=TRUE, U2791=TRUE, V2791=TRUE), IF(W2791&lt;-0.05, "អនុញ្ញាត (អ្នកផ្គត់ផ្គង់ប្រកាសខ្វះ)", "បានប្រកាស (អនុញ្ញាត)"), IF(AND(T2791=FALSE, U2791=FALSE, V2791=FALSE), "ព្យួរទុក (មិនមានទិន្នន័យ)", "ប្រកាសខុស (ព្យួរទុក)"))</f>
        <v/>
      </c>
      <c r="L2791" s="418" t="inlineStr"/>
      <c r="M2791" s="418" t="inlineStr"/>
      <c r="N2791" s="455" t="n"/>
      <c r="O2791" s="455">
        <f>IF(W2791&lt;0,AI2791,I2791)</f>
        <v/>
      </c>
      <c r="P2791" s="455">
        <f>I2791-O2791</f>
        <v/>
      </c>
      <c r="Q2791" s="418" t="n"/>
      <c r="R2791" s="418" t="inlineStr">
        <is>
          <t>PTI2226929</t>
        </is>
      </c>
      <c r="S2791" s="418" t="inlineStr">
        <is>
          <t>PTI2226929</t>
        </is>
      </c>
      <c r="T2791" s="418">
        <f>R2791=S2791</f>
        <v/>
      </c>
      <c r="U2791" s="418">
        <f>AND(MONTH(F2791)=MONTH(Y2791), YEAR(F2791)=YEAR(Y2791))</f>
        <v/>
      </c>
      <c r="V2791" s="418">
        <f>AND(AC2791&lt;&gt;"", 'Company information'!D$4&lt;&gt;"", RIGHT(SUBSTITUTE(AC2791,"-",""),9)=RIGHT(SUBSTITUTE('Company information'!D$4,"-",""),9))</f>
        <v/>
      </c>
      <c r="W2791" s="418">
        <f>AI2791-I2791</f>
        <v/>
      </c>
      <c r="X2791" s="455" t="n"/>
      <c r="Y2791" s="419" t="n">
        <v>44922</v>
      </c>
      <c r="Z2791" s="418" t="inlineStr">
        <is>
          <t>PTI2226929</t>
        </is>
      </c>
      <c r="AA2791" s="418" t="inlineStr"/>
      <c r="AB2791" s="418" t="inlineStr">
        <is>
          <t>បុគ្គលជាប់អាករ</t>
        </is>
      </c>
      <c r="AC2791" s="418" t="inlineStr">
        <is>
          <t>L001-100067123</t>
        </is>
      </c>
      <c r="AD2791" s="418" t="inlineStr">
        <is>
          <t>រីឡាយអេប៊ល សូស អ៊ិនដាសស្រ្ទៀល (ខេមបូឌា)</t>
        </is>
      </c>
      <c r="AE2791" s="455" t="n">
        <v>1458824</v>
      </c>
      <c r="AF2791" s="455" t="n">
        <v>1274778</v>
      </c>
      <c r="AG2791" s="455" t="n">
        <v>56568</v>
      </c>
      <c r="AH2791" s="455" t="n">
        <v>0</v>
      </c>
      <c r="AI2791" s="455" t="n">
        <v>127478</v>
      </c>
      <c r="AJ2791" s="455" t="n">
        <v>0</v>
      </c>
      <c r="AK2791" s="455" t="n">
        <v>0</v>
      </c>
      <c r="AL2791" s="455" t="n">
        <v>0</v>
      </c>
      <c r="AM2791" s="455" t="n">
        <v>0</v>
      </c>
      <c r="AN2791" s="455" t="n">
        <v>0</v>
      </c>
      <c r="AO2791" s="455" t="n">
        <v>0</v>
      </c>
      <c r="AP2791" s="455" t="n">
        <v>0</v>
      </c>
      <c r="AQ2791" s="455" t="n">
        <v>0</v>
      </c>
      <c r="AR2791" s="418" t="inlineStr"/>
      <c r="AS2791" s="418" t="inlineStr">
        <is>
          <t>ថ្លៃដឹកជញ្ជូន និងសេវា</t>
        </is>
      </c>
      <c r="AT2791" s="418" t="inlineStr">
        <is>
          <t>បានប្រកាសពន្ធ</t>
        </is>
      </c>
    </row>
    <row r="2792">
      <c r="A2792" s="417" t="n">
        <v>2783</v>
      </c>
      <c r="B2792" s="418" t="inlineStr">
        <is>
          <t>Customs Clearance Fee and OT Charge Document</t>
        </is>
      </c>
      <c r="C2792" s="418" t="inlineStr">
        <is>
          <t>ឃឺន + ណាហ្គែល</t>
        </is>
      </c>
      <c r="D2792" s="418" t="inlineStr">
        <is>
          <t>L001-100045189</t>
        </is>
      </c>
      <c r="E2792" s="418" t="inlineStr">
        <is>
          <t>PTI2226926</t>
        </is>
      </c>
      <c r="F2792" s="419" t="n">
        <v>44922</v>
      </c>
      <c r="G2792" s="420" t="n">
        <v>123420</v>
      </c>
      <c r="H2792" s="418" t="n"/>
      <c r="I2792" s="455" t="n">
        <v>123420</v>
      </c>
      <c r="J2792" s="418">
        <f>IF(L2792&lt;&gt;"",L2792,K2792)</f>
        <v/>
      </c>
      <c r="K2792" s="418">
        <f>IF(AND(T2792=TRUE, U2792=TRUE, V2792=TRUE), IF(W2792&lt;-0.05, "អនុញ្ញាត (អ្នកផ្គត់ផ្គង់ប្រកាសខ្វះ)", "បានប្រកាស (អនុញ្ញាត)"), IF(AND(T2792=FALSE, U2792=FALSE, V2792=FALSE), "ព្យួរទុក (មិនមានទិន្នន័យ)", "ប្រកាសខុស (ព្យួរទុក)"))</f>
        <v/>
      </c>
      <c r="L2792" s="418" t="inlineStr"/>
      <c r="M2792" s="418" t="inlineStr"/>
      <c r="N2792" s="455" t="n"/>
      <c r="O2792" s="455">
        <f>IF(W2792&lt;0,AI2792,I2792)</f>
        <v/>
      </c>
      <c r="P2792" s="455">
        <f>I2792-O2792</f>
        <v/>
      </c>
      <c r="Q2792" s="418" t="n"/>
      <c r="R2792" s="418" t="inlineStr">
        <is>
          <t>PTI2226926</t>
        </is>
      </c>
      <c r="S2792" s="418" t="inlineStr">
        <is>
          <t>PTI2226926</t>
        </is>
      </c>
      <c r="T2792" s="418">
        <f>R2792=S2792</f>
        <v/>
      </c>
      <c r="U2792" s="418">
        <f>AND(MONTH(F2792)=MONTH(Y2792), YEAR(F2792)=YEAR(Y2792))</f>
        <v/>
      </c>
      <c r="V2792" s="418">
        <f>AND(AC2792&lt;&gt;"", 'Company information'!D$4&lt;&gt;"", RIGHT(SUBSTITUTE(AC2792,"-",""),9)=RIGHT(SUBSTITUTE('Company information'!D$4,"-",""),9))</f>
        <v/>
      </c>
      <c r="W2792" s="418">
        <f>AI2792-I2792</f>
        <v/>
      </c>
      <c r="X2792" s="455" t="n"/>
      <c r="Y2792" s="419" t="n">
        <v>44922</v>
      </c>
      <c r="Z2792" s="418" t="inlineStr">
        <is>
          <t>PTI2226926</t>
        </is>
      </c>
      <c r="AA2792" s="418" t="inlineStr"/>
      <c r="AB2792" s="418" t="inlineStr">
        <is>
          <t>បុគ្គលជាប់អាករ</t>
        </is>
      </c>
      <c r="AC2792" s="418" t="inlineStr">
        <is>
          <t>L001-100067123</t>
        </is>
      </c>
      <c r="AD2792" s="418" t="inlineStr">
        <is>
          <t>រីឡាយអេប៊ល សូស អ៊ិនដាសស្រ្ទៀល (ខេមបូឌា)</t>
        </is>
      </c>
      <c r="AE2792" s="455" t="n">
        <v>1414188</v>
      </c>
      <c r="AF2792" s="455" t="n">
        <v>1234200</v>
      </c>
      <c r="AG2792" s="455" t="n">
        <v>56568</v>
      </c>
      <c r="AH2792" s="455" t="n">
        <v>0</v>
      </c>
      <c r="AI2792" s="455" t="n">
        <v>123420</v>
      </c>
      <c r="AJ2792" s="455" t="n">
        <v>0</v>
      </c>
      <c r="AK2792" s="455" t="n">
        <v>0</v>
      </c>
      <c r="AL2792" s="455" t="n">
        <v>0</v>
      </c>
      <c r="AM2792" s="455" t="n">
        <v>0</v>
      </c>
      <c r="AN2792" s="455" t="n">
        <v>0</v>
      </c>
      <c r="AO2792" s="455" t="n">
        <v>0</v>
      </c>
      <c r="AP2792" s="455" t="n">
        <v>0</v>
      </c>
      <c r="AQ2792" s="455" t="n">
        <v>0</v>
      </c>
      <c r="AR2792" s="418" t="inlineStr"/>
      <c r="AS2792" s="418" t="inlineStr">
        <is>
          <t>ថ្លៃដឹកជញ្ជូន និងសេវា</t>
        </is>
      </c>
      <c r="AT2792" s="418" t="inlineStr">
        <is>
          <t>បានប្រកាសពន្ធ</t>
        </is>
      </c>
    </row>
    <row r="2793">
      <c r="A2793" s="417" t="n">
        <v>2784</v>
      </c>
      <c r="B2793" s="418" t="inlineStr">
        <is>
          <t>Customs Clearance Fee and OT Charge Document</t>
        </is>
      </c>
      <c r="C2793" s="418" t="inlineStr">
        <is>
          <t>ឃឺន + ណាហ្គែល</t>
        </is>
      </c>
      <c r="D2793" s="418" t="inlineStr">
        <is>
          <t>L001-100045189</t>
        </is>
      </c>
      <c r="E2793" s="418" t="inlineStr">
        <is>
          <t>PTI2226937</t>
        </is>
      </c>
      <c r="F2793" s="419" t="n">
        <v>44922</v>
      </c>
      <c r="G2793" s="420" t="n">
        <v>127919</v>
      </c>
      <c r="H2793" s="418" t="n"/>
      <c r="I2793" s="455" t="n">
        <v>127919</v>
      </c>
      <c r="J2793" s="418">
        <f>IF(L2793&lt;&gt;"",L2793,K2793)</f>
        <v/>
      </c>
      <c r="K2793" s="418">
        <f>IF(AND(T2793=TRUE, U2793=TRUE, V2793=TRUE), IF(W2793&lt;-0.05, "អនុញ្ញាត (អ្នកផ្គត់ផ្គង់ប្រកាសខ្វះ)", "បានប្រកាស (អនុញ្ញាត)"), IF(AND(T2793=FALSE, U2793=FALSE, V2793=FALSE), "ព្យួរទុក (មិនមានទិន្នន័យ)", "ប្រកាសខុស (ព្យួរទុក)"))</f>
        <v/>
      </c>
      <c r="L2793" s="418" t="inlineStr"/>
      <c r="M2793" s="418" t="inlineStr"/>
      <c r="N2793" s="455" t="n"/>
      <c r="O2793" s="455">
        <f>IF(W2793&lt;0,AI2793,I2793)</f>
        <v/>
      </c>
      <c r="P2793" s="455">
        <f>I2793-O2793</f>
        <v/>
      </c>
      <c r="Q2793" s="418" t="n"/>
      <c r="R2793" s="418" t="inlineStr">
        <is>
          <t>PTI2226937</t>
        </is>
      </c>
      <c r="S2793" s="418" t="inlineStr">
        <is>
          <t>PTI2226937</t>
        </is>
      </c>
      <c r="T2793" s="418">
        <f>R2793=S2793</f>
        <v/>
      </c>
      <c r="U2793" s="418">
        <f>AND(MONTH(F2793)=MONTH(Y2793), YEAR(F2793)=YEAR(Y2793))</f>
        <v/>
      </c>
      <c r="V2793" s="418">
        <f>AND(AC2793&lt;&gt;"", 'Company information'!D$4&lt;&gt;"", RIGHT(SUBSTITUTE(AC2793,"-",""),9)=RIGHT(SUBSTITUTE('Company information'!D$4,"-",""),9))</f>
        <v/>
      </c>
      <c r="W2793" s="418">
        <f>AI2793-I2793</f>
        <v/>
      </c>
      <c r="X2793" s="455" t="n"/>
      <c r="Y2793" s="419" t="n">
        <v>44922</v>
      </c>
      <c r="Z2793" s="418" t="inlineStr">
        <is>
          <t>PTI2226937</t>
        </is>
      </c>
      <c r="AA2793" s="418" t="inlineStr"/>
      <c r="AB2793" s="418" t="inlineStr">
        <is>
          <t>បុគ្គលជាប់អាករ</t>
        </is>
      </c>
      <c r="AC2793" s="418" t="inlineStr">
        <is>
          <t>L001-100067123</t>
        </is>
      </c>
      <c r="AD2793" s="418" t="inlineStr">
        <is>
          <t>រីឡាយអេប៊ល សូស អ៊ិនដាសស្រ្ទៀល (ខេមបូឌា)</t>
        </is>
      </c>
      <c r="AE2793" s="455" t="n">
        <v>1463679</v>
      </c>
      <c r="AF2793" s="455" t="n">
        <v>1279192</v>
      </c>
      <c r="AG2793" s="455" t="n">
        <v>56568</v>
      </c>
      <c r="AH2793" s="455" t="n">
        <v>0</v>
      </c>
      <c r="AI2793" s="455" t="n">
        <v>127919</v>
      </c>
      <c r="AJ2793" s="455" t="n">
        <v>0</v>
      </c>
      <c r="AK2793" s="455" t="n">
        <v>0</v>
      </c>
      <c r="AL2793" s="455" t="n">
        <v>0</v>
      </c>
      <c r="AM2793" s="455" t="n">
        <v>0</v>
      </c>
      <c r="AN2793" s="455" t="n">
        <v>0</v>
      </c>
      <c r="AO2793" s="455" t="n">
        <v>0</v>
      </c>
      <c r="AP2793" s="455" t="n">
        <v>0</v>
      </c>
      <c r="AQ2793" s="455" t="n">
        <v>0</v>
      </c>
      <c r="AR2793" s="418" t="inlineStr"/>
      <c r="AS2793" s="418" t="inlineStr">
        <is>
          <t>ថ្លៃដឹកជញ្ជូន និងសេវា</t>
        </is>
      </c>
      <c r="AT2793" s="418" t="inlineStr">
        <is>
          <t>បានប្រកាសពន្ធ</t>
        </is>
      </c>
    </row>
    <row r="2794">
      <c r="A2794" s="417" t="n">
        <v>2785</v>
      </c>
      <c r="B2794" s="418" t="inlineStr">
        <is>
          <t>Customs Clearance Fee</t>
        </is>
      </c>
      <c r="C2794" s="418" t="inlineStr">
        <is>
          <t>ឃឺន + ណាហ្គែល</t>
        </is>
      </c>
      <c r="D2794" s="418" t="inlineStr">
        <is>
          <t>L001-100045189</t>
        </is>
      </c>
      <c r="E2794" s="418" t="inlineStr">
        <is>
          <t>PTI2226934</t>
        </is>
      </c>
      <c r="F2794" s="419" t="n">
        <v>44922</v>
      </c>
      <c r="G2794" s="420" t="n">
        <v>136491</v>
      </c>
      <c r="H2794" s="418" t="n"/>
      <c r="I2794" s="455" t="n">
        <v>136491</v>
      </c>
      <c r="J2794" s="418">
        <f>IF(L2794&lt;&gt;"",L2794,K2794)</f>
        <v/>
      </c>
      <c r="K2794" s="418">
        <f>IF(AND(T2794=TRUE, U2794=TRUE, V2794=TRUE), IF(W2794&lt;-0.05, "អនុញ្ញាត (អ្នកផ្គត់ផ្គង់ប្រកាសខ្វះ)", "បានប្រកាស (អនុញ្ញាត)"), IF(AND(T2794=FALSE, U2794=FALSE, V2794=FALSE), "ព្យួរទុក (មិនមានទិន្នន័យ)", "ប្រកាសខុស (ព្យួរទុក)"))</f>
        <v/>
      </c>
      <c r="L2794" s="418" t="inlineStr"/>
      <c r="M2794" s="418" t="inlineStr"/>
      <c r="N2794" s="455" t="n"/>
      <c r="O2794" s="455">
        <f>IF(W2794&lt;0,AI2794,I2794)</f>
        <v/>
      </c>
      <c r="P2794" s="455">
        <f>I2794-O2794</f>
        <v/>
      </c>
      <c r="Q2794" s="418" t="n"/>
      <c r="R2794" s="418" t="inlineStr">
        <is>
          <t>PTI2226934</t>
        </is>
      </c>
      <c r="S2794" s="418" t="inlineStr">
        <is>
          <t>PTI2226934</t>
        </is>
      </c>
      <c r="T2794" s="418">
        <f>R2794=S2794</f>
        <v/>
      </c>
      <c r="U2794" s="418">
        <f>AND(MONTH(F2794)=MONTH(Y2794), YEAR(F2794)=YEAR(Y2794))</f>
        <v/>
      </c>
      <c r="V2794" s="418">
        <f>AND(AC2794&lt;&gt;"", 'Company information'!D$4&lt;&gt;"", RIGHT(SUBSTITUTE(AC2794,"-",""),9)=RIGHT(SUBSTITUTE('Company information'!D$4,"-",""),9))</f>
        <v/>
      </c>
      <c r="W2794" s="418">
        <f>AI2794-I2794</f>
        <v/>
      </c>
      <c r="X2794" s="455" t="n"/>
      <c r="Y2794" s="419" t="n">
        <v>44922</v>
      </c>
      <c r="Z2794" s="418" t="inlineStr">
        <is>
          <t>PTI2226934</t>
        </is>
      </c>
      <c r="AA2794" s="418" t="inlineStr"/>
      <c r="AB2794" s="418" t="inlineStr">
        <is>
          <t>បុគ្គលជាប់អាករ</t>
        </is>
      </c>
      <c r="AC2794" s="418" t="inlineStr">
        <is>
          <t>L001-100067123</t>
        </is>
      </c>
      <c r="AD2794" s="418" t="inlineStr">
        <is>
          <t>រីឡាយអេប៊ល សូស អ៊ិនដាសស្រ្ទៀល (ខេមបូឌា)</t>
        </is>
      </c>
      <c r="AE2794" s="455" t="n">
        <v>1557972</v>
      </c>
      <c r="AF2794" s="455" t="n">
        <v>1364913</v>
      </c>
      <c r="AG2794" s="455" t="n">
        <v>56568</v>
      </c>
      <c r="AH2794" s="455" t="n">
        <v>0</v>
      </c>
      <c r="AI2794" s="455" t="n">
        <v>136491</v>
      </c>
      <c r="AJ2794" s="455" t="n">
        <v>0</v>
      </c>
      <c r="AK2794" s="455" t="n">
        <v>0</v>
      </c>
      <c r="AL2794" s="455" t="n">
        <v>0</v>
      </c>
      <c r="AM2794" s="455" t="n">
        <v>0</v>
      </c>
      <c r="AN2794" s="455" t="n">
        <v>0</v>
      </c>
      <c r="AO2794" s="455" t="n">
        <v>0</v>
      </c>
      <c r="AP2794" s="455" t="n">
        <v>0</v>
      </c>
      <c r="AQ2794" s="455" t="n">
        <v>0</v>
      </c>
      <c r="AR2794" s="418" t="inlineStr"/>
      <c r="AS2794" s="418" t="inlineStr">
        <is>
          <t>ថ្លៃដឹកជញ្ជូន និងសេវា</t>
        </is>
      </c>
      <c r="AT2794" s="418" t="inlineStr">
        <is>
          <t>បានប្រកាសពន្ធ</t>
        </is>
      </c>
    </row>
    <row r="2795">
      <c r="A2795" s="417" t="n">
        <v>2786</v>
      </c>
      <c r="B2795" s="418" t="inlineStr">
        <is>
          <t>Customs Clearance Fee and Custroms Handling Fee Wrong HAWB</t>
        </is>
      </c>
      <c r="C2795" s="418" t="inlineStr">
        <is>
          <t>ឃឺន + ណាហ្គែល</t>
        </is>
      </c>
      <c r="D2795" s="418" t="inlineStr">
        <is>
          <t>L001-100045189</t>
        </is>
      </c>
      <c r="E2795" s="418" t="inlineStr">
        <is>
          <t>PTI2226932</t>
        </is>
      </c>
      <c r="F2795" s="419" t="n">
        <v>44922</v>
      </c>
      <c r="G2795" s="420" t="n">
        <v>123420</v>
      </c>
      <c r="H2795" s="418" t="n"/>
      <c r="I2795" s="455" t="n">
        <v>123420</v>
      </c>
      <c r="J2795" s="418">
        <f>IF(L2795&lt;&gt;"",L2795,K2795)</f>
        <v/>
      </c>
      <c r="K2795" s="418">
        <f>IF(AND(T2795=TRUE, U2795=TRUE, V2795=TRUE), IF(W2795&lt;-0.05, "អនុញ្ញាត (អ្នកផ្គត់ផ្គង់ប្រកាសខ្វះ)", "បានប្រកាស (អនុញ្ញាត)"), IF(AND(T2795=FALSE, U2795=FALSE, V2795=FALSE), "ព្យួរទុក (មិនមានទិន្នន័យ)", "ប្រកាសខុស (ព្យួរទុក)"))</f>
        <v/>
      </c>
      <c r="L2795" s="418" t="inlineStr"/>
      <c r="M2795" s="418" t="inlineStr"/>
      <c r="N2795" s="455" t="n"/>
      <c r="O2795" s="455">
        <f>IF(W2795&lt;0,AI2795,I2795)</f>
        <v/>
      </c>
      <c r="P2795" s="455">
        <f>I2795-O2795</f>
        <v/>
      </c>
      <c r="Q2795" s="418" t="n"/>
      <c r="R2795" s="418" t="inlineStr">
        <is>
          <t>PTI2226932</t>
        </is>
      </c>
      <c r="S2795" s="418" t="inlineStr">
        <is>
          <t>PTI2226932</t>
        </is>
      </c>
      <c r="T2795" s="418">
        <f>R2795=S2795</f>
        <v/>
      </c>
      <c r="U2795" s="418">
        <f>AND(MONTH(F2795)=MONTH(Y2795), YEAR(F2795)=YEAR(Y2795))</f>
        <v/>
      </c>
      <c r="V2795" s="418">
        <f>AND(AC2795&lt;&gt;"", 'Company information'!D$4&lt;&gt;"", RIGHT(SUBSTITUTE(AC2795,"-",""),9)=RIGHT(SUBSTITUTE('Company information'!D$4,"-",""),9))</f>
        <v/>
      </c>
      <c r="W2795" s="418">
        <f>AI2795-I2795</f>
        <v/>
      </c>
      <c r="X2795" s="455" t="n"/>
      <c r="Y2795" s="419" t="n">
        <v>44922</v>
      </c>
      <c r="Z2795" s="418" t="inlineStr">
        <is>
          <t>PTI2226932</t>
        </is>
      </c>
      <c r="AA2795" s="418" t="inlineStr"/>
      <c r="AB2795" s="418" t="inlineStr">
        <is>
          <t>បុគ្គលជាប់អាករ</t>
        </is>
      </c>
      <c r="AC2795" s="418" t="inlineStr">
        <is>
          <t>L001-100067123</t>
        </is>
      </c>
      <c r="AD2795" s="418" t="inlineStr">
        <is>
          <t>រីឡាយអេប៊ល សូស អ៊ិនដាសស្រ្ទៀល (ខេមបូឌា)</t>
        </is>
      </c>
      <c r="AE2795" s="455" t="n">
        <v>1414188</v>
      </c>
      <c r="AF2795" s="455" t="n">
        <v>1234200</v>
      </c>
      <c r="AG2795" s="455" t="n">
        <v>56568</v>
      </c>
      <c r="AH2795" s="455" t="n">
        <v>0</v>
      </c>
      <c r="AI2795" s="455" t="n">
        <v>123420</v>
      </c>
      <c r="AJ2795" s="455" t="n">
        <v>0</v>
      </c>
      <c r="AK2795" s="455" t="n">
        <v>0</v>
      </c>
      <c r="AL2795" s="455" t="n">
        <v>0</v>
      </c>
      <c r="AM2795" s="455" t="n">
        <v>0</v>
      </c>
      <c r="AN2795" s="455" t="n">
        <v>0</v>
      </c>
      <c r="AO2795" s="455" t="n">
        <v>0</v>
      </c>
      <c r="AP2795" s="455" t="n">
        <v>0</v>
      </c>
      <c r="AQ2795" s="455" t="n">
        <v>0</v>
      </c>
      <c r="AR2795" s="418" t="inlineStr"/>
      <c r="AS2795" s="418" t="inlineStr">
        <is>
          <t>ថ្លៃដឹកជញ្ជូន និងសេវា</t>
        </is>
      </c>
      <c r="AT2795" s="418" t="inlineStr">
        <is>
          <t>បានប្រកាសពន្ធ</t>
        </is>
      </c>
    </row>
    <row r="2796">
      <c r="A2796" s="417" t="n">
        <v>2787</v>
      </c>
      <c r="B2796" s="418" t="inlineStr">
        <is>
          <t>Customs Clearance Fee</t>
        </is>
      </c>
      <c r="C2796" s="418" t="inlineStr">
        <is>
          <t>ឃឺន + ណាហ្គែល</t>
        </is>
      </c>
      <c r="D2796" s="418" t="inlineStr">
        <is>
          <t>L001-100045189</t>
        </is>
      </c>
      <c r="E2796" s="418" t="inlineStr">
        <is>
          <t>PTI2226797</t>
        </is>
      </c>
      <c r="F2796" s="419" t="n">
        <v>44922</v>
      </c>
      <c r="G2796" s="420" t="n">
        <v>26741</v>
      </c>
      <c r="H2796" s="418" t="n"/>
      <c r="I2796" s="455" t="n">
        <v>26741</v>
      </c>
      <c r="J2796" s="418">
        <f>IF(L2796&lt;&gt;"",L2796,K2796)</f>
        <v/>
      </c>
      <c r="K2796" s="418">
        <f>IF(AND(T2796=TRUE, U2796=TRUE, V2796=TRUE), IF(W2796&lt;-0.05, "អនុញ្ញាត (អ្នកផ្គត់ផ្គង់ប្រកាសខ្វះ)", "បានប្រកាស (អនុញ្ញាត)"), IF(AND(T2796=FALSE, U2796=FALSE, V2796=FALSE), "ព្យួរទុក (មិនមានទិន្នន័យ)", "ប្រកាសខុស (ព្យួរទុក)"))</f>
        <v/>
      </c>
      <c r="L2796" s="418" t="inlineStr"/>
      <c r="M2796" s="418" t="inlineStr"/>
      <c r="N2796" s="455" t="n"/>
      <c r="O2796" s="455">
        <f>IF(W2796&lt;0,AI2796,I2796)</f>
        <v/>
      </c>
      <c r="P2796" s="455">
        <f>I2796-O2796</f>
        <v/>
      </c>
      <c r="Q2796" s="418" t="n"/>
      <c r="R2796" s="418" t="inlineStr">
        <is>
          <t>PTI2226797</t>
        </is>
      </c>
      <c r="S2796" s="418" t="inlineStr">
        <is>
          <t>PTI2226797</t>
        </is>
      </c>
      <c r="T2796" s="418">
        <f>R2796=S2796</f>
        <v/>
      </c>
      <c r="U2796" s="418">
        <f>AND(MONTH(F2796)=MONTH(Y2796), YEAR(F2796)=YEAR(Y2796))</f>
        <v/>
      </c>
      <c r="V2796" s="418">
        <f>AND(AC2796&lt;&gt;"", 'Company information'!D$4&lt;&gt;"", RIGHT(SUBSTITUTE(AC2796,"-",""),9)=RIGHT(SUBSTITUTE('Company information'!D$4,"-",""),9))</f>
        <v/>
      </c>
      <c r="W2796" s="418">
        <f>AI2796-I2796</f>
        <v/>
      </c>
      <c r="X2796" s="455" t="n"/>
      <c r="Y2796" s="419" t="n">
        <v>44922</v>
      </c>
      <c r="Z2796" s="418" t="inlineStr">
        <is>
          <t>PTI2226797</t>
        </is>
      </c>
      <c r="AA2796" s="418" t="inlineStr"/>
      <c r="AB2796" s="418" t="inlineStr">
        <is>
          <t>បុគ្គលជាប់អាករ</t>
        </is>
      </c>
      <c r="AC2796" s="418" t="inlineStr">
        <is>
          <t>L001-100067123</t>
        </is>
      </c>
      <c r="AD2796" s="418" t="inlineStr">
        <is>
          <t>រីឡាយអេប៊ល សូស អ៊ិនដាសស្រ្ទៀល (ខេមបូឌា)</t>
        </is>
      </c>
      <c r="AE2796" s="455" t="n">
        <v>294151</v>
      </c>
      <c r="AF2796" s="455" t="n">
        <v>267410</v>
      </c>
      <c r="AG2796" s="455" t="n">
        <v>0</v>
      </c>
      <c r="AH2796" s="455" t="n">
        <v>0</v>
      </c>
      <c r="AI2796" s="455" t="n">
        <v>26741</v>
      </c>
      <c r="AJ2796" s="455" t="n">
        <v>0</v>
      </c>
      <c r="AK2796" s="455" t="n">
        <v>0</v>
      </c>
      <c r="AL2796" s="455" t="n">
        <v>0</v>
      </c>
      <c r="AM2796" s="455" t="n">
        <v>0</v>
      </c>
      <c r="AN2796" s="455" t="n">
        <v>0</v>
      </c>
      <c r="AO2796" s="455" t="n">
        <v>0</v>
      </c>
      <c r="AP2796" s="455" t="n">
        <v>0</v>
      </c>
      <c r="AQ2796" s="455" t="n">
        <v>0</v>
      </c>
      <c r="AR2796" s="418" t="inlineStr"/>
      <c r="AS2796" s="418" t="inlineStr">
        <is>
          <t>ថ្លៃដឹកជញ្ជូន និងសេវា</t>
        </is>
      </c>
      <c r="AT2796" s="418" t="inlineStr">
        <is>
          <t>បានប្រកាសពន្ធ</t>
        </is>
      </c>
    </row>
    <row r="2797">
      <c r="A2797" s="417" t="n">
        <v>2788</v>
      </c>
      <c r="B2797" s="418" t="inlineStr">
        <is>
          <t>Customs Clearance Fee</t>
        </is>
      </c>
      <c r="C2797" s="418" t="inlineStr">
        <is>
          <t>ឃឺន + ណាហ្គែល</t>
        </is>
      </c>
      <c r="D2797" s="418" t="inlineStr">
        <is>
          <t>L001-100045189</t>
        </is>
      </c>
      <c r="E2797" s="418" t="inlineStr">
        <is>
          <t>PTI2226796</t>
        </is>
      </c>
      <c r="F2797" s="419" t="n">
        <v>44922</v>
      </c>
      <c r="G2797" s="420" t="n">
        <v>26741</v>
      </c>
      <c r="H2797" s="418" t="n"/>
      <c r="I2797" s="455" t="n">
        <v>26741</v>
      </c>
      <c r="J2797" s="418">
        <f>IF(L2797&lt;&gt;"",L2797,K2797)</f>
        <v/>
      </c>
      <c r="K2797" s="418">
        <f>IF(AND(T2797=TRUE, U2797=TRUE, V2797=TRUE), IF(W2797&lt;-0.05, "អនុញ្ញាត (អ្នកផ្គត់ផ្គង់ប្រកាសខ្វះ)", "បានប្រកាស (អនុញ្ញាត)"), IF(AND(T2797=FALSE, U2797=FALSE, V2797=FALSE), "ព្យួរទុក (មិនមានទិន្នន័យ)", "ប្រកាសខុស (ព្យួរទុក)"))</f>
        <v/>
      </c>
      <c r="L2797" s="418" t="inlineStr"/>
      <c r="M2797" s="418" t="inlineStr"/>
      <c r="N2797" s="455" t="n"/>
      <c r="O2797" s="455">
        <f>IF(W2797&lt;0,AI2797,I2797)</f>
        <v/>
      </c>
      <c r="P2797" s="455">
        <f>I2797-O2797</f>
        <v/>
      </c>
      <c r="Q2797" s="418" t="n"/>
      <c r="R2797" s="418" t="inlineStr">
        <is>
          <t>PTI2226796</t>
        </is>
      </c>
      <c r="S2797" s="418" t="inlineStr">
        <is>
          <t>PTI2226796</t>
        </is>
      </c>
      <c r="T2797" s="418">
        <f>R2797=S2797</f>
        <v/>
      </c>
      <c r="U2797" s="418">
        <f>AND(MONTH(F2797)=MONTH(Y2797), YEAR(F2797)=YEAR(Y2797))</f>
        <v/>
      </c>
      <c r="V2797" s="418">
        <f>AND(AC2797&lt;&gt;"", 'Company information'!D$4&lt;&gt;"", RIGHT(SUBSTITUTE(AC2797,"-",""),9)=RIGHT(SUBSTITUTE('Company information'!D$4,"-",""),9))</f>
        <v/>
      </c>
      <c r="W2797" s="418">
        <f>AI2797-I2797</f>
        <v/>
      </c>
      <c r="X2797" s="455" t="n"/>
      <c r="Y2797" s="419" t="n">
        <v>44922</v>
      </c>
      <c r="Z2797" s="418" t="inlineStr">
        <is>
          <t>PTI2226796</t>
        </is>
      </c>
      <c r="AA2797" s="418" t="inlineStr"/>
      <c r="AB2797" s="418" t="inlineStr">
        <is>
          <t>បុគ្គលជាប់អាករ</t>
        </is>
      </c>
      <c r="AC2797" s="418" t="inlineStr">
        <is>
          <t>L001-100067123</t>
        </is>
      </c>
      <c r="AD2797" s="418" t="inlineStr">
        <is>
          <t>រីឡាយអេប៊ល សូស អ៊ិនដាសស្រ្ទៀល (ខេមបូឌា)</t>
        </is>
      </c>
      <c r="AE2797" s="455" t="n">
        <v>294151</v>
      </c>
      <c r="AF2797" s="455" t="n">
        <v>267410</v>
      </c>
      <c r="AG2797" s="455" t="n">
        <v>0</v>
      </c>
      <c r="AH2797" s="455" t="n">
        <v>0</v>
      </c>
      <c r="AI2797" s="455" t="n">
        <v>26741</v>
      </c>
      <c r="AJ2797" s="455" t="n">
        <v>0</v>
      </c>
      <c r="AK2797" s="455" t="n">
        <v>0</v>
      </c>
      <c r="AL2797" s="455" t="n">
        <v>0</v>
      </c>
      <c r="AM2797" s="455" t="n">
        <v>0</v>
      </c>
      <c r="AN2797" s="455" t="n">
        <v>0</v>
      </c>
      <c r="AO2797" s="455" t="n">
        <v>0</v>
      </c>
      <c r="AP2797" s="455" t="n">
        <v>0</v>
      </c>
      <c r="AQ2797" s="455" t="n">
        <v>0</v>
      </c>
      <c r="AR2797" s="418" t="inlineStr"/>
      <c r="AS2797" s="418" t="inlineStr">
        <is>
          <t>ថ្លៃដឹកជញ្ជូន និងសេវា</t>
        </is>
      </c>
      <c r="AT2797" s="418" t="inlineStr">
        <is>
          <t>បានប្រកាសពន្ធ</t>
        </is>
      </c>
    </row>
    <row r="2798">
      <c r="A2798" s="417" t="n">
        <v>2789</v>
      </c>
      <c r="B2798" s="418" t="inlineStr">
        <is>
          <t>Customs Clearance Fee</t>
        </is>
      </c>
      <c r="C2798" s="418" t="inlineStr">
        <is>
          <t>ឃឺន + ណាហ្គែល</t>
        </is>
      </c>
      <c r="D2798" s="418" t="inlineStr">
        <is>
          <t>L001-100045189</t>
        </is>
      </c>
      <c r="E2798" s="418" t="inlineStr">
        <is>
          <t>PTI2226798</t>
        </is>
      </c>
      <c r="F2798" s="419" t="n">
        <v>44922</v>
      </c>
      <c r="G2798" s="420" t="n">
        <v>26741</v>
      </c>
      <c r="H2798" s="418" t="n"/>
      <c r="I2798" s="455" t="n">
        <v>26741</v>
      </c>
      <c r="J2798" s="418">
        <f>IF(L2798&lt;&gt;"",L2798,K2798)</f>
        <v/>
      </c>
      <c r="K2798" s="418">
        <f>IF(AND(T2798=TRUE, U2798=TRUE, V2798=TRUE), IF(W2798&lt;-0.05, "អនុញ្ញាត (អ្នកផ្គត់ផ្គង់ប្រកាសខ្វះ)", "បានប្រកាស (អនុញ្ញាត)"), IF(AND(T2798=FALSE, U2798=FALSE, V2798=FALSE), "ព្យួរទុក (មិនមានទិន្នន័យ)", "ប្រកាសខុស (ព្យួរទុក)"))</f>
        <v/>
      </c>
      <c r="L2798" s="418" t="inlineStr"/>
      <c r="M2798" s="418" t="inlineStr"/>
      <c r="N2798" s="455" t="n"/>
      <c r="O2798" s="455">
        <f>IF(W2798&lt;0,AI2798,I2798)</f>
        <v/>
      </c>
      <c r="P2798" s="455">
        <f>I2798-O2798</f>
        <v/>
      </c>
      <c r="Q2798" s="418" t="n"/>
      <c r="R2798" s="418" t="inlineStr">
        <is>
          <t>PTI2226798</t>
        </is>
      </c>
      <c r="S2798" s="418" t="inlineStr">
        <is>
          <t>PTI2226798</t>
        </is>
      </c>
      <c r="T2798" s="418">
        <f>R2798=S2798</f>
        <v/>
      </c>
      <c r="U2798" s="418">
        <f>AND(MONTH(F2798)=MONTH(Y2798), YEAR(F2798)=YEAR(Y2798))</f>
        <v/>
      </c>
      <c r="V2798" s="418">
        <f>AND(AC2798&lt;&gt;"", 'Company information'!D$4&lt;&gt;"", RIGHT(SUBSTITUTE(AC2798,"-",""),9)=RIGHT(SUBSTITUTE('Company information'!D$4,"-",""),9))</f>
        <v/>
      </c>
      <c r="W2798" s="418">
        <f>AI2798-I2798</f>
        <v/>
      </c>
      <c r="X2798" s="455" t="n"/>
      <c r="Y2798" s="419" t="n">
        <v>44922</v>
      </c>
      <c r="Z2798" s="418" t="inlineStr">
        <is>
          <t>PTI2226798</t>
        </is>
      </c>
      <c r="AA2798" s="418" t="inlineStr"/>
      <c r="AB2798" s="418" t="inlineStr">
        <is>
          <t>បុគ្គលជាប់អាករ</t>
        </is>
      </c>
      <c r="AC2798" s="418" t="inlineStr">
        <is>
          <t>L001-100067123</t>
        </is>
      </c>
      <c r="AD2798" s="418" t="inlineStr">
        <is>
          <t>រីឡាយអេប៊ល សូស អ៊ិនដាសស្រ្ទៀល (ខេមបូឌា)</t>
        </is>
      </c>
      <c r="AE2798" s="455" t="n">
        <v>294151</v>
      </c>
      <c r="AF2798" s="455" t="n">
        <v>267410</v>
      </c>
      <c r="AG2798" s="455" t="n">
        <v>0</v>
      </c>
      <c r="AH2798" s="455" t="n">
        <v>0</v>
      </c>
      <c r="AI2798" s="455" t="n">
        <v>26741</v>
      </c>
      <c r="AJ2798" s="455" t="n">
        <v>0</v>
      </c>
      <c r="AK2798" s="455" t="n">
        <v>0</v>
      </c>
      <c r="AL2798" s="455" t="n">
        <v>0</v>
      </c>
      <c r="AM2798" s="455" t="n">
        <v>0</v>
      </c>
      <c r="AN2798" s="455" t="n">
        <v>0</v>
      </c>
      <c r="AO2798" s="455" t="n">
        <v>0</v>
      </c>
      <c r="AP2798" s="455" t="n">
        <v>0</v>
      </c>
      <c r="AQ2798" s="455" t="n">
        <v>0</v>
      </c>
      <c r="AR2798" s="418" t="inlineStr"/>
      <c r="AS2798" s="418" t="inlineStr">
        <is>
          <t>ថ្លៃដឹកជញ្ជូន និងសេវា</t>
        </is>
      </c>
      <c r="AT2798" s="418" t="inlineStr">
        <is>
          <t>បានប្រកាសពន្ធ</t>
        </is>
      </c>
    </row>
    <row r="2799">
      <c r="A2799" s="417" t="n">
        <v>2790</v>
      </c>
      <c r="B2799" s="418" t="inlineStr">
        <is>
          <t>Customs Clearance Fee and OT Charge Document</t>
        </is>
      </c>
      <c r="C2799" s="418" t="inlineStr">
        <is>
          <t>ឃឺន + ណាហ្គែល</t>
        </is>
      </c>
      <c r="D2799" s="418" t="inlineStr">
        <is>
          <t>L001-100045189</t>
        </is>
      </c>
      <c r="E2799" s="418" t="inlineStr">
        <is>
          <t>PTI2226449</t>
        </is>
      </c>
      <c r="F2799" s="419" t="n">
        <v>44918</v>
      </c>
      <c r="G2799" s="420" t="n">
        <v>26741</v>
      </c>
      <c r="H2799" s="418" t="n"/>
      <c r="I2799" s="455" t="n">
        <v>26741</v>
      </c>
      <c r="J2799" s="418">
        <f>IF(L2799&lt;&gt;"",L2799,K2799)</f>
        <v/>
      </c>
      <c r="K2799" s="418">
        <f>IF(AND(T2799=TRUE, U2799=TRUE, V2799=TRUE), IF(W2799&lt;-0.05, "អនុញ្ញាត (អ្នកផ្គត់ផ្គង់ប្រកាសខ្វះ)", "បានប្រកាស (អនុញ្ញាត)"), IF(AND(T2799=FALSE, U2799=FALSE, V2799=FALSE), "ព្យួរទុក (មិនមានទិន្នន័យ)", "ប្រកាសខុស (ព្យួរទុក)"))</f>
        <v/>
      </c>
      <c r="L2799" s="418" t="inlineStr"/>
      <c r="M2799" s="418" t="inlineStr"/>
      <c r="N2799" s="455" t="n"/>
      <c r="O2799" s="455">
        <f>IF(W2799&lt;0,AI2799,I2799)</f>
        <v/>
      </c>
      <c r="P2799" s="455">
        <f>I2799-O2799</f>
        <v/>
      </c>
      <c r="Q2799" s="418" t="n"/>
      <c r="R2799" s="418" t="inlineStr">
        <is>
          <t>PTI2226449</t>
        </is>
      </c>
      <c r="S2799" s="418" t="inlineStr">
        <is>
          <t>PTI2226449</t>
        </is>
      </c>
      <c r="T2799" s="418">
        <f>R2799=S2799</f>
        <v/>
      </c>
      <c r="U2799" s="418">
        <f>AND(MONTH(F2799)=MONTH(Y2799), YEAR(F2799)=YEAR(Y2799))</f>
        <v/>
      </c>
      <c r="V2799" s="418">
        <f>AND(AC2799&lt;&gt;"", 'Company information'!D$4&lt;&gt;"", RIGHT(SUBSTITUTE(AC2799,"-",""),9)=RIGHT(SUBSTITUTE('Company information'!D$4,"-",""),9))</f>
        <v/>
      </c>
      <c r="W2799" s="418">
        <f>AI2799-I2799</f>
        <v/>
      </c>
      <c r="X2799" s="455" t="n"/>
      <c r="Y2799" s="419" t="n">
        <v>44918</v>
      </c>
      <c r="Z2799" s="418" t="inlineStr">
        <is>
          <t>PTI2226449</t>
        </is>
      </c>
      <c r="AA2799" s="418" t="inlineStr"/>
      <c r="AB2799" s="418" t="inlineStr">
        <is>
          <t>បុគ្គលជាប់អាករ</t>
        </is>
      </c>
      <c r="AC2799" s="418" t="inlineStr">
        <is>
          <t>L001-100067123</t>
        </is>
      </c>
      <c r="AD2799" s="418" t="inlineStr">
        <is>
          <t>រីឡាយអេប៊ល សូស អ៊ិនដាសស្រ្ទៀល (ខេមបូឌា)</t>
        </is>
      </c>
      <c r="AE2799" s="455" t="n">
        <v>1648398</v>
      </c>
      <c r="AF2799" s="455" t="n">
        <v>267410</v>
      </c>
      <c r="AG2799" s="455" t="n">
        <v>1354247</v>
      </c>
      <c r="AH2799" s="455" t="n">
        <v>0</v>
      </c>
      <c r="AI2799" s="455" t="n">
        <v>26741</v>
      </c>
      <c r="AJ2799" s="455" t="n">
        <v>0</v>
      </c>
      <c r="AK2799" s="455" t="n">
        <v>0</v>
      </c>
      <c r="AL2799" s="455" t="n">
        <v>0</v>
      </c>
      <c r="AM2799" s="455" t="n">
        <v>0</v>
      </c>
      <c r="AN2799" s="455" t="n">
        <v>0</v>
      </c>
      <c r="AO2799" s="455" t="n">
        <v>0</v>
      </c>
      <c r="AP2799" s="455" t="n">
        <v>0</v>
      </c>
      <c r="AQ2799" s="455" t="n">
        <v>0</v>
      </c>
      <c r="AR2799" s="418" t="inlineStr"/>
      <c r="AS2799" s="418" t="inlineStr">
        <is>
          <t>ថ្លៃដឹកជញ្ជូន និងសេវា</t>
        </is>
      </c>
      <c r="AT2799" s="418" t="inlineStr">
        <is>
          <t>បានប្រកាសពន្ធ</t>
        </is>
      </c>
    </row>
    <row r="2800">
      <c r="A2800" s="417" t="n">
        <v>2791</v>
      </c>
      <c r="B2800" s="418" t="inlineStr">
        <is>
          <t>Customs Clearance Fee and OT Charge Document</t>
        </is>
      </c>
      <c r="C2800" s="418" t="inlineStr">
        <is>
          <t>ឃឺន + ណាហ្គែល</t>
        </is>
      </c>
      <c r="D2800" s="418" t="inlineStr">
        <is>
          <t>L001-100045189</t>
        </is>
      </c>
      <c r="E2800" s="418" t="inlineStr">
        <is>
          <t>PTI2226450</t>
        </is>
      </c>
      <c r="F2800" s="419" t="n">
        <v>44918</v>
      </c>
      <c r="G2800" s="420" t="n">
        <v>26741</v>
      </c>
      <c r="H2800" s="418" t="n"/>
      <c r="I2800" s="455" t="n">
        <v>26741</v>
      </c>
      <c r="J2800" s="418">
        <f>IF(L2800&lt;&gt;"",L2800,K2800)</f>
        <v/>
      </c>
      <c r="K2800" s="418">
        <f>IF(AND(T2800=TRUE, U2800=TRUE, V2800=TRUE), IF(W2800&lt;-0.05, "អនុញ្ញាត (អ្នកផ្គត់ផ្គង់ប្រកាសខ្វះ)", "បានប្រកាស (អនុញ្ញាត)"), IF(AND(T2800=FALSE, U2800=FALSE, V2800=FALSE), "ព្យួរទុក (មិនមានទិន្នន័យ)", "ប្រកាសខុស (ព្យួរទុក)"))</f>
        <v/>
      </c>
      <c r="L2800" s="418" t="inlineStr"/>
      <c r="M2800" s="418" t="inlineStr"/>
      <c r="N2800" s="455" t="n"/>
      <c r="O2800" s="455">
        <f>IF(W2800&lt;0,AI2800,I2800)</f>
        <v/>
      </c>
      <c r="P2800" s="455">
        <f>I2800-O2800</f>
        <v/>
      </c>
      <c r="Q2800" s="418" t="n"/>
      <c r="R2800" s="418" t="inlineStr">
        <is>
          <t>PTI2226450</t>
        </is>
      </c>
      <c r="S2800" s="418" t="inlineStr">
        <is>
          <t>PTI2226450</t>
        </is>
      </c>
      <c r="T2800" s="418">
        <f>R2800=S2800</f>
        <v/>
      </c>
      <c r="U2800" s="418">
        <f>AND(MONTH(F2800)=MONTH(Y2800), YEAR(F2800)=YEAR(Y2800))</f>
        <v/>
      </c>
      <c r="V2800" s="418">
        <f>AND(AC2800&lt;&gt;"", 'Company information'!D$4&lt;&gt;"", RIGHT(SUBSTITUTE(AC2800,"-",""),9)=RIGHT(SUBSTITUTE('Company information'!D$4,"-",""),9))</f>
        <v/>
      </c>
      <c r="W2800" s="418">
        <f>AI2800-I2800</f>
        <v/>
      </c>
      <c r="X2800" s="455" t="n"/>
      <c r="Y2800" s="419" t="n">
        <v>44918</v>
      </c>
      <c r="Z2800" s="418" t="inlineStr">
        <is>
          <t>PTI2226450</t>
        </is>
      </c>
      <c r="AA2800" s="418" t="inlineStr"/>
      <c r="AB2800" s="418" t="inlineStr">
        <is>
          <t>បុគ្គលជាប់អាករ</t>
        </is>
      </c>
      <c r="AC2800" s="418" t="inlineStr">
        <is>
          <t>L001-100067123</t>
        </is>
      </c>
      <c r="AD2800" s="418" t="inlineStr">
        <is>
          <t>រីឡាយអេប៊ល សូស អ៊ិនដាសស្រ្ទៀល (ខេមបូឌា)</t>
        </is>
      </c>
      <c r="AE2800" s="455" t="n">
        <v>1028253</v>
      </c>
      <c r="AF2800" s="455" t="n">
        <v>267410</v>
      </c>
      <c r="AG2800" s="455" t="n">
        <v>734102</v>
      </c>
      <c r="AH2800" s="455" t="n">
        <v>0</v>
      </c>
      <c r="AI2800" s="455" t="n">
        <v>26741</v>
      </c>
      <c r="AJ2800" s="455" t="n">
        <v>0</v>
      </c>
      <c r="AK2800" s="455" t="n">
        <v>0</v>
      </c>
      <c r="AL2800" s="455" t="n">
        <v>0</v>
      </c>
      <c r="AM2800" s="455" t="n">
        <v>0</v>
      </c>
      <c r="AN2800" s="455" t="n">
        <v>0</v>
      </c>
      <c r="AO2800" s="455" t="n">
        <v>0</v>
      </c>
      <c r="AP2800" s="455" t="n">
        <v>0</v>
      </c>
      <c r="AQ2800" s="455" t="n">
        <v>0</v>
      </c>
      <c r="AR2800" s="418" t="inlineStr"/>
      <c r="AS2800" s="418" t="inlineStr">
        <is>
          <t>ថ្លៃដឹកជញ្ជូន និងសេវា</t>
        </is>
      </c>
      <c r="AT2800" s="418" t="inlineStr">
        <is>
          <t>បានប្រកាសពន្ធ</t>
        </is>
      </c>
    </row>
    <row r="2801">
      <c r="A2801" s="417" t="n">
        <v>2792</v>
      </c>
      <c r="B2801" s="418" t="inlineStr">
        <is>
          <t>Customs Clearance Fee and OT Charge Document</t>
        </is>
      </c>
      <c r="C2801" s="418" t="inlineStr">
        <is>
          <t>ឥណ្ឌូ-ត្រេនស៍ ឡូជីស្ទីក (ខេមបូឌា)</t>
        </is>
      </c>
      <c r="D2801" s="418" t="inlineStr">
        <is>
          <t>L001-104004797</t>
        </is>
      </c>
      <c r="E2801" s="418" t="inlineStr">
        <is>
          <t>02865</t>
        </is>
      </c>
      <c r="F2801" s="419" t="n">
        <v>44922</v>
      </c>
      <c r="G2801" s="420" t="n">
        <v>30855</v>
      </c>
      <c r="H2801" s="418" t="n"/>
      <c r="I2801" s="455" t="n">
        <v>30855</v>
      </c>
      <c r="J2801" s="418">
        <f>IF(L2801&lt;&gt;"",L2801,K2801)</f>
        <v/>
      </c>
      <c r="K2801" s="418">
        <f>IF(AND(T2801=TRUE, U2801=TRUE, V2801=TRUE), IF(W2801&lt;-0.05, "អនុញ្ញាត (អ្នកផ្គត់ផ្គង់ប្រកាសខ្វះ)", "បានប្រកាស (អនុញ្ញាត)"), IF(AND(T2801=FALSE, U2801=FALSE, V2801=FALSE), "ព្យួរទុក (មិនមានទិន្នន័យ)", "ប្រកាសខុស (ព្យួរទុក)"))</f>
        <v/>
      </c>
      <c r="L2801" s="418" t="inlineStr"/>
      <c r="M2801" s="418" t="inlineStr"/>
      <c r="N2801" s="455" t="n"/>
      <c r="O2801" s="455">
        <f>IF(W2801&lt;0,AI2801,I2801)</f>
        <v/>
      </c>
      <c r="P2801" s="455">
        <f>I2801-O2801</f>
        <v/>
      </c>
      <c r="Q2801" s="418" t="n"/>
      <c r="R2801" s="418" t="inlineStr">
        <is>
          <t>02865</t>
        </is>
      </c>
      <c r="S2801" s="418" t="inlineStr">
        <is>
          <t>02865</t>
        </is>
      </c>
      <c r="T2801" s="418">
        <f>R2801=S2801</f>
        <v/>
      </c>
      <c r="U2801" s="418">
        <f>AND(MONTH(F2801)=MONTH(Y2801), YEAR(F2801)=YEAR(Y2801))</f>
        <v/>
      </c>
      <c r="V2801" s="418">
        <f>AND(AC2801&lt;&gt;"", 'Company information'!D$4&lt;&gt;"", RIGHT(SUBSTITUTE(AC2801,"-",""),9)=RIGHT(SUBSTITUTE('Company information'!D$4,"-",""),9))</f>
        <v/>
      </c>
      <c r="W2801" s="418">
        <f>AI2801-I2801</f>
        <v/>
      </c>
      <c r="X2801" s="455" t="n"/>
      <c r="Y2801" s="419" t="n">
        <v>44922</v>
      </c>
      <c r="Z2801" s="418" t="inlineStr">
        <is>
          <t>02865</t>
        </is>
      </c>
      <c r="AA2801" s="418" t="inlineStr"/>
      <c r="AB2801" s="418" t="inlineStr">
        <is>
          <t>បុគ្គលជាប់អាករ</t>
        </is>
      </c>
      <c r="AC2801" s="418" t="inlineStr">
        <is>
          <t>L001-100067123</t>
        </is>
      </c>
      <c r="AD2801" s="418" t="inlineStr">
        <is>
          <t>រីឡាយអេប៊ល សូស អ៊ិនដាសស្រ្ទៀល (ខេមបូឌា)</t>
        </is>
      </c>
      <c r="AE2801" s="455" t="n">
        <v>339405</v>
      </c>
      <c r="AF2801" s="455" t="n">
        <v>308550</v>
      </c>
      <c r="AG2801" s="455" t="n">
        <v>0</v>
      </c>
      <c r="AH2801" s="455" t="n">
        <v>0</v>
      </c>
      <c r="AI2801" s="455" t="n">
        <v>30855</v>
      </c>
      <c r="AJ2801" s="455" t="n">
        <v>0</v>
      </c>
      <c r="AK2801" s="455" t="n">
        <v>0</v>
      </c>
      <c r="AL2801" s="455" t="n">
        <v>0</v>
      </c>
      <c r="AM2801" s="455" t="n">
        <v>0</v>
      </c>
      <c r="AN2801" s="455" t="n">
        <v>0</v>
      </c>
      <c r="AO2801" s="455" t="n">
        <v>0</v>
      </c>
      <c r="AP2801" s="455" t="n">
        <v>0</v>
      </c>
      <c r="AQ2801" s="455" t="n">
        <v>0</v>
      </c>
      <c r="AR2801" s="418" t="inlineStr"/>
      <c r="AS2801" s="418" t="inlineStr">
        <is>
          <t>ថ្លៃ Handing / Handing fee</t>
        </is>
      </c>
      <c r="AT2801" s="418" t="inlineStr">
        <is>
          <t>បានប្រកាសពន្ធ</t>
        </is>
      </c>
    </row>
    <row r="2802">
      <c r="A2802" s="417" t="n">
        <v>2793</v>
      </c>
      <c r="B2802" s="418" t="inlineStr">
        <is>
          <t>Customs Clearance Fee</t>
        </is>
      </c>
      <c r="C2802" s="418" t="inlineStr">
        <is>
          <t>ឥណ្ឌូ-ត្រេនស៍ ឡូជីស្ទីក (ខេមបូឌា)</t>
        </is>
      </c>
      <c r="D2802" s="418" t="inlineStr">
        <is>
          <t>L001-104004797</t>
        </is>
      </c>
      <c r="E2802" s="418" t="inlineStr">
        <is>
          <t>02864</t>
        </is>
      </c>
      <c r="F2802" s="419" t="n">
        <v>44922</v>
      </c>
      <c r="G2802" s="420" t="n">
        <v>30855</v>
      </c>
      <c r="H2802" s="418" t="n"/>
      <c r="I2802" s="455" t="n">
        <v>30855</v>
      </c>
      <c r="J2802" s="418">
        <f>IF(L2802&lt;&gt;"",L2802,K2802)</f>
        <v/>
      </c>
      <c r="K2802" s="418">
        <f>IF(AND(T2802=TRUE, U2802=TRUE, V2802=TRUE), IF(W2802&lt;-0.05, "អនុញ្ញាត (អ្នកផ្គត់ផ្គង់ប្រកាសខ្វះ)", "បានប្រកាស (អនុញ្ញាត)"), IF(AND(T2802=FALSE, U2802=FALSE, V2802=FALSE), "ព្យួរទុក (មិនមានទិន្នន័យ)", "ប្រកាសខុស (ព្យួរទុក)"))</f>
        <v/>
      </c>
      <c r="L2802" s="418" t="inlineStr"/>
      <c r="M2802" s="418" t="inlineStr"/>
      <c r="N2802" s="455" t="n"/>
      <c r="O2802" s="455">
        <f>IF(W2802&lt;0,AI2802,I2802)</f>
        <v/>
      </c>
      <c r="P2802" s="455">
        <f>I2802-O2802</f>
        <v/>
      </c>
      <c r="Q2802" s="418" t="n"/>
      <c r="R2802" s="418" t="inlineStr">
        <is>
          <t>02864</t>
        </is>
      </c>
      <c r="S2802" s="418" t="inlineStr">
        <is>
          <t>02864</t>
        </is>
      </c>
      <c r="T2802" s="418">
        <f>R2802=S2802</f>
        <v/>
      </c>
      <c r="U2802" s="418">
        <f>AND(MONTH(F2802)=MONTH(Y2802), YEAR(F2802)=YEAR(Y2802))</f>
        <v/>
      </c>
      <c r="V2802" s="418">
        <f>AND(AC2802&lt;&gt;"", 'Company information'!D$4&lt;&gt;"", RIGHT(SUBSTITUTE(AC2802,"-",""),9)=RIGHT(SUBSTITUTE('Company information'!D$4,"-",""),9))</f>
        <v/>
      </c>
      <c r="W2802" s="418">
        <f>AI2802-I2802</f>
        <v/>
      </c>
      <c r="X2802" s="455" t="n"/>
      <c r="Y2802" s="419" t="n">
        <v>44922</v>
      </c>
      <c r="Z2802" s="418" t="inlineStr">
        <is>
          <t>02864</t>
        </is>
      </c>
      <c r="AA2802" s="418" t="inlineStr"/>
      <c r="AB2802" s="418" t="inlineStr">
        <is>
          <t>បុគ្គលជាប់អាករ</t>
        </is>
      </c>
      <c r="AC2802" s="418" t="inlineStr">
        <is>
          <t>L001-100067123</t>
        </is>
      </c>
      <c r="AD2802" s="418" t="inlineStr">
        <is>
          <t>រីឡាយអេប៊ល សូស អ៊ិនដាសស្រ្ទៀល (ខេមបូឌា)</t>
        </is>
      </c>
      <c r="AE2802" s="455" t="n">
        <v>339405</v>
      </c>
      <c r="AF2802" s="455" t="n">
        <v>308550</v>
      </c>
      <c r="AG2802" s="455" t="n">
        <v>0</v>
      </c>
      <c r="AH2802" s="455" t="n">
        <v>0</v>
      </c>
      <c r="AI2802" s="455" t="n">
        <v>30855</v>
      </c>
      <c r="AJ2802" s="455" t="n">
        <v>0</v>
      </c>
      <c r="AK2802" s="455" t="n">
        <v>0</v>
      </c>
      <c r="AL2802" s="455" t="n">
        <v>0</v>
      </c>
      <c r="AM2802" s="455" t="n">
        <v>0</v>
      </c>
      <c r="AN2802" s="455" t="n">
        <v>0</v>
      </c>
      <c r="AO2802" s="455" t="n">
        <v>0</v>
      </c>
      <c r="AP2802" s="455" t="n">
        <v>0</v>
      </c>
      <c r="AQ2802" s="455" t="n">
        <v>0</v>
      </c>
      <c r="AR2802" s="418" t="inlineStr"/>
      <c r="AS2802" s="418" t="inlineStr">
        <is>
          <t>ថ្លៃ Handing / Handing fee</t>
        </is>
      </c>
      <c r="AT2802" s="418" t="inlineStr">
        <is>
          <t>បានប្រកាសពន្ធ</t>
        </is>
      </c>
    </row>
    <row r="2803">
      <c r="A2803" s="417" t="n">
        <v>2794</v>
      </c>
      <c r="B2803" s="418" t="inlineStr">
        <is>
          <t>Customs Clearance Fee and OT Charge Document</t>
        </is>
      </c>
      <c r="C2803" s="418" t="inlineStr">
        <is>
          <t>ឥណ្ឌូ-ត្រេនស៍ ឡូជីស្ទីក (ខេមបូឌា)</t>
        </is>
      </c>
      <c r="D2803" s="418" t="inlineStr">
        <is>
          <t>L001-104004797</t>
        </is>
      </c>
      <c r="E2803" s="418" t="inlineStr">
        <is>
          <t>02885</t>
        </is>
      </c>
      <c r="F2803" s="419" t="n">
        <v>44925</v>
      </c>
      <c r="G2803" s="420" t="n">
        <v>152292</v>
      </c>
      <c r="H2803" s="418" t="n"/>
      <c r="I2803" s="455" t="n">
        <v>152292</v>
      </c>
      <c r="J2803" s="418">
        <f>IF(L2803&lt;&gt;"",L2803,K2803)</f>
        <v/>
      </c>
      <c r="K2803" s="418">
        <f>IF(AND(T2803=TRUE, U2803=TRUE, V2803=TRUE), IF(W2803&lt;-0.05, "អនុញ្ញាត (អ្នកផ្គត់ផ្គង់ប្រកាសខ្វះ)", "បានប្រកាស (អនុញ្ញាត)"), IF(AND(T2803=FALSE, U2803=FALSE, V2803=FALSE), "ព្យួរទុក (មិនមានទិន្នន័យ)", "ប្រកាសខុស (ព្យួរទុក)"))</f>
        <v/>
      </c>
      <c r="L2803" s="418" t="inlineStr"/>
      <c r="M2803" s="418" t="inlineStr"/>
      <c r="N2803" s="455" t="n"/>
      <c r="O2803" s="455">
        <f>IF(W2803&lt;0,AI2803,I2803)</f>
        <v/>
      </c>
      <c r="P2803" s="455">
        <f>I2803-O2803</f>
        <v/>
      </c>
      <c r="Q2803" s="418" t="n"/>
      <c r="R2803" s="418" t="inlineStr">
        <is>
          <t>02885</t>
        </is>
      </c>
      <c r="S2803" s="418" t="inlineStr">
        <is>
          <t>02885</t>
        </is>
      </c>
      <c r="T2803" s="418">
        <f>R2803=S2803</f>
        <v/>
      </c>
      <c r="U2803" s="418">
        <f>AND(MONTH(F2803)=MONTH(Y2803), YEAR(F2803)=YEAR(Y2803))</f>
        <v/>
      </c>
      <c r="V2803" s="418">
        <f>AND(AC2803&lt;&gt;"", 'Company information'!D$4&lt;&gt;"", RIGHT(SUBSTITUTE(AC2803,"-",""),9)=RIGHT(SUBSTITUTE('Company information'!D$4,"-",""),9))</f>
        <v/>
      </c>
      <c r="W2803" s="418">
        <f>AI2803-I2803</f>
        <v/>
      </c>
      <c r="X2803" s="455" t="n"/>
      <c r="Y2803" s="419" t="n">
        <v>44925</v>
      </c>
      <c r="Z2803" s="418" t="inlineStr">
        <is>
          <t>02885</t>
        </is>
      </c>
      <c r="AA2803" s="418" t="inlineStr"/>
      <c r="AB2803" s="418" t="inlineStr">
        <is>
          <t>បុគ្គលជាប់អាករ</t>
        </is>
      </c>
      <c r="AC2803" s="418" t="inlineStr">
        <is>
          <t>L001-100067123</t>
        </is>
      </c>
      <c r="AD2803" s="418" t="inlineStr">
        <is>
          <t>រីឡាយអេប៊ល សូស អ៊ិនដាសស្រ្ទៀល (ខេមបូឌា)</t>
        </is>
      </c>
      <c r="AE2803" s="455" t="n">
        <v>1675209</v>
      </c>
      <c r="AF2803" s="455" t="n">
        <v>1522917</v>
      </c>
      <c r="AG2803" s="455" t="n">
        <v>0</v>
      </c>
      <c r="AH2803" s="455" t="n">
        <v>0</v>
      </c>
      <c r="AI2803" s="455" t="n">
        <v>152292</v>
      </c>
      <c r="AJ2803" s="455" t="n">
        <v>0</v>
      </c>
      <c r="AK2803" s="455" t="n">
        <v>0</v>
      </c>
      <c r="AL2803" s="455" t="n">
        <v>0</v>
      </c>
      <c r="AM2803" s="455" t="n">
        <v>0</v>
      </c>
      <c r="AN2803" s="455" t="n">
        <v>0</v>
      </c>
      <c r="AO2803" s="455" t="n">
        <v>0</v>
      </c>
      <c r="AP2803" s="455" t="n">
        <v>0</v>
      </c>
      <c r="AQ2803" s="455" t="n">
        <v>0</v>
      </c>
      <c r="AR2803" s="418" t="inlineStr"/>
      <c r="AS2803" s="418" t="inlineStr">
        <is>
          <t>ថ្លៃឯកសារ /Document fee</t>
        </is>
      </c>
      <c r="AT2803" s="418" t="inlineStr">
        <is>
          <t>បានប្រកាសពន្ធ</t>
        </is>
      </c>
    </row>
    <row r="2804">
      <c r="A2804" s="417" t="n">
        <v>2795</v>
      </c>
      <c r="B2804" s="418" t="inlineStr">
        <is>
          <t>Customs Clearance Fee and OT Charge Document</t>
        </is>
      </c>
      <c r="C2804" s="418" t="inlineStr">
        <is>
          <t>ឥណ្ឌូ-ត្រេនស៍ ឡូជីស្ទីក (ខេមបូឌា)</t>
        </is>
      </c>
      <c r="D2804" s="418" t="inlineStr">
        <is>
          <t>L001-104004797</t>
        </is>
      </c>
      <c r="E2804" s="418" t="inlineStr">
        <is>
          <t>02876</t>
        </is>
      </c>
      <c r="F2804" s="419" t="n">
        <v>44925</v>
      </c>
      <c r="G2804" s="420" t="n">
        <v>215641</v>
      </c>
      <c r="H2804" s="418" t="n"/>
      <c r="I2804" s="455" t="n">
        <v>215641</v>
      </c>
      <c r="J2804" s="418">
        <f>IF(L2804&lt;&gt;"",L2804,K2804)</f>
        <v/>
      </c>
      <c r="K2804" s="418">
        <f>IF(AND(T2804=TRUE, U2804=TRUE, V2804=TRUE), IF(W2804&lt;-0.05, "អនុញ្ញាត (អ្នកផ្គត់ផ្គង់ប្រកាសខ្វះ)", "បានប្រកាស (អនុញ្ញាត)"), IF(AND(T2804=FALSE, U2804=FALSE, V2804=FALSE), "ព្យួរទុក (មិនមានទិន្នន័យ)", "ប្រកាសខុស (ព្យួរទុក)"))</f>
        <v/>
      </c>
      <c r="L2804" s="418" t="inlineStr"/>
      <c r="M2804" s="418" t="inlineStr"/>
      <c r="N2804" s="455" t="n"/>
      <c r="O2804" s="455">
        <f>IF(W2804&lt;0,AI2804,I2804)</f>
        <v/>
      </c>
      <c r="P2804" s="455">
        <f>I2804-O2804</f>
        <v/>
      </c>
      <c r="Q2804" s="418" t="n"/>
      <c r="R2804" s="418" t="inlineStr">
        <is>
          <t>02876</t>
        </is>
      </c>
      <c r="S2804" s="418" t="inlineStr">
        <is>
          <t>02876</t>
        </is>
      </c>
      <c r="T2804" s="418">
        <f>R2804=S2804</f>
        <v/>
      </c>
      <c r="U2804" s="418">
        <f>AND(MONTH(F2804)=MONTH(Y2804), YEAR(F2804)=YEAR(Y2804))</f>
        <v/>
      </c>
      <c r="V2804" s="418">
        <f>AND(AC2804&lt;&gt;"", 'Company information'!D$4&lt;&gt;"", RIGHT(SUBSTITUTE(AC2804,"-",""),9)=RIGHT(SUBSTITUTE('Company information'!D$4,"-",""),9))</f>
        <v/>
      </c>
      <c r="W2804" s="418">
        <f>AI2804-I2804</f>
        <v/>
      </c>
      <c r="X2804" s="455" t="n"/>
      <c r="Y2804" s="419" t="n">
        <v>44925</v>
      </c>
      <c r="Z2804" s="418" t="inlineStr">
        <is>
          <t>02876</t>
        </is>
      </c>
      <c r="AA2804" s="418" t="inlineStr"/>
      <c r="AB2804" s="418" t="inlineStr">
        <is>
          <t>បុគ្គលជាប់អាករ</t>
        </is>
      </c>
      <c r="AC2804" s="418" t="inlineStr">
        <is>
          <t>L001-100067123</t>
        </is>
      </c>
      <c r="AD2804" s="418" t="inlineStr">
        <is>
          <t>រីឡាយអេប៊ល សូស អ៊ិនដាសស្រ្ទៀល (ខេមបូឌា)</t>
        </is>
      </c>
      <c r="AE2804" s="455" t="n">
        <v>2372053</v>
      </c>
      <c r="AF2804" s="455" t="n">
        <v>2156412</v>
      </c>
      <c r="AG2804" s="455" t="n">
        <v>0</v>
      </c>
      <c r="AH2804" s="455" t="n">
        <v>0</v>
      </c>
      <c r="AI2804" s="455" t="n">
        <v>215641</v>
      </c>
      <c r="AJ2804" s="455" t="n">
        <v>0</v>
      </c>
      <c r="AK2804" s="455" t="n">
        <v>0</v>
      </c>
      <c r="AL2804" s="455" t="n">
        <v>0</v>
      </c>
      <c r="AM2804" s="455" t="n">
        <v>0</v>
      </c>
      <c r="AN2804" s="455" t="n">
        <v>0</v>
      </c>
      <c r="AO2804" s="455" t="n">
        <v>0</v>
      </c>
      <c r="AP2804" s="455" t="n">
        <v>0</v>
      </c>
      <c r="AQ2804" s="455" t="n">
        <v>0</v>
      </c>
      <c r="AR2804" s="418" t="inlineStr"/>
      <c r="AS2804" s="418" t="inlineStr">
        <is>
          <t>ថ្លៃឯកសារ /Document fee</t>
        </is>
      </c>
      <c r="AT2804" s="418" t="inlineStr">
        <is>
          <t>បានប្រកាសពន្ធ</t>
        </is>
      </c>
    </row>
    <row r="2805">
      <c r="A2805" s="417" t="n">
        <v>2796</v>
      </c>
      <c r="B2805" s="418" t="inlineStr">
        <is>
          <t>Customs Clearance Fee and OT Charge Document</t>
        </is>
      </c>
      <c r="C2805" s="418" t="inlineStr">
        <is>
          <t>ឥណ្ឌូ-ត្រេនស៍ ឡូជីស្ទីក (ខេមបូឌា)</t>
        </is>
      </c>
      <c r="D2805" s="418" t="inlineStr">
        <is>
          <t>L001-104004797</t>
        </is>
      </c>
      <c r="E2805" s="418" t="inlineStr">
        <is>
          <t>02890</t>
        </is>
      </c>
      <c r="F2805" s="419" t="n">
        <v>44925</v>
      </c>
      <c r="G2805" s="420" t="n">
        <v>164680</v>
      </c>
      <c r="H2805" s="418" t="n"/>
      <c r="I2805" s="455" t="n">
        <v>164680</v>
      </c>
      <c r="J2805" s="418">
        <f>IF(L2805&lt;&gt;"",L2805,K2805)</f>
        <v/>
      </c>
      <c r="K2805" s="418">
        <f>IF(AND(T2805=TRUE, U2805=TRUE, V2805=TRUE), IF(W2805&lt;-0.05, "អនុញ្ញាត (អ្នកផ្គត់ផ្គង់ប្រកាសខ្វះ)", "បានប្រកាស (អនុញ្ញាត)"), IF(AND(T2805=FALSE, U2805=FALSE, V2805=FALSE), "ព្យួរទុក (មិនមានទិន្នន័យ)", "ប្រកាសខុស (ព្យួរទុក)"))</f>
        <v/>
      </c>
      <c r="L2805" s="418" t="inlineStr"/>
      <c r="M2805" s="418" t="inlineStr"/>
      <c r="N2805" s="455" t="n"/>
      <c r="O2805" s="455">
        <f>IF(W2805&lt;0,AI2805,I2805)</f>
        <v/>
      </c>
      <c r="P2805" s="455">
        <f>I2805-O2805</f>
        <v/>
      </c>
      <c r="Q2805" s="418" t="n"/>
      <c r="R2805" s="418" t="inlineStr">
        <is>
          <t>02890</t>
        </is>
      </c>
      <c r="S2805" s="418" t="inlineStr">
        <is>
          <t>02890</t>
        </is>
      </c>
      <c r="T2805" s="418">
        <f>R2805=S2805</f>
        <v/>
      </c>
      <c r="U2805" s="418">
        <f>AND(MONTH(F2805)=MONTH(Y2805), YEAR(F2805)=YEAR(Y2805))</f>
        <v/>
      </c>
      <c r="V2805" s="418">
        <f>AND(AC2805&lt;&gt;"", 'Company information'!D$4&lt;&gt;"", RIGHT(SUBSTITUTE(AC2805,"-",""),9)=RIGHT(SUBSTITUTE('Company information'!D$4,"-",""),9))</f>
        <v/>
      </c>
      <c r="W2805" s="418">
        <f>AI2805-I2805</f>
        <v/>
      </c>
      <c r="X2805" s="455" t="n"/>
      <c r="Y2805" s="419" t="n">
        <v>44925</v>
      </c>
      <c r="Z2805" s="418" t="inlineStr">
        <is>
          <t>02890</t>
        </is>
      </c>
      <c r="AA2805" s="418" t="inlineStr"/>
      <c r="AB2805" s="418" t="inlineStr">
        <is>
          <t>បុគ្គលជាប់អាករ</t>
        </is>
      </c>
      <c r="AC2805" s="418" t="inlineStr">
        <is>
          <t>L001-100067123</t>
        </is>
      </c>
      <c r="AD2805" s="418" t="inlineStr">
        <is>
          <t>រីឡាយអេប៊ល សូស អ៊ិនដាសស្រ្ទៀល (ខេមបូឌា)</t>
        </is>
      </c>
      <c r="AE2805" s="455" t="n">
        <v>1811483</v>
      </c>
      <c r="AF2805" s="455" t="n">
        <v>1646803</v>
      </c>
      <c r="AG2805" s="455" t="n">
        <v>0</v>
      </c>
      <c r="AH2805" s="455" t="n">
        <v>0</v>
      </c>
      <c r="AI2805" s="455" t="n">
        <v>164680</v>
      </c>
      <c r="AJ2805" s="455" t="n">
        <v>0</v>
      </c>
      <c r="AK2805" s="455" t="n">
        <v>0</v>
      </c>
      <c r="AL2805" s="455" t="n">
        <v>0</v>
      </c>
      <c r="AM2805" s="455" t="n">
        <v>0</v>
      </c>
      <c r="AN2805" s="455" t="n">
        <v>0</v>
      </c>
      <c r="AO2805" s="455" t="n">
        <v>0</v>
      </c>
      <c r="AP2805" s="455" t="n">
        <v>0</v>
      </c>
      <c r="AQ2805" s="455" t="n">
        <v>0</v>
      </c>
      <c r="AR2805" s="418" t="inlineStr"/>
      <c r="AS2805" s="418" t="inlineStr">
        <is>
          <t>ថ្លៃឯកសារ /Document fee</t>
        </is>
      </c>
      <c r="AT2805" s="418" t="inlineStr">
        <is>
          <t>បានប្រកាសពន្ធ</t>
        </is>
      </c>
    </row>
    <row r="2806">
      <c r="A2806" s="417" t="n">
        <v>2797</v>
      </c>
      <c r="B2806" s="418" t="inlineStr">
        <is>
          <t>Customs Clearance Fee</t>
        </is>
      </c>
      <c r="C2806" s="418" t="inlineStr">
        <is>
          <t>ឥណ្ឌូ-ត្រេនស៍ ឡូជីស្ទីក (ខេមបូឌា)</t>
        </is>
      </c>
      <c r="D2806" s="418" t="inlineStr">
        <is>
          <t>L001-104004797</t>
        </is>
      </c>
      <c r="E2806" s="418" t="inlineStr">
        <is>
          <t>02873</t>
        </is>
      </c>
      <c r="F2806" s="419" t="n">
        <v>44925</v>
      </c>
      <c r="G2806" s="420" t="n">
        <v>169149</v>
      </c>
      <c r="H2806" s="418" t="n"/>
      <c r="I2806" s="455" t="n">
        <v>169149</v>
      </c>
      <c r="J2806" s="418">
        <f>IF(L2806&lt;&gt;"",L2806,K2806)</f>
        <v/>
      </c>
      <c r="K2806" s="418">
        <f>IF(AND(T2806=TRUE, U2806=TRUE, V2806=TRUE), IF(W2806&lt;-0.05, "អនុញ្ញាត (អ្នកផ្គត់ផ្គង់ប្រកាសខ្វះ)", "បានប្រកាស (អនុញ្ញាត)"), IF(AND(T2806=FALSE, U2806=FALSE, V2806=FALSE), "ព្យួរទុក (មិនមានទិន្នន័យ)", "ប្រកាសខុស (ព្យួរទុក)"))</f>
        <v/>
      </c>
      <c r="L2806" s="418" t="inlineStr"/>
      <c r="M2806" s="418" t="inlineStr"/>
      <c r="N2806" s="455" t="n"/>
      <c r="O2806" s="455">
        <f>IF(W2806&lt;0,AI2806,I2806)</f>
        <v/>
      </c>
      <c r="P2806" s="455">
        <f>I2806-O2806</f>
        <v/>
      </c>
      <c r="Q2806" s="418" t="n"/>
      <c r="R2806" s="418" t="inlineStr">
        <is>
          <t>02873</t>
        </is>
      </c>
      <c r="S2806" s="418" t="inlineStr">
        <is>
          <t>02873</t>
        </is>
      </c>
      <c r="T2806" s="418">
        <f>R2806=S2806</f>
        <v/>
      </c>
      <c r="U2806" s="418">
        <f>AND(MONTH(F2806)=MONTH(Y2806), YEAR(F2806)=YEAR(Y2806))</f>
        <v/>
      </c>
      <c r="V2806" s="418">
        <f>AND(AC2806&lt;&gt;"", 'Company information'!D$4&lt;&gt;"", RIGHT(SUBSTITUTE(AC2806,"-",""),9)=RIGHT(SUBSTITUTE('Company information'!D$4,"-",""),9))</f>
        <v/>
      </c>
      <c r="W2806" s="418">
        <f>AI2806-I2806</f>
        <v/>
      </c>
      <c r="X2806" s="455" t="n"/>
      <c r="Y2806" s="419" t="n">
        <v>44925</v>
      </c>
      <c r="Z2806" s="418" t="inlineStr">
        <is>
          <t>02873</t>
        </is>
      </c>
      <c r="AA2806" s="418" t="inlineStr"/>
      <c r="AB2806" s="418" t="inlineStr">
        <is>
          <t>បុគ្គលជាប់អាករ</t>
        </is>
      </c>
      <c r="AC2806" s="418" t="inlineStr">
        <is>
          <t>L001-100067123</t>
        </is>
      </c>
      <c r="AD2806" s="418" t="inlineStr">
        <is>
          <t>រីឡាយអេប៊ល សូស អ៊ិនដាសស្រ្ទៀល (ខេមបូឌា)</t>
        </is>
      </c>
      <c r="AE2806" s="455" t="n">
        <v>1860639</v>
      </c>
      <c r="AF2806" s="455" t="n">
        <v>1691490</v>
      </c>
      <c r="AG2806" s="455" t="n">
        <v>0</v>
      </c>
      <c r="AH2806" s="455" t="n">
        <v>0</v>
      </c>
      <c r="AI2806" s="455" t="n">
        <v>169149</v>
      </c>
      <c r="AJ2806" s="455" t="n">
        <v>0</v>
      </c>
      <c r="AK2806" s="455" t="n">
        <v>0</v>
      </c>
      <c r="AL2806" s="455" t="n">
        <v>0</v>
      </c>
      <c r="AM2806" s="455" t="n">
        <v>0</v>
      </c>
      <c r="AN2806" s="455" t="n">
        <v>0</v>
      </c>
      <c r="AO2806" s="455" t="n">
        <v>0</v>
      </c>
      <c r="AP2806" s="455" t="n">
        <v>0</v>
      </c>
      <c r="AQ2806" s="455" t="n">
        <v>0</v>
      </c>
      <c r="AR2806" s="418" t="inlineStr"/>
      <c r="AS2806" s="418" t="inlineStr">
        <is>
          <t>ថ្លៃឯកសារ /Document fee</t>
        </is>
      </c>
      <c r="AT2806" s="418" t="inlineStr">
        <is>
          <t>បានប្រកាសពន្ធ</t>
        </is>
      </c>
    </row>
    <row r="2807">
      <c r="A2807" s="417" t="n">
        <v>2798</v>
      </c>
      <c r="B2807" s="418" t="inlineStr">
        <is>
          <t>Gate Charge</t>
        </is>
      </c>
      <c r="C2807" s="418" t="inlineStr">
        <is>
          <t>ឥណ្ឌូ-ត្រេនស៍ ឡូជីស្ទីក (ខេមបូឌា)</t>
        </is>
      </c>
      <c r="D2807" s="418" t="inlineStr">
        <is>
          <t>L001-104004797</t>
        </is>
      </c>
      <c r="E2807" s="418" t="inlineStr">
        <is>
          <t>02853</t>
        </is>
      </c>
      <c r="F2807" s="419" t="n">
        <v>44922</v>
      </c>
      <c r="G2807" s="420" t="n">
        <v>227314</v>
      </c>
      <c r="H2807" s="418" t="n"/>
      <c r="I2807" s="455" t="n">
        <v>227314</v>
      </c>
      <c r="J2807" s="418">
        <f>IF(L2807&lt;&gt;"",L2807,K2807)</f>
        <v/>
      </c>
      <c r="K2807" s="418">
        <f>IF(AND(T2807=TRUE, U2807=TRUE, V2807=TRUE), IF(W2807&lt;-0.05, "អនុញ្ញាត (អ្នកផ្គត់ផ្គង់ប្រកាសខ្វះ)", "បានប្រកាស (អនុញ្ញាត)"), IF(AND(T2807=FALSE, U2807=FALSE, V2807=FALSE), "ព្យួរទុក (មិនមានទិន្នន័យ)", "ប្រកាសខុស (ព្យួរទុក)"))</f>
        <v/>
      </c>
      <c r="L2807" s="418" t="inlineStr"/>
      <c r="M2807" s="418" t="inlineStr"/>
      <c r="N2807" s="455" t="n"/>
      <c r="O2807" s="455">
        <f>IF(W2807&lt;0,AI2807,I2807)</f>
        <v/>
      </c>
      <c r="P2807" s="455">
        <f>I2807-O2807</f>
        <v/>
      </c>
      <c r="Q2807" s="418" t="n"/>
      <c r="R2807" s="418" t="inlineStr">
        <is>
          <t>02853</t>
        </is>
      </c>
      <c r="S2807" s="418" t="inlineStr">
        <is>
          <t>02853</t>
        </is>
      </c>
      <c r="T2807" s="418">
        <f>R2807=S2807</f>
        <v/>
      </c>
      <c r="U2807" s="418">
        <f>AND(MONTH(F2807)=MONTH(Y2807), YEAR(F2807)=YEAR(Y2807))</f>
        <v/>
      </c>
      <c r="V2807" s="418">
        <f>AND(AC2807&lt;&gt;"", 'Company information'!D$4&lt;&gt;"", RIGHT(SUBSTITUTE(AC2807,"-",""),9)=RIGHT(SUBSTITUTE('Company information'!D$4,"-",""),9))</f>
        <v/>
      </c>
      <c r="W2807" s="418">
        <f>AI2807-I2807</f>
        <v/>
      </c>
      <c r="X2807" s="455" t="n"/>
      <c r="Y2807" s="419" t="n">
        <v>44922</v>
      </c>
      <c r="Z2807" s="418" t="inlineStr">
        <is>
          <t>02853</t>
        </is>
      </c>
      <c r="AA2807" s="418" t="inlineStr"/>
      <c r="AB2807" s="418" t="inlineStr">
        <is>
          <t>បុគ្គលជាប់អាករ</t>
        </is>
      </c>
      <c r="AC2807" s="418" t="inlineStr">
        <is>
          <t>L001-100067123</t>
        </is>
      </c>
      <c r="AD2807" s="418" t="inlineStr">
        <is>
          <t>រីឡាយអេប៊ល សូស អ៊ិនដាសស្រ្ទៀល (ខេមបូឌា)</t>
        </is>
      </c>
      <c r="AE2807" s="455" t="n">
        <v>2500447</v>
      </c>
      <c r="AF2807" s="455" t="n">
        <v>2273134</v>
      </c>
      <c r="AG2807" s="455" t="n">
        <v>0</v>
      </c>
      <c r="AH2807" s="455" t="n">
        <v>0</v>
      </c>
      <c r="AI2807" s="455" t="n">
        <v>227313</v>
      </c>
      <c r="AJ2807" s="455" t="n">
        <v>0</v>
      </c>
      <c r="AK2807" s="455" t="n">
        <v>0</v>
      </c>
      <c r="AL2807" s="455" t="n">
        <v>0</v>
      </c>
      <c r="AM2807" s="455" t="n">
        <v>0</v>
      </c>
      <c r="AN2807" s="455" t="n">
        <v>0</v>
      </c>
      <c r="AO2807" s="455" t="n">
        <v>0</v>
      </c>
      <c r="AP2807" s="455" t="n">
        <v>0</v>
      </c>
      <c r="AQ2807" s="455" t="n">
        <v>0</v>
      </c>
      <c r="AR2807" s="418" t="inlineStr"/>
      <c r="AS2807" s="418" t="inlineStr">
        <is>
          <t>ថ្លៃឯកសារ /Document fee</t>
        </is>
      </c>
      <c r="AT2807" s="418" t="inlineStr">
        <is>
          <t>បានប្រកាសពន្ធ</t>
        </is>
      </c>
    </row>
    <row r="2808">
      <c r="A2808" s="417" t="n">
        <v>2799</v>
      </c>
      <c r="B2808" s="418" t="inlineStr">
        <is>
          <t>Gate Charge</t>
        </is>
      </c>
      <c r="C2808" s="418" t="inlineStr">
        <is>
          <t>ឥណ្ឌូ-ត្រេនស៍ ឡូជីស្ទីក (ខេមបូឌា)</t>
        </is>
      </c>
      <c r="D2808" s="418" t="inlineStr">
        <is>
          <t>L001-104004797</t>
        </is>
      </c>
      <c r="E2808" s="418" t="inlineStr">
        <is>
          <t>02852</t>
        </is>
      </c>
      <c r="F2808" s="419" t="n">
        <v>44922</v>
      </c>
      <c r="G2808" s="420" t="n">
        <v>195991</v>
      </c>
      <c r="H2808" s="418" t="n"/>
      <c r="I2808" s="455" t="n">
        <v>195991</v>
      </c>
      <c r="J2808" s="418">
        <f>IF(L2808&lt;&gt;"",L2808,K2808)</f>
        <v/>
      </c>
      <c r="K2808" s="418">
        <f>IF(AND(T2808=TRUE, U2808=TRUE, V2808=TRUE), IF(W2808&lt;-0.05, "អនុញ្ញាត (អ្នកផ្គត់ផ្គង់ប្រកាសខ្វះ)", "បានប្រកាស (អនុញ្ញាត)"), IF(AND(T2808=FALSE, U2808=FALSE, V2808=FALSE), "ព្យួរទុក (មិនមានទិន្នន័យ)", "ប្រកាសខុស (ព្យួរទុក)"))</f>
        <v/>
      </c>
      <c r="L2808" s="418" t="inlineStr"/>
      <c r="M2808" s="418" t="inlineStr"/>
      <c r="N2808" s="455" t="n"/>
      <c r="O2808" s="455">
        <f>IF(W2808&lt;0,AI2808,I2808)</f>
        <v/>
      </c>
      <c r="P2808" s="455">
        <f>I2808-O2808</f>
        <v/>
      </c>
      <c r="Q2808" s="418" t="n"/>
      <c r="R2808" s="418" t="inlineStr">
        <is>
          <t>02852</t>
        </is>
      </c>
      <c r="S2808" s="418" t="inlineStr">
        <is>
          <t>02852</t>
        </is>
      </c>
      <c r="T2808" s="418">
        <f>R2808=S2808</f>
        <v/>
      </c>
      <c r="U2808" s="418">
        <f>AND(MONTH(F2808)=MONTH(Y2808), YEAR(F2808)=YEAR(Y2808))</f>
        <v/>
      </c>
      <c r="V2808" s="418">
        <f>AND(AC2808&lt;&gt;"", 'Company information'!D$4&lt;&gt;"", RIGHT(SUBSTITUTE(AC2808,"-",""),9)=RIGHT(SUBSTITUTE('Company information'!D$4,"-",""),9))</f>
        <v/>
      </c>
      <c r="W2808" s="418">
        <f>AI2808-I2808</f>
        <v/>
      </c>
      <c r="X2808" s="455" t="n"/>
      <c r="Y2808" s="419" t="n">
        <v>44922</v>
      </c>
      <c r="Z2808" s="418" t="inlineStr">
        <is>
          <t>02852</t>
        </is>
      </c>
      <c r="AA2808" s="418" t="inlineStr"/>
      <c r="AB2808" s="418" t="inlineStr">
        <is>
          <t>បុគ្គលជាប់អាករ</t>
        </is>
      </c>
      <c r="AC2808" s="418" t="inlineStr">
        <is>
          <t>L001-100067123</t>
        </is>
      </c>
      <c r="AD2808" s="418" t="inlineStr">
        <is>
          <t>រីឡាយអេប៊ល សូស អ៊ិនដាសស្រ្ទៀល (ខេមបូឌា)</t>
        </is>
      </c>
      <c r="AE2808" s="455" t="n">
        <v>2155901</v>
      </c>
      <c r="AF2808" s="455" t="n">
        <v>1959910</v>
      </c>
      <c r="AG2808" s="455" t="n">
        <v>0</v>
      </c>
      <c r="AH2808" s="455" t="n">
        <v>0</v>
      </c>
      <c r="AI2808" s="455" t="n">
        <v>195991</v>
      </c>
      <c r="AJ2808" s="455" t="n">
        <v>0</v>
      </c>
      <c r="AK2808" s="455" t="n">
        <v>0</v>
      </c>
      <c r="AL2808" s="455" t="n">
        <v>0</v>
      </c>
      <c r="AM2808" s="455" t="n">
        <v>0</v>
      </c>
      <c r="AN2808" s="455" t="n">
        <v>0</v>
      </c>
      <c r="AO2808" s="455" t="n">
        <v>0</v>
      </c>
      <c r="AP2808" s="455" t="n">
        <v>0</v>
      </c>
      <c r="AQ2808" s="455" t="n">
        <v>0</v>
      </c>
      <c r="AR2808" s="418" t="inlineStr"/>
      <c r="AS2808" s="418" t="inlineStr">
        <is>
          <t>ថ្លៃឯកសារ /Document fee</t>
        </is>
      </c>
      <c r="AT2808" s="418" t="inlineStr">
        <is>
          <t>បានប្រកាសពន្ធ</t>
        </is>
      </c>
    </row>
    <row r="2809">
      <c r="A2809" s="417" t="n">
        <v>2800</v>
      </c>
      <c r="B2809" s="418" t="inlineStr">
        <is>
          <t>Gate Fee</t>
        </is>
      </c>
      <c r="C2809" s="418" t="inlineStr">
        <is>
          <t>ឥណ្ឌូ-ត្រេនស៍ ឡូជីស្ទីក (ខេមបូឌា)</t>
        </is>
      </c>
      <c r="D2809" s="418" t="inlineStr">
        <is>
          <t>L001-104004797</t>
        </is>
      </c>
      <c r="E2809" s="418" t="inlineStr">
        <is>
          <t>02882</t>
        </is>
      </c>
      <c r="F2809" s="419" t="n">
        <v>44925</v>
      </c>
      <c r="G2809" s="420" t="n">
        <v>141213</v>
      </c>
      <c r="H2809" s="418" t="n"/>
      <c r="I2809" s="455" t="n">
        <v>141213</v>
      </c>
      <c r="J2809" s="418">
        <f>IF(L2809&lt;&gt;"",L2809,K2809)</f>
        <v/>
      </c>
      <c r="K2809" s="418">
        <f>IF(AND(T2809=TRUE, U2809=TRUE, V2809=TRUE), IF(W2809&lt;-0.05, "អនុញ្ញាត (អ្នកផ្គត់ផ្គង់ប្រកាសខ្វះ)", "បានប្រកាស (អនុញ្ញាត)"), IF(AND(T2809=FALSE, U2809=FALSE, V2809=FALSE), "ព្យួរទុក (មិនមានទិន្នន័យ)", "ប្រកាសខុស (ព្យួរទុក)"))</f>
        <v/>
      </c>
      <c r="L2809" s="418" t="inlineStr"/>
      <c r="M2809" s="418" t="inlineStr"/>
      <c r="N2809" s="455" t="n"/>
      <c r="O2809" s="455">
        <f>IF(W2809&lt;0,AI2809,I2809)</f>
        <v/>
      </c>
      <c r="P2809" s="455">
        <f>I2809-O2809</f>
        <v/>
      </c>
      <c r="Q2809" s="418" t="n"/>
      <c r="R2809" s="418" t="inlineStr">
        <is>
          <t>02882</t>
        </is>
      </c>
      <c r="S2809" s="418" t="inlineStr">
        <is>
          <t>02882</t>
        </is>
      </c>
      <c r="T2809" s="418">
        <f>R2809=S2809</f>
        <v/>
      </c>
      <c r="U2809" s="418">
        <f>AND(MONTH(F2809)=MONTH(Y2809), YEAR(F2809)=YEAR(Y2809))</f>
        <v/>
      </c>
      <c r="V2809" s="418">
        <f>AND(AC2809&lt;&gt;"", 'Company information'!D$4&lt;&gt;"", RIGHT(SUBSTITUTE(AC2809,"-",""),9)=RIGHT(SUBSTITUTE('Company information'!D$4,"-",""),9))</f>
        <v/>
      </c>
      <c r="W2809" s="418">
        <f>AI2809-I2809</f>
        <v/>
      </c>
      <c r="X2809" s="455" t="n"/>
      <c r="Y2809" s="419" t="n">
        <v>44925</v>
      </c>
      <c r="Z2809" s="418" t="inlineStr">
        <is>
          <t>02882</t>
        </is>
      </c>
      <c r="AA2809" s="418" t="inlineStr"/>
      <c r="AB2809" s="418" t="inlineStr">
        <is>
          <t>បុគ្គលជាប់អាករ</t>
        </is>
      </c>
      <c r="AC2809" s="418" t="inlineStr">
        <is>
          <t>L001-100067123</t>
        </is>
      </c>
      <c r="AD2809" s="418" t="inlineStr">
        <is>
          <t>រីឡាយអេប៊ល សូស អ៊ិនដាសស្រ្ទៀល (ខេមបូឌា)</t>
        </is>
      </c>
      <c r="AE2809" s="455" t="n">
        <v>1553346</v>
      </c>
      <c r="AF2809" s="455" t="n">
        <v>1412133</v>
      </c>
      <c r="AG2809" s="455" t="n">
        <v>0</v>
      </c>
      <c r="AH2809" s="455" t="n">
        <v>0</v>
      </c>
      <c r="AI2809" s="455" t="n">
        <v>141213</v>
      </c>
      <c r="AJ2809" s="455" t="n">
        <v>0</v>
      </c>
      <c r="AK2809" s="455" t="n">
        <v>0</v>
      </c>
      <c r="AL2809" s="455" t="n">
        <v>0</v>
      </c>
      <c r="AM2809" s="455" t="n">
        <v>0</v>
      </c>
      <c r="AN2809" s="455" t="n">
        <v>0</v>
      </c>
      <c r="AO2809" s="455" t="n">
        <v>0</v>
      </c>
      <c r="AP2809" s="455" t="n">
        <v>0</v>
      </c>
      <c r="AQ2809" s="455" t="n">
        <v>0</v>
      </c>
      <c r="AR2809" s="418" t="inlineStr"/>
      <c r="AS2809" s="418" t="inlineStr">
        <is>
          <t>ថ្លៃឯកសារ /Document fee</t>
        </is>
      </c>
      <c r="AT2809" s="418" t="inlineStr">
        <is>
          <t>បានប្រកាសពន្ធ</t>
        </is>
      </c>
    </row>
    <row r="2810">
      <c r="A2810" s="417" t="n">
        <v>2801</v>
      </c>
      <c r="B2810" s="418" t="inlineStr">
        <is>
          <t>Gate Fee</t>
        </is>
      </c>
      <c r="C2810" s="418" t="inlineStr">
        <is>
          <t>អេភីអិល ឡូយីស្ទីក (ខេមបូឌា) ភីធីអ៊ី អិលធីឌី</t>
        </is>
      </c>
      <c r="D2810" s="418" t="inlineStr">
        <is>
          <t>L001-100046460</t>
        </is>
      </c>
      <c r="E2810" s="418" t="inlineStr">
        <is>
          <t>PNHL491862</t>
        </is>
      </c>
      <c r="F2810" s="419" t="n">
        <v>44924</v>
      </c>
      <c r="G2810" s="420" t="n">
        <v>266366</v>
      </c>
      <c r="H2810" s="418" t="n"/>
      <c r="I2810" s="455" t="n">
        <v>266366</v>
      </c>
      <c r="J2810" s="418">
        <f>IF(L2810&lt;&gt;"",L2810,K2810)</f>
        <v/>
      </c>
      <c r="K2810" s="418">
        <f>IF(AND(T2810=TRUE, U2810=TRUE, V2810=TRUE), IF(W2810&lt;-0.05, "អនុញ្ញាត (អ្នកផ្គត់ផ្គង់ប្រកាសខ្វះ)", "បានប្រកាស (អនុញ្ញាត)"), IF(AND(T2810=FALSE, U2810=FALSE, V2810=FALSE), "ព្យួរទុក (មិនមានទិន្នន័យ)", "ប្រកាសខុស (ព្យួរទុក)"))</f>
        <v/>
      </c>
      <c r="L2810" s="418" t="inlineStr"/>
      <c r="M2810" s="418" t="inlineStr"/>
      <c r="N2810" s="455" t="n"/>
      <c r="O2810" s="455">
        <f>IF(W2810&lt;0,AI2810,I2810)</f>
        <v/>
      </c>
      <c r="P2810" s="455">
        <f>I2810-O2810</f>
        <v/>
      </c>
      <c r="Q2810" s="418" t="n"/>
      <c r="R2810" s="418" t="inlineStr">
        <is>
          <t>PNHL491862</t>
        </is>
      </c>
      <c r="S2810" s="418" t="inlineStr">
        <is>
          <t>PNHL491862</t>
        </is>
      </c>
      <c r="T2810" s="418">
        <f>R2810=S2810</f>
        <v/>
      </c>
      <c r="U2810" s="418">
        <f>AND(MONTH(F2810)=MONTH(Y2810), YEAR(F2810)=YEAR(Y2810))</f>
        <v/>
      </c>
      <c r="V2810" s="418">
        <f>AND(AC2810&lt;&gt;"", 'Company information'!D$4&lt;&gt;"", RIGHT(SUBSTITUTE(AC2810,"-",""),9)=RIGHT(SUBSTITUTE('Company information'!D$4,"-",""),9))</f>
        <v/>
      </c>
      <c r="W2810" s="418">
        <f>AI2810-I2810</f>
        <v/>
      </c>
      <c r="X2810" s="455" t="n"/>
      <c r="Y2810" s="419" t="n">
        <v>44924</v>
      </c>
      <c r="Z2810" s="418" t="inlineStr">
        <is>
          <t>PNHL491862</t>
        </is>
      </c>
      <c r="AA2810" s="418" t="inlineStr"/>
      <c r="AB2810" s="418" t="inlineStr">
        <is>
          <t>បុគ្គលជាប់អាករ</t>
        </is>
      </c>
      <c r="AC2810" s="418" t="inlineStr">
        <is>
          <t>L001-100067123</t>
        </is>
      </c>
      <c r="AD2810" s="418" t="inlineStr">
        <is>
          <t>រីឡាយអេប៊ល សូស អ៊ិនដាសស្រ្ទៀល (ខេមបូឌា)</t>
        </is>
      </c>
      <c r="AE2810" s="455" t="n">
        <v>2930028</v>
      </c>
      <c r="AF2810" s="455" t="n">
        <v>2663662</v>
      </c>
      <c r="AG2810" s="455" t="n">
        <v>0</v>
      </c>
      <c r="AH2810" s="455" t="n">
        <v>0</v>
      </c>
      <c r="AI2810" s="455" t="n">
        <v>266366</v>
      </c>
      <c r="AJ2810" s="455" t="n">
        <v>0</v>
      </c>
      <c r="AK2810" s="455" t="n">
        <v>0</v>
      </c>
      <c r="AL2810" s="455" t="n">
        <v>0</v>
      </c>
      <c r="AM2810" s="455" t="n">
        <v>0</v>
      </c>
      <c r="AN2810" s="455" t="n">
        <v>0</v>
      </c>
      <c r="AO2810" s="455" t="n">
        <v>0</v>
      </c>
      <c r="AP2810" s="455" t="n">
        <v>0</v>
      </c>
      <c r="AQ2810" s="455" t="n">
        <v>0</v>
      </c>
      <c r="AR2810" s="418" t="inlineStr"/>
      <c r="AS2810" s="418" t="inlineStr">
        <is>
          <t>LOCAL CHARGE &amp; OTHER</t>
        </is>
      </c>
      <c r="AT2810" s="418" t="inlineStr">
        <is>
          <t>បានប្រកាសពន្ធ</t>
        </is>
      </c>
    </row>
    <row r="2811">
      <c r="A2811" s="417" t="n">
        <v>2802</v>
      </c>
      <c r="B2811" s="418" t="inlineStr">
        <is>
          <t>Gate Fee</t>
        </is>
      </c>
      <c r="C2811" s="418" t="inlineStr">
        <is>
          <t>អេភីអិល ឡូយីស្ទីក (ខេមបូឌា) ភីធីអ៊ី អិលធីឌី</t>
        </is>
      </c>
      <c r="D2811" s="418" t="inlineStr">
        <is>
          <t>L001-100046460</t>
        </is>
      </c>
      <c r="E2811" s="418" t="inlineStr">
        <is>
          <t>PNHL491861</t>
        </is>
      </c>
      <c r="F2811" s="419" t="n">
        <v>44924</v>
      </c>
      <c r="G2811" s="420" t="n">
        <v>373678</v>
      </c>
      <c r="H2811" s="418" t="n"/>
      <c r="I2811" s="455" t="n">
        <v>373678</v>
      </c>
      <c r="J2811" s="418">
        <f>IF(L2811&lt;&gt;"",L2811,K2811)</f>
        <v/>
      </c>
      <c r="K2811" s="418">
        <f>IF(AND(T2811=TRUE, U2811=TRUE, V2811=TRUE), IF(W2811&lt;-0.05, "អនុញ្ញាត (អ្នកផ្គត់ផ្គង់ប្រកាសខ្វះ)", "បានប្រកាស (អនុញ្ញាត)"), IF(AND(T2811=FALSE, U2811=FALSE, V2811=FALSE), "ព្យួរទុក (មិនមានទិន្នន័យ)", "ប្រកាសខុស (ព្យួរទុក)"))</f>
        <v/>
      </c>
      <c r="L2811" s="418" t="inlineStr"/>
      <c r="M2811" s="418" t="inlineStr"/>
      <c r="N2811" s="455" t="n"/>
      <c r="O2811" s="455">
        <f>IF(W2811&lt;0,AI2811,I2811)</f>
        <v/>
      </c>
      <c r="P2811" s="455">
        <f>I2811-O2811</f>
        <v/>
      </c>
      <c r="Q2811" s="418" t="n"/>
      <c r="R2811" s="418" t="inlineStr">
        <is>
          <t>PNHL491861</t>
        </is>
      </c>
      <c r="S2811" s="418" t="inlineStr">
        <is>
          <t>PNHL491861</t>
        </is>
      </c>
      <c r="T2811" s="418">
        <f>R2811=S2811</f>
        <v/>
      </c>
      <c r="U2811" s="418">
        <f>AND(MONTH(F2811)=MONTH(Y2811), YEAR(F2811)=YEAR(Y2811))</f>
        <v/>
      </c>
      <c r="V2811" s="418">
        <f>AND(AC2811&lt;&gt;"", 'Company information'!D$4&lt;&gt;"", RIGHT(SUBSTITUTE(AC2811,"-",""),9)=RIGHT(SUBSTITUTE('Company information'!D$4,"-",""),9))</f>
        <v/>
      </c>
      <c r="W2811" s="418">
        <f>AI2811-I2811</f>
        <v/>
      </c>
      <c r="X2811" s="455" t="n"/>
      <c r="Y2811" s="419" t="n">
        <v>44924</v>
      </c>
      <c r="Z2811" s="418" t="inlineStr">
        <is>
          <t>PNHL491861</t>
        </is>
      </c>
      <c r="AA2811" s="418" t="inlineStr"/>
      <c r="AB2811" s="418" t="inlineStr">
        <is>
          <t>បុគ្គលជាប់អាករ</t>
        </is>
      </c>
      <c r="AC2811" s="418" t="inlineStr">
        <is>
          <t>L001-100067123</t>
        </is>
      </c>
      <c r="AD2811" s="418" t="inlineStr">
        <is>
          <t>រីឡាយអេប៊ល សូស អ៊ិនដាសស្រ្ទៀល (ខេមបូឌា)</t>
        </is>
      </c>
      <c r="AE2811" s="455" t="n">
        <v>4110454</v>
      </c>
      <c r="AF2811" s="455" t="n">
        <v>3736776</v>
      </c>
      <c r="AG2811" s="455" t="n">
        <v>0</v>
      </c>
      <c r="AH2811" s="455" t="n">
        <v>0</v>
      </c>
      <c r="AI2811" s="455" t="n">
        <v>373678</v>
      </c>
      <c r="AJ2811" s="455" t="n">
        <v>0</v>
      </c>
      <c r="AK2811" s="455" t="n">
        <v>0</v>
      </c>
      <c r="AL2811" s="455" t="n">
        <v>0</v>
      </c>
      <c r="AM2811" s="455" t="n">
        <v>0</v>
      </c>
      <c r="AN2811" s="455" t="n">
        <v>0</v>
      </c>
      <c r="AO2811" s="455" t="n">
        <v>0</v>
      </c>
      <c r="AP2811" s="455" t="n">
        <v>0</v>
      </c>
      <c r="AQ2811" s="455" t="n">
        <v>0</v>
      </c>
      <c r="AR2811" s="418" t="inlineStr"/>
      <c r="AS2811" s="418" t="inlineStr">
        <is>
          <t>LOCAL CHARGE &amp; OTHER</t>
        </is>
      </c>
      <c r="AT2811" s="418" t="inlineStr">
        <is>
          <t>បានប្រកាសពន្ធ</t>
        </is>
      </c>
    </row>
    <row r="2812">
      <c r="A2812" s="417" t="n">
        <v>2803</v>
      </c>
      <c r="B2812" s="418" t="inlineStr">
        <is>
          <t>Service Fee MOL</t>
        </is>
      </c>
      <c r="C2812" s="418" t="inlineStr">
        <is>
          <t>អេភីអិល ឡូយីស្ទីក (ខេមបូឌា) ភីធីអ៊ី អិលធីឌី</t>
        </is>
      </c>
      <c r="D2812" s="418" t="inlineStr">
        <is>
          <t>L001-100046460</t>
        </is>
      </c>
      <c r="E2812" s="418" t="inlineStr">
        <is>
          <t>KOEL823103</t>
        </is>
      </c>
      <c r="F2812" s="419" t="n">
        <v>44924</v>
      </c>
      <c r="G2812" s="420" t="n">
        <v>401969</v>
      </c>
      <c r="H2812" s="418" t="n"/>
      <c r="I2812" s="455" t="n">
        <v>401969</v>
      </c>
      <c r="J2812" s="418">
        <f>IF(L2812&lt;&gt;"",L2812,K2812)</f>
        <v/>
      </c>
      <c r="K2812" s="418">
        <f>IF(AND(T2812=TRUE, U2812=TRUE, V2812=TRUE), IF(W2812&lt;-0.05, "អនុញ្ញាត (អ្នកផ្គត់ផ្គង់ប្រកាសខ្វះ)", "បានប្រកាស (អនុញ្ញាត)"), IF(AND(T2812=FALSE, U2812=FALSE, V2812=FALSE), "ព្យួរទុក (មិនមានទិន្នន័យ)", "ប្រកាសខុស (ព្យួរទុក)"))</f>
        <v/>
      </c>
      <c r="L2812" s="418" t="inlineStr"/>
      <c r="M2812" s="418" t="inlineStr"/>
      <c r="N2812" s="455" t="n"/>
      <c r="O2812" s="455">
        <f>IF(W2812&lt;0,AI2812,I2812)</f>
        <v/>
      </c>
      <c r="P2812" s="455">
        <f>I2812-O2812</f>
        <v/>
      </c>
      <c r="Q2812" s="418" t="n"/>
      <c r="R2812" s="418" t="inlineStr">
        <is>
          <t>KOEL823103</t>
        </is>
      </c>
      <c r="S2812" s="418" t="inlineStr">
        <is>
          <t>KOEL823103</t>
        </is>
      </c>
      <c r="T2812" s="418">
        <f>R2812=S2812</f>
        <v/>
      </c>
      <c r="U2812" s="418">
        <f>AND(MONTH(F2812)=MONTH(Y2812), YEAR(F2812)=YEAR(Y2812))</f>
        <v/>
      </c>
      <c r="V2812" s="418">
        <f>AND(AC2812&lt;&gt;"", 'Company information'!D$4&lt;&gt;"", RIGHT(SUBSTITUTE(AC2812,"-",""),9)=RIGHT(SUBSTITUTE('Company information'!D$4,"-",""),9))</f>
        <v/>
      </c>
      <c r="W2812" s="418">
        <f>AI2812-I2812</f>
        <v/>
      </c>
      <c r="X2812" s="455" t="n"/>
      <c r="Y2812" s="419" t="n">
        <v>44924</v>
      </c>
      <c r="Z2812" s="418" t="inlineStr">
        <is>
          <t>KOEL823103</t>
        </is>
      </c>
      <c r="AA2812" s="418" t="inlineStr"/>
      <c r="AB2812" s="418" t="inlineStr">
        <is>
          <t>បុគ្គលជាប់អាករ</t>
        </is>
      </c>
      <c r="AC2812" s="418" t="inlineStr">
        <is>
          <t>L001-100067123</t>
        </is>
      </c>
      <c r="AD2812" s="418" t="inlineStr">
        <is>
          <t>រីឡាយអេប៊ល សូស អ៊ិនដាសស្រ្ទៀល (ខេមបូឌា)</t>
        </is>
      </c>
      <c r="AE2812" s="455" t="n">
        <v>4421658</v>
      </c>
      <c r="AF2812" s="455" t="n">
        <v>4019689</v>
      </c>
      <c r="AG2812" s="455" t="n">
        <v>0</v>
      </c>
      <c r="AH2812" s="455" t="n">
        <v>0</v>
      </c>
      <c r="AI2812" s="455" t="n">
        <v>401969</v>
      </c>
      <c r="AJ2812" s="455" t="n">
        <v>0</v>
      </c>
      <c r="AK2812" s="455" t="n">
        <v>0</v>
      </c>
      <c r="AL2812" s="455" t="n">
        <v>0</v>
      </c>
      <c r="AM2812" s="455" t="n">
        <v>0</v>
      </c>
      <c r="AN2812" s="455" t="n">
        <v>0</v>
      </c>
      <c r="AO2812" s="455" t="n">
        <v>0</v>
      </c>
      <c r="AP2812" s="455" t="n">
        <v>0</v>
      </c>
      <c r="AQ2812" s="455" t="n">
        <v>0</v>
      </c>
      <c r="AR2812" s="418" t="inlineStr"/>
      <c r="AS2812" s="418" t="inlineStr">
        <is>
          <t>LOCAL CHARGE &amp; OTHER</t>
        </is>
      </c>
      <c r="AT2812" s="418" t="inlineStr">
        <is>
          <t>បានប្រកាសពន្ធ</t>
        </is>
      </c>
    </row>
    <row r="2813">
      <c r="A2813" s="417" t="n">
        <v>2804</v>
      </c>
      <c r="B2813" s="418" t="inlineStr">
        <is>
          <t>Membership Fee</t>
        </is>
      </c>
      <c r="C2813" s="418" t="inlineStr">
        <is>
          <t>នីបផន អិចប្រេស (ខេមបូឌា) ខូ អិលធីឌី</t>
        </is>
      </c>
      <c r="D2813" s="418" t="inlineStr">
        <is>
          <t>L001-107032791</t>
        </is>
      </c>
      <c r="E2813" s="418" t="inlineStr">
        <is>
          <t>O8T-C3668</t>
        </is>
      </c>
      <c r="F2813" s="419" t="n">
        <v>44920</v>
      </c>
      <c r="G2813" s="420" t="n">
        <v>157155</v>
      </c>
      <c r="H2813" s="418" t="n"/>
      <c r="I2813" s="455" t="n">
        <v>157155</v>
      </c>
      <c r="J2813" s="418">
        <f>IF(L2813&lt;&gt;"",L2813,K2813)</f>
        <v/>
      </c>
      <c r="K2813" s="418">
        <f>IF(AND(T2813=TRUE, U2813=TRUE, V2813=TRUE), IF(W2813&lt;-0.05, "អនុញ្ញាត (អ្នកផ្គត់ផ្គង់ប្រកាសខ្វះ)", "បានប្រកាស (អនុញ្ញាត)"), IF(AND(T2813=FALSE, U2813=FALSE, V2813=FALSE), "ព្យួរទុក (មិនមានទិន្នន័យ)", "ប្រកាសខុស (ព្យួរទុក)"))</f>
        <v/>
      </c>
      <c r="L2813" s="418" t="inlineStr"/>
      <c r="M2813" s="418" t="inlineStr"/>
      <c r="N2813" s="455" t="n"/>
      <c r="O2813" s="455">
        <f>IF(W2813&lt;0,AI2813,I2813)</f>
        <v/>
      </c>
      <c r="P2813" s="455">
        <f>I2813-O2813</f>
        <v/>
      </c>
      <c r="Q2813" s="418" t="n"/>
      <c r="R2813" s="418" t="inlineStr">
        <is>
          <t>O8T-C3668</t>
        </is>
      </c>
      <c r="S2813" s="418" t="inlineStr">
        <is>
          <t>O8T-C3668</t>
        </is>
      </c>
      <c r="T2813" s="418">
        <f>R2813=S2813</f>
        <v/>
      </c>
      <c r="U2813" s="418">
        <f>AND(MONTH(F2813)=MONTH(Y2813), YEAR(F2813)=YEAR(Y2813))</f>
        <v/>
      </c>
      <c r="V2813" s="418">
        <f>AND(AC2813&lt;&gt;"", 'Company information'!D$4&lt;&gt;"", RIGHT(SUBSTITUTE(AC2813,"-",""),9)=RIGHT(SUBSTITUTE('Company information'!D$4,"-",""),9))</f>
        <v/>
      </c>
      <c r="W2813" s="418">
        <f>AI2813-I2813</f>
        <v/>
      </c>
      <c r="X2813" s="455" t="n"/>
      <c r="Y2813" s="419" t="n">
        <v>44920</v>
      </c>
      <c r="Z2813" s="418" t="inlineStr">
        <is>
          <t>O8T-C3668</t>
        </is>
      </c>
      <c r="AA2813" s="418" t="inlineStr"/>
      <c r="AB2813" s="418" t="inlineStr">
        <is>
          <t>បុគ្គលជាប់អាករ</t>
        </is>
      </c>
      <c r="AC2813" s="418" t="inlineStr">
        <is>
          <t>L001-100067123</t>
        </is>
      </c>
      <c r="AD2813" s="418" t="inlineStr">
        <is>
          <t>រីឡាយអេប៊ល សូស អ៊ិនដាសស្រ្ទៀល (ខេមបូឌា)</t>
        </is>
      </c>
      <c r="AE2813" s="455" t="n">
        <v>1728703</v>
      </c>
      <c r="AF2813" s="455" t="n">
        <v>1571548</v>
      </c>
      <c r="AG2813" s="455" t="n">
        <v>0</v>
      </c>
      <c r="AH2813" s="455" t="n">
        <v>0</v>
      </c>
      <c r="AI2813" s="455" t="n">
        <v>157155</v>
      </c>
      <c r="AJ2813" s="455" t="n">
        <v>0</v>
      </c>
      <c r="AK2813" s="455" t="n">
        <v>0</v>
      </c>
      <c r="AL2813" s="455" t="n">
        <v>0</v>
      </c>
      <c r="AM2813" s="455" t="n">
        <v>0</v>
      </c>
      <c r="AN2813" s="455" t="n">
        <v>0</v>
      </c>
      <c r="AO2813" s="455" t="n">
        <v>0</v>
      </c>
      <c r="AP2813" s="455" t="n">
        <v>0</v>
      </c>
      <c r="AQ2813" s="455" t="n">
        <v>0</v>
      </c>
      <c r="AR2813" s="418" t="inlineStr"/>
      <c r="AS2813" s="418" t="inlineStr">
        <is>
          <t>DOCUMENTATION FEE, HANDLING/AGENCY FEE, SEAL FEE,</t>
        </is>
      </c>
      <c r="AT2813" s="418" t="inlineStr">
        <is>
          <t>បានប្រកាសពន្ធ</t>
        </is>
      </c>
    </row>
    <row r="2814">
      <c r="A2814" s="417" t="n">
        <v>2805</v>
      </c>
      <c r="B2814" s="418" t="inlineStr">
        <is>
          <t>Rental Car</t>
        </is>
      </c>
      <c r="C2814" s="418" t="inlineStr">
        <is>
          <t>អិចស្ពោលាំងកា ហ្រ្វេត (ខេមបូឌា) លីមីធីត</t>
        </is>
      </c>
      <c r="D2814" s="418" t="inlineStr">
        <is>
          <t>L001-107000385</t>
        </is>
      </c>
      <c r="E2814" s="418" t="inlineStr">
        <is>
          <t>EFL-PNH-00047226</t>
        </is>
      </c>
      <c r="F2814" s="419" t="n">
        <v>44925</v>
      </c>
      <c r="G2814" s="420" t="n">
        <v>26761</v>
      </c>
      <c r="H2814" s="418" t="n"/>
      <c r="I2814" s="455" t="n">
        <v>26761</v>
      </c>
      <c r="J2814" s="418">
        <f>IF(L2814&lt;&gt;"",L2814,K2814)</f>
        <v/>
      </c>
      <c r="K2814" s="418">
        <f>IF(AND(T2814=TRUE, U2814=TRUE, V2814=TRUE), IF(W2814&lt;-0.05, "អនុញ្ញាត (អ្នកផ្គត់ផ្គង់ប្រកាសខ្វះ)", "បានប្រកាស (អនុញ្ញាត)"), IF(AND(T2814=FALSE, U2814=FALSE, V2814=FALSE), "ព្យួរទុក (មិនមានទិន្នន័យ)", "ប្រកាសខុស (ព្យួរទុក)"))</f>
        <v/>
      </c>
      <c r="L2814" s="418" t="inlineStr"/>
      <c r="M2814" s="418" t="inlineStr"/>
      <c r="N2814" s="455" t="n"/>
      <c r="O2814" s="455">
        <f>IF(W2814&lt;0,AI2814,I2814)</f>
        <v/>
      </c>
      <c r="P2814" s="455">
        <f>I2814-O2814</f>
        <v/>
      </c>
      <c r="Q2814" s="418" t="n"/>
      <c r="R2814" s="418" t="inlineStr">
        <is>
          <t>EFL-PNH-00047226</t>
        </is>
      </c>
      <c r="S2814" s="418" t="inlineStr">
        <is>
          <t>EFL-PNH-00047226</t>
        </is>
      </c>
      <c r="T2814" s="418">
        <f>R2814=S2814</f>
        <v/>
      </c>
      <c r="U2814" s="418">
        <f>AND(MONTH(F2814)=MONTH(Y2814), YEAR(F2814)=YEAR(Y2814))</f>
        <v/>
      </c>
      <c r="V2814" s="418">
        <f>AND(AC2814&lt;&gt;"", 'Company information'!D$4&lt;&gt;"", RIGHT(SUBSTITUTE(AC2814,"-",""),9)=RIGHT(SUBSTITUTE('Company information'!D$4,"-",""),9))</f>
        <v/>
      </c>
      <c r="W2814" s="418">
        <f>AI2814-I2814</f>
        <v/>
      </c>
      <c r="X2814" s="455" t="n"/>
      <c r="Y2814" s="419" t="n">
        <v>44925</v>
      </c>
      <c r="Z2814" s="418" t="inlineStr">
        <is>
          <t>EFL-PNH-00047226</t>
        </is>
      </c>
      <c r="AA2814" s="418" t="inlineStr"/>
      <c r="AB2814" s="418" t="inlineStr">
        <is>
          <t>បុគ្គលជាប់អាករ</t>
        </is>
      </c>
      <c r="AC2814" s="418" t="inlineStr">
        <is>
          <t>L001-100067123</t>
        </is>
      </c>
      <c r="AD2814" s="418" t="inlineStr">
        <is>
          <t>រីឡាយអេប៊ល សូស អ៊ិនដាសស្រ្ទៀល (ខេមបូឌា)</t>
        </is>
      </c>
      <c r="AE2814" s="455" t="n">
        <v>294366</v>
      </c>
      <c r="AF2814" s="455" t="n">
        <v>267605</v>
      </c>
      <c r="AG2814" s="455" t="n">
        <v>0</v>
      </c>
      <c r="AH2814" s="455" t="n">
        <v>0</v>
      </c>
      <c r="AI2814" s="455" t="n">
        <v>26761</v>
      </c>
      <c r="AJ2814" s="455" t="n">
        <v>0</v>
      </c>
      <c r="AK2814" s="455" t="n">
        <v>0</v>
      </c>
      <c r="AL2814" s="455" t="n">
        <v>0</v>
      </c>
      <c r="AM2814" s="455" t="n">
        <v>0</v>
      </c>
      <c r="AN2814" s="455" t="n">
        <v>0</v>
      </c>
      <c r="AO2814" s="455" t="n">
        <v>0</v>
      </c>
      <c r="AP2814" s="455" t="n">
        <v>0</v>
      </c>
      <c r="AQ2814" s="455" t="n">
        <v>0</v>
      </c>
      <c r="AR2814" s="418" t="inlineStr"/>
      <c r="AS2814" s="418" t="inlineStr">
        <is>
          <t>HAWBF,AMS,OHANDL</t>
        </is>
      </c>
      <c r="AT2814" s="418" t="inlineStr">
        <is>
          <t>បានប្រកាសពន្ធ</t>
        </is>
      </c>
    </row>
    <row r="2815">
      <c r="A2815" s="417" t="n">
        <v>2806</v>
      </c>
      <c r="B2815" s="418" t="inlineStr">
        <is>
          <t>AWB FEE, OM FORWARDING FEE AND H/C</t>
        </is>
      </c>
      <c r="C2815" s="418" t="inlineStr">
        <is>
          <t>អិចស្ពោលាំងកា ហ្រ្វេត (ខេមបូឌា) លីមីធីត</t>
        </is>
      </c>
      <c r="D2815" s="418" t="inlineStr">
        <is>
          <t>L001-107000385</t>
        </is>
      </c>
      <c r="E2815" s="418" t="inlineStr">
        <is>
          <t>EFL-PNH-00047228</t>
        </is>
      </c>
      <c r="F2815" s="419" t="n">
        <v>44925</v>
      </c>
      <c r="G2815" s="420" t="n">
        <v>26761</v>
      </c>
      <c r="H2815" s="418" t="n"/>
      <c r="I2815" s="455" t="n">
        <v>26761</v>
      </c>
      <c r="J2815" s="418">
        <f>IF(L2815&lt;&gt;"",L2815,K2815)</f>
        <v/>
      </c>
      <c r="K2815" s="418">
        <f>IF(AND(T2815=TRUE, U2815=TRUE, V2815=TRUE), IF(W2815&lt;-0.05, "អនុញ្ញាត (អ្នកផ្គត់ផ្គង់ប្រកាសខ្វះ)", "បានប្រកាស (អនុញ្ញាត)"), IF(AND(T2815=FALSE, U2815=FALSE, V2815=FALSE), "ព្យួរទុក (មិនមានទិន្នន័យ)", "ប្រកាសខុស (ព្យួរទុក)"))</f>
        <v/>
      </c>
      <c r="L2815" s="418" t="inlineStr"/>
      <c r="M2815" s="418" t="inlineStr"/>
      <c r="N2815" s="455" t="n"/>
      <c r="O2815" s="455">
        <f>IF(W2815&lt;0,AI2815,I2815)</f>
        <v/>
      </c>
      <c r="P2815" s="455">
        <f>I2815-O2815</f>
        <v/>
      </c>
      <c r="Q2815" s="418" t="n"/>
      <c r="R2815" s="418" t="inlineStr">
        <is>
          <t>EFL-PNH-00047228</t>
        </is>
      </c>
      <c r="S2815" s="418" t="inlineStr">
        <is>
          <t>EFL-PNH-00047228</t>
        </is>
      </c>
      <c r="T2815" s="418">
        <f>R2815=S2815</f>
        <v/>
      </c>
      <c r="U2815" s="418">
        <f>AND(MONTH(F2815)=MONTH(Y2815), YEAR(F2815)=YEAR(Y2815))</f>
        <v/>
      </c>
      <c r="V2815" s="418">
        <f>AND(AC2815&lt;&gt;"", 'Company information'!D$4&lt;&gt;"", RIGHT(SUBSTITUTE(AC2815,"-",""),9)=RIGHT(SUBSTITUTE('Company information'!D$4,"-",""),9))</f>
        <v/>
      </c>
      <c r="W2815" s="418">
        <f>AI2815-I2815</f>
        <v/>
      </c>
      <c r="X2815" s="455" t="n"/>
      <c r="Y2815" s="419" t="n">
        <v>44925</v>
      </c>
      <c r="Z2815" s="418" t="inlineStr">
        <is>
          <t>EFL-PNH-00047228</t>
        </is>
      </c>
      <c r="AA2815" s="418" t="inlineStr"/>
      <c r="AB2815" s="418" t="inlineStr">
        <is>
          <t>បុគ្គលជាប់អាករ</t>
        </is>
      </c>
      <c r="AC2815" s="418" t="inlineStr">
        <is>
          <t>L001-100067123</t>
        </is>
      </c>
      <c r="AD2815" s="418" t="inlineStr">
        <is>
          <t>រីឡាយអេប៊ល សូស អ៊ិនដាសស្រ្ទៀល (ខេមបូឌា)</t>
        </is>
      </c>
      <c r="AE2815" s="455" t="n">
        <v>294366</v>
      </c>
      <c r="AF2815" s="455" t="n">
        <v>267605</v>
      </c>
      <c r="AG2815" s="455" t="n">
        <v>0</v>
      </c>
      <c r="AH2815" s="455" t="n">
        <v>0</v>
      </c>
      <c r="AI2815" s="455" t="n">
        <v>26761</v>
      </c>
      <c r="AJ2815" s="455" t="n">
        <v>0</v>
      </c>
      <c r="AK2815" s="455" t="n">
        <v>0</v>
      </c>
      <c r="AL2815" s="455" t="n">
        <v>0</v>
      </c>
      <c r="AM2815" s="455" t="n">
        <v>0</v>
      </c>
      <c r="AN2815" s="455" t="n">
        <v>0</v>
      </c>
      <c r="AO2815" s="455" t="n">
        <v>0</v>
      </c>
      <c r="AP2815" s="455" t="n">
        <v>0</v>
      </c>
      <c r="AQ2815" s="455" t="n">
        <v>0</v>
      </c>
      <c r="AR2815" s="418" t="inlineStr"/>
      <c r="AS2815" s="418" t="inlineStr">
        <is>
          <t>HAWBF,AMS,OHANDL</t>
        </is>
      </c>
      <c r="AT2815" s="418" t="inlineStr">
        <is>
          <t>បានប្រកាសពន្ធ</t>
        </is>
      </c>
    </row>
    <row r="2816">
      <c r="A2816" s="417" t="n">
        <v>2807</v>
      </c>
      <c r="B2816" s="418" t="inlineStr">
        <is>
          <t>CFS HANDLING, CARRIER BL, DOCUMENT ASSEMBLY, TERMINAL HANDLING, HANDLING FEE, VGM WEIGHING FEE-CFS, FUEL SURCHARGE, TELEX RELEASE AND MANIFEST FEE</t>
        </is>
      </c>
      <c r="C2816" s="418" t="inlineStr">
        <is>
          <t>អិចស្ពោលាំងកា ហ្រ្វេត (ខេមបូឌា) លីមីធីត</t>
        </is>
      </c>
      <c r="D2816" s="418" t="inlineStr">
        <is>
          <t>L001-107000385</t>
        </is>
      </c>
      <c r="E2816" s="418" t="inlineStr">
        <is>
          <t>EFL-PNH-00047130</t>
        </is>
      </c>
      <c r="F2816" s="419" t="n">
        <v>44919</v>
      </c>
      <c r="G2816" s="420" t="n">
        <v>26741</v>
      </c>
      <c r="H2816" s="418" t="n"/>
      <c r="I2816" s="455" t="n">
        <v>26741</v>
      </c>
      <c r="J2816" s="418">
        <f>IF(L2816&lt;&gt;"",L2816,K2816)</f>
        <v/>
      </c>
      <c r="K2816" s="418">
        <f>IF(AND(T2816=TRUE, U2816=TRUE, V2816=TRUE), IF(W2816&lt;-0.05, "អនុញ្ញាត (អ្នកផ្គត់ផ្គង់ប្រកាសខ្វះ)", "បានប្រកាស (អនុញ្ញាត)"), IF(AND(T2816=FALSE, U2816=FALSE, V2816=FALSE), "ព្យួរទុក (មិនមានទិន្នន័យ)", "ប្រកាសខុស (ព្យួរទុក)"))</f>
        <v/>
      </c>
      <c r="L2816" s="418" t="inlineStr"/>
      <c r="M2816" s="418" t="inlineStr"/>
      <c r="N2816" s="455" t="n"/>
      <c r="O2816" s="455">
        <f>IF(W2816&lt;0,AI2816,I2816)</f>
        <v/>
      </c>
      <c r="P2816" s="455">
        <f>I2816-O2816</f>
        <v/>
      </c>
      <c r="Q2816" s="418" t="n"/>
      <c r="R2816" s="418" t="inlineStr">
        <is>
          <t>EFL-PNH-00047130</t>
        </is>
      </c>
      <c r="S2816" s="418" t="inlineStr">
        <is>
          <t>EFL-PNH-00047130</t>
        </is>
      </c>
      <c r="T2816" s="418">
        <f>R2816=S2816</f>
        <v/>
      </c>
      <c r="U2816" s="418">
        <f>AND(MONTH(F2816)=MONTH(Y2816), YEAR(F2816)=YEAR(Y2816))</f>
        <v/>
      </c>
      <c r="V2816" s="418">
        <f>AND(AC2816&lt;&gt;"", 'Company information'!D$4&lt;&gt;"", RIGHT(SUBSTITUTE(AC2816,"-",""),9)=RIGHT(SUBSTITUTE('Company information'!D$4,"-",""),9))</f>
        <v/>
      </c>
      <c r="W2816" s="418">
        <f>AI2816-I2816</f>
        <v/>
      </c>
      <c r="X2816" s="455" t="n"/>
      <c r="Y2816" s="419" t="n">
        <v>44919</v>
      </c>
      <c r="Z2816" s="418" t="inlineStr">
        <is>
          <t>EFL-PNH-00047130</t>
        </is>
      </c>
      <c r="AA2816" s="418" t="inlineStr"/>
      <c r="AB2816" s="418" t="inlineStr">
        <is>
          <t>បុគ្គលជាប់អាករ</t>
        </is>
      </c>
      <c r="AC2816" s="418" t="inlineStr">
        <is>
          <t>L001-100067123</t>
        </is>
      </c>
      <c r="AD2816" s="418" t="inlineStr">
        <is>
          <t>រីឡាយអេប៊ល សូស អ៊ិនដាសស្រ្ទៀល (ខេមបូឌា)</t>
        </is>
      </c>
      <c r="AE2816" s="455" t="n">
        <v>294151</v>
      </c>
      <c r="AF2816" s="455" t="n">
        <v>267410</v>
      </c>
      <c r="AG2816" s="455" t="n">
        <v>0</v>
      </c>
      <c r="AH2816" s="455" t="n">
        <v>0</v>
      </c>
      <c r="AI2816" s="455" t="n">
        <v>26741</v>
      </c>
      <c r="AJ2816" s="455" t="n">
        <v>0</v>
      </c>
      <c r="AK2816" s="455" t="n">
        <v>0</v>
      </c>
      <c r="AL2816" s="455" t="n">
        <v>0</v>
      </c>
      <c r="AM2816" s="455" t="n">
        <v>0</v>
      </c>
      <c r="AN2816" s="455" t="n">
        <v>0</v>
      </c>
      <c r="AO2816" s="455" t="n">
        <v>0</v>
      </c>
      <c r="AP2816" s="455" t="n">
        <v>0</v>
      </c>
      <c r="AQ2816" s="455" t="n">
        <v>0</v>
      </c>
      <c r="AR2816" s="418" t="inlineStr"/>
      <c r="AS2816" s="418" t="inlineStr">
        <is>
          <t>HAWBF,AMS,OHANDL</t>
        </is>
      </c>
      <c r="AT2816" s="418" t="inlineStr">
        <is>
          <t>បានប្រកាសពន្ធ</t>
        </is>
      </c>
    </row>
    <row r="2817">
      <c r="A2817" s="417" t="n">
        <v>2808</v>
      </c>
      <c r="B2817" s="418" t="inlineStr">
        <is>
          <t>Rent Car</t>
        </is>
      </c>
      <c r="C2817" s="418" t="inlineStr">
        <is>
          <t>អិចស្ពោលាំងកា ហ្រ្វេត (ខេមបូឌា) លីមីធីត</t>
        </is>
      </c>
      <c r="D2817" s="418" t="inlineStr">
        <is>
          <t>L001-107000385</t>
        </is>
      </c>
      <c r="E2817" s="418" t="inlineStr">
        <is>
          <t>EFL-PNH-00047128</t>
        </is>
      </c>
      <c r="F2817" s="419" t="n">
        <v>44919</v>
      </c>
      <c r="G2817" s="420" t="n">
        <v>26741</v>
      </c>
      <c r="H2817" s="418" t="n"/>
      <c r="I2817" s="455" t="n">
        <v>26741</v>
      </c>
      <c r="J2817" s="418">
        <f>IF(L2817&lt;&gt;"",L2817,K2817)</f>
        <v/>
      </c>
      <c r="K2817" s="418">
        <f>IF(AND(T2817=TRUE, U2817=TRUE, V2817=TRUE), IF(W2817&lt;-0.05, "អនុញ្ញាត (អ្នកផ្គត់ផ្គង់ប្រកាសខ្វះ)", "បានប្រកាស (អនុញ្ញាត)"), IF(AND(T2817=FALSE, U2817=FALSE, V2817=FALSE), "ព្យួរទុក (មិនមានទិន្នន័យ)", "ប្រកាសខុស (ព្យួរទុក)"))</f>
        <v/>
      </c>
      <c r="L2817" s="418" t="inlineStr"/>
      <c r="M2817" s="418" t="inlineStr"/>
      <c r="N2817" s="455" t="n"/>
      <c r="O2817" s="455">
        <f>IF(W2817&lt;0,AI2817,I2817)</f>
        <v/>
      </c>
      <c r="P2817" s="455">
        <f>I2817-O2817</f>
        <v/>
      </c>
      <c r="Q2817" s="418" t="n"/>
      <c r="R2817" s="418" t="inlineStr">
        <is>
          <t>EFL-PNH-00047128</t>
        </is>
      </c>
      <c r="S2817" s="418" t="inlineStr">
        <is>
          <t>EFL-PNH-00047128</t>
        </is>
      </c>
      <c r="T2817" s="418">
        <f>R2817=S2817</f>
        <v/>
      </c>
      <c r="U2817" s="418">
        <f>AND(MONTH(F2817)=MONTH(Y2817), YEAR(F2817)=YEAR(Y2817))</f>
        <v/>
      </c>
      <c r="V2817" s="418">
        <f>AND(AC2817&lt;&gt;"", 'Company information'!D$4&lt;&gt;"", RIGHT(SUBSTITUTE(AC2817,"-",""),9)=RIGHT(SUBSTITUTE('Company information'!D$4,"-",""),9))</f>
        <v/>
      </c>
      <c r="W2817" s="418">
        <f>AI2817-I2817</f>
        <v/>
      </c>
      <c r="X2817" s="455" t="n"/>
      <c r="Y2817" s="419" t="n">
        <v>44919</v>
      </c>
      <c r="Z2817" s="418" t="inlineStr">
        <is>
          <t>EFL-PNH-00047128</t>
        </is>
      </c>
      <c r="AA2817" s="418" t="inlineStr"/>
      <c r="AB2817" s="418" t="inlineStr">
        <is>
          <t>បុគ្គលជាប់អាករ</t>
        </is>
      </c>
      <c r="AC2817" s="418" t="inlineStr">
        <is>
          <t>L001-100067123</t>
        </is>
      </c>
      <c r="AD2817" s="418" t="inlineStr">
        <is>
          <t>រីឡាយអេប៊ល សូស អ៊ិនដាសស្រ្ទៀល (ខេមបូឌា)</t>
        </is>
      </c>
      <c r="AE2817" s="455" t="n">
        <v>294151</v>
      </c>
      <c r="AF2817" s="455" t="n">
        <v>267410</v>
      </c>
      <c r="AG2817" s="455" t="n">
        <v>0</v>
      </c>
      <c r="AH2817" s="455" t="n">
        <v>0</v>
      </c>
      <c r="AI2817" s="455" t="n">
        <v>26741</v>
      </c>
      <c r="AJ2817" s="455" t="n">
        <v>0</v>
      </c>
      <c r="AK2817" s="455" t="n">
        <v>0</v>
      </c>
      <c r="AL2817" s="455" t="n">
        <v>0</v>
      </c>
      <c r="AM2817" s="455" t="n">
        <v>0</v>
      </c>
      <c r="AN2817" s="455" t="n">
        <v>0</v>
      </c>
      <c r="AO2817" s="455" t="n">
        <v>0</v>
      </c>
      <c r="AP2817" s="455" t="n">
        <v>0</v>
      </c>
      <c r="AQ2817" s="455" t="n">
        <v>0</v>
      </c>
      <c r="AR2817" s="418" t="inlineStr"/>
      <c r="AS2817" s="418" t="inlineStr">
        <is>
          <t>HAWBF,AMS,OHANDL</t>
        </is>
      </c>
      <c r="AT2817" s="418" t="inlineStr">
        <is>
          <t>បានប្រកាសពន្ធ</t>
        </is>
      </c>
    </row>
    <row r="2818">
      <c r="A2818" s="417" t="n">
        <v>2809</v>
      </c>
      <c r="B2818" s="418" t="inlineStr">
        <is>
          <t>Diesel</t>
        </is>
      </c>
      <c r="C2818" s="418" t="inlineStr">
        <is>
          <t>ហុង អ៊ី ត្រាវែល ស៊ែវីស</t>
        </is>
      </c>
      <c r="D2818" s="418" t="inlineStr">
        <is>
          <t>K002-100102573</t>
        </is>
      </c>
      <c r="E2818" s="418" t="inlineStr">
        <is>
          <t>000295</t>
        </is>
      </c>
      <c r="F2818" s="419" t="n">
        <v>44925</v>
      </c>
      <c r="G2818" s="420" t="n">
        <v>237139</v>
      </c>
      <c r="H2818" s="418" t="n"/>
      <c r="I2818" s="455" t="n">
        <v>237139</v>
      </c>
      <c r="J2818" s="418">
        <f>IF(L2818&lt;&gt;"",L2818,K2818)</f>
        <v/>
      </c>
      <c r="K2818" s="418">
        <f>IF(AND(T2818=TRUE, U2818=TRUE, V2818=TRUE), IF(W2818&lt;-0.05, "អនុញ្ញាត (អ្នកផ្គត់ផ្គង់ប្រកាសខ្វះ)", "បានប្រកាស (អនុញ្ញាត)"), IF(AND(T2818=FALSE, U2818=FALSE, V2818=FALSE), "ព្យួរទុក (មិនមានទិន្នន័យ)", "ប្រកាសខុស (ព្យួរទុក)"))</f>
        <v/>
      </c>
      <c r="L2818" s="418" t="inlineStr"/>
      <c r="M2818" s="418" t="inlineStr"/>
      <c r="N2818" s="455" t="n"/>
      <c r="O2818" s="455">
        <f>IF(W2818&lt;0,AI2818,I2818)</f>
        <v/>
      </c>
      <c r="P2818" s="455">
        <f>I2818-O2818</f>
        <v/>
      </c>
      <c r="Q2818" s="418" t="n"/>
      <c r="R2818" s="418" t="inlineStr">
        <is>
          <t>000295</t>
        </is>
      </c>
      <c r="S2818" s="418" t="inlineStr">
        <is>
          <t>000295</t>
        </is>
      </c>
      <c r="T2818" s="418">
        <f>R2818=S2818</f>
        <v/>
      </c>
      <c r="U2818" s="418">
        <f>AND(MONTH(F2818)=MONTH(Y2818), YEAR(F2818)=YEAR(Y2818))</f>
        <v/>
      </c>
      <c r="V2818" s="418">
        <f>AND(AC2818&lt;&gt;"", 'Company information'!D$4&lt;&gt;"", RIGHT(SUBSTITUTE(AC2818,"-",""),9)=RIGHT(SUBSTITUTE('Company information'!D$4,"-",""),9))</f>
        <v/>
      </c>
      <c r="W2818" s="418">
        <f>AI2818-I2818</f>
        <v/>
      </c>
      <c r="X2818" s="455" t="n"/>
      <c r="Y2818" s="419" t="n">
        <v>44925</v>
      </c>
      <c r="Z2818" s="418" t="inlineStr">
        <is>
          <t>000295</t>
        </is>
      </c>
      <c r="AA2818" s="418" t="inlineStr"/>
      <c r="AB2818" s="418" t="inlineStr">
        <is>
          <t>បុគ្គលជាប់អាករ</t>
        </is>
      </c>
      <c r="AC2818" s="418" t="inlineStr">
        <is>
          <t>L001-100067123</t>
        </is>
      </c>
      <c r="AD2818" s="418" t="inlineStr">
        <is>
          <t>រីឡាយអេប៊ល សូស អ៊ិនដាសស្រ្ទៀល (ខេមបូឌា)</t>
        </is>
      </c>
      <c r="AE2818" s="455" t="n">
        <v>2608531</v>
      </c>
      <c r="AF2818" s="455" t="n">
        <v>2371392</v>
      </c>
      <c r="AG2818" s="455" t="n">
        <v>0</v>
      </c>
      <c r="AH2818" s="455" t="n">
        <v>0</v>
      </c>
      <c r="AI2818" s="455" t="n">
        <v>237139</v>
      </c>
      <c r="AJ2818" s="455" t="n">
        <v>0</v>
      </c>
      <c r="AK2818" s="455" t="n">
        <v>0</v>
      </c>
      <c r="AL2818" s="455" t="n">
        <v>0</v>
      </c>
      <c r="AM2818" s="455" t="n">
        <v>0</v>
      </c>
      <c r="AN2818" s="455" t="n">
        <v>0</v>
      </c>
      <c r="AO2818" s="455" t="n">
        <v>0</v>
      </c>
      <c r="AP2818" s="455" t="n">
        <v>0</v>
      </c>
      <c r="AQ2818" s="455" t="n">
        <v>0</v>
      </c>
      <c r="AR2818" s="418" t="inlineStr"/>
      <c r="AS2818" s="418" t="inlineStr">
        <is>
          <t>Visa</t>
        </is>
      </c>
      <c r="AT2818" s="418" t="inlineStr">
        <is>
          <t>បានប្រកាសពន្ធ</t>
        </is>
      </c>
    </row>
    <row r="2819">
      <c r="A2819" s="417" t="n">
        <v>2810</v>
      </c>
      <c r="B2819" s="418" t="inlineStr">
        <is>
          <t>Diesel</t>
        </is>
      </c>
      <c r="C2819" s="418" t="inlineStr">
        <is>
          <t>អង្គរ ឌែរី ប្រូដាក ខូ អិលធីឌី</t>
        </is>
      </c>
      <c r="D2819" s="418" t="inlineStr">
        <is>
          <t>L001-100193374</t>
        </is>
      </c>
      <c r="E2819" s="418" t="inlineStr">
        <is>
          <t>TI22-042870</t>
        </is>
      </c>
      <c r="F2819" s="419" t="n">
        <v>44924</v>
      </c>
      <c r="G2819" s="420" t="n">
        <v>879548</v>
      </c>
      <c r="H2819" s="418" t="n"/>
      <c r="I2819" s="455" t="n">
        <v>879548</v>
      </c>
      <c r="J2819" s="418">
        <f>IF(L2819&lt;&gt;"",L2819,K2819)</f>
        <v/>
      </c>
      <c r="K2819" s="418">
        <f>IF(AND(T2819=TRUE, U2819=TRUE, V2819=TRUE), IF(W2819&lt;-0.05, "អនុញ្ញាត (អ្នកផ្គត់ផ្គង់ប្រកាសខ្វះ)", "បានប្រកាស (អនុញ្ញាត)"), IF(AND(T2819=FALSE, U2819=FALSE, V2819=FALSE), "ព្យួរទុក (មិនមានទិន្នន័យ)", "ប្រកាសខុស (ព្យួរទុក)"))</f>
        <v/>
      </c>
      <c r="L2819" s="418" t="inlineStr"/>
      <c r="M2819" s="418" t="inlineStr"/>
      <c r="N2819" s="455" t="n"/>
      <c r="O2819" s="455">
        <f>IF(W2819&lt;0,AI2819,I2819)</f>
        <v/>
      </c>
      <c r="P2819" s="455">
        <f>I2819-O2819</f>
        <v/>
      </c>
      <c r="Q2819" s="418" t="n"/>
      <c r="R2819" s="418" t="inlineStr">
        <is>
          <t>TI22-042870</t>
        </is>
      </c>
      <c r="S2819" s="418" t="inlineStr">
        <is>
          <t>TI22-042870</t>
        </is>
      </c>
      <c r="T2819" s="418">
        <f>R2819=S2819</f>
        <v/>
      </c>
      <c r="U2819" s="418">
        <f>AND(MONTH(F2819)=MONTH(Y2819), YEAR(F2819)=YEAR(Y2819))</f>
        <v/>
      </c>
      <c r="V2819" s="418">
        <f>AND(AC2819&lt;&gt;"", 'Company information'!D$4&lt;&gt;"", RIGHT(SUBSTITUTE(AC2819,"-",""),9)=RIGHT(SUBSTITUTE('Company information'!D$4,"-",""),9))</f>
        <v/>
      </c>
      <c r="W2819" s="418">
        <f>AI2819-I2819</f>
        <v/>
      </c>
      <c r="X2819" s="455" t="n"/>
      <c r="Y2819" s="419" t="n">
        <v>44924</v>
      </c>
      <c r="Z2819" s="418" t="inlineStr">
        <is>
          <t>TI22-042870</t>
        </is>
      </c>
      <c r="AA2819" s="418" t="inlineStr"/>
      <c r="AB2819" s="418" t="inlineStr">
        <is>
          <t>បុគ្គលជាប់អាករ</t>
        </is>
      </c>
      <c r="AC2819" s="418" t="inlineStr">
        <is>
          <t>L001-100067123</t>
        </is>
      </c>
      <c r="AD2819" s="418" t="inlineStr">
        <is>
          <t>រីឡាយអេប៊ល សូស អ៊ិនដាសស្រ្ទៀល (ខេមបូឌា)</t>
        </is>
      </c>
      <c r="AE2819" s="455" t="n">
        <v>9675032</v>
      </c>
      <c r="AF2819" s="455" t="n">
        <v>8795484</v>
      </c>
      <c r="AG2819" s="455" t="n">
        <v>0</v>
      </c>
      <c r="AH2819" s="455" t="n">
        <v>0</v>
      </c>
      <c r="AI2819" s="455" t="n">
        <v>879548</v>
      </c>
      <c r="AJ2819" s="455" t="n">
        <v>0</v>
      </c>
      <c r="AK2819" s="455" t="n">
        <v>0</v>
      </c>
      <c r="AL2819" s="455" t="n">
        <v>0</v>
      </c>
      <c r="AM2819" s="455" t="n">
        <v>0</v>
      </c>
      <c r="AN2819" s="455" t="n">
        <v>0</v>
      </c>
      <c r="AO2819" s="455" t="n">
        <v>0</v>
      </c>
      <c r="AP2819" s="455" t="n">
        <v>0</v>
      </c>
      <c r="AQ2819" s="455" t="n">
        <v>0</v>
      </c>
      <c r="AR2819" s="418" t="inlineStr"/>
      <c r="AS2819" s="418" t="inlineStr">
        <is>
          <t>ADM milk Sweetened 180ml</t>
        </is>
      </c>
      <c r="AT2819" s="418" t="inlineStr">
        <is>
          <t>បានប្រកាសពន្ធ</t>
        </is>
      </c>
    </row>
    <row r="2820">
      <c r="A2820" s="417" t="n">
        <v>2811</v>
      </c>
      <c r="B2820" s="418" t="inlineStr">
        <is>
          <t>Diesel</t>
        </is>
      </c>
      <c r="C2820" s="418" t="inlineStr">
        <is>
          <t>អង្គរ ឌែរី ប្រូដាក ខូ អិលធីឌី</t>
        </is>
      </c>
      <c r="D2820" s="418" t="inlineStr">
        <is>
          <t>L001-100193374</t>
        </is>
      </c>
      <c r="E2820" s="418" t="inlineStr">
        <is>
          <t>TI22-040043</t>
        </is>
      </c>
      <c r="F2820" s="419" t="n">
        <v>44604</v>
      </c>
      <c r="G2820" s="420" t="n">
        <v>877198</v>
      </c>
      <c r="H2820" s="418" t="n"/>
      <c r="I2820" s="455" t="n">
        <v>877198</v>
      </c>
      <c r="J2820" s="418">
        <f>IF(L2820&lt;&gt;"",L2820,K2820)</f>
        <v/>
      </c>
      <c r="K2820" s="418">
        <f>IF(AND(T2820=TRUE, U2820=TRUE, V2820=TRUE), IF(W2820&lt;-0.05, "អនុញ្ញាត (អ្នកផ្គត់ផ្គង់ប្រកាសខ្វះ)", "បានប្រកាស (អនុញ្ញាត)"), IF(AND(T2820=FALSE, U2820=FALSE, V2820=FALSE), "ព្យួរទុក (មិនមានទិន្នន័យ)", "ប្រកាសខុស (ព្យួរទុក)"))</f>
        <v/>
      </c>
      <c r="L2820" s="418" t="inlineStr"/>
      <c r="M2820" s="418" t="inlineStr"/>
      <c r="N2820" s="455" t="n"/>
      <c r="O2820" s="455">
        <f>IF(W2820&lt;0,AI2820,I2820)</f>
        <v/>
      </c>
      <c r="P2820" s="455">
        <f>I2820-O2820</f>
        <v/>
      </c>
      <c r="Q2820" s="418" t="n"/>
      <c r="R2820" s="418" t="inlineStr">
        <is>
          <t>TI22-040043</t>
        </is>
      </c>
      <c r="S2820" s="418" t="inlineStr">
        <is>
          <t>TI22-040043</t>
        </is>
      </c>
      <c r="T2820" s="418">
        <f>R2820=S2820</f>
        <v/>
      </c>
      <c r="U2820" s="418">
        <f>AND(MONTH(F2820)=MONTH(Y2820), YEAR(F2820)=YEAR(Y2820))</f>
        <v/>
      </c>
      <c r="V2820" s="418">
        <f>AND(AC2820&lt;&gt;"", 'Company information'!D$4&lt;&gt;"", RIGHT(SUBSTITUTE(AC2820,"-",""),9)=RIGHT(SUBSTITUTE('Company information'!D$4,"-",""),9))</f>
        <v/>
      </c>
      <c r="W2820" s="418">
        <f>AI2820-I2820</f>
        <v/>
      </c>
      <c r="X2820" s="455" t="n"/>
      <c r="Y2820" s="419" t="n">
        <v>44897</v>
      </c>
      <c r="Z2820" s="418" t="inlineStr">
        <is>
          <t>TI22-040043</t>
        </is>
      </c>
      <c r="AA2820" s="418" t="inlineStr"/>
      <c r="AB2820" s="418" t="inlineStr">
        <is>
          <t>បុគ្គលជាប់អាករ</t>
        </is>
      </c>
      <c r="AC2820" s="418" t="inlineStr">
        <is>
          <t>L001-100067123</t>
        </is>
      </c>
      <c r="AD2820" s="418" t="inlineStr">
        <is>
          <t>រីឡាយអេប៊ល សូស អ៊ិនដាសស្រ្ទៀល (ខេមបូឌា)</t>
        </is>
      </c>
      <c r="AE2820" s="455" t="n">
        <v>9649182</v>
      </c>
      <c r="AF2820" s="455" t="n">
        <v>8771984</v>
      </c>
      <c r="AG2820" s="455" t="n">
        <v>0</v>
      </c>
      <c r="AH2820" s="455" t="n">
        <v>0</v>
      </c>
      <c r="AI2820" s="455" t="n">
        <v>877198</v>
      </c>
      <c r="AJ2820" s="455" t="n">
        <v>0</v>
      </c>
      <c r="AK2820" s="455" t="n">
        <v>0</v>
      </c>
      <c r="AL2820" s="455" t="n">
        <v>0</v>
      </c>
      <c r="AM2820" s="455" t="n">
        <v>0</v>
      </c>
      <c r="AN2820" s="455" t="n">
        <v>0</v>
      </c>
      <c r="AO2820" s="455" t="n">
        <v>0</v>
      </c>
      <c r="AP2820" s="455" t="n">
        <v>0</v>
      </c>
      <c r="AQ2820" s="455" t="n">
        <v>0</v>
      </c>
      <c r="AR2820" s="418" t="inlineStr"/>
      <c r="AS2820" s="418" t="inlineStr">
        <is>
          <t>ADM milk Sweetened 180ml</t>
        </is>
      </c>
      <c r="AT2820" s="418" t="inlineStr">
        <is>
          <t>បានប្រកាសពន្ធ</t>
        </is>
      </c>
    </row>
    <row r="2821">
      <c r="A2821" s="417" t="n">
        <v>2812</v>
      </c>
      <c r="B2821" s="418" t="inlineStr">
        <is>
          <t>Diesel</t>
        </is>
      </c>
      <c r="C2821" s="418" t="inlineStr">
        <is>
          <t>ប៊ី. ភី. ស៊ី ត្រេឌីង</t>
        </is>
      </c>
      <c r="D2821" s="418" t="inlineStr">
        <is>
          <t>L001-100109551</t>
        </is>
      </c>
      <c r="E2821" s="418" t="inlineStr">
        <is>
          <t>BPC-0581/2022</t>
        </is>
      </c>
      <c r="F2821" s="419" t="n">
        <v>44916</v>
      </c>
      <c r="G2821" s="420" t="n">
        <v>1597008</v>
      </c>
      <c r="H2821" s="418" t="n"/>
      <c r="I2821" s="455" t="n">
        <v>1597008</v>
      </c>
      <c r="J2821" s="418">
        <f>IF(L2821&lt;&gt;"",L2821,K2821)</f>
        <v/>
      </c>
      <c r="K2821" s="418">
        <f>IF(AND(T2821=TRUE, U2821=TRUE, V2821=TRUE), IF(W2821&lt;-0.05, "អនុញ្ញាត (អ្នកផ្គត់ផ្គង់ប្រកាសខ្វះ)", "បានប្រកាស (អនុញ្ញាត)"), IF(AND(T2821=FALSE, U2821=FALSE, V2821=FALSE), "ព្យួរទុក (មិនមានទិន្នន័យ)", "ប្រកាសខុស (ព្យួរទុក)"))</f>
        <v/>
      </c>
      <c r="L2821" s="418" t="inlineStr"/>
      <c r="M2821" s="418" t="inlineStr"/>
      <c r="N2821" s="455" t="n"/>
      <c r="O2821" s="455">
        <f>IF(W2821&lt;0,AI2821,I2821)</f>
        <v/>
      </c>
      <c r="P2821" s="455">
        <f>I2821-O2821</f>
        <v/>
      </c>
      <c r="Q2821" s="418" t="n"/>
      <c r="R2821" s="418" t="inlineStr">
        <is>
          <t>BPC-0581/2022</t>
        </is>
      </c>
      <c r="S2821" s="418" t="inlineStr">
        <is>
          <t>BPC-0581/2022</t>
        </is>
      </c>
      <c r="T2821" s="418">
        <f>R2821=S2821</f>
        <v/>
      </c>
      <c r="U2821" s="418">
        <f>AND(MONTH(F2821)=MONTH(Y2821), YEAR(F2821)=YEAR(Y2821))</f>
        <v/>
      </c>
      <c r="V2821" s="418">
        <f>AND(AC2821&lt;&gt;"", 'Company information'!D$4&lt;&gt;"", RIGHT(SUBSTITUTE(AC2821,"-",""),9)=RIGHT(SUBSTITUTE('Company information'!D$4,"-",""),9))</f>
        <v/>
      </c>
      <c r="W2821" s="418">
        <f>AI2821-I2821</f>
        <v/>
      </c>
      <c r="X2821" s="455" t="n"/>
      <c r="Y2821" s="419" t="n">
        <v>44916</v>
      </c>
      <c r="Z2821" s="418" t="inlineStr">
        <is>
          <t>BPC-0581/2022</t>
        </is>
      </c>
      <c r="AA2821" s="418" t="inlineStr"/>
      <c r="AB2821" s="418" t="inlineStr">
        <is>
          <t>បុគ្គលជាប់អាករ</t>
        </is>
      </c>
      <c r="AC2821" s="418" t="inlineStr">
        <is>
          <t>L001-100067123</t>
        </is>
      </c>
      <c r="AD2821" s="418" t="inlineStr">
        <is>
          <t>រីឡាយអេប៊ល សូស អ៊ិនដាសស្រ្ទៀល (ខេមបូឌា)</t>
        </is>
      </c>
      <c r="AE2821" s="455" t="n">
        <v>17567088</v>
      </c>
      <c r="AF2821" s="455" t="n">
        <v>15970080</v>
      </c>
      <c r="AG2821" s="455" t="n">
        <v>0</v>
      </c>
      <c r="AH2821" s="455" t="n">
        <v>0</v>
      </c>
      <c r="AI2821" s="455" t="n">
        <v>1597008</v>
      </c>
      <c r="AJ2821" s="455" t="n">
        <v>0</v>
      </c>
      <c r="AK2821" s="455" t="n">
        <v>0</v>
      </c>
      <c r="AL2821" s="455" t="n">
        <v>0</v>
      </c>
      <c r="AM2821" s="455" t="n">
        <v>0</v>
      </c>
      <c r="AN2821" s="455" t="n">
        <v>0</v>
      </c>
      <c r="AO2821" s="455" t="n">
        <v>0</v>
      </c>
      <c r="AP2821" s="455" t="n">
        <v>0</v>
      </c>
      <c r="AQ2821" s="455" t="n">
        <v>0</v>
      </c>
      <c r="AR2821" s="418" t="inlineStr"/>
      <c r="AS2821" s="418" t="inlineStr">
        <is>
          <t>លក់ភេសជ្ជៈ</t>
        </is>
      </c>
      <c r="AT2821" s="418" t="inlineStr">
        <is>
          <t>បានប្រកាសពន្ធ</t>
        </is>
      </c>
    </row>
    <row r="2822">
      <c r="A2822" s="417" t="n">
        <v>2813</v>
      </c>
      <c r="B2822" s="418" t="inlineStr">
        <is>
          <t>Diesel</t>
        </is>
      </c>
      <c r="C2822" s="418" t="inlineStr">
        <is>
          <t>ប៊ី. ភី. ស៊ី ត្រេឌីង</t>
        </is>
      </c>
      <c r="D2822" s="418" t="inlineStr">
        <is>
          <t>L001-100109551</t>
        </is>
      </c>
      <c r="E2822" s="418" t="inlineStr">
        <is>
          <t>BPC-0560/2022</t>
        </is>
      </c>
      <c r="F2822" s="419" t="n">
        <v>44907</v>
      </c>
      <c r="G2822" s="420" t="n">
        <v>1598948</v>
      </c>
      <c r="H2822" s="418" t="n"/>
      <c r="I2822" s="455" t="n">
        <v>1598948</v>
      </c>
      <c r="J2822" s="418">
        <f>IF(L2822&lt;&gt;"",L2822,K2822)</f>
        <v/>
      </c>
      <c r="K2822" s="418">
        <f>IF(AND(T2822=TRUE, U2822=TRUE, V2822=TRUE), IF(W2822&lt;-0.05, "អនុញ្ញាត (អ្នកផ្គត់ផ្គង់ប្រកាសខ្វះ)", "បានប្រកាស (អនុញ្ញាត)"), IF(AND(T2822=FALSE, U2822=FALSE, V2822=FALSE), "ព្យួរទុក (មិនមានទិន្នន័យ)", "ប្រកាសខុស (ព្យួរទុក)"))</f>
        <v/>
      </c>
      <c r="L2822" s="418" t="inlineStr"/>
      <c r="M2822" s="418" t="inlineStr"/>
      <c r="N2822" s="455" t="n"/>
      <c r="O2822" s="455">
        <f>IF(W2822&lt;0,AI2822,I2822)</f>
        <v/>
      </c>
      <c r="P2822" s="455">
        <f>I2822-O2822</f>
        <v/>
      </c>
      <c r="Q2822" s="418" t="n"/>
      <c r="R2822" s="418" t="inlineStr">
        <is>
          <t>BPC-0560/2022</t>
        </is>
      </c>
      <c r="S2822" s="418" t="inlineStr">
        <is>
          <t>BPC-0560/2022</t>
        </is>
      </c>
      <c r="T2822" s="418">
        <f>R2822=S2822</f>
        <v/>
      </c>
      <c r="U2822" s="418">
        <f>AND(MONTH(F2822)=MONTH(Y2822), YEAR(F2822)=YEAR(Y2822))</f>
        <v/>
      </c>
      <c r="V2822" s="418">
        <f>AND(AC2822&lt;&gt;"", 'Company information'!D$4&lt;&gt;"", RIGHT(SUBSTITUTE(AC2822,"-",""),9)=RIGHT(SUBSTITUTE('Company information'!D$4,"-",""),9))</f>
        <v/>
      </c>
      <c r="W2822" s="418">
        <f>AI2822-I2822</f>
        <v/>
      </c>
      <c r="X2822" s="455" t="n"/>
      <c r="Y2822" s="419" t="n">
        <v>44907</v>
      </c>
      <c r="Z2822" s="418" t="inlineStr">
        <is>
          <t>BPC-0560/2022</t>
        </is>
      </c>
      <c r="AA2822" s="418" t="inlineStr"/>
      <c r="AB2822" s="418" t="inlineStr">
        <is>
          <t>បុគ្គលជាប់អាករ</t>
        </is>
      </c>
      <c r="AC2822" s="418" t="inlineStr">
        <is>
          <t>L001-100067123</t>
        </is>
      </c>
      <c r="AD2822" s="418" t="inlineStr">
        <is>
          <t>រីឡាយអេប៊ល សូស អ៊ិនដាសស្រ្ទៀល (ខេមបូឌា)</t>
        </is>
      </c>
      <c r="AE2822" s="455" t="n">
        <v>17588428</v>
      </c>
      <c r="AF2822" s="455" t="n">
        <v>15989480</v>
      </c>
      <c r="AG2822" s="455" t="n">
        <v>0</v>
      </c>
      <c r="AH2822" s="455" t="n">
        <v>0</v>
      </c>
      <c r="AI2822" s="455" t="n">
        <v>1598948</v>
      </c>
      <c r="AJ2822" s="455" t="n">
        <v>0</v>
      </c>
      <c r="AK2822" s="455" t="n">
        <v>0</v>
      </c>
      <c r="AL2822" s="455" t="n">
        <v>0</v>
      </c>
      <c r="AM2822" s="455" t="n">
        <v>0</v>
      </c>
      <c r="AN2822" s="455" t="n">
        <v>0</v>
      </c>
      <c r="AO2822" s="455" t="n">
        <v>0</v>
      </c>
      <c r="AP2822" s="455" t="n">
        <v>0</v>
      </c>
      <c r="AQ2822" s="455" t="n">
        <v>0</v>
      </c>
      <c r="AR2822" s="418" t="inlineStr"/>
      <c r="AS2822" s="418" t="inlineStr">
        <is>
          <t>លក់ភេសជ្ជៈ</t>
        </is>
      </c>
      <c r="AT2822" s="418" t="inlineStr">
        <is>
          <t>បានប្រកាសពន្ធ</t>
        </is>
      </c>
    </row>
    <row r="2823">
      <c r="A2823" s="417" t="n">
        <v>2814</v>
      </c>
      <c r="B2823" s="418" t="inlineStr">
        <is>
          <t>Diesel</t>
        </is>
      </c>
      <c r="C2823" s="418" t="inlineStr">
        <is>
          <t>ប៊ី. ភី. ស៊ី ត្រេឌីង</t>
        </is>
      </c>
      <c r="D2823" s="418" t="inlineStr">
        <is>
          <t>L001-100109551</t>
        </is>
      </c>
      <c r="E2823" s="418" t="inlineStr">
        <is>
          <t>BPC-0538/2022</t>
        </is>
      </c>
      <c r="F2823" s="419" t="n">
        <v>44632</v>
      </c>
      <c r="G2823" s="420" t="n">
        <v>796564</v>
      </c>
      <c r="H2823" s="418" t="n"/>
      <c r="I2823" s="455" t="n">
        <v>796564</v>
      </c>
      <c r="J2823" s="418">
        <f>IF(L2823&lt;&gt;"",L2823,K2823)</f>
        <v/>
      </c>
      <c r="K2823" s="418">
        <f>IF(AND(T2823=TRUE, U2823=TRUE, V2823=TRUE), IF(W2823&lt;-0.05, "អនុញ្ញាត (អ្នកផ្គត់ផ្គង់ប្រកាសខ្វះ)", "បានប្រកាស (អនុញ្ញាត)"), IF(AND(T2823=FALSE, U2823=FALSE, V2823=FALSE), "ព្យួរទុក (មិនមានទិន្នន័យ)", "ប្រកាសខុស (ព្យួរទុក)"))</f>
        <v/>
      </c>
      <c r="L2823" s="418" t="inlineStr"/>
      <c r="M2823" s="418" t="inlineStr"/>
      <c r="N2823" s="455" t="n"/>
      <c r="O2823" s="455">
        <f>IF(W2823&lt;0,AI2823,I2823)</f>
        <v/>
      </c>
      <c r="P2823" s="455">
        <f>I2823-O2823</f>
        <v/>
      </c>
      <c r="Q2823" s="418" t="n"/>
      <c r="R2823" s="418" t="inlineStr">
        <is>
          <t>BPC-0538/2022</t>
        </is>
      </c>
      <c r="S2823" s="418" t="inlineStr">
        <is>
          <t>BPC-0538/2022</t>
        </is>
      </c>
      <c r="T2823" s="418">
        <f>R2823=S2823</f>
        <v/>
      </c>
      <c r="U2823" s="418">
        <f>AND(MONTH(F2823)=MONTH(Y2823), YEAR(F2823)=YEAR(Y2823))</f>
        <v/>
      </c>
      <c r="V2823" s="418">
        <f>AND(AC2823&lt;&gt;"", 'Company information'!D$4&lt;&gt;"", RIGHT(SUBSTITUTE(AC2823,"-",""),9)=RIGHT(SUBSTITUTE('Company information'!D$4,"-",""),9))</f>
        <v/>
      </c>
      <c r="W2823" s="418">
        <f>AI2823-I2823</f>
        <v/>
      </c>
      <c r="X2823" s="455" t="n"/>
      <c r="Y2823" s="419" t="n">
        <v>44898</v>
      </c>
      <c r="Z2823" s="418" t="inlineStr">
        <is>
          <t>BPC-0538/2022</t>
        </is>
      </c>
      <c r="AA2823" s="418" t="inlineStr"/>
      <c r="AB2823" s="418" t="inlineStr">
        <is>
          <t>បុគ្គលជាប់អាករ</t>
        </is>
      </c>
      <c r="AC2823" s="418" t="inlineStr">
        <is>
          <t>L001-100067123</t>
        </is>
      </c>
      <c r="AD2823" s="418" t="inlineStr">
        <is>
          <t>រីឡាយអេប៊ល សូស អ៊ិនដាសស្រ្ទៀល (ខេមបូឌា)</t>
        </is>
      </c>
      <c r="AE2823" s="455" t="n">
        <v>8762204</v>
      </c>
      <c r="AF2823" s="455" t="n">
        <v>7965640</v>
      </c>
      <c r="AG2823" s="455" t="n">
        <v>0</v>
      </c>
      <c r="AH2823" s="455" t="n">
        <v>0</v>
      </c>
      <c r="AI2823" s="455" t="n">
        <v>796564</v>
      </c>
      <c r="AJ2823" s="455" t="n">
        <v>0</v>
      </c>
      <c r="AK2823" s="455" t="n">
        <v>0</v>
      </c>
      <c r="AL2823" s="455" t="n">
        <v>0</v>
      </c>
      <c r="AM2823" s="455" t="n">
        <v>0</v>
      </c>
      <c r="AN2823" s="455" t="n">
        <v>0</v>
      </c>
      <c r="AO2823" s="455" t="n">
        <v>0</v>
      </c>
      <c r="AP2823" s="455" t="n">
        <v>0</v>
      </c>
      <c r="AQ2823" s="455" t="n">
        <v>0</v>
      </c>
      <c r="AR2823" s="418" t="inlineStr"/>
      <c r="AS2823" s="418" t="inlineStr">
        <is>
          <t>លក់ភេសជ្ជៈ</t>
        </is>
      </c>
      <c r="AT2823" s="418" t="inlineStr">
        <is>
          <t>បានប្រកាសពន្ធ</t>
        </is>
      </c>
    </row>
    <row r="2824">
      <c r="A2824" s="417" t="n">
        <v>2815</v>
      </c>
      <c r="B2824" s="418" t="inlineStr">
        <is>
          <t>Diesel</t>
        </is>
      </c>
      <c r="C2824" s="418" t="inlineStr">
        <is>
          <t>ជូយី (ខេមបូឌា)</t>
        </is>
      </c>
      <c r="D2824" s="418" t="inlineStr">
        <is>
          <t>B108-109007050</t>
        </is>
      </c>
      <c r="E2824" s="418" t="inlineStr">
        <is>
          <t>002641</t>
        </is>
      </c>
      <c r="F2824" s="419" t="n">
        <v>44918</v>
      </c>
      <c r="G2824" s="420" t="n">
        <v>12080</v>
      </c>
      <c r="H2824" s="418" t="n"/>
      <c r="I2824" s="455" t="n">
        <v>12080</v>
      </c>
      <c r="J2824" s="418">
        <f>IF(L2824&lt;&gt;"",L2824,K2824)</f>
        <v/>
      </c>
      <c r="K2824" s="418">
        <f>IF(AND(T2824=TRUE, U2824=TRUE, V2824=TRUE), IF(W2824&lt;-0.05, "អនុញ្ញាត (អ្នកផ្គត់ផ្គង់ប្រកាសខ្វះ)", "បានប្រកាស (អនុញ្ញាត)"), IF(AND(T2824=FALSE, U2824=FALSE, V2824=FALSE), "ព្យួរទុក (មិនមានទិន្នន័យ)", "ប្រកាសខុស (ព្យួរទុក)"))</f>
        <v/>
      </c>
      <c r="L2824" s="418" t="inlineStr"/>
      <c r="M2824" s="418" t="inlineStr"/>
      <c r="N2824" s="455" t="n"/>
      <c r="O2824" s="455">
        <f>IF(W2824&lt;0,AI2824,I2824)</f>
        <v/>
      </c>
      <c r="P2824" s="455">
        <f>I2824-O2824</f>
        <v/>
      </c>
      <c r="Q2824" s="418" t="n"/>
      <c r="R2824" s="418" t="inlineStr">
        <is>
          <t>002641</t>
        </is>
      </c>
      <c r="S2824" s="418" t="inlineStr">
        <is>
          <t>002641</t>
        </is>
      </c>
      <c r="T2824" s="418">
        <f>R2824=S2824</f>
        <v/>
      </c>
      <c r="U2824" s="418">
        <f>AND(MONTH(F2824)=MONTH(Y2824), YEAR(F2824)=YEAR(Y2824))</f>
        <v/>
      </c>
      <c r="V2824" s="418">
        <f>AND(AC2824&lt;&gt;"", 'Company information'!D$4&lt;&gt;"", RIGHT(SUBSTITUTE(AC2824,"-",""),9)=RIGHT(SUBSTITUTE('Company information'!D$4,"-",""),9))</f>
        <v/>
      </c>
      <c r="W2824" s="418">
        <f>AI2824-I2824</f>
        <v/>
      </c>
      <c r="X2824" s="455" t="n"/>
      <c r="Y2824" s="419" t="n">
        <v>44875</v>
      </c>
      <c r="Z2824" s="418" t="inlineStr">
        <is>
          <t>002641</t>
        </is>
      </c>
      <c r="AA2824" s="418" t="inlineStr"/>
      <c r="AB2824" s="418" t="inlineStr">
        <is>
          <t>បុគ្គលជាប់អាករ</t>
        </is>
      </c>
      <c r="AC2824" s="418" t="inlineStr">
        <is>
          <t>L001-107029286</t>
        </is>
      </c>
      <c r="AD2824" s="418" t="inlineStr">
        <is>
          <t>ហ្គ្រីន មីដូវ ឌីវេឡុបមេន (ខេមបូឌា) ខូ អិលធីឌី</t>
        </is>
      </c>
      <c r="AE2824" s="455" t="n">
        <v>2725923</v>
      </c>
      <c r="AF2824" s="455" t="n">
        <v>2478112</v>
      </c>
      <c r="AG2824" s="455" t="n">
        <v>0</v>
      </c>
      <c r="AH2824" s="455" t="n">
        <v>0</v>
      </c>
      <c r="AI2824" s="455" t="n">
        <v>247811</v>
      </c>
      <c r="AJ2824" s="455" t="n">
        <v>0</v>
      </c>
      <c r="AK2824" s="455" t="n">
        <v>0</v>
      </c>
      <c r="AL2824" s="455" t="n">
        <v>0</v>
      </c>
      <c r="AM2824" s="455" t="n">
        <v>0</v>
      </c>
      <c r="AN2824" s="455" t="n">
        <v>0</v>
      </c>
      <c r="AO2824" s="455" t="n">
        <v>0</v>
      </c>
      <c r="AP2824" s="455" t="n">
        <v>0</v>
      </c>
      <c r="AQ2824" s="455" t="n">
        <v>0</v>
      </c>
      <c r="AR2824" s="418" t="inlineStr"/>
      <c r="AS2824" s="418" t="inlineStr">
        <is>
          <t>Trucking</t>
        </is>
      </c>
      <c r="AT2824" s="418" t="inlineStr">
        <is>
          <t>បានប្រកាសពន្ធ</t>
        </is>
      </c>
    </row>
    <row r="2825">
      <c r="A2825" s="417" t="n">
        <v>2816</v>
      </c>
      <c r="B2825" s="418" t="inlineStr">
        <is>
          <t>Electric Expense From 27/05/2024-27/06/2024</t>
        </is>
      </c>
      <c r="C2825" s="418" t="inlineStr">
        <is>
          <t>ជូយី (ខេមបូឌា)</t>
        </is>
      </c>
      <c r="D2825" s="418" t="inlineStr">
        <is>
          <t>B108-109007050</t>
        </is>
      </c>
      <c r="E2825" s="418" t="inlineStr">
        <is>
          <t>002640</t>
        </is>
      </c>
      <c r="F2825" s="419" t="n">
        <v>44816</v>
      </c>
      <c r="G2825" s="420" t="n">
        <v>9068</v>
      </c>
      <c r="H2825" s="418" t="n"/>
      <c r="I2825" s="455" t="n">
        <v>9068</v>
      </c>
      <c r="J2825" s="418">
        <f>IF(L2825&lt;&gt;"",L2825,K2825)</f>
        <v/>
      </c>
      <c r="K2825" s="418">
        <f>IF(AND(T2825=TRUE, U2825=TRUE, V2825=TRUE), IF(W2825&lt;-0.05, "អនុញ្ញាត (អ្នកផ្គត់ផ្គង់ប្រកាសខ្វះ)", "បានប្រកាស (អនុញ្ញាត)"), IF(AND(T2825=FALSE, U2825=FALSE, V2825=FALSE), "ព្យួរទុក (មិនមានទិន្នន័យ)", "ប្រកាសខុស (ព្យួរទុក)"))</f>
        <v/>
      </c>
      <c r="L2825" s="418" t="inlineStr"/>
      <c r="M2825" s="418" t="inlineStr"/>
      <c r="N2825" s="455" t="n"/>
      <c r="O2825" s="455">
        <f>IF(W2825&lt;0,AI2825,I2825)</f>
        <v/>
      </c>
      <c r="P2825" s="455">
        <f>I2825-O2825</f>
        <v/>
      </c>
      <c r="Q2825" s="418" t="n"/>
      <c r="R2825" s="418" t="inlineStr">
        <is>
          <t>002640</t>
        </is>
      </c>
      <c r="S2825" s="418" t="inlineStr">
        <is>
          <t>002640</t>
        </is>
      </c>
      <c r="T2825" s="418">
        <f>R2825=S2825</f>
        <v/>
      </c>
      <c r="U2825" s="418">
        <f>AND(MONTH(F2825)=MONTH(Y2825), YEAR(F2825)=YEAR(Y2825))</f>
        <v/>
      </c>
      <c r="V2825" s="418">
        <f>AND(AC2825&lt;&gt;"", 'Company information'!D$4&lt;&gt;"", RIGHT(SUBSTITUTE(AC2825,"-",""),9)=RIGHT(SUBSTITUTE('Company information'!D$4,"-",""),9))</f>
        <v/>
      </c>
      <c r="W2825" s="418">
        <f>AI2825-I2825</f>
        <v/>
      </c>
      <c r="X2825" s="455" t="n"/>
      <c r="Y2825" s="419" t="n">
        <v>44875</v>
      </c>
      <c r="Z2825" s="418" t="inlineStr">
        <is>
          <t>002640</t>
        </is>
      </c>
      <c r="AA2825" s="418" t="inlineStr"/>
      <c r="AB2825" s="418" t="inlineStr">
        <is>
          <t>បុគ្គលជាប់អាករ</t>
        </is>
      </c>
      <c r="AC2825" s="418" t="inlineStr">
        <is>
          <t>L001-108008509</t>
        </is>
      </c>
      <c r="AD2825" s="418" t="inlineStr">
        <is>
          <t>អាយខេ អឹភែរឹល</t>
        </is>
      </c>
      <c r="AE2825" s="455" t="n">
        <v>970939</v>
      </c>
      <c r="AF2825" s="455" t="n">
        <v>882672</v>
      </c>
      <c r="AG2825" s="455" t="n">
        <v>0</v>
      </c>
      <c r="AH2825" s="455" t="n">
        <v>0</v>
      </c>
      <c r="AI2825" s="455" t="n">
        <v>88267</v>
      </c>
      <c r="AJ2825" s="455" t="n">
        <v>0</v>
      </c>
      <c r="AK2825" s="455" t="n">
        <v>0</v>
      </c>
      <c r="AL2825" s="455" t="n">
        <v>0</v>
      </c>
      <c r="AM2825" s="455" t="n">
        <v>0</v>
      </c>
      <c r="AN2825" s="455" t="n">
        <v>0</v>
      </c>
      <c r="AO2825" s="455" t="n">
        <v>0</v>
      </c>
      <c r="AP2825" s="455" t="n">
        <v>0</v>
      </c>
      <c r="AQ2825" s="455" t="n">
        <v>0</v>
      </c>
      <c r="AR2825" s="418" t="inlineStr"/>
      <c r="AS2825" s="418" t="inlineStr">
        <is>
          <t>Trucking</t>
        </is>
      </c>
      <c r="AT2825" s="418" t="inlineStr">
        <is>
          <t>បានប្រកាសពន្ធ</t>
        </is>
      </c>
    </row>
    <row r="2826">
      <c r="A2826" s="417" t="n">
        <v>2817</v>
      </c>
      <c r="B2826" s="418" t="inlineStr">
        <is>
          <t>Electric Expense From 27/05/2024-27/06/2024</t>
        </is>
      </c>
      <c r="C2826" s="418" t="inlineStr">
        <is>
          <t>ជូយី (ខេមបូឌា)</t>
        </is>
      </c>
      <c r="D2826" s="418" t="inlineStr">
        <is>
          <t>B108-109007050</t>
        </is>
      </c>
      <c r="E2826" s="418" t="inlineStr">
        <is>
          <t>002624</t>
        </is>
      </c>
      <c r="F2826" s="419" t="n">
        <v>44915</v>
      </c>
      <c r="G2826" s="420" t="n">
        <v>16613</v>
      </c>
      <c r="H2826" s="418" t="n"/>
      <c r="I2826" s="455" t="n">
        <v>16613</v>
      </c>
      <c r="J2826" s="418">
        <f>IF(L2826&lt;&gt;"",L2826,K2826)</f>
        <v/>
      </c>
      <c r="K2826" s="418">
        <f>IF(AND(T2826=TRUE, U2826=TRUE, V2826=TRUE), IF(W2826&lt;-0.05, "អនុញ្ញាត (អ្នកផ្គត់ផ្គង់ប្រកាសខ្វះ)", "បានប្រកាស (អនុញ្ញាត)"), IF(AND(T2826=FALSE, U2826=FALSE, V2826=FALSE), "ព្យួរទុក (មិនមានទិន្នន័យ)", "ប្រកាសខុស (ព្យួរទុក)"))</f>
        <v/>
      </c>
      <c r="L2826" s="418" t="inlineStr"/>
      <c r="M2826" s="418" t="inlineStr"/>
      <c r="N2826" s="455" t="n"/>
      <c r="O2826" s="455">
        <f>IF(W2826&lt;0,AI2826,I2826)</f>
        <v/>
      </c>
      <c r="P2826" s="455">
        <f>I2826-O2826</f>
        <v/>
      </c>
      <c r="Q2826" s="418" t="n"/>
      <c r="R2826" s="418" t="inlineStr">
        <is>
          <t>002624</t>
        </is>
      </c>
      <c r="S2826" s="418" t="inlineStr">
        <is>
          <t>002624</t>
        </is>
      </c>
      <c r="T2826" s="418">
        <f>R2826=S2826</f>
        <v/>
      </c>
      <c r="U2826" s="418">
        <f>AND(MONTH(F2826)=MONTH(Y2826), YEAR(F2826)=YEAR(Y2826))</f>
        <v/>
      </c>
      <c r="V2826" s="418">
        <f>AND(AC2826&lt;&gt;"", 'Company information'!D$4&lt;&gt;"", RIGHT(SUBSTITUTE(AC2826,"-",""),9)=RIGHT(SUBSTITUTE('Company information'!D$4,"-",""),9))</f>
        <v/>
      </c>
      <c r="W2826" s="418">
        <f>AI2826-I2826</f>
        <v/>
      </c>
      <c r="X2826" s="455" t="n"/>
      <c r="Y2826" s="419" t="n">
        <v>44869</v>
      </c>
      <c r="Z2826" s="418" t="inlineStr">
        <is>
          <t>002624</t>
        </is>
      </c>
      <c r="AA2826" s="418" t="inlineStr"/>
      <c r="AB2826" s="418" t="inlineStr">
        <is>
          <t>បុគ្គលជាប់អាករ</t>
        </is>
      </c>
      <c r="AC2826" s="418" t="inlineStr">
        <is>
          <t>L001-100067123</t>
        </is>
      </c>
      <c r="AD2826" s="418" t="inlineStr">
        <is>
          <t>រីឡាយអេប៊ល សូស អ៊ិនដាសស្រ្ទៀល (ខេមបូឌា)</t>
        </is>
      </c>
      <c r="AE2826" s="455" t="n">
        <v>1029950</v>
      </c>
      <c r="AF2826" s="455" t="n">
        <v>936318</v>
      </c>
      <c r="AG2826" s="455" t="n">
        <v>0</v>
      </c>
      <c r="AH2826" s="455" t="n">
        <v>0</v>
      </c>
      <c r="AI2826" s="455" t="n">
        <v>93632</v>
      </c>
      <c r="AJ2826" s="455" t="n">
        <v>0</v>
      </c>
      <c r="AK2826" s="455" t="n">
        <v>0</v>
      </c>
      <c r="AL2826" s="455" t="n">
        <v>0</v>
      </c>
      <c r="AM2826" s="455" t="n">
        <v>0</v>
      </c>
      <c r="AN2826" s="455" t="n">
        <v>0</v>
      </c>
      <c r="AO2826" s="455" t="n">
        <v>0</v>
      </c>
      <c r="AP2826" s="455" t="n">
        <v>0</v>
      </c>
      <c r="AQ2826" s="455" t="n">
        <v>0</v>
      </c>
      <c r="AR2826" s="418" t="inlineStr"/>
      <c r="AS2826" s="418" t="inlineStr">
        <is>
          <t>Trucking</t>
        </is>
      </c>
      <c r="AT2826" s="418" t="inlineStr">
        <is>
          <t>បានប្រកាសពន្ធ</t>
        </is>
      </c>
    </row>
    <row r="2827">
      <c r="A2827" s="417" t="n">
        <v>2818</v>
      </c>
      <c r="B2827" s="418" t="inlineStr">
        <is>
          <t>Industrial waste collection service for June 2024</t>
        </is>
      </c>
      <c r="C2827" s="418" t="inlineStr">
        <is>
          <t>ជូយី (ខេមបូឌា)</t>
        </is>
      </c>
      <c r="D2827" s="418" t="inlineStr">
        <is>
          <t>B108-109007050</t>
        </is>
      </c>
      <c r="E2827" s="418" t="inlineStr">
        <is>
          <t>002623</t>
        </is>
      </c>
      <c r="F2827" s="419" t="n">
        <v>44915</v>
      </c>
      <c r="G2827" s="420" t="n">
        <v>40739</v>
      </c>
      <c r="H2827" s="418" t="n"/>
      <c r="I2827" s="455" t="n">
        <v>40739</v>
      </c>
      <c r="J2827" s="418">
        <f>IF(L2827&lt;&gt;"",L2827,K2827)</f>
        <v/>
      </c>
      <c r="K2827" s="418">
        <f>IF(AND(T2827=TRUE, U2827=TRUE, V2827=TRUE), IF(W2827&lt;-0.05, "អនុញ្ញាត (អ្នកផ្គត់ផ្គង់ប្រកាសខ្វះ)", "បានប្រកាស (អនុញ្ញាត)"), IF(AND(T2827=FALSE, U2827=FALSE, V2827=FALSE), "ព្យួរទុក (មិនមានទិន្នន័យ)", "ប្រកាសខុស (ព្យួរទុក)"))</f>
        <v/>
      </c>
      <c r="L2827" s="418" t="inlineStr"/>
      <c r="M2827" s="418" t="inlineStr"/>
      <c r="N2827" s="455" t="n"/>
      <c r="O2827" s="455">
        <f>IF(W2827&lt;0,AI2827,I2827)</f>
        <v/>
      </c>
      <c r="P2827" s="455">
        <f>I2827-O2827</f>
        <v/>
      </c>
      <c r="Q2827" s="418" t="n"/>
      <c r="R2827" s="418" t="inlineStr">
        <is>
          <t>002623</t>
        </is>
      </c>
      <c r="S2827" s="418" t="inlineStr">
        <is>
          <t>002623</t>
        </is>
      </c>
      <c r="T2827" s="418">
        <f>R2827=S2827</f>
        <v/>
      </c>
      <c r="U2827" s="418">
        <f>AND(MONTH(F2827)=MONTH(Y2827), YEAR(F2827)=YEAR(Y2827))</f>
        <v/>
      </c>
      <c r="V2827" s="418">
        <f>AND(AC2827&lt;&gt;"", 'Company information'!D$4&lt;&gt;"", RIGHT(SUBSTITUTE(AC2827,"-",""),9)=RIGHT(SUBSTITUTE('Company information'!D$4,"-",""),9))</f>
        <v/>
      </c>
      <c r="W2827" s="418">
        <f>AI2827-I2827</f>
        <v/>
      </c>
      <c r="X2827" s="455" t="n"/>
      <c r="Y2827" s="419" t="n">
        <v>44869</v>
      </c>
      <c r="Z2827" s="418" t="inlineStr">
        <is>
          <t>002623</t>
        </is>
      </c>
      <c r="AA2827" s="418" t="inlineStr"/>
      <c r="AB2827" s="418" t="inlineStr">
        <is>
          <t>បុគ្គលជាប់អាករ</t>
        </is>
      </c>
      <c r="AC2827" s="418" t="inlineStr">
        <is>
          <t>L001-100045510</t>
        </is>
      </c>
      <c r="AD2827" s="418" t="inlineStr">
        <is>
          <t>ស៊ី ធី អេស អាយ ឡូយីស្ទីក អ៊ីន</t>
        </is>
      </c>
      <c r="AE2827" s="455" t="n">
        <v>2711594</v>
      </c>
      <c r="AF2827" s="455" t="n">
        <v>2465085</v>
      </c>
      <c r="AG2827" s="455" t="n">
        <v>0</v>
      </c>
      <c r="AH2827" s="455" t="n">
        <v>0</v>
      </c>
      <c r="AI2827" s="455" t="n">
        <v>246509</v>
      </c>
      <c r="AJ2827" s="455" t="n">
        <v>0</v>
      </c>
      <c r="AK2827" s="455" t="n">
        <v>0</v>
      </c>
      <c r="AL2827" s="455" t="n">
        <v>0</v>
      </c>
      <c r="AM2827" s="455" t="n">
        <v>0</v>
      </c>
      <c r="AN2827" s="455" t="n">
        <v>0</v>
      </c>
      <c r="AO2827" s="455" t="n">
        <v>0</v>
      </c>
      <c r="AP2827" s="455" t="n">
        <v>0</v>
      </c>
      <c r="AQ2827" s="455" t="n">
        <v>0</v>
      </c>
      <c r="AR2827" s="418" t="inlineStr"/>
      <c r="AS2827" s="418" t="inlineStr">
        <is>
          <t>Trucking</t>
        </is>
      </c>
      <c r="AT2827" s="418" t="inlineStr">
        <is>
          <t>បានប្រកាសពន្ធ</t>
        </is>
      </c>
    </row>
    <row r="2828">
      <c r="A2828" s="417" t="n">
        <v>2819</v>
      </c>
      <c r="B2828" s="418" t="inlineStr">
        <is>
          <t>Firewood on June 2024</t>
        </is>
      </c>
      <c r="C2828" s="418" t="inlineStr">
        <is>
          <t>ជូយី (ខេមបូឌា)</t>
        </is>
      </c>
      <c r="D2828" s="418" t="inlineStr">
        <is>
          <t>B108-109007050</t>
        </is>
      </c>
      <c r="E2828" s="418" t="inlineStr">
        <is>
          <t>002583</t>
        </is>
      </c>
      <c r="F2828" s="419" t="n">
        <v>44816</v>
      </c>
      <c r="G2828" s="420" t="n">
        <v>22671</v>
      </c>
      <c r="H2828" s="418" t="n"/>
      <c r="I2828" s="455" t="n">
        <v>22671</v>
      </c>
      <c r="J2828" s="418">
        <f>IF(L2828&lt;&gt;"",L2828,K2828)</f>
        <v/>
      </c>
      <c r="K2828" s="418">
        <f>IF(AND(T2828=TRUE, U2828=TRUE, V2828=TRUE), IF(W2828&lt;-0.05, "អនុញ្ញាត (អ្នកផ្គត់ផ្គង់ប្រកាសខ្វះ)", "បានប្រកាស (អនុញ្ញាត)"), IF(AND(T2828=FALSE, U2828=FALSE, V2828=FALSE), "ព្យួរទុក (មិនមានទិន្នន័យ)", "ប្រកាសខុស (ព្យួរទុក)"))</f>
        <v/>
      </c>
      <c r="L2828" s="418" t="inlineStr"/>
      <c r="M2828" s="418" t="inlineStr"/>
      <c r="N2828" s="455" t="n"/>
      <c r="O2828" s="455">
        <f>IF(W2828&lt;0,AI2828,I2828)</f>
        <v/>
      </c>
      <c r="P2828" s="455">
        <f>I2828-O2828</f>
        <v/>
      </c>
      <c r="Q2828" s="418" t="n"/>
      <c r="R2828" s="418" t="inlineStr">
        <is>
          <t>002583</t>
        </is>
      </c>
      <c r="S2828" s="418" t="inlineStr">
        <is>
          <t>002583</t>
        </is>
      </c>
      <c r="T2828" s="418">
        <f>R2828=S2828</f>
        <v/>
      </c>
      <c r="U2828" s="418">
        <f>AND(MONTH(F2828)=MONTH(Y2828), YEAR(F2828)=YEAR(Y2828))</f>
        <v/>
      </c>
      <c r="V2828" s="418">
        <f>AND(AC2828&lt;&gt;"", 'Company information'!D$4&lt;&gt;"", RIGHT(SUBSTITUTE(AC2828,"-",""),9)=RIGHT(SUBSTITUTE('Company information'!D$4,"-",""),9))</f>
        <v/>
      </c>
      <c r="W2828" s="418">
        <f>AI2828-I2828</f>
        <v/>
      </c>
      <c r="X2828" s="455" t="n"/>
      <c r="Y2828" s="419" t="n">
        <v>44865</v>
      </c>
      <c r="Z2828" s="418" t="inlineStr">
        <is>
          <t>002583</t>
        </is>
      </c>
      <c r="AA2828" s="418" t="inlineStr"/>
      <c r="AB2828" s="418" t="inlineStr">
        <is>
          <t>បុគ្គលជាប់អាករ</t>
        </is>
      </c>
      <c r="AC2828" s="418" t="inlineStr">
        <is>
          <t>K009-901503482</t>
        </is>
      </c>
      <c r="AD2828" s="418" t="inlineStr">
        <is>
          <t>ខាហ្គោ វើលដ៍ ខនសូល</t>
        </is>
      </c>
      <c r="AE2828" s="455" t="n">
        <v>1229877</v>
      </c>
      <c r="AF2828" s="455" t="n">
        <v>1118070</v>
      </c>
      <c r="AG2828" s="455" t="n">
        <v>0</v>
      </c>
      <c r="AH2828" s="455" t="n">
        <v>0</v>
      </c>
      <c r="AI2828" s="455" t="n">
        <v>111807</v>
      </c>
      <c r="AJ2828" s="455" t="n">
        <v>0</v>
      </c>
      <c r="AK2828" s="455" t="n">
        <v>0</v>
      </c>
      <c r="AL2828" s="455" t="n">
        <v>0</v>
      </c>
      <c r="AM2828" s="455" t="n">
        <v>0</v>
      </c>
      <c r="AN2828" s="455" t="n">
        <v>0</v>
      </c>
      <c r="AO2828" s="455" t="n">
        <v>0</v>
      </c>
      <c r="AP2828" s="455" t="n">
        <v>0</v>
      </c>
      <c r="AQ2828" s="455" t="n">
        <v>0</v>
      </c>
      <c r="AR2828" s="418" t="inlineStr"/>
      <c r="AS2828" s="418" t="inlineStr">
        <is>
          <t>Trucking</t>
        </is>
      </c>
      <c r="AT2828" s="418" t="inlineStr">
        <is>
          <t>បានប្រកាសពន្ធ</t>
        </is>
      </c>
    </row>
    <row r="2829">
      <c r="A2829" s="417" t="n">
        <v>2820</v>
      </c>
      <c r="B2829" s="418" t="inlineStr">
        <is>
          <t>Firewood on June 2024</t>
        </is>
      </c>
      <c r="C2829" s="418" t="inlineStr">
        <is>
          <t>ជូយី (ខេមបូឌា)</t>
        </is>
      </c>
      <c r="D2829" s="418" t="inlineStr">
        <is>
          <t>B108-109007050</t>
        </is>
      </c>
      <c r="E2829" s="418" t="inlineStr">
        <is>
          <t>002582</t>
        </is>
      </c>
      <c r="F2829" s="419" t="n">
        <v>44816</v>
      </c>
      <c r="G2829" s="420" t="n">
        <v>34793</v>
      </c>
      <c r="H2829" s="418" t="n"/>
      <c r="I2829" s="455" t="n">
        <v>34793</v>
      </c>
      <c r="J2829" s="418">
        <f>IF(L2829&lt;&gt;"",L2829,K2829)</f>
        <v/>
      </c>
      <c r="K2829" s="418">
        <f>IF(AND(T2829=TRUE, U2829=TRUE, V2829=TRUE), IF(W2829&lt;-0.05, "អនុញ្ញាត (អ្នកផ្គត់ផ្គង់ប្រកាសខ្វះ)", "បានប្រកាស (អនុញ្ញាត)"), IF(AND(T2829=FALSE, U2829=FALSE, V2829=FALSE), "ព្យួរទុក (មិនមានទិន្នន័យ)", "ប្រកាសខុស (ព្យួរទុក)"))</f>
        <v/>
      </c>
      <c r="L2829" s="418" t="inlineStr"/>
      <c r="M2829" s="418" t="inlineStr"/>
      <c r="N2829" s="455" t="n"/>
      <c r="O2829" s="455">
        <f>IF(W2829&lt;0,AI2829,I2829)</f>
        <v/>
      </c>
      <c r="P2829" s="455">
        <f>I2829-O2829</f>
        <v/>
      </c>
      <c r="Q2829" s="418" t="n"/>
      <c r="R2829" s="418" t="inlineStr">
        <is>
          <t>002582</t>
        </is>
      </c>
      <c r="S2829" s="418" t="inlineStr">
        <is>
          <t>002582</t>
        </is>
      </c>
      <c r="T2829" s="418">
        <f>R2829=S2829</f>
        <v/>
      </c>
      <c r="U2829" s="418">
        <f>AND(MONTH(F2829)=MONTH(Y2829), YEAR(F2829)=YEAR(Y2829))</f>
        <v/>
      </c>
      <c r="V2829" s="418">
        <f>AND(AC2829&lt;&gt;"", 'Company information'!D$4&lt;&gt;"", RIGHT(SUBSTITUTE(AC2829,"-",""),9)=RIGHT(SUBSTITUTE('Company information'!D$4,"-",""),9))</f>
        <v/>
      </c>
      <c r="W2829" s="418">
        <f>AI2829-I2829</f>
        <v/>
      </c>
      <c r="X2829" s="455" t="n"/>
      <c r="Y2829" s="419" t="n">
        <v>44865</v>
      </c>
      <c r="Z2829" s="418" t="inlineStr">
        <is>
          <t>002582</t>
        </is>
      </c>
      <c r="AA2829" s="418" t="inlineStr"/>
      <c r="AB2829" s="418" t="inlineStr">
        <is>
          <t>បុគ្គលជាប់អាករ</t>
        </is>
      </c>
      <c r="AC2829" s="418" t="inlineStr">
        <is>
          <t>L001-901501399</t>
        </is>
      </c>
      <c r="AD2829" s="418" t="inlineStr">
        <is>
          <t>អេផិច អ៊ិនធើណេសិនណល (ខេមបូឌា) អិលធីឌី</t>
        </is>
      </c>
      <c r="AE2829" s="455" t="n">
        <v>3370774</v>
      </c>
      <c r="AF2829" s="455" t="n">
        <v>3064340</v>
      </c>
      <c r="AG2829" s="455" t="n">
        <v>0</v>
      </c>
      <c r="AH2829" s="455" t="n">
        <v>0</v>
      </c>
      <c r="AI2829" s="455" t="n">
        <v>306434</v>
      </c>
      <c r="AJ2829" s="455" t="n">
        <v>0</v>
      </c>
      <c r="AK2829" s="455" t="n">
        <v>0</v>
      </c>
      <c r="AL2829" s="455" t="n">
        <v>0</v>
      </c>
      <c r="AM2829" s="455" t="n">
        <v>0</v>
      </c>
      <c r="AN2829" s="455" t="n">
        <v>0</v>
      </c>
      <c r="AO2829" s="455" t="n">
        <v>0</v>
      </c>
      <c r="AP2829" s="455" t="n">
        <v>0</v>
      </c>
      <c r="AQ2829" s="455" t="n">
        <v>0</v>
      </c>
      <c r="AR2829" s="418" t="inlineStr"/>
      <c r="AS2829" s="418" t="inlineStr">
        <is>
          <t>Trucking</t>
        </is>
      </c>
      <c r="AT2829" s="418" t="inlineStr">
        <is>
          <t>បានប្រកាសពន្ធ</t>
        </is>
      </c>
    </row>
    <row r="2830">
      <c r="A2830" s="417" t="n">
        <v>2821</v>
      </c>
      <c r="B2830" s="418" t="inlineStr">
        <is>
          <t>Firewood on June 2024</t>
        </is>
      </c>
      <c r="C2830" s="418" t="inlineStr">
        <is>
          <t>ជូយី (ខេមបូឌា)</t>
        </is>
      </c>
      <c r="D2830" s="418" t="inlineStr">
        <is>
          <t>B108-109007050</t>
        </is>
      </c>
      <c r="E2830" s="418" t="inlineStr">
        <is>
          <t>002581</t>
        </is>
      </c>
      <c r="F2830" s="419" t="n">
        <v>44816</v>
      </c>
      <c r="G2830" s="420" t="n">
        <v>149827</v>
      </c>
      <c r="H2830" s="418" t="n"/>
      <c r="I2830" s="455" t="n">
        <v>149827</v>
      </c>
      <c r="J2830" s="418">
        <f>IF(L2830&lt;&gt;"",L2830,K2830)</f>
        <v/>
      </c>
      <c r="K2830" s="418">
        <f>IF(AND(T2830=TRUE, U2830=TRUE, V2830=TRUE), IF(W2830&lt;-0.05, "អនុញ្ញាត (អ្នកផ្គត់ផ្គង់ប្រកាសខ្វះ)", "បានប្រកាស (អនុញ្ញាត)"), IF(AND(T2830=FALSE, U2830=FALSE, V2830=FALSE), "ព្យួរទុក (មិនមានទិន្នន័យ)", "ប្រកាសខុស (ព្យួរទុក)"))</f>
        <v/>
      </c>
      <c r="L2830" s="418" t="inlineStr"/>
      <c r="M2830" s="418" t="inlineStr"/>
      <c r="N2830" s="455" t="n"/>
      <c r="O2830" s="455">
        <f>IF(W2830&lt;0,AI2830,I2830)</f>
        <v/>
      </c>
      <c r="P2830" s="455">
        <f>I2830-O2830</f>
        <v/>
      </c>
      <c r="Q2830" s="418" t="n"/>
      <c r="R2830" s="418" t="inlineStr">
        <is>
          <t>002581</t>
        </is>
      </c>
      <c r="S2830" s="418" t="inlineStr">
        <is>
          <t>002581</t>
        </is>
      </c>
      <c r="T2830" s="418">
        <f>R2830=S2830</f>
        <v/>
      </c>
      <c r="U2830" s="418">
        <f>AND(MONTH(F2830)=MONTH(Y2830), YEAR(F2830)=YEAR(Y2830))</f>
        <v/>
      </c>
      <c r="V2830" s="418">
        <f>AND(AC2830&lt;&gt;"", 'Company information'!D$4&lt;&gt;"", RIGHT(SUBSTITUTE(AC2830,"-",""),9)=RIGHT(SUBSTITUTE('Company information'!D$4,"-",""),9))</f>
        <v/>
      </c>
      <c r="W2830" s="418">
        <f>AI2830-I2830</f>
        <v/>
      </c>
      <c r="X2830" s="455" t="n"/>
      <c r="Y2830" s="419" t="n">
        <v>44865</v>
      </c>
      <c r="Z2830" s="418" t="inlineStr">
        <is>
          <t>002581</t>
        </is>
      </c>
      <c r="AA2830" s="418" t="inlineStr"/>
      <c r="AB2830" s="418" t="inlineStr">
        <is>
          <t>បុគ្គលជាប់អាករ</t>
        </is>
      </c>
      <c r="AC2830" s="418" t="inlineStr">
        <is>
          <t>L001-100067123</t>
        </is>
      </c>
      <c r="AD2830" s="418" t="inlineStr">
        <is>
          <t>រីឡាយអេប៊ល សូស អ៊ិនដាសស្រ្ទៀល (ខេមបូឌា)</t>
        </is>
      </c>
      <c r="AE2830" s="455" t="n">
        <v>2218334</v>
      </c>
      <c r="AF2830" s="455" t="n">
        <v>2016667</v>
      </c>
      <c r="AG2830" s="455" t="n">
        <v>0</v>
      </c>
      <c r="AH2830" s="455" t="n">
        <v>0</v>
      </c>
      <c r="AI2830" s="455" t="n">
        <v>201667</v>
      </c>
      <c r="AJ2830" s="455" t="n">
        <v>0</v>
      </c>
      <c r="AK2830" s="455" t="n">
        <v>0</v>
      </c>
      <c r="AL2830" s="455" t="n">
        <v>0</v>
      </c>
      <c r="AM2830" s="455" t="n">
        <v>0</v>
      </c>
      <c r="AN2830" s="455" t="n">
        <v>0</v>
      </c>
      <c r="AO2830" s="455" t="n">
        <v>0</v>
      </c>
      <c r="AP2830" s="455" t="n">
        <v>0</v>
      </c>
      <c r="AQ2830" s="455" t="n">
        <v>0</v>
      </c>
      <c r="AR2830" s="418" t="inlineStr"/>
      <c r="AS2830" s="418" t="inlineStr">
        <is>
          <t>Trucking</t>
        </is>
      </c>
      <c r="AT2830" s="418" t="inlineStr">
        <is>
          <t>បានប្រកាសពន្ធ</t>
        </is>
      </c>
    </row>
    <row r="2831">
      <c r="A2831" s="417" t="n">
        <v>2822</v>
      </c>
      <c r="B2831" s="418" t="inlineStr">
        <is>
          <t>Firewood on June 2024</t>
        </is>
      </c>
      <c r="C2831" s="418" t="inlineStr">
        <is>
          <t>ជូយី (ខេមបូឌា)</t>
        </is>
      </c>
      <c r="D2831" s="418" t="inlineStr">
        <is>
          <t>B108-109007050</t>
        </is>
      </c>
      <c r="E2831" s="418" t="inlineStr">
        <is>
          <t>002580</t>
        </is>
      </c>
      <c r="F2831" s="419" t="n">
        <v>44816</v>
      </c>
      <c r="G2831" s="420" t="n">
        <v>86562</v>
      </c>
      <c r="H2831" s="418" t="n"/>
      <c r="I2831" s="455" t="n">
        <v>86562</v>
      </c>
      <c r="J2831" s="418">
        <f>IF(L2831&lt;&gt;"",L2831,K2831)</f>
        <v/>
      </c>
      <c r="K2831" s="418">
        <f>IF(AND(T2831=TRUE, U2831=TRUE, V2831=TRUE), IF(W2831&lt;-0.05, "អនុញ្ញាត (អ្នកផ្គត់ផ្គង់ប្រកាសខ្វះ)", "បានប្រកាស (អនុញ្ញាត)"), IF(AND(T2831=FALSE, U2831=FALSE, V2831=FALSE), "ព្យួរទុក (មិនមានទិន្នន័យ)", "ប្រកាសខុស (ព្យួរទុក)"))</f>
        <v/>
      </c>
      <c r="L2831" s="418" t="inlineStr"/>
      <c r="M2831" s="418" t="inlineStr"/>
      <c r="N2831" s="455" t="n"/>
      <c r="O2831" s="455">
        <f>IF(W2831&lt;0,AI2831,I2831)</f>
        <v/>
      </c>
      <c r="P2831" s="455">
        <f>I2831-O2831</f>
        <v/>
      </c>
      <c r="Q2831" s="418" t="n"/>
      <c r="R2831" s="418" t="inlineStr">
        <is>
          <t>002580</t>
        </is>
      </c>
      <c r="S2831" s="418" t="inlineStr">
        <is>
          <t>002580</t>
        </is>
      </c>
      <c r="T2831" s="418">
        <f>R2831=S2831</f>
        <v/>
      </c>
      <c r="U2831" s="418">
        <f>AND(MONTH(F2831)=MONTH(Y2831), YEAR(F2831)=YEAR(Y2831))</f>
        <v/>
      </c>
      <c r="V2831" s="418">
        <f>AND(AC2831&lt;&gt;"", 'Company information'!D$4&lt;&gt;"", RIGHT(SUBSTITUTE(AC2831,"-",""),9)=RIGHT(SUBSTITUTE('Company information'!D$4,"-",""),9))</f>
        <v/>
      </c>
      <c r="W2831" s="418">
        <f>AI2831-I2831</f>
        <v/>
      </c>
      <c r="X2831" s="455" t="n"/>
      <c r="Y2831" s="419" t="n">
        <v>44865</v>
      </c>
      <c r="Z2831" s="418" t="inlineStr">
        <is>
          <t>002580</t>
        </is>
      </c>
      <c r="AA2831" s="418" t="inlineStr"/>
      <c r="AB2831" s="418" t="inlineStr">
        <is>
          <t>បុគ្គលជាប់អាករ</t>
        </is>
      </c>
      <c r="AC2831" s="418" t="inlineStr">
        <is>
          <t>L001-901501399</t>
        </is>
      </c>
      <c r="AD2831" s="418" t="inlineStr">
        <is>
          <t>អេផិច អ៊ិនធើណេសិនណល (ខេមបូឌា) អិលធីឌី</t>
        </is>
      </c>
      <c r="AE2831" s="455" t="n">
        <v>2846938</v>
      </c>
      <c r="AF2831" s="455" t="n">
        <v>2588125</v>
      </c>
      <c r="AG2831" s="455" t="n">
        <v>0</v>
      </c>
      <c r="AH2831" s="455" t="n">
        <v>0</v>
      </c>
      <c r="AI2831" s="455" t="n">
        <v>258813</v>
      </c>
      <c r="AJ2831" s="455" t="n">
        <v>0</v>
      </c>
      <c r="AK2831" s="455" t="n">
        <v>0</v>
      </c>
      <c r="AL2831" s="455" t="n">
        <v>0</v>
      </c>
      <c r="AM2831" s="455" t="n">
        <v>0</v>
      </c>
      <c r="AN2831" s="455" t="n">
        <v>0</v>
      </c>
      <c r="AO2831" s="455" t="n">
        <v>0</v>
      </c>
      <c r="AP2831" s="455" t="n">
        <v>0</v>
      </c>
      <c r="AQ2831" s="455" t="n">
        <v>0</v>
      </c>
      <c r="AR2831" s="418" t="inlineStr"/>
      <c r="AS2831" s="418" t="inlineStr">
        <is>
          <t>Trucking</t>
        </is>
      </c>
      <c r="AT2831" s="418" t="inlineStr">
        <is>
          <t>បានប្រកាសពន្ធ</t>
        </is>
      </c>
    </row>
    <row r="2832">
      <c r="A2832" s="417" t="n">
        <v>2823</v>
      </c>
      <c r="B2832" s="418" t="inlineStr">
        <is>
          <t>Firewood on June 2024</t>
        </is>
      </c>
      <c r="C2832" s="418" t="inlineStr">
        <is>
          <t>ជូយី (ខេមបូឌា)</t>
        </is>
      </c>
      <c r="D2832" s="418" t="inlineStr">
        <is>
          <t>B108-109007050</t>
        </is>
      </c>
      <c r="E2832" s="418" t="inlineStr">
        <is>
          <t>002579</t>
        </is>
      </c>
      <c r="F2832" s="419" t="n">
        <v>44816</v>
      </c>
      <c r="G2832" s="420" t="n">
        <v>90684</v>
      </c>
      <c r="H2832" s="418" t="n"/>
      <c r="I2832" s="455" t="n">
        <v>90684</v>
      </c>
      <c r="J2832" s="418">
        <f>IF(L2832&lt;&gt;"",L2832,K2832)</f>
        <v/>
      </c>
      <c r="K2832" s="418">
        <f>IF(AND(T2832=TRUE, U2832=TRUE, V2832=TRUE), IF(W2832&lt;-0.05, "អនុញ្ញាត (អ្នកផ្គត់ផ្គង់ប្រកាសខ្វះ)", "បានប្រកាស (អនុញ្ញាត)"), IF(AND(T2832=FALSE, U2832=FALSE, V2832=FALSE), "ព្យួរទុក (មិនមានទិន្នន័យ)", "ប្រកាសខុស (ព្យួរទុក)"))</f>
        <v/>
      </c>
      <c r="L2832" s="418" t="inlineStr"/>
      <c r="M2832" s="418" t="inlineStr"/>
      <c r="N2832" s="455" t="n"/>
      <c r="O2832" s="455">
        <f>IF(W2832&lt;0,AI2832,I2832)</f>
        <v/>
      </c>
      <c r="P2832" s="455">
        <f>I2832-O2832</f>
        <v/>
      </c>
      <c r="Q2832" s="418" t="n"/>
      <c r="R2832" s="418" t="inlineStr">
        <is>
          <t>002579</t>
        </is>
      </c>
      <c r="S2832" s="418" t="inlineStr">
        <is>
          <t>002579</t>
        </is>
      </c>
      <c r="T2832" s="418">
        <f>R2832=S2832</f>
        <v/>
      </c>
      <c r="U2832" s="418">
        <f>AND(MONTH(F2832)=MONTH(Y2832), YEAR(F2832)=YEAR(Y2832))</f>
        <v/>
      </c>
      <c r="V2832" s="418">
        <f>AND(AC2832&lt;&gt;"", 'Company information'!D$4&lt;&gt;"", RIGHT(SUBSTITUTE(AC2832,"-",""),9)=RIGHT(SUBSTITUTE('Company information'!D$4,"-",""),9))</f>
        <v/>
      </c>
      <c r="W2832" s="418">
        <f>AI2832-I2832</f>
        <v/>
      </c>
      <c r="X2832" s="455" t="n"/>
      <c r="Y2832" s="419" t="n">
        <v>44865</v>
      </c>
      <c r="Z2832" s="418" t="inlineStr">
        <is>
          <t>002579</t>
        </is>
      </c>
      <c r="AA2832" s="418" t="inlineStr"/>
      <c r="AB2832" s="418" t="inlineStr">
        <is>
          <t>បុគ្គលជាប់អាករ</t>
        </is>
      </c>
      <c r="AC2832" s="418" t="inlineStr">
        <is>
          <t>L001-108008509</t>
        </is>
      </c>
      <c r="AD2832" s="418" t="inlineStr">
        <is>
          <t>អាយខេ អឹភែរឹល</t>
        </is>
      </c>
      <c r="AE2832" s="455" t="n">
        <v>970236</v>
      </c>
      <c r="AF2832" s="455" t="n">
        <v>882033</v>
      </c>
      <c r="AG2832" s="455" t="n">
        <v>0</v>
      </c>
      <c r="AH2832" s="455" t="n">
        <v>0</v>
      </c>
      <c r="AI2832" s="455" t="n">
        <v>88203</v>
      </c>
      <c r="AJ2832" s="455" t="n">
        <v>0</v>
      </c>
      <c r="AK2832" s="455" t="n">
        <v>0</v>
      </c>
      <c r="AL2832" s="455" t="n">
        <v>0</v>
      </c>
      <c r="AM2832" s="455" t="n">
        <v>0</v>
      </c>
      <c r="AN2832" s="455" t="n">
        <v>0</v>
      </c>
      <c r="AO2832" s="455" t="n">
        <v>0</v>
      </c>
      <c r="AP2832" s="455" t="n">
        <v>0</v>
      </c>
      <c r="AQ2832" s="455" t="n">
        <v>0</v>
      </c>
      <c r="AR2832" s="418" t="inlineStr"/>
      <c r="AS2832" s="418" t="inlineStr">
        <is>
          <t>Trucking</t>
        </is>
      </c>
      <c r="AT2832" s="418" t="inlineStr">
        <is>
          <t>បានប្រកាសពន្ធ</t>
        </is>
      </c>
    </row>
    <row r="2833">
      <c r="A2833" s="417" t="n">
        <v>2824</v>
      </c>
      <c r="B2833" s="418" t="inlineStr">
        <is>
          <t>Firewood on June 2024</t>
        </is>
      </c>
      <c r="C2833" s="418" t="inlineStr">
        <is>
          <t>ជូយី (ខេមបូឌា)</t>
        </is>
      </c>
      <c r="D2833" s="418" t="inlineStr">
        <is>
          <t>B108-109007050</t>
        </is>
      </c>
      <c r="E2833" s="418" t="inlineStr">
        <is>
          <t>002578</t>
        </is>
      </c>
      <c r="F2833" s="419" t="n">
        <v>44816</v>
      </c>
      <c r="G2833" s="420" t="n">
        <v>28663</v>
      </c>
      <c r="H2833" s="418" t="n"/>
      <c r="I2833" s="455" t="n">
        <v>28663</v>
      </c>
      <c r="J2833" s="418">
        <f>IF(L2833&lt;&gt;"",L2833,K2833)</f>
        <v/>
      </c>
      <c r="K2833" s="418">
        <f>IF(AND(T2833=TRUE, U2833=TRUE, V2833=TRUE), IF(W2833&lt;-0.05, "អនុញ្ញាត (អ្នកផ្គត់ផ្គង់ប្រកាសខ្វះ)", "បានប្រកាស (អនុញ្ញាត)"), IF(AND(T2833=FALSE, U2833=FALSE, V2833=FALSE), "ព្យួរទុក (មិនមានទិន្នន័យ)", "ប្រកាសខុស (ព្យួរទុក)"))</f>
        <v/>
      </c>
      <c r="L2833" s="418" t="inlineStr"/>
      <c r="M2833" s="418" t="inlineStr"/>
      <c r="N2833" s="455" t="n"/>
      <c r="O2833" s="455">
        <f>IF(W2833&lt;0,AI2833,I2833)</f>
        <v/>
      </c>
      <c r="P2833" s="455">
        <f>I2833-O2833</f>
        <v/>
      </c>
      <c r="Q2833" s="418" t="n"/>
      <c r="R2833" s="418" t="inlineStr">
        <is>
          <t>002578</t>
        </is>
      </c>
      <c r="S2833" s="418" t="inlineStr">
        <is>
          <t>002578</t>
        </is>
      </c>
      <c r="T2833" s="418">
        <f>R2833=S2833</f>
        <v/>
      </c>
      <c r="U2833" s="418">
        <f>AND(MONTH(F2833)=MONTH(Y2833), YEAR(F2833)=YEAR(Y2833))</f>
        <v/>
      </c>
      <c r="V2833" s="418">
        <f>AND(AC2833&lt;&gt;"", 'Company information'!D$4&lt;&gt;"", RIGHT(SUBSTITUTE(AC2833,"-",""),9)=RIGHT(SUBSTITUTE('Company information'!D$4,"-",""),9))</f>
        <v/>
      </c>
      <c r="W2833" s="418">
        <f>AI2833-I2833</f>
        <v/>
      </c>
      <c r="X2833" s="455" t="n"/>
      <c r="Y2833" s="419" t="n">
        <v>44865</v>
      </c>
      <c r="Z2833" s="418" t="inlineStr">
        <is>
          <t>002578</t>
        </is>
      </c>
      <c r="AA2833" s="418" t="inlineStr"/>
      <c r="AB2833" s="418" t="inlineStr">
        <is>
          <t>បុគ្គលជាប់អាករ</t>
        </is>
      </c>
      <c r="AC2833" s="418" t="inlineStr">
        <is>
          <t>L001-108008509</t>
        </is>
      </c>
      <c r="AD2833" s="418" t="inlineStr">
        <is>
          <t>អាយខេ អឹភែរឹល</t>
        </is>
      </c>
      <c r="AE2833" s="455" t="n">
        <v>4842071</v>
      </c>
      <c r="AF2833" s="455" t="n">
        <v>4401883</v>
      </c>
      <c r="AG2833" s="455" t="n">
        <v>0</v>
      </c>
      <c r="AH2833" s="455" t="n">
        <v>0</v>
      </c>
      <c r="AI2833" s="455" t="n">
        <v>440188</v>
      </c>
      <c r="AJ2833" s="455" t="n">
        <v>0</v>
      </c>
      <c r="AK2833" s="455" t="n">
        <v>0</v>
      </c>
      <c r="AL2833" s="455" t="n">
        <v>0</v>
      </c>
      <c r="AM2833" s="455" t="n">
        <v>0</v>
      </c>
      <c r="AN2833" s="455" t="n">
        <v>0</v>
      </c>
      <c r="AO2833" s="455" t="n">
        <v>0</v>
      </c>
      <c r="AP2833" s="455" t="n">
        <v>0</v>
      </c>
      <c r="AQ2833" s="455" t="n">
        <v>0</v>
      </c>
      <c r="AR2833" s="418" t="inlineStr"/>
      <c r="AS2833" s="418" t="inlineStr">
        <is>
          <t>Trucking</t>
        </is>
      </c>
      <c r="AT2833" s="418" t="inlineStr">
        <is>
          <t>បានប្រកាសពន្ធ</t>
        </is>
      </c>
    </row>
    <row r="2834">
      <c r="A2834" s="417" t="n">
        <v>2825</v>
      </c>
      <c r="B2834" s="418" t="inlineStr">
        <is>
          <t>Firewood on June 2024</t>
        </is>
      </c>
      <c r="C2834" s="418" t="inlineStr">
        <is>
          <t>ជូយី (ខេមបូឌា)</t>
        </is>
      </c>
      <c r="D2834" s="418" t="inlineStr">
        <is>
          <t>B108-109007050</t>
        </is>
      </c>
      <c r="E2834" s="418" t="inlineStr">
        <is>
          <t>002577</t>
        </is>
      </c>
      <c r="F2834" s="419" t="n">
        <v>44816</v>
      </c>
      <c r="G2834" s="420" t="n">
        <v>57228</v>
      </c>
      <c r="H2834" s="418" t="n"/>
      <c r="I2834" s="455" t="n">
        <v>57228</v>
      </c>
      <c r="J2834" s="418">
        <f>IF(L2834&lt;&gt;"",L2834,K2834)</f>
        <v/>
      </c>
      <c r="K2834" s="418">
        <f>IF(AND(T2834=TRUE, U2834=TRUE, V2834=TRUE), IF(W2834&lt;-0.05, "អនុញ្ញាត (អ្នកផ្គត់ផ្គង់ប្រកាសខ្វះ)", "បានប្រកាស (អនុញ្ញាត)"), IF(AND(T2834=FALSE, U2834=FALSE, V2834=FALSE), "ព្យួរទុក (មិនមានទិន្នន័យ)", "ប្រកាសខុស (ព្យួរទុក)"))</f>
        <v/>
      </c>
      <c r="L2834" s="418" t="inlineStr"/>
      <c r="M2834" s="418" t="inlineStr"/>
      <c r="N2834" s="455" t="n"/>
      <c r="O2834" s="455">
        <f>IF(W2834&lt;0,AI2834,I2834)</f>
        <v/>
      </c>
      <c r="P2834" s="455">
        <f>I2834-O2834</f>
        <v/>
      </c>
      <c r="Q2834" s="418" t="n"/>
      <c r="R2834" s="418" t="inlineStr">
        <is>
          <t>002577</t>
        </is>
      </c>
      <c r="S2834" s="418" t="inlineStr">
        <is>
          <t>002577</t>
        </is>
      </c>
      <c r="T2834" s="418">
        <f>R2834=S2834</f>
        <v/>
      </c>
      <c r="U2834" s="418">
        <f>AND(MONTH(F2834)=MONTH(Y2834), YEAR(F2834)=YEAR(Y2834))</f>
        <v/>
      </c>
      <c r="V2834" s="418">
        <f>AND(AC2834&lt;&gt;"", 'Company information'!D$4&lt;&gt;"", RIGHT(SUBSTITUTE(AC2834,"-",""),9)=RIGHT(SUBSTITUTE('Company information'!D$4,"-",""),9))</f>
        <v/>
      </c>
      <c r="W2834" s="418">
        <f>AI2834-I2834</f>
        <v/>
      </c>
      <c r="X2834" s="455" t="n"/>
      <c r="Y2834" s="419" t="n">
        <v>44865</v>
      </c>
      <c r="Z2834" s="418" t="inlineStr">
        <is>
          <t>002577</t>
        </is>
      </c>
      <c r="AA2834" s="418" t="inlineStr"/>
      <c r="AB2834" s="418" t="inlineStr">
        <is>
          <t>បុគ្គលជាប់អាករ</t>
        </is>
      </c>
      <c r="AC2834" s="418" t="inlineStr">
        <is>
          <t>L001-108008509</t>
        </is>
      </c>
      <c r="AD2834" s="418" t="inlineStr">
        <is>
          <t>អាយខេ អឹភែរឹល</t>
        </is>
      </c>
      <c r="AE2834" s="455" t="n">
        <v>2928929</v>
      </c>
      <c r="AF2834" s="455" t="n">
        <v>2662663</v>
      </c>
      <c r="AG2834" s="455" t="n">
        <v>0</v>
      </c>
      <c r="AH2834" s="455" t="n">
        <v>0</v>
      </c>
      <c r="AI2834" s="455" t="n">
        <v>266266</v>
      </c>
      <c r="AJ2834" s="455" t="n">
        <v>0</v>
      </c>
      <c r="AK2834" s="455" t="n">
        <v>0</v>
      </c>
      <c r="AL2834" s="455" t="n">
        <v>0</v>
      </c>
      <c r="AM2834" s="455" t="n">
        <v>0</v>
      </c>
      <c r="AN2834" s="455" t="n">
        <v>0</v>
      </c>
      <c r="AO2834" s="455" t="n">
        <v>0</v>
      </c>
      <c r="AP2834" s="455" t="n">
        <v>0</v>
      </c>
      <c r="AQ2834" s="455" t="n">
        <v>0</v>
      </c>
      <c r="AR2834" s="418" t="inlineStr"/>
      <c r="AS2834" s="418" t="inlineStr">
        <is>
          <t>Trucking</t>
        </is>
      </c>
      <c r="AT2834" s="418" t="inlineStr">
        <is>
          <t>បានប្រកាសពន្ធ</t>
        </is>
      </c>
    </row>
    <row r="2835">
      <c r="A2835" s="417" t="n">
        <v>2826</v>
      </c>
      <c r="B2835" s="418" t="inlineStr">
        <is>
          <t>Firewood on June 2024</t>
        </is>
      </c>
      <c r="C2835" s="418" t="inlineStr">
        <is>
          <t>ជូយី (ខេមបូឌា)</t>
        </is>
      </c>
      <c r="D2835" s="418" t="inlineStr">
        <is>
          <t>B108-109007050</t>
        </is>
      </c>
      <c r="E2835" s="418" t="inlineStr">
        <is>
          <t>002576</t>
        </is>
      </c>
      <c r="F2835" s="419" t="n">
        <v>44816</v>
      </c>
      <c r="G2835" s="420" t="n">
        <v>29716</v>
      </c>
      <c r="H2835" s="418" t="n"/>
      <c r="I2835" s="455" t="n">
        <v>29716</v>
      </c>
      <c r="J2835" s="418">
        <f>IF(L2835&lt;&gt;"",L2835,K2835)</f>
        <v/>
      </c>
      <c r="K2835" s="418">
        <f>IF(AND(T2835=TRUE, U2835=TRUE, V2835=TRUE), IF(W2835&lt;-0.05, "អនុញ្ញាត (អ្នកផ្គត់ផ្គង់ប្រកាសខ្វះ)", "បានប្រកាស (អនុញ្ញាត)"), IF(AND(T2835=FALSE, U2835=FALSE, V2835=FALSE), "ព្យួរទុក (មិនមានទិន្នន័យ)", "ប្រកាសខុស (ព្យួរទុក)"))</f>
        <v/>
      </c>
      <c r="L2835" s="418" t="inlineStr"/>
      <c r="M2835" s="418" t="inlineStr"/>
      <c r="N2835" s="455" t="n"/>
      <c r="O2835" s="455">
        <f>IF(W2835&lt;0,AI2835,I2835)</f>
        <v/>
      </c>
      <c r="P2835" s="455">
        <f>I2835-O2835</f>
        <v/>
      </c>
      <c r="Q2835" s="418" t="n"/>
      <c r="R2835" s="418" t="inlineStr">
        <is>
          <t>002576</t>
        </is>
      </c>
      <c r="S2835" s="418" t="inlineStr">
        <is>
          <t>002576</t>
        </is>
      </c>
      <c r="T2835" s="418">
        <f>R2835=S2835</f>
        <v/>
      </c>
      <c r="U2835" s="418">
        <f>AND(MONTH(F2835)=MONTH(Y2835), YEAR(F2835)=YEAR(Y2835))</f>
        <v/>
      </c>
      <c r="V2835" s="418">
        <f>AND(AC2835&lt;&gt;"", 'Company information'!D$4&lt;&gt;"", RIGHT(SUBSTITUTE(AC2835,"-",""),9)=RIGHT(SUBSTITUTE('Company information'!D$4,"-",""),9))</f>
        <v/>
      </c>
      <c r="W2835" s="418">
        <f>AI2835-I2835</f>
        <v/>
      </c>
      <c r="X2835" s="455" t="n"/>
      <c r="Y2835" s="419" t="n">
        <v>44865</v>
      </c>
      <c r="Z2835" s="418" t="inlineStr">
        <is>
          <t>002576</t>
        </is>
      </c>
      <c r="AA2835" s="418" t="inlineStr"/>
      <c r="AB2835" s="418" t="inlineStr">
        <is>
          <t>បុគ្គលជាប់អាករ</t>
        </is>
      </c>
      <c r="AC2835" s="418" t="inlineStr">
        <is>
          <t>L001-108008509</t>
        </is>
      </c>
      <c r="AD2835" s="418" t="inlineStr">
        <is>
          <t>អាយខេ អឹភែរឹល</t>
        </is>
      </c>
      <c r="AE2835" s="455" t="n">
        <v>2928929</v>
      </c>
      <c r="AF2835" s="455" t="n">
        <v>2662663</v>
      </c>
      <c r="AG2835" s="455" t="n">
        <v>0</v>
      </c>
      <c r="AH2835" s="455" t="n">
        <v>0</v>
      </c>
      <c r="AI2835" s="455" t="n">
        <v>266266</v>
      </c>
      <c r="AJ2835" s="455" t="n">
        <v>0</v>
      </c>
      <c r="AK2835" s="455" t="n">
        <v>0</v>
      </c>
      <c r="AL2835" s="455" t="n">
        <v>0</v>
      </c>
      <c r="AM2835" s="455" t="n">
        <v>0</v>
      </c>
      <c r="AN2835" s="455" t="n">
        <v>0</v>
      </c>
      <c r="AO2835" s="455" t="n">
        <v>0</v>
      </c>
      <c r="AP2835" s="455" t="n">
        <v>0</v>
      </c>
      <c r="AQ2835" s="455" t="n">
        <v>0</v>
      </c>
      <c r="AR2835" s="418" t="inlineStr"/>
      <c r="AS2835" s="418" t="inlineStr">
        <is>
          <t>Trucking</t>
        </is>
      </c>
      <c r="AT2835" s="418" t="inlineStr">
        <is>
          <t>បានប្រកាសពន្ធ</t>
        </is>
      </c>
    </row>
    <row r="2836">
      <c r="A2836" s="417" t="n">
        <v>2827</v>
      </c>
      <c r="B2836" s="418" t="inlineStr">
        <is>
          <t>Drinking water</t>
        </is>
      </c>
      <c r="C2836" s="418" t="inlineStr">
        <is>
          <t>ជូយី (ខេមបូឌា)</t>
        </is>
      </c>
      <c r="D2836" s="418" t="inlineStr">
        <is>
          <t>B108-109007050</t>
        </is>
      </c>
      <c r="E2836" s="418" t="inlineStr">
        <is>
          <t>002575</t>
        </is>
      </c>
      <c r="F2836" s="419" t="n">
        <v>44816</v>
      </c>
      <c r="G2836" s="420" t="n">
        <v>98928</v>
      </c>
      <c r="H2836" s="418" t="n"/>
      <c r="I2836" s="455" t="n">
        <v>98928</v>
      </c>
      <c r="J2836" s="418">
        <f>IF(L2836&lt;&gt;"",L2836,K2836)</f>
        <v/>
      </c>
      <c r="K2836" s="418">
        <f>IF(AND(T2836=TRUE, U2836=TRUE, V2836=TRUE), IF(W2836&lt;-0.05, "អនុញ្ញាត (អ្នកផ្គត់ផ្គង់ប្រកាសខ្វះ)", "បានប្រកាស (អនុញ្ញាត)"), IF(AND(T2836=FALSE, U2836=FALSE, V2836=FALSE), "ព្យួរទុក (មិនមានទិន្នន័យ)", "ប្រកាសខុស (ព្យួរទុក)"))</f>
        <v/>
      </c>
      <c r="L2836" s="418" t="inlineStr"/>
      <c r="M2836" s="418" t="inlineStr"/>
      <c r="N2836" s="455" t="n"/>
      <c r="O2836" s="455">
        <f>IF(W2836&lt;0,AI2836,I2836)</f>
        <v/>
      </c>
      <c r="P2836" s="455">
        <f>I2836-O2836</f>
        <v/>
      </c>
      <c r="Q2836" s="418" t="n"/>
      <c r="R2836" s="418" t="inlineStr">
        <is>
          <t>002575</t>
        </is>
      </c>
      <c r="S2836" s="418" t="inlineStr">
        <is>
          <t>002575</t>
        </is>
      </c>
      <c r="T2836" s="418">
        <f>R2836=S2836</f>
        <v/>
      </c>
      <c r="U2836" s="418">
        <f>AND(MONTH(F2836)=MONTH(Y2836), YEAR(F2836)=YEAR(Y2836))</f>
        <v/>
      </c>
      <c r="V2836" s="418">
        <f>AND(AC2836&lt;&gt;"", 'Company information'!D$4&lt;&gt;"", RIGHT(SUBSTITUTE(AC2836,"-",""),9)=RIGHT(SUBSTITUTE('Company information'!D$4,"-",""),9))</f>
        <v/>
      </c>
      <c r="W2836" s="418">
        <f>AI2836-I2836</f>
        <v/>
      </c>
      <c r="X2836" s="455" t="n"/>
      <c r="Y2836" s="419" t="n">
        <v>44865</v>
      </c>
      <c r="Z2836" s="418" t="inlineStr">
        <is>
          <t>002575</t>
        </is>
      </c>
      <c r="AA2836" s="418" t="inlineStr"/>
      <c r="AB2836" s="418" t="inlineStr">
        <is>
          <t>បុគ្គលជាប់អាករ</t>
        </is>
      </c>
      <c r="AC2836" s="418" t="inlineStr">
        <is>
          <t>K009-100088074</t>
        </is>
      </c>
      <c r="AD2836" s="418" t="inlineStr">
        <is>
          <t>ភី.អេ.អិល គ្រុប</t>
        </is>
      </c>
      <c r="AE2836" s="455" t="n">
        <v>637714</v>
      </c>
      <c r="AF2836" s="455" t="n">
        <v>579740</v>
      </c>
      <c r="AG2836" s="455" t="n">
        <v>0</v>
      </c>
      <c r="AH2836" s="455" t="n">
        <v>0</v>
      </c>
      <c r="AI2836" s="455" t="n">
        <v>57974</v>
      </c>
      <c r="AJ2836" s="455" t="n">
        <v>0</v>
      </c>
      <c r="AK2836" s="455" t="n">
        <v>0</v>
      </c>
      <c r="AL2836" s="455" t="n">
        <v>0</v>
      </c>
      <c r="AM2836" s="455" t="n">
        <v>0</v>
      </c>
      <c r="AN2836" s="455" t="n">
        <v>0</v>
      </c>
      <c r="AO2836" s="455" t="n">
        <v>0</v>
      </c>
      <c r="AP2836" s="455" t="n">
        <v>0</v>
      </c>
      <c r="AQ2836" s="455" t="n">
        <v>0</v>
      </c>
      <c r="AR2836" s="418" t="inlineStr"/>
      <c r="AS2836" s="418" t="inlineStr">
        <is>
          <t>Trucking</t>
        </is>
      </c>
      <c r="AT2836" s="418" t="inlineStr">
        <is>
          <t>បានប្រកាសពន្ធ</t>
        </is>
      </c>
    </row>
    <row r="2837">
      <c r="A2837" s="417" t="n">
        <v>2828</v>
      </c>
      <c r="B2837" s="418" t="inlineStr">
        <is>
          <t>Drinking water</t>
        </is>
      </c>
      <c r="C2837" s="418" t="inlineStr">
        <is>
          <t>ជូយី (ខេមបូឌា)</t>
        </is>
      </c>
      <c r="D2837" s="418" t="inlineStr">
        <is>
          <t>B108-109007050</t>
        </is>
      </c>
      <c r="E2837" s="418" t="inlineStr">
        <is>
          <t>002574</t>
        </is>
      </c>
      <c r="F2837" s="419" t="n">
        <v>44816</v>
      </c>
      <c r="G2837" s="420" t="n">
        <v>28614</v>
      </c>
      <c r="H2837" s="418" t="n"/>
      <c r="I2837" s="455" t="n">
        <v>28614</v>
      </c>
      <c r="J2837" s="418">
        <f>IF(L2837&lt;&gt;"",L2837,K2837)</f>
        <v/>
      </c>
      <c r="K2837" s="418">
        <f>IF(AND(T2837=TRUE, U2837=TRUE, V2837=TRUE), IF(W2837&lt;-0.05, "អនុញ្ញាត (អ្នកផ្គត់ផ្គង់ប្រកាសខ្វះ)", "បានប្រកាស (អនុញ្ញាត)"), IF(AND(T2837=FALSE, U2837=FALSE, V2837=FALSE), "ព្យួរទុក (មិនមានទិន្នន័យ)", "ប្រកាសខុស (ព្យួរទុក)"))</f>
        <v/>
      </c>
      <c r="L2837" s="418" t="inlineStr"/>
      <c r="M2837" s="418" t="inlineStr"/>
      <c r="N2837" s="455" t="n"/>
      <c r="O2837" s="455">
        <f>IF(W2837&lt;0,AI2837,I2837)</f>
        <v/>
      </c>
      <c r="P2837" s="455">
        <f>I2837-O2837</f>
        <v/>
      </c>
      <c r="Q2837" s="418" t="n"/>
      <c r="R2837" s="418" t="inlineStr">
        <is>
          <t>002574</t>
        </is>
      </c>
      <c r="S2837" s="418" t="inlineStr">
        <is>
          <t>002574</t>
        </is>
      </c>
      <c r="T2837" s="418">
        <f>R2837=S2837</f>
        <v/>
      </c>
      <c r="U2837" s="418">
        <f>AND(MONTH(F2837)=MONTH(Y2837), YEAR(F2837)=YEAR(Y2837))</f>
        <v/>
      </c>
      <c r="V2837" s="418">
        <f>AND(AC2837&lt;&gt;"", 'Company information'!D$4&lt;&gt;"", RIGHT(SUBSTITUTE(AC2837,"-",""),9)=RIGHT(SUBSTITUTE('Company information'!D$4,"-",""),9))</f>
        <v/>
      </c>
      <c r="W2837" s="418">
        <f>AI2837-I2837</f>
        <v/>
      </c>
      <c r="X2837" s="455" t="n"/>
      <c r="Y2837" s="419" t="n">
        <v>44865</v>
      </c>
      <c r="Z2837" s="418" t="inlineStr">
        <is>
          <t>002574</t>
        </is>
      </c>
      <c r="AA2837" s="418" t="inlineStr"/>
      <c r="AB2837" s="418" t="inlineStr">
        <is>
          <t>បុគ្គលជាប់អាករ</t>
        </is>
      </c>
      <c r="AC2837" s="418" t="inlineStr">
        <is>
          <t>K009-100088074</t>
        </is>
      </c>
      <c r="AD2837" s="418" t="inlineStr">
        <is>
          <t>ភី.អេ.អិល គ្រុប</t>
        </is>
      </c>
      <c r="AE2837" s="455" t="n">
        <v>637714</v>
      </c>
      <c r="AF2837" s="455" t="n">
        <v>579740</v>
      </c>
      <c r="AG2837" s="455" t="n">
        <v>0</v>
      </c>
      <c r="AH2837" s="455" t="n">
        <v>0</v>
      </c>
      <c r="AI2837" s="455" t="n">
        <v>57974</v>
      </c>
      <c r="AJ2837" s="455" t="n">
        <v>0</v>
      </c>
      <c r="AK2837" s="455" t="n">
        <v>0</v>
      </c>
      <c r="AL2837" s="455" t="n">
        <v>0</v>
      </c>
      <c r="AM2837" s="455" t="n">
        <v>0</v>
      </c>
      <c r="AN2837" s="455" t="n">
        <v>0</v>
      </c>
      <c r="AO2837" s="455" t="n">
        <v>0</v>
      </c>
      <c r="AP2837" s="455" t="n">
        <v>0</v>
      </c>
      <c r="AQ2837" s="455" t="n">
        <v>0</v>
      </c>
      <c r="AR2837" s="418" t="inlineStr"/>
      <c r="AS2837" s="418" t="inlineStr">
        <is>
          <t>Trucking</t>
        </is>
      </c>
      <c r="AT2837" s="418" t="inlineStr">
        <is>
          <t>បានប្រកាសពន្ធ</t>
        </is>
      </c>
    </row>
    <row r="2838">
      <c r="A2838" s="417" t="n">
        <v>2829</v>
      </c>
      <c r="B2838" s="418" t="inlineStr">
        <is>
          <t>Drinking water</t>
        </is>
      </c>
      <c r="C2838" s="418" t="inlineStr">
        <is>
          <t>ជូយី (ខេមបូឌា)</t>
        </is>
      </c>
      <c r="D2838" s="418" t="inlineStr">
        <is>
          <t>B108-109007050</t>
        </is>
      </c>
      <c r="E2838" s="418" t="inlineStr">
        <is>
          <t>002573</t>
        </is>
      </c>
      <c r="F2838" s="419" t="n">
        <v>44816</v>
      </c>
      <c r="G2838" s="420" t="n">
        <v>86562</v>
      </c>
      <c r="H2838" s="418" t="n"/>
      <c r="I2838" s="455" t="n">
        <v>86562</v>
      </c>
      <c r="J2838" s="418">
        <f>IF(L2838&lt;&gt;"",L2838,K2838)</f>
        <v/>
      </c>
      <c r="K2838" s="418">
        <f>IF(AND(T2838=TRUE, U2838=TRUE, V2838=TRUE), IF(W2838&lt;-0.05, "អនុញ្ញាត (អ្នកផ្គត់ផ្គង់ប្រកាសខ្វះ)", "បានប្រកាស (អនុញ្ញាត)"), IF(AND(T2838=FALSE, U2838=FALSE, V2838=FALSE), "ព្យួរទុក (មិនមានទិន្នន័យ)", "ប្រកាសខុស (ព្យួរទុក)"))</f>
        <v/>
      </c>
      <c r="L2838" s="418" t="inlineStr"/>
      <c r="M2838" s="418" t="inlineStr"/>
      <c r="N2838" s="455" t="n"/>
      <c r="O2838" s="455">
        <f>IF(W2838&lt;0,AI2838,I2838)</f>
        <v/>
      </c>
      <c r="P2838" s="455">
        <f>I2838-O2838</f>
        <v/>
      </c>
      <c r="Q2838" s="418" t="n"/>
      <c r="R2838" s="418" t="inlineStr">
        <is>
          <t>002573</t>
        </is>
      </c>
      <c r="S2838" s="418" t="inlineStr">
        <is>
          <t>002573</t>
        </is>
      </c>
      <c r="T2838" s="418">
        <f>R2838=S2838</f>
        <v/>
      </c>
      <c r="U2838" s="418">
        <f>AND(MONTH(F2838)=MONTH(Y2838), YEAR(F2838)=YEAR(Y2838))</f>
        <v/>
      </c>
      <c r="V2838" s="418">
        <f>AND(AC2838&lt;&gt;"", 'Company information'!D$4&lt;&gt;"", RIGHT(SUBSTITUTE(AC2838,"-",""),9)=RIGHT(SUBSTITUTE('Company information'!D$4,"-",""),9))</f>
        <v/>
      </c>
      <c r="W2838" s="418">
        <f>AI2838-I2838</f>
        <v/>
      </c>
      <c r="X2838" s="455" t="n"/>
      <c r="Y2838" s="419" t="n">
        <v>44865</v>
      </c>
      <c r="Z2838" s="418" t="inlineStr">
        <is>
          <t>002573</t>
        </is>
      </c>
      <c r="AA2838" s="418" t="inlineStr"/>
      <c r="AB2838" s="418" t="inlineStr">
        <is>
          <t>បុគ្គលជាប់អាករ</t>
        </is>
      </c>
      <c r="AC2838" s="418" t="inlineStr">
        <is>
          <t>K009-100088074</t>
        </is>
      </c>
      <c r="AD2838" s="418" t="inlineStr">
        <is>
          <t>ភី.អេ.អិល គ្រុប</t>
        </is>
      </c>
      <c r="AE2838" s="455" t="n">
        <v>637714</v>
      </c>
      <c r="AF2838" s="455" t="n">
        <v>579740</v>
      </c>
      <c r="AG2838" s="455" t="n">
        <v>0</v>
      </c>
      <c r="AH2838" s="455" t="n">
        <v>0</v>
      </c>
      <c r="AI2838" s="455" t="n">
        <v>57974</v>
      </c>
      <c r="AJ2838" s="455" t="n">
        <v>0</v>
      </c>
      <c r="AK2838" s="455" t="n">
        <v>0</v>
      </c>
      <c r="AL2838" s="455" t="n">
        <v>0</v>
      </c>
      <c r="AM2838" s="455" t="n">
        <v>0</v>
      </c>
      <c r="AN2838" s="455" t="n">
        <v>0</v>
      </c>
      <c r="AO2838" s="455" t="n">
        <v>0</v>
      </c>
      <c r="AP2838" s="455" t="n">
        <v>0</v>
      </c>
      <c r="AQ2838" s="455" t="n">
        <v>0</v>
      </c>
      <c r="AR2838" s="418" t="inlineStr"/>
      <c r="AS2838" s="418" t="inlineStr">
        <is>
          <t>Trucking</t>
        </is>
      </c>
      <c r="AT2838" s="418" t="inlineStr">
        <is>
          <t>បានប្រកាសពន្ធ</t>
        </is>
      </c>
    </row>
    <row r="2839">
      <c r="A2839" s="417" t="n">
        <v>2830</v>
      </c>
      <c r="B2839" s="418" t="inlineStr">
        <is>
          <t>Drinking water</t>
        </is>
      </c>
      <c r="C2839" s="418" t="inlineStr">
        <is>
          <t>ជូយី (ខេមបូឌា)</t>
        </is>
      </c>
      <c r="D2839" s="418" t="inlineStr">
        <is>
          <t>B108-109007050</t>
        </is>
      </c>
      <c r="E2839" s="418" t="inlineStr">
        <is>
          <t>002572</t>
        </is>
      </c>
      <c r="F2839" s="419" t="n">
        <v>44816</v>
      </c>
      <c r="G2839" s="420" t="n">
        <v>33388</v>
      </c>
      <c r="H2839" s="418" t="n"/>
      <c r="I2839" s="455" t="n">
        <v>33388</v>
      </c>
      <c r="J2839" s="418">
        <f>IF(L2839&lt;&gt;"",L2839,K2839)</f>
        <v/>
      </c>
      <c r="K2839" s="418">
        <f>IF(AND(T2839=TRUE, U2839=TRUE, V2839=TRUE), IF(W2839&lt;-0.05, "អនុញ្ញាត (អ្នកផ្គត់ផ្គង់ប្រកាសខ្វះ)", "បានប្រកាស (អនុញ្ញាត)"), IF(AND(T2839=FALSE, U2839=FALSE, V2839=FALSE), "ព្យួរទុក (មិនមានទិន្នន័យ)", "ប្រកាសខុស (ព្យួរទុក)"))</f>
        <v/>
      </c>
      <c r="L2839" s="418" t="inlineStr"/>
      <c r="M2839" s="418" t="inlineStr"/>
      <c r="N2839" s="455" t="n"/>
      <c r="O2839" s="455">
        <f>IF(W2839&lt;0,AI2839,I2839)</f>
        <v/>
      </c>
      <c r="P2839" s="455">
        <f>I2839-O2839</f>
        <v/>
      </c>
      <c r="Q2839" s="418" t="n"/>
      <c r="R2839" s="418" t="inlineStr">
        <is>
          <t>002572</t>
        </is>
      </c>
      <c r="S2839" s="418" t="inlineStr">
        <is>
          <t>002572</t>
        </is>
      </c>
      <c r="T2839" s="418">
        <f>R2839=S2839</f>
        <v/>
      </c>
      <c r="U2839" s="418">
        <f>AND(MONTH(F2839)=MONTH(Y2839), YEAR(F2839)=YEAR(Y2839))</f>
        <v/>
      </c>
      <c r="V2839" s="418">
        <f>AND(AC2839&lt;&gt;"", 'Company information'!D$4&lt;&gt;"", RIGHT(SUBSTITUTE(AC2839,"-",""),9)=RIGHT(SUBSTITUTE('Company information'!D$4,"-",""),9))</f>
        <v/>
      </c>
      <c r="W2839" s="418">
        <f>AI2839-I2839</f>
        <v/>
      </c>
      <c r="X2839" s="455" t="n"/>
      <c r="Y2839" s="419" t="n">
        <v>44865</v>
      </c>
      <c r="Z2839" s="418" t="inlineStr">
        <is>
          <t>002572</t>
        </is>
      </c>
      <c r="AA2839" s="418" t="inlineStr"/>
      <c r="AB2839" s="418" t="inlineStr">
        <is>
          <t>បុគ្គលជាប់អាករ</t>
        </is>
      </c>
      <c r="AC2839" s="418" t="inlineStr">
        <is>
          <t>K009-100088074</t>
        </is>
      </c>
      <c r="AD2839" s="418" t="inlineStr">
        <is>
          <t>ភី.អេ.អិល គ្រុប</t>
        </is>
      </c>
      <c r="AE2839" s="455" t="n">
        <v>637714</v>
      </c>
      <c r="AF2839" s="455" t="n">
        <v>579740</v>
      </c>
      <c r="AG2839" s="455" t="n">
        <v>0</v>
      </c>
      <c r="AH2839" s="455" t="n">
        <v>0</v>
      </c>
      <c r="AI2839" s="455" t="n">
        <v>57974</v>
      </c>
      <c r="AJ2839" s="455" t="n">
        <v>0</v>
      </c>
      <c r="AK2839" s="455" t="n">
        <v>0</v>
      </c>
      <c r="AL2839" s="455" t="n">
        <v>0</v>
      </c>
      <c r="AM2839" s="455" t="n">
        <v>0</v>
      </c>
      <c r="AN2839" s="455" t="n">
        <v>0</v>
      </c>
      <c r="AO2839" s="455" t="n">
        <v>0</v>
      </c>
      <c r="AP2839" s="455" t="n">
        <v>0</v>
      </c>
      <c r="AQ2839" s="455" t="n">
        <v>0</v>
      </c>
      <c r="AR2839" s="418" t="inlineStr"/>
      <c r="AS2839" s="418" t="inlineStr">
        <is>
          <t>Trucking</t>
        </is>
      </c>
      <c r="AT2839" s="418" t="inlineStr">
        <is>
          <t>បានប្រកាសពន្ធ</t>
        </is>
      </c>
    </row>
    <row r="2840">
      <c r="A2840" s="417" t="n">
        <v>2831</v>
      </c>
      <c r="B2840" s="418" t="inlineStr">
        <is>
          <t>Drinking water</t>
        </is>
      </c>
      <c r="C2840" s="418" t="inlineStr">
        <is>
          <t>ជូយី (ខេមបូឌា)</t>
        </is>
      </c>
      <c r="D2840" s="418" t="inlineStr">
        <is>
          <t>B108-109007050</t>
        </is>
      </c>
      <c r="E2840" s="418" t="inlineStr">
        <is>
          <t>002571</t>
        </is>
      </c>
      <c r="F2840" s="419" t="n">
        <v>44816</v>
      </c>
      <c r="G2840" s="420" t="n">
        <v>74196</v>
      </c>
      <c r="H2840" s="418" t="n"/>
      <c r="I2840" s="455" t="n">
        <v>74196</v>
      </c>
      <c r="J2840" s="418">
        <f>IF(L2840&lt;&gt;"",L2840,K2840)</f>
        <v/>
      </c>
      <c r="K2840" s="418">
        <f>IF(AND(T2840=TRUE, U2840=TRUE, V2840=TRUE), IF(W2840&lt;-0.05, "អនុញ្ញាត (អ្នកផ្គត់ផ្គង់ប្រកាសខ្វះ)", "បានប្រកាស (អនុញ្ញាត)"), IF(AND(T2840=FALSE, U2840=FALSE, V2840=FALSE), "ព្យួរទុក (មិនមានទិន្នន័យ)", "ប្រកាសខុស (ព្យួរទុក)"))</f>
        <v/>
      </c>
      <c r="L2840" s="418" t="inlineStr"/>
      <c r="M2840" s="418" t="inlineStr"/>
      <c r="N2840" s="455" t="n"/>
      <c r="O2840" s="455">
        <f>IF(W2840&lt;0,AI2840,I2840)</f>
        <v/>
      </c>
      <c r="P2840" s="455">
        <f>I2840-O2840</f>
        <v/>
      </c>
      <c r="Q2840" s="418" t="n"/>
      <c r="R2840" s="418" t="inlineStr">
        <is>
          <t>002571</t>
        </is>
      </c>
      <c r="S2840" s="418" t="inlineStr">
        <is>
          <t>002571</t>
        </is>
      </c>
      <c r="T2840" s="418">
        <f>R2840=S2840</f>
        <v/>
      </c>
      <c r="U2840" s="418">
        <f>AND(MONTH(F2840)=MONTH(Y2840), YEAR(F2840)=YEAR(Y2840))</f>
        <v/>
      </c>
      <c r="V2840" s="418">
        <f>AND(AC2840&lt;&gt;"", 'Company information'!D$4&lt;&gt;"", RIGHT(SUBSTITUTE(AC2840,"-",""),9)=RIGHT(SUBSTITUTE('Company information'!D$4,"-",""),9))</f>
        <v/>
      </c>
      <c r="W2840" s="418">
        <f>AI2840-I2840</f>
        <v/>
      </c>
      <c r="X2840" s="455" t="n"/>
      <c r="Y2840" s="419" t="n">
        <v>44865</v>
      </c>
      <c r="Z2840" s="418" t="inlineStr">
        <is>
          <t>002571</t>
        </is>
      </c>
      <c r="AA2840" s="418" t="inlineStr"/>
      <c r="AB2840" s="418" t="inlineStr">
        <is>
          <t>បុគ្គលជាប់អាករ</t>
        </is>
      </c>
      <c r="AC2840" s="418" t="inlineStr">
        <is>
          <t>L001-901501273</t>
        </is>
      </c>
      <c r="AD2840" s="418" t="inlineStr">
        <is>
          <t>ស្កាយឡាញ អឹភែរឹល</t>
        </is>
      </c>
      <c r="AE2840" s="455" t="n">
        <v>956571</v>
      </c>
      <c r="AF2840" s="455" t="n">
        <v>869610</v>
      </c>
      <c r="AG2840" s="455" t="n">
        <v>0</v>
      </c>
      <c r="AH2840" s="455" t="n">
        <v>0</v>
      </c>
      <c r="AI2840" s="455" t="n">
        <v>86961</v>
      </c>
      <c r="AJ2840" s="455" t="n">
        <v>0</v>
      </c>
      <c r="AK2840" s="455" t="n">
        <v>0</v>
      </c>
      <c r="AL2840" s="455" t="n">
        <v>0</v>
      </c>
      <c r="AM2840" s="455" t="n">
        <v>0</v>
      </c>
      <c r="AN2840" s="455" t="n">
        <v>0</v>
      </c>
      <c r="AO2840" s="455" t="n">
        <v>0</v>
      </c>
      <c r="AP2840" s="455" t="n">
        <v>0</v>
      </c>
      <c r="AQ2840" s="455" t="n">
        <v>0</v>
      </c>
      <c r="AR2840" s="418" t="inlineStr"/>
      <c r="AS2840" s="418" t="inlineStr">
        <is>
          <t>Trucking</t>
        </is>
      </c>
      <c r="AT2840" s="418" t="inlineStr">
        <is>
          <t>បានប្រកាសពន្ធ</t>
        </is>
      </c>
    </row>
    <row r="2841">
      <c r="A2841" s="417" t="n">
        <v>2832</v>
      </c>
      <c r="B2841" s="418" t="inlineStr">
        <is>
          <t>Drinking water</t>
        </is>
      </c>
      <c r="C2841" s="418" t="inlineStr">
        <is>
          <t>ជូយី (ខេមបូឌា)</t>
        </is>
      </c>
      <c r="D2841" s="418" t="inlineStr">
        <is>
          <t>B108-109007050</t>
        </is>
      </c>
      <c r="E2841" s="418" t="inlineStr">
        <is>
          <t>002570</t>
        </is>
      </c>
      <c r="F2841" s="419" t="n">
        <v>44816</v>
      </c>
      <c r="G2841" s="420" t="n">
        <v>123660</v>
      </c>
      <c r="H2841" s="418" t="n"/>
      <c r="I2841" s="455" t="n">
        <v>123660</v>
      </c>
      <c r="J2841" s="418">
        <f>IF(L2841&lt;&gt;"",L2841,K2841)</f>
        <v/>
      </c>
      <c r="K2841" s="418">
        <f>IF(AND(T2841=TRUE, U2841=TRUE, V2841=TRUE), IF(W2841&lt;-0.05, "អនុញ្ញាត (អ្នកផ្គត់ផ្គង់ប្រកាសខ្វះ)", "បានប្រកាស (អនុញ្ញាត)"), IF(AND(T2841=FALSE, U2841=FALSE, V2841=FALSE), "ព្យួរទុក (មិនមានទិន្នន័យ)", "ប្រកាសខុស (ព្យួរទុក)"))</f>
        <v/>
      </c>
      <c r="L2841" s="418" t="inlineStr"/>
      <c r="M2841" s="418" t="inlineStr"/>
      <c r="N2841" s="455" t="n"/>
      <c r="O2841" s="455">
        <f>IF(W2841&lt;0,AI2841,I2841)</f>
        <v/>
      </c>
      <c r="P2841" s="455">
        <f>I2841-O2841</f>
        <v/>
      </c>
      <c r="Q2841" s="418" t="n"/>
      <c r="R2841" s="418" t="inlineStr">
        <is>
          <t>002570</t>
        </is>
      </c>
      <c r="S2841" s="418" t="inlineStr">
        <is>
          <t>002570</t>
        </is>
      </c>
      <c r="T2841" s="418">
        <f>R2841=S2841</f>
        <v/>
      </c>
      <c r="U2841" s="418">
        <f>AND(MONTH(F2841)=MONTH(Y2841), YEAR(F2841)=YEAR(Y2841))</f>
        <v/>
      </c>
      <c r="V2841" s="418">
        <f>AND(AC2841&lt;&gt;"", 'Company information'!D$4&lt;&gt;"", RIGHT(SUBSTITUTE(AC2841,"-",""),9)=RIGHT(SUBSTITUTE('Company information'!D$4,"-",""),9))</f>
        <v/>
      </c>
      <c r="W2841" s="418">
        <f>AI2841-I2841</f>
        <v/>
      </c>
      <c r="X2841" s="455" t="n"/>
      <c r="Y2841" s="419" t="n">
        <v>44865</v>
      </c>
      <c r="Z2841" s="418" t="inlineStr">
        <is>
          <t>002570</t>
        </is>
      </c>
      <c r="AA2841" s="418" t="inlineStr"/>
      <c r="AB2841" s="418" t="inlineStr">
        <is>
          <t>បុគ្គលជាប់អាករ</t>
        </is>
      </c>
      <c r="AC2841" s="418" t="inlineStr">
        <is>
          <t>L001-901501273</t>
        </is>
      </c>
      <c r="AD2841" s="418" t="inlineStr">
        <is>
          <t>ស្កាយឡាញ អឹភែរឹល</t>
        </is>
      </c>
      <c r="AE2841" s="455" t="n">
        <v>956571</v>
      </c>
      <c r="AF2841" s="455" t="n">
        <v>869610</v>
      </c>
      <c r="AG2841" s="455" t="n">
        <v>0</v>
      </c>
      <c r="AH2841" s="455" t="n">
        <v>0</v>
      </c>
      <c r="AI2841" s="455" t="n">
        <v>86961</v>
      </c>
      <c r="AJ2841" s="455" t="n">
        <v>0</v>
      </c>
      <c r="AK2841" s="455" t="n">
        <v>0</v>
      </c>
      <c r="AL2841" s="455" t="n">
        <v>0</v>
      </c>
      <c r="AM2841" s="455" t="n">
        <v>0</v>
      </c>
      <c r="AN2841" s="455" t="n">
        <v>0</v>
      </c>
      <c r="AO2841" s="455" t="n">
        <v>0</v>
      </c>
      <c r="AP2841" s="455" t="n">
        <v>0</v>
      </c>
      <c r="AQ2841" s="455" t="n">
        <v>0</v>
      </c>
      <c r="AR2841" s="418" t="inlineStr"/>
      <c r="AS2841" s="418" t="inlineStr">
        <is>
          <t>Trucking</t>
        </is>
      </c>
      <c r="AT2841" s="418" t="inlineStr">
        <is>
          <t>បានប្រកាសពន្ធ</t>
        </is>
      </c>
    </row>
    <row r="2842">
      <c r="A2842" s="417" t="n">
        <v>2833</v>
      </c>
      <c r="B2842" s="418" t="inlineStr">
        <is>
          <t>Drinking water</t>
        </is>
      </c>
      <c r="C2842" s="418" t="inlineStr">
        <is>
          <t>ជូយី (ខេមបូឌា)</t>
        </is>
      </c>
      <c r="D2842" s="418" t="inlineStr">
        <is>
          <t>B108-109007050</t>
        </is>
      </c>
      <c r="E2842" s="418" t="inlineStr">
        <is>
          <t>002569</t>
        </is>
      </c>
      <c r="F2842" s="419" t="n">
        <v>44816</v>
      </c>
      <c r="G2842" s="420" t="n">
        <v>185490</v>
      </c>
      <c r="H2842" s="418" t="n"/>
      <c r="I2842" s="455" t="n">
        <v>185490</v>
      </c>
      <c r="J2842" s="418">
        <f>IF(L2842&lt;&gt;"",L2842,K2842)</f>
        <v/>
      </c>
      <c r="K2842" s="418">
        <f>IF(AND(T2842=TRUE, U2842=TRUE, V2842=TRUE), IF(W2842&lt;-0.05, "អនុញ្ញាត (អ្នកផ្គត់ផ្គង់ប្រកាសខ្វះ)", "បានប្រកាស (អនុញ្ញាត)"), IF(AND(T2842=FALSE, U2842=FALSE, V2842=FALSE), "ព្យួរទុក (មិនមានទិន្នន័យ)", "ប្រកាសខុស (ព្យួរទុក)"))</f>
        <v/>
      </c>
      <c r="L2842" s="418" t="inlineStr"/>
      <c r="M2842" s="418" t="inlineStr"/>
      <c r="N2842" s="455" t="n"/>
      <c r="O2842" s="455">
        <f>IF(W2842&lt;0,AI2842,I2842)</f>
        <v/>
      </c>
      <c r="P2842" s="455">
        <f>I2842-O2842</f>
        <v/>
      </c>
      <c r="Q2842" s="418" t="n"/>
      <c r="R2842" s="418" t="inlineStr">
        <is>
          <t>002569</t>
        </is>
      </c>
      <c r="S2842" s="418" t="inlineStr">
        <is>
          <t>002569</t>
        </is>
      </c>
      <c r="T2842" s="418">
        <f>R2842=S2842</f>
        <v/>
      </c>
      <c r="U2842" s="418">
        <f>AND(MONTH(F2842)=MONTH(Y2842), YEAR(F2842)=YEAR(Y2842))</f>
        <v/>
      </c>
      <c r="V2842" s="418">
        <f>AND(AC2842&lt;&gt;"", 'Company information'!D$4&lt;&gt;"", RIGHT(SUBSTITUTE(AC2842,"-",""),9)=RIGHT(SUBSTITUTE('Company information'!D$4,"-",""),9))</f>
        <v/>
      </c>
      <c r="W2842" s="418">
        <f>AI2842-I2842</f>
        <v/>
      </c>
      <c r="X2842" s="455" t="n"/>
      <c r="Y2842" s="419" t="n">
        <v>44865</v>
      </c>
      <c r="Z2842" s="418" t="inlineStr">
        <is>
          <t>002569</t>
        </is>
      </c>
      <c r="AA2842" s="418" t="inlineStr"/>
      <c r="AB2842" s="418" t="inlineStr">
        <is>
          <t>បុគ្គលជាប់អាករ</t>
        </is>
      </c>
      <c r="AC2842" s="418" t="inlineStr">
        <is>
          <t>L001-901501380</t>
        </is>
      </c>
      <c r="AD2842" s="418" t="inlineStr">
        <is>
          <t>អេក្រូ ហ្គាម៉ិន អាយអិនឌី ខប</t>
        </is>
      </c>
      <c r="AE2842" s="455" t="n">
        <v>956571</v>
      </c>
      <c r="AF2842" s="455" t="n">
        <v>869610</v>
      </c>
      <c r="AG2842" s="455" t="n">
        <v>0</v>
      </c>
      <c r="AH2842" s="455" t="n">
        <v>0</v>
      </c>
      <c r="AI2842" s="455" t="n">
        <v>86961</v>
      </c>
      <c r="AJ2842" s="455" t="n">
        <v>0</v>
      </c>
      <c r="AK2842" s="455" t="n">
        <v>0</v>
      </c>
      <c r="AL2842" s="455" t="n">
        <v>0</v>
      </c>
      <c r="AM2842" s="455" t="n">
        <v>0</v>
      </c>
      <c r="AN2842" s="455" t="n">
        <v>0</v>
      </c>
      <c r="AO2842" s="455" t="n">
        <v>0</v>
      </c>
      <c r="AP2842" s="455" t="n">
        <v>0</v>
      </c>
      <c r="AQ2842" s="455" t="n">
        <v>0</v>
      </c>
      <c r="AR2842" s="418" t="inlineStr"/>
      <c r="AS2842" s="418" t="inlineStr">
        <is>
          <t>Trucking</t>
        </is>
      </c>
      <c r="AT2842" s="418" t="inlineStr">
        <is>
          <t>បានប្រកាសពន្ធ</t>
        </is>
      </c>
    </row>
    <row r="2843">
      <c r="A2843" s="417" t="n">
        <v>2834</v>
      </c>
      <c r="B2843" s="418" t="inlineStr">
        <is>
          <t>Drinking water</t>
        </is>
      </c>
      <c r="C2843" s="418" t="inlineStr">
        <is>
          <t>អូ.អិម.អេស. (ខេមបូឌា)</t>
        </is>
      </c>
      <c r="D2843" s="418" t="inlineStr">
        <is>
          <t>K005-105004278</t>
        </is>
      </c>
      <c r="E2843" s="418" t="inlineStr">
        <is>
          <t>18597</t>
        </is>
      </c>
      <c r="F2843" s="419" t="n">
        <v>44924</v>
      </c>
      <c r="G2843" s="420" t="n">
        <v>209967</v>
      </c>
      <c r="H2843" s="418" t="n"/>
      <c r="I2843" s="455" t="n">
        <v>209967</v>
      </c>
      <c r="J2843" s="418">
        <f>IF(L2843&lt;&gt;"",L2843,K2843)</f>
        <v/>
      </c>
      <c r="K2843" s="418">
        <f>IF(AND(T2843=TRUE, U2843=TRUE, V2843=TRUE), IF(W2843&lt;-0.05, "អនុញ្ញាត (អ្នកផ្គត់ផ្គង់ប្រកាសខ្វះ)", "បានប្រកាស (អនុញ្ញាត)"), IF(AND(T2843=FALSE, U2843=FALSE, V2843=FALSE), "ព្យួរទុក (មិនមានទិន្នន័យ)", "ប្រកាសខុស (ព្យួរទុក)"))</f>
        <v/>
      </c>
      <c r="L2843" s="418" t="inlineStr"/>
      <c r="M2843" s="418" t="inlineStr"/>
      <c r="N2843" s="455" t="n"/>
      <c r="O2843" s="455">
        <f>IF(W2843&lt;0,AI2843,I2843)</f>
        <v/>
      </c>
      <c r="P2843" s="455">
        <f>I2843-O2843</f>
        <v/>
      </c>
      <c r="Q2843" s="418" t="n"/>
      <c r="R2843" s="418" t="inlineStr">
        <is>
          <t>18597</t>
        </is>
      </c>
      <c r="S2843" s="418" t="inlineStr">
        <is>
          <t>18597</t>
        </is>
      </c>
      <c r="T2843" s="418">
        <f>R2843=S2843</f>
        <v/>
      </c>
      <c r="U2843" s="418">
        <f>AND(MONTH(F2843)=MONTH(Y2843), YEAR(F2843)=YEAR(Y2843))</f>
        <v/>
      </c>
      <c r="V2843" s="418">
        <f>AND(AC2843&lt;&gt;"", 'Company information'!D$4&lt;&gt;"", RIGHT(SUBSTITUTE(AC2843,"-",""),9)=RIGHT(SUBSTITUTE('Company information'!D$4,"-",""),9))</f>
        <v/>
      </c>
      <c r="W2843" s="418">
        <f>AI2843-I2843</f>
        <v/>
      </c>
      <c r="X2843" s="455" t="n"/>
      <c r="Y2843" s="419" t="n">
        <v>44924</v>
      </c>
      <c r="Z2843" s="418" t="inlineStr">
        <is>
          <t>18597</t>
        </is>
      </c>
      <c r="AA2843" s="418" t="inlineStr"/>
      <c r="AB2843" s="418" t="inlineStr">
        <is>
          <t>បុគ្គលជាប់អាករ</t>
        </is>
      </c>
      <c r="AC2843" s="418" t="inlineStr">
        <is>
          <t>L001-100067123</t>
        </is>
      </c>
      <c r="AD2843" s="418" t="inlineStr">
        <is>
          <t>រីឡាយអេប៊ល សូស អ៊ិនដាសស្រ្ទៀល (ខេមបូឌា)</t>
        </is>
      </c>
      <c r="AE2843" s="455" t="n">
        <v>2309637</v>
      </c>
      <c r="AF2843" s="455" t="n">
        <v>2099670</v>
      </c>
      <c r="AG2843" s="455" t="n">
        <v>0</v>
      </c>
      <c r="AH2843" s="455" t="n">
        <v>0</v>
      </c>
      <c r="AI2843" s="455" t="n">
        <v>209967</v>
      </c>
      <c r="AJ2843" s="455" t="n">
        <v>0</v>
      </c>
      <c r="AK2843" s="455" t="n">
        <v>0</v>
      </c>
      <c r="AL2843" s="455" t="n">
        <v>0</v>
      </c>
      <c r="AM2843" s="455" t="n">
        <v>0</v>
      </c>
      <c r="AN2843" s="455" t="n">
        <v>0</v>
      </c>
      <c r="AO2843" s="455" t="n">
        <v>0</v>
      </c>
      <c r="AP2843" s="455" t="n">
        <v>0</v>
      </c>
      <c r="AQ2843" s="455" t="n">
        <v>0</v>
      </c>
      <c r="AR2843" s="418" t="inlineStr"/>
      <c r="AS2843" s="418" t="inlineStr">
        <is>
          <t>លក់ទឹកថ្នាំ</t>
        </is>
      </c>
      <c r="AT2843" s="418" t="inlineStr">
        <is>
          <t>បានប្រកាសពន្ធ</t>
        </is>
      </c>
    </row>
    <row r="2844">
      <c r="A2844" s="417" t="n">
        <v>2835</v>
      </c>
      <c r="B2844" s="418" t="inlineStr">
        <is>
          <t>Drinking water</t>
        </is>
      </c>
      <c r="C2844" s="418" t="inlineStr">
        <is>
          <t>អូ.អិម.អេស. (ខេមបូឌា)</t>
        </is>
      </c>
      <c r="D2844" s="418" t="inlineStr">
        <is>
          <t>K005-105004278</t>
        </is>
      </c>
      <c r="E2844" s="418" t="inlineStr">
        <is>
          <t>18513</t>
        </is>
      </c>
      <c r="F2844" s="419" t="n">
        <v>44919</v>
      </c>
      <c r="G2844" s="420" t="n">
        <v>82280</v>
      </c>
      <c r="H2844" s="418" t="n"/>
      <c r="I2844" s="455" t="n">
        <v>82280</v>
      </c>
      <c r="J2844" s="418">
        <f>IF(L2844&lt;&gt;"",L2844,K2844)</f>
        <v/>
      </c>
      <c r="K2844" s="418">
        <f>IF(AND(T2844=TRUE, U2844=TRUE, V2844=TRUE), IF(W2844&lt;-0.05, "អនុញ្ញាត (អ្នកផ្គត់ផ្គង់ប្រកាសខ្វះ)", "បានប្រកាស (អនុញ្ញាត)"), IF(AND(T2844=FALSE, U2844=FALSE, V2844=FALSE), "ព្យួរទុក (មិនមានទិន្នន័យ)", "ប្រកាសខុស (ព្យួរទុក)"))</f>
        <v/>
      </c>
      <c r="L2844" s="418" t="inlineStr"/>
      <c r="M2844" s="418" t="inlineStr"/>
      <c r="N2844" s="455" t="n"/>
      <c r="O2844" s="455">
        <f>IF(W2844&lt;0,AI2844,I2844)</f>
        <v/>
      </c>
      <c r="P2844" s="455">
        <f>I2844-O2844</f>
        <v/>
      </c>
      <c r="Q2844" s="418" t="n"/>
      <c r="R2844" s="418" t="inlineStr">
        <is>
          <t>18513</t>
        </is>
      </c>
      <c r="S2844" s="418" t="inlineStr">
        <is>
          <t>18513</t>
        </is>
      </c>
      <c r="T2844" s="418">
        <f>R2844=S2844</f>
        <v/>
      </c>
      <c r="U2844" s="418">
        <f>AND(MONTH(F2844)=MONTH(Y2844), YEAR(F2844)=YEAR(Y2844))</f>
        <v/>
      </c>
      <c r="V2844" s="418">
        <f>AND(AC2844&lt;&gt;"", 'Company information'!D$4&lt;&gt;"", RIGHT(SUBSTITUTE(AC2844,"-",""),9)=RIGHT(SUBSTITUTE('Company information'!D$4,"-",""),9))</f>
        <v/>
      </c>
      <c r="W2844" s="418">
        <f>AI2844-I2844</f>
        <v/>
      </c>
      <c r="X2844" s="455" t="n"/>
      <c r="Y2844" s="419" t="n">
        <v>44919</v>
      </c>
      <c r="Z2844" s="418" t="inlineStr">
        <is>
          <t>18513</t>
        </is>
      </c>
      <c r="AA2844" s="418" t="inlineStr"/>
      <c r="AB2844" s="418" t="inlineStr">
        <is>
          <t>បុគ្គលជាប់អាករ</t>
        </is>
      </c>
      <c r="AC2844" s="418" t="inlineStr">
        <is>
          <t>L001-100067123</t>
        </is>
      </c>
      <c r="AD2844" s="418" t="inlineStr">
        <is>
          <t>រីឡាយអេប៊ល សូស អ៊ិនដាសស្រ្ទៀល (ខេមបូឌា)</t>
        </is>
      </c>
      <c r="AE2844" s="455" t="n">
        <v>905080</v>
      </c>
      <c r="AF2844" s="455" t="n">
        <v>822800</v>
      </c>
      <c r="AG2844" s="455" t="n">
        <v>0</v>
      </c>
      <c r="AH2844" s="455" t="n">
        <v>0</v>
      </c>
      <c r="AI2844" s="455" t="n">
        <v>82280</v>
      </c>
      <c r="AJ2844" s="455" t="n">
        <v>0</v>
      </c>
      <c r="AK2844" s="455" t="n">
        <v>0</v>
      </c>
      <c r="AL2844" s="455" t="n">
        <v>0</v>
      </c>
      <c r="AM2844" s="455" t="n">
        <v>0</v>
      </c>
      <c r="AN2844" s="455" t="n">
        <v>0</v>
      </c>
      <c r="AO2844" s="455" t="n">
        <v>0</v>
      </c>
      <c r="AP2844" s="455" t="n">
        <v>0</v>
      </c>
      <c r="AQ2844" s="455" t="n">
        <v>0</v>
      </c>
      <c r="AR2844" s="418" t="inlineStr"/>
      <c r="AS2844" s="418" t="inlineStr">
        <is>
          <t>សេវាកម្មជួល</t>
        </is>
      </c>
      <c r="AT2844" s="418" t="inlineStr">
        <is>
          <t>បានប្រកាសពន្ធ</t>
        </is>
      </c>
    </row>
    <row r="2845">
      <c r="A2845" s="417" t="n">
        <v>2836</v>
      </c>
      <c r="B2845" s="418" t="inlineStr">
        <is>
          <t>Drinking water</t>
        </is>
      </c>
      <c r="C2845" s="418" t="inlineStr">
        <is>
          <t>អូ.អិម.អេស. (ខេមបូឌា)</t>
        </is>
      </c>
      <c r="D2845" s="418" t="inlineStr">
        <is>
          <t>K005-105004278</t>
        </is>
      </c>
      <c r="E2845" s="418" t="inlineStr">
        <is>
          <t>18512</t>
        </is>
      </c>
      <c r="F2845" s="419" t="n">
        <v>44919</v>
      </c>
      <c r="G2845" s="420" t="n">
        <v>56773</v>
      </c>
      <c r="H2845" s="418" t="n"/>
      <c r="I2845" s="455" t="n">
        <v>56773</v>
      </c>
      <c r="J2845" s="418">
        <f>IF(L2845&lt;&gt;"",L2845,K2845)</f>
        <v/>
      </c>
      <c r="K2845" s="418">
        <f>IF(AND(T2845=TRUE, U2845=TRUE, V2845=TRUE), IF(W2845&lt;-0.05, "អនុញ្ញាត (អ្នកផ្គត់ផ្គង់ប្រកាសខ្វះ)", "បានប្រកាស (អនុញ្ញាត)"), IF(AND(T2845=FALSE, U2845=FALSE, V2845=FALSE), "ព្យួរទុក (មិនមានទិន្នន័យ)", "ប្រកាសខុស (ព្យួរទុក)"))</f>
        <v/>
      </c>
      <c r="L2845" s="418" t="inlineStr"/>
      <c r="M2845" s="418" t="inlineStr"/>
      <c r="N2845" s="455" t="n"/>
      <c r="O2845" s="455">
        <f>IF(W2845&lt;0,AI2845,I2845)</f>
        <v/>
      </c>
      <c r="P2845" s="455">
        <f>I2845-O2845</f>
        <v/>
      </c>
      <c r="Q2845" s="418" t="n"/>
      <c r="R2845" s="418" t="inlineStr">
        <is>
          <t>18512</t>
        </is>
      </c>
      <c r="S2845" s="418" t="inlineStr">
        <is>
          <t>18512</t>
        </is>
      </c>
      <c r="T2845" s="418">
        <f>R2845=S2845</f>
        <v/>
      </c>
      <c r="U2845" s="418">
        <f>AND(MONTH(F2845)=MONTH(Y2845), YEAR(F2845)=YEAR(Y2845))</f>
        <v/>
      </c>
      <c r="V2845" s="418">
        <f>AND(AC2845&lt;&gt;"", 'Company information'!D$4&lt;&gt;"", RIGHT(SUBSTITUTE(AC2845,"-",""),9)=RIGHT(SUBSTITUTE('Company information'!D$4,"-",""),9))</f>
        <v/>
      </c>
      <c r="W2845" s="418">
        <f>AI2845-I2845</f>
        <v/>
      </c>
      <c r="X2845" s="455" t="n"/>
      <c r="Y2845" s="419" t="n">
        <v>44919</v>
      </c>
      <c r="Z2845" s="418" t="inlineStr">
        <is>
          <t>18512</t>
        </is>
      </c>
      <c r="AA2845" s="418" t="inlineStr"/>
      <c r="AB2845" s="418" t="inlineStr">
        <is>
          <t>បុគ្គលជាប់អាករ</t>
        </is>
      </c>
      <c r="AC2845" s="418" t="inlineStr">
        <is>
          <t>L001-100067123</t>
        </is>
      </c>
      <c r="AD2845" s="418" t="inlineStr">
        <is>
          <t>រីឡាយអេប៊ល សូស អ៊ិនដាសស្រ្ទៀល (ខេមបូឌា)</t>
        </is>
      </c>
      <c r="AE2845" s="455" t="n">
        <v>624505</v>
      </c>
      <c r="AF2845" s="455" t="n">
        <v>567732</v>
      </c>
      <c r="AG2845" s="455" t="n">
        <v>0</v>
      </c>
      <c r="AH2845" s="455" t="n">
        <v>0</v>
      </c>
      <c r="AI2845" s="455" t="n">
        <v>56773</v>
      </c>
      <c r="AJ2845" s="455" t="n">
        <v>0</v>
      </c>
      <c r="AK2845" s="455" t="n">
        <v>0</v>
      </c>
      <c r="AL2845" s="455" t="n">
        <v>0</v>
      </c>
      <c r="AM2845" s="455" t="n">
        <v>0</v>
      </c>
      <c r="AN2845" s="455" t="n">
        <v>0</v>
      </c>
      <c r="AO2845" s="455" t="n">
        <v>0</v>
      </c>
      <c r="AP2845" s="455" t="n">
        <v>0</v>
      </c>
      <c r="AQ2845" s="455" t="n">
        <v>0</v>
      </c>
      <c r="AR2845" s="418" t="inlineStr"/>
      <c r="AS2845" s="418" t="inlineStr">
        <is>
          <t>សេវាកម្មជួល</t>
        </is>
      </c>
      <c r="AT2845" s="418" t="inlineStr">
        <is>
          <t>បានប្រកាសពន្ធ</t>
        </is>
      </c>
    </row>
    <row r="2846">
      <c r="A2846" s="417" t="n">
        <v>2837</v>
      </c>
      <c r="B2846" s="418" t="inlineStr">
        <is>
          <t>Construction Material</t>
        </is>
      </c>
      <c r="C2846" s="418" t="inlineStr">
        <is>
          <t>អូ.អិម.អេស. (ខេមបូឌា)</t>
        </is>
      </c>
      <c r="D2846" s="418" t="inlineStr">
        <is>
          <t>K005-105004278</t>
        </is>
      </c>
      <c r="E2846" s="418" t="inlineStr">
        <is>
          <t>18511</t>
        </is>
      </c>
      <c r="F2846" s="419" t="n">
        <v>44919</v>
      </c>
      <c r="G2846" s="420" t="n">
        <v>370260</v>
      </c>
      <c r="H2846" s="418" t="n"/>
      <c r="I2846" s="455" t="n">
        <v>370260</v>
      </c>
      <c r="J2846" s="418">
        <f>IF(L2846&lt;&gt;"",L2846,K2846)</f>
        <v/>
      </c>
      <c r="K2846" s="418">
        <f>IF(AND(T2846=TRUE, U2846=TRUE, V2846=TRUE), IF(W2846&lt;-0.05, "អនុញ្ញាត (អ្នកផ្គត់ផ្គង់ប្រកាសខ្វះ)", "បានប្រកាស (អនុញ្ញាត)"), IF(AND(T2846=FALSE, U2846=FALSE, V2846=FALSE), "ព្យួរទុក (មិនមានទិន្នន័យ)", "ប្រកាសខុស (ព្យួរទុក)"))</f>
        <v/>
      </c>
      <c r="L2846" s="418" t="inlineStr"/>
      <c r="M2846" s="418" t="inlineStr"/>
      <c r="N2846" s="455" t="n"/>
      <c r="O2846" s="455">
        <f>IF(W2846&lt;0,AI2846,I2846)</f>
        <v/>
      </c>
      <c r="P2846" s="455">
        <f>I2846-O2846</f>
        <v/>
      </c>
      <c r="Q2846" s="418" t="n"/>
      <c r="R2846" s="418" t="inlineStr">
        <is>
          <t>18511</t>
        </is>
      </c>
      <c r="S2846" s="418" t="inlineStr">
        <is>
          <t>18511</t>
        </is>
      </c>
      <c r="T2846" s="418">
        <f>R2846=S2846</f>
        <v/>
      </c>
      <c r="U2846" s="418">
        <f>AND(MONTH(F2846)=MONTH(Y2846), YEAR(F2846)=YEAR(Y2846))</f>
        <v/>
      </c>
      <c r="V2846" s="418">
        <f>AND(AC2846&lt;&gt;"", 'Company information'!D$4&lt;&gt;"", RIGHT(SUBSTITUTE(AC2846,"-",""),9)=RIGHT(SUBSTITUTE('Company information'!D$4,"-",""),9))</f>
        <v/>
      </c>
      <c r="W2846" s="418">
        <f>AI2846-I2846</f>
        <v/>
      </c>
      <c r="X2846" s="455" t="n"/>
      <c r="Y2846" s="419" t="n">
        <v>44919</v>
      </c>
      <c r="Z2846" s="418" t="inlineStr">
        <is>
          <t>18511</t>
        </is>
      </c>
      <c r="AA2846" s="418" t="inlineStr"/>
      <c r="AB2846" s="418" t="inlineStr">
        <is>
          <t>បុគ្គលជាប់អាករ</t>
        </is>
      </c>
      <c r="AC2846" s="418" t="inlineStr">
        <is>
          <t>L001-100067123</t>
        </is>
      </c>
      <c r="AD2846" s="418" t="inlineStr">
        <is>
          <t>រីឡាយអេប៊ល សូស អ៊ិនដាសស្រ្ទៀល (ខេមបូឌា)</t>
        </is>
      </c>
      <c r="AE2846" s="455" t="n">
        <v>4072860</v>
      </c>
      <c r="AF2846" s="455" t="n">
        <v>3702600</v>
      </c>
      <c r="AG2846" s="455" t="n">
        <v>0</v>
      </c>
      <c r="AH2846" s="455" t="n">
        <v>0</v>
      </c>
      <c r="AI2846" s="455" t="n">
        <v>370260</v>
      </c>
      <c r="AJ2846" s="455" t="n">
        <v>0</v>
      </c>
      <c r="AK2846" s="455" t="n">
        <v>0</v>
      </c>
      <c r="AL2846" s="455" t="n">
        <v>0</v>
      </c>
      <c r="AM2846" s="455" t="n">
        <v>0</v>
      </c>
      <c r="AN2846" s="455" t="n">
        <v>0</v>
      </c>
      <c r="AO2846" s="455" t="n">
        <v>0</v>
      </c>
      <c r="AP2846" s="455" t="n">
        <v>0</v>
      </c>
      <c r="AQ2846" s="455" t="n">
        <v>0</v>
      </c>
      <c r="AR2846" s="418" t="inlineStr"/>
      <c r="AS2846" s="418" t="inlineStr">
        <is>
          <t>សេវាកម្មជួល</t>
        </is>
      </c>
      <c r="AT2846" s="418" t="inlineStr">
        <is>
          <t>បានប្រកាសពន្ធ</t>
        </is>
      </c>
    </row>
    <row r="2847">
      <c r="A2847" s="417" t="n">
        <v>2838</v>
      </c>
      <c r="B2847" s="418" t="inlineStr">
        <is>
          <t>Diesel</t>
        </is>
      </c>
      <c r="C2847" s="418" t="inlineStr">
        <is>
          <t>ស៊ូ ចេង សូវីង ម៉ាស៊ីន ឯ.ក</t>
        </is>
      </c>
      <c r="D2847" s="418" t="inlineStr">
        <is>
          <t>K010-901702798</t>
        </is>
      </c>
      <c r="E2847" s="418" t="inlineStr">
        <is>
          <t>2022-001386</t>
        </is>
      </c>
      <c r="F2847" s="419" t="n">
        <v>44915</v>
      </c>
      <c r="G2847" s="420" t="n">
        <v>39197</v>
      </c>
      <c r="H2847" s="418" t="n"/>
      <c r="I2847" s="455" t="n">
        <v>39197</v>
      </c>
      <c r="J2847" s="418">
        <f>IF(L2847&lt;&gt;"",L2847,K2847)</f>
        <v/>
      </c>
      <c r="K2847" s="418">
        <f>IF(AND(T2847=TRUE, U2847=TRUE, V2847=TRUE), IF(W2847&lt;-0.05, "អនុញ្ញាត (អ្នកផ្គត់ផ្គង់ប្រកាសខ្វះ)", "បានប្រកាស (អនុញ្ញាត)"), IF(AND(T2847=FALSE, U2847=FALSE, V2847=FALSE), "ព្យួរទុក (មិនមានទិន្នន័យ)", "ប្រកាសខុស (ព្យួរទុក)"))</f>
        <v/>
      </c>
      <c r="L2847" s="418" t="inlineStr"/>
      <c r="M2847" s="418" t="inlineStr"/>
      <c r="N2847" s="455" t="n"/>
      <c r="O2847" s="455">
        <f>IF(W2847&lt;0,AI2847,I2847)</f>
        <v/>
      </c>
      <c r="P2847" s="455">
        <f>I2847-O2847</f>
        <v/>
      </c>
      <c r="Q2847" s="418" t="n"/>
      <c r="R2847" s="418" t="inlineStr">
        <is>
          <t>2022-001386</t>
        </is>
      </c>
      <c r="S2847" s="418" t="inlineStr">
        <is>
          <t>2022-001386</t>
        </is>
      </c>
      <c r="T2847" s="418">
        <f>R2847=S2847</f>
        <v/>
      </c>
      <c r="U2847" s="418">
        <f>AND(MONTH(F2847)=MONTH(Y2847), YEAR(F2847)=YEAR(Y2847))</f>
        <v/>
      </c>
      <c r="V2847" s="418">
        <f>AND(AC2847&lt;&gt;"", 'Company information'!D$4&lt;&gt;"", RIGHT(SUBSTITUTE(AC2847,"-",""),9)=RIGHT(SUBSTITUTE('Company information'!D$4,"-",""),9))</f>
        <v/>
      </c>
      <c r="W2847" s="418">
        <f>AI2847-I2847</f>
        <v/>
      </c>
      <c r="X2847" s="455" t="n"/>
      <c r="Y2847" s="419" t="n">
        <v>44915</v>
      </c>
      <c r="Z2847" s="418" t="inlineStr">
        <is>
          <t>2022-001386</t>
        </is>
      </c>
      <c r="AA2847" s="418" t="inlineStr"/>
      <c r="AB2847" s="418" t="inlineStr">
        <is>
          <t>បុគ្គលជាប់អាករ</t>
        </is>
      </c>
      <c r="AC2847" s="418" t="inlineStr">
        <is>
          <t>L001-100067123</t>
        </is>
      </c>
      <c r="AD2847" s="418" t="inlineStr">
        <is>
          <t>រីឡាយអេប៊ល សូស អ៊ិនដាសស្រ្ទៀល (ខេមបូឌា)</t>
        </is>
      </c>
      <c r="AE2847" s="455" t="n">
        <v>431170</v>
      </c>
      <c r="AF2847" s="455" t="n">
        <v>391973</v>
      </c>
      <c r="AG2847" s="455" t="n">
        <v>0</v>
      </c>
      <c r="AH2847" s="455" t="n">
        <v>0</v>
      </c>
      <c r="AI2847" s="455" t="n">
        <v>39197</v>
      </c>
      <c r="AJ2847" s="455" t="n">
        <v>0</v>
      </c>
      <c r="AK2847" s="455" t="n">
        <v>0</v>
      </c>
      <c r="AL2847" s="455" t="n">
        <v>0</v>
      </c>
      <c r="AM2847" s="455" t="n">
        <v>0</v>
      </c>
      <c r="AN2847" s="455" t="n">
        <v>0</v>
      </c>
      <c r="AO2847" s="455" t="n">
        <v>0</v>
      </c>
      <c r="AP2847" s="455" t="n">
        <v>0</v>
      </c>
      <c r="AQ2847" s="455" t="n">
        <v>0</v>
      </c>
      <c r="AR2847" s="418" t="inlineStr"/>
      <c r="AS2847" s="418" t="inlineStr">
        <is>
          <t>ជួលម៉ាស៊ីនផុងអំបោះ៤</t>
        </is>
      </c>
      <c r="AT2847" s="418" t="inlineStr">
        <is>
          <t>បានប្រកាសពន្ធ</t>
        </is>
      </c>
    </row>
    <row r="2848">
      <c r="A2848" s="417" t="n">
        <v>2839</v>
      </c>
      <c r="B2848" s="418" t="inlineStr">
        <is>
          <t>Diesel</t>
        </is>
      </c>
      <c r="C2848" s="418" t="inlineStr">
        <is>
          <t>ស៊ូ ចេង សូវីង ម៉ាស៊ីន ឯ.ក</t>
        </is>
      </c>
      <c r="D2848" s="418" t="inlineStr">
        <is>
          <t>K010-901702798</t>
        </is>
      </c>
      <c r="E2848" s="418" t="inlineStr">
        <is>
          <t>2022-001385</t>
        </is>
      </c>
      <c r="F2848" s="419" t="n">
        <v>44915</v>
      </c>
      <c r="G2848" s="420" t="n">
        <v>39717</v>
      </c>
      <c r="H2848" s="418" t="n"/>
      <c r="I2848" s="455" t="n">
        <v>39717</v>
      </c>
      <c r="J2848" s="418">
        <f>IF(L2848&lt;&gt;"",L2848,K2848)</f>
        <v/>
      </c>
      <c r="K2848" s="418">
        <f>IF(AND(T2848=TRUE, U2848=TRUE, V2848=TRUE), IF(W2848&lt;-0.05, "អនុញ្ញាត (អ្នកផ្គត់ផ្គង់ប្រកាសខ្វះ)", "បានប្រកាស (អនុញ្ញាត)"), IF(AND(T2848=FALSE, U2848=FALSE, V2848=FALSE), "ព្យួរទុក (មិនមានទិន្នន័យ)", "ប្រកាសខុស (ព្យួរទុក)"))</f>
        <v/>
      </c>
      <c r="L2848" s="418" t="inlineStr"/>
      <c r="M2848" s="418" t="inlineStr"/>
      <c r="N2848" s="455" t="n"/>
      <c r="O2848" s="455">
        <f>IF(W2848&lt;0,AI2848,I2848)</f>
        <v/>
      </c>
      <c r="P2848" s="455">
        <f>I2848-O2848</f>
        <v/>
      </c>
      <c r="Q2848" s="418" t="n"/>
      <c r="R2848" s="418" t="inlineStr">
        <is>
          <t>2022-001385</t>
        </is>
      </c>
      <c r="S2848" s="418" t="inlineStr">
        <is>
          <t>2022-001385</t>
        </is>
      </c>
      <c r="T2848" s="418">
        <f>R2848=S2848</f>
        <v/>
      </c>
      <c r="U2848" s="418">
        <f>AND(MONTH(F2848)=MONTH(Y2848), YEAR(F2848)=YEAR(Y2848))</f>
        <v/>
      </c>
      <c r="V2848" s="418">
        <f>AND(AC2848&lt;&gt;"", 'Company information'!D$4&lt;&gt;"", RIGHT(SUBSTITUTE(AC2848,"-",""),9)=RIGHT(SUBSTITUTE('Company information'!D$4,"-",""),9))</f>
        <v/>
      </c>
      <c r="W2848" s="418">
        <f>AI2848-I2848</f>
        <v/>
      </c>
      <c r="X2848" s="455" t="n"/>
      <c r="Y2848" s="419" t="n">
        <v>44915</v>
      </c>
      <c r="Z2848" s="418" t="inlineStr">
        <is>
          <t>2022-001385</t>
        </is>
      </c>
      <c r="AA2848" s="418" t="inlineStr"/>
      <c r="AB2848" s="418" t="inlineStr">
        <is>
          <t>បុគ្គលជាប់អាករ</t>
        </is>
      </c>
      <c r="AC2848" s="418" t="inlineStr">
        <is>
          <t>L001-100067123</t>
        </is>
      </c>
      <c r="AD2848" s="418" t="inlineStr">
        <is>
          <t>រីឡាយអេប៊ល សូស អ៊ិនដាសស្រ្ទៀល (ខេមបូឌា)</t>
        </is>
      </c>
      <c r="AE2848" s="455" t="n">
        <v>436890</v>
      </c>
      <c r="AF2848" s="455" t="n">
        <v>397173</v>
      </c>
      <c r="AG2848" s="455" t="n">
        <v>0</v>
      </c>
      <c r="AH2848" s="455" t="n">
        <v>0</v>
      </c>
      <c r="AI2848" s="455" t="n">
        <v>39717</v>
      </c>
      <c r="AJ2848" s="455" t="n">
        <v>0</v>
      </c>
      <c r="AK2848" s="455" t="n">
        <v>0</v>
      </c>
      <c r="AL2848" s="455" t="n">
        <v>0</v>
      </c>
      <c r="AM2848" s="455" t="n">
        <v>0</v>
      </c>
      <c r="AN2848" s="455" t="n">
        <v>0</v>
      </c>
      <c r="AO2848" s="455" t="n">
        <v>0</v>
      </c>
      <c r="AP2848" s="455" t="n">
        <v>0</v>
      </c>
      <c r="AQ2848" s="455" t="n">
        <v>0</v>
      </c>
      <c r="AR2848" s="418" t="inlineStr"/>
      <c r="AS2848" s="418" t="inlineStr">
        <is>
          <t>ជួលម៉ាស៊ីនផុងអំបោះ៤</t>
        </is>
      </c>
      <c r="AT2848" s="418" t="inlineStr">
        <is>
          <t>បានប្រកាសពន្ធ</t>
        </is>
      </c>
    </row>
    <row r="2849">
      <c r="A2849" s="417" t="n">
        <v>2840</v>
      </c>
      <c r="B2849" s="418" t="inlineStr">
        <is>
          <t>Construction Material</t>
        </is>
      </c>
      <c r="C2849" s="418" t="inlineStr">
        <is>
          <t>ស៊ូ ចេង សូវីង ម៉ាស៊ីន ឯ.ក</t>
        </is>
      </c>
      <c r="D2849" s="418" t="inlineStr">
        <is>
          <t>K010-901702798</t>
        </is>
      </c>
      <c r="E2849" s="418" t="inlineStr">
        <is>
          <t>2022-001384</t>
        </is>
      </c>
      <c r="F2849" s="419" t="n">
        <v>44915</v>
      </c>
      <c r="G2849" s="420" t="n">
        <v>41808</v>
      </c>
      <c r="H2849" s="418" t="n"/>
      <c r="I2849" s="455" t="n">
        <v>41808</v>
      </c>
      <c r="J2849" s="418">
        <f>IF(L2849&lt;&gt;"",L2849,K2849)</f>
        <v/>
      </c>
      <c r="K2849" s="418">
        <f>IF(AND(T2849=TRUE, U2849=TRUE, V2849=TRUE), IF(W2849&lt;-0.05, "អនុញ្ញាត (អ្នកផ្គត់ផ្គង់ប្រកាសខ្វះ)", "បានប្រកាស (អនុញ្ញាត)"), IF(AND(T2849=FALSE, U2849=FALSE, V2849=FALSE), "ព្យួរទុក (មិនមានទិន្នន័យ)", "ប្រកាសខុស (ព្យួរទុក)"))</f>
        <v/>
      </c>
      <c r="L2849" s="418" t="inlineStr"/>
      <c r="M2849" s="418" t="inlineStr"/>
      <c r="N2849" s="455" t="n"/>
      <c r="O2849" s="455">
        <f>IF(W2849&lt;0,AI2849,I2849)</f>
        <v/>
      </c>
      <c r="P2849" s="455">
        <f>I2849-O2849</f>
        <v/>
      </c>
      <c r="Q2849" s="418" t="n"/>
      <c r="R2849" s="418" t="inlineStr">
        <is>
          <t>2022-001384</t>
        </is>
      </c>
      <c r="S2849" s="418" t="inlineStr">
        <is>
          <t>2022-001384</t>
        </is>
      </c>
      <c r="T2849" s="418">
        <f>R2849=S2849</f>
        <v/>
      </c>
      <c r="U2849" s="418">
        <f>AND(MONTH(F2849)=MONTH(Y2849), YEAR(F2849)=YEAR(Y2849))</f>
        <v/>
      </c>
      <c r="V2849" s="418">
        <f>AND(AC2849&lt;&gt;"", 'Company information'!D$4&lt;&gt;"", RIGHT(SUBSTITUTE(AC2849,"-",""),9)=RIGHT(SUBSTITUTE('Company information'!D$4,"-",""),9))</f>
        <v/>
      </c>
      <c r="W2849" s="418">
        <f>AI2849-I2849</f>
        <v/>
      </c>
      <c r="X2849" s="455" t="n"/>
      <c r="Y2849" s="419" t="n">
        <v>44915</v>
      </c>
      <c r="Z2849" s="418" t="inlineStr">
        <is>
          <t>2022-001384</t>
        </is>
      </c>
      <c r="AA2849" s="418" t="inlineStr"/>
      <c r="AB2849" s="418" t="inlineStr">
        <is>
          <t>បុគ្គលជាប់អាករ</t>
        </is>
      </c>
      <c r="AC2849" s="418" t="inlineStr">
        <is>
          <t>L001-100067123</t>
        </is>
      </c>
      <c r="AD2849" s="418" t="inlineStr">
        <is>
          <t>រីឡាយអេប៊ល សូស អ៊ិនដាសស្រ្ទៀល (ខេមបូឌា)</t>
        </is>
      </c>
      <c r="AE2849" s="455" t="n">
        <v>459892</v>
      </c>
      <c r="AF2849" s="455" t="n">
        <v>418084</v>
      </c>
      <c r="AG2849" s="455" t="n">
        <v>0</v>
      </c>
      <c r="AH2849" s="455" t="n">
        <v>0</v>
      </c>
      <c r="AI2849" s="455" t="n">
        <v>41808</v>
      </c>
      <c r="AJ2849" s="455" t="n">
        <v>0</v>
      </c>
      <c r="AK2849" s="455" t="n">
        <v>0</v>
      </c>
      <c r="AL2849" s="455" t="n">
        <v>0</v>
      </c>
      <c r="AM2849" s="455" t="n">
        <v>0</v>
      </c>
      <c r="AN2849" s="455" t="n">
        <v>0</v>
      </c>
      <c r="AO2849" s="455" t="n">
        <v>0</v>
      </c>
      <c r="AP2849" s="455" t="n">
        <v>0</v>
      </c>
      <c r="AQ2849" s="455" t="n">
        <v>0</v>
      </c>
      <c r="AR2849" s="418" t="inlineStr"/>
      <c r="AS2849" s="418" t="inlineStr">
        <is>
          <t>ជួលម៉ាស៊ីនផុងអំបោះ៤</t>
        </is>
      </c>
      <c r="AT2849" s="418" t="inlineStr">
        <is>
          <t>បានប្រកាសពន្ធ</t>
        </is>
      </c>
    </row>
    <row r="2850">
      <c r="A2850" s="417" t="n">
        <v>2841</v>
      </c>
      <c r="B2850" s="418" t="inlineStr">
        <is>
          <t>Buy Fruit</t>
        </is>
      </c>
      <c r="C2850" s="418" t="inlineStr">
        <is>
          <t>ស៊ូ ចេង សូវីង ម៉ាស៊ីន ឯ.ក</t>
        </is>
      </c>
      <c r="D2850" s="418" t="inlineStr">
        <is>
          <t>K010-901702798</t>
        </is>
      </c>
      <c r="E2850" s="418" t="inlineStr">
        <is>
          <t>2022-001379</t>
        </is>
      </c>
      <c r="F2850" s="419" t="n">
        <v>44915</v>
      </c>
      <c r="G2850" s="420" t="n">
        <v>32886</v>
      </c>
      <c r="H2850" s="418" t="n"/>
      <c r="I2850" s="455" t="n">
        <v>32886</v>
      </c>
      <c r="J2850" s="418">
        <f>IF(L2850&lt;&gt;"",L2850,K2850)</f>
        <v/>
      </c>
      <c r="K2850" s="418">
        <f>IF(AND(T2850=TRUE, U2850=TRUE, V2850=TRUE), IF(W2850&lt;-0.05, "អនុញ្ញាត (អ្នកផ្គត់ផ្គង់ប្រកាសខ្វះ)", "បានប្រកាស (អនុញ្ញាត)"), IF(AND(T2850=FALSE, U2850=FALSE, V2850=FALSE), "ព្យួរទុក (មិនមានទិន្នន័យ)", "ប្រកាសខុស (ព្យួរទុក)"))</f>
        <v/>
      </c>
      <c r="L2850" s="418" t="inlineStr"/>
      <c r="M2850" s="418" t="inlineStr"/>
      <c r="N2850" s="455" t="n"/>
      <c r="O2850" s="455">
        <f>IF(W2850&lt;0,AI2850,I2850)</f>
        <v/>
      </c>
      <c r="P2850" s="455">
        <f>I2850-O2850</f>
        <v/>
      </c>
      <c r="Q2850" s="418" t="n"/>
      <c r="R2850" s="418" t="inlineStr">
        <is>
          <t>2022-001379</t>
        </is>
      </c>
      <c r="S2850" s="418" t="inlineStr">
        <is>
          <t>2022-001379</t>
        </is>
      </c>
      <c r="T2850" s="418">
        <f>R2850=S2850</f>
        <v/>
      </c>
      <c r="U2850" s="418">
        <f>AND(MONTH(F2850)=MONTH(Y2850), YEAR(F2850)=YEAR(Y2850))</f>
        <v/>
      </c>
      <c r="V2850" s="418">
        <f>AND(AC2850&lt;&gt;"", 'Company information'!D$4&lt;&gt;"", RIGHT(SUBSTITUTE(AC2850,"-",""),9)=RIGHT(SUBSTITUTE('Company information'!D$4,"-",""),9))</f>
        <v/>
      </c>
      <c r="W2850" s="418">
        <f>AI2850-I2850</f>
        <v/>
      </c>
      <c r="X2850" s="455" t="n"/>
      <c r="Y2850" s="419" t="n">
        <v>44915</v>
      </c>
      <c r="Z2850" s="418" t="inlineStr">
        <is>
          <t>2022-001379</t>
        </is>
      </c>
      <c r="AA2850" s="418" t="inlineStr"/>
      <c r="AB2850" s="418" t="inlineStr">
        <is>
          <t>បុគ្គលជាប់អាករ</t>
        </is>
      </c>
      <c r="AC2850" s="418" t="inlineStr">
        <is>
          <t>L001-100067123</t>
        </is>
      </c>
      <c r="AD2850" s="418" t="inlineStr">
        <is>
          <t>រីឡាយអេប៊ល សូស អ៊ិនដាសស្រ្ទៀល (ខេមបូឌា)</t>
        </is>
      </c>
      <c r="AE2850" s="455" t="n">
        <v>361750</v>
      </c>
      <c r="AF2850" s="455" t="n">
        <v>328864</v>
      </c>
      <c r="AG2850" s="455" t="n">
        <v>0</v>
      </c>
      <c r="AH2850" s="455" t="n">
        <v>0</v>
      </c>
      <c r="AI2850" s="455" t="n">
        <v>32886</v>
      </c>
      <c r="AJ2850" s="455" t="n">
        <v>0</v>
      </c>
      <c r="AK2850" s="455" t="n">
        <v>0</v>
      </c>
      <c r="AL2850" s="455" t="n">
        <v>0</v>
      </c>
      <c r="AM2850" s="455" t="n">
        <v>0</v>
      </c>
      <c r="AN2850" s="455" t="n">
        <v>0</v>
      </c>
      <c r="AO2850" s="455" t="n">
        <v>0</v>
      </c>
      <c r="AP2850" s="455" t="n">
        <v>0</v>
      </c>
      <c r="AQ2850" s="455" t="n">
        <v>0</v>
      </c>
      <c r="AR2850" s="418" t="inlineStr"/>
      <c r="AS2850" s="418" t="inlineStr">
        <is>
          <t>ជួលម៉ាស៊ីនអូសចង្កេះ</t>
        </is>
      </c>
      <c r="AT2850" s="418" t="inlineStr">
        <is>
          <t>បានប្រកាសពន្ធ</t>
        </is>
      </c>
    </row>
    <row r="2851">
      <c r="A2851" s="417" t="n">
        <v>2842</v>
      </c>
      <c r="B2851" s="418" t="inlineStr">
        <is>
          <t>Rental Car</t>
        </is>
      </c>
      <c r="C2851" s="418" t="inlineStr">
        <is>
          <t>ស៊ូ ចេង សូវីង ម៉ាស៊ីន ឯ.ក</t>
        </is>
      </c>
      <c r="D2851" s="418" t="inlineStr">
        <is>
          <t>K010-901702798</t>
        </is>
      </c>
      <c r="E2851" s="418" t="inlineStr">
        <is>
          <t>2022-001362</t>
        </is>
      </c>
      <c r="F2851" s="419" t="n">
        <v>44908</v>
      </c>
      <c r="G2851" s="420" t="n">
        <v>50121</v>
      </c>
      <c r="H2851" s="418" t="n"/>
      <c r="I2851" s="455" t="n">
        <v>50121</v>
      </c>
      <c r="J2851" s="418">
        <f>IF(L2851&lt;&gt;"",L2851,K2851)</f>
        <v/>
      </c>
      <c r="K2851" s="418">
        <f>IF(AND(T2851=TRUE, U2851=TRUE, V2851=TRUE), IF(W2851&lt;-0.05, "អនុញ្ញាត (អ្នកផ្គត់ផ្គង់ប្រកាសខ្វះ)", "បានប្រកាស (អនុញ្ញាត)"), IF(AND(T2851=FALSE, U2851=FALSE, V2851=FALSE), "ព្យួរទុក (មិនមានទិន្នន័យ)", "ប្រកាសខុស (ព្យួរទុក)"))</f>
        <v/>
      </c>
      <c r="L2851" s="418" t="inlineStr"/>
      <c r="M2851" s="418" t="inlineStr"/>
      <c r="N2851" s="455" t="n"/>
      <c r="O2851" s="455">
        <f>IF(W2851&lt;0,AI2851,I2851)</f>
        <v/>
      </c>
      <c r="P2851" s="455">
        <f>I2851-O2851</f>
        <v/>
      </c>
      <c r="Q2851" s="418" t="n"/>
      <c r="R2851" s="418" t="inlineStr">
        <is>
          <t>2022-001362</t>
        </is>
      </c>
      <c r="S2851" s="418" t="inlineStr">
        <is>
          <t>2022-001362</t>
        </is>
      </c>
      <c r="T2851" s="418">
        <f>R2851=S2851</f>
        <v/>
      </c>
      <c r="U2851" s="418">
        <f>AND(MONTH(F2851)=MONTH(Y2851), YEAR(F2851)=YEAR(Y2851))</f>
        <v/>
      </c>
      <c r="V2851" s="418">
        <f>AND(AC2851&lt;&gt;"", 'Company information'!D$4&lt;&gt;"", RIGHT(SUBSTITUTE(AC2851,"-",""),9)=RIGHT(SUBSTITUTE('Company information'!D$4,"-",""),9))</f>
        <v/>
      </c>
      <c r="W2851" s="418">
        <f>AI2851-I2851</f>
        <v/>
      </c>
      <c r="X2851" s="455" t="n"/>
      <c r="Y2851" s="419" t="n">
        <v>44908</v>
      </c>
      <c r="Z2851" s="418" t="inlineStr">
        <is>
          <t>2022-001362</t>
        </is>
      </c>
      <c r="AA2851" s="418" t="inlineStr"/>
      <c r="AB2851" s="418" t="inlineStr">
        <is>
          <t>បុគ្គលជាប់អាករ</t>
        </is>
      </c>
      <c r="AC2851" s="418" t="inlineStr">
        <is>
          <t>L001-100067123</t>
        </is>
      </c>
      <c r="AD2851" s="418" t="inlineStr">
        <is>
          <t>រីឡាយអេប៊ល សូស អ៊ិនដាសស្រ្ទៀល (ខេមបូឌា)</t>
        </is>
      </c>
      <c r="AE2851" s="455" t="n">
        <v>551326</v>
      </c>
      <c r="AF2851" s="455" t="n">
        <v>501205</v>
      </c>
      <c r="AG2851" s="455" t="n">
        <v>0</v>
      </c>
      <c r="AH2851" s="455" t="n">
        <v>0</v>
      </c>
      <c r="AI2851" s="455" t="n">
        <v>50121</v>
      </c>
      <c r="AJ2851" s="455" t="n">
        <v>0</v>
      </c>
      <c r="AK2851" s="455" t="n">
        <v>0</v>
      </c>
      <c r="AL2851" s="455" t="n">
        <v>0</v>
      </c>
      <c r="AM2851" s="455" t="n">
        <v>0</v>
      </c>
      <c r="AN2851" s="455" t="n">
        <v>0</v>
      </c>
      <c r="AO2851" s="455" t="n">
        <v>0</v>
      </c>
      <c r="AP2851" s="455" t="n">
        <v>0</v>
      </c>
      <c r="AQ2851" s="455" t="n">
        <v>0</v>
      </c>
      <c r="AR2851" s="418" t="inlineStr"/>
      <c r="AS2851" s="418" t="inlineStr">
        <is>
          <t>ជួលម៉ាស៊ីនផុងអំបោះ៤</t>
        </is>
      </c>
      <c r="AT2851" s="418" t="inlineStr">
        <is>
          <t>បានប្រកាសពន្ធ</t>
        </is>
      </c>
    </row>
    <row r="2852">
      <c r="A2852" s="417" t="n">
        <v>2843</v>
      </c>
      <c r="B2852" s="418" t="inlineStr">
        <is>
          <t>Transfer charge</t>
        </is>
      </c>
      <c r="C2852" s="418" t="inlineStr">
        <is>
          <t>ស៊ូ ចេង សូវីង ម៉ាស៊ីន ឯ.ក</t>
        </is>
      </c>
      <c r="D2852" s="418" t="inlineStr">
        <is>
          <t>K010-901702798</t>
        </is>
      </c>
      <c r="E2852" s="418" t="inlineStr">
        <is>
          <t>2022-001360</t>
        </is>
      </c>
      <c r="F2852" s="419" t="n">
        <v>44908</v>
      </c>
      <c r="G2852" s="420" t="n">
        <v>37590</v>
      </c>
      <c r="H2852" s="418" t="n"/>
      <c r="I2852" s="455" t="n">
        <v>37590</v>
      </c>
      <c r="J2852" s="418">
        <f>IF(L2852&lt;&gt;"",L2852,K2852)</f>
        <v/>
      </c>
      <c r="K2852" s="418">
        <f>IF(AND(T2852=TRUE, U2852=TRUE, V2852=TRUE), IF(W2852&lt;-0.05, "អនុញ្ញាត (អ្នកផ្គត់ផ្គង់ប្រកាសខ្វះ)", "បានប្រកាស (អនុញ្ញាត)"), IF(AND(T2852=FALSE, U2852=FALSE, V2852=FALSE), "ព្យួរទុក (មិនមានទិន្នន័យ)", "ប្រកាសខុស (ព្យួរទុក)"))</f>
        <v/>
      </c>
      <c r="L2852" s="418" t="inlineStr"/>
      <c r="M2852" s="418" t="inlineStr"/>
      <c r="N2852" s="455" t="n"/>
      <c r="O2852" s="455">
        <f>IF(W2852&lt;0,AI2852,I2852)</f>
        <v/>
      </c>
      <c r="P2852" s="455">
        <f>I2852-O2852</f>
        <v/>
      </c>
      <c r="Q2852" s="418" t="n"/>
      <c r="R2852" s="418" t="inlineStr">
        <is>
          <t>2022-001360</t>
        </is>
      </c>
      <c r="S2852" s="418" t="inlineStr">
        <is>
          <t>2022-001360</t>
        </is>
      </c>
      <c r="T2852" s="418">
        <f>R2852=S2852</f>
        <v/>
      </c>
      <c r="U2852" s="418">
        <f>AND(MONTH(F2852)=MONTH(Y2852), YEAR(F2852)=YEAR(Y2852))</f>
        <v/>
      </c>
      <c r="V2852" s="418">
        <f>AND(AC2852&lt;&gt;"", 'Company information'!D$4&lt;&gt;"", RIGHT(SUBSTITUTE(AC2852,"-",""),9)=RIGHT(SUBSTITUTE('Company information'!D$4,"-",""),9))</f>
        <v/>
      </c>
      <c r="W2852" s="418">
        <f>AI2852-I2852</f>
        <v/>
      </c>
      <c r="X2852" s="455" t="n"/>
      <c r="Y2852" s="419" t="n">
        <v>44908</v>
      </c>
      <c r="Z2852" s="418" t="inlineStr">
        <is>
          <t>2022-001360</t>
        </is>
      </c>
      <c r="AA2852" s="418" t="inlineStr"/>
      <c r="AB2852" s="418" t="inlineStr">
        <is>
          <t>បុគ្គលជាប់អាករ</t>
        </is>
      </c>
      <c r="AC2852" s="418" t="inlineStr">
        <is>
          <t>L001-100067123</t>
        </is>
      </c>
      <c r="AD2852" s="418" t="inlineStr">
        <is>
          <t>រីឡាយអេប៊ល សូស អ៊ិនដាសស្រ្ទៀល (ខេមបូឌា)</t>
        </is>
      </c>
      <c r="AE2852" s="455" t="n">
        <v>413484</v>
      </c>
      <c r="AF2852" s="455" t="n">
        <v>375895</v>
      </c>
      <c r="AG2852" s="455" t="n">
        <v>0</v>
      </c>
      <c r="AH2852" s="455" t="n">
        <v>0</v>
      </c>
      <c r="AI2852" s="455" t="n">
        <v>37589</v>
      </c>
      <c r="AJ2852" s="455" t="n">
        <v>0</v>
      </c>
      <c r="AK2852" s="455" t="n">
        <v>0</v>
      </c>
      <c r="AL2852" s="455" t="n">
        <v>0</v>
      </c>
      <c r="AM2852" s="455" t="n">
        <v>0</v>
      </c>
      <c r="AN2852" s="455" t="n">
        <v>0</v>
      </c>
      <c r="AO2852" s="455" t="n">
        <v>0</v>
      </c>
      <c r="AP2852" s="455" t="n">
        <v>0</v>
      </c>
      <c r="AQ2852" s="455" t="n">
        <v>0</v>
      </c>
      <c r="AR2852" s="418" t="inlineStr"/>
      <c r="AS2852" s="418" t="inlineStr">
        <is>
          <t>ជួលម៉ាស៊ីនផុងអំបោះ៤</t>
        </is>
      </c>
      <c r="AT2852" s="418" t="inlineStr">
        <is>
          <t>បានប្រកាសពន្ធ</t>
        </is>
      </c>
    </row>
    <row r="2853">
      <c r="A2853" s="417" t="n">
        <v>2844</v>
      </c>
      <c r="B2853" s="418" t="inlineStr">
        <is>
          <t>Transfer charge</t>
        </is>
      </c>
      <c r="C2853" s="418" t="inlineStr">
        <is>
          <t>ស៊ូ ចេង សូវីង ម៉ាស៊ីន ឯ.ក</t>
        </is>
      </c>
      <c r="D2853" s="418" t="inlineStr">
        <is>
          <t>K010-901702798</t>
        </is>
      </c>
      <c r="E2853" s="418" t="inlineStr">
        <is>
          <t>2022-001359</t>
        </is>
      </c>
      <c r="F2853" s="419" t="n">
        <v>44908</v>
      </c>
      <c r="G2853" s="420" t="n">
        <v>28194</v>
      </c>
      <c r="H2853" s="418" t="n"/>
      <c r="I2853" s="455" t="n">
        <v>28194</v>
      </c>
      <c r="J2853" s="418">
        <f>IF(L2853&lt;&gt;"",L2853,K2853)</f>
        <v/>
      </c>
      <c r="K2853" s="418">
        <f>IF(AND(T2853=TRUE, U2853=TRUE, V2853=TRUE), IF(W2853&lt;-0.05, "អនុញ្ញាត (អ្នកផ្គត់ផ្គង់ប្រកាសខ្វះ)", "បានប្រកាស (អនុញ្ញាត)"), IF(AND(T2853=FALSE, U2853=FALSE, V2853=FALSE), "ព្យួរទុក (មិនមានទិន្នន័យ)", "ប្រកាសខុស (ព្យួរទុក)"))</f>
        <v/>
      </c>
      <c r="L2853" s="418" t="inlineStr"/>
      <c r="M2853" s="418" t="inlineStr"/>
      <c r="N2853" s="455" t="n"/>
      <c r="O2853" s="455">
        <f>IF(W2853&lt;0,AI2853,I2853)</f>
        <v/>
      </c>
      <c r="P2853" s="455">
        <f>I2853-O2853</f>
        <v/>
      </c>
      <c r="Q2853" s="418" t="n"/>
      <c r="R2853" s="418" t="inlineStr">
        <is>
          <t>2022-001359</t>
        </is>
      </c>
      <c r="S2853" s="418" t="inlineStr">
        <is>
          <t>2022-001359</t>
        </is>
      </c>
      <c r="T2853" s="418">
        <f>R2853=S2853</f>
        <v/>
      </c>
      <c r="U2853" s="418">
        <f>AND(MONTH(F2853)=MONTH(Y2853), YEAR(F2853)=YEAR(Y2853))</f>
        <v/>
      </c>
      <c r="V2853" s="418">
        <f>AND(AC2853&lt;&gt;"", 'Company information'!D$4&lt;&gt;"", RIGHT(SUBSTITUTE(AC2853,"-",""),9)=RIGHT(SUBSTITUTE('Company information'!D$4,"-",""),9))</f>
        <v/>
      </c>
      <c r="W2853" s="418">
        <f>AI2853-I2853</f>
        <v/>
      </c>
      <c r="X2853" s="455" t="n"/>
      <c r="Y2853" s="419" t="n">
        <v>44908</v>
      </c>
      <c r="Z2853" s="418" t="inlineStr">
        <is>
          <t>2022-001359</t>
        </is>
      </c>
      <c r="AA2853" s="418" t="inlineStr"/>
      <c r="AB2853" s="418" t="inlineStr">
        <is>
          <t>បុគ្គលជាប់អាករ</t>
        </is>
      </c>
      <c r="AC2853" s="418" t="inlineStr">
        <is>
          <t>L001-100067123</t>
        </is>
      </c>
      <c r="AD2853" s="418" t="inlineStr">
        <is>
          <t>រីឡាយអេប៊ល សូស អ៊ិនដាសស្រ្ទៀល (ខេមបូឌា)</t>
        </is>
      </c>
      <c r="AE2853" s="455" t="n">
        <v>310134</v>
      </c>
      <c r="AF2853" s="455" t="n">
        <v>281940</v>
      </c>
      <c r="AG2853" s="455" t="n">
        <v>0</v>
      </c>
      <c r="AH2853" s="455" t="n">
        <v>0</v>
      </c>
      <c r="AI2853" s="455" t="n">
        <v>28194</v>
      </c>
      <c r="AJ2853" s="455" t="n">
        <v>0</v>
      </c>
      <c r="AK2853" s="455" t="n">
        <v>0</v>
      </c>
      <c r="AL2853" s="455" t="n">
        <v>0</v>
      </c>
      <c r="AM2853" s="455" t="n">
        <v>0</v>
      </c>
      <c r="AN2853" s="455" t="n">
        <v>0</v>
      </c>
      <c r="AO2853" s="455" t="n">
        <v>0</v>
      </c>
      <c r="AP2853" s="455" t="n">
        <v>0</v>
      </c>
      <c r="AQ2853" s="455" t="n">
        <v>0</v>
      </c>
      <c r="AR2853" s="418" t="inlineStr"/>
      <c r="AS2853" s="418" t="inlineStr">
        <is>
          <t>ជួលម៉ាស៊ីនផុងអំបោះ៤</t>
        </is>
      </c>
      <c r="AT2853" s="418" t="inlineStr">
        <is>
          <t>បានប្រកាសពន្ធ</t>
        </is>
      </c>
    </row>
    <row r="2854">
      <c r="A2854" s="417" t="n">
        <v>2845</v>
      </c>
      <c r="B2854" s="418" t="inlineStr">
        <is>
          <t>Transfer charge</t>
        </is>
      </c>
      <c r="C2854" s="418" t="inlineStr">
        <is>
          <t>ស៊ូ ចេង សូវីង ម៉ាស៊ីន ឯ.ក</t>
        </is>
      </c>
      <c r="D2854" s="418" t="inlineStr">
        <is>
          <t>K010-901702798</t>
        </is>
      </c>
      <c r="E2854" s="418" t="inlineStr">
        <is>
          <t>2022-001358</t>
        </is>
      </c>
      <c r="F2854" s="419" t="n">
        <v>44908</v>
      </c>
      <c r="G2854" s="420" t="n">
        <v>57498</v>
      </c>
      <c r="H2854" s="418" t="n"/>
      <c r="I2854" s="455" t="n">
        <v>57498</v>
      </c>
      <c r="J2854" s="418">
        <f>IF(L2854&lt;&gt;"",L2854,K2854)</f>
        <v/>
      </c>
      <c r="K2854" s="418">
        <f>IF(AND(T2854=TRUE, U2854=TRUE, V2854=TRUE), IF(W2854&lt;-0.05, "អនុញ្ញាត (អ្នកផ្គត់ផ្គង់ប្រកាសខ្វះ)", "បានប្រកាស (អនុញ្ញាត)"), IF(AND(T2854=FALSE, U2854=FALSE, V2854=FALSE), "ព្យួរទុក (មិនមានទិន្នន័យ)", "ប្រកាសខុស (ព្យួរទុក)"))</f>
        <v/>
      </c>
      <c r="L2854" s="418" t="inlineStr"/>
      <c r="M2854" s="418" t="inlineStr"/>
      <c r="N2854" s="455" t="n"/>
      <c r="O2854" s="455">
        <f>IF(W2854&lt;0,AI2854,I2854)</f>
        <v/>
      </c>
      <c r="P2854" s="455">
        <f>I2854-O2854</f>
        <v/>
      </c>
      <c r="Q2854" s="418" t="n"/>
      <c r="R2854" s="418" t="inlineStr">
        <is>
          <t>2022-001358</t>
        </is>
      </c>
      <c r="S2854" s="418" t="inlineStr">
        <is>
          <t>2022-001358</t>
        </is>
      </c>
      <c r="T2854" s="418">
        <f>R2854=S2854</f>
        <v/>
      </c>
      <c r="U2854" s="418">
        <f>AND(MONTH(F2854)=MONTH(Y2854), YEAR(F2854)=YEAR(Y2854))</f>
        <v/>
      </c>
      <c r="V2854" s="418">
        <f>AND(AC2854&lt;&gt;"", 'Company information'!D$4&lt;&gt;"", RIGHT(SUBSTITUTE(AC2854,"-",""),9)=RIGHT(SUBSTITUTE('Company information'!D$4,"-",""),9))</f>
        <v/>
      </c>
      <c r="W2854" s="418">
        <f>AI2854-I2854</f>
        <v/>
      </c>
      <c r="X2854" s="455" t="n"/>
      <c r="Y2854" s="419" t="n">
        <v>44908</v>
      </c>
      <c r="Z2854" s="418" t="inlineStr">
        <is>
          <t>2022-001358</t>
        </is>
      </c>
      <c r="AA2854" s="418" t="inlineStr"/>
      <c r="AB2854" s="418" t="inlineStr">
        <is>
          <t>បុគ្គលជាប់អាករ</t>
        </is>
      </c>
      <c r="AC2854" s="418" t="inlineStr">
        <is>
          <t>L001-100067123</t>
        </is>
      </c>
      <c r="AD2854" s="418" t="inlineStr">
        <is>
          <t>រីឡាយអេប៊ល សូស អ៊ិនដាសស្រ្ទៀល (ខេមបូឌា)</t>
        </is>
      </c>
      <c r="AE2854" s="455" t="n">
        <v>632477</v>
      </c>
      <c r="AF2854" s="455" t="n">
        <v>574979</v>
      </c>
      <c r="AG2854" s="455" t="n">
        <v>0</v>
      </c>
      <c r="AH2854" s="455" t="n">
        <v>0</v>
      </c>
      <c r="AI2854" s="455" t="n">
        <v>57498</v>
      </c>
      <c r="AJ2854" s="455" t="n">
        <v>0</v>
      </c>
      <c r="AK2854" s="455" t="n">
        <v>0</v>
      </c>
      <c r="AL2854" s="455" t="n">
        <v>0</v>
      </c>
      <c r="AM2854" s="455" t="n">
        <v>0</v>
      </c>
      <c r="AN2854" s="455" t="n">
        <v>0</v>
      </c>
      <c r="AO2854" s="455" t="n">
        <v>0</v>
      </c>
      <c r="AP2854" s="455" t="n">
        <v>0</v>
      </c>
      <c r="AQ2854" s="455" t="n">
        <v>0</v>
      </c>
      <c r="AR2854" s="418" t="inlineStr"/>
      <c r="AS2854" s="418" t="inlineStr">
        <is>
          <t>ជួលម៉ាស៊ីនអូសចង្កេះ</t>
        </is>
      </c>
      <c r="AT2854" s="418" t="inlineStr">
        <is>
          <t>បានប្រកាសពន្ធ</t>
        </is>
      </c>
    </row>
    <row r="2855">
      <c r="A2855" s="417" t="n">
        <v>2846</v>
      </c>
      <c r="B2855" s="418" t="inlineStr">
        <is>
          <t>Care Label</t>
        </is>
      </c>
      <c r="C2855" s="418" t="inlineStr">
        <is>
          <t>ស៊ូ ចេង សូវីង ម៉ាស៊ីន ឯ.ក</t>
        </is>
      </c>
      <c r="D2855" s="418" t="inlineStr">
        <is>
          <t>K010-901702798</t>
        </is>
      </c>
      <c r="E2855" s="418" t="inlineStr">
        <is>
          <t>2022-001357</t>
        </is>
      </c>
      <c r="F2855" s="419" t="n">
        <v>44908</v>
      </c>
      <c r="G2855" s="420" t="n">
        <v>43808</v>
      </c>
      <c r="H2855" s="418" t="n"/>
      <c r="I2855" s="455" t="n">
        <v>43808</v>
      </c>
      <c r="J2855" s="418">
        <f>IF(L2855&lt;&gt;"",L2855,K2855)</f>
        <v/>
      </c>
      <c r="K2855" s="418">
        <f>IF(AND(T2855=TRUE, U2855=TRUE, V2855=TRUE), IF(W2855&lt;-0.05, "អនុញ្ញាត (អ្នកផ្គត់ផ្គង់ប្រកាសខ្វះ)", "បានប្រកាស (អនុញ្ញាត)"), IF(AND(T2855=FALSE, U2855=FALSE, V2855=FALSE), "ព្យួរទុក (មិនមានទិន្នន័យ)", "ប្រកាសខុស (ព្យួរទុក)"))</f>
        <v/>
      </c>
      <c r="L2855" s="418" t="inlineStr"/>
      <c r="M2855" s="418" t="inlineStr"/>
      <c r="N2855" s="455" t="n"/>
      <c r="O2855" s="455">
        <f>IF(W2855&lt;0,AI2855,I2855)</f>
        <v/>
      </c>
      <c r="P2855" s="455">
        <f>I2855-O2855</f>
        <v/>
      </c>
      <c r="Q2855" s="418" t="n"/>
      <c r="R2855" s="418" t="inlineStr">
        <is>
          <t>2022-001357</t>
        </is>
      </c>
      <c r="S2855" s="418" t="inlineStr">
        <is>
          <t>2022-001357</t>
        </is>
      </c>
      <c r="T2855" s="418">
        <f>R2855=S2855</f>
        <v/>
      </c>
      <c r="U2855" s="418">
        <f>AND(MONTH(F2855)=MONTH(Y2855), YEAR(F2855)=YEAR(Y2855))</f>
        <v/>
      </c>
      <c r="V2855" s="418">
        <f>AND(AC2855&lt;&gt;"", 'Company information'!D$4&lt;&gt;"", RIGHT(SUBSTITUTE(AC2855,"-",""),9)=RIGHT(SUBSTITUTE('Company information'!D$4,"-",""),9))</f>
        <v/>
      </c>
      <c r="W2855" s="418">
        <f>AI2855-I2855</f>
        <v/>
      </c>
      <c r="X2855" s="455" t="n"/>
      <c r="Y2855" s="419" t="n">
        <v>44908</v>
      </c>
      <c r="Z2855" s="418" t="inlineStr">
        <is>
          <t>2022-001357</t>
        </is>
      </c>
      <c r="AA2855" s="418" t="inlineStr"/>
      <c r="AB2855" s="418" t="inlineStr">
        <is>
          <t>បុគ្គលជាប់អាករ</t>
        </is>
      </c>
      <c r="AC2855" s="418" t="inlineStr">
        <is>
          <t>L001-100067123</t>
        </is>
      </c>
      <c r="AD2855" s="418" t="inlineStr">
        <is>
          <t>រីឡាយអេប៊ល សូស អ៊ិនដាសស្រ្ទៀល (ខេមបូឌា)</t>
        </is>
      </c>
      <c r="AE2855" s="455" t="n">
        <v>481891</v>
      </c>
      <c r="AF2855" s="455" t="n">
        <v>438083</v>
      </c>
      <c r="AG2855" s="455" t="n">
        <v>0</v>
      </c>
      <c r="AH2855" s="455" t="n">
        <v>0</v>
      </c>
      <c r="AI2855" s="455" t="n">
        <v>43808</v>
      </c>
      <c r="AJ2855" s="455" t="n">
        <v>0</v>
      </c>
      <c r="AK2855" s="455" t="n">
        <v>0</v>
      </c>
      <c r="AL2855" s="455" t="n">
        <v>0</v>
      </c>
      <c r="AM2855" s="455" t="n">
        <v>0</v>
      </c>
      <c r="AN2855" s="455" t="n">
        <v>0</v>
      </c>
      <c r="AO2855" s="455" t="n">
        <v>0</v>
      </c>
      <c r="AP2855" s="455" t="n">
        <v>0</v>
      </c>
      <c r="AQ2855" s="455" t="n">
        <v>0</v>
      </c>
      <c r="AR2855" s="418" t="inlineStr"/>
      <c r="AS2855" s="418" t="inlineStr">
        <is>
          <t>ជួលម៉ាស៊ីនអូសចង្កេះ</t>
        </is>
      </c>
      <c r="AT2855" s="418" t="inlineStr">
        <is>
          <t>បានប្រកាសពន្ធ</t>
        </is>
      </c>
    </row>
    <row r="2856">
      <c r="A2856" s="417" t="n">
        <v>2847</v>
      </c>
      <c r="B2856" s="418" t="inlineStr">
        <is>
          <t>Rental Car</t>
        </is>
      </c>
      <c r="C2856" s="418" t="inlineStr">
        <is>
          <t>ស៊ូ ចេង សូវីង ម៉ាស៊ីន ឯ.ក</t>
        </is>
      </c>
      <c r="D2856" s="418" t="inlineStr">
        <is>
          <t>K010-901702798</t>
        </is>
      </c>
      <c r="E2856" s="418" t="inlineStr">
        <is>
          <t>2022-001356</t>
        </is>
      </c>
      <c r="F2856" s="419" t="n">
        <v>44908</v>
      </c>
      <c r="G2856" s="420" t="n">
        <v>98892</v>
      </c>
      <c r="H2856" s="418" t="n"/>
      <c r="I2856" s="455" t="n">
        <v>98892</v>
      </c>
      <c r="J2856" s="418">
        <f>IF(L2856&lt;&gt;"",L2856,K2856)</f>
        <v/>
      </c>
      <c r="K2856" s="418">
        <f>IF(AND(T2856=TRUE, U2856=TRUE, V2856=TRUE), IF(W2856&lt;-0.05, "អនុញ្ញាត (អ្នកផ្គត់ផ្គង់ប្រកាសខ្វះ)", "បានប្រកាស (អនុញ្ញាត)"), IF(AND(T2856=FALSE, U2856=FALSE, V2856=FALSE), "ព្យួរទុក (មិនមានទិន្នន័យ)", "ប្រកាសខុស (ព្យួរទុក)"))</f>
        <v/>
      </c>
      <c r="L2856" s="418" t="inlineStr"/>
      <c r="M2856" s="418" t="inlineStr"/>
      <c r="N2856" s="455" t="n"/>
      <c r="O2856" s="455">
        <f>IF(W2856&lt;0,AI2856,I2856)</f>
        <v/>
      </c>
      <c r="P2856" s="455">
        <f>I2856-O2856</f>
        <v/>
      </c>
      <c r="Q2856" s="418" t="n"/>
      <c r="R2856" s="418" t="inlineStr">
        <is>
          <t>2022-001356</t>
        </is>
      </c>
      <c r="S2856" s="418" t="inlineStr">
        <is>
          <t>2022-001356</t>
        </is>
      </c>
      <c r="T2856" s="418">
        <f>R2856=S2856</f>
        <v/>
      </c>
      <c r="U2856" s="418">
        <f>AND(MONTH(F2856)=MONTH(Y2856), YEAR(F2856)=YEAR(Y2856))</f>
        <v/>
      </c>
      <c r="V2856" s="418">
        <f>AND(AC2856&lt;&gt;"", 'Company information'!D$4&lt;&gt;"", RIGHT(SUBSTITUTE(AC2856,"-",""),9)=RIGHT(SUBSTITUTE('Company information'!D$4,"-",""),9))</f>
        <v/>
      </c>
      <c r="W2856" s="418">
        <f>AI2856-I2856</f>
        <v/>
      </c>
      <c r="X2856" s="455" t="n"/>
      <c r="Y2856" s="419" t="n">
        <v>44908</v>
      </c>
      <c r="Z2856" s="418" t="inlineStr">
        <is>
          <t>2022-001356</t>
        </is>
      </c>
      <c r="AA2856" s="418" t="inlineStr"/>
      <c r="AB2856" s="418" t="inlineStr">
        <is>
          <t>បុគ្គលជាប់អាករ</t>
        </is>
      </c>
      <c r="AC2856" s="418" t="inlineStr">
        <is>
          <t>L001-100067123</t>
        </is>
      </c>
      <c r="AD2856" s="418" t="inlineStr">
        <is>
          <t>រីឡាយអេប៊ល សូស អ៊ិនដាសស្រ្ទៀល (ខេមបូឌា)</t>
        </is>
      </c>
      <c r="AE2856" s="455" t="n">
        <v>1087812</v>
      </c>
      <c r="AF2856" s="455" t="n">
        <v>988920</v>
      </c>
      <c r="AG2856" s="455" t="n">
        <v>0</v>
      </c>
      <c r="AH2856" s="455" t="n">
        <v>0</v>
      </c>
      <c r="AI2856" s="455" t="n">
        <v>98892</v>
      </c>
      <c r="AJ2856" s="455" t="n">
        <v>0</v>
      </c>
      <c r="AK2856" s="455" t="n">
        <v>0</v>
      </c>
      <c r="AL2856" s="455" t="n">
        <v>0</v>
      </c>
      <c r="AM2856" s="455" t="n">
        <v>0</v>
      </c>
      <c r="AN2856" s="455" t="n">
        <v>0</v>
      </c>
      <c r="AO2856" s="455" t="n">
        <v>0</v>
      </c>
      <c r="AP2856" s="455" t="n">
        <v>0</v>
      </c>
      <c r="AQ2856" s="455" t="n">
        <v>0</v>
      </c>
      <c r="AR2856" s="418" t="inlineStr"/>
      <c r="AS2856" s="418" t="inlineStr">
        <is>
          <t>ជួលម៉ាស៊ីនគុណកាត់អំបោះ</t>
        </is>
      </c>
      <c r="AT2856" s="418" t="inlineStr">
        <is>
          <t>បានប្រកាសពន្ធ</t>
        </is>
      </c>
    </row>
    <row r="2857">
      <c r="A2857" s="417" t="n">
        <v>2848</v>
      </c>
      <c r="B2857" s="418" t="inlineStr">
        <is>
          <t>Rental Tuktuk</t>
        </is>
      </c>
      <c r="C2857" s="418" t="inlineStr">
        <is>
          <t>ស៊ូ ចេង សូវីង ម៉ាស៊ីន ឯ.ក</t>
        </is>
      </c>
      <c r="D2857" s="418" t="inlineStr">
        <is>
          <t>K010-901702798</t>
        </is>
      </c>
      <c r="E2857" s="418" t="inlineStr">
        <is>
          <t>2022-001355</t>
        </is>
      </c>
      <c r="F2857" s="419" t="n">
        <v>44908</v>
      </c>
      <c r="G2857" s="420" t="n">
        <v>366477</v>
      </c>
      <c r="H2857" s="418" t="n"/>
      <c r="I2857" s="455" t="n">
        <v>366477</v>
      </c>
      <c r="J2857" s="418">
        <f>IF(L2857&lt;&gt;"",L2857,K2857)</f>
        <v/>
      </c>
      <c r="K2857" s="418">
        <f>IF(AND(T2857=TRUE, U2857=TRUE, V2857=TRUE), IF(W2857&lt;-0.05, "អនុញ្ញាត (អ្នកផ្គត់ផ្គង់ប្រកាសខ្វះ)", "បានប្រកាស (អនុញ្ញាត)"), IF(AND(T2857=FALSE, U2857=FALSE, V2857=FALSE), "ព្យួរទុក (មិនមានទិន្នន័យ)", "ប្រកាសខុស (ព្យួរទុក)"))</f>
        <v/>
      </c>
      <c r="L2857" s="418" t="inlineStr"/>
      <c r="M2857" s="418" t="inlineStr"/>
      <c r="N2857" s="455" t="n"/>
      <c r="O2857" s="455">
        <f>IF(W2857&lt;0,AI2857,I2857)</f>
        <v/>
      </c>
      <c r="P2857" s="455">
        <f>I2857-O2857</f>
        <v/>
      </c>
      <c r="Q2857" s="418" t="n"/>
      <c r="R2857" s="418" t="inlineStr">
        <is>
          <t>2022-001355</t>
        </is>
      </c>
      <c r="S2857" s="418" t="inlineStr">
        <is>
          <t>2022-001355</t>
        </is>
      </c>
      <c r="T2857" s="418">
        <f>R2857=S2857</f>
        <v/>
      </c>
      <c r="U2857" s="418">
        <f>AND(MONTH(F2857)=MONTH(Y2857), YEAR(F2857)=YEAR(Y2857))</f>
        <v/>
      </c>
      <c r="V2857" s="418">
        <f>AND(AC2857&lt;&gt;"", 'Company information'!D$4&lt;&gt;"", RIGHT(SUBSTITUTE(AC2857,"-",""),9)=RIGHT(SUBSTITUTE('Company information'!D$4,"-",""),9))</f>
        <v/>
      </c>
      <c r="W2857" s="418">
        <f>AI2857-I2857</f>
        <v/>
      </c>
      <c r="X2857" s="455" t="n"/>
      <c r="Y2857" s="419" t="n">
        <v>44908</v>
      </c>
      <c r="Z2857" s="418" t="inlineStr">
        <is>
          <t>2022-001355</t>
        </is>
      </c>
      <c r="AA2857" s="418" t="inlineStr"/>
      <c r="AB2857" s="418" t="inlineStr">
        <is>
          <t>បុគ្គលជាប់អាករ</t>
        </is>
      </c>
      <c r="AC2857" s="418" t="inlineStr">
        <is>
          <t>L001-100067123</t>
        </is>
      </c>
      <c r="AD2857" s="418" t="inlineStr">
        <is>
          <t>រីឡាយអេប៊ល សូស អ៊ិនដាសស្រ្ទៀល (ខេមបូឌា)</t>
        </is>
      </c>
      <c r="AE2857" s="455" t="n">
        <v>4031247</v>
      </c>
      <c r="AF2857" s="455" t="n">
        <v>3664770</v>
      </c>
      <c r="AG2857" s="455" t="n">
        <v>0</v>
      </c>
      <c r="AH2857" s="455" t="n">
        <v>0</v>
      </c>
      <c r="AI2857" s="455" t="n">
        <v>366477</v>
      </c>
      <c r="AJ2857" s="455" t="n">
        <v>0</v>
      </c>
      <c r="AK2857" s="455" t="n">
        <v>0</v>
      </c>
      <c r="AL2857" s="455" t="n">
        <v>0</v>
      </c>
      <c r="AM2857" s="455" t="n">
        <v>0</v>
      </c>
      <c r="AN2857" s="455" t="n">
        <v>0</v>
      </c>
      <c r="AO2857" s="455" t="n">
        <v>0</v>
      </c>
      <c r="AP2857" s="455" t="n">
        <v>0</v>
      </c>
      <c r="AQ2857" s="455" t="n">
        <v>0</v>
      </c>
      <c r="AR2857" s="418" t="inlineStr"/>
      <c r="AS2857" s="418" t="inlineStr">
        <is>
          <t>ជួលម៉ាស៊ីនគុណកាត់អំបោះ</t>
        </is>
      </c>
      <c r="AT2857" s="418" t="inlineStr">
        <is>
          <t>បានប្រកាសពន្ធ</t>
        </is>
      </c>
    </row>
    <row r="2858">
      <c r="A2858" s="417" t="n">
        <v>2849</v>
      </c>
      <c r="B2858" s="418" t="inlineStr">
        <is>
          <t>Remove Logo</t>
        </is>
      </c>
      <c r="C2858" s="418" t="inlineStr">
        <is>
          <t>ស៊ូ ចេង សូវីង ម៉ាស៊ីន ឯ.ក</t>
        </is>
      </c>
      <c r="D2858" s="418" t="inlineStr">
        <is>
          <t>K010-901702798</t>
        </is>
      </c>
      <c r="E2858" s="418" t="inlineStr">
        <is>
          <t>2022-001354</t>
        </is>
      </c>
      <c r="F2858" s="419" t="n">
        <v>44908</v>
      </c>
      <c r="G2858" s="420" t="n">
        <v>211451</v>
      </c>
      <c r="H2858" s="418" t="n"/>
      <c r="I2858" s="455" t="n">
        <v>211451</v>
      </c>
      <c r="J2858" s="418">
        <f>IF(L2858&lt;&gt;"",L2858,K2858)</f>
        <v/>
      </c>
      <c r="K2858" s="418">
        <f>IF(AND(T2858=TRUE, U2858=TRUE, V2858=TRUE), IF(W2858&lt;-0.05, "អនុញ្ញាត (អ្នកផ្គត់ផ្គង់ប្រកាសខ្វះ)", "បានប្រកាស (អនុញ្ញាត)"), IF(AND(T2858=FALSE, U2858=FALSE, V2858=FALSE), "ព្យួរទុក (មិនមានទិន្នន័យ)", "ប្រកាសខុស (ព្យួរទុក)"))</f>
        <v/>
      </c>
      <c r="L2858" s="418" t="inlineStr"/>
      <c r="M2858" s="418" t="inlineStr"/>
      <c r="N2858" s="455" t="n"/>
      <c r="O2858" s="455">
        <f>IF(W2858&lt;0,AI2858,I2858)</f>
        <v/>
      </c>
      <c r="P2858" s="455">
        <f>I2858-O2858</f>
        <v/>
      </c>
      <c r="Q2858" s="418" t="n"/>
      <c r="R2858" s="418" t="inlineStr">
        <is>
          <t>2022-001354</t>
        </is>
      </c>
      <c r="S2858" s="418" t="inlineStr">
        <is>
          <t>2022-001354</t>
        </is>
      </c>
      <c r="T2858" s="418">
        <f>R2858=S2858</f>
        <v/>
      </c>
      <c r="U2858" s="418">
        <f>AND(MONTH(F2858)=MONTH(Y2858), YEAR(F2858)=YEAR(Y2858))</f>
        <v/>
      </c>
      <c r="V2858" s="418">
        <f>AND(AC2858&lt;&gt;"", 'Company information'!D$4&lt;&gt;"", RIGHT(SUBSTITUTE(AC2858,"-",""),9)=RIGHT(SUBSTITUTE('Company information'!D$4,"-",""),9))</f>
        <v/>
      </c>
      <c r="W2858" s="418">
        <f>AI2858-I2858</f>
        <v/>
      </c>
      <c r="X2858" s="455" t="n"/>
      <c r="Y2858" s="419" t="n">
        <v>44908</v>
      </c>
      <c r="Z2858" s="418" t="inlineStr">
        <is>
          <t>2022-001354</t>
        </is>
      </c>
      <c r="AA2858" s="418" t="inlineStr"/>
      <c r="AB2858" s="418" t="inlineStr">
        <is>
          <t>បុគ្គលជាប់អាករ</t>
        </is>
      </c>
      <c r="AC2858" s="418" t="inlineStr">
        <is>
          <t>L001-100067123</t>
        </is>
      </c>
      <c r="AD2858" s="418" t="inlineStr">
        <is>
          <t>រីឡាយអេប៊ល សូស អ៊ិនដាសស្រ្ទៀល (ខេមបូឌា)</t>
        </is>
      </c>
      <c r="AE2858" s="455" t="n">
        <v>2325963</v>
      </c>
      <c r="AF2858" s="455" t="n">
        <v>2114512</v>
      </c>
      <c r="AG2858" s="455" t="n">
        <v>0</v>
      </c>
      <c r="AH2858" s="455" t="n">
        <v>0</v>
      </c>
      <c r="AI2858" s="455" t="n">
        <v>211451</v>
      </c>
      <c r="AJ2858" s="455" t="n">
        <v>0</v>
      </c>
      <c r="AK2858" s="455" t="n">
        <v>0</v>
      </c>
      <c r="AL2858" s="455" t="n">
        <v>0</v>
      </c>
      <c r="AM2858" s="455" t="n">
        <v>0</v>
      </c>
      <c r="AN2858" s="455" t="n">
        <v>0</v>
      </c>
      <c r="AO2858" s="455" t="n">
        <v>0</v>
      </c>
      <c r="AP2858" s="455" t="n">
        <v>0</v>
      </c>
      <c r="AQ2858" s="455" t="n">
        <v>0</v>
      </c>
      <c r="AR2858" s="418" t="inlineStr"/>
      <c r="AS2858" s="418" t="inlineStr">
        <is>
          <t>ជួលម៉ាស៊ីនផុងអំបោះ៤</t>
        </is>
      </c>
      <c r="AT2858" s="418" t="inlineStr">
        <is>
          <t>បានប្រកាសពន្ធ</t>
        </is>
      </c>
    </row>
    <row r="2859">
      <c r="A2859" s="417" t="n">
        <v>2850</v>
      </c>
      <c r="B2859" s="418" t="inlineStr">
        <is>
          <t>Gasoline</t>
        </is>
      </c>
      <c r="C2859" s="418" t="inlineStr">
        <is>
          <t>ស៊ូ ចេង សូវីង ម៉ាស៊ីន ឯ.ក</t>
        </is>
      </c>
      <c r="D2859" s="418" t="inlineStr">
        <is>
          <t>K010-901702798</t>
        </is>
      </c>
      <c r="E2859" s="418" t="inlineStr">
        <is>
          <t>2022-001353</t>
        </is>
      </c>
      <c r="F2859" s="419" t="n">
        <v>44908</v>
      </c>
      <c r="G2859" s="420" t="n">
        <v>349435</v>
      </c>
      <c r="H2859" s="418" t="n"/>
      <c r="I2859" s="455" t="n">
        <v>349435</v>
      </c>
      <c r="J2859" s="418">
        <f>IF(L2859&lt;&gt;"",L2859,K2859)</f>
        <v/>
      </c>
      <c r="K2859" s="418">
        <f>IF(AND(T2859=TRUE, U2859=TRUE, V2859=TRUE), IF(W2859&lt;-0.05, "អនុញ្ញាត (អ្នកផ្គត់ផ្គង់ប្រកាសខ្វះ)", "បានប្រកាស (អនុញ្ញាត)"), IF(AND(T2859=FALSE, U2859=FALSE, V2859=FALSE), "ព្យួរទុក (មិនមានទិន្នន័យ)", "ប្រកាសខុស (ព្យួរទុក)"))</f>
        <v/>
      </c>
      <c r="L2859" s="418" t="inlineStr"/>
      <c r="M2859" s="418" t="inlineStr"/>
      <c r="N2859" s="455" t="n"/>
      <c r="O2859" s="455">
        <f>IF(W2859&lt;0,AI2859,I2859)</f>
        <v/>
      </c>
      <c r="P2859" s="455">
        <f>I2859-O2859</f>
        <v/>
      </c>
      <c r="Q2859" s="418" t="n"/>
      <c r="R2859" s="418" t="inlineStr">
        <is>
          <t>2022-001353</t>
        </is>
      </c>
      <c r="S2859" s="418" t="inlineStr">
        <is>
          <t>2022-001353</t>
        </is>
      </c>
      <c r="T2859" s="418">
        <f>R2859=S2859</f>
        <v/>
      </c>
      <c r="U2859" s="418">
        <f>AND(MONTH(F2859)=MONTH(Y2859), YEAR(F2859)=YEAR(Y2859))</f>
        <v/>
      </c>
      <c r="V2859" s="418">
        <f>AND(AC2859&lt;&gt;"", 'Company information'!D$4&lt;&gt;"", RIGHT(SUBSTITUTE(AC2859,"-",""),9)=RIGHT(SUBSTITUTE('Company information'!D$4,"-",""),9))</f>
        <v/>
      </c>
      <c r="W2859" s="418">
        <f>AI2859-I2859</f>
        <v/>
      </c>
      <c r="X2859" s="455" t="n"/>
      <c r="Y2859" s="419" t="n">
        <v>44908</v>
      </c>
      <c r="Z2859" s="418" t="inlineStr">
        <is>
          <t>2022-001353</t>
        </is>
      </c>
      <c r="AA2859" s="418" t="inlineStr"/>
      <c r="AB2859" s="418" t="inlineStr">
        <is>
          <t>បុគ្គលជាប់អាករ</t>
        </is>
      </c>
      <c r="AC2859" s="418" t="inlineStr">
        <is>
          <t>L001-100067123</t>
        </is>
      </c>
      <c r="AD2859" s="418" t="inlineStr">
        <is>
          <t>រីឡាយអេប៊ល សូស អ៊ិនដាសស្រ្ទៀល (ខេមបូឌា)</t>
        </is>
      </c>
      <c r="AE2859" s="455" t="n">
        <v>3843785</v>
      </c>
      <c r="AF2859" s="455" t="n">
        <v>3494350</v>
      </c>
      <c r="AG2859" s="455" t="n">
        <v>0</v>
      </c>
      <c r="AH2859" s="455" t="n">
        <v>0</v>
      </c>
      <c r="AI2859" s="455" t="n">
        <v>349435</v>
      </c>
      <c r="AJ2859" s="455" t="n">
        <v>0</v>
      </c>
      <c r="AK2859" s="455" t="n">
        <v>0</v>
      </c>
      <c r="AL2859" s="455" t="n">
        <v>0</v>
      </c>
      <c r="AM2859" s="455" t="n">
        <v>0</v>
      </c>
      <c r="AN2859" s="455" t="n">
        <v>0</v>
      </c>
      <c r="AO2859" s="455" t="n">
        <v>0</v>
      </c>
      <c r="AP2859" s="455" t="n">
        <v>0</v>
      </c>
      <c r="AQ2859" s="455" t="n">
        <v>0</v>
      </c>
      <c r="AR2859" s="418" t="inlineStr"/>
      <c r="AS2859" s="418" t="inlineStr">
        <is>
          <t>ជួលម៉ាស៊ីនគុណកាត់អំបោះ</t>
        </is>
      </c>
      <c r="AT2859" s="418" t="inlineStr">
        <is>
          <t>បានប្រកាសពន្ធ</t>
        </is>
      </c>
    </row>
    <row r="2860">
      <c r="A2860" s="417" t="n">
        <v>2851</v>
      </c>
      <c r="B2860" s="418" t="inlineStr">
        <is>
          <t>Rental Car</t>
        </is>
      </c>
      <c r="C2860" s="418" t="inlineStr">
        <is>
          <t>ស៊ូ ចេង សូវីង ម៉ាស៊ីន ឯ.ក</t>
        </is>
      </c>
      <c r="D2860" s="418" t="inlineStr">
        <is>
          <t>K010-901702798</t>
        </is>
      </c>
      <c r="E2860" s="418" t="inlineStr">
        <is>
          <t>2022-001352</t>
        </is>
      </c>
      <c r="F2860" s="419" t="n">
        <v>44908</v>
      </c>
      <c r="G2860" s="420" t="n">
        <v>249949</v>
      </c>
      <c r="H2860" s="418" t="n"/>
      <c r="I2860" s="455" t="n">
        <v>249949</v>
      </c>
      <c r="J2860" s="418">
        <f>IF(L2860&lt;&gt;"",L2860,K2860)</f>
        <v/>
      </c>
      <c r="K2860" s="418">
        <f>IF(AND(T2860=TRUE, U2860=TRUE, V2860=TRUE), IF(W2860&lt;-0.05, "អនុញ្ញាត (អ្នកផ្គត់ផ្គង់ប្រកាសខ្វះ)", "បានប្រកាស (អនុញ្ញាត)"), IF(AND(T2860=FALSE, U2860=FALSE, V2860=FALSE), "ព្យួរទុក (មិនមានទិន្នន័យ)", "ប្រកាសខុស (ព្យួរទុក)"))</f>
        <v/>
      </c>
      <c r="L2860" s="418" t="inlineStr"/>
      <c r="M2860" s="418" t="inlineStr"/>
      <c r="N2860" s="455" t="n"/>
      <c r="O2860" s="455">
        <f>IF(W2860&lt;0,AI2860,I2860)</f>
        <v/>
      </c>
      <c r="P2860" s="455">
        <f>I2860-O2860</f>
        <v/>
      </c>
      <c r="Q2860" s="418" t="n"/>
      <c r="R2860" s="418" t="inlineStr">
        <is>
          <t>2022-001352</t>
        </is>
      </c>
      <c r="S2860" s="418" t="inlineStr">
        <is>
          <t>2022-001352</t>
        </is>
      </c>
      <c r="T2860" s="418">
        <f>R2860=S2860</f>
        <v/>
      </c>
      <c r="U2860" s="418">
        <f>AND(MONTH(F2860)=MONTH(Y2860), YEAR(F2860)=YEAR(Y2860))</f>
        <v/>
      </c>
      <c r="V2860" s="418">
        <f>AND(AC2860&lt;&gt;"", 'Company information'!D$4&lt;&gt;"", RIGHT(SUBSTITUTE(AC2860,"-",""),9)=RIGHT(SUBSTITUTE('Company information'!D$4,"-",""),9))</f>
        <v/>
      </c>
      <c r="W2860" s="418">
        <f>AI2860-I2860</f>
        <v/>
      </c>
      <c r="X2860" s="455" t="n"/>
      <c r="Y2860" s="419" t="n">
        <v>44908</v>
      </c>
      <c r="Z2860" s="418" t="inlineStr">
        <is>
          <t>2022-001352</t>
        </is>
      </c>
      <c r="AA2860" s="418" t="inlineStr"/>
      <c r="AB2860" s="418" t="inlineStr">
        <is>
          <t>បុគ្គលជាប់អាករ</t>
        </is>
      </c>
      <c r="AC2860" s="418" t="inlineStr">
        <is>
          <t>L001-100067123</t>
        </is>
      </c>
      <c r="AD2860" s="418" t="inlineStr">
        <is>
          <t>រីឡាយអេប៊ល សូស អ៊ិនដាសស្រ្ទៀល (ខេមបូឌា)</t>
        </is>
      </c>
      <c r="AE2860" s="455" t="n">
        <v>2749437</v>
      </c>
      <c r="AF2860" s="455" t="n">
        <v>2499488</v>
      </c>
      <c r="AG2860" s="455" t="n">
        <v>0</v>
      </c>
      <c r="AH2860" s="455" t="n">
        <v>0</v>
      </c>
      <c r="AI2860" s="455" t="n">
        <v>249949</v>
      </c>
      <c r="AJ2860" s="455" t="n">
        <v>0</v>
      </c>
      <c r="AK2860" s="455" t="n">
        <v>0</v>
      </c>
      <c r="AL2860" s="455" t="n">
        <v>0</v>
      </c>
      <c r="AM2860" s="455" t="n">
        <v>0</v>
      </c>
      <c r="AN2860" s="455" t="n">
        <v>0</v>
      </c>
      <c r="AO2860" s="455" t="n">
        <v>0</v>
      </c>
      <c r="AP2860" s="455" t="n">
        <v>0</v>
      </c>
      <c r="AQ2860" s="455" t="n">
        <v>0</v>
      </c>
      <c r="AR2860" s="418" t="inlineStr"/>
      <c r="AS2860" s="418" t="inlineStr">
        <is>
          <t>ជួលម៉ាស៊ីនផុងអំបោះ៤</t>
        </is>
      </c>
      <c r="AT2860" s="418" t="inlineStr">
        <is>
          <t>បានប្រកាសពន្ធ</t>
        </is>
      </c>
    </row>
    <row r="2861">
      <c r="A2861" s="417" t="n">
        <v>2852</v>
      </c>
      <c r="B2861" s="418" t="inlineStr">
        <is>
          <t>Construction Materails</t>
        </is>
      </c>
      <c r="C2861" s="418" t="inlineStr">
        <is>
          <t>ស៊ូ ចេង សូវីង ម៉ាស៊ីន ឯ.ក</t>
        </is>
      </c>
      <c r="D2861" s="418" t="inlineStr">
        <is>
          <t>K010-901702798</t>
        </is>
      </c>
      <c r="E2861" s="418" t="inlineStr">
        <is>
          <t>2022-001351</t>
        </is>
      </c>
      <c r="F2861" s="419" t="n">
        <v>44908</v>
      </c>
      <c r="G2861" s="420" t="n">
        <v>349435</v>
      </c>
      <c r="H2861" s="418" t="n"/>
      <c r="I2861" s="455" t="n">
        <v>349435</v>
      </c>
      <c r="J2861" s="418">
        <f>IF(L2861&lt;&gt;"",L2861,K2861)</f>
        <v/>
      </c>
      <c r="K2861" s="418">
        <f>IF(AND(T2861=TRUE, U2861=TRUE, V2861=TRUE), IF(W2861&lt;-0.05, "អនុញ្ញាត (អ្នកផ្គត់ផ្គង់ប្រកាសខ្វះ)", "បានប្រកាស (អនុញ្ញាត)"), IF(AND(T2861=FALSE, U2861=FALSE, V2861=FALSE), "ព្យួរទុក (មិនមានទិន្នន័យ)", "ប្រកាសខុស (ព្យួរទុក)"))</f>
        <v/>
      </c>
      <c r="L2861" s="418" t="inlineStr"/>
      <c r="M2861" s="418" t="inlineStr"/>
      <c r="N2861" s="455" t="n"/>
      <c r="O2861" s="455">
        <f>IF(W2861&lt;0,AI2861,I2861)</f>
        <v/>
      </c>
      <c r="P2861" s="455">
        <f>I2861-O2861</f>
        <v/>
      </c>
      <c r="Q2861" s="418" t="n"/>
      <c r="R2861" s="418" t="inlineStr">
        <is>
          <t>2022-001351</t>
        </is>
      </c>
      <c r="S2861" s="418" t="inlineStr">
        <is>
          <t>2022-001351</t>
        </is>
      </c>
      <c r="T2861" s="418">
        <f>R2861=S2861</f>
        <v/>
      </c>
      <c r="U2861" s="418">
        <f>AND(MONTH(F2861)=MONTH(Y2861), YEAR(F2861)=YEAR(Y2861))</f>
        <v/>
      </c>
      <c r="V2861" s="418">
        <f>AND(AC2861&lt;&gt;"", 'Company information'!D$4&lt;&gt;"", RIGHT(SUBSTITUTE(AC2861,"-",""),9)=RIGHT(SUBSTITUTE('Company information'!D$4,"-",""),9))</f>
        <v/>
      </c>
      <c r="W2861" s="418">
        <f>AI2861-I2861</f>
        <v/>
      </c>
      <c r="X2861" s="455" t="n"/>
      <c r="Y2861" s="419" t="n">
        <v>44908</v>
      </c>
      <c r="Z2861" s="418" t="inlineStr">
        <is>
          <t>2022-001351</t>
        </is>
      </c>
      <c r="AA2861" s="418" t="inlineStr"/>
      <c r="AB2861" s="418" t="inlineStr">
        <is>
          <t>បុគ្គលជាប់អាករ</t>
        </is>
      </c>
      <c r="AC2861" s="418" t="inlineStr">
        <is>
          <t>L001-100067123</t>
        </is>
      </c>
      <c r="AD2861" s="418" t="inlineStr">
        <is>
          <t>រីឡាយអេប៊ល សូស អ៊ិនដាសស្រ្ទៀល (ខេមបូឌា)</t>
        </is>
      </c>
      <c r="AE2861" s="455" t="n">
        <v>3843785</v>
      </c>
      <c r="AF2861" s="455" t="n">
        <v>3494350</v>
      </c>
      <c r="AG2861" s="455" t="n">
        <v>0</v>
      </c>
      <c r="AH2861" s="455" t="n">
        <v>0</v>
      </c>
      <c r="AI2861" s="455" t="n">
        <v>349435</v>
      </c>
      <c r="AJ2861" s="455" t="n">
        <v>0</v>
      </c>
      <c r="AK2861" s="455" t="n">
        <v>0</v>
      </c>
      <c r="AL2861" s="455" t="n">
        <v>0</v>
      </c>
      <c r="AM2861" s="455" t="n">
        <v>0</v>
      </c>
      <c r="AN2861" s="455" t="n">
        <v>0</v>
      </c>
      <c r="AO2861" s="455" t="n">
        <v>0</v>
      </c>
      <c r="AP2861" s="455" t="n">
        <v>0</v>
      </c>
      <c r="AQ2861" s="455" t="n">
        <v>0</v>
      </c>
      <c r="AR2861" s="418" t="inlineStr"/>
      <c r="AS2861" s="418" t="inlineStr">
        <is>
          <t>ជួលម៉ាស៊ីនគុណកាត់អំបោះ</t>
        </is>
      </c>
      <c r="AT2861" s="418" t="inlineStr">
        <is>
          <t>បានប្រកាសពន្ធ</t>
        </is>
      </c>
    </row>
    <row r="2862">
      <c r="A2862" s="417" t="n">
        <v>2853</v>
      </c>
      <c r="B2862" s="418" t="inlineStr">
        <is>
          <t>Selix Key</t>
        </is>
      </c>
      <c r="C2862" s="418" t="inlineStr">
        <is>
          <t>ស៊ូ ចេង សូវីង ម៉ាស៊ីន ឯ.ក</t>
        </is>
      </c>
      <c r="D2862" s="418" t="inlineStr">
        <is>
          <t>K010-901702798</t>
        </is>
      </c>
      <c r="E2862" s="418" t="inlineStr">
        <is>
          <t>2022-001350</t>
        </is>
      </c>
      <c r="F2862" s="419" t="n">
        <v>44908</v>
      </c>
      <c r="G2862" s="420" t="n">
        <v>349435</v>
      </c>
      <c r="H2862" s="418" t="n"/>
      <c r="I2862" s="455" t="n">
        <v>349435</v>
      </c>
      <c r="J2862" s="418">
        <f>IF(L2862&lt;&gt;"",L2862,K2862)</f>
        <v/>
      </c>
      <c r="K2862" s="418">
        <f>IF(AND(T2862=TRUE, U2862=TRUE, V2862=TRUE), IF(W2862&lt;-0.05, "អនុញ្ញាត (អ្នកផ្គត់ផ្គង់ប្រកាសខ្វះ)", "បានប្រកាស (អនុញ្ញាត)"), IF(AND(T2862=FALSE, U2862=FALSE, V2862=FALSE), "ព្យួរទុក (មិនមានទិន្នន័យ)", "ប្រកាសខុស (ព្យួរទុក)"))</f>
        <v/>
      </c>
      <c r="L2862" s="418" t="inlineStr"/>
      <c r="M2862" s="418" t="inlineStr"/>
      <c r="N2862" s="455" t="n"/>
      <c r="O2862" s="455">
        <f>IF(W2862&lt;0,AI2862,I2862)</f>
        <v/>
      </c>
      <c r="P2862" s="455">
        <f>I2862-O2862</f>
        <v/>
      </c>
      <c r="Q2862" s="418" t="n"/>
      <c r="R2862" s="418" t="inlineStr">
        <is>
          <t>2022-001350</t>
        </is>
      </c>
      <c r="S2862" s="418" t="inlineStr">
        <is>
          <t>2022-001350</t>
        </is>
      </c>
      <c r="T2862" s="418">
        <f>R2862=S2862</f>
        <v/>
      </c>
      <c r="U2862" s="418">
        <f>AND(MONTH(F2862)=MONTH(Y2862), YEAR(F2862)=YEAR(Y2862))</f>
        <v/>
      </c>
      <c r="V2862" s="418">
        <f>AND(AC2862&lt;&gt;"", 'Company information'!D$4&lt;&gt;"", RIGHT(SUBSTITUTE(AC2862,"-",""),9)=RIGHT(SUBSTITUTE('Company information'!D$4,"-",""),9))</f>
        <v/>
      </c>
      <c r="W2862" s="418">
        <f>AI2862-I2862</f>
        <v/>
      </c>
      <c r="X2862" s="455" t="n"/>
      <c r="Y2862" s="419" t="n">
        <v>44908</v>
      </c>
      <c r="Z2862" s="418" t="inlineStr">
        <is>
          <t>2022-001350</t>
        </is>
      </c>
      <c r="AA2862" s="418" t="inlineStr"/>
      <c r="AB2862" s="418" t="inlineStr">
        <is>
          <t>បុគ្គលជាប់អាករ</t>
        </is>
      </c>
      <c r="AC2862" s="418" t="inlineStr">
        <is>
          <t>L001-100067123</t>
        </is>
      </c>
      <c r="AD2862" s="418" t="inlineStr">
        <is>
          <t>រីឡាយអេប៊ល សូស អ៊ិនដាសស្រ្ទៀល (ខេមបូឌា)</t>
        </is>
      </c>
      <c r="AE2862" s="455" t="n">
        <v>3843785</v>
      </c>
      <c r="AF2862" s="455" t="n">
        <v>3494350</v>
      </c>
      <c r="AG2862" s="455" t="n">
        <v>0</v>
      </c>
      <c r="AH2862" s="455" t="n">
        <v>0</v>
      </c>
      <c r="AI2862" s="455" t="n">
        <v>349435</v>
      </c>
      <c r="AJ2862" s="455" t="n">
        <v>0</v>
      </c>
      <c r="AK2862" s="455" t="n">
        <v>0</v>
      </c>
      <c r="AL2862" s="455" t="n">
        <v>0</v>
      </c>
      <c r="AM2862" s="455" t="n">
        <v>0</v>
      </c>
      <c r="AN2862" s="455" t="n">
        <v>0</v>
      </c>
      <c r="AO2862" s="455" t="n">
        <v>0</v>
      </c>
      <c r="AP2862" s="455" t="n">
        <v>0</v>
      </c>
      <c r="AQ2862" s="455" t="n">
        <v>0</v>
      </c>
      <c r="AR2862" s="418" t="inlineStr"/>
      <c r="AS2862" s="418" t="inlineStr">
        <is>
          <t>ជួលម៉ាស៊ីនគុណកាត់អំបោះ</t>
        </is>
      </c>
      <c r="AT2862" s="418" t="inlineStr">
        <is>
          <t>បានប្រកាសពន្ធ</t>
        </is>
      </c>
    </row>
    <row r="2863">
      <c r="A2863" s="417" t="n">
        <v>2854</v>
      </c>
      <c r="B2863" s="418" t="inlineStr">
        <is>
          <t>Buy Fruit</t>
        </is>
      </c>
      <c r="C2863" s="418" t="inlineStr">
        <is>
          <t>ស៊ូ ចេង សូវីង ម៉ាស៊ីន ឯ.ក</t>
        </is>
      </c>
      <c r="D2863" s="418" t="inlineStr">
        <is>
          <t>K010-901702798</t>
        </is>
      </c>
      <c r="E2863" s="418" t="inlineStr">
        <is>
          <t>2022-001349</t>
        </is>
      </c>
      <c r="F2863" s="419" t="n">
        <v>44908</v>
      </c>
      <c r="G2863" s="420" t="n">
        <v>171840</v>
      </c>
      <c r="H2863" s="418" t="n"/>
      <c r="I2863" s="455" t="n">
        <v>171840</v>
      </c>
      <c r="J2863" s="418">
        <f>IF(L2863&lt;&gt;"",L2863,K2863)</f>
        <v/>
      </c>
      <c r="K2863" s="418">
        <f>IF(AND(T2863=TRUE, U2863=TRUE, V2863=TRUE), IF(W2863&lt;-0.05, "អនុញ្ញាត (អ្នកផ្គត់ផ្គង់ប្រកាសខ្វះ)", "បានប្រកាស (អនុញ្ញាត)"), IF(AND(T2863=FALSE, U2863=FALSE, V2863=FALSE), "ព្យួរទុក (មិនមានទិន្នន័យ)", "ប្រកាសខុស (ព្យួរទុក)"))</f>
        <v/>
      </c>
      <c r="L2863" s="418" t="inlineStr"/>
      <c r="M2863" s="418" t="inlineStr"/>
      <c r="N2863" s="455" t="n"/>
      <c r="O2863" s="455">
        <f>IF(W2863&lt;0,AI2863,I2863)</f>
        <v/>
      </c>
      <c r="P2863" s="455">
        <f>I2863-O2863</f>
        <v/>
      </c>
      <c r="Q2863" s="418" t="n"/>
      <c r="R2863" s="418" t="inlineStr">
        <is>
          <t>2022-001349</t>
        </is>
      </c>
      <c r="S2863" s="418" t="inlineStr">
        <is>
          <t>2022-001349</t>
        </is>
      </c>
      <c r="T2863" s="418">
        <f>R2863=S2863</f>
        <v/>
      </c>
      <c r="U2863" s="418">
        <f>AND(MONTH(F2863)=MONTH(Y2863), YEAR(F2863)=YEAR(Y2863))</f>
        <v/>
      </c>
      <c r="V2863" s="418">
        <f>AND(AC2863&lt;&gt;"", 'Company information'!D$4&lt;&gt;"", RIGHT(SUBSTITUTE(AC2863,"-",""),9)=RIGHT(SUBSTITUTE('Company information'!D$4,"-",""),9))</f>
        <v/>
      </c>
      <c r="W2863" s="418">
        <f>AI2863-I2863</f>
        <v/>
      </c>
      <c r="X2863" s="455" t="n"/>
      <c r="Y2863" s="419" t="n">
        <v>44908</v>
      </c>
      <c r="Z2863" s="418" t="inlineStr">
        <is>
          <t>2022-001349</t>
        </is>
      </c>
      <c r="AA2863" s="418" t="inlineStr"/>
      <c r="AB2863" s="418" t="inlineStr">
        <is>
          <t>បុគ្គលជាប់អាករ</t>
        </is>
      </c>
      <c r="AC2863" s="418" t="inlineStr">
        <is>
          <t>L001-100067123</t>
        </is>
      </c>
      <c r="AD2863" s="418" t="inlineStr">
        <is>
          <t>រីឡាយអេប៊ល សូស អ៊ិនដាសស្រ្ទៀល (ខេមបូឌា)</t>
        </is>
      </c>
      <c r="AE2863" s="455" t="n">
        <v>1890238</v>
      </c>
      <c r="AF2863" s="455" t="n">
        <v>1718398</v>
      </c>
      <c r="AG2863" s="455" t="n">
        <v>0</v>
      </c>
      <c r="AH2863" s="455" t="n">
        <v>0</v>
      </c>
      <c r="AI2863" s="455" t="n">
        <v>171840</v>
      </c>
      <c r="AJ2863" s="455" t="n">
        <v>0</v>
      </c>
      <c r="AK2863" s="455" t="n">
        <v>0</v>
      </c>
      <c r="AL2863" s="455" t="n">
        <v>0</v>
      </c>
      <c r="AM2863" s="455" t="n">
        <v>0</v>
      </c>
      <c r="AN2863" s="455" t="n">
        <v>0</v>
      </c>
      <c r="AO2863" s="455" t="n">
        <v>0</v>
      </c>
      <c r="AP2863" s="455" t="n">
        <v>0</v>
      </c>
      <c r="AQ2863" s="455" t="n">
        <v>0</v>
      </c>
      <c r="AR2863" s="418" t="inlineStr"/>
      <c r="AS2863" s="418" t="inlineStr">
        <is>
          <t>ជួលម៉ាស៊ីនផុងអំបោះ៤</t>
        </is>
      </c>
      <c r="AT2863" s="418" t="inlineStr">
        <is>
          <t>បានប្រកាសពន្ធ</t>
        </is>
      </c>
    </row>
    <row r="2864">
      <c r="A2864" s="417" t="n">
        <v>2855</v>
      </c>
      <c r="B2864" s="418" t="inlineStr">
        <is>
          <t>Construction Material</t>
        </is>
      </c>
      <c r="C2864" s="418" t="inlineStr">
        <is>
          <t>ស៊ូ ចេង សូវីង ម៉ាស៊ីន ឯ.ក</t>
        </is>
      </c>
      <c r="D2864" s="418" t="inlineStr">
        <is>
          <t>K010-901702798</t>
        </is>
      </c>
      <c r="E2864" s="418" t="inlineStr">
        <is>
          <t>2022-001361</t>
        </is>
      </c>
      <c r="F2864" s="419" t="n">
        <v>44908</v>
      </c>
      <c r="G2864" s="420" t="n">
        <v>81439</v>
      </c>
      <c r="H2864" s="418" t="n"/>
      <c r="I2864" s="455" t="n">
        <v>81439</v>
      </c>
      <c r="J2864" s="418">
        <f>IF(L2864&lt;&gt;"",L2864,K2864)</f>
        <v/>
      </c>
      <c r="K2864" s="418">
        <f>IF(AND(T2864=TRUE, U2864=TRUE, V2864=TRUE), IF(W2864&lt;-0.05, "អនុញ្ញាត (អ្នកផ្គត់ផ្គង់ប្រកាសខ្វះ)", "បានប្រកាស (អនុញ្ញាត)"), IF(AND(T2864=FALSE, U2864=FALSE, V2864=FALSE), "ព្យួរទុក (មិនមានទិន្នន័យ)", "ប្រកាសខុស (ព្យួរទុក)"))</f>
        <v/>
      </c>
      <c r="L2864" s="418" t="inlineStr"/>
      <c r="M2864" s="418" t="inlineStr"/>
      <c r="N2864" s="455" t="n"/>
      <c r="O2864" s="455">
        <f>IF(W2864&lt;0,AI2864,I2864)</f>
        <v/>
      </c>
      <c r="P2864" s="455">
        <f>I2864-O2864</f>
        <v/>
      </c>
      <c r="Q2864" s="418" t="n"/>
      <c r="R2864" s="418" t="inlineStr">
        <is>
          <t>2022-001361</t>
        </is>
      </c>
      <c r="S2864" s="418" t="inlineStr">
        <is>
          <t>2022-001361</t>
        </is>
      </c>
      <c r="T2864" s="418">
        <f>R2864=S2864</f>
        <v/>
      </c>
      <c r="U2864" s="418">
        <f>AND(MONTH(F2864)=MONTH(Y2864), YEAR(F2864)=YEAR(Y2864))</f>
        <v/>
      </c>
      <c r="V2864" s="418">
        <f>AND(AC2864&lt;&gt;"", 'Company information'!D$4&lt;&gt;"", RIGHT(SUBSTITUTE(AC2864,"-",""),9)=RIGHT(SUBSTITUTE('Company information'!D$4,"-",""),9))</f>
        <v/>
      </c>
      <c r="W2864" s="418">
        <f>AI2864-I2864</f>
        <v/>
      </c>
      <c r="X2864" s="455" t="n"/>
      <c r="Y2864" s="419" t="n">
        <v>44908</v>
      </c>
      <c r="Z2864" s="418" t="inlineStr">
        <is>
          <t>2022-001361</t>
        </is>
      </c>
      <c r="AA2864" s="418" t="inlineStr"/>
      <c r="AB2864" s="418" t="inlineStr">
        <is>
          <t>បុគ្គលជាប់អាករ</t>
        </is>
      </c>
      <c r="AC2864" s="418" t="inlineStr">
        <is>
          <t>L001-100067123</t>
        </is>
      </c>
      <c r="AD2864" s="418" t="inlineStr">
        <is>
          <t>រីឡាយអេប៊ល សូស អ៊ិនដាសស្រ្ទៀល (ខេមបូឌា)</t>
        </is>
      </c>
      <c r="AE2864" s="455" t="n">
        <v>895828</v>
      </c>
      <c r="AF2864" s="455" t="n">
        <v>814389</v>
      </c>
      <c r="AG2864" s="455" t="n">
        <v>0</v>
      </c>
      <c r="AH2864" s="455" t="n">
        <v>0</v>
      </c>
      <c r="AI2864" s="455" t="n">
        <v>81439</v>
      </c>
      <c r="AJ2864" s="455" t="n">
        <v>0</v>
      </c>
      <c r="AK2864" s="455" t="n">
        <v>0</v>
      </c>
      <c r="AL2864" s="455" t="n">
        <v>0</v>
      </c>
      <c r="AM2864" s="455" t="n">
        <v>0</v>
      </c>
      <c r="AN2864" s="455" t="n">
        <v>0</v>
      </c>
      <c r="AO2864" s="455" t="n">
        <v>0</v>
      </c>
      <c r="AP2864" s="455" t="n">
        <v>0</v>
      </c>
      <c r="AQ2864" s="455" t="n">
        <v>0</v>
      </c>
      <c r="AR2864" s="418" t="inlineStr"/>
      <c r="AS2864" s="418" t="inlineStr">
        <is>
          <t>ជួលម៉ាស៊ីនគុណកាត់អំបោះ</t>
        </is>
      </c>
      <c r="AT2864" s="418" t="inlineStr">
        <is>
          <t>បានប្រកាសពន្ធ</t>
        </is>
      </c>
    </row>
    <row r="2865">
      <c r="A2865" s="417" t="n">
        <v>2856</v>
      </c>
      <c r="B2865" s="418" t="inlineStr">
        <is>
          <t>Adapter Lenovo</t>
        </is>
      </c>
      <c r="C2865" s="418" t="inlineStr">
        <is>
          <t>ស៊ូ ចេង សូវីង ម៉ាស៊ីន ឯ.ក</t>
        </is>
      </c>
      <c r="D2865" s="418" t="inlineStr">
        <is>
          <t>K010-901702798</t>
        </is>
      </c>
      <c r="E2865" s="418" t="inlineStr">
        <is>
          <t>2022-001348</t>
        </is>
      </c>
      <c r="F2865" s="419" t="n">
        <v>44908</v>
      </c>
      <c r="G2865" s="420" t="n">
        <v>32854</v>
      </c>
      <c r="H2865" s="418" t="n"/>
      <c r="I2865" s="455" t="n">
        <v>32854</v>
      </c>
      <c r="J2865" s="418">
        <f>IF(L2865&lt;&gt;"",L2865,K2865)</f>
        <v/>
      </c>
      <c r="K2865" s="418">
        <f>IF(AND(T2865=TRUE, U2865=TRUE, V2865=TRUE), IF(W2865&lt;-0.05, "អនុញ្ញាត (អ្នកផ្គត់ផ្គង់ប្រកាសខ្វះ)", "បានប្រកាស (អនុញ្ញាត)"), IF(AND(T2865=FALSE, U2865=FALSE, V2865=FALSE), "ព្យួរទុក (មិនមានទិន្នន័យ)", "ប្រកាសខុស (ព្យួរទុក)"))</f>
        <v/>
      </c>
      <c r="L2865" s="418" t="inlineStr"/>
      <c r="M2865" s="418" t="inlineStr"/>
      <c r="N2865" s="455" t="n"/>
      <c r="O2865" s="455">
        <f>IF(W2865&lt;0,AI2865,I2865)</f>
        <v/>
      </c>
      <c r="P2865" s="455">
        <f>I2865-O2865</f>
        <v/>
      </c>
      <c r="Q2865" s="418" t="n"/>
      <c r="R2865" s="418" t="inlineStr">
        <is>
          <t>2022-001348</t>
        </is>
      </c>
      <c r="S2865" s="418" t="inlineStr">
        <is>
          <t>2022-001348</t>
        </is>
      </c>
      <c r="T2865" s="418">
        <f>R2865=S2865</f>
        <v/>
      </c>
      <c r="U2865" s="418">
        <f>AND(MONTH(F2865)=MONTH(Y2865), YEAR(F2865)=YEAR(Y2865))</f>
        <v/>
      </c>
      <c r="V2865" s="418">
        <f>AND(AC2865&lt;&gt;"", 'Company information'!D$4&lt;&gt;"", RIGHT(SUBSTITUTE(AC2865,"-",""),9)=RIGHT(SUBSTITUTE('Company information'!D$4,"-",""),9))</f>
        <v/>
      </c>
      <c r="W2865" s="418">
        <f>AI2865-I2865</f>
        <v/>
      </c>
      <c r="X2865" s="455" t="n"/>
      <c r="Y2865" s="419" t="n">
        <v>44908</v>
      </c>
      <c r="Z2865" s="418" t="inlineStr">
        <is>
          <t>2022-001348</t>
        </is>
      </c>
      <c r="AA2865" s="418" t="inlineStr"/>
      <c r="AB2865" s="418" t="inlineStr">
        <is>
          <t>បុគ្គលជាប់អាករ</t>
        </is>
      </c>
      <c r="AC2865" s="418" t="inlineStr">
        <is>
          <t>L001-100067123</t>
        </is>
      </c>
      <c r="AD2865" s="418" t="inlineStr">
        <is>
          <t>រីឡាយអេប៊ល សូស អ៊ិនដាសស្រ្ទៀល (ខេមបូឌា)</t>
        </is>
      </c>
      <c r="AE2865" s="455" t="n">
        <v>361398</v>
      </c>
      <c r="AF2865" s="455" t="n">
        <v>328544</v>
      </c>
      <c r="AG2865" s="455" t="n">
        <v>0</v>
      </c>
      <c r="AH2865" s="455" t="n">
        <v>0</v>
      </c>
      <c r="AI2865" s="455" t="n">
        <v>32854</v>
      </c>
      <c r="AJ2865" s="455" t="n">
        <v>0</v>
      </c>
      <c r="AK2865" s="455" t="n">
        <v>0</v>
      </c>
      <c r="AL2865" s="455" t="n">
        <v>0</v>
      </c>
      <c r="AM2865" s="455" t="n">
        <v>0</v>
      </c>
      <c r="AN2865" s="455" t="n">
        <v>0</v>
      </c>
      <c r="AO2865" s="455" t="n">
        <v>0</v>
      </c>
      <c r="AP2865" s="455" t="n">
        <v>0</v>
      </c>
      <c r="AQ2865" s="455" t="n">
        <v>0</v>
      </c>
      <c r="AR2865" s="418" t="inlineStr"/>
      <c r="AS2865" s="418" t="inlineStr">
        <is>
          <t>ជួលម៉ាស៊ីនអូសចង្កេះ</t>
        </is>
      </c>
      <c r="AT2865" s="418" t="inlineStr">
        <is>
          <t>បានប្រកាសពន្ធ</t>
        </is>
      </c>
    </row>
    <row r="2866">
      <c r="A2866" s="417" t="n">
        <v>2857</v>
      </c>
      <c r="B2866" s="418" t="inlineStr">
        <is>
          <t>Transfer charge</t>
        </is>
      </c>
      <c r="C2866" s="418" t="inlineStr">
        <is>
          <t>ស៊ូ ចេង សូវីង ម៉ាស៊ីន ឯ.ក</t>
        </is>
      </c>
      <c r="D2866" s="418" t="inlineStr">
        <is>
          <t>K010-901702798</t>
        </is>
      </c>
      <c r="E2866" s="418" t="inlineStr">
        <is>
          <t>2022-001347</t>
        </is>
      </c>
      <c r="F2866" s="419" t="n">
        <v>44908</v>
      </c>
      <c r="G2866" s="420" t="n">
        <v>325221</v>
      </c>
      <c r="H2866" s="418" t="n"/>
      <c r="I2866" s="455" t="n">
        <v>325221</v>
      </c>
      <c r="J2866" s="418">
        <f>IF(L2866&lt;&gt;"",L2866,K2866)</f>
        <v/>
      </c>
      <c r="K2866" s="418">
        <f>IF(AND(T2866=TRUE, U2866=TRUE, V2866=TRUE), IF(W2866&lt;-0.05, "អនុញ្ញាត (អ្នកផ្គត់ផ្គង់ប្រកាសខ្វះ)", "បានប្រកាស (អនុញ្ញាត)"), IF(AND(T2866=FALSE, U2866=FALSE, V2866=FALSE), "ព្យួរទុក (មិនមានទិន្នន័យ)", "ប្រកាសខុស (ព្យួរទុក)"))</f>
        <v/>
      </c>
      <c r="L2866" s="418" t="inlineStr"/>
      <c r="M2866" s="418" t="inlineStr"/>
      <c r="N2866" s="455" t="n"/>
      <c r="O2866" s="455">
        <f>IF(W2866&lt;0,AI2866,I2866)</f>
        <v/>
      </c>
      <c r="P2866" s="455">
        <f>I2866-O2866</f>
        <v/>
      </c>
      <c r="Q2866" s="418" t="n"/>
      <c r="R2866" s="418" t="inlineStr">
        <is>
          <t>2022-001347</t>
        </is>
      </c>
      <c r="S2866" s="418" t="inlineStr">
        <is>
          <t>2022-001347</t>
        </is>
      </c>
      <c r="T2866" s="418">
        <f>R2866=S2866</f>
        <v/>
      </c>
      <c r="U2866" s="418">
        <f>AND(MONTH(F2866)=MONTH(Y2866), YEAR(F2866)=YEAR(Y2866))</f>
        <v/>
      </c>
      <c r="V2866" s="418">
        <f>AND(AC2866&lt;&gt;"", 'Company information'!D$4&lt;&gt;"", RIGHT(SUBSTITUTE(AC2866,"-",""),9)=RIGHT(SUBSTITUTE('Company information'!D$4,"-",""),9))</f>
        <v/>
      </c>
      <c r="W2866" s="418">
        <f>AI2866-I2866</f>
        <v/>
      </c>
      <c r="X2866" s="455" t="n"/>
      <c r="Y2866" s="419" t="n">
        <v>44908</v>
      </c>
      <c r="Z2866" s="418" t="inlineStr">
        <is>
          <t>2022-001347</t>
        </is>
      </c>
      <c r="AA2866" s="418" t="inlineStr"/>
      <c r="AB2866" s="418" t="inlineStr">
        <is>
          <t>បុគ្គលជាប់អាករ</t>
        </is>
      </c>
      <c r="AC2866" s="418" t="inlineStr">
        <is>
          <t>L001-100067123</t>
        </is>
      </c>
      <c r="AD2866" s="418" t="inlineStr">
        <is>
          <t>រីឡាយអេប៊ល សូស អ៊ិនដាសស្រ្ទៀល (ខេមបូឌា)</t>
        </is>
      </c>
      <c r="AE2866" s="455" t="n">
        <v>3577433</v>
      </c>
      <c r="AF2866" s="455" t="n">
        <v>3252212</v>
      </c>
      <c r="AG2866" s="455" t="n">
        <v>0</v>
      </c>
      <c r="AH2866" s="455" t="n">
        <v>0</v>
      </c>
      <c r="AI2866" s="455" t="n">
        <v>325221</v>
      </c>
      <c r="AJ2866" s="455" t="n">
        <v>0</v>
      </c>
      <c r="AK2866" s="455" t="n">
        <v>0</v>
      </c>
      <c r="AL2866" s="455" t="n">
        <v>0</v>
      </c>
      <c r="AM2866" s="455" t="n">
        <v>0</v>
      </c>
      <c r="AN2866" s="455" t="n">
        <v>0</v>
      </c>
      <c r="AO2866" s="455" t="n">
        <v>0</v>
      </c>
      <c r="AP2866" s="455" t="n">
        <v>0</v>
      </c>
      <c r="AQ2866" s="455" t="n">
        <v>0</v>
      </c>
      <c r="AR2866" s="418" t="inlineStr"/>
      <c r="AS2866" s="418" t="inlineStr">
        <is>
          <t>ជួលម៉ាស៊ីនអូសចង្កេះ ម៉ាស៊ីនគុណកាត់អំបោះ</t>
        </is>
      </c>
      <c r="AT2866" s="418" t="inlineStr">
        <is>
          <t>បានប្រកាសពន្ធ</t>
        </is>
      </c>
    </row>
    <row r="2867">
      <c r="A2867" s="417" t="n">
        <v>2858</v>
      </c>
      <c r="B2867" s="418" t="inlineStr">
        <is>
          <t>Service Fee</t>
        </is>
      </c>
      <c r="C2867" s="418" t="inlineStr">
        <is>
          <t>អាន រ៉ុង ហ្ស៊ី យី ឯ.ក</t>
        </is>
      </c>
      <c r="D2867" s="418" t="inlineStr">
        <is>
          <t>L001-902000739</t>
        </is>
      </c>
      <c r="E2867" s="418" t="inlineStr">
        <is>
          <t>202212012</t>
        </is>
      </c>
      <c r="F2867" s="419" t="n">
        <v>44914</v>
      </c>
      <c r="G2867" s="420" t="n">
        <v>2808299</v>
      </c>
      <c r="H2867" s="418" t="n"/>
      <c r="I2867" s="455" t="n">
        <v>2808299</v>
      </c>
      <c r="J2867" s="418">
        <f>IF(L2867&lt;&gt;"",L2867,K2867)</f>
        <v/>
      </c>
      <c r="K2867" s="418">
        <f>IF(AND(T2867=TRUE, U2867=TRUE, V2867=TRUE), IF(W2867&lt;-0.05, "អនុញ្ញាត (អ្នកផ្គត់ផ្គង់ប្រកាសខ្វះ)", "បានប្រកាស (អនុញ្ញាត)"), IF(AND(T2867=FALSE, U2867=FALSE, V2867=FALSE), "ព្យួរទុក (មិនមានទិន្នន័យ)", "ប្រកាសខុស (ព្យួរទុក)"))</f>
        <v/>
      </c>
      <c r="L2867" s="418" t="inlineStr"/>
      <c r="M2867" s="418" t="inlineStr"/>
      <c r="N2867" s="455" t="n"/>
      <c r="O2867" s="455">
        <f>IF(W2867&lt;0,AI2867,I2867)</f>
        <v/>
      </c>
      <c r="P2867" s="455">
        <f>I2867-O2867</f>
        <v/>
      </c>
      <c r="Q2867" s="418" t="n"/>
      <c r="R2867" s="418" t="inlineStr">
        <is>
          <t>202212012</t>
        </is>
      </c>
      <c r="S2867" s="418" t="inlineStr">
        <is>
          <t>202212012</t>
        </is>
      </c>
      <c r="T2867" s="418">
        <f>R2867=S2867</f>
        <v/>
      </c>
      <c r="U2867" s="418">
        <f>AND(MONTH(F2867)=MONTH(Y2867), YEAR(F2867)=YEAR(Y2867))</f>
        <v/>
      </c>
      <c r="V2867" s="418">
        <f>AND(AC2867&lt;&gt;"", 'Company information'!D$4&lt;&gt;"", RIGHT(SUBSTITUTE(AC2867,"-",""),9)=RIGHT(SUBSTITUTE('Company information'!D$4,"-",""),9))</f>
        <v/>
      </c>
      <c r="W2867" s="418">
        <f>AI2867-I2867</f>
        <v/>
      </c>
      <c r="X2867" s="455" t="n"/>
      <c r="Y2867" s="419" t="n">
        <v>44914</v>
      </c>
      <c r="Z2867" s="418" t="inlineStr">
        <is>
          <t>202212012</t>
        </is>
      </c>
      <c r="AA2867" s="418" t="inlineStr"/>
      <c r="AB2867" s="418" t="inlineStr">
        <is>
          <t>បុគ្គលជាប់អាករ</t>
        </is>
      </c>
      <c r="AC2867" s="418" t="inlineStr">
        <is>
          <t>L001-100067123</t>
        </is>
      </c>
      <c r="AD2867" s="418" t="inlineStr">
        <is>
          <t>រីឡាយអេប៊ល សូស អ៊ិនដាសស្រ្ទៀល (ខេមបូឌា)</t>
        </is>
      </c>
      <c r="AE2867" s="455" t="n">
        <v>30891285</v>
      </c>
      <c r="AF2867" s="455" t="n">
        <v>28082986</v>
      </c>
      <c r="AG2867" s="455" t="n">
        <v>0</v>
      </c>
      <c r="AH2867" s="455" t="n">
        <v>0</v>
      </c>
      <c r="AI2867" s="455" t="n">
        <v>2808299</v>
      </c>
      <c r="AJ2867" s="455" t="n">
        <v>0</v>
      </c>
      <c r="AK2867" s="455" t="n">
        <v>0</v>
      </c>
      <c r="AL2867" s="455" t="n">
        <v>0</v>
      </c>
      <c r="AM2867" s="455" t="n">
        <v>0</v>
      </c>
      <c r="AN2867" s="455" t="n">
        <v>0</v>
      </c>
      <c r="AO2867" s="455" t="n">
        <v>0</v>
      </c>
      <c r="AP2867" s="455" t="n">
        <v>0</v>
      </c>
      <c r="AQ2867" s="455" t="n">
        <v>0</v>
      </c>
      <c r="AR2867" s="418" t="inlineStr"/>
      <c r="AS2867" s="418" t="inlineStr">
        <is>
          <t>Marker paper, Pattern paper, Plastic Cover, Hole paper</t>
        </is>
      </c>
      <c r="AT2867" s="418" t="inlineStr">
        <is>
          <t>បានប្រកាសពន្ធ</t>
        </is>
      </c>
    </row>
    <row r="2868">
      <c r="A2868" s="417" t="n">
        <v>2859</v>
      </c>
      <c r="B2868" s="418" t="inlineStr">
        <is>
          <t>Service Fee</t>
        </is>
      </c>
      <c r="C2868" s="418" t="inlineStr">
        <is>
          <t>ថេកឃីង សូវីង ម៉ាស៊ីន</t>
        </is>
      </c>
      <c r="D2868" s="418" t="inlineStr">
        <is>
          <t>K005-100096379</t>
        </is>
      </c>
      <c r="E2868" s="418" t="inlineStr">
        <is>
          <t>TK-22-001546</t>
        </is>
      </c>
      <c r="F2868" s="419" t="n">
        <v>44917</v>
      </c>
      <c r="G2868" s="420" t="n">
        <v>118018</v>
      </c>
      <c r="H2868" s="418" t="n"/>
      <c r="I2868" s="455" t="n">
        <v>118018</v>
      </c>
      <c r="J2868" s="418">
        <f>IF(L2868&lt;&gt;"",L2868,K2868)</f>
        <v/>
      </c>
      <c r="K2868" s="418">
        <f>IF(AND(T2868=TRUE, U2868=TRUE, V2868=TRUE), IF(W2868&lt;-0.05, "អនុញ្ញាត (អ្នកផ្គត់ផ្គង់ប្រកាសខ្វះ)", "បានប្រកាស (អនុញ្ញាត)"), IF(AND(T2868=FALSE, U2868=FALSE, V2868=FALSE), "ព្យួរទុក (មិនមានទិន្នន័យ)", "ប្រកាសខុស (ព្យួរទុក)"))</f>
        <v/>
      </c>
      <c r="L2868" s="418" t="inlineStr"/>
      <c r="M2868" s="418" t="inlineStr"/>
      <c r="N2868" s="455" t="n"/>
      <c r="O2868" s="455">
        <f>IF(W2868&lt;0,AI2868,I2868)</f>
        <v/>
      </c>
      <c r="P2868" s="455">
        <f>I2868-O2868</f>
        <v/>
      </c>
      <c r="Q2868" s="418" t="n"/>
      <c r="R2868" s="418" t="inlineStr">
        <is>
          <t>TK-22-001546</t>
        </is>
      </c>
      <c r="S2868" s="418" t="inlineStr">
        <is>
          <t>TK-22-001546</t>
        </is>
      </c>
      <c r="T2868" s="418">
        <f>R2868=S2868</f>
        <v/>
      </c>
      <c r="U2868" s="418">
        <f>AND(MONTH(F2868)=MONTH(Y2868), YEAR(F2868)=YEAR(Y2868))</f>
        <v/>
      </c>
      <c r="V2868" s="418">
        <f>AND(AC2868&lt;&gt;"", 'Company information'!D$4&lt;&gt;"", RIGHT(SUBSTITUTE(AC2868,"-",""),9)=RIGHT(SUBSTITUTE('Company information'!D$4,"-",""),9))</f>
        <v/>
      </c>
      <c r="W2868" s="418">
        <f>AI2868-I2868</f>
        <v/>
      </c>
      <c r="X2868" s="455" t="n"/>
      <c r="Y2868" s="419" t="n">
        <v>44917</v>
      </c>
      <c r="Z2868" s="418" t="inlineStr">
        <is>
          <t>TK-22-001546</t>
        </is>
      </c>
      <c r="AA2868" s="418" t="inlineStr"/>
      <c r="AB2868" s="418" t="inlineStr">
        <is>
          <t>បុគ្គលជាប់អាករ</t>
        </is>
      </c>
      <c r="AC2868" s="418" t="inlineStr">
        <is>
          <t>L001-100067123</t>
        </is>
      </c>
      <c r="AD2868" s="418" t="inlineStr">
        <is>
          <t>រីឡាយអេប៊ល សូស អ៊ិនដាសស្រ្ទៀល (ខេមបូឌា)</t>
        </is>
      </c>
      <c r="AE2868" s="455" t="n">
        <v>1298200</v>
      </c>
      <c r="AF2868" s="455" t="n">
        <v>1180182</v>
      </c>
      <c r="AG2868" s="455" t="n">
        <v>0</v>
      </c>
      <c r="AH2868" s="455" t="n">
        <v>0</v>
      </c>
      <c r="AI2868" s="455" t="n">
        <v>118018</v>
      </c>
      <c r="AJ2868" s="455" t="n">
        <v>0</v>
      </c>
      <c r="AK2868" s="455" t="n">
        <v>0</v>
      </c>
      <c r="AL2868" s="455" t="n">
        <v>0</v>
      </c>
      <c r="AM2868" s="455" t="n">
        <v>0</v>
      </c>
      <c r="AN2868" s="455" t="n">
        <v>0</v>
      </c>
      <c r="AO2868" s="455" t="n">
        <v>0</v>
      </c>
      <c r="AP2868" s="455" t="n">
        <v>0</v>
      </c>
      <c r="AQ2868" s="455" t="n">
        <v>0</v>
      </c>
      <c r="AR2868" s="418" t="inlineStr"/>
      <c r="AS2868" s="418" t="inlineStr">
        <is>
          <t>ស្រ្ពាយ កាវ</t>
        </is>
      </c>
      <c r="AT2868" s="418" t="inlineStr">
        <is>
          <t>បានប្រកាសពន្ធ</t>
        </is>
      </c>
    </row>
    <row r="2869">
      <c r="A2869" s="417" t="n">
        <v>2860</v>
      </c>
      <c r="B2869" s="418" t="inlineStr">
        <is>
          <t>Construction Materials</t>
        </is>
      </c>
      <c r="C2869" s="418" t="inlineStr">
        <is>
          <t>ថេកឃីង សូវីង ម៉ាស៊ីន</t>
        </is>
      </c>
      <c r="D2869" s="418" t="inlineStr">
        <is>
          <t>K005-100096379</t>
        </is>
      </c>
      <c r="E2869" s="418" t="inlineStr">
        <is>
          <t>TK-22-001543</t>
        </is>
      </c>
      <c r="F2869" s="419" t="n">
        <v>44915</v>
      </c>
      <c r="G2869" s="420" t="n">
        <v>325167</v>
      </c>
      <c r="H2869" s="418" t="n"/>
      <c r="I2869" s="455" t="n">
        <v>325167</v>
      </c>
      <c r="J2869" s="418">
        <f>IF(L2869&lt;&gt;"",L2869,K2869)</f>
        <v/>
      </c>
      <c r="K2869" s="418">
        <f>IF(AND(T2869=TRUE, U2869=TRUE, V2869=TRUE), IF(W2869&lt;-0.05, "អនុញ្ញាត (អ្នកផ្គត់ផ្គង់ប្រកាសខ្វះ)", "បានប្រកាស (អនុញ្ញាត)"), IF(AND(T2869=FALSE, U2869=FALSE, V2869=FALSE), "ព្យួរទុក (មិនមានទិន្នន័យ)", "ប្រកាសខុស (ព្យួរទុក)"))</f>
        <v/>
      </c>
      <c r="L2869" s="418" t="inlineStr"/>
      <c r="M2869" s="418" t="inlineStr"/>
      <c r="N2869" s="455" t="n"/>
      <c r="O2869" s="455">
        <f>IF(W2869&lt;0,AI2869,I2869)</f>
        <v/>
      </c>
      <c r="P2869" s="455">
        <f>I2869-O2869</f>
        <v/>
      </c>
      <c r="Q2869" s="418" t="n"/>
      <c r="R2869" s="418" t="inlineStr">
        <is>
          <t>TK-22-001543</t>
        </is>
      </c>
      <c r="S2869" s="418" t="inlineStr">
        <is>
          <t>TK-22-001543</t>
        </is>
      </c>
      <c r="T2869" s="418">
        <f>R2869=S2869</f>
        <v/>
      </c>
      <c r="U2869" s="418">
        <f>AND(MONTH(F2869)=MONTH(Y2869), YEAR(F2869)=YEAR(Y2869))</f>
        <v/>
      </c>
      <c r="V2869" s="418">
        <f>AND(AC2869&lt;&gt;"", 'Company information'!D$4&lt;&gt;"", RIGHT(SUBSTITUTE(AC2869,"-",""),9)=RIGHT(SUBSTITUTE('Company information'!D$4,"-",""),9))</f>
        <v/>
      </c>
      <c r="W2869" s="418">
        <f>AI2869-I2869</f>
        <v/>
      </c>
      <c r="X2869" s="455" t="n"/>
      <c r="Y2869" s="419" t="n">
        <v>44915</v>
      </c>
      <c r="Z2869" s="418" t="inlineStr">
        <is>
          <t>TK-22-001543</t>
        </is>
      </c>
      <c r="AA2869" s="418" t="inlineStr"/>
      <c r="AB2869" s="418" t="inlineStr">
        <is>
          <t>បុគ្គលជាប់អាករ</t>
        </is>
      </c>
      <c r="AC2869" s="418" t="inlineStr">
        <is>
          <t>L001-100067123</t>
        </is>
      </c>
      <c r="AD2869" s="418" t="inlineStr">
        <is>
          <t>រីឡាយអេប៊ល សូស អ៊ិនដាសស្រ្ទៀល (ខេមបូឌា)</t>
        </is>
      </c>
      <c r="AE2869" s="455" t="n">
        <v>3576840</v>
      </c>
      <c r="AF2869" s="455" t="n">
        <v>3251673</v>
      </c>
      <c r="AG2869" s="455" t="n">
        <v>0</v>
      </c>
      <c r="AH2869" s="455" t="n">
        <v>0</v>
      </c>
      <c r="AI2869" s="455" t="n">
        <v>325167</v>
      </c>
      <c r="AJ2869" s="455" t="n">
        <v>0</v>
      </c>
      <c r="AK2869" s="455" t="n">
        <v>0</v>
      </c>
      <c r="AL2869" s="455" t="n">
        <v>0</v>
      </c>
      <c r="AM2869" s="455" t="n">
        <v>0</v>
      </c>
      <c r="AN2869" s="455" t="n">
        <v>0</v>
      </c>
      <c r="AO2869" s="455" t="n">
        <v>0</v>
      </c>
      <c r="AP2869" s="455" t="n">
        <v>0</v>
      </c>
      <c r="AQ2869" s="455" t="n">
        <v>0</v>
      </c>
      <c r="AR2869" s="418" t="inlineStr"/>
      <c r="AS2869" s="418" t="inlineStr">
        <is>
          <t>ស្រ្ពាយ កាំបិត កន្រ្តៃ</t>
        </is>
      </c>
      <c r="AT2869" s="418" t="inlineStr">
        <is>
          <t>បានប្រកាសពន្ធ</t>
        </is>
      </c>
    </row>
    <row r="2870">
      <c r="A2870" s="417" t="n">
        <v>2861</v>
      </c>
      <c r="B2870" s="418" t="inlineStr">
        <is>
          <t>Construction Material</t>
        </is>
      </c>
      <c r="C2870" s="418" t="inlineStr">
        <is>
          <t>ថេកឃីង សូវីង ម៉ាស៊ីន</t>
        </is>
      </c>
      <c r="D2870" s="418" t="inlineStr">
        <is>
          <t>K005-100096379</t>
        </is>
      </c>
      <c r="E2870" s="418" t="inlineStr">
        <is>
          <t>TK-22-001539</t>
        </is>
      </c>
      <c r="F2870" s="419" t="n">
        <v>44914</v>
      </c>
      <c r="G2870" s="420" t="n">
        <v>165177</v>
      </c>
      <c r="H2870" s="418" t="n"/>
      <c r="I2870" s="455" t="n">
        <v>165177</v>
      </c>
      <c r="J2870" s="418">
        <f>IF(L2870&lt;&gt;"",L2870,K2870)</f>
        <v/>
      </c>
      <c r="K2870" s="418">
        <f>IF(AND(T2870=TRUE, U2870=TRUE, V2870=TRUE), IF(W2870&lt;-0.05, "អនុញ្ញាត (អ្នកផ្គត់ផ្គង់ប្រកាសខ្វះ)", "បានប្រកាស (អនុញ្ញាត)"), IF(AND(T2870=FALSE, U2870=FALSE, V2870=FALSE), "ព្យួរទុក (មិនមានទិន្នន័យ)", "ប្រកាសខុស (ព្យួរទុក)"))</f>
        <v/>
      </c>
      <c r="L2870" s="418" t="inlineStr"/>
      <c r="M2870" s="418" t="inlineStr"/>
      <c r="N2870" s="455" t="n"/>
      <c r="O2870" s="455">
        <f>IF(W2870&lt;0,AI2870,I2870)</f>
        <v/>
      </c>
      <c r="P2870" s="455">
        <f>I2870-O2870</f>
        <v/>
      </c>
      <c r="Q2870" s="418" t="n"/>
      <c r="R2870" s="418" t="inlineStr">
        <is>
          <t>TK-22-001539</t>
        </is>
      </c>
      <c r="S2870" s="418" t="inlineStr">
        <is>
          <t>TK-22-001539</t>
        </is>
      </c>
      <c r="T2870" s="418">
        <f>R2870=S2870</f>
        <v/>
      </c>
      <c r="U2870" s="418">
        <f>AND(MONTH(F2870)=MONTH(Y2870), YEAR(F2870)=YEAR(Y2870))</f>
        <v/>
      </c>
      <c r="V2870" s="418">
        <f>AND(AC2870&lt;&gt;"", 'Company information'!D$4&lt;&gt;"", RIGHT(SUBSTITUTE(AC2870,"-",""),9)=RIGHT(SUBSTITUTE('Company information'!D$4,"-",""),9))</f>
        <v/>
      </c>
      <c r="W2870" s="418">
        <f>AI2870-I2870</f>
        <v/>
      </c>
      <c r="X2870" s="455" t="n"/>
      <c r="Y2870" s="419" t="n">
        <v>44914</v>
      </c>
      <c r="Z2870" s="418" t="inlineStr">
        <is>
          <t>TK-22-001539</t>
        </is>
      </c>
      <c r="AA2870" s="418" t="inlineStr"/>
      <c r="AB2870" s="418" t="inlineStr">
        <is>
          <t>បុគ្គលជាប់អាករ</t>
        </is>
      </c>
      <c r="AC2870" s="418" t="inlineStr">
        <is>
          <t>L001-100067123</t>
        </is>
      </c>
      <c r="AD2870" s="418" t="inlineStr">
        <is>
          <t>រីឡាយអេប៊ល សូស អ៊ិនដាសស្រ្ទៀល (ខេមបូឌា)</t>
        </is>
      </c>
      <c r="AE2870" s="455" t="n">
        <v>1816948</v>
      </c>
      <c r="AF2870" s="455" t="n">
        <v>1651771</v>
      </c>
      <c r="AG2870" s="455" t="n">
        <v>0</v>
      </c>
      <c r="AH2870" s="455" t="n">
        <v>0</v>
      </c>
      <c r="AI2870" s="455" t="n">
        <v>165177</v>
      </c>
      <c r="AJ2870" s="455" t="n">
        <v>0</v>
      </c>
      <c r="AK2870" s="455" t="n">
        <v>0</v>
      </c>
      <c r="AL2870" s="455" t="n">
        <v>0</v>
      </c>
      <c r="AM2870" s="455" t="n">
        <v>0</v>
      </c>
      <c r="AN2870" s="455" t="n">
        <v>0</v>
      </c>
      <c r="AO2870" s="455" t="n">
        <v>0</v>
      </c>
      <c r="AP2870" s="455" t="n">
        <v>0</v>
      </c>
      <c r="AQ2870" s="455" t="n">
        <v>0</v>
      </c>
      <c r="AR2870" s="418" t="inlineStr"/>
      <c r="AS2870" s="418" t="inlineStr">
        <is>
          <t>គ្រឿងបន្លាស់ កាវ​ កាំបិត​ ខ្សែពាន ក្រដាស់ខាត់​ ទឹកលាងខ្សែពាន</t>
        </is>
      </c>
      <c r="AT2870" s="418" t="inlineStr">
        <is>
          <t>បានប្រកាសពន្ធ</t>
        </is>
      </c>
    </row>
    <row r="2871">
      <c r="A2871" s="417" t="n">
        <v>2862</v>
      </c>
      <c r="B2871" s="418" t="inlineStr">
        <is>
          <t>Rental Car</t>
        </is>
      </c>
      <c r="C2871" s="418" t="inlineStr">
        <is>
          <t>ចុង ជាន ហុង យី ព្រីនធីង</t>
        </is>
      </c>
      <c r="D2871" s="418" t="inlineStr">
        <is>
          <t>K010-901903383</t>
        </is>
      </c>
      <c r="E2871" s="418" t="inlineStr">
        <is>
          <t>000079</t>
        </is>
      </c>
      <c r="F2871" s="419" t="n">
        <v>44916</v>
      </c>
      <c r="G2871" s="420" t="n">
        <v>271656</v>
      </c>
      <c r="H2871" s="418" t="n"/>
      <c r="I2871" s="455" t="n">
        <v>271656</v>
      </c>
      <c r="J2871" s="418">
        <f>IF(L2871&lt;&gt;"",L2871,K2871)</f>
        <v/>
      </c>
      <c r="K2871" s="418">
        <f>IF(AND(T2871=TRUE, U2871=TRUE, V2871=TRUE), IF(W2871&lt;-0.05, "អនុញ្ញាត (អ្នកផ្គត់ផ្គង់ប្រកាសខ្វះ)", "បានប្រកាស (អនុញ្ញាត)"), IF(AND(T2871=FALSE, U2871=FALSE, V2871=FALSE), "ព្យួរទុក (មិនមានទិន្នន័យ)", "ប្រកាសខុស (ព្យួរទុក)"))</f>
        <v/>
      </c>
      <c r="L2871" s="418" t="inlineStr"/>
      <c r="M2871" s="418" t="inlineStr"/>
      <c r="N2871" s="455" t="n"/>
      <c r="O2871" s="455">
        <f>IF(W2871&lt;0,AI2871,I2871)</f>
        <v/>
      </c>
      <c r="P2871" s="455">
        <f>I2871-O2871</f>
        <v/>
      </c>
      <c r="Q2871" s="418" t="n"/>
      <c r="R2871" s="418" t="inlineStr">
        <is>
          <t>000079</t>
        </is>
      </c>
      <c r="S2871" s="418" t="inlineStr">
        <is>
          <t>000079</t>
        </is>
      </c>
      <c r="T2871" s="418">
        <f>R2871=S2871</f>
        <v/>
      </c>
      <c r="U2871" s="418">
        <f>AND(MONTH(F2871)=MONTH(Y2871), YEAR(F2871)=YEAR(Y2871))</f>
        <v/>
      </c>
      <c r="V2871" s="418">
        <f>AND(AC2871&lt;&gt;"", 'Company information'!D$4&lt;&gt;"", RIGHT(SUBSTITUTE(AC2871,"-",""),9)=RIGHT(SUBSTITUTE('Company information'!D$4,"-",""),9))</f>
        <v/>
      </c>
      <c r="W2871" s="418">
        <f>AI2871-I2871</f>
        <v/>
      </c>
      <c r="X2871" s="455" t="n"/>
      <c r="Y2871" s="419" t="n">
        <v>44916</v>
      </c>
      <c r="Z2871" s="418" t="inlineStr">
        <is>
          <t>000079</t>
        </is>
      </c>
      <c r="AA2871" s="418" t="inlineStr"/>
      <c r="AB2871" s="418" t="inlineStr">
        <is>
          <t>បុគ្គលជាប់អាករ</t>
        </is>
      </c>
      <c r="AC2871" s="418" t="inlineStr">
        <is>
          <t>L001-100067123</t>
        </is>
      </c>
      <c r="AD2871" s="418" t="inlineStr">
        <is>
          <t>រីឡាយអេប៊ល សូស អ៊ិនដាសស្រ្ទៀល (ខេមបូឌា)</t>
        </is>
      </c>
      <c r="AE2871" s="455" t="n">
        <v>2988216</v>
      </c>
      <c r="AF2871" s="455" t="n">
        <v>2716560</v>
      </c>
      <c r="AG2871" s="455" t="n">
        <v>0</v>
      </c>
      <c r="AH2871" s="455" t="n">
        <v>0</v>
      </c>
      <c r="AI2871" s="455" t="n">
        <v>271656</v>
      </c>
      <c r="AJ2871" s="455" t="n">
        <v>0</v>
      </c>
      <c r="AK2871" s="455" t="n">
        <v>0</v>
      </c>
      <c r="AL2871" s="455" t="n">
        <v>0</v>
      </c>
      <c r="AM2871" s="455" t="n">
        <v>0</v>
      </c>
      <c r="AN2871" s="455" t="n">
        <v>0</v>
      </c>
      <c r="AO2871" s="455" t="n">
        <v>0</v>
      </c>
      <c r="AP2871" s="455" t="n">
        <v>0</v>
      </c>
      <c r="AQ2871" s="455" t="n">
        <v>0</v>
      </c>
      <c r="AR2871" s="418" t="inlineStr"/>
      <c r="AS2871" s="418" t="inlineStr">
        <is>
          <t>ស្ទីកគ័រ</t>
        </is>
      </c>
      <c r="AT2871" s="418" t="inlineStr">
        <is>
          <t>បានប្រកាសពន្ធ</t>
        </is>
      </c>
    </row>
    <row r="2872">
      <c r="A2872" s="417" t="n">
        <v>2863</v>
      </c>
      <c r="B2872" s="418" t="inlineStr">
        <is>
          <t>Transfer charge</t>
        </is>
      </c>
      <c r="C2872" s="418" t="inlineStr">
        <is>
          <t>យីស៊ូ ធេមផ្លេត ក្រាហ្វ ឯ.ក</t>
        </is>
      </c>
      <c r="D2872" s="418" t="inlineStr">
        <is>
          <t>K010-902200360</t>
        </is>
      </c>
      <c r="E2872" s="418" t="inlineStr">
        <is>
          <t>22-0239</t>
        </is>
      </c>
      <c r="F2872" s="419" t="n">
        <v>44922</v>
      </c>
      <c r="G2872" s="420" t="n">
        <v>82280</v>
      </c>
      <c r="H2872" s="418" t="n"/>
      <c r="I2872" s="455" t="n">
        <v>82280</v>
      </c>
      <c r="J2872" s="418">
        <f>IF(L2872&lt;&gt;"",L2872,K2872)</f>
        <v/>
      </c>
      <c r="K2872" s="418">
        <f>IF(AND(T2872=TRUE, U2872=TRUE, V2872=TRUE), IF(W2872&lt;-0.05, "អនុញ្ញាត (អ្នកផ្គត់ផ្គង់ប្រកាសខ្វះ)", "បានប្រកាស (អនុញ្ញាត)"), IF(AND(T2872=FALSE, U2872=FALSE, V2872=FALSE), "ព្យួរទុក (មិនមានទិន្នន័យ)", "ប្រកាសខុស (ព្យួរទុក)"))</f>
        <v/>
      </c>
      <c r="L2872" s="418" t="inlineStr"/>
      <c r="M2872" s="418" t="inlineStr"/>
      <c r="N2872" s="455" t="n"/>
      <c r="O2872" s="455">
        <f>IF(W2872&lt;0,AI2872,I2872)</f>
        <v/>
      </c>
      <c r="P2872" s="455">
        <f>I2872-O2872</f>
        <v/>
      </c>
      <c r="Q2872" s="418" t="n"/>
      <c r="R2872" s="418" t="inlineStr">
        <is>
          <t>22-0239</t>
        </is>
      </c>
      <c r="S2872" s="418" t="inlineStr">
        <is>
          <t>22-0239</t>
        </is>
      </c>
      <c r="T2872" s="418">
        <f>R2872=S2872</f>
        <v/>
      </c>
      <c r="U2872" s="418">
        <f>AND(MONTH(F2872)=MONTH(Y2872), YEAR(F2872)=YEAR(Y2872))</f>
        <v/>
      </c>
      <c r="V2872" s="418">
        <f>AND(AC2872&lt;&gt;"", 'Company information'!D$4&lt;&gt;"", RIGHT(SUBSTITUTE(AC2872,"-",""),9)=RIGHT(SUBSTITUTE('Company information'!D$4,"-",""),9))</f>
        <v/>
      </c>
      <c r="W2872" s="418">
        <f>AI2872-I2872</f>
        <v/>
      </c>
      <c r="X2872" s="455" t="n"/>
      <c r="Y2872" s="419" t="n">
        <v>44767</v>
      </c>
      <c r="Z2872" s="418" t="inlineStr">
        <is>
          <t>22-0239</t>
        </is>
      </c>
      <c r="AA2872" s="418" t="inlineStr"/>
      <c r="AB2872" s="418" t="inlineStr">
        <is>
          <t>ក្រុមហ៊ុនក្រៅប្រទេស</t>
        </is>
      </c>
      <c r="AC2872" s="418" t="inlineStr">
        <is>
          <t>91110105062770668X</t>
        </is>
      </c>
      <c r="AD2872" s="418" t="inlineStr">
        <is>
          <t>ឡូទូសហ្រ្វេត</t>
        </is>
      </c>
      <c r="AE2872" s="455" t="n">
        <v>67289</v>
      </c>
      <c r="AF2872" s="455" t="n">
        <v>61172</v>
      </c>
      <c r="AG2872" s="455" t="n">
        <v>0</v>
      </c>
      <c r="AH2872" s="455" t="n">
        <v>0</v>
      </c>
      <c r="AI2872" s="455" t="n">
        <v>0</v>
      </c>
      <c r="AJ2872" s="455" t="n">
        <v>6117</v>
      </c>
      <c r="AK2872" s="455" t="n">
        <v>0</v>
      </c>
      <c r="AL2872" s="455" t="n">
        <v>0</v>
      </c>
      <c r="AM2872" s="455" t="n">
        <v>0</v>
      </c>
      <c r="AN2872" s="455" t="n">
        <v>0</v>
      </c>
      <c r="AO2872" s="455" t="n">
        <v>0</v>
      </c>
      <c r="AP2872" s="455" t="n">
        <v>0</v>
      </c>
      <c r="AQ2872" s="455" t="n">
        <v>0</v>
      </c>
      <c r="AR2872" s="418" t="inlineStr"/>
      <c r="AS2872" s="418" t="inlineStr">
        <is>
          <t>PROFIT SHARE</t>
        </is>
      </c>
      <c r="AT2872" s="418" t="inlineStr">
        <is>
          <t>បានប្រកាសពន្ធ</t>
        </is>
      </c>
    </row>
    <row r="2873">
      <c r="A2873" s="417" t="n">
        <v>2864</v>
      </c>
      <c r="B2873" s="418" t="inlineStr">
        <is>
          <t>Export Administration Fee, Port Fomality, Service Charge, Overtime Inspcetion, Late Gate Container and Late gate Document</t>
        </is>
      </c>
      <c r="C2873" s="418" t="inlineStr">
        <is>
          <t>ជូយី (ខេមបូឌា)</t>
        </is>
      </c>
      <c r="D2873" s="418" t="inlineStr">
        <is>
          <t>B108-109007050</t>
        </is>
      </c>
      <c r="E2873" s="418" t="inlineStr">
        <is>
          <t>002631</t>
        </is>
      </c>
      <c r="F2873" s="419" t="n">
        <v>44916</v>
      </c>
      <c r="G2873" s="420" t="n">
        <v>107016</v>
      </c>
      <c r="H2873" s="418" t="n"/>
      <c r="I2873" s="455" t="n">
        <v>107016</v>
      </c>
      <c r="J2873" s="418">
        <f>IF(L2873&lt;&gt;"",L2873,K2873)</f>
        <v/>
      </c>
      <c r="K2873" s="418">
        <f>IF(AND(T2873=TRUE, U2873=TRUE, V2873=TRUE), IF(W2873&lt;-0.05, "អនុញ្ញាត (អ្នកផ្គត់ផ្គង់ប្រកាសខ្វះ)", "បានប្រកាស (អនុញ្ញាត)"), IF(AND(T2873=FALSE, U2873=FALSE, V2873=FALSE), "ព្យួរទុក (មិនមានទិន្នន័យ)", "ប្រកាសខុស (ព្យួរទុក)"))</f>
        <v/>
      </c>
      <c r="L2873" s="418" t="inlineStr"/>
      <c r="M2873" s="418" t="inlineStr"/>
      <c r="N2873" s="455" t="n"/>
      <c r="O2873" s="455">
        <f>IF(W2873&lt;0,AI2873,I2873)</f>
        <v/>
      </c>
      <c r="P2873" s="455">
        <f>I2873-O2873</f>
        <v/>
      </c>
      <c r="Q2873" s="418" t="n"/>
      <c r="R2873" s="418" t="inlineStr">
        <is>
          <t>002631</t>
        </is>
      </c>
      <c r="S2873" s="418" t="inlineStr">
        <is>
          <t>002631</t>
        </is>
      </c>
      <c r="T2873" s="418">
        <f>R2873=S2873</f>
        <v/>
      </c>
      <c r="U2873" s="418">
        <f>AND(MONTH(F2873)=MONTH(Y2873), YEAR(F2873)=YEAR(Y2873))</f>
        <v/>
      </c>
      <c r="V2873" s="418">
        <f>AND(AC2873&lt;&gt;"", 'Company information'!D$4&lt;&gt;"", RIGHT(SUBSTITUTE(AC2873,"-",""),9)=RIGHT(SUBSTITUTE('Company information'!D$4,"-",""),9))</f>
        <v/>
      </c>
      <c r="W2873" s="418">
        <f>AI2873-I2873</f>
        <v/>
      </c>
      <c r="X2873" s="455" t="n"/>
      <c r="Y2873" s="419" t="n">
        <v>44875</v>
      </c>
      <c r="Z2873" s="418" t="inlineStr">
        <is>
          <t>002631</t>
        </is>
      </c>
      <c r="AA2873" s="418" t="inlineStr"/>
      <c r="AB2873" s="418" t="inlineStr">
        <is>
          <t>បុគ្គលជាប់អាករ</t>
        </is>
      </c>
      <c r="AC2873" s="418" t="inlineStr">
        <is>
          <t>L001-100191762</t>
        </is>
      </c>
      <c r="AD2873" s="418" t="inlineStr">
        <is>
          <t>ស៊ីដាប់បែលយូខេអេជ ហ្គាមេន (ខេមបូឌា) លីមីធីត</t>
        </is>
      </c>
      <c r="AE2873" s="455" t="n">
        <v>1048432</v>
      </c>
      <c r="AF2873" s="455" t="n">
        <v>953120</v>
      </c>
      <c r="AG2873" s="455" t="n">
        <v>0</v>
      </c>
      <c r="AH2873" s="455" t="n">
        <v>0</v>
      </c>
      <c r="AI2873" s="455" t="n">
        <v>95312</v>
      </c>
      <c r="AJ2873" s="455" t="n">
        <v>0</v>
      </c>
      <c r="AK2873" s="455" t="n">
        <v>0</v>
      </c>
      <c r="AL2873" s="455" t="n">
        <v>0</v>
      </c>
      <c r="AM2873" s="455" t="n">
        <v>0</v>
      </c>
      <c r="AN2873" s="455" t="n">
        <v>0</v>
      </c>
      <c r="AO2873" s="455" t="n">
        <v>0</v>
      </c>
      <c r="AP2873" s="455" t="n">
        <v>0</v>
      </c>
      <c r="AQ2873" s="455" t="n">
        <v>0</v>
      </c>
      <c r="AR2873" s="418" t="inlineStr"/>
      <c r="AS2873" s="418" t="inlineStr">
        <is>
          <t>Trucking</t>
        </is>
      </c>
      <c r="AT2873" s="418" t="inlineStr">
        <is>
          <t>បានប្រកាសពន្ធ</t>
        </is>
      </c>
    </row>
    <row r="2874">
      <c r="A2874" s="417" t="n">
        <v>2865</v>
      </c>
      <c r="B2874" s="418" t="inlineStr">
        <is>
          <t>Transfer charge</t>
        </is>
      </c>
      <c r="C2874" s="418" t="inlineStr">
        <is>
          <t>ជូយី (ខេមបូឌា)</t>
        </is>
      </c>
      <c r="D2874" s="418" t="inlineStr">
        <is>
          <t>B108-109007050</t>
        </is>
      </c>
      <c r="E2874" s="418" t="inlineStr">
        <is>
          <t>002605</t>
        </is>
      </c>
      <c r="F2874" s="419" t="n">
        <v>44910</v>
      </c>
      <c r="G2874" s="420" t="n">
        <v>161484</v>
      </c>
      <c r="H2874" s="418" t="n"/>
      <c r="I2874" s="455" t="n">
        <v>161484</v>
      </c>
      <c r="J2874" s="418">
        <f>IF(L2874&lt;&gt;"",L2874,K2874)</f>
        <v/>
      </c>
      <c r="K2874" s="418">
        <f>IF(AND(T2874=TRUE, U2874=TRUE, V2874=TRUE), IF(W2874&lt;-0.05, "អនុញ្ញាត (អ្នកផ្គត់ផ្គង់ប្រកាសខ្វះ)", "បានប្រកាស (អនុញ្ញាត)"), IF(AND(T2874=FALSE, U2874=FALSE, V2874=FALSE), "ព្យួរទុក (មិនមានទិន្នន័យ)", "ប្រកាសខុស (ព្យួរទុក)"))</f>
        <v/>
      </c>
      <c r="L2874" s="418" t="inlineStr"/>
      <c r="M2874" s="418" t="inlineStr"/>
      <c r="N2874" s="455" t="n"/>
      <c r="O2874" s="455">
        <f>IF(W2874&lt;0,AI2874,I2874)</f>
        <v/>
      </c>
      <c r="P2874" s="455">
        <f>I2874-O2874</f>
        <v/>
      </c>
      <c r="Q2874" s="418" t="n"/>
      <c r="R2874" s="418" t="inlineStr">
        <is>
          <t>002605</t>
        </is>
      </c>
      <c r="S2874" s="418" t="inlineStr">
        <is>
          <t>002605</t>
        </is>
      </c>
      <c r="T2874" s="418">
        <f>R2874=S2874</f>
        <v/>
      </c>
      <c r="U2874" s="418">
        <f>AND(MONTH(F2874)=MONTH(Y2874), YEAR(F2874)=YEAR(Y2874))</f>
        <v/>
      </c>
      <c r="V2874" s="418">
        <f>AND(AC2874&lt;&gt;"", 'Company information'!D$4&lt;&gt;"", RIGHT(SUBSTITUTE(AC2874,"-",""),9)=RIGHT(SUBSTITUTE('Company information'!D$4,"-",""),9))</f>
        <v/>
      </c>
      <c r="W2874" s="418">
        <f>AI2874-I2874</f>
        <v/>
      </c>
      <c r="X2874" s="455" t="n"/>
      <c r="Y2874" s="419" t="n">
        <v>44868</v>
      </c>
      <c r="Z2874" s="418" t="inlineStr">
        <is>
          <t>002605</t>
        </is>
      </c>
      <c r="AA2874" s="418" t="inlineStr"/>
      <c r="AB2874" s="418" t="inlineStr">
        <is>
          <t>បុគ្គលជាប់អាករ</t>
        </is>
      </c>
      <c r="AC2874" s="418" t="inlineStr">
        <is>
          <t>L001-901501399</t>
        </is>
      </c>
      <c r="AD2874" s="418" t="inlineStr">
        <is>
          <t>អេផិច អ៊ិនធើណេសិនណល (ខេមបូឌា) អិលធីឌី</t>
        </is>
      </c>
      <c r="AE2874" s="455" t="n">
        <v>3052654</v>
      </c>
      <c r="AF2874" s="455" t="n">
        <v>2775140</v>
      </c>
      <c r="AG2874" s="455" t="n">
        <v>0</v>
      </c>
      <c r="AH2874" s="455" t="n">
        <v>0</v>
      </c>
      <c r="AI2874" s="455" t="n">
        <v>277514</v>
      </c>
      <c r="AJ2874" s="455" t="n">
        <v>0</v>
      </c>
      <c r="AK2874" s="455" t="n">
        <v>0</v>
      </c>
      <c r="AL2874" s="455" t="n">
        <v>0</v>
      </c>
      <c r="AM2874" s="455" t="n">
        <v>0</v>
      </c>
      <c r="AN2874" s="455" t="n">
        <v>0</v>
      </c>
      <c r="AO2874" s="455" t="n">
        <v>0</v>
      </c>
      <c r="AP2874" s="455" t="n">
        <v>0</v>
      </c>
      <c r="AQ2874" s="455" t="n">
        <v>0</v>
      </c>
      <c r="AR2874" s="418" t="inlineStr"/>
      <c r="AS2874" s="418" t="inlineStr">
        <is>
          <t>Trucking</t>
        </is>
      </c>
      <c r="AT2874" s="418" t="inlineStr">
        <is>
          <t>បានប្រកាសពន្ធ</t>
        </is>
      </c>
    </row>
    <row r="2875">
      <c r="A2875" s="417" t="n">
        <v>2866</v>
      </c>
      <c r="B2875" s="418" t="inlineStr">
        <is>
          <t>Transfer charge</t>
        </is>
      </c>
      <c r="C2875" s="418" t="inlineStr">
        <is>
          <t>ហ្វេដិច អិចប្រេស (ខេមបូឌា) ឯ.ក</t>
        </is>
      </c>
      <c r="D2875" s="418" t="inlineStr">
        <is>
          <t>K003-902102378</t>
        </is>
      </c>
      <c r="E2875" s="418" t="inlineStr">
        <is>
          <t>122000422</t>
        </is>
      </c>
      <c r="F2875" s="419" t="n">
        <v>44921</v>
      </c>
      <c r="G2875" s="420" t="n">
        <v>509177</v>
      </c>
      <c r="H2875" s="418" t="n"/>
      <c r="I2875" s="455" t="n">
        <v>509177</v>
      </c>
      <c r="J2875" s="418">
        <f>IF(L2875&lt;&gt;"",L2875,K2875)</f>
        <v/>
      </c>
      <c r="K2875" s="418">
        <f>IF(AND(T2875=TRUE, U2875=TRUE, V2875=TRUE), IF(W2875&lt;-0.05, "អនុញ្ញាត (អ្នកផ្គត់ផ្គង់ប្រកាសខ្វះ)", "បានប្រកាស (អនុញ្ញាត)"), IF(AND(T2875=FALSE, U2875=FALSE, V2875=FALSE), "ព្យួរទុក (មិនមានទិន្នន័យ)", "ប្រកាសខុស (ព្យួរទុក)"))</f>
        <v/>
      </c>
      <c r="L2875" s="418" t="inlineStr"/>
      <c r="M2875" s="418" t="inlineStr"/>
      <c r="N2875" s="455" t="n"/>
      <c r="O2875" s="455">
        <f>IF(W2875&lt;0,AI2875,I2875)</f>
        <v/>
      </c>
      <c r="P2875" s="455">
        <f>I2875-O2875</f>
        <v/>
      </c>
      <c r="Q2875" s="418" t="n"/>
      <c r="R2875" s="418" t="inlineStr">
        <is>
          <t>122000422</t>
        </is>
      </c>
      <c r="S2875" s="418" t="inlineStr">
        <is>
          <t>122000422</t>
        </is>
      </c>
      <c r="T2875" s="418">
        <f>R2875=S2875</f>
        <v/>
      </c>
      <c r="U2875" s="418">
        <f>AND(MONTH(F2875)=MONTH(Y2875), YEAR(F2875)=YEAR(Y2875))</f>
        <v/>
      </c>
      <c r="V2875" s="418">
        <f>AND(AC2875&lt;&gt;"", 'Company information'!D$4&lt;&gt;"", RIGHT(SUBSTITUTE(AC2875,"-",""),9)=RIGHT(SUBSTITUTE('Company information'!D$4,"-",""),9))</f>
        <v/>
      </c>
      <c r="W2875" s="418">
        <f>AI2875-I2875</f>
        <v/>
      </c>
      <c r="X2875" s="455" t="n"/>
      <c r="Y2875" s="419" t="n">
        <v>44921</v>
      </c>
      <c r="Z2875" s="418" t="inlineStr">
        <is>
          <t>122000422</t>
        </is>
      </c>
      <c r="AA2875" s="418" t="inlineStr"/>
      <c r="AB2875" s="418" t="inlineStr">
        <is>
          <t>បុគ្គលជាប់អាករ</t>
        </is>
      </c>
      <c r="AC2875" s="418" t="inlineStr">
        <is>
          <t>L001-100067123</t>
        </is>
      </c>
      <c r="AD2875" s="418" t="inlineStr">
        <is>
          <t>រីឡាយអេប៊ល សូស អ៊ិនដាសស្រ្ទៀល (ខេមបូឌា)</t>
        </is>
      </c>
      <c r="AE2875" s="455" t="n">
        <v>5600947</v>
      </c>
      <c r="AF2875" s="455" t="n">
        <v>5091770</v>
      </c>
      <c r="AG2875" s="455" t="n">
        <v>0</v>
      </c>
      <c r="AH2875" s="455" t="n">
        <v>0</v>
      </c>
      <c r="AI2875" s="455" t="n">
        <v>509177</v>
      </c>
      <c r="AJ2875" s="455" t="n">
        <v>0</v>
      </c>
      <c r="AK2875" s="455" t="n">
        <v>0</v>
      </c>
      <c r="AL2875" s="455" t="n">
        <v>0</v>
      </c>
      <c r="AM2875" s="455" t="n">
        <v>0</v>
      </c>
      <c r="AN2875" s="455" t="n">
        <v>0</v>
      </c>
      <c r="AO2875" s="455" t="n">
        <v>0</v>
      </c>
      <c r="AP2875" s="455" t="n">
        <v>0</v>
      </c>
      <c r="AQ2875" s="455" t="n">
        <v>0</v>
      </c>
      <c r="AR2875" s="418" t="inlineStr"/>
      <c r="AS2875" s="418" t="inlineStr">
        <is>
          <t>Freight &amp; Associated Surcharges</t>
        </is>
      </c>
      <c r="AT2875" s="418" t="inlineStr">
        <is>
          <t>បានប្រកាសពន្ធ</t>
        </is>
      </c>
    </row>
    <row r="2876">
      <c r="A2876" s="417" t="n">
        <v>2867</v>
      </c>
      <c r="B2876" s="418" t="inlineStr">
        <is>
          <t>Medical on May 2024</t>
        </is>
      </c>
      <c r="C2876" s="418" t="inlineStr">
        <is>
          <t>ហ្វេដិច អិចប្រេស (ខេមបូឌា) ឯ.ក</t>
        </is>
      </c>
      <c r="D2876" s="418" t="inlineStr">
        <is>
          <t>K003-902102378</t>
        </is>
      </c>
      <c r="E2876" s="418" t="inlineStr">
        <is>
          <t>122000371</t>
        </is>
      </c>
      <c r="F2876" s="419" t="n">
        <v>44914</v>
      </c>
      <c r="G2876" s="420" t="n">
        <v>439522</v>
      </c>
      <c r="H2876" s="418" t="n"/>
      <c r="I2876" s="455" t="n">
        <v>439522</v>
      </c>
      <c r="J2876" s="418">
        <f>IF(L2876&lt;&gt;"",L2876,K2876)</f>
        <v/>
      </c>
      <c r="K2876" s="418">
        <f>IF(AND(T2876=TRUE, U2876=TRUE, V2876=TRUE), IF(W2876&lt;-0.05, "អនុញ្ញាត (អ្នកផ្គត់ផ្គង់ប្រកាសខ្វះ)", "បានប្រកាស (អនុញ្ញាត)"), IF(AND(T2876=FALSE, U2876=FALSE, V2876=FALSE), "ព្យួរទុក (មិនមានទិន្នន័យ)", "ប្រកាសខុស (ព្យួរទុក)"))</f>
        <v/>
      </c>
      <c r="L2876" s="418" t="inlineStr"/>
      <c r="M2876" s="418" t="inlineStr"/>
      <c r="N2876" s="455" t="n"/>
      <c r="O2876" s="455">
        <f>IF(W2876&lt;0,AI2876,I2876)</f>
        <v/>
      </c>
      <c r="P2876" s="455">
        <f>I2876-O2876</f>
        <v/>
      </c>
      <c r="Q2876" s="418" t="n"/>
      <c r="R2876" s="418" t="inlineStr">
        <is>
          <t>122000371</t>
        </is>
      </c>
      <c r="S2876" s="418" t="inlineStr">
        <is>
          <t>122000371</t>
        </is>
      </c>
      <c r="T2876" s="418">
        <f>R2876=S2876</f>
        <v/>
      </c>
      <c r="U2876" s="418">
        <f>AND(MONTH(F2876)=MONTH(Y2876), YEAR(F2876)=YEAR(Y2876))</f>
        <v/>
      </c>
      <c r="V2876" s="418">
        <f>AND(AC2876&lt;&gt;"", 'Company information'!D$4&lt;&gt;"", RIGHT(SUBSTITUTE(AC2876,"-",""),9)=RIGHT(SUBSTITUTE('Company information'!D$4,"-",""),9))</f>
        <v/>
      </c>
      <c r="W2876" s="418">
        <f>AI2876-I2876</f>
        <v/>
      </c>
      <c r="X2876" s="455" t="n"/>
      <c r="Y2876" s="419" t="n">
        <v>44914</v>
      </c>
      <c r="Z2876" s="418" t="inlineStr">
        <is>
          <t>122000371</t>
        </is>
      </c>
      <c r="AA2876" s="418" t="inlineStr"/>
      <c r="AB2876" s="418" t="inlineStr">
        <is>
          <t>បុគ្គលជាប់អាករ</t>
        </is>
      </c>
      <c r="AC2876" s="418" t="inlineStr">
        <is>
          <t>L001-100067123</t>
        </is>
      </c>
      <c r="AD2876" s="418" t="inlineStr">
        <is>
          <t>រីឡាយអេប៊ល សូស អ៊ិនដាសស្រ្ទៀល (ខេមបូឌា)</t>
        </is>
      </c>
      <c r="AE2876" s="455" t="n">
        <v>4834738</v>
      </c>
      <c r="AF2876" s="455" t="n">
        <v>4395216</v>
      </c>
      <c r="AG2876" s="455" t="n">
        <v>0</v>
      </c>
      <c r="AH2876" s="455" t="n">
        <v>0</v>
      </c>
      <c r="AI2876" s="455" t="n">
        <v>439522</v>
      </c>
      <c r="AJ2876" s="455" t="n">
        <v>0</v>
      </c>
      <c r="AK2876" s="455" t="n">
        <v>0</v>
      </c>
      <c r="AL2876" s="455" t="n">
        <v>0</v>
      </c>
      <c r="AM2876" s="455" t="n">
        <v>0</v>
      </c>
      <c r="AN2876" s="455" t="n">
        <v>0</v>
      </c>
      <c r="AO2876" s="455" t="n">
        <v>0</v>
      </c>
      <c r="AP2876" s="455" t="n">
        <v>0</v>
      </c>
      <c r="AQ2876" s="455" t="n">
        <v>0</v>
      </c>
      <c r="AR2876" s="418" t="inlineStr"/>
      <c r="AS2876" s="418" t="inlineStr">
        <is>
          <t>Freight &amp; Associated Surcharges</t>
        </is>
      </c>
      <c r="AT2876" s="418" t="inlineStr">
        <is>
          <t>បានប្រកាសពន្ធ</t>
        </is>
      </c>
    </row>
    <row r="2877">
      <c r="A2877" s="417" t="n">
        <v>2868</v>
      </c>
      <c r="B2877" s="418" t="inlineStr">
        <is>
          <t>Medical on May 2024</t>
        </is>
      </c>
      <c r="C2877" s="418" t="inlineStr">
        <is>
          <t>ហ្វេដិច អិចប្រេស (ខេមបូឌា) ឯ.ក</t>
        </is>
      </c>
      <c r="D2877" s="418" t="inlineStr">
        <is>
          <t>K003-902102378</t>
        </is>
      </c>
      <c r="E2877" s="418" t="inlineStr">
        <is>
          <t>122000321</t>
        </is>
      </c>
      <c r="F2877" s="419" t="n">
        <v>44907</v>
      </c>
      <c r="G2877" s="420" t="n">
        <v>377603</v>
      </c>
      <c r="H2877" s="418" t="n"/>
      <c r="I2877" s="455" t="n">
        <v>377603</v>
      </c>
      <c r="J2877" s="418">
        <f>IF(L2877&lt;&gt;"",L2877,K2877)</f>
        <v/>
      </c>
      <c r="K2877" s="418">
        <f>IF(AND(T2877=TRUE, U2877=TRUE, V2877=TRUE), IF(W2877&lt;-0.05, "អនុញ្ញាត (អ្នកផ្គត់ផ្គង់ប្រកាសខ្វះ)", "បានប្រកាស (អនុញ្ញាត)"), IF(AND(T2877=FALSE, U2877=FALSE, V2877=FALSE), "ព្យួរទុក (មិនមានទិន្នន័យ)", "ប្រកាសខុស (ព្យួរទុក)"))</f>
        <v/>
      </c>
      <c r="L2877" s="418" t="inlineStr"/>
      <c r="M2877" s="418" t="inlineStr"/>
      <c r="N2877" s="455" t="n"/>
      <c r="O2877" s="455">
        <f>IF(W2877&lt;0,AI2877,I2877)</f>
        <v/>
      </c>
      <c r="P2877" s="455">
        <f>I2877-O2877</f>
        <v/>
      </c>
      <c r="Q2877" s="418" t="n"/>
      <c r="R2877" s="418" t="inlineStr">
        <is>
          <t>122000321</t>
        </is>
      </c>
      <c r="S2877" s="418" t="inlineStr">
        <is>
          <t>122000321</t>
        </is>
      </c>
      <c r="T2877" s="418">
        <f>R2877=S2877</f>
        <v/>
      </c>
      <c r="U2877" s="418">
        <f>AND(MONTH(F2877)=MONTH(Y2877), YEAR(F2877)=YEAR(Y2877))</f>
        <v/>
      </c>
      <c r="V2877" s="418">
        <f>AND(AC2877&lt;&gt;"", 'Company information'!D$4&lt;&gt;"", RIGHT(SUBSTITUTE(AC2877,"-",""),9)=RIGHT(SUBSTITUTE('Company information'!D$4,"-",""),9))</f>
        <v/>
      </c>
      <c r="W2877" s="418">
        <f>AI2877-I2877</f>
        <v/>
      </c>
      <c r="X2877" s="455" t="n"/>
      <c r="Y2877" s="419" t="n">
        <v>44907</v>
      </c>
      <c r="Z2877" s="418" t="inlineStr">
        <is>
          <t>122000321</t>
        </is>
      </c>
      <c r="AA2877" s="418" t="inlineStr"/>
      <c r="AB2877" s="418" t="inlineStr">
        <is>
          <t>បុគ្គលជាប់អាករ</t>
        </is>
      </c>
      <c r="AC2877" s="418" t="inlineStr">
        <is>
          <t>L001-100067123</t>
        </is>
      </c>
      <c r="AD2877" s="418" t="inlineStr">
        <is>
          <t>រីឡាយអេប៊ល សូស អ៊ិនដាសស្រ្ទៀល (ខេមបូឌា)</t>
        </is>
      </c>
      <c r="AE2877" s="455" t="n">
        <v>4153629</v>
      </c>
      <c r="AF2877" s="455" t="n">
        <v>3776026</v>
      </c>
      <c r="AG2877" s="455" t="n">
        <v>0</v>
      </c>
      <c r="AH2877" s="455" t="n">
        <v>0</v>
      </c>
      <c r="AI2877" s="455" t="n">
        <v>377603</v>
      </c>
      <c r="AJ2877" s="455" t="n">
        <v>0</v>
      </c>
      <c r="AK2877" s="455" t="n">
        <v>0</v>
      </c>
      <c r="AL2877" s="455" t="n">
        <v>0</v>
      </c>
      <c r="AM2877" s="455" t="n">
        <v>0</v>
      </c>
      <c r="AN2877" s="455" t="n">
        <v>0</v>
      </c>
      <c r="AO2877" s="455" t="n">
        <v>0</v>
      </c>
      <c r="AP2877" s="455" t="n">
        <v>0</v>
      </c>
      <c r="AQ2877" s="455" t="n">
        <v>0</v>
      </c>
      <c r="AR2877" s="418" t="inlineStr"/>
      <c r="AS2877" s="418" t="inlineStr">
        <is>
          <t>Freight &amp; Associated Surcharges</t>
        </is>
      </c>
      <c r="AT2877" s="418" t="inlineStr">
        <is>
          <t>បានប្រកាសពន្ធ</t>
        </is>
      </c>
    </row>
    <row r="2878">
      <c r="A2878" s="417" t="n">
        <v>2869</v>
      </c>
      <c r="B2878" s="418" t="inlineStr">
        <is>
          <t>Rental Car</t>
        </is>
      </c>
      <c r="C2878" s="418" t="inlineStr">
        <is>
          <t>ហ្វេដិច អិចប្រេស (ខេមបូឌា) ឯ.ក</t>
        </is>
      </c>
      <c r="D2878" s="418" t="inlineStr">
        <is>
          <t>K003-902102378</t>
        </is>
      </c>
      <c r="E2878" s="418" t="inlineStr">
        <is>
          <t>122000273</t>
        </is>
      </c>
      <c r="F2878" s="419" t="n">
        <v>44693</v>
      </c>
      <c r="G2878" s="420" t="n">
        <v>827096</v>
      </c>
      <c r="H2878" s="418" t="n"/>
      <c r="I2878" s="455" t="n">
        <v>827096</v>
      </c>
      <c r="J2878" s="418">
        <f>IF(L2878&lt;&gt;"",L2878,K2878)</f>
        <v/>
      </c>
      <c r="K2878" s="418">
        <f>IF(AND(T2878=TRUE, U2878=TRUE, V2878=TRUE), IF(W2878&lt;-0.05, "អនុញ្ញាត (អ្នកផ្គត់ផ្គង់ប្រកាសខ្វះ)", "បានប្រកាស (អនុញ្ញាត)"), IF(AND(T2878=FALSE, U2878=FALSE, V2878=FALSE), "ព្យួរទុក (មិនមានទិន្នន័យ)", "ប្រកាសខុស (ព្យួរទុក)"))</f>
        <v/>
      </c>
      <c r="L2878" s="418" t="inlineStr"/>
      <c r="M2878" s="418" t="inlineStr"/>
      <c r="N2878" s="455" t="n"/>
      <c r="O2878" s="455">
        <f>IF(W2878&lt;0,AI2878,I2878)</f>
        <v/>
      </c>
      <c r="P2878" s="455">
        <f>I2878-O2878</f>
        <v/>
      </c>
      <c r="Q2878" s="418" t="n"/>
      <c r="R2878" s="418" t="inlineStr">
        <is>
          <t>122000273</t>
        </is>
      </c>
      <c r="S2878" s="418" t="inlineStr">
        <is>
          <t>122000273</t>
        </is>
      </c>
      <c r="T2878" s="418">
        <f>R2878=S2878</f>
        <v/>
      </c>
      <c r="U2878" s="418">
        <f>AND(MONTH(F2878)=MONTH(Y2878), YEAR(F2878)=YEAR(Y2878))</f>
        <v/>
      </c>
      <c r="V2878" s="418">
        <f>AND(AC2878&lt;&gt;"", 'Company information'!D$4&lt;&gt;"", RIGHT(SUBSTITUTE(AC2878,"-",""),9)=RIGHT(SUBSTITUTE('Company information'!D$4,"-",""),9))</f>
        <v/>
      </c>
      <c r="W2878" s="418">
        <f>AI2878-I2878</f>
        <v/>
      </c>
      <c r="X2878" s="455" t="n"/>
      <c r="Y2878" s="419" t="n">
        <v>44900</v>
      </c>
      <c r="Z2878" s="418" t="inlineStr">
        <is>
          <t>122000273</t>
        </is>
      </c>
      <c r="AA2878" s="418" t="inlineStr"/>
      <c r="AB2878" s="418" t="inlineStr">
        <is>
          <t>បុគ្គលជាប់អាករ</t>
        </is>
      </c>
      <c r="AC2878" s="418" t="inlineStr">
        <is>
          <t>L001-100067123</t>
        </is>
      </c>
      <c r="AD2878" s="418" t="inlineStr">
        <is>
          <t>រីឡាយអេប៊ល សូស អ៊ិនដាសស្រ្ទៀល (ខេមបូឌា)</t>
        </is>
      </c>
      <c r="AE2878" s="455" t="n">
        <v>9098057</v>
      </c>
      <c r="AF2878" s="455" t="n">
        <v>8270961</v>
      </c>
      <c r="AG2878" s="455" t="n">
        <v>0</v>
      </c>
      <c r="AH2878" s="455" t="n">
        <v>0</v>
      </c>
      <c r="AI2878" s="455" t="n">
        <v>827096</v>
      </c>
      <c r="AJ2878" s="455" t="n">
        <v>0</v>
      </c>
      <c r="AK2878" s="455" t="n">
        <v>0</v>
      </c>
      <c r="AL2878" s="455" t="n">
        <v>0</v>
      </c>
      <c r="AM2878" s="455" t="n">
        <v>0</v>
      </c>
      <c r="AN2878" s="455" t="n">
        <v>0</v>
      </c>
      <c r="AO2878" s="455" t="n">
        <v>0</v>
      </c>
      <c r="AP2878" s="455" t="n">
        <v>0</v>
      </c>
      <c r="AQ2878" s="455" t="n">
        <v>0</v>
      </c>
      <c r="AR2878" s="418" t="inlineStr"/>
      <c r="AS2878" s="418" t="inlineStr">
        <is>
          <t>Freight &amp; Associated Surcharges</t>
        </is>
      </c>
      <c r="AT2878" s="418" t="inlineStr">
        <is>
          <t>បានប្រកាសពន្ធ</t>
        </is>
      </c>
    </row>
    <row r="2879">
      <c r="A2879" s="417" t="n">
        <v>2870</v>
      </c>
      <c r="B2879" s="418" t="inlineStr">
        <is>
          <t>Rental Car</t>
        </is>
      </c>
      <c r="C2879" s="418" t="inlineStr">
        <is>
          <t>ប្យួរ៉ូ វេរីតាស (ខេមបូឌា) លីមីធីត</t>
        </is>
      </c>
      <c r="D2879" s="418" t="inlineStr">
        <is>
          <t>L001-107024462</t>
        </is>
      </c>
      <c r="E2879" s="418" t="inlineStr">
        <is>
          <t>50262838</t>
        </is>
      </c>
      <c r="F2879" s="419" t="n">
        <v>44912</v>
      </c>
      <c r="G2879" s="420" t="n">
        <v>34532</v>
      </c>
      <c r="H2879" s="418" t="n"/>
      <c r="I2879" s="455" t="n">
        <v>34532</v>
      </c>
      <c r="J2879" s="418">
        <f>IF(L2879&lt;&gt;"",L2879,K2879)</f>
        <v/>
      </c>
      <c r="K2879" s="418">
        <f>IF(AND(T2879=TRUE, U2879=TRUE, V2879=TRUE), IF(W2879&lt;-0.05, "អនុញ្ញាត (អ្នកផ្គត់ផ្គង់ប្រកាសខ្វះ)", "បានប្រកាស (អនុញ្ញាត)"), IF(AND(T2879=FALSE, U2879=FALSE, V2879=FALSE), "ព្យួរទុក (មិនមានទិន្នន័យ)", "ប្រកាសខុស (ព្យួរទុក)"))</f>
        <v/>
      </c>
      <c r="L2879" s="418" t="inlineStr"/>
      <c r="M2879" s="418" t="inlineStr"/>
      <c r="N2879" s="455" t="n"/>
      <c r="O2879" s="455">
        <f>IF(W2879&lt;0,AI2879,I2879)</f>
        <v/>
      </c>
      <c r="P2879" s="455">
        <f>I2879-O2879</f>
        <v/>
      </c>
      <c r="Q2879" s="418" t="n"/>
      <c r="R2879" s="418" t="inlineStr">
        <is>
          <t>50262838</t>
        </is>
      </c>
      <c r="S2879" s="418" t="inlineStr">
        <is>
          <t>50262838</t>
        </is>
      </c>
      <c r="T2879" s="418">
        <f>R2879=S2879</f>
        <v/>
      </c>
      <c r="U2879" s="418">
        <f>AND(MONTH(F2879)=MONTH(Y2879), YEAR(F2879)=YEAR(Y2879))</f>
        <v/>
      </c>
      <c r="V2879" s="418">
        <f>AND(AC2879&lt;&gt;"", 'Company information'!D$4&lt;&gt;"", RIGHT(SUBSTITUTE(AC2879,"-",""),9)=RIGHT(SUBSTITUTE('Company information'!D$4,"-",""),9))</f>
        <v/>
      </c>
      <c r="W2879" s="418">
        <f>AI2879-I2879</f>
        <v/>
      </c>
      <c r="X2879" s="455" t="n"/>
      <c r="Y2879" s="419" t="n">
        <v>44912</v>
      </c>
      <c r="Z2879" s="418" t="inlineStr">
        <is>
          <t>50262838</t>
        </is>
      </c>
      <c r="AA2879" s="418" t="inlineStr"/>
      <c r="AB2879" s="418" t="inlineStr">
        <is>
          <t>បុគ្គលជាប់អាករ</t>
        </is>
      </c>
      <c r="AC2879" s="418" t="inlineStr">
        <is>
          <t>L001-100067123</t>
        </is>
      </c>
      <c r="AD2879" s="418" t="inlineStr">
        <is>
          <t>រីឡាយអេប៊ល សូស អ៊ិនដាសស្រ្ទៀល (ខេមបូឌា)</t>
        </is>
      </c>
      <c r="AE2879" s="455" t="n">
        <v>379856</v>
      </c>
      <c r="AF2879" s="455" t="n">
        <v>345324</v>
      </c>
      <c r="AG2879" s="455" t="n">
        <v>0</v>
      </c>
      <c r="AH2879" s="455" t="n">
        <v>0</v>
      </c>
      <c r="AI2879" s="455" t="n">
        <v>34532</v>
      </c>
      <c r="AJ2879" s="455" t="n">
        <v>0</v>
      </c>
      <c r="AK2879" s="455" t="n">
        <v>0</v>
      </c>
      <c r="AL2879" s="455" t="n">
        <v>0</v>
      </c>
      <c r="AM2879" s="455" t="n">
        <v>0</v>
      </c>
      <c r="AN2879" s="455" t="n">
        <v>0</v>
      </c>
      <c r="AO2879" s="455" t="n">
        <v>0</v>
      </c>
      <c r="AP2879" s="455" t="n">
        <v>0</v>
      </c>
      <c r="AQ2879" s="455" t="n">
        <v>0</v>
      </c>
      <c r="AR2879" s="418" t="inlineStr"/>
      <c r="AS2879" s="418" t="inlineStr">
        <is>
          <t>ចំនូលបានមកពីការលក់</t>
        </is>
      </c>
      <c r="AT2879" s="418" t="inlineStr">
        <is>
          <t>បានប្រកាសពន្ធ</t>
        </is>
      </c>
    </row>
    <row r="2880">
      <c r="A2880" s="417" t="n">
        <v>2871</v>
      </c>
      <c r="B2880" s="418" t="inlineStr">
        <is>
          <t>Transfer charge</t>
        </is>
      </c>
      <c r="C2880" s="418" t="inlineStr">
        <is>
          <t>ប្យួរ៉ូ វេរីតាស (ខេមបូឌា) លីមីធីត</t>
        </is>
      </c>
      <c r="D2880" s="418" t="inlineStr">
        <is>
          <t>L001-107024462</t>
        </is>
      </c>
      <c r="E2880" s="418" t="inlineStr">
        <is>
          <t>50262743</t>
        </is>
      </c>
      <c r="F2880" s="419" t="n">
        <v>44912</v>
      </c>
      <c r="G2880" s="420" t="n">
        <v>62076</v>
      </c>
      <c r="H2880" s="418" t="n"/>
      <c r="I2880" s="455" t="n">
        <v>62076</v>
      </c>
      <c r="J2880" s="418">
        <f>IF(L2880&lt;&gt;"",L2880,K2880)</f>
        <v/>
      </c>
      <c r="K2880" s="418">
        <f>IF(AND(T2880=TRUE, U2880=TRUE, V2880=TRUE), IF(W2880&lt;-0.05, "អនុញ្ញាត (អ្នកផ្គត់ផ្គង់ប្រកាសខ្វះ)", "បានប្រកាស (អនុញ្ញាត)"), IF(AND(T2880=FALSE, U2880=FALSE, V2880=FALSE), "ព្យួរទុក (មិនមានទិន្នន័យ)", "ប្រកាសខុស (ព្យួរទុក)"))</f>
        <v/>
      </c>
      <c r="L2880" s="418" t="inlineStr"/>
      <c r="M2880" s="418" t="inlineStr"/>
      <c r="N2880" s="455" t="n"/>
      <c r="O2880" s="455">
        <f>IF(W2880&lt;0,AI2880,I2880)</f>
        <v/>
      </c>
      <c r="P2880" s="455">
        <f>I2880-O2880</f>
        <v/>
      </c>
      <c r="Q2880" s="418" t="n"/>
      <c r="R2880" s="418" t="inlineStr">
        <is>
          <t>50262743</t>
        </is>
      </c>
      <c r="S2880" s="418" t="inlineStr">
        <is>
          <t>50262743</t>
        </is>
      </c>
      <c r="T2880" s="418">
        <f>R2880=S2880</f>
        <v/>
      </c>
      <c r="U2880" s="418">
        <f>AND(MONTH(F2880)=MONTH(Y2880), YEAR(F2880)=YEAR(Y2880))</f>
        <v/>
      </c>
      <c r="V2880" s="418">
        <f>AND(AC2880&lt;&gt;"", 'Company information'!D$4&lt;&gt;"", RIGHT(SUBSTITUTE(AC2880,"-",""),9)=RIGHT(SUBSTITUTE('Company information'!D$4,"-",""),9))</f>
        <v/>
      </c>
      <c r="W2880" s="418">
        <f>AI2880-I2880</f>
        <v/>
      </c>
      <c r="X2880" s="455" t="n"/>
      <c r="Y2880" s="419" t="n">
        <v>44912</v>
      </c>
      <c r="Z2880" s="418" t="inlineStr">
        <is>
          <t>50262743</t>
        </is>
      </c>
      <c r="AA2880" s="418" t="inlineStr"/>
      <c r="AB2880" s="418" t="inlineStr">
        <is>
          <t>បុគ្គលជាប់អាករ</t>
        </is>
      </c>
      <c r="AC2880" s="418" t="inlineStr">
        <is>
          <t>L001-100067123</t>
        </is>
      </c>
      <c r="AD2880" s="418" t="inlineStr">
        <is>
          <t>រីឡាយអេប៊ល សូស អ៊ិនដាសស្រ្ទៀល (ខេមបូឌា)</t>
        </is>
      </c>
      <c r="AE2880" s="455" t="n">
        <v>682837</v>
      </c>
      <c r="AF2880" s="455" t="n">
        <v>620761</v>
      </c>
      <c r="AG2880" s="455" t="n">
        <v>0</v>
      </c>
      <c r="AH2880" s="455" t="n">
        <v>0</v>
      </c>
      <c r="AI2880" s="455" t="n">
        <v>62076</v>
      </c>
      <c r="AJ2880" s="455" t="n">
        <v>0</v>
      </c>
      <c r="AK2880" s="455" t="n">
        <v>0</v>
      </c>
      <c r="AL2880" s="455" t="n">
        <v>0</v>
      </c>
      <c r="AM2880" s="455" t="n">
        <v>0</v>
      </c>
      <c r="AN2880" s="455" t="n">
        <v>0</v>
      </c>
      <c r="AO2880" s="455" t="n">
        <v>0</v>
      </c>
      <c r="AP2880" s="455" t="n">
        <v>0</v>
      </c>
      <c r="AQ2880" s="455" t="n">
        <v>0</v>
      </c>
      <c r="AR2880" s="418" t="inlineStr"/>
      <c r="AS2880" s="418" t="inlineStr">
        <is>
          <t>ចំនូលបានមកពីការលក់</t>
        </is>
      </c>
      <c r="AT2880" s="418" t="inlineStr">
        <is>
          <t>បានប្រកាសពន្ធ</t>
        </is>
      </c>
    </row>
    <row r="2881">
      <c r="A2881" s="417" t="n">
        <v>2872</v>
      </c>
      <c r="B2881" s="418" t="inlineStr">
        <is>
          <t>Transfer charge</t>
        </is>
      </c>
      <c r="C2881" s="418" t="inlineStr">
        <is>
          <t>ប្យួរ៉ូ វេរីតាស (ខេមបូឌា) លីមីធីត</t>
        </is>
      </c>
      <c r="D2881" s="418" t="inlineStr">
        <is>
          <t>L001-107024462</t>
        </is>
      </c>
      <c r="E2881" s="418" t="inlineStr">
        <is>
          <t>50262414</t>
        </is>
      </c>
      <c r="F2881" s="419" t="n">
        <v>44846</v>
      </c>
      <c r="G2881" s="420" t="n">
        <v>62242</v>
      </c>
      <c r="H2881" s="418" t="n"/>
      <c r="I2881" s="455" t="n">
        <v>62242</v>
      </c>
      <c r="J2881" s="418">
        <f>IF(L2881&lt;&gt;"",L2881,K2881)</f>
        <v/>
      </c>
      <c r="K2881" s="418">
        <f>IF(AND(T2881=TRUE, U2881=TRUE, V2881=TRUE), IF(W2881&lt;-0.05, "អនុញ្ញាត (អ្នកផ្គត់ផ្គង់ប្រកាសខ្វះ)", "បានប្រកាស (អនុញ្ញាត)"), IF(AND(T2881=FALSE, U2881=FALSE, V2881=FALSE), "ព្យួរទុក (មិនមានទិន្នន័យ)", "ប្រកាសខុស (ព្យួរទុក)"))</f>
        <v/>
      </c>
      <c r="L2881" s="418" t="inlineStr"/>
      <c r="M2881" s="418" t="inlineStr"/>
      <c r="N2881" s="455" t="n"/>
      <c r="O2881" s="455">
        <f>IF(W2881&lt;0,AI2881,I2881)</f>
        <v/>
      </c>
      <c r="P2881" s="455">
        <f>I2881-O2881</f>
        <v/>
      </c>
      <c r="Q2881" s="418" t="n"/>
      <c r="R2881" s="418" t="inlineStr">
        <is>
          <t>50262414</t>
        </is>
      </c>
      <c r="S2881" s="418" t="inlineStr">
        <is>
          <t>50262414</t>
        </is>
      </c>
      <c r="T2881" s="418">
        <f>R2881=S2881</f>
        <v/>
      </c>
      <c r="U2881" s="418">
        <f>AND(MONTH(F2881)=MONTH(Y2881), YEAR(F2881)=YEAR(Y2881))</f>
        <v/>
      </c>
      <c r="V2881" s="418">
        <f>AND(AC2881&lt;&gt;"", 'Company information'!D$4&lt;&gt;"", RIGHT(SUBSTITUTE(AC2881,"-",""),9)=RIGHT(SUBSTITUTE('Company information'!D$4,"-",""),9))</f>
        <v/>
      </c>
      <c r="W2881" s="418">
        <f>AI2881-I2881</f>
        <v/>
      </c>
      <c r="X2881" s="455" t="n"/>
      <c r="Y2881" s="419" t="n">
        <v>44905</v>
      </c>
      <c r="Z2881" s="418" t="inlineStr">
        <is>
          <t>50262414</t>
        </is>
      </c>
      <c r="AA2881" s="418" t="inlineStr"/>
      <c r="AB2881" s="418" t="inlineStr">
        <is>
          <t>បុគ្គលជាប់អាករ</t>
        </is>
      </c>
      <c r="AC2881" s="418" t="inlineStr">
        <is>
          <t>L001-100067123</t>
        </is>
      </c>
      <c r="AD2881" s="418" t="inlineStr">
        <is>
          <t>រីឡាយអេប៊ល សូស អ៊ិនដាសស្រ្ទៀល (ខេមបូឌា)</t>
        </is>
      </c>
      <c r="AE2881" s="455" t="n">
        <v>684664</v>
      </c>
      <c r="AF2881" s="455" t="n">
        <v>622422</v>
      </c>
      <c r="AG2881" s="455" t="n">
        <v>0</v>
      </c>
      <c r="AH2881" s="455" t="n">
        <v>0</v>
      </c>
      <c r="AI2881" s="455" t="n">
        <v>62242</v>
      </c>
      <c r="AJ2881" s="455" t="n">
        <v>0</v>
      </c>
      <c r="AK2881" s="455" t="n">
        <v>0</v>
      </c>
      <c r="AL2881" s="455" t="n">
        <v>0</v>
      </c>
      <c r="AM2881" s="455" t="n">
        <v>0</v>
      </c>
      <c r="AN2881" s="455" t="n">
        <v>0</v>
      </c>
      <c r="AO2881" s="455" t="n">
        <v>0</v>
      </c>
      <c r="AP2881" s="455" t="n">
        <v>0</v>
      </c>
      <c r="AQ2881" s="455" t="n">
        <v>0</v>
      </c>
      <c r="AR2881" s="418" t="inlineStr"/>
      <c r="AS2881" s="418" t="inlineStr">
        <is>
          <t>ចំនូលបានមកពីការលក់</t>
        </is>
      </c>
      <c r="AT2881" s="418" t="inlineStr">
        <is>
          <t>បានប្រកាសពន្ធ</t>
        </is>
      </c>
    </row>
    <row r="2882">
      <c r="A2882" s="417" t="n">
        <v>2873</v>
      </c>
      <c r="B2882" s="418" t="inlineStr">
        <is>
          <t>Transfer charge</t>
        </is>
      </c>
      <c r="C2882" s="418" t="inlineStr">
        <is>
          <t>ប្យួរ៉ូ វេរីតាស (ខេមបូឌា) លីមីធីត</t>
        </is>
      </c>
      <c r="D2882" s="418" t="inlineStr">
        <is>
          <t>L001-107024462</t>
        </is>
      </c>
      <c r="E2882" s="418" t="inlineStr">
        <is>
          <t>50262403</t>
        </is>
      </c>
      <c r="F2882" s="419" t="n">
        <v>44846</v>
      </c>
      <c r="G2882" s="420" t="n">
        <v>62242</v>
      </c>
      <c r="H2882" s="418" t="n"/>
      <c r="I2882" s="455" t="n">
        <v>62242</v>
      </c>
      <c r="J2882" s="418">
        <f>IF(L2882&lt;&gt;"",L2882,K2882)</f>
        <v/>
      </c>
      <c r="K2882" s="418">
        <f>IF(AND(T2882=TRUE, U2882=TRUE, V2882=TRUE), IF(W2882&lt;-0.05, "អនុញ្ញាត (អ្នកផ្គត់ផ្គង់ប្រកាសខ្វះ)", "បានប្រកាស (អនុញ្ញាត)"), IF(AND(T2882=FALSE, U2882=FALSE, V2882=FALSE), "ព្យួរទុក (មិនមានទិន្នន័យ)", "ប្រកាសខុស (ព្យួរទុក)"))</f>
        <v/>
      </c>
      <c r="L2882" s="418" t="inlineStr"/>
      <c r="M2882" s="418" t="inlineStr"/>
      <c r="N2882" s="455" t="n"/>
      <c r="O2882" s="455">
        <f>IF(W2882&lt;0,AI2882,I2882)</f>
        <v/>
      </c>
      <c r="P2882" s="455">
        <f>I2882-O2882</f>
        <v/>
      </c>
      <c r="Q2882" s="418" t="n"/>
      <c r="R2882" s="418" t="inlineStr">
        <is>
          <t>50262403</t>
        </is>
      </c>
      <c r="S2882" s="418" t="inlineStr">
        <is>
          <t>50262403</t>
        </is>
      </c>
      <c r="T2882" s="418">
        <f>R2882=S2882</f>
        <v/>
      </c>
      <c r="U2882" s="418">
        <f>AND(MONTH(F2882)=MONTH(Y2882), YEAR(F2882)=YEAR(Y2882))</f>
        <v/>
      </c>
      <c r="V2882" s="418">
        <f>AND(AC2882&lt;&gt;"", 'Company information'!D$4&lt;&gt;"", RIGHT(SUBSTITUTE(AC2882,"-",""),9)=RIGHT(SUBSTITUTE('Company information'!D$4,"-",""),9))</f>
        <v/>
      </c>
      <c r="W2882" s="418">
        <f>AI2882-I2882</f>
        <v/>
      </c>
      <c r="X2882" s="455" t="n"/>
      <c r="Y2882" s="419" t="n">
        <v>44905</v>
      </c>
      <c r="Z2882" s="418" t="inlineStr">
        <is>
          <t>50262403</t>
        </is>
      </c>
      <c r="AA2882" s="418" t="inlineStr"/>
      <c r="AB2882" s="418" t="inlineStr">
        <is>
          <t>បុគ្គលជាប់អាករ</t>
        </is>
      </c>
      <c r="AC2882" s="418" t="inlineStr">
        <is>
          <t>L001-100067123</t>
        </is>
      </c>
      <c r="AD2882" s="418" t="inlineStr">
        <is>
          <t>រីឡាយអេប៊ល សូស អ៊ិនដាសស្រ្ទៀល (ខេមបូឌា)</t>
        </is>
      </c>
      <c r="AE2882" s="455" t="n">
        <v>684664</v>
      </c>
      <c r="AF2882" s="455" t="n">
        <v>622422</v>
      </c>
      <c r="AG2882" s="455" t="n">
        <v>0</v>
      </c>
      <c r="AH2882" s="455" t="n">
        <v>0</v>
      </c>
      <c r="AI2882" s="455" t="n">
        <v>62242</v>
      </c>
      <c r="AJ2882" s="455" t="n">
        <v>0</v>
      </c>
      <c r="AK2882" s="455" t="n">
        <v>0</v>
      </c>
      <c r="AL2882" s="455" t="n">
        <v>0</v>
      </c>
      <c r="AM2882" s="455" t="n">
        <v>0</v>
      </c>
      <c r="AN2882" s="455" t="n">
        <v>0</v>
      </c>
      <c r="AO2882" s="455" t="n">
        <v>0</v>
      </c>
      <c r="AP2882" s="455" t="n">
        <v>0</v>
      </c>
      <c r="AQ2882" s="455" t="n">
        <v>0</v>
      </c>
      <c r="AR2882" s="418" t="inlineStr"/>
      <c r="AS2882" s="418" t="inlineStr">
        <is>
          <t>ចំនូលបានមកពីការលក់</t>
        </is>
      </c>
      <c r="AT2882" s="418" t="inlineStr">
        <is>
          <t>បានប្រកាសពន្ធ</t>
        </is>
      </c>
    </row>
    <row r="2883">
      <c r="A2883" s="417" t="n">
        <v>2874</v>
      </c>
      <c r="B2883" s="418" t="inlineStr">
        <is>
          <t>Transfer charge</t>
        </is>
      </c>
      <c r="C2883" s="418" t="inlineStr">
        <is>
          <t>ប្យួរ៉ូ វេរីតាស (ខេមបូឌា) លីមីធីត</t>
        </is>
      </c>
      <c r="D2883" s="418" t="inlineStr">
        <is>
          <t>L001-107024462</t>
        </is>
      </c>
      <c r="E2883" s="418" t="inlineStr">
        <is>
          <t>50262060</t>
        </is>
      </c>
      <c r="F2883" s="419" t="n">
        <v>44573</v>
      </c>
      <c r="G2883" s="420" t="n">
        <v>62106</v>
      </c>
      <c r="H2883" s="418" t="n"/>
      <c r="I2883" s="455" t="n">
        <v>62106</v>
      </c>
      <c r="J2883" s="418">
        <f>IF(L2883&lt;&gt;"",L2883,K2883)</f>
        <v/>
      </c>
      <c r="K2883" s="418">
        <f>IF(AND(T2883=TRUE, U2883=TRUE, V2883=TRUE), IF(W2883&lt;-0.05, "អនុញ្ញាត (អ្នកផ្គត់ផ្គង់ប្រកាសខ្វះ)", "បានប្រកាស (អនុញ្ញាត)"), IF(AND(T2883=FALSE, U2883=FALSE, V2883=FALSE), "ព្យួរទុក (មិនមានទិន្នន័យ)", "ប្រកាសខុស (ព្យួរទុក)"))</f>
        <v/>
      </c>
      <c r="L2883" s="418" t="inlineStr"/>
      <c r="M2883" s="418" t="inlineStr"/>
      <c r="N2883" s="455" t="n"/>
      <c r="O2883" s="455">
        <f>IF(W2883&lt;0,AI2883,I2883)</f>
        <v/>
      </c>
      <c r="P2883" s="455">
        <f>I2883-O2883</f>
        <v/>
      </c>
      <c r="Q2883" s="418" t="n"/>
      <c r="R2883" s="418" t="inlineStr">
        <is>
          <t>50262060</t>
        </is>
      </c>
      <c r="S2883" s="418" t="inlineStr">
        <is>
          <t>50262060</t>
        </is>
      </c>
      <c r="T2883" s="418">
        <f>R2883=S2883</f>
        <v/>
      </c>
      <c r="U2883" s="418">
        <f>AND(MONTH(F2883)=MONTH(Y2883), YEAR(F2883)=YEAR(Y2883))</f>
        <v/>
      </c>
      <c r="V2883" s="418">
        <f>AND(AC2883&lt;&gt;"", 'Company information'!D$4&lt;&gt;"", RIGHT(SUBSTITUTE(AC2883,"-",""),9)=RIGHT(SUBSTITUTE('Company information'!D$4,"-",""),9))</f>
        <v/>
      </c>
      <c r="W2883" s="418">
        <f>AI2883-I2883</f>
        <v/>
      </c>
      <c r="X2883" s="455" t="n"/>
      <c r="Y2883" s="419" t="n">
        <v>44896</v>
      </c>
      <c r="Z2883" s="418" t="inlineStr">
        <is>
          <t>50262060</t>
        </is>
      </c>
      <c r="AA2883" s="418" t="inlineStr"/>
      <c r="AB2883" s="418" t="inlineStr">
        <is>
          <t>បុគ្គលជាប់អាករ</t>
        </is>
      </c>
      <c r="AC2883" s="418" t="inlineStr">
        <is>
          <t>L001-100067123</t>
        </is>
      </c>
      <c r="AD2883" s="418" t="inlineStr">
        <is>
          <t>រីឡាយអេប៊ល សូស អ៊ិនដាសស្រ្ទៀល (ខេមបូឌា)</t>
        </is>
      </c>
      <c r="AE2883" s="455" t="n">
        <v>683169</v>
      </c>
      <c r="AF2883" s="455" t="n">
        <v>621063</v>
      </c>
      <c r="AG2883" s="455" t="n">
        <v>0</v>
      </c>
      <c r="AH2883" s="455" t="n">
        <v>0</v>
      </c>
      <c r="AI2883" s="455" t="n">
        <v>62106</v>
      </c>
      <c r="AJ2883" s="455" t="n">
        <v>0</v>
      </c>
      <c r="AK2883" s="455" t="n">
        <v>0</v>
      </c>
      <c r="AL2883" s="455" t="n">
        <v>0</v>
      </c>
      <c r="AM2883" s="455" t="n">
        <v>0</v>
      </c>
      <c r="AN2883" s="455" t="n">
        <v>0</v>
      </c>
      <c r="AO2883" s="455" t="n">
        <v>0</v>
      </c>
      <c r="AP2883" s="455" t="n">
        <v>0</v>
      </c>
      <c r="AQ2883" s="455" t="n">
        <v>0</v>
      </c>
      <c r="AR2883" s="418" t="inlineStr"/>
      <c r="AS2883" s="418" t="inlineStr">
        <is>
          <t>ចំនូលបានមកពីការលក់</t>
        </is>
      </c>
      <c r="AT2883" s="418" t="inlineStr">
        <is>
          <t>បានប្រកាសពន្ធ</t>
        </is>
      </c>
    </row>
    <row r="2884">
      <c r="A2884" s="417" t="n">
        <v>2875</v>
      </c>
      <c r="B2884" s="418" t="inlineStr">
        <is>
          <t>Transfer charge</t>
        </is>
      </c>
      <c r="C2884" s="418" t="inlineStr">
        <is>
          <t>ប្យួរ៉ូ វេរីតាស (ខេមបូឌា) លីមីធីត</t>
        </is>
      </c>
      <c r="D2884" s="418" t="inlineStr">
        <is>
          <t>L001-107024462</t>
        </is>
      </c>
      <c r="E2884" s="418" t="inlineStr">
        <is>
          <t>50262059</t>
        </is>
      </c>
      <c r="F2884" s="419" t="n">
        <v>44573</v>
      </c>
      <c r="G2884" s="420" t="n">
        <v>34549</v>
      </c>
      <c r="H2884" s="418" t="n"/>
      <c r="I2884" s="455" t="n">
        <v>34549</v>
      </c>
      <c r="J2884" s="418">
        <f>IF(L2884&lt;&gt;"",L2884,K2884)</f>
        <v/>
      </c>
      <c r="K2884" s="418">
        <f>IF(AND(T2884=TRUE, U2884=TRUE, V2884=TRUE), IF(W2884&lt;-0.05, "អនុញ្ញាត (អ្នកផ្គត់ផ្គង់ប្រកាសខ្វះ)", "បានប្រកាស (អនុញ្ញាត)"), IF(AND(T2884=FALSE, U2884=FALSE, V2884=FALSE), "ព្យួរទុក (មិនមានទិន្នន័យ)", "ប្រកាសខុស (ព្យួរទុក)"))</f>
        <v/>
      </c>
      <c r="L2884" s="418" t="inlineStr"/>
      <c r="M2884" s="418" t="inlineStr"/>
      <c r="N2884" s="455" t="n"/>
      <c r="O2884" s="455">
        <f>IF(W2884&lt;0,AI2884,I2884)</f>
        <v/>
      </c>
      <c r="P2884" s="455">
        <f>I2884-O2884</f>
        <v/>
      </c>
      <c r="Q2884" s="418" t="n"/>
      <c r="R2884" s="418" t="inlineStr">
        <is>
          <t>50262059</t>
        </is>
      </c>
      <c r="S2884" s="418" t="inlineStr">
        <is>
          <t>50262059</t>
        </is>
      </c>
      <c r="T2884" s="418">
        <f>R2884=S2884</f>
        <v/>
      </c>
      <c r="U2884" s="418">
        <f>AND(MONTH(F2884)=MONTH(Y2884), YEAR(F2884)=YEAR(Y2884))</f>
        <v/>
      </c>
      <c r="V2884" s="418">
        <f>AND(AC2884&lt;&gt;"", 'Company information'!D$4&lt;&gt;"", RIGHT(SUBSTITUTE(AC2884,"-",""),9)=RIGHT(SUBSTITUTE('Company information'!D$4,"-",""),9))</f>
        <v/>
      </c>
      <c r="W2884" s="418">
        <f>AI2884-I2884</f>
        <v/>
      </c>
      <c r="X2884" s="455" t="n"/>
      <c r="Y2884" s="419" t="n">
        <v>44896</v>
      </c>
      <c r="Z2884" s="418" t="inlineStr">
        <is>
          <t>50262059</t>
        </is>
      </c>
      <c r="AA2884" s="418" t="inlineStr"/>
      <c r="AB2884" s="418" t="inlineStr">
        <is>
          <t>បុគ្គលជាប់អាករ</t>
        </is>
      </c>
      <c r="AC2884" s="418" t="inlineStr">
        <is>
          <t>L001-100067123</t>
        </is>
      </c>
      <c r="AD2884" s="418" t="inlineStr">
        <is>
          <t>រីឡាយអេប៊ល សូស អ៊ិនដាសស្រ្ទៀល (ខេមបូឌា)</t>
        </is>
      </c>
      <c r="AE2884" s="455" t="n">
        <v>380041</v>
      </c>
      <c r="AF2884" s="455" t="n">
        <v>345492</v>
      </c>
      <c r="AG2884" s="455" t="n">
        <v>0</v>
      </c>
      <c r="AH2884" s="455" t="n">
        <v>0</v>
      </c>
      <c r="AI2884" s="455" t="n">
        <v>34549</v>
      </c>
      <c r="AJ2884" s="455" t="n">
        <v>0</v>
      </c>
      <c r="AK2884" s="455" t="n">
        <v>0</v>
      </c>
      <c r="AL2884" s="455" t="n">
        <v>0</v>
      </c>
      <c r="AM2884" s="455" t="n">
        <v>0</v>
      </c>
      <c r="AN2884" s="455" t="n">
        <v>0</v>
      </c>
      <c r="AO2884" s="455" t="n">
        <v>0</v>
      </c>
      <c r="AP2884" s="455" t="n">
        <v>0</v>
      </c>
      <c r="AQ2884" s="455" t="n">
        <v>0</v>
      </c>
      <c r="AR2884" s="418" t="inlineStr"/>
      <c r="AS2884" s="418" t="inlineStr">
        <is>
          <t>ចំនូលបានមកពីការលក់</t>
        </is>
      </c>
      <c r="AT2884" s="418" t="inlineStr">
        <is>
          <t>បានប្រកាសពន្ធ</t>
        </is>
      </c>
    </row>
    <row r="2885">
      <c r="A2885" s="417" t="n">
        <v>2876</v>
      </c>
      <c r="B2885" s="418" t="inlineStr">
        <is>
          <t>Transfer charge</t>
        </is>
      </c>
      <c r="C2885" s="418" t="inlineStr">
        <is>
          <t>ប្យួរ៉ូ វេរីតាស (ខេមបូឌា) លីមីធីត</t>
        </is>
      </c>
      <c r="D2885" s="418" t="inlineStr">
        <is>
          <t>L001-107024462</t>
        </is>
      </c>
      <c r="E2885" s="418" t="inlineStr">
        <is>
          <t>50262058</t>
        </is>
      </c>
      <c r="F2885" s="419" t="n">
        <v>44573</v>
      </c>
      <c r="G2885" s="420" t="n">
        <v>34549</v>
      </c>
      <c r="H2885" s="418" t="n"/>
      <c r="I2885" s="455" t="n">
        <v>34549</v>
      </c>
      <c r="J2885" s="418">
        <f>IF(L2885&lt;&gt;"",L2885,K2885)</f>
        <v/>
      </c>
      <c r="K2885" s="418">
        <f>IF(AND(T2885=TRUE, U2885=TRUE, V2885=TRUE), IF(W2885&lt;-0.05, "អនុញ្ញាត (អ្នកផ្គត់ផ្គង់ប្រកាសខ្វះ)", "បានប្រកាស (អនុញ្ញាត)"), IF(AND(T2885=FALSE, U2885=FALSE, V2885=FALSE), "ព្យួរទុក (មិនមានទិន្នន័យ)", "ប្រកាសខុស (ព្យួរទុក)"))</f>
        <v/>
      </c>
      <c r="L2885" s="418" t="inlineStr"/>
      <c r="M2885" s="418" t="inlineStr"/>
      <c r="N2885" s="455" t="n"/>
      <c r="O2885" s="455">
        <f>IF(W2885&lt;0,AI2885,I2885)</f>
        <v/>
      </c>
      <c r="P2885" s="455">
        <f>I2885-O2885</f>
        <v/>
      </c>
      <c r="Q2885" s="418" t="n"/>
      <c r="R2885" s="418" t="inlineStr">
        <is>
          <t>50262058</t>
        </is>
      </c>
      <c r="S2885" s="418" t="inlineStr">
        <is>
          <t>50262058</t>
        </is>
      </c>
      <c r="T2885" s="418">
        <f>R2885=S2885</f>
        <v/>
      </c>
      <c r="U2885" s="418">
        <f>AND(MONTH(F2885)=MONTH(Y2885), YEAR(F2885)=YEAR(Y2885))</f>
        <v/>
      </c>
      <c r="V2885" s="418">
        <f>AND(AC2885&lt;&gt;"", 'Company information'!D$4&lt;&gt;"", RIGHT(SUBSTITUTE(AC2885,"-",""),9)=RIGHT(SUBSTITUTE('Company information'!D$4,"-",""),9))</f>
        <v/>
      </c>
      <c r="W2885" s="418">
        <f>AI2885-I2885</f>
        <v/>
      </c>
      <c r="X2885" s="455" t="n"/>
      <c r="Y2885" s="419" t="n">
        <v>44896</v>
      </c>
      <c r="Z2885" s="418" t="inlineStr">
        <is>
          <t>50262058</t>
        </is>
      </c>
      <c r="AA2885" s="418" t="inlineStr"/>
      <c r="AB2885" s="418" t="inlineStr">
        <is>
          <t>បុគ្គលជាប់អាករ</t>
        </is>
      </c>
      <c r="AC2885" s="418" t="inlineStr">
        <is>
          <t>L001-100067123</t>
        </is>
      </c>
      <c r="AD2885" s="418" t="inlineStr">
        <is>
          <t>រីឡាយអេប៊ល សូស អ៊ិនដាសស្រ្ទៀល (ខេមបូឌា)</t>
        </is>
      </c>
      <c r="AE2885" s="455" t="n">
        <v>380041</v>
      </c>
      <c r="AF2885" s="455" t="n">
        <v>345492</v>
      </c>
      <c r="AG2885" s="455" t="n">
        <v>0</v>
      </c>
      <c r="AH2885" s="455" t="n">
        <v>0</v>
      </c>
      <c r="AI2885" s="455" t="n">
        <v>34549</v>
      </c>
      <c r="AJ2885" s="455" t="n">
        <v>0</v>
      </c>
      <c r="AK2885" s="455" t="n">
        <v>0</v>
      </c>
      <c r="AL2885" s="455" t="n">
        <v>0</v>
      </c>
      <c r="AM2885" s="455" t="n">
        <v>0</v>
      </c>
      <c r="AN2885" s="455" t="n">
        <v>0</v>
      </c>
      <c r="AO2885" s="455" t="n">
        <v>0</v>
      </c>
      <c r="AP2885" s="455" t="n">
        <v>0</v>
      </c>
      <c r="AQ2885" s="455" t="n">
        <v>0</v>
      </c>
      <c r="AR2885" s="418" t="inlineStr"/>
      <c r="AS2885" s="418" t="inlineStr">
        <is>
          <t>ចំនូលបានមកពីការលក់</t>
        </is>
      </c>
      <c r="AT2885" s="418" t="inlineStr">
        <is>
          <t>បានប្រកាសពន្ធ</t>
        </is>
      </c>
    </row>
    <row r="2886">
      <c r="A2886" s="417" t="n">
        <v>2877</v>
      </c>
      <c r="B2886" s="418" t="inlineStr">
        <is>
          <t>Transfer charge</t>
        </is>
      </c>
      <c r="C2886" s="418" t="inlineStr">
        <is>
          <t>ប្យួរ៉ូ វេរីតាស (ខេមបូឌា) លីមីធីត</t>
        </is>
      </c>
      <c r="D2886" s="418" t="inlineStr">
        <is>
          <t>L001-107024462</t>
        </is>
      </c>
      <c r="E2886" s="418" t="inlineStr">
        <is>
          <t>50262057</t>
        </is>
      </c>
      <c r="F2886" s="419" t="n">
        <v>44573</v>
      </c>
      <c r="G2886" s="420" t="n">
        <v>34549</v>
      </c>
      <c r="H2886" s="418" t="n"/>
      <c r="I2886" s="455" t="n">
        <v>34549</v>
      </c>
      <c r="J2886" s="418">
        <f>IF(L2886&lt;&gt;"",L2886,K2886)</f>
        <v/>
      </c>
      <c r="K2886" s="418">
        <f>IF(AND(T2886=TRUE, U2886=TRUE, V2886=TRUE), IF(W2886&lt;-0.05, "អនុញ្ញាត (អ្នកផ្គត់ផ្គង់ប្រកាសខ្វះ)", "បានប្រកាស (អនុញ្ញាត)"), IF(AND(T2886=FALSE, U2886=FALSE, V2886=FALSE), "ព្យួរទុក (មិនមានទិន្នន័យ)", "ប្រកាសខុស (ព្យួរទុក)"))</f>
        <v/>
      </c>
      <c r="L2886" s="418" t="inlineStr"/>
      <c r="M2886" s="418" t="inlineStr"/>
      <c r="N2886" s="455" t="n"/>
      <c r="O2886" s="455">
        <f>IF(W2886&lt;0,AI2886,I2886)</f>
        <v/>
      </c>
      <c r="P2886" s="455">
        <f>I2886-O2886</f>
        <v/>
      </c>
      <c r="Q2886" s="418" t="n"/>
      <c r="R2886" s="418" t="inlineStr">
        <is>
          <t>50262057</t>
        </is>
      </c>
      <c r="S2886" s="418" t="inlineStr">
        <is>
          <t>50262057</t>
        </is>
      </c>
      <c r="T2886" s="418">
        <f>R2886=S2886</f>
        <v/>
      </c>
      <c r="U2886" s="418">
        <f>AND(MONTH(F2886)=MONTH(Y2886), YEAR(F2886)=YEAR(Y2886))</f>
        <v/>
      </c>
      <c r="V2886" s="418">
        <f>AND(AC2886&lt;&gt;"", 'Company information'!D$4&lt;&gt;"", RIGHT(SUBSTITUTE(AC2886,"-",""),9)=RIGHT(SUBSTITUTE('Company information'!D$4,"-",""),9))</f>
        <v/>
      </c>
      <c r="W2886" s="418">
        <f>AI2886-I2886</f>
        <v/>
      </c>
      <c r="X2886" s="455" t="n"/>
      <c r="Y2886" s="419" t="n">
        <v>44896</v>
      </c>
      <c r="Z2886" s="418" t="inlineStr">
        <is>
          <t>50262057</t>
        </is>
      </c>
      <c r="AA2886" s="418" t="inlineStr"/>
      <c r="AB2886" s="418" t="inlineStr">
        <is>
          <t>បុគ្គលជាប់អាករ</t>
        </is>
      </c>
      <c r="AC2886" s="418" t="inlineStr">
        <is>
          <t>L001-100067123</t>
        </is>
      </c>
      <c r="AD2886" s="418" t="inlineStr">
        <is>
          <t>រីឡាយអេប៊ល សូស អ៊ិនដាសស្រ្ទៀល (ខេមបូឌា)</t>
        </is>
      </c>
      <c r="AE2886" s="455" t="n">
        <v>380041</v>
      </c>
      <c r="AF2886" s="455" t="n">
        <v>345492</v>
      </c>
      <c r="AG2886" s="455" t="n">
        <v>0</v>
      </c>
      <c r="AH2886" s="455" t="n">
        <v>0</v>
      </c>
      <c r="AI2886" s="455" t="n">
        <v>34549</v>
      </c>
      <c r="AJ2886" s="455" t="n">
        <v>0</v>
      </c>
      <c r="AK2886" s="455" t="n">
        <v>0</v>
      </c>
      <c r="AL2886" s="455" t="n">
        <v>0</v>
      </c>
      <c r="AM2886" s="455" t="n">
        <v>0</v>
      </c>
      <c r="AN2886" s="455" t="n">
        <v>0</v>
      </c>
      <c r="AO2886" s="455" t="n">
        <v>0</v>
      </c>
      <c r="AP2886" s="455" t="n">
        <v>0</v>
      </c>
      <c r="AQ2886" s="455" t="n">
        <v>0</v>
      </c>
      <c r="AR2886" s="418" t="inlineStr"/>
      <c r="AS2886" s="418" t="inlineStr">
        <is>
          <t>ចំនូលបានមកពីការលក់</t>
        </is>
      </c>
      <c r="AT2886" s="418" t="inlineStr">
        <is>
          <t>បានប្រកាសពន្ធ</t>
        </is>
      </c>
    </row>
    <row r="2887">
      <c r="A2887" s="417" t="n">
        <v>2878</v>
      </c>
      <c r="B2887" s="418" t="inlineStr">
        <is>
          <t>Transfer charge</t>
        </is>
      </c>
      <c r="C2887" s="418" t="inlineStr">
        <is>
          <t>ប្យួរ៉ូ វេរីតាស (ខេមបូឌា) លីមីធីត</t>
        </is>
      </c>
      <c r="D2887" s="418" t="inlineStr">
        <is>
          <t>L001-107024462</t>
        </is>
      </c>
      <c r="E2887" s="418" t="inlineStr">
        <is>
          <t>50262056</t>
        </is>
      </c>
      <c r="F2887" s="419" t="n">
        <v>44573</v>
      </c>
      <c r="G2887" s="420" t="n">
        <v>34549</v>
      </c>
      <c r="H2887" s="418" t="n"/>
      <c r="I2887" s="455" t="n">
        <v>34549</v>
      </c>
      <c r="J2887" s="418">
        <f>IF(L2887&lt;&gt;"",L2887,K2887)</f>
        <v/>
      </c>
      <c r="K2887" s="418">
        <f>IF(AND(T2887=TRUE, U2887=TRUE, V2887=TRUE), IF(W2887&lt;-0.05, "អនុញ្ញាត (អ្នកផ្គត់ផ្គង់ប្រកាសខ្វះ)", "បានប្រកាស (អនុញ្ញាត)"), IF(AND(T2887=FALSE, U2887=FALSE, V2887=FALSE), "ព្យួរទុក (មិនមានទិន្នន័យ)", "ប្រកាសខុស (ព្យួរទុក)"))</f>
        <v/>
      </c>
      <c r="L2887" s="418" t="inlineStr"/>
      <c r="M2887" s="418" t="inlineStr"/>
      <c r="N2887" s="455" t="n"/>
      <c r="O2887" s="455">
        <f>IF(W2887&lt;0,AI2887,I2887)</f>
        <v/>
      </c>
      <c r="P2887" s="455">
        <f>I2887-O2887</f>
        <v/>
      </c>
      <c r="Q2887" s="418" t="n"/>
      <c r="R2887" s="418" t="inlineStr">
        <is>
          <t>50262056</t>
        </is>
      </c>
      <c r="S2887" s="418" t="inlineStr">
        <is>
          <t>50262056</t>
        </is>
      </c>
      <c r="T2887" s="418">
        <f>R2887=S2887</f>
        <v/>
      </c>
      <c r="U2887" s="418">
        <f>AND(MONTH(F2887)=MONTH(Y2887), YEAR(F2887)=YEAR(Y2887))</f>
        <v/>
      </c>
      <c r="V2887" s="418">
        <f>AND(AC2887&lt;&gt;"", 'Company information'!D$4&lt;&gt;"", RIGHT(SUBSTITUTE(AC2887,"-",""),9)=RIGHT(SUBSTITUTE('Company information'!D$4,"-",""),9))</f>
        <v/>
      </c>
      <c r="W2887" s="418">
        <f>AI2887-I2887</f>
        <v/>
      </c>
      <c r="X2887" s="455" t="n"/>
      <c r="Y2887" s="419" t="n">
        <v>44896</v>
      </c>
      <c r="Z2887" s="418" t="inlineStr">
        <is>
          <t>50262056</t>
        </is>
      </c>
      <c r="AA2887" s="418" t="inlineStr"/>
      <c r="AB2887" s="418" t="inlineStr">
        <is>
          <t>បុគ្គលជាប់អាករ</t>
        </is>
      </c>
      <c r="AC2887" s="418" t="inlineStr">
        <is>
          <t>L001-100067123</t>
        </is>
      </c>
      <c r="AD2887" s="418" t="inlineStr">
        <is>
          <t>រីឡាយអេប៊ល សូស អ៊ិនដាសស្រ្ទៀល (ខេមបូឌា)</t>
        </is>
      </c>
      <c r="AE2887" s="455" t="n">
        <v>380041</v>
      </c>
      <c r="AF2887" s="455" t="n">
        <v>345492</v>
      </c>
      <c r="AG2887" s="455" t="n">
        <v>0</v>
      </c>
      <c r="AH2887" s="455" t="n">
        <v>0</v>
      </c>
      <c r="AI2887" s="455" t="n">
        <v>34549</v>
      </c>
      <c r="AJ2887" s="455" t="n">
        <v>0</v>
      </c>
      <c r="AK2887" s="455" t="n">
        <v>0</v>
      </c>
      <c r="AL2887" s="455" t="n">
        <v>0</v>
      </c>
      <c r="AM2887" s="455" t="n">
        <v>0</v>
      </c>
      <c r="AN2887" s="455" t="n">
        <v>0</v>
      </c>
      <c r="AO2887" s="455" t="n">
        <v>0</v>
      </c>
      <c r="AP2887" s="455" t="n">
        <v>0</v>
      </c>
      <c r="AQ2887" s="455" t="n">
        <v>0</v>
      </c>
      <c r="AR2887" s="418" t="inlineStr"/>
      <c r="AS2887" s="418" t="inlineStr">
        <is>
          <t>ចំនូលបានមកពីការលក់</t>
        </is>
      </c>
      <c r="AT2887" s="418" t="inlineStr">
        <is>
          <t>បានប្រកាសពន្ធ</t>
        </is>
      </c>
    </row>
    <row r="2888">
      <c r="A2888" s="417" t="n">
        <v>2879</v>
      </c>
      <c r="B2888" s="418" t="inlineStr">
        <is>
          <t>Transfer charge</t>
        </is>
      </c>
      <c r="C2888" s="418" t="inlineStr">
        <is>
          <t>ប្យួរ៉ូ វេរីតាស (ខេមបូឌា) លីមីធីត</t>
        </is>
      </c>
      <c r="D2888" s="418" t="inlineStr">
        <is>
          <t>L001-107024462</t>
        </is>
      </c>
      <c r="E2888" s="418" t="inlineStr">
        <is>
          <t>50262055</t>
        </is>
      </c>
      <c r="F2888" s="419" t="n">
        <v>44573</v>
      </c>
      <c r="G2888" s="420" t="n">
        <v>62106</v>
      </c>
      <c r="H2888" s="418" t="n"/>
      <c r="I2888" s="455" t="n">
        <v>62106</v>
      </c>
      <c r="J2888" s="418">
        <f>IF(L2888&lt;&gt;"",L2888,K2888)</f>
        <v/>
      </c>
      <c r="K2888" s="418">
        <f>IF(AND(T2888=TRUE, U2888=TRUE, V2888=TRUE), IF(W2888&lt;-0.05, "អនុញ្ញាត (អ្នកផ្គត់ផ្គង់ប្រកាសខ្វះ)", "បានប្រកាស (អនុញ្ញាត)"), IF(AND(T2888=FALSE, U2888=FALSE, V2888=FALSE), "ព្យួរទុក (មិនមានទិន្នន័យ)", "ប្រកាសខុស (ព្យួរទុក)"))</f>
        <v/>
      </c>
      <c r="L2888" s="418" t="inlineStr"/>
      <c r="M2888" s="418" t="inlineStr"/>
      <c r="N2888" s="455" t="n"/>
      <c r="O2888" s="455">
        <f>IF(W2888&lt;0,AI2888,I2888)</f>
        <v/>
      </c>
      <c r="P2888" s="455">
        <f>I2888-O2888</f>
        <v/>
      </c>
      <c r="Q2888" s="418" t="n"/>
      <c r="R2888" s="418" t="inlineStr">
        <is>
          <t>50262055</t>
        </is>
      </c>
      <c r="S2888" s="418" t="inlineStr">
        <is>
          <t>50262055</t>
        </is>
      </c>
      <c r="T2888" s="418">
        <f>R2888=S2888</f>
        <v/>
      </c>
      <c r="U2888" s="418">
        <f>AND(MONTH(F2888)=MONTH(Y2888), YEAR(F2888)=YEAR(Y2888))</f>
        <v/>
      </c>
      <c r="V2888" s="418">
        <f>AND(AC2888&lt;&gt;"", 'Company information'!D$4&lt;&gt;"", RIGHT(SUBSTITUTE(AC2888,"-",""),9)=RIGHT(SUBSTITUTE('Company information'!D$4,"-",""),9))</f>
        <v/>
      </c>
      <c r="W2888" s="418">
        <f>AI2888-I2888</f>
        <v/>
      </c>
      <c r="X2888" s="455" t="n"/>
      <c r="Y2888" s="419" t="n">
        <v>44896</v>
      </c>
      <c r="Z2888" s="418" t="inlineStr">
        <is>
          <t>50262055</t>
        </is>
      </c>
      <c r="AA2888" s="418" t="inlineStr"/>
      <c r="AB2888" s="418" t="inlineStr">
        <is>
          <t>បុគ្គលជាប់អាករ</t>
        </is>
      </c>
      <c r="AC2888" s="418" t="inlineStr">
        <is>
          <t>L001-100067123</t>
        </is>
      </c>
      <c r="AD2888" s="418" t="inlineStr">
        <is>
          <t>រីឡាយអេប៊ល សូស អ៊ិនដាសស្រ្ទៀល (ខេមបូឌា)</t>
        </is>
      </c>
      <c r="AE2888" s="455" t="n">
        <v>683169</v>
      </c>
      <c r="AF2888" s="455" t="n">
        <v>621063</v>
      </c>
      <c r="AG2888" s="455" t="n">
        <v>0</v>
      </c>
      <c r="AH2888" s="455" t="n">
        <v>0</v>
      </c>
      <c r="AI2888" s="455" t="n">
        <v>62106</v>
      </c>
      <c r="AJ2888" s="455" t="n">
        <v>0</v>
      </c>
      <c r="AK2888" s="455" t="n">
        <v>0</v>
      </c>
      <c r="AL2888" s="455" t="n">
        <v>0</v>
      </c>
      <c r="AM2888" s="455" t="n">
        <v>0</v>
      </c>
      <c r="AN2888" s="455" t="n">
        <v>0</v>
      </c>
      <c r="AO2888" s="455" t="n">
        <v>0</v>
      </c>
      <c r="AP2888" s="455" t="n">
        <v>0</v>
      </c>
      <c r="AQ2888" s="455" t="n">
        <v>0</v>
      </c>
      <c r="AR2888" s="418" t="inlineStr"/>
      <c r="AS2888" s="418" t="inlineStr">
        <is>
          <t>ចំនូលបានមកពីការលក់</t>
        </is>
      </c>
      <c r="AT2888" s="418" t="inlineStr">
        <is>
          <t>បានប្រកាសពន្ធ</t>
        </is>
      </c>
    </row>
    <row r="2889">
      <c r="A2889" s="417" t="n">
        <v>2880</v>
      </c>
      <c r="B2889" s="418" t="inlineStr">
        <is>
          <t>Transfer charge</t>
        </is>
      </c>
      <c r="C2889" s="418" t="inlineStr">
        <is>
          <t>ប្យួរ៉ូ វេរីតាស (ខេមបូឌា) លីមីធីត</t>
        </is>
      </c>
      <c r="D2889" s="418" t="inlineStr">
        <is>
          <t>L001-107024462</t>
        </is>
      </c>
      <c r="E2889" s="418" t="inlineStr">
        <is>
          <t>50262054</t>
        </is>
      </c>
      <c r="F2889" s="419" t="n">
        <v>44573</v>
      </c>
      <c r="G2889" s="420" t="n">
        <v>62106</v>
      </c>
      <c r="H2889" s="418" t="n"/>
      <c r="I2889" s="455" t="n">
        <v>62106</v>
      </c>
      <c r="J2889" s="418">
        <f>IF(L2889&lt;&gt;"",L2889,K2889)</f>
        <v/>
      </c>
      <c r="K2889" s="418">
        <f>IF(AND(T2889=TRUE, U2889=TRUE, V2889=TRUE), IF(W2889&lt;-0.05, "អនុញ្ញាត (អ្នកផ្គត់ផ្គង់ប្រកាសខ្វះ)", "បានប្រកាស (អនុញ្ញាត)"), IF(AND(T2889=FALSE, U2889=FALSE, V2889=FALSE), "ព្យួរទុក (មិនមានទិន្នន័យ)", "ប្រកាសខុស (ព្យួរទុក)"))</f>
        <v/>
      </c>
      <c r="L2889" s="418" t="inlineStr"/>
      <c r="M2889" s="418" t="inlineStr"/>
      <c r="N2889" s="455" t="n"/>
      <c r="O2889" s="455">
        <f>IF(W2889&lt;0,AI2889,I2889)</f>
        <v/>
      </c>
      <c r="P2889" s="455">
        <f>I2889-O2889</f>
        <v/>
      </c>
      <c r="Q2889" s="418" t="n"/>
      <c r="R2889" s="418" t="inlineStr">
        <is>
          <t>50262054</t>
        </is>
      </c>
      <c r="S2889" s="418" t="inlineStr">
        <is>
          <t>50262054</t>
        </is>
      </c>
      <c r="T2889" s="418">
        <f>R2889=S2889</f>
        <v/>
      </c>
      <c r="U2889" s="418">
        <f>AND(MONTH(F2889)=MONTH(Y2889), YEAR(F2889)=YEAR(Y2889))</f>
        <v/>
      </c>
      <c r="V2889" s="418">
        <f>AND(AC2889&lt;&gt;"", 'Company information'!D$4&lt;&gt;"", RIGHT(SUBSTITUTE(AC2889,"-",""),9)=RIGHT(SUBSTITUTE('Company information'!D$4,"-",""),9))</f>
        <v/>
      </c>
      <c r="W2889" s="418">
        <f>AI2889-I2889</f>
        <v/>
      </c>
      <c r="X2889" s="455" t="n"/>
      <c r="Y2889" s="419" t="n">
        <v>44896</v>
      </c>
      <c r="Z2889" s="418" t="inlineStr">
        <is>
          <t>50262054</t>
        </is>
      </c>
      <c r="AA2889" s="418" t="inlineStr"/>
      <c r="AB2889" s="418" t="inlineStr">
        <is>
          <t>បុគ្គលជាប់អាករ</t>
        </is>
      </c>
      <c r="AC2889" s="418" t="inlineStr">
        <is>
          <t>L001-100067123</t>
        </is>
      </c>
      <c r="AD2889" s="418" t="inlineStr">
        <is>
          <t>រីឡាយអេប៊ល សូស អ៊ិនដាសស្រ្ទៀល (ខេមបូឌា)</t>
        </is>
      </c>
      <c r="AE2889" s="455" t="n">
        <v>683169</v>
      </c>
      <c r="AF2889" s="455" t="n">
        <v>621063</v>
      </c>
      <c r="AG2889" s="455" t="n">
        <v>0</v>
      </c>
      <c r="AH2889" s="455" t="n">
        <v>0</v>
      </c>
      <c r="AI2889" s="455" t="n">
        <v>62106</v>
      </c>
      <c r="AJ2889" s="455" t="n">
        <v>0</v>
      </c>
      <c r="AK2889" s="455" t="n">
        <v>0</v>
      </c>
      <c r="AL2889" s="455" t="n">
        <v>0</v>
      </c>
      <c r="AM2889" s="455" t="n">
        <v>0</v>
      </c>
      <c r="AN2889" s="455" t="n">
        <v>0</v>
      </c>
      <c r="AO2889" s="455" t="n">
        <v>0</v>
      </c>
      <c r="AP2889" s="455" t="n">
        <v>0</v>
      </c>
      <c r="AQ2889" s="455" t="n">
        <v>0</v>
      </c>
      <c r="AR2889" s="418" t="inlineStr"/>
      <c r="AS2889" s="418" t="inlineStr">
        <is>
          <t>ចំនូលបានមកពីការលក់</t>
        </is>
      </c>
      <c r="AT2889" s="418" t="inlineStr">
        <is>
          <t>បានប្រកាសពន្ធ</t>
        </is>
      </c>
    </row>
    <row r="2890">
      <c r="A2890" s="417" t="n">
        <v>2881</v>
      </c>
      <c r="B2890" s="418" t="inlineStr">
        <is>
          <t>Transfer charge</t>
        </is>
      </c>
      <c r="C2890" s="418" t="inlineStr">
        <is>
          <t>ប្យួរ៉ូ វេរីតាស (ខេមបូឌា) លីមីធីត</t>
        </is>
      </c>
      <c r="D2890" s="418" t="inlineStr">
        <is>
          <t>L001-107024462</t>
        </is>
      </c>
      <c r="E2890" s="418" t="inlineStr">
        <is>
          <t>50262053</t>
        </is>
      </c>
      <c r="F2890" s="419" t="n">
        <v>44573</v>
      </c>
      <c r="G2890" s="420" t="n">
        <v>34549</v>
      </c>
      <c r="H2890" s="418" t="n"/>
      <c r="I2890" s="455" t="n">
        <v>34549</v>
      </c>
      <c r="J2890" s="418">
        <f>IF(L2890&lt;&gt;"",L2890,K2890)</f>
        <v/>
      </c>
      <c r="K2890" s="418">
        <f>IF(AND(T2890=TRUE, U2890=TRUE, V2890=TRUE), IF(W2890&lt;-0.05, "អនុញ្ញាត (អ្នកផ្គត់ផ្គង់ប្រកាសខ្វះ)", "បានប្រកាស (អនុញ្ញាត)"), IF(AND(T2890=FALSE, U2890=FALSE, V2890=FALSE), "ព្យួរទុក (មិនមានទិន្នន័យ)", "ប្រកាសខុស (ព្យួរទុក)"))</f>
        <v/>
      </c>
      <c r="L2890" s="418" t="inlineStr"/>
      <c r="M2890" s="418" t="inlineStr"/>
      <c r="N2890" s="455" t="n"/>
      <c r="O2890" s="455">
        <f>IF(W2890&lt;0,AI2890,I2890)</f>
        <v/>
      </c>
      <c r="P2890" s="455">
        <f>I2890-O2890</f>
        <v/>
      </c>
      <c r="Q2890" s="418" t="n"/>
      <c r="R2890" s="418" t="inlineStr">
        <is>
          <t>50262053</t>
        </is>
      </c>
      <c r="S2890" s="418" t="inlineStr">
        <is>
          <t>50262053</t>
        </is>
      </c>
      <c r="T2890" s="418">
        <f>R2890=S2890</f>
        <v/>
      </c>
      <c r="U2890" s="418">
        <f>AND(MONTH(F2890)=MONTH(Y2890), YEAR(F2890)=YEAR(Y2890))</f>
        <v/>
      </c>
      <c r="V2890" s="418">
        <f>AND(AC2890&lt;&gt;"", 'Company information'!D$4&lt;&gt;"", RIGHT(SUBSTITUTE(AC2890,"-",""),9)=RIGHT(SUBSTITUTE('Company information'!D$4,"-",""),9))</f>
        <v/>
      </c>
      <c r="W2890" s="418">
        <f>AI2890-I2890</f>
        <v/>
      </c>
      <c r="X2890" s="455" t="n"/>
      <c r="Y2890" s="419" t="n">
        <v>44896</v>
      </c>
      <c r="Z2890" s="418" t="inlineStr">
        <is>
          <t>50262053</t>
        </is>
      </c>
      <c r="AA2890" s="418" t="inlineStr"/>
      <c r="AB2890" s="418" t="inlineStr">
        <is>
          <t>បុគ្គលជាប់អាករ</t>
        </is>
      </c>
      <c r="AC2890" s="418" t="inlineStr">
        <is>
          <t>L001-100067123</t>
        </is>
      </c>
      <c r="AD2890" s="418" t="inlineStr">
        <is>
          <t>រីឡាយអេប៊ល សូស អ៊ិនដាសស្រ្ទៀល (ខេមបូឌា)</t>
        </is>
      </c>
      <c r="AE2890" s="455" t="n">
        <v>380041</v>
      </c>
      <c r="AF2890" s="455" t="n">
        <v>345492</v>
      </c>
      <c r="AG2890" s="455" t="n">
        <v>0</v>
      </c>
      <c r="AH2890" s="455" t="n">
        <v>0</v>
      </c>
      <c r="AI2890" s="455" t="n">
        <v>34549</v>
      </c>
      <c r="AJ2890" s="455" t="n">
        <v>0</v>
      </c>
      <c r="AK2890" s="455" t="n">
        <v>0</v>
      </c>
      <c r="AL2890" s="455" t="n">
        <v>0</v>
      </c>
      <c r="AM2890" s="455" t="n">
        <v>0</v>
      </c>
      <c r="AN2890" s="455" t="n">
        <v>0</v>
      </c>
      <c r="AO2890" s="455" t="n">
        <v>0</v>
      </c>
      <c r="AP2890" s="455" t="n">
        <v>0</v>
      </c>
      <c r="AQ2890" s="455" t="n">
        <v>0</v>
      </c>
      <c r="AR2890" s="418" t="inlineStr"/>
      <c r="AS2890" s="418" t="inlineStr">
        <is>
          <t>ចំនូលបានមកពីការលក់</t>
        </is>
      </c>
      <c r="AT2890" s="418" t="inlineStr">
        <is>
          <t>បានប្រកាសពន្ធ</t>
        </is>
      </c>
    </row>
    <row r="2891">
      <c r="A2891" s="417" t="n">
        <v>2882</v>
      </c>
      <c r="B2891" s="418" t="inlineStr">
        <is>
          <t>Customs Declaration and CPF Non-Container</t>
        </is>
      </c>
      <c r="C2891" s="418" t="inlineStr">
        <is>
          <t>ប្យួរ៉ូ វេរីតាស (ខេមបូឌា) លីមីធីត</t>
        </is>
      </c>
      <c r="D2891" s="418" t="inlineStr">
        <is>
          <t>L001-107024462</t>
        </is>
      </c>
      <c r="E2891" s="418" t="inlineStr">
        <is>
          <t>50262052</t>
        </is>
      </c>
      <c r="F2891" s="419" t="n">
        <v>44573</v>
      </c>
      <c r="G2891" s="420" t="n">
        <v>34549</v>
      </c>
      <c r="H2891" s="418" t="n"/>
      <c r="I2891" s="455" t="n">
        <v>34549</v>
      </c>
      <c r="J2891" s="418">
        <f>IF(L2891&lt;&gt;"",L2891,K2891)</f>
        <v/>
      </c>
      <c r="K2891" s="418">
        <f>IF(AND(T2891=TRUE, U2891=TRUE, V2891=TRUE), IF(W2891&lt;-0.05, "អនុញ្ញាត (អ្នកផ្គត់ផ្គង់ប្រកាសខ្វះ)", "បានប្រកាស (អនុញ្ញាត)"), IF(AND(T2891=FALSE, U2891=FALSE, V2891=FALSE), "ព្យួរទុក (មិនមានទិន្នន័យ)", "ប្រកាសខុស (ព្យួរទុក)"))</f>
        <v/>
      </c>
      <c r="L2891" s="418" t="inlineStr"/>
      <c r="M2891" s="418" t="inlineStr"/>
      <c r="N2891" s="455" t="n"/>
      <c r="O2891" s="455">
        <f>IF(W2891&lt;0,AI2891,I2891)</f>
        <v/>
      </c>
      <c r="P2891" s="455">
        <f>I2891-O2891</f>
        <v/>
      </c>
      <c r="Q2891" s="418" t="n"/>
      <c r="R2891" s="418" t="inlineStr">
        <is>
          <t>50262052</t>
        </is>
      </c>
      <c r="S2891" s="418" t="inlineStr">
        <is>
          <t>50262052</t>
        </is>
      </c>
      <c r="T2891" s="418">
        <f>R2891=S2891</f>
        <v/>
      </c>
      <c r="U2891" s="418">
        <f>AND(MONTH(F2891)=MONTH(Y2891), YEAR(F2891)=YEAR(Y2891))</f>
        <v/>
      </c>
      <c r="V2891" s="418">
        <f>AND(AC2891&lt;&gt;"", 'Company information'!D$4&lt;&gt;"", RIGHT(SUBSTITUTE(AC2891,"-",""),9)=RIGHT(SUBSTITUTE('Company information'!D$4,"-",""),9))</f>
        <v/>
      </c>
      <c r="W2891" s="418">
        <f>AI2891-I2891</f>
        <v/>
      </c>
      <c r="X2891" s="455" t="n"/>
      <c r="Y2891" s="419" t="n">
        <v>44896</v>
      </c>
      <c r="Z2891" s="418" t="inlineStr">
        <is>
          <t>50262052</t>
        </is>
      </c>
      <c r="AA2891" s="418" t="inlineStr"/>
      <c r="AB2891" s="418" t="inlineStr">
        <is>
          <t>បុគ្គលជាប់អាករ</t>
        </is>
      </c>
      <c r="AC2891" s="418" t="inlineStr">
        <is>
          <t>L001-100067123</t>
        </is>
      </c>
      <c r="AD2891" s="418" t="inlineStr">
        <is>
          <t>រីឡាយអេប៊ល សូស អ៊ិនដាសស្រ្ទៀល (ខេមបូឌា)</t>
        </is>
      </c>
      <c r="AE2891" s="455" t="n">
        <v>380041</v>
      </c>
      <c r="AF2891" s="455" t="n">
        <v>345492</v>
      </c>
      <c r="AG2891" s="455" t="n">
        <v>0</v>
      </c>
      <c r="AH2891" s="455" t="n">
        <v>0</v>
      </c>
      <c r="AI2891" s="455" t="n">
        <v>34549</v>
      </c>
      <c r="AJ2891" s="455" t="n">
        <v>0</v>
      </c>
      <c r="AK2891" s="455" t="n">
        <v>0</v>
      </c>
      <c r="AL2891" s="455" t="n">
        <v>0</v>
      </c>
      <c r="AM2891" s="455" t="n">
        <v>0</v>
      </c>
      <c r="AN2891" s="455" t="n">
        <v>0</v>
      </c>
      <c r="AO2891" s="455" t="n">
        <v>0</v>
      </c>
      <c r="AP2891" s="455" t="n">
        <v>0</v>
      </c>
      <c r="AQ2891" s="455" t="n">
        <v>0</v>
      </c>
      <c r="AR2891" s="418" t="inlineStr"/>
      <c r="AS2891" s="418" t="inlineStr">
        <is>
          <t>ចំនូលបានមកពីការលក់</t>
        </is>
      </c>
      <c r="AT2891" s="418" t="inlineStr">
        <is>
          <t>បានប្រកាសពន្ធ</t>
        </is>
      </c>
    </row>
    <row r="2892">
      <c r="A2892" s="417" t="n">
        <v>2883</v>
      </c>
      <c r="B2892" s="418" t="inlineStr">
        <is>
          <t>Customs Declaration and CPF Non-Container</t>
        </is>
      </c>
      <c r="C2892" s="418" t="inlineStr">
        <is>
          <t>ប្យួរ៉ូ វេរីតាស (ខេមបូឌា) លីមីធីត</t>
        </is>
      </c>
      <c r="D2892" s="418" t="inlineStr">
        <is>
          <t>L001-107024462</t>
        </is>
      </c>
      <c r="E2892" s="418" t="inlineStr">
        <is>
          <t>50262051</t>
        </is>
      </c>
      <c r="F2892" s="419" t="n">
        <v>44573</v>
      </c>
      <c r="G2892" s="420" t="n">
        <v>62106</v>
      </c>
      <c r="H2892" s="418" t="n"/>
      <c r="I2892" s="455" t="n">
        <v>62106</v>
      </c>
      <c r="J2892" s="418">
        <f>IF(L2892&lt;&gt;"",L2892,K2892)</f>
        <v/>
      </c>
      <c r="K2892" s="418">
        <f>IF(AND(T2892=TRUE, U2892=TRUE, V2892=TRUE), IF(W2892&lt;-0.05, "អនុញ្ញាត (អ្នកផ្គត់ផ្គង់ប្រកាសខ្វះ)", "បានប្រកាស (អនុញ្ញាត)"), IF(AND(T2892=FALSE, U2892=FALSE, V2892=FALSE), "ព្យួរទុក (មិនមានទិន្នន័យ)", "ប្រកាសខុស (ព្យួរទុក)"))</f>
        <v/>
      </c>
      <c r="L2892" s="418" t="inlineStr"/>
      <c r="M2892" s="418" t="inlineStr"/>
      <c r="N2892" s="455" t="n"/>
      <c r="O2892" s="455">
        <f>IF(W2892&lt;0,AI2892,I2892)</f>
        <v/>
      </c>
      <c r="P2892" s="455">
        <f>I2892-O2892</f>
        <v/>
      </c>
      <c r="Q2892" s="418" t="n"/>
      <c r="R2892" s="418" t="inlineStr">
        <is>
          <t>50262051</t>
        </is>
      </c>
      <c r="S2892" s="418" t="inlineStr">
        <is>
          <t>50262051</t>
        </is>
      </c>
      <c r="T2892" s="418">
        <f>R2892=S2892</f>
        <v/>
      </c>
      <c r="U2892" s="418">
        <f>AND(MONTH(F2892)=MONTH(Y2892), YEAR(F2892)=YEAR(Y2892))</f>
        <v/>
      </c>
      <c r="V2892" s="418">
        <f>AND(AC2892&lt;&gt;"", 'Company information'!D$4&lt;&gt;"", RIGHT(SUBSTITUTE(AC2892,"-",""),9)=RIGHT(SUBSTITUTE('Company information'!D$4,"-",""),9))</f>
        <v/>
      </c>
      <c r="W2892" s="418">
        <f>AI2892-I2892</f>
        <v/>
      </c>
      <c r="X2892" s="455" t="n"/>
      <c r="Y2892" s="419" t="n">
        <v>44896</v>
      </c>
      <c r="Z2892" s="418" t="inlineStr">
        <is>
          <t>50262051</t>
        </is>
      </c>
      <c r="AA2892" s="418" t="inlineStr"/>
      <c r="AB2892" s="418" t="inlineStr">
        <is>
          <t>បុគ្គលជាប់អាករ</t>
        </is>
      </c>
      <c r="AC2892" s="418" t="inlineStr">
        <is>
          <t>L001-100067123</t>
        </is>
      </c>
      <c r="AD2892" s="418" t="inlineStr">
        <is>
          <t>រីឡាយអេប៊ល សូស អ៊ិនដាសស្រ្ទៀល (ខេមបូឌា)</t>
        </is>
      </c>
      <c r="AE2892" s="455" t="n">
        <v>683169</v>
      </c>
      <c r="AF2892" s="455" t="n">
        <v>621063</v>
      </c>
      <c r="AG2892" s="455" t="n">
        <v>0</v>
      </c>
      <c r="AH2892" s="455" t="n">
        <v>0</v>
      </c>
      <c r="AI2892" s="455" t="n">
        <v>62106</v>
      </c>
      <c r="AJ2892" s="455" t="n">
        <v>0</v>
      </c>
      <c r="AK2892" s="455" t="n">
        <v>0</v>
      </c>
      <c r="AL2892" s="455" t="n">
        <v>0</v>
      </c>
      <c r="AM2892" s="455" t="n">
        <v>0</v>
      </c>
      <c r="AN2892" s="455" t="n">
        <v>0</v>
      </c>
      <c r="AO2892" s="455" t="n">
        <v>0</v>
      </c>
      <c r="AP2892" s="455" t="n">
        <v>0</v>
      </c>
      <c r="AQ2892" s="455" t="n">
        <v>0</v>
      </c>
      <c r="AR2892" s="418" t="inlineStr"/>
      <c r="AS2892" s="418" t="inlineStr">
        <is>
          <t>ចំនូលបានមកពីការលក់</t>
        </is>
      </c>
      <c r="AT2892" s="418" t="inlineStr">
        <is>
          <t>បានប្រកាសពន្ធ</t>
        </is>
      </c>
    </row>
    <row r="2893">
      <c r="A2893" s="417" t="n">
        <v>2884</v>
      </c>
      <c r="B2893" s="418" t="inlineStr">
        <is>
          <t>Customs Declaration</t>
        </is>
      </c>
      <c r="C2893" s="418" t="inlineStr">
        <is>
          <t>ប្យួរ៉ូ វេរីតាស (ខេមបូឌា) លីមីធីត</t>
        </is>
      </c>
      <c r="D2893" s="418" t="inlineStr">
        <is>
          <t>L001-107024462</t>
        </is>
      </c>
      <c r="E2893" s="418" t="inlineStr">
        <is>
          <t>50262050</t>
        </is>
      </c>
      <c r="F2893" s="419" t="n">
        <v>44573</v>
      </c>
      <c r="G2893" s="420" t="n">
        <v>62106</v>
      </c>
      <c r="H2893" s="418" t="n"/>
      <c r="I2893" s="455" t="n">
        <v>62106</v>
      </c>
      <c r="J2893" s="418">
        <f>IF(L2893&lt;&gt;"",L2893,K2893)</f>
        <v/>
      </c>
      <c r="K2893" s="418">
        <f>IF(AND(T2893=TRUE, U2893=TRUE, V2893=TRUE), IF(W2893&lt;-0.05, "អនុញ្ញាត (អ្នកផ្គត់ផ្គង់ប្រកាសខ្វះ)", "បានប្រកាស (អនុញ្ញាត)"), IF(AND(T2893=FALSE, U2893=FALSE, V2893=FALSE), "ព្យួរទុក (មិនមានទិន្នន័យ)", "ប្រកាសខុស (ព្យួរទុក)"))</f>
        <v/>
      </c>
      <c r="L2893" s="418" t="inlineStr"/>
      <c r="M2893" s="418" t="inlineStr"/>
      <c r="N2893" s="455" t="n"/>
      <c r="O2893" s="455">
        <f>IF(W2893&lt;0,AI2893,I2893)</f>
        <v/>
      </c>
      <c r="P2893" s="455">
        <f>I2893-O2893</f>
        <v/>
      </c>
      <c r="Q2893" s="418" t="n"/>
      <c r="R2893" s="418" t="inlineStr">
        <is>
          <t>50262050</t>
        </is>
      </c>
      <c r="S2893" s="418" t="inlineStr">
        <is>
          <t>50262050</t>
        </is>
      </c>
      <c r="T2893" s="418">
        <f>R2893=S2893</f>
        <v/>
      </c>
      <c r="U2893" s="418">
        <f>AND(MONTH(F2893)=MONTH(Y2893), YEAR(F2893)=YEAR(Y2893))</f>
        <v/>
      </c>
      <c r="V2893" s="418">
        <f>AND(AC2893&lt;&gt;"", 'Company information'!D$4&lt;&gt;"", RIGHT(SUBSTITUTE(AC2893,"-",""),9)=RIGHT(SUBSTITUTE('Company information'!D$4,"-",""),9))</f>
        <v/>
      </c>
      <c r="W2893" s="418">
        <f>AI2893-I2893</f>
        <v/>
      </c>
      <c r="X2893" s="455" t="n"/>
      <c r="Y2893" s="419" t="n">
        <v>44896</v>
      </c>
      <c r="Z2893" s="418" t="inlineStr">
        <is>
          <t>50262050</t>
        </is>
      </c>
      <c r="AA2893" s="418" t="inlineStr"/>
      <c r="AB2893" s="418" t="inlineStr">
        <is>
          <t>បុគ្គលជាប់អាករ</t>
        </is>
      </c>
      <c r="AC2893" s="418" t="inlineStr">
        <is>
          <t>L001-100067123</t>
        </is>
      </c>
      <c r="AD2893" s="418" t="inlineStr">
        <is>
          <t>រីឡាយអេប៊ល សូស អ៊ិនដាសស្រ្ទៀល (ខេមបូឌា)</t>
        </is>
      </c>
      <c r="AE2893" s="455" t="n">
        <v>683169</v>
      </c>
      <c r="AF2893" s="455" t="n">
        <v>621063</v>
      </c>
      <c r="AG2893" s="455" t="n">
        <v>0</v>
      </c>
      <c r="AH2893" s="455" t="n">
        <v>0</v>
      </c>
      <c r="AI2893" s="455" t="n">
        <v>62106</v>
      </c>
      <c r="AJ2893" s="455" t="n">
        <v>0</v>
      </c>
      <c r="AK2893" s="455" t="n">
        <v>0</v>
      </c>
      <c r="AL2893" s="455" t="n">
        <v>0</v>
      </c>
      <c r="AM2893" s="455" t="n">
        <v>0</v>
      </c>
      <c r="AN2893" s="455" t="n">
        <v>0</v>
      </c>
      <c r="AO2893" s="455" t="n">
        <v>0</v>
      </c>
      <c r="AP2893" s="455" t="n">
        <v>0</v>
      </c>
      <c r="AQ2893" s="455" t="n">
        <v>0</v>
      </c>
      <c r="AR2893" s="418" t="inlineStr"/>
      <c r="AS2893" s="418" t="inlineStr">
        <is>
          <t>ចំនូលបានមកពីការលក់</t>
        </is>
      </c>
      <c r="AT2893" s="418" t="inlineStr">
        <is>
          <t>បានប្រកាសពន្ធ</t>
        </is>
      </c>
    </row>
    <row r="2894">
      <c r="A2894" s="417" t="n">
        <v>2885</v>
      </c>
      <c r="B2894" s="418" t="inlineStr">
        <is>
          <t>Customs Declaration and CPF Non-Container</t>
        </is>
      </c>
      <c r="C2894" s="418" t="inlineStr">
        <is>
          <t>ប្យួរ៉ូ វេរីតាស (ខេមបូឌា) លីមីធីត</t>
        </is>
      </c>
      <c r="D2894" s="418" t="inlineStr">
        <is>
          <t>L001-107024462</t>
        </is>
      </c>
      <c r="E2894" s="418" t="inlineStr">
        <is>
          <t>50262049</t>
        </is>
      </c>
      <c r="F2894" s="419" t="n">
        <v>44573</v>
      </c>
      <c r="G2894" s="420" t="n">
        <v>41541</v>
      </c>
      <c r="H2894" s="418" t="n"/>
      <c r="I2894" s="455" t="n">
        <v>41541</v>
      </c>
      <c r="J2894" s="418">
        <f>IF(L2894&lt;&gt;"",L2894,K2894)</f>
        <v/>
      </c>
      <c r="K2894" s="418">
        <f>IF(AND(T2894=TRUE, U2894=TRUE, V2894=TRUE), IF(W2894&lt;-0.05, "អនុញ្ញាត (អ្នកផ្គត់ផ្គង់ប្រកាសខ្វះ)", "បានប្រកាស (អនុញ្ញាត)"), IF(AND(T2894=FALSE, U2894=FALSE, V2894=FALSE), "ព្យួរទុក (មិនមានទិន្នន័យ)", "ប្រកាសខុស (ព្យួរទុក)"))</f>
        <v/>
      </c>
      <c r="L2894" s="418" t="inlineStr"/>
      <c r="M2894" s="418" t="inlineStr"/>
      <c r="N2894" s="455" t="n"/>
      <c r="O2894" s="455">
        <f>IF(W2894&lt;0,AI2894,I2894)</f>
        <v/>
      </c>
      <c r="P2894" s="455">
        <f>I2894-O2894</f>
        <v/>
      </c>
      <c r="Q2894" s="418" t="n"/>
      <c r="R2894" s="418" t="inlineStr">
        <is>
          <t>50262049</t>
        </is>
      </c>
      <c r="S2894" s="418" t="inlineStr">
        <is>
          <t>50262049</t>
        </is>
      </c>
      <c r="T2894" s="418">
        <f>R2894=S2894</f>
        <v/>
      </c>
      <c r="U2894" s="418">
        <f>AND(MONTH(F2894)=MONTH(Y2894), YEAR(F2894)=YEAR(Y2894))</f>
        <v/>
      </c>
      <c r="V2894" s="418">
        <f>AND(AC2894&lt;&gt;"", 'Company information'!D$4&lt;&gt;"", RIGHT(SUBSTITUTE(AC2894,"-",""),9)=RIGHT(SUBSTITUTE('Company information'!D$4,"-",""),9))</f>
        <v/>
      </c>
      <c r="W2894" s="418">
        <f>AI2894-I2894</f>
        <v/>
      </c>
      <c r="X2894" s="455" t="n"/>
      <c r="Y2894" s="419" t="n">
        <v>44896</v>
      </c>
      <c r="Z2894" s="418" t="inlineStr">
        <is>
          <t>50262049</t>
        </is>
      </c>
      <c r="AA2894" s="418" t="inlineStr"/>
      <c r="AB2894" s="418" t="inlineStr">
        <is>
          <t>បុគ្គលជាប់អាករ</t>
        </is>
      </c>
      <c r="AC2894" s="418" t="inlineStr">
        <is>
          <t>L001-100067123</t>
        </is>
      </c>
      <c r="AD2894" s="418" t="inlineStr">
        <is>
          <t>រីឡាយអេប៊ល សូស អ៊ិនដាសស្រ្ទៀល (ខេមបូឌា)</t>
        </is>
      </c>
      <c r="AE2894" s="455" t="n">
        <v>456954</v>
      </c>
      <c r="AF2894" s="455" t="n">
        <v>415413</v>
      </c>
      <c r="AG2894" s="455" t="n">
        <v>0</v>
      </c>
      <c r="AH2894" s="455" t="n">
        <v>0</v>
      </c>
      <c r="AI2894" s="455" t="n">
        <v>41541</v>
      </c>
      <c r="AJ2894" s="455" t="n">
        <v>0</v>
      </c>
      <c r="AK2894" s="455" t="n">
        <v>0</v>
      </c>
      <c r="AL2894" s="455" t="n">
        <v>0</v>
      </c>
      <c r="AM2894" s="455" t="n">
        <v>0</v>
      </c>
      <c r="AN2894" s="455" t="n">
        <v>0</v>
      </c>
      <c r="AO2894" s="455" t="n">
        <v>0</v>
      </c>
      <c r="AP2894" s="455" t="n">
        <v>0</v>
      </c>
      <c r="AQ2894" s="455" t="n">
        <v>0</v>
      </c>
      <c r="AR2894" s="418" t="inlineStr"/>
      <c r="AS2894" s="418" t="inlineStr">
        <is>
          <t>ចំនូលបានមកពីការលក់</t>
        </is>
      </c>
      <c r="AT2894" s="418" t="inlineStr">
        <is>
          <t>បានប្រកាសពន្ធ</t>
        </is>
      </c>
    </row>
    <row r="2895">
      <c r="A2895" s="417" t="n">
        <v>2886</v>
      </c>
      <c r="B2895" s="418" t="inlineStr">
        <is>
          <t>Customs Declaration and CPF Non-Container</t>
        </is>
      </c>
      <c r="C2895" s="418" t="inlineStr">
        <is>
          <t>ប្យួរ៉ូ វេរីតាស (ខេមបូឌា) លីមីធីត</t>
        </is>
      </c>
      <c r="D2895" s="418" t="inlineStr">
        <is>
          <t>L001-107024462</t>
        </is>
      </c>
      <c r="E2895" s="418" t="inlineStr">
        <is>
          <t>50262048</t>
        </is>
      </c>
      <c r="F2895" s="419" t="n">
        <v>44573</v>
      </c>
      <c r="G2895" s="420" t="n">
        <v>62106</v>
      </c>
      <c r="H2895" s="418" t="n"/>
      <c r="I2895" s="455" t="n">
        <v>62106</v>
      </c>
      <c r="J2895" s="418">
        <f>IF(L2895&lt;&gt;"",L2895,K2895)</f>
        <v/>
      </c>
      <c r="K2895" s="418">
        <f>IF(AND(T2895=TRUE, U2895=TRUE, V2895=TRUE), IF(W2895&lt;-0.05, "អនុញ្ញាត (អ្នកផ្គត់ផ្គង់ប្រកាសខ្វះ)", "បានប្រកាស (អនុញ្ញាត)"), IF(AND(T2895=FALSE, U2895=FALSE, V2895=FALSE), "ព្យួរទុក (មិនមានទិន្នន័យ)", "ប្រកាសខុស (ព្យួរទុក)"))</f>
        <v/>
      </c>
      <c r="L2895" s="418" t="inlineStr"/>
      <c r="M2895" s="418" t="inlineStr"/>
      <c r="N2895" s="455" t="n"/>
      <c r="O2895" s="455">
        <f>IF(W2895&lt;0,AI2895,I2895)</f>
        <v/>
      </c>
      <c r="P2895" s="455">
        <f>I2895-O2895</f>
        <v/>
      </c>
      <c r="Q2895" s="418" t="n"/>
      <c r="R2895" s="418" t="inlineStr">
        <is>
          <t>50262048</t>
        </is>
      </c>
      <c r="S2895" s="418" t="inlineStr">
        <is>
          <t>50262048</t>
        </is>
      </c>
      <c r="T2895" s="418">
        <f>R2895=S2895</f>
        <v/>
      </c>
      <c r="U2895" s="418">
        <f>AND(MONTH(F2895)=MONTH(Y2895), YEAR(F2895)=YEAR(Y2895))</f>
        <v/>
      </c>
      <c r="V2895" s="418">
        <f>AND(AC2895&lt;&gt;"", 'Company information'!D$4&lt;&gt;"", RIGHT(SUBSTITUTE(AC2895,"-",""),9)=RIGHT(SUBSTITUTE('Company information'!D$4,"-",""),9))</f>
        <v/>
      </c>
      <c r="W2895" s="418">
        <f>AI2895-I2895</f>
        <v/>
      </c>
      <c r="X2895" s="455" t="n"/>
      <c r="Y2895" s="419" t="n">
        <v>44896</v>
      </c>
      <c r="Z2895" s="418" t="inlineStr">
        <is>
          <t>50262048</t>
        </is>
      </c>
      <c r="AA2895" s="418" t="inlineStr"/>
      <c r="AB2895" s="418" t="inlineStr">
        <is>
          <t>បុគ្គលជាប់អាករ</t>
        </is>
      </c>
      <c r="AC2895" s="418" t="inlineStr">
        <is>
          <t>L001-100067123</t>
        </is>
      </c>
      <c r="AD2895" s="418" t="inlineStr">
        <is>
          <t>រីឡាយអេប៊ល សូស អ៊ិនដាសស្រ្ទៀល (ខេមបូឌា)</t>
        </is>
      </c>
      <c r="AE2895" s="455" t="n">
        <v>683169</v>
      </c>
      <c r="AF2895" s="455" t="n">
        <v>621063</v>
      </c>
      <c r="AG2895" s="455" t="n">
        <v>0</v>
      </c>
      <c r="AH2895" s="455" t="n">
        <v>0</v>
      </c>
      <c r="AI2895" s="455" t="n">
        <v>62106</v>
      </c>
      <c r="AJ2895" s="455" t="n">
        <v>0</v>
      </c>
      <c r="AK2895" s="455" t="n">
        <v>0</v>
      </c>
      <c r="AL2895" s="455" t="n">
        <v>0</v>
      </c>
      <c r="AM2895" s="455" t="n">
        <v>0</v>
      </c>
      <c r="AN2895" s="455" t="n">
        <v>0</v>
      </c>
      <c r="AO2895" s="455" t="n">
        <v>0</v>
      </c>
      <c r="AP2895" s="455" t="n">
        <v>0</v>
      </c>
      <c r="AQ2895" s="455" t="n">
        <v>0</v>
      </c>
      <c r="AR2895" s="418" t="inlineStr"/>
      <c r="AS2895" s="418" t="inlineStr">
        <is>
          <t>ចំនូលបានមកពីការលក់</t>
        </is>
      </c>
      <c r="AT2895" s="418" t="inlineStr">
        <is>
          <t>បានប្រកាសពន្ធ</t>
        </is>
      </c>
    </row>
    <row r="2896">
      <c r="A2896" s="417" t="n">
        <v>2887</v>
      </c>
      <c r="B2896" s="418" t="inlineStr">
        <is>
          <t>Customs Declaration and CPF Non-Container</t>
        </is>
      </c>
      <c r="C2896" s="418" t="inlineStr">
        <is>
          <t>ប្យួរ៉ូ វេរីតាស (ខេមបូឌា) លីមីធីត</t>
        </is>
      </c>
      <c r="D2896" s="418" t="inlineStr">
        <is>
          <t>L001-107024462</t>
        </is>
      </c>
      <c r="E2896" s="418" t="inlineStr">
        <is>
          <t>50262046</t>
        </is>
      </c>
      <c r="F2896" s="419" t="n">
        <v>44573</v>
      </c>
      <c r="G2896" s="420" t="n">
        <v>62106</v>
      </c>
      <c r="H2896" s="418" t="n"/>
      <c r="I2896" s="455" t="n">
        <v>62106</v>
      </c>
      <c r="J2896" s="418">
        <f>IF(L2896&lt;&gt;"",L2896,K2896)</f>
        <v/>
      </c>
      <c r="K2896" s="418">
        <f>IF(AND(T2896=TRUE, U2896=TRUE, V2896=TRUE), IF(W2896&lt;-0.05, "អនុញ្ញាត (អ្នកផ្គត់ផ្គង់ប្រកាសខ្វះ)", "បានប្រកាស (អនុញ្ញាត)"), IF(AND(T2896=FALSE, U2896=FALSE, V2896=FALSE), "ព្យួរទុក (មិនមានទិន្នន័យ)", "ប្រកាសខុស (ព្យួរទុក)"))</f>
        <v/>
      </c>
      <c r="L2896" s="418" t="inlineStr"/>
      <c r="M2896" s="418" t="inlineStr"/>
      <c r="N2896" s="455" t="n"/>
      <c r="O2896" s="455">
        <f>IF(W2896&lt;0,AI2896,I2896)</f>
        <v/>
      </c>
      <c r="P2896" s="455">
        <f>I2896-O2896</f>
        <v/>
      </c>
      <c r="Q2896" s="418" t="n"/>
      <c r="R2896" s="418" t="inlineStr">
        <is>
          <t>50262046</t>
        </is>
      </c>
      <c r="S2896" s="418" t="inlineStr">
        <is>
          <t>50262046</t>
        </is>
      </c>
      <c r="T2896" s="418">
        <f>R2896=S2896</f>
        <v/>
      </c>
      <c r="U2896" s="418">
        <f>AND(MONTH(F2896)=MONTH(Y2896), YEAR(F2896)=YEAR(Y2896))</f>
        <v/>
      </c>
      <c r="V2896" s="418">
        <f>AND(AC2896&lt;&gt;"", 'Company information'!D$4&lt;&gt;"", RIGHT(SUBSTITUTE(AC2896,"-",""),9)=RIGHT(SUBSTITUTE('Company information'!D$4,"-",""),9))</f>
        <v/>
      </c>
      <c r="W2896" s="418">
        <f>AI2896-I2896</f>
        <v/>
      </c>
      <c r="X2896" s="455" t="n"/>
      <c r="Y2896" s="419" t="n">
        <v>44896</v>
      </c>
      <c r="Z2896" s="418" t="inlineStr">
        <is>
          <t>50262046</t>
        </is>
      </c>
      <c r="AA2896" s="418" t="inlineStr"/>
      <c r="AB2896" s="418" t="inlineStr">
        <is>
          <t>បុគ្គលជាប់អាករ</t>
        </is>
      </c>
      <c r="AC2896" s="418" t="inlineStr">
        <is>
          <t>L001-100067123</t>
        </is>
      </c>
      <c r="AD2896" s="418" t="inlineStr">
        <is>
          <t>រីឡាយអេប៊ល សូស អ៊ិនដាសស្រ្ទៀល (ខេមបូឌា)</t>
        </is>
      </c>
      <c r="AE2896" s="455" t="n">
        <v>683169</v>
      </c>
      <c r="AF2896" s="455" t="n">
        <v>621063</v>
      </c>
      <c r="AG2896" s="455" t="n">
        <v>0</v>
      </c>
      <c r="AH2896" s="455" t="n">
        <v>0</v>
      </c>
      <c r="AI2896" s="455" t="n">
        <v>62106</v>
      </c>
      <c r="AJ2896" s="455" t="n">
        <v>0</v>
      </c>
      <c r="AK2896" s="455" t="n">
        <v>0</v>
      </c>
      <c r="AL2896" s="455" t="n">
        <v>0</v>
      </c>
      <c r="AM2896" s="455" t="n">
        <v>0</v>
      </c>
      <c r="AN2896" s="455" t="n">
        <v>0</v>
      </c>
      <c r="AO2896" s="455" t="n">
        <v>0</v>
      </c>
      <c r="AP2896" s="455" t="n">
        <v>0</v>
      </c>
      <c r="AQ2896" s="455" t="n">
        <v>0</v>
      </c>
      <c r="AR2896" s="418" t="inlineStr"/>
      <c r="AS2896" s="418" t="inlineStr">
        <is>
          <t>ចំនូលបានមកពីការលក់</t>
        </is>
      </c>
      <c r="AT2896" s="418" t="inlineStr">
        <is>
          <t>បានប្រកាសពន្ធ</t>
        </is>
      </c>
    </row>
    <row r="2897">
      <c r="A2897" s="417" t="n">
        <v>2888</v>
      </c>
      <c r="B2897" s="418" t="inlineStr">
        <is>
          <t>Customs Declaration and CPF Non-Container</t>
        </is>
      </c>
      <c r="C2897" s="418" t="inlineStr">
        <is>
          <t>ប្យួរ៉ូ វេរីតាស (ខេមបូឌា) លីមីធីត</t>
        </is>
      </c>
      <c r="D2897" s="418" t="inlineStr">
        <is>
          <t>L001-107024462</t>
        </is>
      </c>
      <c r="E2897" s="418" t="inlineStr">
        <is>
          <t>50262005</t>
        </is>
      </c>
      <c r="F2897" s="419" t="n">
        <v>44573</v>
      </c>
      <c r="G2897" s="420" t="n">
        <v>62106</v>
      </c>
      <c r="H2897" s="418" t="n"/>
      <c r="I2897" s="455" t="n">
        <v>62106</v>
      </c>
      <c r="J2897" s="418">
        <f>IF(L2897&lt;&gt;"",L2897,K2897)</f>
        <v/>
      </c>
      <c r="K2897" s="418">
        <f>IF(AND(T2897=TRUE, U2897=TRUE, V2897=TRUE), IF(W2897&lt;-0.05, "អនុញ្ញាត (អ្នកផ្គត់ផ្គង់ប្រកាសខ្វះ)", "បានប្រកាស (អនុញ្ញាត)"), IF(AND(T2897=FALSE, U2897=FALSE, V2897=FALSE), "ព្យួរទុក (មិនមានទិន្នន័យ)", "ប្រកាសខុស (ព្យួរទុក)"))</f>
        <v/>
      </c>
      <c r="L2897" s="418" t="inlineStr"/>
      <c r="M2897" s="418" t="inlineStr"/>
      <c r="N2897" s="455" t="n"/>
      <c r="O2897" s="455">
        <f>IF(W2897&lt;0,AI2897,I2897)</f>
        <v/>
      </c>
      <c r="P2897" s="455">
        <f>I2897-O2897</f>
        <v/>
      </c>
      <c r="Q2897" s="418" t="n"/>
      <c r="R2897" s="418" t="inlineStr">
        <is>
          <t>50262005</t>
        </is>
      </c>
      <c r="S2897" s="418" t="inlineStr">
        <is>
          <t>50262005</t>
        </is>
      </c>
      <c r="T2897" s="418">
        <f>R2897=S2897</f>
        <v/>
      </c>
      <c r="U2897" s="418">
        <f>AND(MONTH(F2897)=MONTH(Y2897), YEAR(F2897)=YEAR(Y2897))</f>
        <v/>
      </c>
      <c r="V2897" s="418">
        <f>AND(AC2897&lt;&gt;"", 'Company information'!D$4&lt;&gt;"", RIGHT(SUBSTITUTE(AC2897,"-",""),9)=RIGHT(SUBSTITUTE('Company information'!D$4,"-",""),9))</f>
        <v/>
      </c>
      <c r="W2897" s="418">
        <f>AI2897-I2897</f>
        <v/>
      </c>
      <c r="X2897" s="455" t="n"/>
      <c r="Y2897" s="419" t="n">
        <v>44896</v>
      </c>
      <c r="Z2897" s="418" t="inlineStr">
        <is>
          <t>50262005</t>
        </is>
      </c>
      <c r="AA2897" s="418" t="inlineStr"/>
      <c r="AB2897" s="418" t="inlineStr">
        <is>
          <t>បុគ្គលជាប់អាករ</t>
        </is>
      </c>
      <c r="AC2897" s="418" t="inlineStr">
        <is>
          <t>L001-100067123</t>
        </is>
      </c>
      <c r="AD2897" s="418" t="inlineStr">
        <is>
          <t>រីឡាយអេប៊ល សូស អ៊ិនដាសស្រ្ទៀល (ខេមបូឌា)</t>
        </is>
      </c>
      <c r="AE2897" s="455" t="n">
        <v>683169</v>
      </c>
      <c r="AF2897" s="455" t="n">
        <v>621063</v>
      </c>
      <c r="AG2897" s="455" t="n">
        <v>0</v>
      </c>
      <c r="AH2897" s="455" t="n">
        <v>0</v>
      </c>
      <c r="AI2897" s="455" t="n">
        <v>62106</v>
      </c>
      <c r="AJ2897" s="455" t="n">
        <v>0</v>
      </c>
      <c r="AK2897" s="455" t="n">
        <v>0</v>
      </c>
      <c r="AL2897" s="455" t="n">
        <v>0</v>
      </c>
      <c r="AM2897" s="455" t="n">
        <v>0</v>
      </c>
      <c r="AN2897" s="455" t="n">
        <v>0</v>
      </c>
      <c r="AO2897" s="455" t="n">
        <v>0</v>
      </c>
      <c r="AP2897" s="455" t="n">
        <v>0</v>
      </c>
      <c r="AQ2897" s="455" t="n">
        <v>0</v>
      </c>
      <c r="AR2897" s="418" t="inlineStr"/>
      <c r="AS2897" s="418" t="inlineStr">
        <is>
          <t>ចំនូលបានមកពីការលក់</t>
        </is>
      </c>
      <c r="AT2897" s="418" t="inlineStr">
        <is>
          <t>បានប្រកាសពន្ធ</t>
        </is>
      </c>
    </row>
    <row r="2898">
      <c r="A2898" s="417" t="n">
        <v>2889</v>
      </c>
      <c r="B2898" s="418" t="inlineStr">
        <is>
          <t>Export Administration Fee, Port Fomality, Service Charge and Overtime Inspcetion</t>
        </is>
      </c>
      <c r="C2898" s="418" t="inlineStr">
        <is>
          <t>អេសជីអេស (ខេមបូឌា) លីមីធីត</t>
        </is>
      </c>
      <c r="D2898" s="418" t="inlineStr">
        <is>
          <t>L001-107030519</t>
        </is>
      </c>
      <c r="E2898" s="418" t="inlineStr">
        <is>
          <t>10023767</t>
        </is>
      </c>
      <c r="F2898" s="419" t="n">
        <v>44917</v>
      </c>
      <c r="G2898" s="420" t="n">
        <v>55137</v>
      </c>
      <c r="H2898" s="418" t="n"/>
      <c r="I2898" s="455" t="n">
        <v>55137</v>
      </c>
      <c r="J2898" s="418">
        <f>IF(L2898&lt;&gt;"",L2898,K2898)</f>
        <v/>
      </c>
      <c r="K2898" s="418">
        <f>IF(AND(T2898=TRUE, U2898=TRUE, V2898=TRUE), IF(W2898&lt;-0.05, "អនុញ្ញាត (អ្នកផ្គត់ផ្គង់ប្រកាសខ្វះ)", "បានប្រកាស (អនុញ្ញាត)"), IF(AND(T2898=FALSE, U2898=FALSE, V2898=FALSE), "ព្យួរទុក (មិនមានទិន្នន័យ)", "ប្រកាសខុស (ព្យួរទុក)"))</f>
        <v/>
      </c>
      <c r="L2898" s="418" t="inlineStr"/>
      <c r="M2898" s="418" t="inlineStr"/>
      <c r="N2898" s="455" t="n"/>
      <c r="O2898" s="455">
        <f>IF(W2898&lt;0,AI2898,I2898)</f>
        <v/>
      </c>
      <c r="P2898" s="455">
        <f>I2898-O2898</f>
        <v/>
      </c>
      <c r="Q2898" s="418" t="n"/>
      <c r="R2898" s="418" t="inlineStr">
        <is>
          <t>10023767</t>
        </is>
      </c>
      <c r="S2898" s="418" t="inlineStr">
        <is>
          <t>10023767</t>
        </is>
      </c>
      <c r="T2898" s="418">
        <f>R2898=S2898</f>
        <v/>
      </c>
      <c r="U2898" s="418">
        <f>AND(MONTH(F2898)=MONTH(Y2898), YEAR(F2898)=YEAR(Y2898))</f>
        <v/>
      </c>
      <c r="V2898" s="418">
        <f>AND(AC2898&lt;&gt;"", 'Company information'!D$4&lt;&gt;"", RIGHT(SUBSTITUTE(AC2898,"-",""),9)=RIGHT(SUBSTITUTE('Company information'!D$4,"-",""),9))</f>
        <v/>
      </c>
      <c r="W2898" s="418">
        <f>AI2898-I2898</f>
        <v/>
      </c>
      <c r="X2898" s="455" t="n"/>
      <c r="Y2898" s="419" t="n">
        <v>44917</v>
      </c>
      <c r="Z2898" s="418" t="inlineStr">
        <is>
          <t>10023767</t>
        </is>
      </c>
      <c r="AA2898" s="418" t="inlineStr"/>
      <c r="AB2898" s="418" t="inlineStr">
        <is>
          <t>បុគ្គលជាប់អាករ</t>
        </is>
      </c>
      <c r="AC2898" s="418" t="inlineStr">
        <is>
          <t>L001-100067123</t>
        </is>
      </c>
      <c r="AD2898" s="418" t="inlineStr">
        <is>
          <t>រីឡាយអេប៊ល សូស អ៊ិនដាសស្រ្ទៀល (ខេមបូឌា)</t>
        </is>
      </c>
      <c r="AE2898" s="455" t="n">
        <v>606510</v>
      </c>
      <c r="AF2898" s="455" t="n">
        <v>551373</v>
      </c>
      <c r="AG2898" s="455" t="n">
        <v>0</v>
      </c>
      <c r="AH2898" s="455" t="n">
        <v>0</v>
      </c>
      <c r="AI2898" s="455" t="n">
        <v>55137</v>
      </c>
      <c r="AJ2898" s="455" t="n">
        <v>0</v>
      </c>
      <c r="AK2898" s="455" t="n">
        <v>0</v>
      </c>
      <c r="AL2898" s="455" t="n">
        <v>0</v>
      </c>
      <c r="AM2898" s="455" t="n">
        <v>0</v>
      </c>
      <c r="AN2898" s="455" t="n">
        <v>0</v>
      </c>
      <c r="AO2898" s="455" t="n">
        <v>0</v>
      </c>
      <c r="AP2898" s="455" t="n">
        <v>0</v>
      </c>
      <c r="AQ2898" s="455" t="n">
        <v>0</v>
      </c>
      <c r="AR2898" s="418" t="inlineStr"/>
      <c r="AS2898" s="418" t="inlineStr">
        <is>
          <t>Laboratory Testing - Ea - Trade - C&amp;P</t>
        </is>
      </c>
      <c r="AT2898" s="418" t="inlineStr">
        <is>
          <t>បានប្រកាសពន្ធ</t>
        </is>
      </c>
    </row>
    <row r="2899">
      <c r="A2899" s="417" t="n">
        <v>2890</v>
      </c>
      <c r="B2899" s="418" t="inlineStr">
        <is>
          <t>Transfer charge</t>
        </is>
      </c>
      <c r="C2899" s="418" t="inlineStr">
        <is>
          <t>អេសជីអេស (ខេមបូឌា) លីមីធីត</t>
        </is>
      </c>
      <c r="D2899" s="418" t="inlineStr">
        <is>
          <t>L001-107030519</t>
        </is>
      </c>
      <c r="E2899" s="418" t="inlineStr">
        <is>
          <t>10023736</t>
        </is>
      </c>
      <c r="F2899" s="419" t="n">
        <v>44917</v>
      </c>
      <c r="G2899" s="420" t="n">
        <v>60872</v>
      </c>
      <c r="H2899" s="418" t="n"/>
      <c r="I2899" s="455" t="n">
        <v>60872</v>
      </c>
      <c r="J2899" s="418">
        <f>IF(L2899&lt;&gt;"",L2899,K2899)</f>
        <v/>
      </c>
      <c r="K2899" s="418">
        <f>IF(AND(T2899=TRUE, U2899=TRUE, V2899=TRUE), IF(W2899&lt;-0.05, "អនុញ្ញាត (អ្នកផ្គត់ផ្គង់ប្រកាសខ្វះ)", "បានប្រកាស (អនុញ្ញាត)"), IF(AND(T2899=FALSE, U2899=FALSE, V2899=FALSE), "ព្យួរទុក (មិនមានទិន្នន័យ)", "ប្រកាសខុស (ព្យួរទុក)"))</f>
        <v/>
      </c>
      <c r="L2899" s="418" t="inlineStr"/>
      <c r="M2899" s="418" t="inlineStr"/>
      <c r="N2899" s="455" t="n"/>
      <c r="O2899" s="455">
        <f>IF(W2899&lt;0,AI2899,I2899)</f>
        <v/>
      </c>
      <c r="P2899" s="455">
        <f>I2899-O2899</f>
        <v/>
      </c>
      <c r="Q2899" s="418" t="n"/>
      <c r="R2899" s="418" t="inlineStr">
        <is>
          <t>10023736</t>
        </is>
      </c>
      <c r="S2899" s="418" t="inlineStr">
        <is>
          <t>10023736</t>
        </is>
      </c>
      <c r="T2899" s="418">
        <f>R2899=S2899</f>
        <v/>
      </c>
      <c r="U2899" s="418">
        <f>AND(MONTH(F2899)=MONTH(Y2899), YEAR(F2899)=YEAR(Y2899))</f>
        <v/>
      </c>
      <c r="V2899" s="418">
        <f>AND(AC2899&lt;&gt;"", 'Company information'!D$4&lt;&gt;"", RIGHT(SUBSTITUTE(AC2899,"-",""),9)=RIGHT(SUBSTITUTE('Company information'!D$4,"-",""),9))</f>
        <v/>
      </c>
      <c r="W2899" s="418">
        <f>AI2899-I2899</f>
        <v/>
      </c>
      <c r="X2899" s="455" t="n"/>
      <c r="Y2899" s="419" t="n">
        <v>44917</v>
      </c>
      <c r="Z2899" s="418" t="inlineStr">
        <is>
          <t>10023736</t>
        </is>
      </c>
      <c r="AA2899" s="418" t="inlineStr"/>
      <c r="AB2899" s="418" t="inlineStr">
        <is>
          <t>បុគ្គលជាប់អាករ</t>
        </is>
      </c>
      <c r="AC2899" s="418" t="inlineStr">
        <is>
          <t>L001-100067123</t>
        </is>
      </c>
      <c r="AD2899" s="418" t="inlineStr">
        <is>
          <t>រីឡាយអេប៊ល សូស អ៊ិនដាសស្រ្ទៀល (ខេមបូឌា)</t>
        </is>
      </c>
      <c r="AE2899" s="455" t="n">
        <v>669593</v>
      </c>
      <c r="AF2899" s="455" t="n">
        <v>608721</v>
      </c>
      <c r="AG2899" s="455" t="n">
        <v>0</v>
      </c>
      <c r="AH2899" s="455" t="n">
        <v>0</v>
      </c>
      <c r="AI2899" s="455" t="n">
        <v>60872</v>
      </c>
      <c r="AJ2899" s="455" t="n">
        <v>0</v>
      </c>
      <c r="AK2899" s="455" t="n">
        <v>0</v>
      </c>
      <c r="AL2899" s="455" t="n">
        <v>0</v>
      </c>
      <c r="AM2899" s="455" t="n">
        <v>0</v>
      </c>
      <c r="AN2899" s="455" t="n">
        <v>0</v>
      </c>
      <c r="AO2899" s="455" t="n">
        <v>0</v>
      </c>
      <c r="AP2899" s="455" t="n">
        <v>0</v>
      </c>
      <c r="AQ2899" s="455" t="n">
        <v>0</v>
      </c>
      <c r="AR2899" s="418" t="inlineStr"/>
      <c r="AS2899" s="418" t="inlineStr">
        <is>
          <t>Laboratory Testing - Ea - Trade - C&amp;P</t>
        </is>
      </c>
      <c r="AT2899" s="418" t="inlineStr">
        <is>
          <t>បានប្រកាសពន្ធ</t>
        </is>
      </c>
    </row>
    <row r="2900">
      <c r="A2900" s="417" t="n">
        <v>2891</v>
      </c>
      <c r="B2900" s="418" t="inlineStr">
        <is>
          <t>Export Administration Fee, Port Fomality and Service Charge</t>
        </is>
      </c>
      <c r="C2900" s="418" t="inlineStr">
        <is>
          <t>អេសជីអេស (ខេមបូឌា) លីមីធីត</t>
        </is>
      </c>
      <c r="D2900" s="418" t="inlineStr">
        <is>
          <t>L001-107030519</t>
        </is>
      </c>
      <c r="E2900" s="418" t="inlineStr">
        <is>
          <t>10023735</t>
        </is>
      </c>
      <c r="F2900" s="419" t="n">
        <v>44917</v>
      </c>
      <c r="G2900" s="420" t="n">
        <v>60872</v>
      </c>
      <c r="H2900" s="418" t="n"/>
      <c r="I2900" s="455" t="n">
        <v>60872</v>
      </c>
      <c r="J2900" s="418">
        <f>IF(L2900&lt;&gt;"",L2900,K2900)</f>
        <v/>
      </c>
      <c r="K2900" s="418">
        <f>IF(AND(T2900=TRUE, U2900=TRUE, V2900=TRUE), IF(W2900&lt;-0.05, "អនុញ្ញាត (អ្នកផ្គត់ផ្គង់ប្រកាសខ្វះ)", "បានប្រកាស (អនុញ្ញាត)"), IF(AND(T2900=FALSE, U2900=FALSE, V2900=FALSE), "ព្យួរទុក (មិនមានទិន្នន័យ)", "ប្រកាសខុស (ព្យួរទុក)"))</f>
        <v/>
      </c>
      <c r="L2900" s="418" t="inlineStr"/>
      <c r="M2900" s="418" t="inlineStr"/>
      <c r="N2900" s="455" t="n"/>
      <c r="O2900" s="455">
        <f>IF(W2900&lt;0,AI2900,I2900)</f>
        <v/>
      </c>
      <c r="P2900" s="455">
        <f>I2900-O2900</f>
        <v/>
      </c>
      <c r="Q2900" s="418" t="n"/>
      <c r="R2900" s="418" t="inlineStr">
        <is>
          <t>10023735</t>
        </is>
      </c>
      <c r="S2900" s="418" t="inlineStr">
        <is>
          <t>10023735</t>
        </is>
      </c>
      <c r="T2900" s="418">
        <f>R2900=S2900</f>
        <v/>
      </c>
      <c r="U2900" s="418">
        <f>AND(MONTH(F2900)=MONTH(Y2900), YEAR(F2900)=YEAR(Y2900))</f>
        <v/>
      </c>
      <c r="V2900" s="418">
        <f>AND(AC2900&lt;&gt;"", 'Company information'!D$4&lt;&gt;"", RIGHT(SUBSTITUTE(AC2900,"-",""),9)=RIGHT(SUBSTITUTE('Company information'!D$4,"-",""),9))</f>
        <v/>
      </c>
      <c r="W2900" s="418">
        <f>AI2900-I2900</f>
        <v/>
      </c>
      <c r="X2900" s="455" t="n"/>
      <c r="Y2900" s="419" t="n">
        <v>44917</v>
      </c>
      <c r="Z2900" s="418" t="inlineStr">
        <is>
          <t>10023735</t>
        </is>
      </c>
      <c r="AA2900" s="418" t="inlineStr"/>
      <c r="AB2900" s="418" t="inlineStr">
        <is>
          <t>បុគ្គលជាប់អាករ</t>
        </is>
      </c>
      <c r="AC2900" s="418" t="inlineStr">
        <is>
          <t>L001-100067123</t>
        </is>
      </c>
      <c r="AD2900" s="418" t="inlineStr">
        <is>
          <t>រីឡាយអេប៊ល សូស អ៊ិនដាសស្រ្ទៀល (ខេមបូឌា)</t>
        </is>
      </c>
      <c r="AE2900" s="455" t="n">
        <v>669593</v>
      </c>
      <c r="AF2900" s="455" t="n">
        <v>608721</v>
      </c>
      <c r="AG2900" s="455" t="n">
        <v>0</v>
      </c>
      <c r="AH2900" s="455" t="n">
        <v>0</v>
      </c>
      <c r="AI2900" s="455" t="n">
        <v>60872</v>
      </c>
      <c r="AJ2900" s="455" t="n">
        <v>0</v>
      </c>
      <c r="AK2900" s="455" t="n">
        <v>0</v>
      </c>
      <c r="AL2900" s="455" t="n">
        <v>0</v>
      </c>
      <c r="AM2900" s="455" t="n">
        <v>0</v>
      </c>
      <c r="AN2900" s="455" t="n">
        <v>0</v>
      </c>
      <c r="AO2900" s="455" t="n">
        <v>0</v>
      </c>
      <c r="AP2900" s="455" t="n">
        <v>0</v>
      </c>
      <c r="AQ2900" s="455" t="n">
        <v>0</v>
      </c>
      <c r="AR2900" s="418" t="inlineStr"/>
      <c r="AS2900" s="418" t="inlineStr">
        <is>
          <t>Laboratory Testing - Ea - Trade - C&amp;P</t>
        </is>
      </c>
      <c r="AT2900" s="418" t="inlineStr">
        <is>
          <t>បានប្រកាសពន្ធ</t>
        </is>
      </c>
    </row>
    <row r="2901">
      <c r="A2901" s="417" t="n">
        <v>2892</v>
      </c>
      <c r="B2901" s="418" t="inlineStr">
        <is>
          <t>Customs Declaration and CPF (LCL)</t>
        </is>
      </c>
      <c r="C2901" s="418" t="inlineStr">
        <is>
          <t>អេសជីអេស (ខេមបូឌា) លីមីធីត</t>
        </is>
      </c>
      <c r="D2901" s="418" t="inlineStr">
        <is>
          <t>L001-107030519</t>
        </is>
      </c>
      <c r="E2901" s="418" t="inlineStr">
        <is>
          <t>10023734</t>
        </is>
      </c>
      <c r="F2901" s="419" t="n">
        <v>44917</v>
      </c>
      <c r="G2901" s="420" t="n">
        <v>81283</v>
      </c>
      <c r="H2901" s="418" t="n"/>
      <c r="I2901" s="455" t="n">
        <v>81283</v>
      </c>
      <c r="J2901" s="418">
        <f>IF(L2901&lt;&gt;"",L2901,K2901)</f>
        <v/>
      </c>
      <c r="K2901" s="418">
        <f>IF(AND(T2901=TRUE, U2901=TRUE, V2901=TRUE), IF(W2901&lt;-0.05, "អនុញ្ញាត (អ្នកផ្គត់ផ្គង់ប្រកាសខ្វះ)", "បានប្រកាស (អនុញ្ញាត)"), IF(AND(T2901=FALSE, U2901=FALSE, V2901=FALSE), "ព្យួរទុក (មិនមានទិន្នន័យ)", "ប្រកាសខុស (ព្យួរទុក)"))</f>
        <v/>
      </c>
      <c r="L2901" s="418" t="inlineStr"/>
      <c r="M2901" s="418" t="inlineStr"/>
      <c r="N2901" s="455" t="n"/>
      <c r="O2901" s="455">
        <f>IF(W2901&lt;0,AI2901,I2901)</f>
        <v/>
      </c>
      <c r="P2901" s="455">
        <f>I2901-O2901</f>
        <v/>
      </c>
      <c r="Q2901" s="418" t="n"/>
      <c r="R2901" s="418" t="inlineStr">
        <is>
          <t>10023734</t>
        </is>
      </c>
      <c r="S2901" s="418" t="inlineStr">
        <is>
          <t>10023734</t>
        </is>
      </c>
      <c r="T2901" s="418">
        <f>R2901=S2901</f>
        <v/>
      </c>
      <c r="U2901" s="418">
        <f>AND(MONTH(F2901)=MONTH(Y2901), YEAR(F2901)=YEAR(Y2901))</f>
        <v/>
      </c>
      <c r="V2901" s="418">
        <f>AND(AC2901&lt;&gt;"", 'Company information'!D$4&lt;&gt;"", RIGHT(SUBSTITUTE(AC2901,"-",""),9)=RIGHT(SUBSTITUTE('Company information'!D$4,"-",""),9))</f>
        <v/>
      </c>
      <c r="W2901" s="418">
        <f>AI2901-I2901</f>
        <v/>
      </c>
      <c r="X2901" s="455" t="n"/>
      <c r="Y2901" s="419" t="n">
        <v>44917</v>
      </c>
      <c r="Z2901" s="418" t="inlineStr">
        <is>
          <t>10023734</t>
        </is>
      </c>
      <c r="AA2901" s="418" t="inlineStr"/>
      <c r="AB2901" s="418" t="inlineStr">
        <is>
          <t>បុគ្គលជាប់អាករ</t>
        </is>
      </c>
      <c r="AC2901" s="418" t="inlineStr">
        <is>
          <t>L001-100067123</t>
        </is>
      </c>
      <c r="AD2901" s="418" t="inlineStr">
        <is>
          <t>រីឡាយអេប៊ល សូស អ៊ិនដាសស្រ្ទៀល (ខេមបូឌា)</t>
        </is>
      </c>
      <c r="AE2901" s="455" t="n">
        <v>894107</v>
      </c>
      <c r="AF2901" s="455" t="n">
        <v>812825</v>
      </c>
      <c r="AG2901" s="455" t="n">
        <v>0</v>
      </c>
      <c r="AH2901" s="455" t="n">
        <v>0</v>
      </c>
      <c r="AI2901" s="455" t="n">
        <v>81282</v>
      </c>
      <c r="AJ2901" s="455" t="n">
        <v>0</v>
      </c>
      <c r="AK2901" s="455" t="n">
        <v>0</v>
      </c>
      <c r="AL2901" s="455" t="n">
        <v>0</v>
      </c>
      <c r="AM2901" s="455" t="n">
        <v>0</v>
      </c>
      <c r="AN2901" s="455" t="n">
        <v>0</v>
      </c>
      <c r="AO2901" s="455" t="n">
        <v>0</v>
      </c>
      <c r="AP2901" s="455" t="n">
        <v>0</v>
      </c>
      <c r="AQ2901" s="455" t="n">
        <v>0</v>
      </c>
      <c r="AR2901" s="418" t="inlineStr"/>
      <c r="AS2901" s="418" t="inlineStr">
        <is>
          <t>Laboratory Testing - Ea - Trade - C&amp;P</t>
        </is>
      </c>
      <c r="AT2901" s="418" t="inlineStr">
        <is>
          <t>បានប្រកាសពន្ធ</t>
        </is>
      </c>
    </row>
    <row r="2902">
      <c r="A2902" s="417" t="n">
        <v>2893</v>
      </c>
      <c r="B2902" s="418" t="inlineStr">
        <is>
          <t>Customs Declaration and CPF (LCL)</t>
        </is>
      </c>
      <c r="C2902" s="418" t="inlineStr">
        <is>
          <t>អេសជីអេស (ខេមបូឌា) លីមីធីត</t>
        </is>
      </c>
      <c r="D2902" s="418" t="inlineStr">
        <is>
          <t>L001-107030519</t>
        </is>
      </c>
      <c r="E2902" s="418" t="inlineStr">
        <is>
          <t>10023593</t>
        </is>
      </c>
      <c r="F2902" s="419" t="n">
        <v>44913</v>
      </c>
      <c r="G2902" s="420" t="n">
        <v>52083</v>
      </c>
      <c r="H2902" s="418" t="n"/>
      <c r="I2902" s="455" t="n">
        <v>52083</v>
      </c>
      <c r="J2902" s="418">
        <f>IF(L2902&lt;&gt;"",L2902,K2902)</f>
        <v/>
      </c>
      <c r="K2902" s="418">
        <f>IF(AND(T2902=TRUE, U2902=TRUE, V2902=TRUE), IF(W2902&lt;-0.05, "អនុញ្ញាត (អ្នកផ្គត់ផ្គង់ប្រកាសខ្វះ)", "បានប្រកាស (អនុញ្ញាត)"), IF(AND(T2902=FALSE, U2902=FALSE, V2902=FALSE), "ព្យួរទុក (មិនមានទិន្នន័យ)", "ប្រកាសខុស (ព្យួរទុក)"))</f>
        <v/>
      </c>
      <c r="L2902" s="418" t="inlineStr"/>
      <c r="M2902" s="418" t="inlineStr"/>
      <c r="N2902" s="455" t="n"/>
      <c r="O2902" s="455">
        <f>IF(W2902&lt;0,AI2902,I2902)</f>
        <v/>
      </c>
      <c r="P2902" s="455">
        <f>I2902-O2902</f>
        <v/>
      </c>
      <c r="Q2902" s="418" t="n"/>
      <c r="R2902" s="418" t="inlineStr">
        <is>
          <t>10023593</t>
        </is>
      </c>
      <c r="S2902" s="418" t="inlineStr">
        <is>
          <t>10023593</t>
        </is>
      </c>
      <c r="T2902" s="418">
        <f>R2902=S2902</f>
        <v/>
      </c>
      <c r="U2902" s="418">
        <f>AND(MONTH(F2902)=MONTH(Y2902), YEAR(F2902)=YEAR(Y2902))</f>
        <v/>
      </c>
      <c r="V2902" s="418">
        <f>AND(AC2902&lt;&gt;"", 'Company information'!D$4&lt;&gt;"", RIGHT(SUBSTITUTE(AC2902,"-",""),9)=RIGHT(SUBSTITUTE('Company information'!D$4,"-",""),9))</f>
        <v/>
      </c>
      <c r="W2902" s="418">
        <f>AI2902-I2902</f>
        <v/>
      </c>
      <c r="X2902" s="455" t="n"/>
      <c r="Y2902" s="419" t="n">
        <v>44913</v>
      </c>
      <c r="Z2902" s="418" t="inlineStr">
        <is>
          <t>10023593</t>
        </is>
      </c>
      <c r="AA2902" s="418" t="inlineStr"/>
      <c r="AB2902" s="418" t="inlineStr">
        <is>
          <t>បុគ្គលជាប់អាករ</t>
        </is>
      </c>
      <c r="AC2902" s="418" t="inlineStr">
        <is>
          <t>L001-100067123</t>
        </is>
      </c>
      <c r="AD2902" s="418" t="inlineStr">
        <is>
          <t>រីឡាយអេប៊ល សូស អ៊ិនដាសស្រ្ទៀល (ខេមបូឌា)</t>
        </is>
      </c>
      <c r="AE2902" s="455" t="n">
        <v>572909</v>
      </c>
      <c r="AF2902" s="455" t="n">
        <v>520826</v>
      </c>
      <c r="AG2902" s="455" t="n">
        <v>0</v>
      </c>
      <c r="AH2902" s="455" t="n">
        <v>0</v>
      </c>
      <c r="AI2902" s="455" t="n">
        <v>52083</v>
      </c>
      <c r="AJ2902" s="455" t="n">
        <v>0</v>
      </c>
      <c r="AK2902" s="455" t="n">
        <v>0</v>
      </c>
      <c r="AL2902" s="455" t="n">
        <v>0</v>
      </c>
      <c r="AM2902" s="455" t="n">
        <v>0</v>
      </c>
      <c r="AN2902" s="455" t="n">
        <v>0</v>
      </c>
      <c r="AO2902" s="455" t="n">
        <v>0</v>
      </c>
      <c r="AP2902" s="455" t="n">
        <v>0</v>
      </c>
      <c r="AQ2902" s="455" t="n">
        <v>0</v>
      </c>
      <c r="AR2902" s="418" t="inlineStr"/>
      <c r="AS2902" s="418" t="inlineStr">
        <is>
          <t>Laboratory Testing - Ea - Trade - C&amp;P</t>
        </is>
      </c>
      <c r="AT2902" s="418" t="inlineStr">
        <is>
          <t>បានប្រកាសពន្ធ</t>
        </is>
      </c>
    </row>
    <row r="2903">
      <c r="A2903" s="417" t="n">
        <v>2894</v>
      </c>
      <c r="B2903" s="418" t="inlineStr">
        <is>
          <t>Customs Declaration and CPF (LCL)</t>
        </is>
      </c>
      <c r="C2903" s="418" t="inlineStr">
        <is>
          <t>អេសជីអេស (ខេមបូឌា) លីមីធីត</t>
        </is>
      </c>
      <c r="D2903" s="418" t="inlineStr">
        <is>
          <t>L001-107030519</t>
        </is>
      </c>
      <c r="E2903" s="418" t="inlineStr">
        <is>
          <t>10023592</t>
        </is>
      </c>
      <c r="F2903" s="419" t="n">
        <v>44913</v>
      </c>
      <c r="G2903" s="420" t="n">
        <v>52083</v>
      </c>
      <c r="H2903" s="418" t="n"/>
      <c r="I2903" s="455" t="n">
        <v>52083</v>
      </c>
      <c r="J2903" s="418">
        <f>IF(L2903&lt;&gt;"",L2903,K2903)</f>
        <v/>
      </c>
      <c r="K2903" s="418">
        <f>IF(AND(T2903=TRUE, U2903=TRUE, V2903=TRUE), IF(W2903&lt;-0.05, "អនុញ្ញាត (អ្នកផ្គត់ផ្គង់ប្រកាសខ្វះ)", "បានប្រកាស (អនុញ្ញាត)"), IF(AND(T2903=FALSE, U2903=FALSE, V2903=FALSE), "ព្យួរទុក (មិនមានទិន្នន័យ)", "ប្រកាសខុស (ព្យួរទុក)"))</f>
        <v/>
      </c>
      <c r="L2903" s="418" t="inlineStr"/>
      <c r="M2903" s="418" t="inlineStr"/>
      <c r="N2903" s="455" t="n"/>
      <c r="O2903" s="455">
        <f>IF(W2903&lt;0,AI2903,I2903)</f>
        <v/>
      </c>
      <c r="P2903" s="455">
        <f>I2903-O2903</f>
        <v/>
      </c>
      <c r="Q2903" s="418" t="n"/>
      <c r="R2903" s="418" t="inlineStr">
        <is>
          <t>10023592</t>
        </is>
      </c>
      <c r="S2903" s="418" t="inlineStr">
        <is>
          <t>10023592</t>
        </is>
      </c>
      <c r="T2903" s="418">
        <f>R2903=S2903</f>
        <v/>
      </c>
      <c r="U2903" s="418">
        <f>AND(MONTH(F2903)=MONTH(Y2903), YEAR(F2903)=YEAR(Y2903))</f>
        <v/>
      </c>
      <c r="V2903" s="418">
        <f>AND(AC2903&lt;&gt;"", 'Company information'!D$4&lt;&gt;"", RIGHT(SUBSTITUTE(AC2903,"-",""),9)=RIGHT(SUBSTITUTE('Company information'!D$4,"-",""),9))</f>
        <v/>
      </c>
      <c r="W2903" s="418">
        <f>AI2903-I2903</f>
        <v/>
      </c>
      <c r="X2903" s="455" t="n"/>
      <c r="Y2903" s="419" t="n">
        <v>44913</v>
      </c>
      <c r="Z2903" s="418" t="inlineStr">
        <is>
          <t>10023592</t>
        </is>
      </c>
      <c r="AA2903" s="418" t="inlineStr"/>
      <c r="AB2903" s="418" t="inlineStr">
        <is>
          <t>បុគ្គលជាប់អាករ</t>
        </is>
      </c>
      <c r="AC2903" s="418" t="inlineStr">
        <is>
          <t>L001-100067123</t>
        </is>
      </c>
      <c r="AD2903" s="418" t="inlineStr">
        <is>
          <t>រីឡាយអេប៊ល សូស អ៊ិនដាសស្រ្ទៀល (ខេមបូឌា)</t>
        </is>
      </c>
      <c r="AE2903" s="455" t="n">
        <v>572909</v>
      </c>
      <c r="AF2903" s="455" t="n">
        <v>520826</v>
      </c>
      <c r="AG2903" s="455" t="n">
        <v>0</v>
      </c>
      <c r="AH2903" s="455" t="n">
        <v>0</v>
      </c>
      <c r="AI2903" s="455" t="n">
        <v>52083</v>
      </c>
      <c r="AJ2903" s="455" t="n">
        <v>0</v>
      </c>
      <c r="AK2903" s="455" t="n">
        <v>0</v>
      </c>
      <c r="AL2903" s="455" t="n">
        <v>0</v>
      </c>
      <c r="AM2903" s="455" t="n">
        <v>0</v>
      </c>
      <c r="AN2903" s="455" t="n">
        <v>0</v>
      </c>
      <c r="AO2903" s="455" t="n">
        <v>0</v>
      </c>
      <c r="AP2903" s="455" t="n">
        <v>0</v>
      </c>
      <c r="AQ2903" s="455" t="n">
        <v>0</v>
      </c>
      <c r="AR2903" s="418" t="inlineStr"/>
      <c r="AS2903" s="418" t="inlineStr">
        <is>
          <t>Laboratory Testing - Ea - Trade - C&amp;P</t>
        </is>
      </c>
      <c r="AT2903" s="418" t="inlineStr">
        <is>
          <t>បានប្រកាសពន្ធ</t>
        </is>
      </c>
    </row>
    <row r="2904">
      <c r="A2904" s="417" t="n">
        <v>2895</v>
      </c>
      <c r="B2904" s="418" t="inlineStr">
        <is>
          <t>Transfer charge</t>
        </is>
      </c>
      <c r="C2904" s="418" t="inlineStr">
        <is>
          <t>អេសជីអេស (ខេមបូឌា) លីមីធីត</t>
        </is>
      </c>
      <c r="D2904" s="418" t="inlineStr">
        <is>
          <t>L001-107030519</t>
        </is>
      </c>
      <c r="E2904" s="418" t="inlineStr">
        <is>
          <t>10023591</t>
        </is>
      </c>
      <c r="F2904" s="419" t="n">
        <v>44913</v>
      </c>
      <c r="G2904" s="420" t="n">
        <v>43932</v>
      </c>
      <c r="H2904" s="418" t="n"/>
      <c r="I2904" s="455" t="n">
        <v>43932</v>
      </c>
      <c r="J2904" s="418">
        <f>IF(L2904&lt;&gt;"",L2904,K2904)</f>
        <v/>
      </c>
      <c r="K2904" s="418">
        <f>IF(AND(T2904=TRUE, U2904=TRUE, V2904=TRUE), IF(W2904&lt;-0.05, "អនុញ្ញាត (អ្នកផ្គត់ផ្គង់ប្រកាសខ្វះ)", "បានប្រកាស (អនុញ្ញាត)"), IF(AND(T2904=FALSE, U2904=FALSE, V2904=FALSE), "ព្យួរទុក (មិនមានទិន្នន័យ)", "ប្រកាសខុស (ព្យួរទុក)"))</f>
        <v/>
      </c>
      <c r="L2904" s="418" t="inlineStr"/>
      <c r="M2904" s="418" t="inlineStr"/>
      <c r="N2904" s="455" t="n"/>
      <c r="O2904" s="455">
        <f>IF(W2904&lt;0,AI2904,I2904)</f>
        <v/>
      </c>
      <c r="P2904" s="455">
        <f>I2904-O2904</f>
        <v/>
      </c>
      <c r="Q2904" s="418" t="n"/>
      <c r="R2904" s="418" t="inlineStr">
        <is>
          <t>10023591</t>
        </is>
      </c>
      <c r="S2904" s="418" t="inlineStr">
        <is>
          <t>10023591</t>
        </is>
      </c>
      <c r="T2904" s="418">
        <f>R2904=S2904</f>
        <v/>
      </c>
      <c r="U2904" s="418">
        <f>AND(MONTH(F2904)=MONTH(Y2904), YEAR(F2904)=YEAR(Y2904))</f>
        <v/>
      </c>
      <c r="V2904" s="418">
        <f>AND(AC2904&lt;&gt;"", 'Company information'!D$4&lt;&gt;"", RIGHT(SUBSTITUTE(AC2904,"-",""),9)=RIGHT(SUBSTITUTE('Company information'!D$4,"-",""),9))</f>
        <v/>
      </c>
      <c r="W2904" s="418">
        <f>AI2904-I2904</f>
        <v/>
      </c>
      <c r="X2904" s="455" t="n"/>
      <c r="Y2904" s="419" t="n">
        <v>44913</v>
      </c>
      <c r="Z2904" s="418" t="inlineStr">
        <is>
          <t>10023591</t>
        </is>
      </c>
      <c r="AA2904" s="418" t="inlineStr"/>
      <c r="AB2904" s="418" t="inlineStr">
        <is>
          <t>បុគ្គលជាប់អាករ</t>
        </is>
      </c>
      <c r="AC2904" s="418" t="inlineStr">
        <is>
          <t>L001-100067123</t>
        </is>
      </c>
      <c r="AD2904" s="418" t="inlineStr">
        <is>
          <t>រីឡាយអេប៊ល សូស អ៊ិនដាសស្រ្ទៀល (ខេមបូឌា)</t>
        </is>
      </c>
      <c r="AE2904" s="455" t="n">
        <v>483248</v>
      </c>
      <c r="AF2904" s="455" t="n">
        <v>439316</v>
      </c>
      <c r="AG2904" s="455" t="n">
        <v>0</v>
      </c>
      <c r="AH2904" s="455" t="n">
        <v>0</v>
      </c>
      <c r="AI2904" s="455" t="n">
        <v>43932</v>
      </c>
      <c r="AJ2904" s="455" t="n">
        <v>0</v>
      </c>
      <c r="AK2904" s="455" t="n">
        <v>0</v>
      </c>
      <c r="AL2904" s="455" t="n">
        <v>0</v>
      </c>
      <c r="AM2904" s="455" t="n">
        <v>0</v>
      </c>
      <c r="AN2904" s="455" t="n">
        <v>0</v>
      </c>
      <c r="AO2904" s="455" t="n">
        <v>0</v>
      </c>
      <c r="AP2904" s="455" t="n">
        <v>0</v>
      </c>
      <c r="AQ2904" s="455" t="n">
        <v>0</v>
      </c>
      <c r="AR2904" s="418" t="inlineStr"/>
      <c r="AS2904" s="418" t="inlineStr">
        <is>
          <t>Laboratory Testing - Ea - Trade - C&amp;P</t>
        </is>
      </c>
      <c r="AT2904" s="418" t="inlineStr">
        <is>
          <t>បានប្រកាសពន្ធ</t>
        </is>
      </c>
    </row>
    <row r="2905">
      <c r="A2905" s="417" t="n">
        <v>2896</v>
      </c>
      <c r="B2905" s="418" t="inlineStr">
        <is>
          <t>EXPORT CUSTOM CLEARANCE PNH/LZC/00877</t>
        </is>
      </c>
      <c r="C2905" s="418" t="inlineStr">
        <is>
          <t>អេសជីអេស (ខេមបូឌា) លីមីធីត</t>
        </is>
      </c>
      <c r="D2905" s="418" t="inlineStr">
        <is>
          <t>L001-107030519</t>
        </is>
      </c>
      <c r="E2905" s="418" t="inlineStr">
        <is>
          <t>10023510</t>
        </is>
      </c>
      <c r="F2905" s="419" t="n">
        <v>44909</v>
      </c>
      <c r="G2905" s="420" t="n">
        <v>52070</v>
      </c>
      <c r="H2905" s="418" t="n"/>
      <c r="I2905" s="455" t="n">
        <v>52070</v>
      </c>
      <c r="J2905" s="418">
        <f>IF(L2905&lt;&gt;"",L2905,K2905)</f>
        <v/>
      </c>
      <c r="K2905" s="418">
        <f>IF(AND(T2905=TRUE, U2905=TRUE, V2905=TRUE), IF(W2905&lt;-0.05, "អនុញ្ញាត (អ្នកផ្គត់ផ្គង់ប្រកាសខ្វះ)", "បានប្រកាស (អនុញ្ញាត)"), IF(AND(T2905=FALSE, U2905=FALSE, V2905=FALSE), "ព្យួរទុក (មិនមានទិន្នន័យ)", "ប្រកាសខុស (ព្យួរទុក)"))</f>
        <v/>
      </c>
      <c r="L2905" s="418" t="inlineStr"/>
      <c r="M2905" s="418" t="inlineStr"/>
      <c r="N2905" s="455" t="n"/>
      <c r="O2905" s="455">
        <f>IF(W2905&lt;0,AI2905,I2905)</f>
        <v/>
      </c>
      <c r="P2905" s="455">
        <f>I2905-O2905</f>
        <v/>
      </c>
      <c r="Q2905" s="418" t="n"/>
      <c r="R2905" s="418" t="inlineStr">
        <is>
          <t>10023510</t>
        </is>
      </c>
      <c r="S2905" s="418" t="inlineStr">
        <is>
          <t>10023510</t>
        </is>
      </c>
      <c r="T2905" s="418">
        <f>R2905=S2905</f>
        <v/>
      </c>
      <c r="U2905" s="418">
        <f>AND(MONTH(F2905)=MONTH(Y2905), YEAR(F2905)=YEAR(Y2905))</f>
        <v/>
      </c>
      <c r="V2905" s="418">
        <f>AND(AC2905&lt;&gt;"", 'Company information'!D$4&lt;&gt;"", RIGHT(SUBSTITUTE(AC2905,"-",""),9)=RIGHT(SUBSTITUTE('Company information'!D$4,"-",""),9))</f>
        <v/>
      </c>
      <c r="W2905" s="418">
        <f>AI2905-I2905</f>
        <v/>
      </c>
      <c r="X2905" s="455" t="n"/>
      <c r="Y2905" s="419" t="n">
        <v>44909</v>
      </c>
      <c r="Z2905" s="418" t="inlineStr">
        <is>
          <t>10023510</t>
        </is>
      </c>
      <c r="AA2905" s="418" t="inlineStr"/>
      <c r="AB2905" s="418" t="inlineStr">
        <is>
          <t>បុគ្គលជាប់អាករ</t>
        </is>
      </c>
      <c r="AC2905" s="418" t="inlineStr">
        <is>
          <t>L001-100067123</t>
        </is>
      </c>
      <c r="AD2905" s="418" t="inlineStr">
        <is>
          <t>រីឡាយអេប៊ល សូស អ៊ិនដាសស្រ្ទៀល (ខេមបូឌា)</t>
        </is>
      </c>
      <c r="AE2905" s="455" t="n">
        <v>572770</v>
      </c>
      <c r="AF2905" s="455" t="n">
        <v>520700</v>
      </c>
      <c r="AG2905" s="455" t="n">
        <v>0</v>
      </c>
      <c r="AH2905" s="455" t="n">
        <v>0</v>
      </c>
      <c r="AI2905" s="455" t="n">
        <v>52070</v>
      </c>
      <c r="AJ2905" s="455" t="n">
        <v>0</v>
      </c>
      <c r="AK2905" s="455" t="n">
        <v>0</v>
      </c>
      <c r="AL2905" s="455" t="n">
        <v>0</v>
      </c>
      <c r="AM2905" s="455" t="n">
        <v>0</v>
      </c>
      <c r="AN2905" s="455" t="n">
        <v>0</v>
      </c>
      <c r="AO2905" s="455" t="n">
        <v>0</v>
      </c>
      <c r="AP2905" s="455" t="n">
        <v>0</v>
      </c>
      <c r="AQ2905" s="455" t="n">
        <v>0</v>
      </c>
      <c r="AR2905" s="418" t="inlineStr"/>
      <c r="AS2905" s="418" t="inlineStr">
        <is>
          <t>Laboratory Testing - Ea - Trade - C&amp;P</t>
        </is>
      </c>
      <c r="AT2905" s="418" t="inlineStr">
        <is>
          <t>បានប្រកាសពន្ធ</t>
        </is>
      </c>
    </row>
    <row r="2906">
      <c r="A2906" s="417" t="n">
        <v>2897</v>
      </c>
      <c r="B2906" s="418" t="inlineStr">
        <is>
          <t>CUSTOM PROCESSING PNH/LZC/00877</t>
        </is>
      </c>
      <c r="C2906" s="418" t="inlineStr">
        <is>
          <t>អេសជីអេស (ខេមបូឌា) លីមីធីត</t>
        </is>
      </c>
      <c r="D2906" s="418" t="inlineStr">
        <is>
          <t>L001-107030519</t>
        </is>
      </c>
      <c r="E2906" s="418" t="inlineStr">
        <is>
          <t>10023509</t>
        </is>
      </c>
      <c r="F2906" s="419" t="n">
        <v>44909</v>
      </c>
      <c r="G2906" s="420" t="n">
        <v>52070</v>
      </c>
      <c r="H2906" s="418" t="n"/>
      <c r="I2906" s="455" t="n">
        <v>52070</v>
      </c>
      <c r="J2906" s="418">
        <f>IF(L2906&lt;&gt;"",L2906,K2906)</f>
        <v/>
      </c>
      <c r="K2906" s="418">
        <f>IF(AND(T2906=TRUE, U2906=TRUE, V2906=TRUE), IF(W2906&lt;-0.05, "អនុញ្ញាត (អ្នកផ្គត់ផ្គង់ប្រកាសខ្វះ)", "បានប្រកាស (អនុញ្ញាត)"), IF(AND(T2906=FALSE, U2906=FALSE, V2906=FALSE), "ព្យួរទុក (មិនមានទិន្នន័យ)", "ប្រកាសខុស (ព្យួរទុក)"))</f>
        <v/>
      </c>
      <c r="L2906" s="418" t="inlineStr"/>
      <c r="M2906" s="418" t="inlineStr"/>
      <c r="N2906" s="455" t="n"/>
      <c r="O2906" s="455">
        <f>IF(W2906&lt;0,AI2906,I2906)</f>
        <v/>
      </c>
      <c r="P2906" s="455">
        <f>I2906-O2906</f>
        <v/>
      </c>
      <c r="Q2906" s="418" t="n"/>
      <c r="R2906" s="418" t="inlineStr">
        <is>
          <t>10023509</t>
        </is>
      </c>
      <c r="S2906" s="418" t="inlineStr">
        <is>
          <t>10023509</t>
        </is>
      </c>
      <c r="T2906" s="418">
        <f>R2906=S2906</f>
        <v/>
      </c>
      <c r="U2906" s="418">
        <f>AND(MONTH(F2906)=MONTH(Y2906), YEAR(F2906)=YEAR(Y2906))</f>
        <v/>
      </c>
      <c r="V2906" s="418">
        <f>AND(AC2906&lt;&gt;"", 'Company information'!D$4&lt;&gt;"", RIGHT(SUBSTITUTE(AC2906,"-",""),9)=RIGHT(SUBSTITUTE('Company information'!D$4,"-",""),9))</f>
        <v/>
      </c>
      <c r="W2906" s="418">
        <f>AI2906-I2906</f>
        <v/>
      </c>
      <c r="X2906" s="455" t="n"/>
      <c r="Y2906" s="419" t="n">
        <v>44909</v>
      </c>
      <c r="Z2906" s="418" t="inlineStr">
        <is>
          <t>10023509</t>
        </is>
      </c>
      <c r="AA2906" s="418" t="inlineStr"/>
      <c r="AB2906" s="418" t="inlineStr">
        <is>
          <t>បុគ្គលជាប់អាករ</t>
        </is>
      </c>
      <c r="AC2906" s="418" t="inlineStr">
        <is>
          <t>L001-100067123</t>
        </is>
      </c>
      <c r="AD2906" s="418" t="inlineStr">
        <is>
          <t>រីឡាយអេប៊ល សូស អ៊ិនដាសស្រ្ទៀល (ខេមបូឌា)</t>
        </is>
      </c>
      <c r="AE2906" s="455" t="n">
        <v>572770</v>
      </c>
      <c r="AF2906" s="455" t="n">
        <v>520700</v>
      </c>
      <c r="AG2906" s="455" t="n">
        <v>0</v>
      </c>
      <c r="AH2906" s="455" t="n">
        <v>0</v>
      </c>
      <c r="AI2906" s="455" t="n">
        <v>52070</v>
      </c>
      <c r="AJ2906" s="455" t="n">
        <v>0</v>
      </c>
      <c r="AK2906" s="455" t="n">
        <v>0</v>
      </c>
      <c r="AL2906" s="455" t="n">
        <v>0</v>
      </c>
      <c r="AM2906" s="455" t="n">
        <v>0</v>
      </c>
      <c r="AN2906" s="455" t="n">
        <v>0</v>
      </c>
      <c r="AO2906" s="455" t="n">
        <v>0</v>
      </c>
      <c r="AP2906" s="455" t="n">
        <v>0</v>
      </c>
      <c r="AQ2906" s="455" t="n">
        <v>0</v>
      </c>
      <c r="AR2906" s="418" t="inlineStr"/>
      <c r="AS2906" s="418" t="inlineStr">
        <is>
          <t>Laboratory Testing - Ea - Trade - C&amp;P</t>
        </is>
      </c>
      <c r="AT2906" s="418" t="inlineStr">
        <is>
          <t>បានប្រកាសពន្ធ</t>
        </is>
      </c>
    </row>
    <row r="2907">
      <c r="A2907" s="417" t="n">
        <v>2898</v>
      </c>
      <c r="B2907" s="418" t="inlineStr">
        <is>
          <t>EXPORT CUSTOM CLEARANCE PNH/LZC/00873 AND OVERTIME CHARGES PNH/LZC/00873</t>
        </is>
      </c>
      <c r="C2907" s="418" t="inlineStr">
        <is>
          <t>អេសជីអេស (ខេមបូឌា) លីមីធីត</t>
        </is>
      </c>
      <c r="D2907" s="418" t="inlineStr">
        <is>
          <t>L001-107030519</t>
        </is>
      </c>
      <c r="E2907" s="418" t="inlineStr">
        <is>
          <t>10023508</t>
        </is>
      </c>
      <c r="F2907" s="419" t="n">
        <v>44909</v>
      </c>
      <c r="G2907" s="420" t="n">
        <v>59498</v>
      </c>
      <c r="H2907" s="418" t="n"/>
      <c r="I2907" s="455" t="n">
        <v>59498</v>
      </c>
      <c r="J2907" s="418">
        <f>IF(L2907&lt;&gt;"",L2907,K2907)</f>
        <v/>
      </c>
      <c r="K2907" s="418">
        <f>IF(AND(T2907=TRUE, U2907=TRUE, V2907=TRUE), IF(W2907&lt;-0.05, "អនុញ្ញាត (អ្នកផ្គត់ផ្គង់ប្រកាសខ្វះ)", "បានប្រកាស (អនុញ្ញាត)"), IF(AND(T2907=FALSE, U2907=FALSE, V2907=FALSE), "ព្យួរទុក (មិនមានទិន្នន័យ)", "ប្រកាសខុស (ព្យួរទុក)"))</f>
        <v/>
      </c>
      <c r="L2907" s="418" t="inlineStr"/>
      <c r="M2907" s="418" t="inlineStr"/>
      <c r="N2907" s="455" t="n"/>
      <c r="O2907" s="455">
        <f>IF(W2907&lt;0,AI2907,I2907)</f>
        <v/>
      </c>
      <c r="P2907" s="455">
        <f>I2907-O2907</f>
        <v/>
      </c>
      <c r="Q2907" s="418" t="n"/>
      <c r="R2907" s="418" t="inlineStr">
        <is>
          <t>10023508</t>
        </is>
      </c>
      <c r="S2907" s="418" t="inlineStr">
        <is>
          <t>10023508</t>
        </is>
      </c>
      <c r="T2907" s="418">
        <f>R2907=S2907</f>
        <v/>
      </c>
      <c r="U2907" s="418">
        <f>AND(MONTH(F2907)=MONTH(Y2907), YEAR(F2907)=YEAR(Y2907))</f>
        <v/>
      </c>
      <c r="V2907" s="418">
        <f>AND(AC2907&lt;&gt;"", 'Company information'!D$4&lt;&gt;"", RIGHT(SUBSTITUTE(AC2907,"-",""),9)=RIGHT(SUBSTITUTE('Company information'!D$4,"-",""),9))</f>
        <v/>
      </c>
      <c r="W2907" s="418">
        <f>AI2907-I2907</f>
        <v/>
      </c>
      <c r="X2907" s="455" t="n"/>
      <c r="Y2907" s="419" t="n">
        <v>44909</v>
      </c>
      <c r="Z2907" s="418" t="inlineStr">
        <is>
          <t>10023508</t>
        </is>
      </c>
      <c r="AA2907" s="418" t="inlineStr"/>
      <c r="AB2907" s="418" t="inlineStr">
        <is>
          <t>បុគ្គលជាប់អាករ</t>
        </is>
      </c>
      <c r="AC2907" s="418" t="inlineStr">
        <is>
          <t>L001-100067123</t>
        </is>
      </c>
      <c r="AD2907" s="418" t="inlineStr">
        <is>
          <t>រីឡាយអេប៊ល សូស អ៊ិនដាសស្រ្ទៀល (ខេមបូឌា)</t>
        </is>
      </c>
      <c r="AE2907" s="455" t="n">
        <v>654476</v>
      </c>
      <c r="AF2907" s="455" t="n">
        <v>594978</v>
      </c>
      <c r="AG2907" s="455" t="n">
        <v>0</v>
      </c>
      <c r="AH2907" s="455" t="n">
        <v>0</v>
      </c>
      <c r="AI2907" s="455" t="n">
        <v>59498</v>
      </c>
      <c r="AJ2907" s="455" t="n">
        <v>0</v>
      </c>
      <c r="AK2907" s="455" t="n">
        <v>0</v>
      </c>
      <c r="AL2907" s="455" t="n">
        <v>0</v>
      </c>
      <c r="AM2907" s="455" t="n">
        <v>0</v>
      </c>
      <c r="AN2907" s="455" t="n">
        <v>0</v>
      </c>
      <c r="AO2907" s="455" t="n">
        <v>0</v>
      </c>
      <c r="AP2907" s="455" t="n">
        <v>0</v>
      </c>
      <c r="AQ2907" s="455" t="n">
        <v>0</v>
      </c>
      <c r="AR2907" s="418" t="inlineStr"/>
      <c r="AS2907" s="418" t="inlineStr">
        <is>
          <t>Laboratory Testing - Ea - Trade - C&amp;P</t>
        </is>
      </c>
      <c r="AT2907" s="418" t="inlineStr">
        <is>
          <t>បានប្រកាសពន្ធ</t>
        </is>
      </c>
    </row>
    <row r="2908">
      <c r="A2908" s="417" t="n">
        <v>2899</v>
      </c>
      <c r="B2908" s="418" t="inlineStr">
        <is>
          <t>CUSTOM PROCESSING PNH/LZC/00877</t>
        </is>
      </c>
      <c r="C2908" s="418" t="inlineStr">
        <is>
          <t>អេសជីអេស (ខេមបូឌា) លីមីធីត</t>
        </is>
      </c>
      <c r="D2908" s="418" t="inlineStr">
        <is>
          <t>L001-107030519</t>
        </is>
      </c>
      <c r="E2908" s="418" t="inlineStr">
        <is>
          <t>10023448</t>
        </is>
      </c>
      <c r="F2908" s="419" t="n">
        <v>44907</v>
      </c>
      <c r="G2908" s="420" t="n">
        <v>37895</v>
      </c>
      <c r="H2908" s="418" t="n"/>
      <c r="I2908" s="455" t="n">
        <v>37895</v>
      </c>
      <c r="J2908" s="418">
        <f>IF(L2908&lt;&gt;"",L2908,K2908)</f>
        <v/>
      </c>
      <c r="K2908" s="418">
        <f>IF(AND(T2908=TRUE, U2908=TRUE, V2908=TRUE), IF(W2908&lt;-0.05, "អនុញ្ញាត (អ្នកផ្គត់ផ្គង់ប្រកាសខ្វះ)", "បានប្រកាស (អនុញ្ញាត)"), IF(AND(T2908=FALSE, U2908=FALSE, V2908=FALSE), "ព្យួរទុក (មិនមានទិន្នន័យ)", "ប្រកាសខុស (ព្យួរទុក)"))</f>
        <v/>
      </c>
      <c r="L2908" s="418" t="inlineStr"/>
      <c r="M2908" s="418" t="inlineStr"/>
      <c r="N2908" s="455" t="n"/>
      <c r="O2908" s="455">
        <f>IF(W2908&lt;0,AI2908,I2908)</f>
        <v/>
      </c>
      <c r="P2908" s="455">
        <f>I2908-O2908</f>
        <v/>
      </c>
      <c r="Q2908" s="418" t="n"/>
      <c r="R2908" s="418" t="inlineStr">
        <is>
          <t>10023448</t>
        </is>
      </c>
      <c r="S2908" s="418" t="inlineStr">
        <is>
          <t>10023448</t>
        </is>
      </c>
      <c r="T2908" s="418">
        <f>R2908=S2908</f>
        <v/>
      </c>
      <c r="U2908" s="418">
        <f>AND(MONTH(F2908)=MONTH(Y2908), YEAR(F2908)=YEAR(Y2908))</f>
        <v/>
      </c>
      <c r="V2908" s="418">
        <f>AND(AC2908&lt;&gt;"", 'Company information'!D$4&lt;&gt;"", RIGHT(SUBSTITUTE(AC2908,"-",""),9)=RIGHT(SUBSTITUTE('Company information'!D$4,"-",""),9))</f>
        <v/>
      </c>
      <c r="W2908" s="418">
        <f>AI2908-I2908</f>
        <v/>
      </c>
      <c r="X2908" s="455" t="n"/>
      <c r="Y2908" s="419" t="n">
        <v>44907</v>
      </c>
      <c r="Z2908" s="418" t="inlineStr">
        <is>
          <t>10023448</t>
        </is>
      </c>
      <c r="AA2908" s="418" t="inlineStr"/>
      <c r="AB2908" s="418" t="inlineStr">
        <is>
          <t>បុគ្គលជាប់អាករ</t>
        </is>
      </c>
      <c r="AC2908" s="418" t="inlineStr">
        <is>
          <t>L001-100067123</t>
        </is>
      </c>
      <c r="AD2908" s="418" t="inlineStr">
        <is>
          <t>រីឡាយអេប៊ល សូស អ៊ិនដាសស្រ្ទៀល (ខេមបូឌា)</t>
        </is>
      </c>
      <c r="AE2908" s="455" t="n">
        <v>416839</v>
      </c>
      <c r="AF2908" s="455" t="n">
        <v>378945</v>
      </c>
      <c r="AG2908" s="455" t="n">
        <v>0</v>
      </c>
      <c r="AH2908" s="455" t="n">
        <v>0</v>
      </c>
      <c r="AI2908" s="455" t="n">
        <v>37894</v>
      </c>
      <c r="AJ2908" s="455" t="n">
        <v>0</v>
      </c>
      <c r="AK2908" s="455" t="n">
        <v>0</v>
      </c>
      <c r="AL2908" s="455" t="n">
        <v>0</v>
      </c>
      <c r="AM2908" s="455" t="n">
        <v>0</v>
      </c>
      <c r="AN2908" s="455" t="n">
        <v>0</v>
      </c>
      <c r="AO2908" s="455" t="n">
        <v>0</v>
      </c>
      <c r="AP2908" s="455" t="n">
        <v>0</v>
      </c>
      <c r="AQ2908" s="455" t="n">
        <v>0</v>
      </c>
      <c r="AR2908" s="418" t="inlineStr"/>
      <c r="AS2908" s="418" t="inlineStr">
        <is>
          <t>Laboratory Testing - Ea - Trade - C&amp;P</t>
        </is>
      </c>
      <c r="AT2908" s="418" t="inlineStr">
        <is>
          <t>បានប្រកាសពន្ធ</t>
        </is>
      </c>
    </row>
    <row r="2909">
      <c r="A2909" s="417" t="n">
        <v>2900</v>
      </c>
      <c r="B2909" s="418" t="inlineStr">
        <is>
          <t>Adhesive Tape, Copy paper, Hole paper, Under paper, Marker paper, Karft paper and Plastic</t>
        </is>
      </c>
      <c r="C2909" s="418" t="inlineStr">
        <is>
          <t>អេសជីអេស (ខេមបូឌា) លីមីធីត</t>
        </is>
      </c>
      <c r="D2909" s="418" t="inlineStr">
        <is>
          <t>L001-107030519</t>
        </is>
      </c>
      <c r="E2909" s="418" t="inlineStr">
        <is>
          <t>10023386</t>
        </is>
      </c>
      <c r="F2909" s="419" t="n">
        <v>44907</v>
      </c>
      <c r="G2909" s="420" t="n">
        <v>43735</v>
      </c>
      <c r="H2909" s="418" t="n"/>
      <c r="I2909" s="455" t="n">
        <v>43735</v>
      </c>
      <c r="J2909" s="418">
        <f>IF(L2909&lt;&gt;"",L2909,K2909)</f>
        <v/>
      </c>
      <c r="K2909" s="418">
        <f>IF(AND(T2909=TRUE, U2909=TRUE, V2909=TRUE), IF(W2909&lt;-0.05, "អនុញ្ញាត (អ្នកផ្គត់ផ្គង់ប្រកាសខ្វះ)", "បានប្រកាស (អនុញ្ញាត)"), IF(AND(T2909=FALSE, U2909=FALSE, V2909=FALSE), "ព្យួរទុក (មិនមានទិន្នន័យ)", "ប្រកាសខុស (ព្យួរទុក)"))</f>
        <v/>
      </c>
      <c r="L2909" s="418" t="inlineStr"/>
      <c r="M2909" s="418" t="inlineStr"/>
      <c r="N2909" s="455" t="n"/>
      <c r="O2909" s="455">
        <f>IF(W2909&lt;0,AI2909,I2909)</f>
        <v/>
      </c>
      <c r="P2909" s="455">
        <f>I2909-O2909</f>
        <v/>
      </c>
      <c r="Q2909" s="418" t="n"/>
      <c r="R2909" s="418" t="inlineStr">
        <is>
          <t>10023386</t>
        </is>
      </c>
      <c r="S2909" s="418" t="inlineStr">
        <is>
          <t>10023386</t>
        </is>
      </c>
      <c r="T2909" s="418">
        <f>R2909=S2909</f>
        <v/>
      </c>
      <c r="U2909" s="418">
        <f>AND(MONTH(F2909)=MONTH(Y2909), YEAR(F2909)=YEAR(Y2909))</f>
        <v/>
      </c>
      <c r="V2909" s="418">
        <f>AND(AC2909&lt;&gt;"", 'Company information'!D$4&lt;&gt;"", RIGHT(SUBSTITUTE(AC2909,"-",""),9)=RIGHT(SUBSTITUTE('Company information'!D$4,"-",""),9))</f>
        <v/>
      </c>
      <c r="W2909" s="418">
        <f>AI2909-I2909</f>
        <v/>
      </c>
      <c r="X2909" s="455" t="n"/>
      <c r="Y2909" s="419" t="n">
        <v>44907</v>
      </c>
      <c r="Z2909" s="418" t="inlineStr">
        <is>
          <t>10023386</t>
        </is>
      </c>
      <c r="AA2909" s="418" t="inlineStr"/>
      <c r="AB2909" s="418" t="inlineStr">
        <is>
          <t>បុគ្គលជាប់អាករ</t>
        </is>
      </c>
      <c r="AC2909" s="418" t="inlineStr">
        <is>
          <t>L001-100067123</t>
        </is>
      </c>
      <c r="AD2909" s="418" t="inlineStr">
        <is>
          <t>រីឡាយអេប៊ល សូស អ៊ិនដាសស្រ្ទៀល (ខេមបូឌា)</t>
        </is>
      </c>
      <c r="AE2909" s="455" t="n">
        <v>481086</v>
      </c>
      <c r="AF2909" s="455" t="n">
        <v>437351</v>
      </c>
      <c r="AG2909" s="455" t="n">
        <v>0</v>
      </c>
      <c r="AH2909" s="455" t="n">
        <v>0</v>
      </c>
      <c r="AI2909" s="455" t="n">
        <v>43735</v>
      </c>
      <c r="AJ2909" s="455" t="n">
        <v>0</v>
      </c>
      <c r="AK2909" s="455" t="n">
        <v>0</v>
      </c>
      <c r="AL2909" s="455" t="n">
        <v>0</v>
      </c>
      <c r="AM2909" s="455" t="n">
        <v>0</v>
      </c>
      <c r="AN2909" s="455" t="n">
        <v>0</v>
      </c>
      <c r="AO2909" s="455" t="n">
        <v>0</v>
      </c>
      <c r="AP2909" s="455" t="n">
        <v>0</v>
      </c>
      <c r="AQ2909" s="455" t="n">
        <v>0</v>
      </c>
      <c r="AR2909" s="418" t="inlineStr"/>
      <c r="AS2909" s="418" t="inlineStr">
        <is>
          <t>Laboratory Testing - Ea - Trade - C&amp;P</t>
        </is>
      </c>
      <c r="AT2909" s="418" t="inlineStr">
        <is>
          <t>បានប្រកាសពន្ធ</t>
        </is>
      </c>
    </row>
    <row r="2910">
      <c r="A2910" s="417" t="n">
        <v>2901</v>
      </c>
      <c r="B2910" s="418" t="inlineStr">
        <is>
          <t>Transfer charge</t>
        </is>
      </c>
      <c r="C2910" s="418" t="inlineStr">
        <is>
          <t>អេសជីអេស (ខេមបូឌា) លីមីធីត</t>
        </is>
      </c>
      <c r="D2910" s="418" t="inlineStr">
        <is>
          <t>L001-107030519</t>
        </is>
      </c>
      <c r="E2910" s="418" t="inlineStr">
        <is>
          <t>10023385</t>
        </is>
      </c>
      <c r="F2910" s="419" t="n">
        <v>44907</v>
      </c>
      <c r="G2910" s="420" t="n">
        <v>67322</v>
      </c>
      <c r="H2910" s="418" t="n"/>
      <c r="I2910" s="455" t="n">
        <v>67322</v>
      </c>
      <c r="J2910" s="418">
        <f>IF(L2910&lt;&gt;"",L2910,K2910)</f>
        <v/>
      </c>
      <c r="K2910" s="418">
        <f>IF(AND(T2910=TRUE, U2910=TRUE, V2910=TRUE), IF(W2910&lt;-0.05, "អនុញ្ញាត (អ្នកផ្គត់ផ្គង់ប្រកាសខ្វះ)", "បានប្រកាស (អនុញ្ញាត)"), IF(AND(T2910=FALSE, U2910=FALSE, V2910=FALSE), "ព្យួរទុក (មិនមានទិន្នន័យ)", "ប្រកាសខុស (ព្យួរទុក)"))</f>
        <v/>
      </c>
      <c r="L2910" s="418" t="inlineStr"/>
      <c r="M2910" s="418" t="inlineStr"/>
      <c r="N2910" s="455" t="n"/>
      <c r="O2910" s="455">
        <f>IF(W2910&lt;0,AI2910,I2910)</f>
        <v/>
      </c>
      <c r="P2910" s="455">
        <f>I2910-O2910</f>
        <v/>
      </c>
      <c r="Q2910" s="418" t="n"/>
      <c r="R2910" s="418" t="inlineStr">
        <is>
          <t>10023385</t>
        </is>
      </c>
      <c r="S2910" s="418" t="inlineStr">
        <is>
          <t>10023385</t>
        </is>
      </c>
      <c r="T2910" s="418">
        <f>R2910=S2910</f>
        <v/>
      </c>
      <c r="U2910" s="418">
        <f>AND(MONTH(F2910)=MONTH(Y2910), YEAR(F2910)=YEAR(Y2910))</f>
        <v/>
      </c>
      <c r="V2910" s="418">
        <f>AND(AC2910&lt;&gt;"", 'Company information'!D$4&lt;&gt;"", RIGHT(SUBSTITUTE(AC2910,"-",""),9)=RIGHT(SUBSTITUTE('Company information'!D$4,"-",""),9))</f>
        <v/>
      </c>
      <c r="W2910" s="418">
        <f>AI2910-I2910</f>
        <v/>
      </c>
      <c r="X2910" s="455" t="n"/>
      <c r="Y2910" s="419" t="n">
        <v>44907</v>
      </c>
      <c r="Z2910" s="418" t="inlineStr">
        <is>
          <t>10023385</t>
        </is>
      </c>
      <c r="AA2910" s="418" t="inlineStr"/>
      <c r="AB2910" s="418" t="inlineStr">
        <is>
          <t>បុគ្គលជាប់អាករ</t>
        </is>
      </c>
      <c r="AC2910" s="418" t="inlineStr">
        <is>
          <t>L001-100067123</t>
        </is>
      </c>
      <c r="AD2910" s="418" t="inlineStr">
        <is>
          <t>រីឡាយអេប៊ល សូស អ៊ិនដាសស្រ្ទៀល (ខេមបូឌា)</t>
        </is>
      </c>
      <c r="AE2910" s="455" t="n">
        <v>740544</v>
      </c>
      <c r="AF2910" s="455" t="n">
        <v>673222</v>
      </c>
      <c r="AG2910" s="455" t="n">
        <v>0</v>
      </c>
      <c r="AH2910" s="455" t="n">
        <v>0</v>
      </c>
      <c r="AI2910" s="455" t="n">
        <v>67322</v>
      </c>
      <c r="AJ2910" s="455" t="n">
        <v>0</v>
      </c>
      <c r="AK2910" s="455" t="n">
        <v>0</v>
      </c>
      <c r="AL2910" s="455" t="n">
        <v>0</v>
      </c>
      <c r="AM2910" s="455" t="n">
        <v>0</v>
      </c>
      <c r="AN2910" s="455" t="n">
        <v>0</v>
      </c>
      <c r="AO2910" s="455" t="n">
        <v>0</v>
      </c>
      <c r="AP2910" s="455" t="n">
        <v>0</v>
      </c>
      <c r="AQ2910" s="455" t="n">
        <v>0</v>
      </c>
      <c r="AR2910" s="418" t="inlineStr"/>
      <c r="AS2910" s="418" t="inlineStr">
        <is>
          <t>Laboratory Testing - Ea - Trade - C&amp;P</t>
        </is>
      </c>
      <c r="AT2910" s="418" t="inlineStr">
        <is>
          <t>បានប្រកាសពន្ធ</t>
        </is>
      </c>
    </row>
    <row r="2911">
      <c r="A2911" s="417" t="n">
        <v>2902</v>
      </c>
      <c r="B2911" s="418" t="inlineStr">
        <is>
          <t>Transfer charge</t>
        </is>
      </c>
      <c r="C2911" s="418" t="inlineStr">
        <is>
          <t>អេសជីអេស (ខេមបូឌា) លីមីធីត</t>
        </is>
      </c>
      <c r="D2911" s="418" t="inlineStr">
        <is>
          <t>L001-107030519</t>
        </is>
      </c>
      <c r="E2911" s="418" t="inlineStr">
        <is>
          <t>10023384</t>
        </is>
      </c>
      <c r="F2911" s="419" t="n">
        <v>44907</v>
      </c>
      <c r="G2911" s="420" t="n">
        <v>43735</v>
      </c>
      <c r="H2911" s="418" t="n"/>
      <c r="I2911" s="455" t="n">
        <v>43735</v>
      </c>
      <c r="J2911" s="418">
        <f>IF(L2911&lt;&gt;"",L2911,K2911)</f>
        <v/>
      </c>
      <c r="K2911" s="418">
        <f>IF(AND(T2911=TRUE, U2911=TRUE, V2911=TRUE), IF(W2911&lt;-0.05, "អនុញ្ញាត (អ្នកផ្គត់ផ្គង់ប្រកាសខ្វះ)", "បានប្រកាស (អនុញ្ញាត)"), IF(AND(T2911=FALSE, U2911=FALSE, V2911=FALSE), "ព្យួរទុក (មិនមានទិន្នន័យ)", "ប្រកាសខុស (ព្យួរទុក)"))</f>
        <v/>
      </c>
      <c r="L2911" s="418" t="inlineStr"/>
      <c r="M2911" s="418" t="inlineStr"/>
      <c r="N2911" s="455" t="n"/>
      <c r="O2911" s="455">
        <f>IF(W2911&lt;0,AI2911,I2911)</f>
        <v/>
      </c>
      <c r="P2911" s="455">
        <f>I2911-O2911</f>
        <v/>
      </c>
      <c r="Q2911" s="418" t="n"/>
      <c r="R2911" s="418" t="inlineStr">
        <is>
          <t>10023384</t>
        </is>
      </c>
      <c r="S2911" s="418" t="inlineStr">
        <is>
          <t>10023384</t>
        </is>
      </c>
      <c r="T2911" s="418">
        <f>R2911=S2911</f>
        <v/>
      </c>
      <c r="U2911" s="418">
        <f>AND(MONTH(F2911)=MONTH(Y2911), YEAR(F2911)=YEAR(Y2911))</f>
        <v/>
      </c>
      <c r="V2911" s="418">
        <f>AND(AC2911&lt;&gt;"", 'Company information'!D$4&lt;&gt;"", RIGHT(SUBSTITUTE(AC2911,"-",""),9)=RIGHT(SUBSTITUTE('Company information'!D$4,"-",""),9))</f>
        <v/>
      </c>
      <c r="W2911" s="418">
        <f>AI2911-I2911</f>
        <v/>
      </c>
      <c r="X2911" s="455" t="n"/>
      <c r="Y2911" s="419" t="n">
        <v>44907</v>
      </c>
      <c r="Z2911" s="418" t="inlineStr">
        <is>
          <t>10023384</t>
        </is>
      </c>
      <c r="AA2911" s="418" t="inlineStr"/>
      <c r="AB2911" s="418" t="inlineStr">
        <is>
          <t>បុគ្គលជាប់អាករ</t>
        </is>
      </c>
      <c r="AC2911" s="418" t="inlineStr">
        <is>
          <t>L001-100067123</t>
        </is>
      </c>
      <c r="AD2911" s="418" t="inlineStr">
        <is>
          <t>រីឡាយអេប៊ល សូស អ៊ិនដាសស្រ្ទៀល (ខេមបូឌា)</t>
        </is>
      </c>
      <c r="AE2911" s="455" t="n">
        <v>481086</v>
      </c>
      <c r="AF2911" s="455" t="n">
        <v>437351</v>
      </c>
      <c r="AG2911" s="455" t="n">
        <v>0</v>
      </c>
      <c r="AH2911" s="455" t="n">
        <v>0</v>
      </c>
      <c r="AI2911" s="455" t="n">
        <v>43735</v>
      </c>
      <c r="AJ2911" s="455" t="n">
        <v>0</v>
      </c>
      <c r="AK2911" s="455" t="n">
        <v>0</v>
      </c>
      <c r="AL2911" s="455" t="n">
        <v>0</v>
      </c>
      <c r="AM2911" s="455" t="n">
        <v>0</v>
      </c>
      <c r="AN2911" s="455" t="n">
        <v>0</v>
      </c>
      <c r="AO2911" s="455" t="n">
        <v>0</v>
      </c>
      <c r="AP2911" s="455" t="n">
        <v>0</v>
      </c>
      <c r="AQ2911" s="455" t="n">
        <v>0</v>
      </c>
      <c r="AR2911" s="418" t="inlineStr"/>
      <c r="AS2911" s="418" t="inlineStr">
        <is>
          <t>Laboratory Testing - Ea - Trade - C&amp;P</t>
        </is>
      </c>
      <c r="AT2911" s="418" t="inlineStr">
        <is>
          <t>បានប្រកាសពន្ធ</t>
        </is>
      </c>
    </row>
    <row r="2912">
      <c r="A2912" s="417" t="n">
        <v>2903</v>
      </c>
      <c r="B2912" s="418" t="inlineStr">
        <is>
          <t>Thread</t>
        </is>
      </c>
      <c r="C2912" s="418" t="inlineStr">
        <is>
          <t>អេសជីអេស (ខេមបូឌា) លីមីធីត</t>
        </is>
      </c>
      <c r="D2912" s="418" t="inlineStr">
        <is>
          <t>L001-107030519</t>
        </is>
      </c>
      <c r="E2912" s="418" t="inlineStr">
        <is>
          <t>10023338</t>
        </is>
      </c>
      <c r="F2912" s="419" t="n">
        <v>44785</v>
      </c>
      <c r="G2912" s="420" t="n">
        <v>30915</v>
      </c>
      <c r="H2912" s="418" t="n"/>
      <c r="I2912" s="455" t="n">
        <v>30915</v>
      </c>
      <c r="J2912" s="418">
        <f>IF(L2912&lt;&gt;"",L2912,K2912)</f>
        <v/>
      </c>
      <c r="K2912" s="418">
        <f>IF(AND(T2912=TRUE, U2912=TRUE, V2912=TRUE), IF(W2912&lt;-0.05, "អនុញ្ញាត (អ្នកផ្គត់ផ្គង់ប្រកាសខ្វះ)", "បានប្រកាស (អនុញ្ញាត)"), IF(AND(T2912=FALSE, U2912=FALSE, V2912=FALSE), "ព្យួរទុក (មិនមានទិន្នន័យ)", "ប្រកាសខុស (ព្យួរទុក)"))</f>
        <v/>
      </c>
      <c r="L2912" s="418" t="inlineStr"/>
      <c r="M2912" s="418" t="inlineStr"/>
      <c r="N2912" s="455" t="n"/>
      <c r="O2912" s="455">
        <f>IF(W2912&lt;0,AI2912,I2912)</f>
        <v/>
      </c>
      <c r="P2912" s="455">
        <f>I2912-O2912</f>
        <v/>
      </c>
      <c r="Q2912" s="418" t="n"/>
      <c r="R2912" s="418" t="inlineStr">
        <is>
          <t>10023338</t>
        </is>
      </c>
      <c r="S2912" s="418" t="inlineStr">
        <is>
          <t>10023338</t>
        </is>
      </c>
      <c r="T2912" s="418">
        <f>R2912=S2912</f>
        <v/>
      </c>
      <c r="U2912" s="418">
        <f>AND(MONTH(F2912)=MONTH(Y2912), YEAR(F2912)=YEAR(Y2912))</f>
        <v/>
      </c>
      <c r="V2912" s="418">
        <f>AND(AC2912&lt;&gt;"", 'Company information'!D$4&lt;&gt;"", RIGHT(SUBSTITUTE(AC2912,"-",""),9)=RIGHT(SUBSTITUTE('Company information'!D$4,"-",""),9))</f>
        <v/>
      </c>
      <c r="W2912" s="418">
        <f>AI2912-I2912</f>
        <v/>
      </c>
      <c r="X2912" s="455" t="n"/>
      <c r="Y2912" s="419" t="n">
        <v>44903</v>
      </c>
      <c r="Z2912" s="418" t="inlineStr">
        <is>
          <t>10023338</t>
        </is>
      </c>
      <c r="AA2912" s="418" t="inlineStr"/>
      <c r="AB2912" s="418" t="inlineStr">
        <is>
          <t>បុគ្គលជាប់អាករ</t>
        </is>
      </c>
      <c r="AC2912" s="418" t="inlineStr">
        <is>
          <t>L001-100067123</t>
        </is>
      </c>
      <c r="AD2912" s="418" t="inlineStr">
        <is>
          <t>រីឡាយអេប៊ល សូស អ៊ិនដាសស្រ្ទៀល (ខេមបូឌា)</t>
        </is>
      </c>
      <c r="AE2912" s="455" t="n">
        <v>340065</v>
      </c>
      <c r="AF2912" s="455" t="n">
        <v>309150</v>
      </c>
      <c r="AG2912" s="455" t="n">
        <v>0</v>
      </c>
      <c r="AH2912" s="455" t="n">
        <v>0</v>
      </c>
      <c r="AI2912" s="455" t="n">
        <v>30915</v>
      </c>
      <c r="AJ2912" s="455" t="n">
        <v>0</v>
      </c>
      <c r="AK2912" s="455" t="n">
        <v>0</v>
      </c>
      <c r="AL2912" s="455" t="n">
        <v>0</v>
      </c>
      <c r="AM2912" s="455" t="n">
        <v>0</v>
      </c>
      <c r="AN2912" s="455" t="n">
        <v>0</v>
      </c>
      <c r="AO2912" s="455" t="n">
        <v>0</v>
      </c>
      <c r="AP2912" s="455" t="n">
        <v>0</v>
      </c>
      <c r="AQ2912" s="455" t="n">
        <v>0</v>
      </c>
      <c r="AR2912" s="418" t="inlineStr"/>
      <c r="AS2912" s="418" t="inlineStr">
        <is>
          <t>Laboratory Testing - Ea - Trade - C&amp;P</t>
        </is>
      </c>
      <c r="AT2912" s="418" t="inlineStr">
        <is>
          <t>បានប្រកាសពន្ធ</t>
        </is>
      </c>
    </row>
    <row r="2913">
      <c r="A2913" s="417" t="n">
        <v>2904</v>
      </c>
      <c r="B2913" s="418" t="inlineStr">
        <is>
          <t>SN Auto hook, Machines Oil 30L, Straight Knife 10 Inch, Soldering Iron 150W and SN Hook 1.6</t>
        </is>
      </c>
      <c r="C2913" s="418" t="inlineStr">
        <is>
          <t>អេសជីអេស (ខេមបូឌា) លីមីធីត</t>
        </is>
      </c>
      <c r="D2913" s="418" t="inlineStr">
        <is>
          <t>L001-107030519</t>
        </is>
      </c>
      <c r="E2913" s="418" t="inlineStr">
        <is>
          <t>10023294</t>
        </is>
      </c>
      <c r="F2913" s="419" t="n">
        <v>44754</v>
      </c>
      <c r="G2913" s="420" t="n">
        <v>48625</v>
      </c>
      <c r="H2913" s="418" t="n"/>
      <c r="I2913" s="455" t="n">
        <v>48625</v>
      </c>
      <c r="J2913" s="418">
        <f>IF(L2913&lt;&gt;"",L2913,K2913)</f>
        <v/>
      </c>
      <c r="K2913" s="418">
        <f>IF(AND(T2913=TRUE, U2913=TRUE, V2913=TRUE), IF(W2913&lt;-0.05, "អនុញ្ញាត (អ្នកផ្គត់ផ្គង់ប្រកាសខ្វះ)", "បានប្រកាស (អនុញ្ញាត)"), IF(AND(T2913=FALSE, U2913=FALSE, V2913=FALSE), "ព្យួរទុក (មិនមានទិន្នន័យ)", "ប្រកាសខុស (ព្យួរទុក)"))</f>
        <v/>
      </c>
      <c r="L2913" s="418" t="inlineStr"/>
      <c r="M2913" s="418" t="inlineStr"/>
      <c r="N2913" s="455" t="n"/>
      <c r="O2913" s="455">
        <f>IF(W2913&lt;0,AI2913,I2913)</f>
        <v/>
      </c>
      <c r="P2913" s="455">
        <f>I2913-O2913</f>
        <v/>
      </c>
      <c r="Q2913" s="418" t="n"/>
      <c r="R2913" s="418" t="inlineStr">
        <is>
          <t>10023294</t>
        </is>
      </c>
      <c r="S2913" s="418" t="inlineStr">
        <is>
          <t>10023294</t>
        </is>
      </c>
      <c r="T2913" s="418">
        <f>R2913=S2913</f>
        <v/>
      </c>
      <c r="U2913" s="418">
        <f>AND(MONTH(F2913)=MONTH(Y2913), YEAR(F2913)=YEAR(Y2913))</f>
        <v/>
      </c>
      <c r="V2913" s="418">
        <f>AND(AC2913&lt;&gt;"", 'Company information'!D$4&lt;&gt;"", RIGHT(SUBSTITUTE(AC2913,"-",""),9)=RIGHT(SUBSTITUTE('Company information'!D$4,"-",""),9))</f>
        <v/>
      </c>
      <c r="W2913" s="418">
        <f>AI2913-I2913</f>
        <v/>
      </c>
      <c r="X2913" s="455" t="n"/>
      <c r="Y2913" s="419" t="n">
        <v>44902</v>
      </c>
      <c r="Z2913" s="418" t="inlineStr">
        <is>
          <t>10023294</t>
        </is>
      </c>
      <c r="AA2913" s="418" t="inlineStr"/>
      <c r="AB2913" s="418" t="inlineStr">
        <is>
          <t>បុគ្គលជាប់អាករ</t>
        </is>
      </c>
      <c r="AC2913" s="418" t="inlineStr">
        <is>
          <t>L001-100067123</t>
        </is>
      </c>
      <c r="AD2913" s="418" t="inlineStr">
        <is>
          <t>រីឡាយអេប៊ល សូស អ៊ិនដាសស្រ្ទៀល (ខេមបូឌា)</t>
        </is>
      </c>
      <c r="AE2913" s="455" t="n">
        <v>534871</v>
      </c>
      <c r="AF2913" s="455" t="n">
        <v>486246</v>
      </c>
      <c r="AG2913" s="455" t="n">
        <v>0</v>
      </c>
      <c r="AH2913" s="455" t="n">
        <v>0</v>
      </c>
      <c r="AI2913" s="455" t="n">
        <v>48625</v>
      </c>
      <c r="AJ2913" s="455" t="n">
        <v>0</v>
      </c>
      <c r="AK2913" s="455" t="n">
        <v>0</v>
      </c>
      <c r="AL2913" s="455" t="n">
        <v>0</v>
      </c>
      <c r="AM2913" s="455" t="n">
        <v>0</v>
      </c>
      <c r="AN2913" s="455" t="n">
        <v>0</v>
      </c>
      <c r="AO2913" s="455" t="n">
        <v>0</v>
      </c>
      <c r="AP2913" s="455" t="n">
        <v>0</v>
      </c>
      <c r="AQ2913" s="455" t="n">
        <v>0</v>
      </c>
      <c r="AR2913" s="418" t="inlineStr"/>
      <c r="AS2913" s="418" t="inlineStr">
        <is>
          <t>Laboratory Testing - Ea - Trade - C&amp;P</t>
        </is>
      </c>
      <c r="AT2913" s="418" t="inlineStr">
        <is>
          <t>បានប្រកាសពន្ធ</t>
        </is>
      </c>
    </row>
    <row r="2914">
      <c r="A2914" s="417" t="n">
        <v>2905</v>
      </c>
      <c r="B2914" s="418" t="inlineStr">
        <is>
          <t>Transfer charge</t>
        </is>
      </c>
      <c r="C2914" s="418" t="inlineStr">
        <is>
          <t>អេសជីអេស (ខេមបូឌា) លីមីធីត</t>
        </is>
      </c>
      <c r="D2914" s="418" t="inlineStr">
        <is>
          <t>L001-107030519</t>
        </is>
      </c>
      <c r="E2914" s="418" t="inlineStr">
        <is>
          <t>10023293</t>
        </is>
      </c>
      <c r="F2914" s="419" t="n">
        <v>44754</v>
      </c>
      <c r="G2914" s="420" t="n">
        <v>49243</v>
      </c>
      <c r="H2914" s="418" t="n"/>
      <c r="I2914" s="455" t="n">
        <v>49243</v>
      </c>
      <c r="J2914" s="418">
        <f>IF(L2914&lt;&gt;"",L2914,K2914)</f>
        <v/>
      </c>
      <c r="K2914" s="418">
        <f>IF(AND(T2914=TRUE, U2914=TRUE, V2914=TRUE), IF(W2914&lt;-0.05, "អនុញ្ញាត (អ្នកផ្គត់ផ្គង់ប្រកាសខ្វះ)", "បានប្រកាស (អនុញ្ញាត)"), IF(AND(T2914=FALSE, U2914=FALSE, V2914=FALSE), "ព្យួរទុក (មិនមានទិន្នន័យ)", "ប្រកាសខុស (ព្យួរទុក)"))</f>
        <v/>
      </c>
      <c r="L2914" s="418" t="inlineStr"/>
      <c r="M2914" s="418" t="inlineStr"/>
      <c r="N2914" s="455" t="n"/>
      <c r="O2914" s="455">
        <f>IF(W2914&lt;0,AI2914,I2914)</f>
        <v/>
      </c>
      <c r="P2914" s="455">
        <f>I2914-O2914</f>
        <v/>
      </c>
      <c r="Q2914" s="418" t="n"/>
      <c r="R2914" s="418" t="inlineStr">
        <is>
          <t>10023293</t>
        </is>
      </c>
      <c r="S2914" s="418" t="inlineStr">
        <is>
          <t>10023293</t>
        </is>
      </c>
      <c r="T2914" s="418">
        <f>R2914=S2914</f>
        <v/>
      </c>
      <c r="U2914" s="418">
        <f>AND(MONTH(F2914)=MONTH(Y2914), YEAR(F2914)=YEAR(Y2914))</f>
        <v/>
      </c>
      <c r="V2914" s="418">
        <f>AND(AC2914&lt;&gt;"", 'Company information'!D$4&lt;&gt;"", RIGHT(SUBSTITUTE(AC2914,"-",""),9)=RIGHT(SUBSTITUTE('Company information'!D$4,"-",""),9))</f>
        <v/>
      </c>
      <c r="W2914" s="418">
        <f>AI2914-I2914</f>
        <v/>
      </c>
      <c r="X2914" s="455" t="n"/>
      <c r="Y2914" s="419" t="n">
        <v>44902</v>
      </c>
      <c r="Z2914" s="418" t="inlineStr">
        <is>
          <t>10023293</t>
        </is>
      </c>
      <c r="AA2914" s="418" t="inlineStr"/>
      <c r="AB2914" s="418" t="inlineStr">
        <is>
          <t>បុគ្គលជាប់អាករ</t>
        </is>
      </c>
      <c r="AC2914" s="418" t="inlineStr">
        <is>
          <t>L001-100067123</t>
        </is>
      </c>
      <c r="AD2914" s="418" t="inlineStr">
        <is>
          <t>រីឡាយអេប៊ល សូស អ៊ិនដាសស្រ្ទៀល (ខេមបូឌា)</t>
        </is>
      </c>
      <c r="AE2914" s="455" t="n">
        <v>541672</v>
      </c>
      <c r="AF2914" s="455" t="n">
        <v>492429</v>
      </c>
      <c r="AG2914" s="455" t="n">
        <v>0</v>
      </c>
      <c r="AH2914" s="455" t="n">
        <v>0</v>
      </c>
      <c r="AI2914" s="455" t="n">
        <v>49243</v>
      </c>
      <c r="AJ2914" s="455" t="n">
        <v>0</v>
      </c>
      <c r="AK2914" s="455" t="n">
        <v>0</v>
      </c>
      <c r="AL2914" s="455" t="n">
        <v>0</v>
      </c>
      <c r="AM2914" s="455" t="n">
        <v>0</v>
      </c>
      <c r="AN2914" s="455" t="n">
        <v>0</v>
      </c>
      <c r="AO2914" s="455" t="n">
        <v>0</v>
      </c>
      <c r="AP2914" s="455" t="n">
        <v>0</v>
      </c>
      <c r="AQ2914" s="455" t="n">
        <v>0</v>
      </c>
      <c r="AR2914" s="418" t="inlineStr"/>
      <c r="AS2914" s="418" t="inlineStr">
        <is>
          <t>Laboratory Testing - Ea - Trade - C&amp;P</t>
        </is>
      </c>
      <c r="AT2914" s="418" t="inlineStr">
        <is>
          <t>បានប្រកាសពន្ធ</t>
        </is>
      </c>
    </row>
    <row r="2915">
      <c r="A2915" s="417" t="n">
        <v>2906</v>
      </c>
      <c r="B2915" s="418" t="inlineStr">
        <is>
          <t>Plastic tent PVC Thin Film</t>
        </is>
      </c>
      <c r="C2915" s="418" t="inlineStr">
        <is>
          <t>អេសជីអេស (ខេមបូឌា) លីមីធីត</t>
        </is>
      </c>
      <c r="D2915" s="418" t="inlineStr">
        <is>
          <t>L001-107030519</t>
        </is>
      </c>
      <c r="E2915" s="418" t="inlineStr">
        <is>
          <t>10023205</t>
        </is>
      </c>
      <c r="F2915" s="419" t="n">
        <v>44604</v>
      </c>
      <c r="G2915" s="420" t="n">
        <v>6159</v>
      </c>
      <c r="H2915" s="418" t="n"/>
      <c r="I2915" s="455" t="n">
        <v>6159</v>
      </c>
      <c r="J2915" s="418">
        <f>IF(L2915&lt;&gt;"",L2915,K2915)</f>
        <v/>
      </c>
      <c r="K2915" s="418">
        <f>IF(AND(T2915=TRUE, U2915=TRUE, V2915=TRUE), IF(W2915&lt;-0.05, "អនុញ្ញាត (អ្នកផ្គត់ផ្គង់ប្រកាសខ្វះ)", "បានប្រកាស (អនុញ្ញាត)"), IF(AND(T2915=FALSE, U2915=FALSE, V2915=FALSE), "ព្យួរទុក (មិនមានទិន្នន័យ)", "ប្រកាសខុស (ព្យួរទុក)"))</f>
        <v/>
      </c>
      <c r="L2915" s="418" t="inlineStr"/>
      <c r="M2915" s="418" t="inlineStr"/>
      <c r="N2915" s="455" t="n"/>
      <c r="O2915" s="455">
        <f>IF(W2915&lt;0,AI2915,I2915)</f>
        <v/>
      </c>
      <c r="P2915" s="455">
        <f>I2915-O2915</f>
        <v/>
      </c>
      <c r="Q2915" s="418" t="n"/>
      <c r="R2915" s="418" t="inlineStr">
        <is>
          <t>10023205</t>
        </is>
      </c>
      <c r="S2915" s="418" t="inlineStr">
        <is>
          <t>10023205</t>
        </is>
      </c>
      <c r="T2915" s="418">
        <f>R2915=S2915</f>
        <v/>
      </c>
      <c r="U2915" s="418">
        <f>AND(MONTH(F2915)=MONTH(Y2915), YEAR(F2915)=YEAR(Y2915))</f>
        <v/>
      </c>
      <c r="V2915" s="418">
        <f>AND(AC2915&lt;&gt;"", 'Company information'!D$4&lt;&gt;"", RIGHT(SUBSTITUTE(AC2915,"-",""),9)=RIGHT(SUBSTITUTE('Company information'!D$4,"-",""),9))</f>
        <v/>
      </c>
      <c r="W2915" s="418">
        <f>AI2915-I2915</f>
        <v/>
      </c>
      <c r="X2915" s="455" t="n"/>
      <c r="Y2915" s="419" t="n">
        <v>44897</v>
      </c>
      <c r="Z2915" s="418" t="inlineStr">
        <is>
          <t>10023205</t>
        </is>
      </c>
      <c r="AA2915" s="418" t="inlineStr"/>
      <c r="AB2915" s="418" t="inlineStr">
        <is>
          <t>បុគ្គលជាប់អាករ</t>
        </is>
      </c>
      <c r="AC2915" s="418" t="inlineStr">
        <is>
          <t>L001-100067123</t>
        </is>
      </c>
      <c r="AD2915" s="418" t="inlineStr">
        <is>
          <t>រីឡាយអេប៊ល សូស អ៊ិនដាសស្រ្ទៀល (ខេមបូឌា)</t>
        </is>
      </c>
      <c r="AE2915" s="455" t="n">
        <v>67749</v>
      </c>
      <c r="AF2915" s="455" t="n">
        <v>61590</v>
      </c>
      <c r="AG2915" s="455" t="n">
        <v>0</v>
      </c>
      <c r="AH2915" s="455" t="n">
        <v>0</v>
      </c>
      <c r="AI2915" s="455" t="n">
        <v>6159</v>
      </c>
      <c r="AJ2915" s="455" t="n">
        <v>0</v>
      </c>
      <c r="AK2915" s="455" t="n">
        <v>0</v>
      </c>
      <c r="AL2915" s="455" t="n">
        <v>0</v>
      </c>
      <c r="AM2915" s="455" t="n">
        <v>0</v>
      </c>
      <c r="AN2915" s="455" t="n">
        <v>0</v>
      </c>
      <c r="AO2915" s="455" t="n">
        <v>0</v>
      </c>
      <c r="AP2915" s="455" t="n">
        <v>0</v>
      </c>
      <c r="AQ2915" s="455" t="n">
        <v>0</v>
      </c>
      <c r="AR2915" s="418" t="inlineStr"/>
      <c r="AS2915" s="418" t="inlineStr">
        <is>
          <t>Laboratory Testing - Ea - Trade - C&amp;P</t>
        </is>
      </c>
      <c r="AT2915" s="418" t="inlineStr">
        <is>
          <t>បានប្រកាសពន្ធ</t>
        </is>
      </c>
    </row>
    <row r="2916">
      <c r="A2916" s="417" t="n">
        <v>2907</v>
      </c>
      <c r="B2916" s="418" t="inlineStr">
        <is>
          <t>Transfer charge</t>
        </is>
      </c>
      <c r="C2916" s="418" t="inlineStr">
        <is>
          <t>អេសជីអេស (ខេមបូឌា) លីមីធីត</t>
        </is>
      </c>
      <c r="D2916" s="418" t="inlineStr">
        <is>
          <t>L001-107030519</t>
        </is>
      </c>
      <c r="E2916" s="418" t="inlineStr">
        <is>
          <t>10023204</t>
        </is>
      </c>
      <c r="F2916" s="419" t="n">
        <v>44604</v>
      </c>
      <c r="G2916" s="420" t="n">
        <v>49052</v>
      </c>
      <c r="H2916" s="418" t="n"/>
      <c r="I2916" s="455" t="n">
        <v>49052</v>
      </c>
      <c r="J2916" s="418">
        <f>IF(L2916&lt;&gt;"",L2916,K2916)</f>
        <v/>
      </c>
      <c r="K2916" s="418">
        <f>IF(AND(T2916=TRUE, U2916=TRUE, V2916=TRUE), IF(W2916&lt;-0.05, "អនុញ្ញាត (អ្នកផ្គត់ផ្គង់ប្រកាសខ្វះ)", "បានប្រកាស (អនុញ្ញាត)"), IF(AND(T2916=FALSE, U2916=FALSE, V2916=FALSE), "ព្យួរទុក (មិនមានទិន្នន័យ)", "ប្រកាសខុស (ព្យួរទុក)"))</f>
        <v/>
      </c>
      <c r="L2916" s="418" t="inlineStr"/>
      <c r="M2916" s="418" t="inlineStr"/>
      <c r="N2916" s="455" t="n"/>
      <c r="O2916" s="455">
        <f>IF(W2916&lt;0,AI2916,I2916)</f>
        <v/>
      </c>
      <c r="P2916" s="455">
        <f>I2916-O2916</f>
        <v/>
      </c>
      <c r="Q2916" s="418" t="n"/>
      <c r="R2916" s="418" t="inlineStr">
        <is>
          <t>10023204</t>
        </is>
      </c>
      <c r="S2916" s="418" t="inlineStr">
        <is>
          <t>10023204</t>
        </is>
      </c>
      <c r="T2916" s="418">
        <f>R2916=S2916</f>
        <v/>
      </c>
      <c r="U2916" s="418">
        <f>AND(MONTH(F2916)=MONTH(Y2916), YEAR(F2916)=YEAR(Y2916))</f>
        <v/>
      </c>
      <c r="V2916" s="418">
        <f>AND(AC2916&lt;&gt;"", 'Company information'!D$4&lt;&gt;"", RIGHT(SUBSTITUTE(AC2916,"-",""),9)=RIGHT(SUBSTITUTE('Company information'!D$4,"-",""),9))</f>
        <v/>
      </c>
      <c r="W2916" s="418">
        <f>AI2916-I2916</f>
        <v/>
      </c>
      <c r="X2916" s="455" t="n"/>
      <c r="Y2916" s="419" t="n">
        <v>44897</v>
      </c>
      <c r="Z2916" s="418" t="inlineStr">
        <is>
          <t>10023204</t>
        </is>
      </c>
      <c r="AA2916" s="418" t="inlineStr"/>
      <c r="AB2916" s="418" t="inlineStr">
        <is>
          <t>បុគ្គលជាប់អាករ</t>
        </is>
      </c>
      <c r="AC2916" s="418" t="inlineStr">
        <is>
          <t>L001-100067123</t>
        </is>
      </c>
      <c r="AD2916" s="418" t="inlineStr">
        <is>
          <t>រីឡាយអេប៊ល សូស អ៊ិនដាសស្រ្ទៀល (ខេមបូឌា)</t>
        </is>
      </c>
      <c r="AE2916" s="455" t="n">
        <v>539569</v>
      </c>
      <c r="AF2916" s="455" t="n">
        <v>490517</v>
      </c>
      <c r="AG2916" s="455" t="n">
        <v>0</v>
      </c>
      <c r="AH2916" s="455" t="n">
        <v>0</v>
      </c>
      <c r="AI2916" s="455" t="n">
        <v>49052</v>
      </c>
      <c r="AJ2916" s="455" t="n">
        <v>0</v>
      </c>
      <c r="AK2916" s="455" t="n">
        <v>0</v>
      </c>
      <c r="AL2916" s="455" t="n">
        <v>0</v>
      </c>
      <c r="AM2916" s="455" t="n">
        <v>0</v>
      </c>
      <c r="AN2916" s="455" t="n">
        <v>0</v>
      </c>
      <c r="AO2916" s="455" t="n">
        <v>0</v>
      </c>
      <c r="AP2916" s="455" t="n">
        <v>0</v>
      </c>
      <c r="AQ2916" s="455" t="n">
        <v>0</v>
      </c>
      <c r="AR2916" s="418" t="inlineStr"/>
      <c r="AS2916" s="418" t="inlineStr">
        <is>
          <t>Laboratory Testing - Ea - Trade - C&amp;P</t>
        </is>
      </c>
      <c r="AT2916" s="418" t="inlineStr">
        <is>
          <t>បានប្រកាសពន្ធ</t>
        </is>
      </c>
    </row>
    <row r="2917">
      <c r="A2917" s="417" t="n">
        <v>2908</v>
      </c>
      <c r="B2917" s="418" t="inlineStr">
        <is>
          <t>Hardware</t>
        </is>
      </c>
      <c r="C2917" s="418" t="inlineStr">
        <is>
          <t>អេសជីអេស (ខេមបូឌា) លីមីធីត</t>
        </is>
      </c>
      <c r="D2917" s="418" t="inlineStr">
        <is>
          <t>L001-107030519</t>
        </is>
      </c>
      <c r="E2917" s="418" t="inlineStr">
        <is>
          <t>10023203</t>
        </is>
      </c>
      <c r="F2917" s="419" t="n">
        <v>44604</v>
      </c>
      <c r="G2917" s="420" t="n">
        <v>43576</v>
      </c>
      <c r="H2917" s="418" t="n"/>
      <c r="I2917" s="455" t="n">
        <v>43576</v>
      </c>
      <c r="J2917" s="418">
        <f>IF(L2917&lt;&gt;"",L2917,K2917)</f>
        <v/>
      </c>
      <c r="K2917" s="418">
        <f>IF(AND(T2917=TRUE, U2917=TRUE, V2917=TRUE), IF(W2917&lt;-0.05, "អនុញ្ញាត (អ្នកផ្គត់ផ្គង់ប្រកាសខ្វះ)", "បានប្រកាស (អនុញ្ញាត)"), IF(AND(T2917=FALSE, U2917=FALSE, V2917=FALSE), "ព្យួរទុក (មិនមានទិន្នន័យ)", "ប្រកាសខុស (ព្យួរទុក)"))</f>
        <v/>
      </c>
      <c r="L2917" s="418" t="inlineStr"/>
      <c r="M2917" s="418" t="inlineStr"/>
      <c r="N2917" s="455" t="n"/>
      <c r="O2917" s="455">
        <f>IF(W2917&lt;0,AI2917,I2917)</f>
        <v/>
      </c>
      <c r="P2917" s="455">
        <f>I2917-O2917</f>
        <v/>
      </c>
      <c r="Q2917" s="418" t="n"/>
      <c r="R2917" s="418" t="inlineStr">
        <is>
          <t>10023203</t>
        </is>
      </c>
      <c r="S2917" s="418" t="inlineStr">
        <is>
          <t>10023203</t>
        </is>
      </c>
      <c r="T2917" s="418">
        <f>R2917=S2917</f>
        <v/>
      </c>
      <c r="U2917" s="418">
        <f>AND(MONTH(F2917)=MONTH(Y2917), YEAR(F2917)=YEAR(Y2917))</f>
        <v/>
      </c>
      <c r="V2917" s="418">
        <f>AND(AC2917&lt;&gt;"", 'Company information'!D$4&lt;&gt;"", RIGHT(SUBSTITUTE(AC2917,"-",""),9)=RIGHT(SUBSTITUTE('Company information'!D$4,"-",""),9))</f>
        <v/>
      </c>
      <c r="W2917" s="418">
        <f>AI2917-I2917</f>
        <v/>
      </c>
      <c r="X2917" s="455" t="n"/>
      <c r="Y2917" s="419" t="n">
        <v>44897</v>
      </c>
      <c r="Z2917" s="418" t="inlineStr">
        <is>
          <t>10023203</t>
        </is>
      </c>
      <c r="AA2917" s="418" t="inlineStr"/>
      <c r="AB2917" s="418" t="inlineStr">
        <is>
          <t>បុគ្គលជាប់អាករ</t>
        </is>
      </c>
      <c r="AC2917" s="418" t="inlineStr">
        <is>
          <t>L001-100067123</t>
        </is>
      </c>
      <c r="AD2917" s="418" t="inlineStr">
        <is>
          <t>រីឡាយអេប៊ល សូស អ៊ិនដាសស្រ្ទៀល (ខេមបូឌា)</t>
        </is>
      </c>
      <c r="AE2917" s="455" t="n">
        <v>479334</v>
      </c>
      <c r="AF2917" s="455" t="n">
        <v>435758</v>
      </c>
      <c r="AG2917" s="455" t="n">
        <v>0</v>
      </c>
      <c r="AH2917" s="455" t="n">
        <v>0</v>
      </c>
      <c r="AI2917" s="455" t="n">
        <v>43576</v>
      </c>
      <c r="AJ2917" s="455" t="n">
        <v>0</v>
      </c>
      <c r="AK2917" s="455" t="n">
        <v>0</v>
      </c>
      <c r="AL2917" s="455" t="n">
        <v>0</v>
      </c>
      <c r="AM2917" s="455" t="n">
        <v>0</v>
      </c>
      <c r="AN2917" s="455" t="n">
        <v>0</v>
      </c>
      <c r="AO2917" s="455" t="n">
        <v>0</v>
      </c>
      <c r="AP2917" s="455" t="n">
        <v>0</v>
      </c>
      <c r="AQ2917" s="455" t="n">
        <v>0</v>
      </c>
      <c r="AR2917" s="418" t="inlineStr"/>
      <c r="AS2917" s="418" t="inlineStr">
        <is>
          <t>Laboratory Testing - Ea - Trade - C&amp;P</t>
        </is>
      </c>
      <c r="AT2917" s="418" t="inlineStr">
        <is>
          <t>បានប្រកាសពន្ធ</t>
        </is>
      </c>
    </row>
    <row r="2918">
      <c r="A2918" s="417" t="n">
        <v>2909</v>
      </c>
      <c r="B2918" s="418" t="inlineStr">
        <is>
          <t>Certificate for operator forklift, operator generator and operator air compressor</t>
        </is>
      </c>
      <c r="C2918" s="418" t="inlineStr">
        <is>
          <t>អេសជីអេស (ខេមបូឌា) លីមីធីត</t>
        </is>
      </c>
      <c r="D2918" s="418" t="inlineStr">
        <is>
          <t>L001-107030519</t>
        </is>
      </c>
      <c r="E2918" s="418" t="inlineStr">
        <is>
          <t>10023202</t>
        </is>
      </c>
      <c r="F2918" s="419" t="n">
        <v>44604</v>
      </c>
      <c r="G2918" s="420" t="n">
        <v>34845</v>
      </c>
      <c r="H2918" s="418" t="n"/>
      <c r="I2918" s="455" t="n">
        <v>34845</v>
      </c>
      <c r="J2918" s="418">
        <f>IF(L2918&lt;&gt;"",L2918,K2918)</f>
        <v/>
      </c>
      <c r="K2918" s="418">
        <f>IF(AND(T2918=TRUE, U2918=TRUE, V2918=TRUE), IF(W2918&lt;-0.05, "អនុញ្ញាត (អ្នកផ្គត់ផ្គង់ប្រកាសខ្វះ)", "បានប្រកាស (អនុញ្ញាត)"), IF(AND(T2918=FALSE, U2918=FALSE, V2918=FALSE), "ព្យួរទុក (មិនមានទិន្នន័យ)", "ប្រកាសខុស (ព្យួរទុក)"))</f>
        <v/>
      </c>
      <c r="L2918" s="418" t="inlineStr"/>
      <c r="M2918" s="418" t="inlineStr"/>
      <c r="N2918" s="455" t="n"/>
      <c r="O2918" s="455">
        <f>IF(W2918&lt;0,AI2918,I2918)</f>
        <v/>
      </c>
      <c r="P2918" s="455">
        <f>I2918-O2918</f>
        <v/>
      </c>
      <c r="Q2918" s="418" t="n"/>
      <c r="R2918" s="418" t="inlineStr">
        <is>
          <t>10023202</t>
        </is>
      </c>
      <c r="S2918" s="418" t="inlineStr">
        <is>
          <t>10023202</t>
        </is>
      </c>
      <c r="T2918" s="418">
        <f>R2918=S2918</f>
        <v/>
      </c>
      <c r="U2918" s="418">
        <f>AND(MONTH(F2918)=MONTH(Y2918), YEAR(F2918)=YEAR(Y2918))</f>
        <v/>
      </c>
      <c r="V2918" s="418">
        <f>AND(AC2918&lt;&gt;"", 'Company information'!D$4&lt;&gt;"", RIGHT(SUBSTITUTE(AC2918,"-",""),9)=RIGHT(SUBSTITUTE('Company information'!D$4,"-",""),9))</f>
        <v/>
      </c>
      <c r="W2918" s="418">
        <f>AI2918-I2918</f>
        <v/>
      </c>
      <c r="X2918" s="455" t="n"/>
      <c r="Y2918" s="419" t="n">
        <v>44897</v>
      </c>
      <c r="Z2918" s="418" t="inlineStr">
        <is>
          <t>10023202</t>
        </is>
      </c>
      <c r="AA2918" s="418" t="inlineStr"/>
      <c r="AB2918" s="418" t="inlineStr">
        <is>
          <t>បុគ្គលជាប់អាករ</t>
        </is>
      </c>
      <c r="AC2918" s="418" t="inlineStr">
        <is>
          <t>L001-100067123</t>
        </is>
      </c>
      <c r="AD2918" s="418" t="inlineStr">
        <is>
          <t>រីឡាយអេប៊ល សូស អ៊ិនដាសស្រ្ទៀល (ខេមបូឌា)</t>
        </is>
      </c>
      <c r="AE2918" s="455" t="n">
        <v>383295</v>
      </c>
      <c r="AF2918" s="455" t="n">
        <v>348450</v>
      </c>
      <c r="AG2918" s="455" t="n">
        <v>0</v>
      </c>
      <c r="AH2918" s="455" t="n">
        <v>0</v>
      </c>
      <c r="AI2918" s="455" t="n">
        <v>34845</v>
      </c>
      <c r="AJ2918" s="455" t="n">
        <v>0</v>
      </c>
      <c r="AK2918" s="455" t="n">
        <v>0</v>
      </c>
      <c r="AL2918" s="455" t="n">
        <v>0</v>
      </c>
      <c r="AM2918" s="455" t="n">
        <v>0</v>
      </c>
      <c r="AN2918" s="455" t="n">
        <v>0</v>
      </c>
      <c r="AO2918" s="455" t="n">
        <v>0</v>
      </c>
      <c r="AP2918" s="455" t="n">
        <v>0</v>
      </c>
      <c r="AQ2918" s="455" t="n">
        <v>0</v>
      </c>
      <c r="AR2918" s="418" t="inlineStr"/>
      <c r="AS2918" s="418" t="inlineStr">
        <is>
          <t>Laboratory Testing - Ea - Trade - C&amp;P</t>
        </is>
      </c>
      <c r="AT2918" s="418" t="inlineStr">
        <is>
          <t>បានប្រកាសពន្ធ</t>
        </is>
      </c>
    </row>
    <row r="2919">
      <c r="A2919" s="417" t="n">
        <v>2910</v>
      </c>
      <c r="B2919" s="418" t="inlineStr">
        <is>
          <t>Construction Material</t>
        </is>
      </c>
      <c r="C2919" s="418" t="inlineStr">
        <is>
          <t>អេសជីអេស (ខេមបូឌា) លីមីធីត</t>
        </is>
      </c>
      <c r="D2919" s="418" t="inlineStr">
        <is>
          <t>L001-107030519</t>
        </is>
      </c>
      <c r="E2919" s="418" t="inlineStr">
        <is>
          <t>10023135</t>
        </is>
      </c>
      <c r="F2919" s="419" t="n">
        <v>44573</v>
      </c>
      <c r="G2919" s="420" t="n">
        <v>107869</v>
      </c>
      <c r="H2919" s="418" t="n"/>
      <c r="I2919" s="455" t="n">
        <v>107869</v>
      </c>
      <c r="J2919" s="418">
        <f>IF(L2919&lt;&gt;"",L2919,K2919)</f>
        <v/>
      </c>
      <c r="K2919" s="418">
        <f>IF(AND(T2919=TRUE, U2919=TRUE, V2919=TRUE), IF(W2919&lt;-0.05, "អនុញ្ញាត (អ្នកផ្គត់ផ្គង់ប្រកាសខ្វះ)", "បានប្រកាស (អនុញ្ញាត)"), IF(AND(T2919=FALSE, U2919=FALSE, V2919=FALSE), "ព្យួរទុក (មិនមានទិន្នន័យ)", "ប្រកាសខុស (ព្យួរទុក)"))</f>
        <v/>
      </c>
      <c r="L2919" s="418" t="inlineStr"/>
      <c r="M2919" s="418" t="inlineStr"/>
      <c r="N2919" s="455" t="n"/>
      <c r="O2919" s="455">
        <f>IF(W2919&lt;0,AI2919,I2919)</f>
        <v/>
      </c>
      <c r="P2919" s="455">
        <f>I2919-O2919</f>
        <v/>
      </c>
      <c r="Q2919" s="418" t="n"/>
      <c r="R2919" s="418" t="inlineStr">
        <is>
          <t>10023135</t>
        </is>
      </c>
      <c r="S2919" s="418" t="inlineStr">
        <is>
          <t>10023135</t>
        </is>
      </c>
      <c r="T2919" s="418">
        <f>R2919=S2919</f>
        <v/>
      </c>
      <c r="U2919" s="418">
        <f>AND(MONTH(F2919)=MONTH(Y2919), YEAR(F2919)=YEAR(Y2919))</f>
        <v/>
      </c>
      <c r="V2919" s="418">
        <f>AND(AC2919&lt;&gt;"", 'Company information'!D$4&lt;&gt;"", RIGHT(SUBSTITUTE(AC2919,"-",""),9)=RIGHT(SUBSTITUTE('Company information'!D$4,"-",""),9))</f>
        <v/>
      </c>
      <c r="W2919" s="418">
        <f>AI2919-I2919</f>
        <v/>
      </c>
      <c r="X2919" s="455" t="n"/>
      <c r="Y2919" s="419" t="n">
        <v>44896</v>
      </c>
      <c r="Z2919" s="418" t="inlineStr">
        <is>
          <t>10023135</t>
        </is>
      </c>
      <c r="AA2919" s="418" t="inlineStr"/>
      <c r="AB2919" s="418" t="inlineStr">
        <is>
          <t>បុគ្គលជាប់អាករ</t>
        </is>
      </c>
      <c r="AC2919" s="418" t="inlineStr">
        <is>
          <t>L001-100067123</t>
        </is>
      </c>
      <c r="AD2919" s="418" t="inlineStr">
        <is>
          <t>រីឡាយអេប៊ល សូស អ៊ិនដាសស្រ្ទៀល (ខេមបូឌា)</t>
        </is>
      </c>
      <c r="AE2919" s="455" t="n">
        <v>1186559</v>
      </c>
      <c r="AF2919" s="455" t="n">
        <v>1078690</v>
      </c>
      <c r="AG2919" s="455" t="n">
        <v>0</v>
      </c>
      <c r="AH2919" s="455" t="n">
        <v>0</v>
      </c>
      <c r="AI2919" s="455" t="n">
        <v>107869</v>
      </c>
      <c r="AJ2919" s="455" t="n">
        <v>0</v>
      </c>
      <c r="AK2919" s="455" t="n">
        <v>0</v>
      </c>
      <c r="AL2919" s="455" t="n">
        <v>0</v>
      </c>
      <c r="AM2919" s="455" t="n">
        <v>0</v>
      </c>
      <c r="AN2919" s="455" t="n">
        <v>0</v>
      </c>
      <c r="AO2919" s="455" t="n">
        <v>0</v>
      </c>
      <c r="AP2919" s="455" t="n">
        <v>0</v>
      </c>
      <c r="AQ2919" s="455" t="n">
        <v>0</v>
      </c>
      <c r="AR2919" s="418" t="inlineStr"/>
      <c r="AS2919" s="418" t="inlineStr">
        <is>
          <t>Laboratory Testing - Ea - Trade - C&amp;P</t>
        </is>
      </c>
      <c r="AT2919" s="418" t="inlineStr">
        <is>
          <t>បានប្រកាសពន្ធ</t>
        </is>
      </c>
    </row>
    <row r="2920">
      <c r="A2920" s="417" t="n">
        <v>2911</v>
      </c>
      <c r="B2920" s="418" t="inlineStr">
        <is>
          <t>Lunch for Buyer LC</t>
        </is>
      </c>
      <c r="C2920" s="418" t="inlineStr">
        <is>
          <t>អេសជីអេស (ខេមបូឌា) លីមីធីត</t>
        </is>
      </c>
      <c r="D2920" s="418" t="inlineStr">
        <is>
          <t>L001-107030519</t>
        </is>
      </c>
      <c r="E2920" s="418" t="inlineStr">
        <is>
          <t>10023133</t>
        </is>
      </c>
      <c r="F2920" s="419" t="n">
        <v>44573</v>
      </c>
      <c r="G2920" s="420" t="n">
        <v>45157</v>
      </c>
      <c r="H2920" s="418" t="n"/>
      <c r="I2920" s="455" t="n">
        <v>45157</v>
      </c>
      <c r="J2920" s="418">
        <f>IF(L2920&lt;&gt;"",L2920,K2920)</f>
        <v/>
      </c>
      <c r="K2920" s="418">
        <f>IF(AND(T2920=TRUE, U2920=TRUE, V2920=TRUE), IF(W2920&lt;-0.05, "អនុញ្ញាត (អ្នកផ្គត់ផ្គង់ប្រកាសខ្វះ)", "បានប្រកាស (អនុញ្ញាត)"), IF(AND(T2920=FALSE, U2920=FALSE, V2920=FALSE), "ព្យួរទុក (មិនមានទិន្នន័យ)", "ប្រកាសខុស (ព្យួរទុក)"))</f>
        <v/>
      </c>
      <c r="L2920" s="418" t="inlineStr"/>
      <c r="M2920" s="418" t="inlineStr"/>
      <c r="N2920" s="455" t="n"/>
      <c r="O2920" s="455">
        <f>IF(W2920&lt;0,AI2920,I2920)</f>
        <v/>
      </c>
      <c r="P2920" s="455">
        <f>I2920-O2920</f>
        <v/>
      </c>
      <c r="Q2920" s="418" t="n"/>
      <c r="R2920" s="418" t="inlineStr">
        <is>
          <t>10023133</t>
        </is>
      </c>
      <c r="S2920" s="418" t="inlineStr">
        <is>
          <t>10023133</t>
        </is>
      </c>
      <c r="T2920" s="418">
        <f>R2920=S2920</f>
        <v/>
      </c>
      <c r="U2920" s="418">
        <f>AND(MONTH(F2920)=MONTH(Y2920), YEAR(F2920)=YEAR(Y2920))</f>
        <v/>
      </c>
      <c r="V2920" s="418">
        <f>AND(AC2920&lt;&gt;"", 'Company information'!D$4&lt;&gt;"", RIGHT(SUBSTITUTE(AC2920,"-",""),9)=RIGHT(SUBSTITUTE('Company information'!D$4,"-",""),9))</f>
        <v/>
      </c>
      <c r="W2920" s="418">
        <f>AI2920-I2920</f>
        <v/>
      </c>
      <c r="X2920" s="455" t="n"/>
      <c r="Y2920" s="419" t="n">
        <v>44896</v>
      </c>
      <c r="Z2920" s="418" t="inlineStr">
        <is>
          <t>10023133</t>
        </is>
      </c>
      <c r="AA2920" s="418" t="inlineStr"/>
      <c r="AB2920" s="418" t="inlineStr">
        <is>
          <t>បុគ្គលជាប់អាករ</t>
        </is>
      </c>
      <c r="AC2920" s="418" t="inlineStr">
        <is>
          <t>L001-100067123</t>
        </is>
      </c>
      <c r="AD2920" s="418" t="inlineStr">
        <is>
          <t>រីឡាយអេប៊ល សូស អ៊ិនដាសស្រ្ទៀល (ខេមបូឌា)</t>
        </is>
      </c>
      <c r="AE2920" s="455" t="n">
        <v>496727</v>
      </c>
      <c r="AF2920" s="455" t="n">
        <v>451570</v>
      </c>
      <c r="AG2920" s="455" t="n">
        <v>0</v>
      </c>
      <c r="AH2920" s="455" t="n">
        <v>0</v>
      </c>
      <c r="AI2920" s="455" t="n">
        <v>45157</v>
      </c>
      <c r="AJ2920" s="455" t="n">
        <v>0</v>
      </c>
      <c r="AK2920" s="455" t="n">
        <v>0</v>
      </c>
      <c r="AL2920" s="455" t="n">
        <v>0</v>
      </c>
      <c r="AM2920" s="455" t="n">
        <v>0</v>
      </c>
      <c r="AN2920" s="455" t="n">
        <v>0</v>
      </c>
      <c r="AO2920" s="455" t="n">
        <v>0</v>
      </c>
      <c r="AP2920" s="455" t="n">
        <v>0</v>
      </c>
      <c r="AQ2920" s="455" t="n">
        <v>0</v>
      </c>
      <c r="AR2920" s="418" t="inlineStr"/>
      <c r="AS2920" s="418" t="inlineStr">
        <is>
          <t>Laboratory Testing - Ea - Trade - C&amp;P</t>
        </is>
      </c>
      <c r="AT2920" s="418" t="inlineStr">
        <is>
          <t>បានប្រកាសពន្ធ</t>
        </is>
      </c>
    </row>
    <row r="2921">
      <c r="A2921" s="417" t="n">
        <v>2912</v>
      </c>
      <c r="B2921" s="418" t="inlineStr">
        <is>
          <t>Lunch for Buyer LC</t>
        </is>
      </c>
      <c r="C2921" s="418" t="inlineStr">
        <is>
          <t>អេសជីអេស (ខេមបូឌា) លីមីធីត</t>
        </is>
      </c>
      <c r="D2921" s="418" t="inlineStr">
        <is>
          <t>L001-107030519</t>
        </is>
      </c>
      <c r="E2921" s="418" t="inlineStr">
        <is>
          <t>10023132</t>
        </is>
      </c>
      <c r="F2921" s="419" t="n">
        <v>44573</v>
      </c>
      <c r="G2921" s="420" t="n">
        <v>44693</v>
      </c>
      <c r="H2921" s="418" t="n"/>
      <c r="I2921" s="455" t="n">
        <v>44693</v>
      </c>
      <c r="J2921" s="418">
        <f>IF(L2921&lt;&gt;"",L2921,K2921)</f>
        <v/>
      </c>
      <c r="K2921" s="418">
        <f>IF(AND(T2921=TRUE, U2921=TRUE, V2921=TRUE), IF(W2921&lt;-0.05, "អនុញ្ញាត (អ្នកផ្គត់ផ្គង់ប្រកាសខ្វះ)", "បានប្រកាស (អនុញ្ញាត)"), IF(AND(T2921=FALSE, U2921=FALSE, V2921=FALSE), "ព្យួរទុក (មិនមានទិន្នន័យ)", "ប្រកាសខុស (ព្យួរទុក)"))</f>
        <v/>
      </c>
      <c r="L2921" s="418" t="inlineStr"/>
      <c r="M2921" s="418" t="inlineStr"/>
      <c r="N2921" s="455" t="n"/>
      <c r="O2921" s="455">
        <f>IF(W2921&lt;0,AI2921,I2921)</f>
        <v/>
      </c>
      <c r="P2921" s="455">
        <f>I2921-O2921</f>
        <v/>
      </c>
      <c r="Q2921" s="418" t="n"/>
      <c r="R2921" s="418" t="inlineStr">
        <is>
          <t>10023132</t>
        </is>
      </c>
      <c r="S2921" s="418" t="inlineStr">
        <is>
          <t>10023132</t>
        </is>
      </c>
      <c r="T2921" s="418">
        <f>R2921=S2921</f>
        <v/>
      </c>
      <c r="U2921" s="418">
        <f>AND(MONTH(F2921)=MONTH(Y2921), YEAR(F2921)=YEAR(Y2921))</f>
        <v/>
      </c>
      <c r="V2921" s="418">
        <f>AND(AC2921&lt;&gt;"", 'Company information'!D$4&lt;&gt;"", RIGHT(SUBSTITUTE(AC2921,"-",""),9)=RIGHT(SUBSTITUTE('Company information'!D$4,"-",""),9))</f>
        <v/>
      </c>
      <c r="W2921" s="418">
        <f>AI2921-I2921</f>
        <v/>
      </c>
      <c r="X2921" s="455" t="n"/>
      <c r="Y2921" s="419" t="n">
        <v>44896</v>
      </c>
      <c r="Z2921" s="418" t="inlineStr">
        <is>
          <t>10023132</t>
        </is>
      </c>
      <c r="AA2921" s="418" t="inlineStr"/>
      <c r="AB2921" s="418" t="inlineStr">
        <is>
          <t>បុគ្គលជាប់អាករ</t>
        </is>
      </c>
      <c r="AC2921" s="418" t="inlineStr">
        <is>
          <t>L001-100067123</t>
        </is>
      </c>
      <c r="AD2921" s="418" t="inlineStr">
        <is>
          <t>រីឡាយអេប៊ល សូស អ៊ិនដាសស្រ្ទៀល (ខេមបូឌា)</t>
        </is>
      </c>
      <c r="AE2921" s="455" t="n">
        <v>491627</v>
      </c>
      <c r="AF2921" s="455" t="n">
        <v>446934</v>
      </c>
      <c r="AG2921" s="455" t="n">
        <v>0</v>
      </c>
      <c r="AH2921" s="455" t="n">
        <v>0</v>
      </c>
      <c r="AI2921" s="455" t="n">
        <v>44693</v>
      </c>
      <c r="AJ2921" s="455" t="n">
        <v>0</v>
      </c>
      <c r="AK2921" s="455" t="n">
        <v>0</v>
      </c>
      <c r="AL2921" s="455" t="n">
        <v>0</v>
      </c>
      <c r="AM2921" s="455" t="n">
        <v>0</v>
      </c>
      <c r="AN2921" s="455" t="n">
        <v>0</v>
      </c>
      <c r="AO2921" s="455" t="n">
        <v>0</v>
      </c>
      <c r="AP2921" s="455" t="n">
        <v>0</v>
      </c>
      <c r="AQ2921" s="455" t="n">
        <v>0</v>
      </c>
      <c r="AR2921" s="418" t="inlineStr"/>
      <c r="AS2921" s="418" t="inlineStr">
        <is>
          <t>Laboratory Testing - Ea - Trade - C&amp;P</t>
        </is>
      </c>
      <c r="AT2921" s="418" t="inlineStr">
        <is>
          <t>បានប្រកាសពន្ធ</t>
        </is>
      </c>
    </row>
    <row r="2922">
      <c r="A2922" s="417" t="n">
        <v>2913</v>
      </c>
      <c r="B2922" s="418" t="inlineStr">
        <is>
          <t>Customs Declaration and CPF Non-Container</t>
        </is>
      </c>
      <c r="C2922" s="418" t="inlineStr">
        <is>
          <t>ហាវេស ស្រេ្ពដ ផេភើរ</t>
        </is>
      </c>
      <c r="D2922" s="418" t="inlineStr">
        <is>
          <t>L001-150005032</t>
        </is>
      </c>
      <c r="E2922" s="418" t="inlineStr">
        <is>
          <t>01961</t>
        </is>
      </c>
      <c r="F2922" s="419" t="n">
        <v>44922</v>
      </c>
      <c r="G2922" s="420" t="n">
        <v>5391150</v>
      </c>
      <c r="H2922" s="418" t="n"/>
      <c r="I2922" s="455" t="n">
        <v>5391150</v>
      </c>
      <c r="J2922" s="418">
        <f>IF(L2922&lt;&gt;"",L2922,K2922)</f>
        <v/>
      </c>
      <c r="K2922" s="418">
        <f>IF(AND(T2922=TRUE, U2922=TRUE, V2922=TRUE), IF(W2922&lt;-0.05, "អនុញ្ញាត (អ្នកផ្គត់ផ្គង់ប្រកាសខ្វះ)", "បានប្រកាស (អនុញ្ញាត)"), IF(AND(T2922=FALSE, U2922=FALSE, V2922=FALSE), "ព្យួរទុក (មិនមានទិន្នន័យ)", "ប្រកាសខុស (ព្យួរទុក)"))</f>
        <v/>
      </c>
      <c r="L2922" s="418" t="inlineStr"/>
      <c r="M2922" s="418" t="inlineStr"/>
      <c r="N2922" s="455" t="n"/>
      <c r="O2922" s="455">
        <f>IF(W2922&lt;0,AI2922,I2922)</f>
        <v/>
      </c>
      <c r="P2922" s="455">
        <f>I2922-O2922</f>
        <v/>
      </c>
      <c r="Q2922" s="418" t="n"/>
      <c r="R2922" s="418" t="inlineStr">
        <is>
          <t>01961</t>
        </is>
      </c>
      <c r="S2922" s="418" t="inlineStr">
        <is>
          <t>01961</t>
        </is>
      </c>
      <c r="T2922" s="418">
        <f>R2922=S2922</f>
        <v/>
      </c>
      <c r="U2922" s="418">
        <f>AND(MONTH(F2922)=MONTH(Y2922), YEAR(F2922)=YEAR(Y2922))</f>
        <v/>
      </c>
      <c r="V2922" s="418">
        <f>AND(AC2922&lt;&gt;"", 'Company information'!D$4&lt;&gt;"", RIGHT(SUBSTITUTE(AC2922,"-",""),9)=RIGHT(SUBSTITUTE('Company information'!D$4,"-",""),9))</f>
        <v/>
      </c>
      <c r="W2922" s="418">
        <f>AI2922-I2922</f>
        <v/>
      </c>
      <c r="X2922" s="455" t="n"/>
      <c r="Y2922" s="419" t="n">
        <v>44922</v>
      </c>
      <c r="Z2922" s="418" t="inlineStr">
        <is>
          <t>01961</t>
        </is>
      </c>
      <c r="AA2922" s="418" t="inlineStr"/>
      <c r="AB2922" s="418" t="inlineStr">
        <is>
          <t>បុគ្គលជាប់អាករ</t>
        </is>
      </c>
      <c r="AC2922" s="418" t="inlineStr">
        <is>
          <t>L001-100067123</t>
        </is>
      </c>
      <c r="AD2922" s="418" t="inlineStr">
        <is>
          <t>រីឡាយអេប៊ល សូស អ៊ិនដាសស្រ្ទៀល (ខេមបូឌា)</t>
        </is>
      </c>
      <c r="AE2922" s="455" t="n">
        <v>59302652</v>
      </c>
      <c r="AF2922" s="455" t="n">
        <v>53911502</v>
      </c>
      <c r="AG2922" s="455" t="n">
        <v>0</v>
      </c>
      <c r="AH2922" s="455" t="n">
        <v>0</v>
      </c>
      <c r="AI2922" s="455" t="n">
        <v>5391150</v>
      </c>
      <c r="AJ2922" s="455" t="n">
        <v>0</v>
      </c>
      <c r="AK2922" s="455" t="n">
        <v>0</v>
      </c>
      <c r="AL2922" s="455" t="n">
        <v>0</v>
      </c>
      <c r="AM2922" s="455" t="n">
        <v>0</v>
      </c>
      <c r="AN2922" s="455" t="n">
        <v>0</v>
      </c>
      <c r="AO2922" s="455" t="n">
        <v>0</v>
      </c>
      <c r="AP2922" s="455" t="n">
        <v>0</v>
      </c>
      <c r="AQ2922" s="455" t="n">
        <v>0</v>
      </c>
      <c r="AR2922" s="418" t="inlineStr"/>
      <c r="AS2922" s="418" t="inlineStr">
        <is>
          <t>Carton</t>
        </is>
      </c>
      <c r="AT2922" s="418" t="inlineStr">
        <is>
          <t>បានប្រកាសពន្ធ</t>
        </is>
      </c>
    </row>
    <row r="2923">
      <c r="A2923" s="417" t="n">
        <v>2914</v>
      </c>
      <c r="B2923" s="418" t="inlineStr">
        <is>
          <t>Lubricant</t>
        </is>
      </c>
      <c r="C2923" s="418" t="inlineStr">
        <is>
          <t>ជ័យហ្វា អ៊ិនធើណេសិនណល</t>
        </is>
      </c>
      <c r="D2923" s="418" t="inlineStr">
        <is>
          <t>K010-901636121</t>
        </is>
      </c>
      <c r="E2923" s="418" t="inlineStr">
        <is>
          <t>2022-0211</t>
        </is>
      </c>
      <c r="F2923" s="419" t="n">
        <v>44923</v>
      </c>
      <c r="G2923" s="420" t="n">
        <v>543592</v>
      </c>
      <c r="H2923" s="418" t="n"/>
      <c r="I2923" s="455" t="n">
        <v>543592</v>
      </c>
      <c r="J2923" s="418">
        <f>IF(L2923&lt;&gt;"",L2923,K2923)</f>
        <v/>
      </c>
      <c r="K2923" s="418">
        <f>IF(AND(T2923=TRUE, U2923=TRUE, V2923=TRUE), IF(W2923&lt;-0.05, "អនុញ្ញាត (អ្នកផ្គត់ផ្គង់ប្រកាសខ្វះ)", "បានប្រកាស (អនុញ្ញាត)"), IF(AND(T2923=FALSE, U2923=FALSE, V2923=FALSE), "ព្យួរទុក (មិនមានទិន្នន័យ)", "ប្រកាសខុស (ព្យួរទុក)"))</f>
        <v/>
      </c>
      <c r="L2923" s="418" t="inlineStr"/>
      <c r="M2923" s="418" t="inlineStr"/>
      <c r="N2923" s="455" t="n"/>
      <c r="O2923" s="455">
        <f>IF(W2923&lt;0,AI2923,I2923)</f>
        <v/>
      </c>
      <c r="P2923" s="455">
        <f>I2923-O2923</f>
        <v/>
      </c>
      <c r="Q2923" s="418" t="n"/>
      <c r="R2923" s="418" t="inlineStr">
        <is>
          <t>2022-0211</t>
        </is>
      </c>
      <c r="S2923" s="418" t="inlineStr">
        <is>
          <t>2022-0211</t>
        </is>
      </c>
      <c r="T2923" s="418">
        <f>R2923=S2923</f>
        <v/>
      </c>
      <c r="U2923" s="418">
        <f>AND(MONTH(F2923)=MONTH(Y2923), YEAR(F2923)=YEAR(Y2923))</f>
        <v/>
      </c>
      <c r="V2923" s="418">
        <f>AND(AC2923&lt;&gt;"", 'Company information'!D$4&lt;&gt;"", RIGHT(SUBSTITUTE(AC2923,"-",""),9)=RIGHT(SUBSTITUTE('Company information'!D$4,"-",""),9))</f>
        <v/>
      </c>
      <c r="W2923" s="418">
        <f>AI2923-I2923</f>
        <v/>
      </c>
      <c r="X2923" s="455" t="n"/>
      <c r="Y2923" s="419" t="n">
        <v>44923</v>
      </c>
      <c r="Z2923" s="418" t="inlineStr">
        <is>
          <t>2022-0211</t>
        </is>
      </c>
      <c r="AA2923" s="418" t="inlineStr"/>
      <c r="AB2923" s="418" t="inlineStr">
        <is>
          <t>បុគ្គលជាប់អាករ</t>
        </is>
      </c>
      <c r="AC2923" s="418" t="inlineStr">
        <is>
          <t>L001-100067123</t>
        </is>
      </c>
      <c r="AD2923" s="418" t="inlineStr">
        <is>
          <t>រីឡាយអេប៊ល សូស អ៊ិនដាសស្រ្ទៀល (ខេមបូឌា)</t>
        </is>
      </c>
      <c r="AE2923" s="455" t="n">
        <v>5979507</v>
      </c>
      <c r="AF2923" s="455" t="n">
        <v>5435915</v>
      </c>
      <c r="AG2923" s="455" t="n">
        <v>0</v>
      </c>
      <c r="AH2923" s="455" t="n">
        <v>0</v>
      </c>
      <c r="AI2923" s="455" t="n">
        <v>543592</v>
      </c>
      <c r="AJ2923" s="455" t="n">
        <v>0</v>
      </c>
      <c r="AK2923" s="455" t="n">
        <v>0</v>
      </c>
      <c r="AL2923" s="455" t="n">
        <v>0</v>
      </c>
      <c r="AM2923" s="455" t="n">
        <v>0</v>
      </c>
      <c r="AN2923" s="455" t="n">
        <v>0</v>
      </c>
      <c r="AO2923" s="455" t="n">
        <v>0</v>
      </c>
      <c r="AP2923" s="455" t="n">
        <v>0</v>
      </c>
      <c r="AQ2923" s="455" t="n">
        <v>0</v>
      </c>
      <c r="AR2923" s="418" t="inlineStr"/>
      <c r="AS2923" s="418" t="inlineStr">
        <is>
          <t>គំរូអាវ&amp;ក្រណាត់, គំរូអាវ</t>
        </is>
      </c>
      <c r="AT2923" s="418" t="inlineStr">
        <is>
          <t>បានប្រកាសពន្ធ</t>
        </is>
      </c>
    </row>
    <row r="2924">
      <c r="A2924" s="417" t="n">
        <v>2915</v>
      </c>
      <c r="B2924" s="418" t="inlineStr">
        <is>
          <t>Transfer charge</t>
        </is>
      </c>
      <c r="C2924" s="418" t="inlineStr">
        <is>
          <t>អ៊ី ខេម សឹលូសិន</t>
        </is>
      </c>
      <c r="D2924" s="418" t="inlineStr">
        <is>
          <t>K005-901500360</t>
        </is>
      </c>
      <c r="E2924" s="418" t="inlineStr">
        <is>
          <t>22-1056</t>
        </is>
      </c>
      <c r="F2924" s="419" t="n">
        <v>44922</v>
      </c>
      <c r="G2924" s="420" t="n">
        <v>234498</v>
      </c>
      <c r="H2924" s="418" t="n"/>
      <c r="I2924" s="455" t="n">
        <v>234498</v>
      </c>
      <c r="J2924" s="418">
        <f>IF(L2924&lt;&gt;"",L2924,K2924)</f>
        <v/>
      </c>
      <c r="K2924" s="418">
        <f>IF(AND(T2924=TRUE, U2924=TRUE, V2924=TRUE), IF(W2924&lt;-0.05, "អនុញ្ញាត (អ្នកផ្គត់ផ្គង់ប្រកាសខ្វះ)", "បានប្រកាស (អនុញ្ញាត)"), IF(AND(T2924=FALSE, U2924=FALSE, V2924=FALSE), "ព្យួរទុក (មិនមានទិន្នន័យ)", "ប្រកាសខុស (ព្យួរទុក)"))</f>
        <v/>
      </c>
      <c r="L2924" s="418" t="inlineStr"/>
      <c r="M2924" s="418" t="inlineStr"/>
      <c r="N2924" s="455" t="n"/>
      <c r="O2924" s="455">
        <f>IF(W2924&lt;0,AI2924,I2924)</f>
        <v/>
      </c>
      <c r="P2924" s="455">
        <f>I2924-O2924</f>
        <v/>
      </c>
      <c r="Q2924" s="418" t="n"/>
      <c r="R2924" s="418" t="inlineStr">
        <is>
          <t>22-1056</t>
        </is>
      </c>
      <c r="S2924" s="418" t="inlineStr">
        <is>
          <t>221056</t>
        </is>
      </c>
      <c r="T2924" s="418">
        <f>R2924=S2924</f>
        <v/>
      </c>
      <c r="U2924" s="418">
        <f>AND(MONTH(F2924)=MONTH(Y2924), YEAR(F2924)=YEAR(Y2924))</f>
        <v/>
      </c>
      <c r="V2924" s="418">
        <f>AND(AC2924&lt;&gt;"", 'Company information'!D$4&lt;&gt;"", RIGHT(SUBSTITUTE(AC2924,"-",""),9)=RIGHT(SUBSTITUTE('Company information'!D$4,"-",""),9))</f>
        <v/>
      </c>
      <c r="W2924" s="418">
        <f>AI2924-I2924</f>
        <v/>
      </c>
      <c r="X2924" s="455" t="n"/>
      <c r="Y2924" s="419" t="n">
        <v>44742</v>
      </c>
      <c r="Z2924" s="418" t="inlineStr">
        <is>
          <t>221056</t>
        </is>
      </c>
      <c r="AA2924" s="418" t="inlineStr"/>
      <c r="AB2924" s="418" t="inlineStr">
        <is>
          <t>បុគ្គលជាប់អាករ</t>
        </is>
      </c>
      <c r="AC2924" s="418" t="inlineStr">
        <is>
          <t>K002-901800477</t>
        </is>
      </c>
      <c r="AD2924" s="418" t="inlineStr">
        <is>
          <t>អាយធីអាយ អ៊ិនធើណេសិនណល ត្រេនស័្ពរថេសិន (ខេមបូឌា) ឯ.ក</t>
        </is>
      </c>
      <c r="AE2924" s="455" t="n">
        <v>81160</v>
      </c>
      <c r="AF2924" s="455" t="n">
        <v>73782</v>
      </c>
      <c r="AG2924" s="455" t="n">
        <v>0</v>
      </c>
      <c r="AH2924" s="455" t="n">
        <v>0</v>
      </c>
      <c r="AI2924" s="455" t="n">
        <v>7378</v>
      </c>
      <c r="AJ2924" s="455" t="n">
        <v>0</v>
      </c>
      <c r="AK2924" s="455" t="n">
        <v>0</v>
      </c>
      <c r="AL2924" s="455" t="n">
        <v>0</v>
      </c>
      <c r="AM2924" s="455" t="n">
        <v>0</v>
      </c>
      <c r="AN2924" s="455" t="n">
        <v>0</v>
      </c>
      <c r="AO2924" s="455" t="n">
        <v>0</v>
      </c>
      <c r="AP2924" s="455" t="n">
        <v>0</v>
      </c>
      <c r="AQ2924" s="455" t="n">
        <v>0</v>
      </c>
      <c r="AR2924" s="418" t="inlineStr"/>
      <c r="AS2924" s="418" t="inlineStr">
        <is>
          <t>LCL TRTUCKING</t>
        </is>
      </c>
      <c r="AT2924" s="418" t="inlineStr">
        <is>
          <t>បានប្រកាសពន្ធ</t>
        </is>
      </c>
    </row>
    <row r="2925">
      <c r="A2925" s="417" t="n">
        <v>2916</v>
      </c>
      <c r="B2925" s="418" t="inlineStr">
        <is>
          <t>Plastic tent PVC Thin Film</t>
        </is>
      </c>
      <c r="C2925" s="418" t="inlineStr">
        <is>
          <t>អ៊ី ខេម សឹលូសិន</t>
        </is>
      </c>
      <c r="D2925" s="418" t="inlineStr">
        <is>
          <t>K005-901500360</t>
        </is>
      </c>
      <c r="E2925" s="418" t="inlineStr">
        <is>
          <t>22-0993</t>
        </is>
      </c>
      <c r="F2925" s="419" t="n">
        <v>44816</v>
      </c>
      <c r="G2925" s="420" t="n">
        <v>129843</v>
      </c>
      <c r="H2925" s="418" t="n"/>
      <c r="I2925" s="455" t="n">
        <v>129843</v>
      </c>
      <c r="J2925" s="418">
        <f>IF(L2925&lt;&gt;"",L2925,K2925)</f>
        <v/>
      </c>
      <c r="K2925" s="418">
        <f>IF(AND(T2925=TRUE, U2925=TRUE, V2925=TRUE), IF(W2925&lt;-0.05, "អនុញ្ញាត (អ្នកផ្គត់ផ្គង់ប្រកាសខ្វះ)", "បានប្រកាស (អនុញ្ញាត)"), IF(AND(T2925=FALSE, U2925=FALSE, V2925=FALSE), "ព្យួរទុក (មិនមានទិន្នន័យ)", "ប្រកាសខុស (ព្យួរទុក)"))</f>
        <v/>
      </c>
      <c r="L2925" s="418" t="inlineStr"/>
      <c r="M2925" s="418" t="inlineStr"/>
      <c r="N2925" s="455" t="n"/>
      <c r="O2925" s="455">
        <f>IF(W2925&lt;0,AI2925,I2925)</f>
        <v/>
      </c>
      <c r="P2925" s="455">
        <f>I2925-O2925</f>
        <v/>
      </c>
      <c r="Q2925" s="418" t="n"/>
      <c r="R2925" s="418" t="inlineStr">
        <is>
          <t>22-0993</t>
        </is>
      </c>
      <c r="S2925" s="418" t="inlineStr">
        <is>
          <t>220993</t>
        </is>
      </c>
      <c r="T2925" s="418">
        <f>R2925=S2925</f>
        <v/>
      </c>
      <c r="U2925" s="418">
        <f>AND(MONTH(F2925)=MONTH(Y2925), YEAR(F2925)=YEAR(Y2925))</f>
        <v/>
      </c>
      <c r="V2925" s="418">
        <f>AND(AC2925&lt;&gt;"", 'Company information'!D$4&lt;&gt;"", RIGHT(SUBSTITUTE(AC2925,"-",""),9)=RIGHT(SUBSTITUTE('Company information'!D$4,"-",""),9))</f>
        <v/>
      </c>
      <c r="W2925" s="418">
        <f>AI2925-I2925</f>
        <v/>
      </c>
      <c r="X2925" s="455" t="n"/>
      <c r="Y2925" s="419" t="n">
        <v>44734</v>
      </c>
      <c r="Z2925" s="418" t="inlineStr">
        <is>
          <t>220993</t>
        </is>
      </c>
      <c r="AA2925" s="418" t="inlineStr"/>
      <c r="AB2925" s="418" t="inlineStr">
        <is>
          <t>បុគ្គលជាប់អាករ</t>
        </is>
      </c>
      <c r="AC2925" s="418" t="inlineStr">
        <is>
          <t>L001-901605026</t>
        </is>
      </c>
      <c r="AD2925" s="418" t="inlineStr">
        <is>
          <t>លី ឈាង ខប</t>
        </is>
      </c>
      <c r="AE2925" s="455" t="n">
        <v>50475</v>
      </c>
      <c r="AF2925" s="455" t="n">
        <v>45886</v>
      </c>
      <c r="AG2925" s="455" t="n">
        <v>0</v>
      </c>
      <c r="AH2925" s="455" t="n">
        <v>0</v>
      </c>
      <c r="AI2925" s="455" t="n">
        <v>4589</v>
      </c>
      <c r="AJ2925" s="455" t="n">
        <v>0</v>
      </c>
      <c r="AK2925" s="455" t="n">
        <v>0</v>
      </c>
      <c r="AL2925" s="455" t="n">
        <v>0</v>
      </c>
      <c r="AM2925" s="455" t="n">
        <v>0</v>
      </c>
      <c r="AN2925" s="455" t="n">
        <v>0</v>
      </c>
      <c r="AO2925" s="455" t="n">
        <v>0</v>
      </c>
      <c r="AP2925" s="455" t="n">
        <v>0</v>
      </c>
      <c r="AQ2925" s="455" t="n">
        <v>0</v>
      </c>
      <c r="AR2925" s="418" t="inlineStr"/>
      <c r="AS2925" s="418" t="inlineStr">
        <is>
          <t>WARE</t>
        </is>
      </c>
      <c r="AT2925" s="418" t="inlineStr">
        <is>
          <t>បានប្រកាសពន្ធ</t>
        </is>
      </c>
    </row>
    <row r="2926">
      <c r="A2926" s="417" t="n">
        <v>2917</v>
      </c>
      <c r="B2926" s="418" t="inlineStr">
        <is>
          <t>Transfer charge</t>
        </is>
      </c>
      <c r="C2926" s="418" t="inlineStr">
        <is>
          <t>ប្យួរ៉ូ វេរីតាស (ខេមបូឌា) លីមីធីត</t>
        </is>
      </c>
      <c r="D2926" s="418" t="inlineStr">
        <is>
          <t>L001-107024462</t>
        </is>
      </c>
      <c r="E2926" s="418" t="inlineStr">
        <is>
          <t>59013952</t>
        </is>
      </c>
      <c r="F2926" s="419" t="n">
        <v>44909</v>
      </c>
      <c r="G2926" s="420" t="n">
        <v>98640</v>
      </c>
      <c r="H2926" s="418" t="n"/>
      <c r="I2926" s="455" t="n">
        <v>98640</v>
      </c>
      <c r="J2926" s="418">
        <f>IF(L2926&lt;&gt;"",L2926,K2926)</f>
        <v/>
      </c>
      <c r="K2926" s="418">
        <f>IF(AND(T2926=TRUE, U2926=TRUE, V2926=TRUE), IF(W2926&lt;-0.05, "អនុញ្ញាត (អ្នកផ្គត់ផ្គង់ប្រកាសខ្វះ)", "បានប្រកាស (អនុញ្ញាត)"), IF(AND(T2926=FALSE, U2926=FALSE, V2926=FALSE), "ព្យួរទុក (មិនមានទិន្នន័យ)", "ប្រកាសខុស (ព្យួរទុក)"))</f>
        <v/>
      </c>
      <c r="L2926" s="418" t="inlineStr"/>
      <c r="M2926" s="418" t="inlineStr"/>
      <c r="N2926" s="455" t="n"/>
      <c r="O2926" s="455">
        <f>IF(W2926&lt;0,AI2926,I2926)</f>
        <v/>
      </c>
      <c r="P2926" s="455">
        <f>I2926-O2926</f>
        <v/>
      </c>
      <c r="Q2926" s="418" t="n"/>
      <c r="R2926" s="418" t="inlineStr">
        <is>
          <t>59013952</t>
        </is>
      </c>
      <c r="S2926" s="418" t="inlineStr">
        <is>
          <t>59013952</t>
        </is>
      </c>
      <c r="T2926" s="418">
        <f>R2926=S2926</f>
        <v/>
      </c>
      <c r="U2926" s="418">
        <f>AND(MONTH(F2926)=MONTH(Y2926), YEAR(F2926)=YEAR(Y2926))</f>
        <v/>
      </c>
      <c r="V2926" s="418">
        <f>AND(AC2926&lt;&gt;"", 'Company information'!D$4&lt;&gt;"", RIGHT(SUBSTITUTE(AC2926,"-",""),9)=RIGHT(SUBSTITUTE('Company information'!D$4,"-",""),9))</f>
        <v/>
      </c>
      <c r="W2926" s="418">
        <f>AI2926-I2926</f>
        <v/>
      </c>
      <c r="X2926" s="455" t="n"/>
      <c r="Y2926" s="419" t="n">
        <v>44909</v>
      </c>
      <c r="Z2926" s="418" t="inlineStr">
        <is>
          <t>59013952</t>
        </is>
      </c>
      <c r="AA2926" s="418" t="inlineStr"/>
      <c r="AB2926" s="418" t="inlineStr">
        <is>
          <t>ក្រុមហ៊ុនក្រៅប្រទេស</t>
        </is>
      </c>
      <c r="AC2926" s="418" t="inlineStr">
        <is>
          <t>NR2100029</t>
        </is>
      </c>
      <c r="AD2926" s="418" t="inlineStr">
        <is>
          <t>JING TAK INDUSTRIES (HONG KONG) LIMITED</t>
        </is>
      </c>
      <c r="AE2926" s="455" t="n">
        <v>1085040</v>
      </c>
      <c r="AF2926" s="455" t="n">
        <v>986400</v>
      </c>
      <c r="AG2926" s="455" t="n">
        <v>0</v>
      </c>
      <c r="AH2926" s="455" t="n">
        <v>0</v>
      </c>
      <c r="AI2926" s="455" t="n">
        <v>0</v>
      </c>
      <c r="AJ2926" s="455" t="n">
        <v>98640</v>
      </c>
      <c r="AK2926" s="455" t="n">
        <v>0</v>
      </c>
      <c r="AL2926" s="455" t="n">
        <v>0</v>
      </c>
      <c r="AM2926" s="455" t="n">
        <v>0</v>
      </c>
      <c r="AN2926" s="455" t="n">
        <v>0</v>
      </c>
      <c r="AO2926" s="455" t="n">
        <v>0</v>
      </c>
      <c r="AP2926" s="455" t="n">
        <v>0</v>
      </c>
      <c r="AQ2926" s="455" t="n">
        <v>0</v>
      </c>
      <c r="AR2926" s="418" t="inlineStr"/>
      <c r="AS2926" s="418" t="inlineStr">
        <is>
          <t>ចំនូលបានមកពីការលក់</t>
        </is>
      </c>
      <c r="AT2926" s="418" t="inlineStr">
        <is>
          <t>បានប្រកាសពន្ធ</t>
        </is>
      </c>
    </row>
    <row r="2927">
      <c r="A2927" s="417" t="n">
        <v>2918</v>
      </c>
      <c r="B2927" s="418" t="inlineStr">
        <is>
          <t>Monthly Charge of Photo Copier Rental from 06/06/2024-06/07/2024</t>
        </is>
      </c>
      <c r="C2927" s="418" t="inlineStr">
        <is>
          <t>ប្យួរ៉ូ វេរីតាស (ខេមបូឌា) លីមីធីត</t>
        </is>
      </c>
      <c r="D2927" s="418" t="inlineStr">
        <is>
          <t>L001-107024462</t>
        </is>
      </c>
      <c r="E2927" s="418" t="inlineStr">
        <is>
          <t>59013908</t>
        </is>
      </c>
      <c r="F2927" s="419" t="n">
        <v>44785</v>
      </c>
      <c r="G2927" s="420" t="n">
        <v>98976</v>
      </c>
      <c r="H2927" s="418" t="n"/>
      <c r="I2927" s="455" t="n">
        <v>98976</v>
      </c>
      <c r="J2927" s="418">
        <f>IF(L2927&lt;&gt;"",L2927,K2927)</f>
        <v/>
      </c>
      <c r="K2927" s="418">
        <f>IF(AND(T2927=TRUE, U2927=TRUE, V2927=TRUE), IF(W2927&lt;-0.05, "អនុញ្ញាត (អ្នកផ្គត់ផ្គង់ប្រកាសខ្វះ)", "បានប្រកាស (អនុញ្ញាត)"), IF(AND(T2927=FALSE, U2927=FALSE, V2927=FALSE), "ព្យួរទុក (មិនមានទិន្នន័យ)", "ប្រកាសខុស (ព្យួរទុក)"))</f>
        <v/>
      </c>
      <c r="L2927" s="418" t="inlineStr"/>
      <c r="M2927" s="418" t="inlineStr"/>
      <c r="N2927" s="455" t="n"/>
      <c r="O2927" s="455">
        <f>IF(W2927&lt;0,AI2927,I2927)</f>
        <v/>
      </c>
      <c r="P2927" s="455">
        <f>I2927-O2927</f>
        <v/>
      </c>
      <c r="Q2927" s="418" t="n"/>
      <c r="R2927" s="418" t="inlineStr">
        <is>
          <t>59013908</t>
        </is>
      </c>
      <c r="S2927" s="418" t="inlineStr">
        <is>
          <t>59013908</t>
        </is>
      </c>
      <c r="T2927" s="418">
        <f>R2927=S2927</f>
        <v/>
      </c>
      <c r="U2927" s="418">
        <f>AND(MONTH(F2927)=MONTH(Y2927), YEAR(F2927)=YEAR(Y2927))</f>
        <v/>
      </c>
      <c r="V2927" s="418">
        <f>AND(AC2927&lt;&gt;"", 'Company information'!D$4&lt;&gt;"", RIGHT(SUBSTITUTE(AC2927,"-",""),9)=RIGHT(SUBSTITUTE('Company information'!D$4,"-",""),9))</f>
        <v/>
      </c>
      <c r="W2927" s="418">
        <f>AI2927-I2927</f>
        <v/>
      </c>
      <c r="X2927" s="455" t="n"/>
      <c r="Y2927" s="419" t="n">
        <v>44903</v>
      </c>
      <c r="Z2927" s="418" t="inlineStr">
        <is>
          <t>59013908</t>
        </is>
      </c>
      <c r="AA2927" s="418" t="inlineStr"/>
      <c r="AB2927" s="418" t="inlineStr">
        <is>
          <t>ក្រុមហ៊ុនក្រៅប្រទេស</t>
        </is>
      </c>
      <c r="AC2927" s="418" t="inlineStr">
        <is>
          <t>NR2100029</t>
        </is>
      </c>
      <c r="AD2927" s="418" t="inlineStr">
        <is>
          <t>JING TAK INDUSTRIES (HONG KONG) LIMITED</t>
        </is>
      </c>
      <c r="AE2927" s="455" t="n">
        <v>1088736</v>
      </c>
      <c r="AF2927" s="455" t="n">
        <v>989760</v>
      </c>
      <c r="AG2927" s="455" t="n">
        <v>0</v>
      </c>
      <c r="AH2927" s="455" t="n">
        <v>0</v>
      </c>
      <c r="AI2927" s="455" t="n">
        <v>0</v>
      </c>
      <c r="AJ2927" s="455" t="n">
        <v>98976</v>
      </c>
      <c r="AK2927" s="455" t="n">
        <v>0</v>
      </c>
      <c r="AL2927" s="455" t="n">
        <v>0</v>
      </c>
      <c r="AM2927" s="455" t="n">
        <v>0</v>
      </c>
      <c r="AN2927" s="455" t="n">
        <v>0</v>
      </c>
      <c r="AO2927" s="455" t="n">
        <v>0</v>
      </c>
      <c r="AP2927" s="455" t="n">
        <v>0</v>
      </c>
      <c r="AQ2927" s="455" t="n">
        <v>0</v>
      </c>
      <c r="AR2927" s="418" t="inlineStr"/>
      <c r="AS2927" s="418" t="inlineStr">
        <is>
          <t>ចំនូលបានមកពីការលក់</t>
        </is>
      </c>
      <c r="AT2927" s="418" t="inlineStr">
        <is>
          <t>បានប្រកាសពន្ធ</t>
        </is>
      </c>
    </row>
    <row r="2928">
      <c r="A2928" s="417" t="n">
        <v>2919</v>
      </c>
      <c r="B2928" s="418" t="inlineStr">
        <is>
          <t>Transfer charge</t>
        </is>
      </c>
      <c r="C2928" s="418" t="inlineStr">
        <is>
          <t>ប្យួរ៉ូ វេរីតាស (ខេមបូឌា) លីមីធីត</t>
        </is>
      </c>
      <c r="D2928" s="418" t="inlineStr">
        <is>
          <t>L001-107024462</t>
        </is>
      </c>
      <c r="E2928" s="418" t="inlineStr">
        <is>
          <t>59013922</t>
        </is>
      </c>
      <c r="F2928" s="419" t="n">
        <v>44846</v>
      </c>
      <c r="G2928" s="420" t="n">
        <v>114592</v>
      </c>
      <c r="H2928" s="418" t="n"/>
      <c r="I2928" s="455" t="n">
        <v>114592</v>
      </c>
      <c r="J2928" s="418">
        <f>IF(L2928&lt;&gt;"",L2928,K2928)</f>
        <v/>
      </c>
      <c r="K2928" s="418">
        <f>IF(AND(T2928=TRUE, U2928=TRUE, V2928=TRUE), IF(W2928&lt;-0.05, "អនុញ្ញាត (អ្នកផ្គត់ផ្គង់ប្រកាសខ្វះ)", "បានប្រកាស (អនុញ្ញាត)"), IF(AND(T2928=FALSE, U2928=FALSE, V2928=FALSE), "ព្យួរទុក (មិនមានទិន្នន័យ)", "ប្រកាសខុស (ព្យួរទុក)"))</f>
        <v/>
      </c>
      <c r="L2928" s="418" t="inlineStr"/>
      <c r="M2928" s="418" t="inlineStr"/>
      <c r="N2928" s="455" t="n"/>
      <c r="O2928" s="455">
        <f>IF(W2928&lt;0,AI2928,I2928)</f>
        <v/>
      </c>
      <c r="P2928" s="455">
        <f>I2928-O2928</f>
        <v/>
      </c>
      <c r="Q2928" s="418" t="n"/>
      <c r="R2928" s="418" t="inlineStr">
        <is>
          <t>59013922</t>
        </is>
      </c>
      <c r="S2928" s="418" t="inlineStr">
        <is>
          <t>59013922</t>
        </is>
      </c>
      <c r="T2928" s="418">
        <f>R2928=S2928</f>
        <v/>
      </c>
      <c r="U2928" s="418">
        <f>AND(MONTH(F2928)=MONTH(Y2928), YEAR(F2928)=YEAR(Y2928))</f>
        <v/>
      </c>
      <c r="V2928" s="418">
        <f>AND(AC2928&lt;&gt;"", 'Company information'!D$4&lt;&gt;"", RIGHT(SUBSTITUTE(AC2928,"-",""),9)=RIGHT(SUBSTITUTE('Company information'!D$4,"-",""),9))</f>
        <v/>
      </c>
      <c r="W2928" s="418">
        <f>AI2928-I2928</f>
        <v/>
      </c>
      <c r="X2928" s="455" t="n"/>
      <c r="Y2928" s="419" t="n">
        <v>44905</v>
      </c>
      <c r="Z2928" s="418" t="inlineStr">
        <is>
          <t>59013922</t>
        </is>
      </c>
      <c r="AA2928" s="418" t="inlineStr"/>
      <c r="AB2928" s="418" t="inlineStr">
        <is>
          <t>ក្រុមហ៊ុនក្រៅប្រទេស</t>
        </is>
      </c>
      <c r="AC2928" s="418" t="inlineStr">
        <is>
          <t>NR2100029</t>
        </is>
      </c>
      <c r="AD2928" s="418" t="inlineStr">
        <is>
          <t>JING TAK INDUSTRIES (HONG KONG) LIMITED</t>
        </is>
      </c>
      <c r="AE2928" s="455" t="n">
        <v>1260508</v>
      </c>
      <c r="AF2928" s="455" t="n">
        <v>1145916</v>
      </c>
      <c r="AG2928" s="455" t="n">
        <v>0</v>
      </c>
      <c r="AH2928" s="455" t="n">
        <v>0</v>
      </c>
      <c r="AI2928" s="455" t="n">
        <v>0</v>
      </c>
      <c r="AJ2928" s="455" t="n">
        <v>114592</v>
      </c>
      <c r="AK2928" s="455" t="n">
        <v>0</v>
      </c>
      <c r="AL2928" s="455" t="n">
        <v>0</v>
      </c>
      <c r="AM2928" s="455" t="n">
        <v>0</v>
      </c>
      <c r="AN2928" s="455" t="n">
        <v>0</v>
      </c>
      <c r="AO2928" s="455" t="n">
        <v>0</v>
      </c>
      <c r="AP2928" s="455" t="n">
        <v>0</v>
      </c>
      <c r="AQ2928" s="455" t="n">
        <v>0</v>
      </c>
      <c r="AR2928" s="418" t="inlineStr"/>
      <c r="AS2928" s="418" t="inlineStr">
        <is>
          <t>ចំនូលបានមកពីការលក់</t>
        </is>
      </c>
      <c r="AT2928" s="418" t="inlineStr">
        <is>
          <t>បានប្រកាសពន្ធ</t>
        </is>
      </c>
    </row>
    <row r="2929">
      <c r="A2929" s="417" t="n">
        <v>2920</v>
      </c>
      <c r="B2929" s="418" t="inlineStr">
        <is>
          <t>PVC Thin Film</t>
        </is>
      </c>
      <c r="C2929" s="418" t="inlineStr">
        <is>
          <t>ឃឺន + ណាហ្គែល</t>
        </is>
      </c>
      <c r="D2929" s="418" t="inlineStr">
        <is>
          <t>L001-100045189</t>
        </is>
      </c>
      <c r="E2929" s="418" t="inlineStr">
        <is>
          <t>PTI2226365</t>
        </is>
      </c>
      <c r="F2929" s="419" t="n">
        <v>44915</v>
      </c>
      <c r="G2929" s="420" t="n">
        <v>47222</v>
      </c>
      <c r="H2929" s="418" t="n"/>
      <c r="I2929" s="455" t="n">
        <v>47222</v>
      </c>
      <c r="J2929" s="418">
        <f>IF(L2929&lt;&gt;"",L2929,K2929)</f>
        <v/>
      </c>
      <c r="K2929" s="418">
        <f>IF(AND(T2929=TRUE, U2929=TRUE, V2929=TRUE), IF(W2929&lt;-0.05, "អនុញ្ញាត (អ្នកផ្គត់ផ្គង់ប្រកាសខ្វះ)", "បានប្រកាស (អនុញ្ញាត)"), IF(AND(T2929=FALSE, U2929=FALSE, V2929=FALSE), "ព្យួរទុក (មិនមានទិន្នន័យ)", "ប្រកាសខុស (ព្យួរទុក)"))</f>
        <v/>
      </c>
      <c r="L2929" s="418" t="inlineStr"/>
      <c r="M2929" s="418" t="inlineStr"/>
      <c r="N2929" s="455" t="n"/>
      <c r="O2929" s="455">
        <f>IF(W2929&lt;0,AI2929,I2929)</f>
        <v/>
      </c>
      <c r="P2929" s="455">
        <f>I2929-O2929</f>
        <v/>
      </c>
      <c r="Q2929" s="418" t="n"/>
      <c r="R2929" s="418" t="inlineStr">
        <is>
          <t>PTI2226365</t>
        </is>
      </c>
      <c r="S2929" s="418" t="inlineStr">
        <is>
          <t>PTI2226365</t>
        </is>
      </c>
      <c r="T2929" s="418">
        <f>R2929=S2929</f>
        <v/>
      </c>
      <c r="U2929" s="418">
        <f>AND(MONTH(F2929)=MONTH(Y2929), YEAR(F2929)=YEAR(Y2929))</f>
        <v/>
      </c>
      <c r="V2929" s="418">
        <f>AND(AC2929&lt;&gt;"", 'Company information'!D$4&lt;&gt;"", RIGHT(SUBSTITUTE(AC2929,"-",""),9)=RIGHT(SUBSTITUTE('Company information'!D$4,"-",""),9))</f>
        <v/>
      </c>
      <c r="W2929" s="418">
        <f>AI2929-I2929</f>
        <v/>
      </c>
      <c r="X2929" s="455" t="n"/>
      <c r="Y2929" s="419" t="n">
        <v>44915</v>
      </c>
      <c r="Z2929" s="418" t="inlineStr">
        <is>
          <t>PTI2226365</t>
        </is>
      </c>
      <c r="AA2929" s="418" t="inlineStr"/>
      <c r="AB2929" s="418" t="inlineStr">
        <is>
          <t>បុគ្គលជាប់អាករ</t>
        </is>
      </c>
      <c r="AC2929" s="418" t="inlineStr">
        <is>
          <t>L001-100067123</t>
        </is>
      </c>
      <c r="AD2929" s="418" t="inlineStr">
        <is>
          <t>រីឡាយអេប៊ល សូស អ៊ិនដាសស្រ្ទៀល (ខេមបូឌា)</t>
        </is>
      </c>
      <c r="AE2929" s="455" t="n">
        <v>527132</v>
      </c>
      <c r="AF2929" s="455" t="n">
        <v>472215</v>
      </c>
      <c r="AG2929" s="455" t="n">
        <v>7695</v>
      </c>
      <c r="AH2929" s="455" t="n">
        <v>0</v>
      </c>
      <c r="AI2929" s="455" t="n">
        <v>47222</v>
      </c>
      <c r="AJ2929" s="455" t="n">
        <v>0</v>
      </c>
      <c r="AK2929" s="455" t="n">
        <v>0</v>
      </c>
      <c r="AL2929" s="455" t="n">
        <v>0</v>
      </c>
      <c r="AM2929" s="455" t="n">
        <v>0</v>
      </c>
      <c r="AN2929" s="455" t="n">
        <v>0</v>
      </c>
      <c r="AO2929" s="455" t="n">
        <v>0</v>
      </c>
      <c r="AP2929" s="455" t="n">
        <v>0</v>
      </c>
      <c r="AQ2929" s="455" t="n">
        <v>0</v>
      </c>
      <c r="AR2929" s="418" t="inlineStr"/>
      <c r="AS2929" s="418" t="inlineStr">
        <is>
          <t>ថ្លៃដឹកជញ្ជូន និងសេវា</t>
        </is>
      </c>
      <c r="AT2929" s="418" t="inlineStr">
        <is>
          <t>បានប្រកាសពន្ធ</t>
        </is>
      </c>
    </row>
    <row r="2930">
      <c r="A2930" s="417" t="n">
        <v>2921</v>
      </c>
      <c r="B2930" s="418" t="inlineStr">
        <is>
          <t>Transfer charge</t>
        </is>
      </c>
      <c r="C2930" s="418" t="inlineStr">
        <is>
          <t>ឃឺន + ណាហ្គែល</t>
        </is>
      </c>
      <c r="D2930" s="418" t="inlineStr">
        <is>
          <t>L001-100045189</t>
        </is>
      </c>
      <c r="E2930" s="418" t="inlineStr">
        <is>
          <t>PTI2226366</t>
        </is>
      </c>
      <c r="F2930" s="419" t="n">
        <v>44915</v>
      </c>
      <c r="G2930" s="420" t="n">
        <v>60143</v>
      </c>
      <c r="H2930" s="418" t="n"/>
      <c r="I2930" s="455" t="n">
        <v>60143</v>
      </c>
      <c r="J2930" s="418">
        <f>IF(L2930&lt;&gt;"",L2930,K2930)</f>
        <v/>
      </c>
      <c r="K2930" s="418">
        <f>IF(AND(T2930=TRUE, U2930=TRUE, V2930=TRUE), IF(W2930&lt;-0.05, "អនុញ្ញាត (អ្នកផ្គត់ផ្គង់ប្រកាសខ្វះ)", "បានប្រកាស (អនុញ្ញាត)"), IF(AND(T2930=FALSE, U2930=FALSE, V2930=FALSE), "ព្យួរទុក (មិនមានទិន្នន័យ)", "ប្រកាសខុស (ព្យួរទុក)"))</f>
        <v/>
      </c>
      <c r="L2930" s="418" t="inlineStr"/>
      <c r="M2930" s="418" t="inlineStr"/>
      <c r="N2930" s="455" t="n"/>
      <c r="O2930" s="455">
        <f>IF(W2930&lt;0,AI2930,I2930)</f>
        <v/>
      </c>
      <c r="P2930" s="455">
        <f>I2930-O2930</f>
        <v/>
      </c>
      <c r="Q2930" s="418" t="n"/>
      <c r="R2930" s="418" t="inlineStr">
        <is>
          <t>PTI2226366</t>
        </is>
      </c>
      <c r="S2930" s="418" t="inlineStr">
        <is>
          <t>PTI2226366</t>
        </is>
      </c>
      <c r="T2930" s="418">
        <f>R2930=S2930</f>
        <v/>
      </c>
      <c r="U2930" s="418">
        <f>AND(MONTH(F2930)=MONTH(Y2930), YEAR(F2930)=YEAR(Y2930))</f>
        <v/>
      </c>
      <c r="V2930" s="418">
        <f>AND(AC2930&lt;&gt;"", 'Company information'!D$4&lt;&gt;"", RIGHT(SUBSTITUTE(AC2930,"-",""),9)=RIGHT(SUBSTITUTE('Company information'!D$4,"-",""),9))</f>
        <v/>
      </c>
      <c r="W2930" s="418">
        <f>AI2930-I2930</f>
        <v/>
      </c>
      <c r="X2930" s="455" t="n"/>
      <c r="Y2930" s="419" t="n">
        <v>44915</v>
      </c>
      <c r="Z2930" s="418" t="inlineStr">
        <is>
          <t>PTI2226366</t>
        </is>
      </c>
      <c r="AA2930" s="418" t="inlineStr"/>
      <c r="AB2930" s="418" t="inlineStr">
        <is>
          <t>បុគ្គលជាប់អាករ</t>
        </is>
      </c>
      <c r="AC2930" s="418" t="inlineStr">
        <is>
          <t>L001-100067123</t>
        </is>
      </c>
      <c r="AD2930" s="418" t="inlineStr">
        <is>
          <t>រីឡាយអេប៊ល សូស អ៊ិនដាសស្រ្ទៀល (ខេមបូឌា)</t>
        </is>
      </c>
      <c r="AE2930" s="455" t="n">
        <v>669264</v>
      </c>
      <c r="AF2930" s="455" t="n">
        <v>601426</v>
      </c>
      <c r="AG2930" s="455" t="n">
        <v>7695</v>
      </c>
      <c r="AH2930" s="455" t="n">
        <v>0</v>
      </c>
      <c r="AI2930" s="455" t="n">
        <v>60143</v>
      </c>
      <c r="AJ2930" s="455" t="n">
        <v>0</v>
      </c>
      <c r="AK2930" s="455" t="n">
        <v>0</v>
      </c>
      <c r="AL2930" s="455" t="n">
        <v>0</v>
      </c>
      <c r="AM2930" s="455" t="n">
        <v>0</v>
      </c>
      <c r="AN2930" s="455" t="n">
        <v>0</v>
      </c>
      <c r="AO2930" s="455" t="n">
        <v>0</v>
      </c>
      <c r="AP2930" s="455" t="n">
        <v>0</v>
      </c>
      <c r="AQ2930" s="455" t="n">
        <v>0</v>
      </c>
      <c r="AR2930" s="418" t="inlineStr"/>
      <c r="AS2930" s="418" t="inlineStr">
        <is>
          <t>ថ្លៃដឹកជញ្ជូន និងសេវា</t>
        </is>
      </c>
      <c r="AT2930" s="418" t="inlineStr">
        <is>
          <t>បានប្រកាសពន្ធ</t>
        </is>
      </c>
    </row>
    <row r="2931">
      <c r="A2931" s="417" t="n">
        <v>2922</v>
      </c>
      <c r="B2931" s="418" t="inlineStr">
        <is>
          <t>Printing Fee</t>
        </is>
      </c>
      <c r="C2931" s="418" t="inlineStr">
        <is>
          <t>ឃឺន + ណាហ្គែល</t>
        </is>
      </c>
      <c r="D2931" s="418" t="inlineStr">
        <is>
          <t>L001-100045189</t>
        </is>
      </c>
      <c r="E2931" s="418" t="inlineStr">
        <is>
          <t>PTI2226364</t>
        </is>
      </c>
      <c r="F2931" s="419" t="n">
        <v>44915</v>
      </c>
      <c r="G2931" s="420" t="n">
        <v>47222</v>
      </c>
      <c r="H2931" s="418" t="n"/>
      <c r="I2931" s="455" t="n">
        <v>47222</v>
      </c>
      <c r="J2931" s="418">
        <f>IF(L2931&lt;&gt;"",L2931,K2931)</f>
        <v/>
      </c>
      <c r="K2931" s="418">
        <f>IF(AND(T2931=TRUE, U2931=TRUE, V2931=TRUE), IF(W2931&lt;-0.05, "អនុញ្ញាត (អ្នកផ្គត់ផ្គង់ប្រកាសខ្វះ)", "បានប្រកាស (អនុញ្ញាត)"), IF(AND(T2931=FALSE, U2931=FALSE, V2931=FALSE), "ព្យួរទុក (មិនមានទិន្នន័យ)", "ប្រកាសខុស (ព្យួរទុក)"))</f>
        <v/>
      </c>
      <c r="L2931" s="418" t="inlineStr"/>
      <c r="M2931" s="418" t="inlineStr"/>
      <c r="N2931" s="455" t="n"/>
      <c r="O2931" s="455">
        <f>IF(W2931&lt;0,AI2931,I2931)</f>
        <v/>
      </c>
      <c r="P2931" s="455">
        <f>I2931-O2931</f>
        <v/>
      </c>
      <c r="Q2931" s="418" t="n"/>
      <c r="R2931" s="418" t="inlineStr">
        <is>
          <t>PTI2226364</t>
        </is>
      </c>
      <c r="S2931" s="418" t="inlineStr">
        <is>
          <t>PTI2226364</t>
        </is>
      </c>
      <c r="T2931" s="418">
        <f>R2931=S2931</f>
        <v/>
      </c>
      <c r="U2931" s="418">
        <f>AND(MONTH(F2931)=MONTH(Y2931), YEAR(F2931)=YEAR(Y2931))</f>
        <v/>
      </c>
      <c r="V2931" s="418">
        <f>AND(AC2931&lt;&gt;"", 'Company information'!D$4&lt;&gt;"", RIGHT(SUBSTITUTE(AC2931,"-",""),9)=RIGHT(SUBSTITUTE('Company information'!D$4,"-",""),9))</f>
        <v/>
      </c>
      <c r="W2931" s="418">
        <f>AI2931-I2931</f>
        <v/>
      </c>
      <c r="X2931" s="455" t="n"/>
      <c r="Y2931" s="419" t="n">
        <v>44915</v>
      </c>
      <c r="Z2931" s="418" t="inlineStr">
        <is>
          <t>PTI2226364</t>
        </is>
      </c>
      <c r="AA2931" s="418" t="inlineStr"/>
      <c r="AB2931" s="418" t="inlineStr">
        <is>
          <t>បុគ្គលជាប់អាករ</t>
        </is>
      </c>
      <c r="AC2931" s="418" t="inlineStr">
        <is>
          <t>L001-100067123</t>
        </is>
      </c>
      <c r="AD2931" s="418" t="inlineStr">
        <is>
          <t>រីឡាយអេប៊ល សូស អ៊ិនដាសស្រ្ទៀល (ខេមបូឌា)</t>
        </is>
      </c>
      <c r="AE2931" s="455" t="n">
        <v>527132</v>
      </c>
      <c r="AF2931" s="455" t="n">
        <v>472215</v>
      </c>
      <c r="AG2931" s="455" t="n">
        <v>7695</v>
      </c>
      <c r="AH2931" s="455" t="n">
        <v>0</v>
      </c>
      <c r="AI2931" s="455" t="n">
        <v>47222</v>
      </c>
      <c r="AJ2931" s="455" t="n">
        <v>0</v>
      </c>
      <c r="AK2931" s="455" t="n">
        <v>0</v>
      </c>
      <c r="AL2931" s="455" t="n">
        <v>0</v>
      </c>
      <c r="AM2931" s="455" t="n">
        <v>0</v>
      </c>
      <c r="AN2931" s="455" t="n">
        <v>0</v>
      </c>
      <c r="AO2931" s="455" t="n">
        <v>0</v>
      </c>
      <c r="AP2931" s="455" t="n">
        <v>0</v>
      </c>
      <c r="AQ2931" s="455" t="n">
        <v>0</v>
      </c>
      <c r="AR2931" s="418" t="inlineStr"/>
      <c r="AS2931" s="418" t="inlineStr">
        <is>
          <t>ថ្លៃដឹកជញ្ជូន និងសេវា</t>
        </is>
      </c>
      <c r="AT2931" s="418" t="inlineStr">
        <is>
          <t>បានប្រកាសពន្ធ</t>
        </is>
      </c>
    </row>
    <row r="2932">
      <c r="A2932" s="417" t="n">
        <v>2923</v>
      </c>
      <c r="B2932" s="418" t="inlineStr">
        <is>
          <t>Monthly Charge of Photo Copier Rental from 06/06/2024-06/07/2024</t>
        </is>
      </c>
      <c r="C2932" s="418" t="inlineStr">
        <is>
          <t>ឃឺន + ណាហ្គែល</t>
        </is>
      </c>
      <c r="D2932" s="418" t="inlineStr">
        <is>
          <t>L001-100045189</t>
        </is>
      </c>
      <c r="E2932" s="418" t="inlineStr">
        <is>
          <t>PTI2226363</t>
        </is>
      </c>
      <c r="F2932" s="419" t="n">
        <v>44915</v>
      </c>
      <c r="G2932" s="420" t="n">
        <v>47222</v>
      </c>
      <c r="H2932" s="418" t="n"/>
      <c r="I2932" s="455" t="n">
        <v>47222</v>
      </c>
      <c r="J2932" s="418">
        <f>IF(L2932&lt;&gt;"",L2932,K2932)</f>
        <v/>
      </c>
      <c r="K2932" s="418">
        <f>IF(AND(T2932=TRUE, U2932=TRUE, V2932=TRUE), IF(W2932&lt;-0.05, "អនុញ្ញាត (អ្នកផ្គត់ផ្គង់ប្រកាសខ្វះ)", "បានប្រកាស (អនុញ្ញាត)"), IF(AND(T2932=FALSE, U2932=FALSE, V2932=FALSE), "ព្យួរទុក (មិនមានទិន្នន័យ)", "ប្រកាសខុស (ព្យួរទុក)"))</f>
        <v/>
      </c>
      <c r="L2932" s="418" t="inlineStr"/>
      <c r="M2932" s="418" t="inlineStr"/>
      <c r="N2932" s="455" t="n"/>
      <c r="O2932" s="455">
        <f>IF(W2932&lt;0,AI2932,I2932)</f>
        <v/>
      </c>
      <c r="P2932" s="455">
        <f>I2932-O2932</f>
        <v/>
      </c>
      <c r="Q2932" s="418" t="n"/>
      <c r="R2932" s="418" t="inlineStr">
        <is>
          <t>PTI2226363</t>
        </is>
      </c>
      <c r="S2932" s="418" t="inlineStr">
        <is>
          <t>PTI2226363</t>
        </is>
      </c>
      <c r="T2932" s="418">
        <f>R2932=S2932</f>
        <v/>
      </c>
      <c r="U2932" s="418">
        <f>AND(MONTH(F2932)=MONTH(Y2932), YEAR(F2932)=YEAR(Y2932))</f>
        <v/>
      </c>
      <c r="V2932" s="418">
        <f>AND(AC2932&lt;&gt;"", 'Company information'!D$4&lt;&gt;"", RIGHT(SUBSTITUTE(AC2932,"-",""),9)=RIGHT(SUBSTITUTE('Company information'!D$4,"-",""),9))</f>
        <v/>
      </c>
      <c r="W2932" s="418">
        <f>AI2932-I2932</f>
        <v/>
      </c>
      <c r="X2932" s="455" t="n"/>
      <c r="Y2932" s="419" t="n">
        <v>44915</v>
      </c>
      <c r="Z2932" s="418" t="inlineStr">
        <is>
          <t>PTI2226363</t>
        </is>
      </c>
      <c r="AA2932" s="418" t="inlineStr"/>
      <c r="AB2932" s="418" t="inlineStr">
        <is>
          <t>បុគ្គលជាប់អាករ</t>
        </is>
      </c>
      <c r="AC2932" s="418" t="inlineStr">
        <is>
          <t>L001-100067123</t>
        </is>
      </c>
      <c r="AD2932" s="418" t="inlineStr">
        <is>
          <t>រីឡាយអេប៊ល សូស អ៊ិនដាសស្រ្ទៀល (ខេមបូឌា)</t>
        </is>
      </c>
      <c r="AE2932" s="455" t="n">
        <v>527132</v>
      </c>
      <c r="AF2932" s="455" t="n">
        <v>472215</v>
      </c>
      <c r="AG2932" s="455" t="n">
        <v>7695</v>
      </c>
      <c r="AH2932" s="455" t="n">
        <v>0</v>
      </c>
      <c r="AI2932" s="455" t="n">
        <v>47222</v>
      </c>
      <c r="AJ2932" s="455" t="n">
        <v>0</v>
      </c>
      <c r="AK2932" s="455" t="n">
        <v>0</v>
      </c>
      <c r="AL2932" s="455" t="n">
        <v>0</v>
      </c>
      <c r="AM2932" s="455" t="n">
        <v>0</v>
      </c>
      <c r="AN2932" s="455" t="n">
        <v>0</v>
      </c>
      <c r="AO2932" s="455" t="n">
        <v>0</v>
      </c>
      <c r="AP2932" s="455" t="n">
        <v>0</v>
      </c>
      <c r="AQ2932" s="455" t="n">
        <v>0</v>
      </c>
      <c r="AR2932" s="418" t="inlineStr"/>
      <c r="AS2932" s="418" t="inlineStr">
        <is>
          <t>ថ្លៃដឹកជញ្ជូន និងសេវា</t>
        </is>
      </c>
      <c r="AT2932" s="418" t="inlineStr">
        <is>
          <t>បានប្រកាសពន្ធ</t>
        </is>
      </c>
    </row>
    <row r="2933">
      <c r="A2933" s="417" t="n">
        <v>2924</v>
      </c>
      <c r="B2933" s="418" t="inlineStr">
        <is>
          <t>Monthly Charge of Photo Copier Rental from 06/06/2024-06/07/2024</t>
        </is>
      </c>
      <c r="C2933" s="418" t="inlineStr">
        <is>
          <t>ឃឺន + ណាហ្គែល</t>
        </is>
      </c>
      <c r="D2933" s="418" t="inlineStr">
        <is>
          <t>L001-100045189</t>
        </is>
      </c>
      <c r="E2933" s="418" t="inlineStr">
        <is>
          <t>PTI2226362</t>
        </is>
      </c>
      <c r="F2933" s="419" t="n">
        <v>44915</v>
      </c>
      <c r="G2933" s="420" t="n">
        <v>47222</v>
      </c>
      <c r="H2933" s="418" t="n"/>
      <c r="I2933" s="455" t="n">
        <v>47222</v>
      </c>
      <c r="J2933" s="418">
        <f>IF(L2933&lt;&gt;"",L2933,K2933)</f>
        <v/>
      </c>
      <c r="K2933" s="418">
        <f>IF(AND(T2933=TRUE, U2933=TRUE, V2933=TRUE), IF(W2933&lt;-0.05, "អនុញ្ញាត (អ្នកផ្គត់ផ្គង់ប្រកាសខ្វះ)", "បានប្រកាស (អនុញ្ញាត)"), IF(AND(T2933=FALSE, U2933=FALSE, V2933=FALSE), "ព្យួរទុក (មិនមានទិន្នន័យ)", "ប្រកាសខុស (ព្យួរទុក)"))</f>
        <v/>
      </c>
      <c r="L2933" s="418" t="inlineStr"/>
      <c r="M2933" s="418" t="inlineStr"/>
      <c r="N2933" s="455" t="n"/>
      <c r="O2933" s="455">
        <f>IF(W2933&lt;0,AI2933,I2933)</f>
        <v/>
      </c>
      <c r="P2933" s="455">
        <f>I2933-O2933</f>
        <v/>
      </c>
      <c r="Q2933" s="418" t="n"/>
      <c r="R2933" s="418" t="inlineStr">
        <is>
          <t>PTI2226362</t>
        </is>
      </c>
      <c r="S2933" s="418" t="inlineStr">
        <is>
          <t>PTI2226362</t>
        </is>
      </c>
      <c r="T2933" s="418">
        <f>R2933=S2933</f>
        <v/>
      </c>
      <c r="U2933" s="418">
        <f>AND(MONTH(F2933)=MONTH(Y2933), YEAR(F2933)=YEAR(Y2933))</f>
        <v/>
      </c>
      <c r="V2933" s="418">
        <f>AND(AC2933&lt;&gt;"", 'Company information'!D$4&lt;&gt;"", RIGHT(SUBSTITUTE(AC2933,"-",""),9)=RIGHT(SUBSTITUTE('Company information'!D$4,"-",""),9))</f>
        <v/>
      </c>
      <c r="W2933" s="418">
        <f>AI2933-I2933</f>
        <v/>
      </c>
      <c r="X2933" s="455" t="n"/>
      <c r="Y2933" s="419" t="n">
        <v>44915</v>
      </c>
      <c r="Z2933" s="418" t="inlineStr">
        <is>
          <t>PTI2226362</t>
        </is>
      </c>
      <c r="AA2933" s="418" t="inlineStr"/>
      <c r="AB2933" s="418" t="inlineStr">
        <is>
          <t>បុគ្គលជាប់អាករ</t>
        </is>
      </c>
      <c r="AC2933" s="418" t="inlineStr">
        <is>
          <t>L001-100067123</t>
        </is>
      </c>
      <c r="AD2933" s="418" t="inlineStr">
        <is>
          <t>រីឡាយអេប៊ល សូស អ៊ិនដាសស្រ្ទៀល (ខេមបូឌា)</t>
        </is>
      </c>
      <c r="AE2933" s="455" t="n">
        <v>527132</v>
      </c>
      <c r="AF2933" s="455" t="n">
        <v>472215</v>
      </c>
      <c r="AG2933" s="455" t="n">
        <v>7695</v>
      </c>
      <c r="AH2933" s="455" t="n">
        <v>0</v>
      </c>
      <c r="AI2933" s="455" t="n">
        <v>47222</v>
      </c>
      <c r="AJ2933" s="455" t="n">
        <v>0</v>
      </c>
      <c r="AK2933" s="455" t="n">
        <v>0</v>
      </c>
      <c r="AL2933" s="455" t="n">
        <v>0</v>
      </c>
      <c r="AM2933" s="455" t="n">
        <v>0</v>
      </c>
      <c r="AN2933" s="455" t="n">
        <v>0</v>
      </c>
      <c r="AO2933" s="455" t="n">
        <v>0</v>
      </c>
      <c r="AP2933" s="455" t="n">
        <v>0</v>
      </c>
      <c r="AQ2933" s="455" t="n">
        <v>0</v>
      </c>
      <c r="AR2933" s="418" t="inlineStr"/>
      <c r="AS2933" s="418" t="inlineStr">
        <is>
          <t>ថ្លៃដឹកជញ្ជូន និងសេវា</t>
        </is>
      </c>
      <c r="AT2933" s="418" t="inlineStr">
        <is>
          <t>បានប្រកាសពន្ធ</t>
        </is>
      </c>
    </row>
    <row r="2934">
      <c r="A2934" s="417" t="n">
        <v>2925</v>
      </c>
      <c r="B2934" s="418" t="inlineStr">
        <is>
          <t>Monthly Charge of Photo Copier Rental from 06/06/2024-06/07/2024</t>
        </is>
      </c>
      <c r="C2934" s="418" t="inlineStr">
        <is>
          <t>ឃឺន + ណាហ្គែល</t>
        </is>
      </c>
      <c r="D2934" s="418" t="inlineStr">
        <is>
          <t>L001-100045189</t>
        </is>
      </c>
      <c r="E2934" s="418" t="inlineStr">
        <is>
          <t>PTI2226361</t>
        </is>
      </c>
      <c r="F2934" s="419" t="n">
        <v>44915</v>
      </c>
      <c r="G2934" s="420" t="n">
        <v>47914</v>
      </c>
      <c r="H2934" s="418" t="n"/>
      <c r="I2934" s="455" t="n">
        <v>47914</v>
      </c>
      <c r="J2934" s="418">
        <f>IF(L2934&lt;&gt;"",L2934,K2934)</f>
        <v/>
      </c>
      <c r="K2934" s="418">
        <f>IF(AND(T2934=TRUE, U2934=TRUE, V2934=TRUE), IF(W2934&lt;-0.05, "អនុញ្ញាត (អ្នកផ្គត់ផ្គង់ប្រកាសខ្វះ)", "បានប្រកាស (អនុញ្ញាត)"), IF(AND(T2934=FALSE, U2934=FALSE, V2934=FALSE), "ព្យួរទុក (មិនមានទិន្នន័យ)", "ប្រកាសខុស (ព្យួរទុក)"))</f>
        <v/>
      </c>
      <c r="L2934" s="418" t="inlineStr"/>
      <c r="M2934" s="418" t="inlineStr"/>
      <c r="N2934" s="455" t="n"/>
      <c r="O2934" s="455">
        <f>IF(W2934&lt;0,AI2934,I2934)</f>
        <v/>
      </c>
      <c r="P2934" s="455">
        <f>I2934-O2934</f>
        <v/>
      </c>
      <c r="Q2934" s="418" t="n"/>
      <c r="R2934" s="418" t="inlineStr">
        <is>
          <t>PTI2226361</t>
        </is>
      </c>
      <c r="S2934" s="418" t="inlineStr">
        <is>
          <t>PTI2226361</t>
        </is>
      </c>
      <c r="T2934" s="418">
        <f>R2934=S2934</f>
        <v/>
      </c>
      <c r="U2934" s="418">
        <f>AND(MONTH(F2934)=MONTH(Y2934), YEAR(F2934)=YEAR(Y2934))</f>
        <v/>
      </c>
      <c r="V2934" s="418">
        <f>AND(AC2934&lt;&gt;"", 'Company information'!D$4&lt;&gt;"", RIGHT(SUBSTITUTE(AC2934,"-",""),9)=RIGHT(SUBSTITUTE('Company information'!D$4,"-",""),9))</f>
        <v/>
      </c>
      <c r="W2934" s="418">
        <f>AI2934-I2934</f>
        <v/>
      </c>
      <c r="X2934" s="455" t="n"/>
      <c r="Y2934" s="419" t="n">
        <v>44915</v>
      </c>
      <c r="Z2934" s="418" t="inlineStr">
        <is>
          <t>PTI2226361</t>
        </is>
      </c>
      <c r="AA2934" s="418" t="inlineStr"/>
      <c r="AB2934" s="418" t="inlineStr">
        <is>
          <t>បុគ្គលជាប់អាករ</t>
        </is>
      </c>
      <c r="AC2934" s="418" t="inlineStr">
        <is>
          <t>L001-100067123</t>
        </is>
      </c>
      <c r="AD2934" s="418" t="inlineStr">
        <is>
          <t>រីឡាយអេប៊ល សូស អ៊ិនដាសស្រ្ទៀល (ខេមបូឌា)</t>
        </is>
      </c>
      <c r="AE2934" s="455" t="n">
        <v>534744</v>
      </c>
      <c r="AF2934" s="455" t="n">
        <v>479135</v>
      </c>
      <c r="AG2934" s="455" t="n">
        <v>7695</v>
      </c>
      <c r="AH2934" s="455" t="n">
        <v>0</v>
      </c>
      <c r="AI2934" s="455" t="n">
        <v>47914</v>
      </c>
      <c r="AJ2934" s="455" t="n">
        <v>0</v>
      </c>
      <c r="AK2934" s="455" t="n">
        <v>0</v>
      </c>
      <c r="AL2934" s="455" t="n">
        <v>0</v>
      </c>
      <c r="AM2934" s="455" t="n">
        <v>0</v>
      </c>
      <c r="AN2934" s="455" t="n">
        <v>0</v>
      </c>
      <c r="AO2934" s="455" t="n">
        <v>0</v>
      </c>
      <c r="AP2934" s="455" t="n">
        <v>0</v>
      </c>
      <c r="AQ2934" s="455" t="n">
        <v>0</v>
      </c>
      <c r="AR2934" s="418" t="inlineStr"/>
      <c r="AS2934" s="418" t="inlineStr">
        <is>
          <t>ថ្លៃដឹកជញ្ជូន និងសេវា</t>
        </is>
      </c>
      <c r="AT2934" s="418" t="inlineStr">
        <is>
          <t>បានប្រកាសពន្ធ</t>
        </is>
      </c>
    </row>
    <row r="2935">
      <c r="A2935" s="417" t="n">
        <v>2926</v>
      </c>
      <c r="B2935" s="418" t="inlineStr">
        <is>
          <t>Monthly Charge of Photo Copier Rental from 06/06/2024-06/07/2024</t>
        </is>
      </c>
      <c r="C2935" s="418" t="inlineStr">
        <is>
          <t>ឃឺន + ណាហ្គែល</t>
        </is>
      </c>
      <c r="D2935" s="418" t="inlineStr">
        <is>
          <t>L001-100045189</t>
        </is>
      </c>
      <c r="E2935" s="418" t="inlineStr">
        <is>
          <t>PTI2226360</t>
        </is>
      </c>
      <c r="F2935" s="419" t="n">
        <v>44915</v>
      </c>
      <c r="G2935" s="420" t="n">
        <v>57756</v>
      </c>
      <c r="H2935" s="418" t="n"/>
      <c r="I2935" s="455" t="n">
        <v>57756</v>
      </c>
      <c r="J2935" s="418">
        <f>IF(L2935&lt;&gt;"",L2935,K2935)</f>
        <v/>
      </c>
      <c r="K2935" s="418">
        <f>IF(AND(T2935=TRUE, U2935=TRUE, V2935=TRUE), IF(W2935&lt;-0.05, "អនុញ្ញាត (អ្នកផ្គត់ផ្គង់ប្រកាសខ្វះ)", "បានប្រកាស (អនុញ្ញាត)"), IF(AND(T2935=FALSE, U2935=FALSE, V2935=FALSE), "ព្យួរទុក (មិនមានទិន្នន័យ)", "ប្រកាសខុស (ព្យួរទុក)"))</f>
        <v/>
      </c>
      <c r="L2935" s="418" t="inlineStr"/>
      <c r="M2935" s="418" t="inlineStr"/>
      <c r="N2935" s="455" t="n"/>
      <c r="O2935" s="455">
        <f>IF(W2935&lt;0,AI2935,I2935)</f>
        <v/>
      </c>
      <c r="P2935" s="455">
        <f>I2935-O2935</f>
        <v/>
      </c>
      <c r="Q2935" s="418" t="n"/>
      <c r="R2935" s="418" t="inlineStr">
        <is>
          <t>PTI2226360</t>
        </is>
      </c>
      <c r="S2935" s="418" t="inlineStr">
        <is>
          <t>PTI2226360</t>
        </is>
      </c>
      <c r="T2935" s="418">
        <f>R2935=S2935</f>
        <v/>
      </c>
      <c r="U2935" s="418">
        <f>AND(MONTH(F2935)=MONTH(Y2935), YEAR(F2935)=YEAR(Y2935))</f>
        <v/>
      </c>
      <c r="V2935" s="418">
        <f>AND(AC2935&lt;&gt;"", 'Company information'!D$4&lt;&gt;"", RIGHT(SUBSTITUTE(AC2935,"-",""),9)=RIGHT(SUBSTITUTE('Company information'!D$4,"-",""),9))</f>
        <v/>
      </c>
      <c r="W2935" s="418">
        <f>AI2935-I2935</f>
        <v/>
      </c>
      <c r="X2935" s="455" t="n"/>
      <c r="Y2935" s="419" t="n">
        <v>44915</v>
      </c>
      <c r="Z2935" s="418" t="inlineStr">
        <is>
          <t>PTI2226360</t>
        </is>
      </c>
      <c r="AA2935" s="418" t="inlineStr"/>
      <c r="AB2935" s="418" t="inlineStr">
        <is>
          <t>បុគ្គលជាប់អាករ</t>
        </is>
      </c>
      <c r="AC2935" s="418" t="inlineStr">
        <is>
          <t>L001-100067123</t>
        </is>
      </c>
      <c r="AD2935" s="418" t="inlineStr">
        <is>
          <t>រីឡាយអេប៊ល សូស អ៊ិនដាសស្រ្ទៀល (ខេមបូឌា)</t>
        </is>
      </c>
      <c r="AE2935" s="455" t="n">
        <v>643010</v>
      </c>
      <c r="AF2935" s="455" t="n">
        <v>577559</v>
      </c>
      <c r="AG2935" s="455" t="n">
        <v>7695</v>
      </c>
      <c r="AH2935" s="455" t="n">
        <v>0</v>
      </c>
      <c r="AI2935" s="455" t="n">
        <v>57756</v>
      </c>
      <c r="AJ2935" s="455" t="n">
        <v>0</v>
      </c>
      <c r="AK2935" s="455" t="n">
        <v>0</v>
      </c>
      <c r="AL2935" s="455" t="n">
        <v>0</v>
      </c>
      <c r="AM2935" s="455" t="n">
        <v>0</v>
      </c>
      <c r="AN2935" s="455" t="n">
        <v>0</v>
      </c>
      <c r="AO2935" s="455" t="n">
        <v>0</v>
      </c>
      <c r="AP2935" s="455" t="n">
        <v>0</v>
      </c>
      <c r="AQ2935" s="455" t="n">
        <v>0</v>
      </c>
      <c r="AR2935" s="418" t="inlineStr"/>
      <c r="AS2935" s="418" t="inlineStr">
        <is>
          <t>ថ្លៃដឹកជញ្ជូន និងសេវា</t>
        </is>
      </c>
      <c r="AT2935" s="418" t="inlineStr">
        <is>
          <t>បានប្រកាសពន្ធ</t>
        </is>
      </c>
    </row>
    <row r="2936">
      <c r="A2936" s="417" t="n">
        <v>2927</v>
      </c>
      <c r="B2936" s="418" t="inlineStr">
        <is>
          <t>Transfer charge</t>
        </is>
      </c>
      <c r="C2936" s="418" t="inlineStr">
        <is>
          <t>ឃឺន + ណាហ្គែល</t>
        </is>
      </c>
      <c r="D2936" s="418" t="inlineStr">
        <is>
          <t>L001-100045189</t>
        </is>
      </c>
      <c r="E2936" s="418" t="inlineStr">
        <is>
          <t>PTI2226359</t>
        </is>
      </c>
      <c r="F2936" s="419" t="n">
        <v>44915</v>
      </c>
      <c r="G2936" s="420" t="n">
        <v>47222</v>
      </c>
      <c r="H2936" s="418" t="n"/>
      <c r="I2936" s="455" t="n">
        <v>47222</v>
      </c>
      <c r="J2936" s="418">
        <f>IF(L2936&lt;&gt;"",L2936,K2936)</f>
        <v/>
      </c>
      <c r="K2936" s="418">
        <f>IF(AND(T2936=TRUE, U2936=TRUE, V2936=TRUE), IF(W2936&lt;-0.05, "អនុញ្ញាត (អ្នកផ្គត់ផ្គង់ប្រកាសខ្វះ)", "បានប្រកាស (អនុញ្ញាត)"), IF(AND(T2936=FALSE, U2936=FALSE, V2936=FALSE), "ព្យួរទុក (មិនមានទិន្នន័យ)", "ប្រកាសខុស (ព្យួរទុក)"))</f>
        <v/>
      </c>
      <c r="L2936" s="418" t="inlineStr"/>
      <c r="M2936" s="418" t="inlineStr"/>
      <c r="N2936" s="455" t="n"/>
      <c r="O2936" s="455">
        <f>IF(W2936&lt;0,AI2936,I2936)</f>
        <v/>
      </c>
      <c r="P2936" s="455">
        <f>I2936-O2936</f>
        <v/>
      </c>
      <c r="Q2936" s="418" t="n"/>
      <c r="R2936" s="418" t="inlineStr">
        <is>
          <t>PTI2226359</t>
        </is>
      </c>
      <c r="S2936" s="418" t="inlineStr">
        <is>
          <t>PTI2226359</t>
        </is>
      </c>
      <c r="T2936" s="418">
        <f>R2936=S2936</f>
        <v/>
      </c>
      <c r="U2936" s="418">
        <f>AND(MONTH(F2936)=MONTH(Y2936), YEAR(F2936)=YEAR(Y2936))</f>
        <v/>
      </c>
      <c r="V2936" s="418">
        <f>AND(AC2936&lt;&gt;"", 'Company information'!D$4&lt;&gt;"", RIGHT(SUBSTITUTE(AC2936,"-",""),9)=RIGHT(SUBSTITUTE('Company information'!D$4,"-",""),9))</f>
        <v/>
      </c>
      <c r="W2936" s="418">
        <f>AI2936-I2936</f>
        <v/>
      </c>
      <c r="X2936" s="455" t="n"/>
      <c r="Y2936" s="419" t="n">
        <v>44915</v>
      </c>
      <c r="Z2936" s="418" t="inlineStr">
        <is>
          <t>PTI2226359</t>
        </is>
      </c>
      <c r="AA2936" s="418" t="inlineStr"/>
      <c r="AB2936" s="418" t="inlineStr">
        <is>
          <t>បុគ្គលជាប់អាករ</t>
        </is>
      </c>
      <c r="AC2936" s="418" t="inlineStr">
        <is>
          <t>L001-100067123</t>
        </is>
      </c>
      <c r="AD2936" s="418" t="inlineStr">
        <is>
          <t>រីឡាយអេប៊ល សូស អ៊ិនដាសស្រ្ទៀល (ខេមបូឌា)</t>
        </is>
      </c>
      <c r="AE2936" s="455" t="n">
        <v>527461</v>
      </c>
      <c r="AF2936" s="455" t="n">
        <v>472215</v>
      </c>
      <c r="AG2936" s="455" t="n">
        <v>8024</v>
      </c>
      <c r="AH2936" s="455" t="n">
        <v>0</v>
      </c>
      <c r="AI2936" s="455" t="n">
        <v>47222</v>
      </c>
      <c r="AJ2936" s="455" t="n">
        <v>0</v>
      </c>
      <c r="AK2936" s="455" t="n">
        <v>0</v>
      </c>
      <c r="AL2936" s="455" t="n">
        <v>0</v>
      </c>
      <c r="AM2936" s="455" t="n">
        <v>0</v>
      </c>
      <c r="AN2936" s="455" t="n">
        <v>0</v>
      </c>
      <c r="AO2936" s="455" t="n">
        <v>0</v>
      </c>
      <c r="AP2936" s="455" t="n">
        <v>0</v>
      </c>
      <c r="AQ2936" s="455" t="n">
        <v>0</v>
      </c>
      <c r="AR2936" s="418" t="inlineStr"/>
      <c r="AS2936" s="418" t="inlineStr">
        <is>
          <t>ថ្លៃដឹកជញ្ជូន និងសេវា</t>
        </is>
      </c>
      <c r="AT2936" s="418" t="inlineStr">
        <is>
          <t>បានប្រកាសពន្ធ</t>
        </is>
      </c>
    </row>
    <row r="2937">
      <c r="A2937" s="417" t="n">
        <v>2928</v>
      </c>
      <c r="B2937" s="418" t="inlineStr">
        <is>
          <t>Cleaning Grass Fee</t>
        </is>
      </c>
      <c r="C2937" s="418" t="inlineStr">
        <is>
          <t>ឃឺន + ណាហ្គែល</t>
        </is>
      </c>
      <c r="D2937" s="418" t="inlineStr">
        <is>
          <t>L001-100045189</t>
        </is>
      </c>
      <c r="E2937" s="418" t="inlineStr">
        <is>
          <t>PTI2226375</t>
        </is>
      </c>
      <c r="F2937" s="419" t="n">
        <v>44915</v>
      </c>
      <c r="G2937" s="420" t="n">
        <v>47222</v>
      </c>
      <c r="H2937" s="418" t="n"/>
      <c r="I2937" s="455" t="n">
        <v>47222</v>
      </c>
      <c r="J2937" s="418">
        <f>IF(L2937&lt;&gt;"",L2937,K2937)</f>
        <v/>
      </c>
      <c r="K2937" s="418">
        <f>IF(AND(T2937=TRUE, U2937=TRUE, V2937=TRUE), IF(W2937&lt;-0.05, "អនុញ្ញាត (អ្នកផ្គត់ផ្គង់ប្រកាសខ្វះ)", "បានប្រកាស (អនុញ្ញាត)"), IF(AND(T2937=FALSE, U2937=FALSE, V2937=FALSE), "ព្យួរទុក (មិនមានទិន្នន័យ)", "ប្រកាសខុស (ព្យួរទុក)"))</f>
        <v/>
      </c>
      <c r="L2937" s="418" t="inlineStr"/>
      <c r="M2937" s="418" t="inlineStr"/>
      <c r="N2937" s="455" t="n"/>
      <c r="O2937" s="455">
        <f>IF(W2937&lt;0,AI2937,I2937)</f>
        <v/>
      </c>
      <c r="P2937" s="455">
        <f>I2937-O2937</f>
        <v/>
      </c>
      <c r="Q2937" s="418" t="n"/>
      <c r="R2937" s="418" t="inlineStr">
        <is>
          <t>PTI2226375</t>
        </is>
      </c>
      <c r="S2937" s="418" t="inlineStr">
        <is>
          <t>PTI2226375</t>
        </is>
      </c>
      <c r="T2937" s="418">
        <f>R2937=S2937</f>
        <v/>
      </c>
      <c r="U2937" s="418">
        <f>AND(MONTH(F2937)=MONTH(Y2937), YEAR(F2937)=YEAR(Y2937))</f>
        <v/>
      </c>
      <c r="V2937" s="418">
        <f>AND(AC2937&lt;&gt;"", 'Company information'!D$4&lt;&gt;"", RIGHT(SUBSTITUTE(AC2937,"-",""),9)=RIGHT(SUBSTITUTE('Company information'!D$4,"-",""),9))</f>
        <v/>
      </c>
      <c r="W2937" s="418">
        <f>AI2937-I2937</f>
        <v/>
      </c>
      <c r="X2937" s="455" t="n"/>
      <c r="Y2937" s="419" t="n">
        <v>44915</v>
      </c>
      <c r="Z2937" s="418" t="inlineStr">
        <is>
          <t>PTI2226375</t>
        </is>
      </c>
      <c r="AA2937" s="418" t="inlineStr"/>
      <c r="AB2937" s="418" t="inlineStr">
        <is>
          <t>បុគ្គលជាប់អាករ</t>
        </is>
      </c>
      <c r="AC2937" s="418" t="inlineStr">
        <is>
          <t>L001-100067123</t>
        </is>
      </c>
      <c r="AD2937" s="418" t="inlineStr">
        <is>
          <t>រីឡាយអេប៊ល សូស អ៊ិនដាសស្រ្ទៀល (ខេមបូឌា)</t>
        </is>
      </c>
      <c r="AE2937" s="455" t="n">
        <v>527132</v>
      </c>
      <c r="AF2937" s="455" t="n">
        <v>472215</v>
      </c>
      <c r="AG2937" s="455" t="n">
        <v>7695</v>
      </c>
      <c r="AH2937" s="455" t="n">
        <v>0</v>
      </c>
      <c r="AI2937" s="455" t="n">
        <v>47222</v>
      </c>
      <c r="AJ2937" s="455" t="n">
        <v>0</v>
      </c>
      <c r="AK2937" s="455" t="n">
        <v>0</v>
      </c>
      <c r="AL2937" s="455" t="n">
        <v>0</v>
      </c>
      <c r="AM2937" s="455" t="n">
        <v>0</v>
      </c>
      <c r="AN2937" s="455" t="n">
        <v>0</v>
      </c>
      <c r="AO2937" s="455" t="n">
        <v>0</v>
      </c>
      <c r="AP2937" s="455" t="n">
        <v>0</v>
      </c>
      <c r="AQ2937" s="455" t="n">
        <v>0</v>
      </c>
      <c r="AR2937" s="418" t="inlineStr"/>
      <c r="AS2937" s="418" t="inlineStr">
        <is>
          <t>ថ្លៃដឹកជញ្ជូន និងសេវា</t>
        </is>
      </c>
      <c r="AT2937" s="418" t="inlineStr">
        <is>
          <t>បានប្រកាសពន្ធ</t>
        </is>
      </c>
    </row>
    <row r="2938">
      <c r="A2938" s="417" t="n">
        <v>2929</v>
      </c>
      <c r="B2938" s="418" t="inlineStr">
        <is>
          <t>Buy Flower</t>
        </is>
      </c>
      <c r="C2938" s="418" t="inlineStr">
        <is>
          <t>ឃឺន + ណាហ្គែល</t>
        </is>
      </c>
      <c r="D2938" s="418" t="inlineStr">
        <is>
          <t>L001-100045189</t>
        </is>
      </c>
      <c r="E2938" s="418" t="inlineStr">
        <is>
          <t>PTI2226373</t>
        </is>
      </c>
      <c r="F2938" s="419" t="n">
        <v>44915</v>
      </c>
      <c r="G2938" s="420" t="n">
        <v>47222</v>
      </c>
      <c r="H2938" s="418" t="n"/>
      <c r="I2938" s="455" t="n">
        <v>47222</v>
      </c>
      <c r="J2938" s="418">
        <f>IF(L2938&lt;&gt;"",L2938,K2938)</f>
        <v/>
      </c>
      <c r="K2938" s="418">
        <f>IF(AND(T2938=TRUE, U2938=TRUE, V2938=TRUE), IF(W2938&lt;-0.05, "អនុញ្ញាត (អ្នកផ្គត់ផ្គង់ប្រកាសខ្វះ)", "បានប្រកាស (អនុញ្ញាត)"), IF(AND(T2938=FALSE, U2938=FALSE, V2938=FALSE), "ព្យួរទុក (មិនមានទិន្នន័យ)", "ប្រកាសខុស (ព្យួរទុក)"))</f>
        <v/>
      </c>
      <c r="L2938" s="418" t="inlineStr"/>
      <c r="M2938" s="418" t="inlineStr"/>
      <c r="N2938" s="455" t="n"/>
      <c r="O2938" s="455">
        <f>IF(W2938&lt;0,AI2938,I2938)</f>
        <v/>
      </c>
      <c r="P2938" s="455">
        <f>I2938-O2938</f>
        <v/>
      </c>
      <c r="Q2938" s="418" t="n"/>
      <c r="R2938" s="418" t="inlineStr">
        <is>
          <t>PTI2226373</t>
        </is>
      </c>
      <c r="S2938" s="418" t="inlineStr">
        <is>
          <t>PTI2226373</t>
        </is>
      </c>
      <c r="T2938" s="418">
        <f>R2938=S2938</f>
        <v/>
      </c>
      <c r="U2938" s="418">
        <f>AND(MONTH(F2938)=MONTH(Y2938), YEAR(F2938)=YEAR(Y2938))</f>
        <v/>
      </c>
      <c r="V2938" s="418">
        <f>AND(AC2938&lt;&gt;"", 'Company information'!D$4&lt;&gt;"", RIGHT(SUBSTITUTE(AC2938,"-",""),9)=RIGHT(SUBSTITUTE('Company information'!D$4,"-",""),9))</f>
        <v/>
      </c>
      <c r="W2938" s="418">
        <f>AI2938-I2938</f>
        <v/>
      </c>
      <c r="X2938" s="455" t="n"/>
      <c r="Y2938" s="419" t="n">
        <v>44915</v>
      </c>
      <c r="Z2938" s="418" t="inlineStr">
        <is>
          <t>PTI2226373</t>
        </is>
      </c>
      <c r="AA2938" s="418" t="inlineStr"/>
      <c r="AB2938" s="418" t="inlineStr">
        <is>
          <t>បុគ្គលជាប់អាករ</t>
        </is>
      </c>
      <c r="AC2938" s="418" t="inlineStr">
        <is>
          <t>L001-100067123</t>
        </is>
      </c>
      <c r="AD2938" s="418" t="inlineStr">
        <is>
          <t>រីឡាយអេប៊ល សូស អ៊ិនដាសស្រ្ទៀល (ខេមបូឌា)</t>
        </is>
      </c>
      <c r="AE2938" s="455" t="n">
        <v>527132</v>
      </c>
      <c r="AF2938" s="455" t="n">
        <v>472215</v>
      </c>
      <c r="AG2938" s="455" t="n">
        <v>7695</v>
      </c>
      <c r="AH2938" s="455" t="n">
        <v>0</v>
      </c>
      <c r="AI2938" s="455" t="n">
        <v>47222</v>
      </c>
      <c r="AJ2938" s="455" t="n">
        <v>0</v>
      </c>
      <c r="AK2938" s="455" t="n">
        <v>0</v>
      </c>
      <c r="AL2938" s="455" t="n">
        <v>0</v>
      </c>
      <c r="AM2938" s="455" t="n">
        <v>0</v>
      </c>
      <c r="AN2938" s="455" t="n">
        <v>0</v>
      </c>
      <c r="AO2938" s="455" t="n">
        <v>0</v>
      </c>
      <c r="AP2938" s="455" t="n">
        <v>0</v>
      </c>
      <c r="AQ2938" s="455" t="n">
        <v>0</v>
      </c>
      <c r="AR2938" s="418" t="inlineStr"/>
      <c r="AS2938" s="418" t="inlineStr">
        <is>
          <t>ថ្លៃដឹកជញ្ជូន និងសេវា</t>
        </is>
      </c>
      <c r="AT2938" s="418" t="inlineStr">
        <is>
          <t>បានប្រកាសពន្ធ</t>
        </is>
      </c>
    </row>
    <row r="2939">
      <c r="A2939" s="417" t="n">
        <v>2930</v>
      </c>
      <c r="B2939" s="418" t="inlineStr">
        <is>
          <t>Motor</t>
        </is>
      </c>
      <c r="C2939" s="418" t="inlineStr">
        <is>
          <t>ឃឺន + ណាហ្គែល</t>
        </is>
      </c>
      <c r="D2939" s="418" t="inlineStr">
        <is>
          <t>L001-100045189</t>
        </is>
      </c>
      <c r="E2939" s="418" t="inlineStr">
        <is>
          <t>PTI2226372</t>
        </is>
      </c>
      <c r="F2939" s="419" t="n">
        <v>44915</v>
      </c>
      <c r="G2939" s="420" t="n">
        <v>47222</v>
      </c>
      <c r="H2939" s="418" t="n"/>
      <c r="I2939" s="455" t="n">
        <v>47222</v>
      </c>
      <c r="J2939" s="418">
        <f>IF(L2939&lt;&gt;"",L2939,K2939)</f>
        <v/>
      </c>
      <c r="K2939" s="418">
        <f>IF(AND(T2939=TRUE, U2939=TRUE, V2939=TRUE), IF(W2939&lt;-0.05, "អនុញ្ញាត (អ្នកផ្គត់ផ្គង់ប្រកាសខ្វះ)", "បានប្រកាស (អនុញ្ញាត)"), IF(AND(T2939=FALSE, U2939=FALSE, V2939=FALSE), "ព្យួរទុក (មិនមានទិន្នន័យ)", "ប្រកាសខុស (ព្យួរទុក)"))</f>
        <v/>
      </c>
      <c r="L2939" s="418" t="inlineStr"/>
      <c r="M2939" s="418" t="inlineStr"/>
      <c r="N2939" s="455" t="n"/>
      <c r="O2939" s="455">
        <f>IF(W2939&lt;0,AI2939,I2939)</f>
        <v/>
      </c>
      <c r="P2939" s="455">
        <f>I2939-O2939</f>
        <v/>
      </c>
      <c r="Q2939" s="418" t="n"/>
      <c r="R2939" s="418" t="inlineStr">
        <is>
          <t>PTI2226372</t>
        </is>
      </c>
      <c r="S2939" s="418" t="inlineStr">
        <is>
          <t>PTI2226372</t>
        </is>
      </c>
      <c r="T2939" s="418">
        <f>R2939=S2939</f>
        <v/>
      </c>
      <c r="U2939" s="418">
        <f>AND(MONTH(F2939)=MONTH(Y2939), YEAR(F2939)=YEAR(Y2939))</f>
        <v/>
      </c>
      <c r="V2939" s="418">
        <f>AND(AC2939&lt;&gt;"", 'Company information'!D$4&lt;&gt;"", RIGHT(SUBSTITUTE(AC2939,"-",""),9)=RIGHT(SUBSTITUTE('Company information'!D$4,"-",""),9))</f>
        <v/>
      </c>
      <c r="W2939" s="418">
        <f>AI2939-I2939</f>
        <v/>
      </c>
      <c r="X2939" s="455" t="n"/>
      <c r="Y2939" s="419" t="n">
        <v>44915</v>
      </c>
      <c r="Z2939" s="418" t="inlineStr">
        <is>
          <t>PTI2226372</t>
        </is>
      </c>
      <c r="AA2939" s="418" t="inlineStr"/>
      <c r="AB2939" s="418" t="inlineStr">
        <is>
          <t>បុគ្គលជាប់អាករ</t>
        </is>
      </c>
      <c r="AC2939" s="418" t="inlineStr">
        <is>
          <t>L001-100067123</t>
        </is>
      </c>
      <c r="AD2939" s="418" t="inlineStr">
        <is>
          <t>រីឡាយអេប៊ល សូស អ៊ិនដាសស្រ្ទៀល (ខេមបូឌា)</t>
        </is>
      </c>
      <c r="AE2939" s="455" t="n">
        <v>527132</v>
      </c>
      <c r="AF2939" s="455" t="n">
        <v>472215</v>
      </c>
      <c r="AG2939" s="455" t="n">
        <v>7695</v>
      </c>
      <c r="AH2939" s="455" t="n">
        <v>0</v>
      </c>
      <c r="AI2939" s="455" t="n">
        <v>47222</v>
      </c>
      <c r="AJ2939" s="455" t="n">
        <v>0</v>
      </c>
      <c r="AK2939" s="455" t="n">
        <v>0</v>
      </c>
      <c r="AL2939" s="455" t="n">
        <v>0</v>
      </c>
      <c r="AM2939" s="455" t="n">
        <v>0</v>
      </c>
      <c r="AN2939" s="455" t="n">
        <v>0</v>
      </c>
      <c r="AO2939" s="455" t="n">
        <v>0</v>
      </c>
      <c r="AP2939" s="455" t="n">
        <v>0</v>
      </c>
      <c r="AQ2939" s="455" t="n">
        <v>0</v>
      </c>
      <c r="AR2939" s="418" t="inlineStr"/>
      <c r="AS2939" s="418" t="inlineStr">
        <is>
          <t>ថ្លៃដឹកជញ្ជូន និងសេវា</t>
        </is>
      </c>
      <c r="AT2939" s="418" t="inlineStr">
        <is>
          <t>បានប្រកាសពន្ធ</t>
        </is>
      </c>
    </row>
    <row r="2940">
      <c r="A2940" s="417" t="n">
        <v>2931</v>
      </c>
      <c r="B2940" s="418" t="inlineStr">
        <is>
          <t>Construction Material</t>
        </is>
      </c>
      <c r="C2940" s="418" t="inlineStr">
        <is>
          <t>ឃឺន + ណាហ្គែល</t>
        </is>
      </c>
      <c r="D2940" s="418" t="inlineStr">
        <is>
          <t>L001-100045189</t>
        </is>
      </c>
      <c r="E2940" s="418" t="inlineStr">
        <is>
          <t>PTI2226370</t>
        </is>
      </c>
      <c r="F2940" s="419" t="n">
        <v>44915</v>
      </c>
      <c r="G2940" s="420" t="n">
        <v>47700</v>
      </c>
      <c r="H2940" s="418" t="n"/>
      <c r="I2940" s="455" t="n">
        <v>47700</v>
      </c>
      <c r="J2940" s="418">
        <f>IF(L2940&lt;&gt;"",L2940,K2940)</f>
        <v/>
      </c>
      <c r="K2940" s="418">
        <f>IF(AND(T2940=TRUE, U2940=TRUE, V2940=TRUE), IF(W2940&lt;-0.05, "អនុញ្ញាត (អ្នកផ្គត់ផ្គង់ប្រកាសខ្វះ)", "បានប្រកាស (អនុញ្ញាត)"), IF(AND(T2940=FALSE, U2940=FALSE, V2940=FALSE), "ព្យួរទុក (មិនមានទិន្នន័យ)", "ប្រកាសខុស (ព្យួរទុក)"))</f>
        <v/>
      </c>
      <c r="L2940" s="418" t="inlineStr"/>
      <c r="M2940" s="418" t="inlineStr"/>
      <c r="N2940" s="455" t="n"/>
      <c r="O2940" s="455">
        <f>IF(W2940&lt;0,AI2940,I2940)</f>
        <v/>
      </c>
      <c r="P2940" s="455">
        <f>I2940-O2940</f>
        <v/>
      </c>
      <c r="Q2940" s="418" t="n"/>
      <c r="R2940" s="418" t="inlineStr">
        <is>
          <t>PTI2226370</t>
        </is>
      </c>
      <c r="S2940" s="418" t="inlineStr">
        <is>
          <t>PTI2226370</t>
        </is>
      </c>
      <c r="T2940" s="418">
        <f>R2940=S2940</f>
        <v/>
      </c>
      <c r="U2940" s="418">
        <f>AND(MONTH(F2940)=MONTH(Y2940), YEAR(F2940)=YEAR(Y2940))</f>
        <v/>
      </c>
      <c r="V2940" s="418">
        <f>AND(AC2940&lt;&gt;"", 'Company information'!D$4&lt;&gt;"", RIGHT(SUBSTITUTE(AC2940,"-",""),9)=RIGHT(SUBSTITUTE('Company information'!D$4,"-",""),9))</f>
        <v/>
      </c>
      <c r="W2940" s="418">
        <f>AI2940-I2940</f>
        <v/>
      </c>
      <c r="X2940" s="455" t="n"/>
      <c r="Y2940" s="419" t="n">
        <v>44915</v>
      </c>
      <c r="Z2940" s="418" t="inlineStr">
        <is>
          <t>PTI2226370</t>
        </is>
      </c>
      <c r="AA2940" s="418" t="inlineStr"/>
      <c r="AB2940" s="418" t="inlineStr">
        <is>
          <t>បុគ្គលជាប់អាករ</t>
        </is>
      </c>
      <c r="AC2940" s="418" t="inlineStr">
        <is>
          <t>L001-100067123</t>
        </is>
      </c>
      <c r="AD2940" s="418" t="inlineStr">
        <is>
          <t>រីឡាយអេប៊ល សូស អ៊ិនដាសស្រ្ទៀល (ខេមបូឌា)</t>
        </is>
      </c>
      <c r="AE2940" s="455" t="n">
        <v>532399</v>
      </c>
      <c r="AF2940" s="455" t="n">
        <v>477004</v>
      </c>
      <c r="AG2940" s="455" t="n">
        <v>7695</v>
      </c>
      <c r="AH2940" s="455" t="n">
        <v>0</v>
      </c>
      <c r="AI2940" s="455" t="n">
        <v>47700</v>
      </c>
      <c r="AJ2940" s="455" t="n">
        <v>0</v>
      </c>
      <c r="AK2940" s="455" t="n">
        <v>0</v>
      </c>
      <c r="AL2940" s="455" t="n">
        <v>0</v>
      </c>
      <c r="AM2940" s="455" t="n">
        <v>0</v>
      </c>
      <c r="AN2940" s="455" t="n">
        <v>0</v>
      </c>
      <c r="AO2940" s="455" t="n">
        <v>0</v>
      </c>
      <c r="AP2940" s="455" t="n">
        <v>0</v>
      </c>
      <c r="AQ2940" s="455" t="n">
        <v>0</v>
      </c>
      <c r="AR2940" s="418" t="inlineStr"/>
      <c r="AS2940" s="418" t="inlineStr">
        <is>
          <t>ថ្លៃដឹកជញ្ជូន និងសេវា</t>
        </is>
      </c>
      <c r="AT2940" s="418" t="inlineStr">
        <is>
          <t>បានប្រកាសពន្ធ</t>
        </is>
      </c>
    </row>
    <row r="2941">
      <c r="A2941" s="417" t="n">
        <v>2932</v>
      </c>
      <c r="B2941" s="418" t="inlineStr">
        <is>
          <t>Cement</t>
        </is>
      </c>
      <c r="C2941" s="418" t="inlineStr">
        <is>
          <t>ឃឺន + ណាហ្គែល</t>
        </is>
      </c>
      <c r="D2941" s="418" t="inlineStr">
        <is>
          <t>L001-100045189</t>
        </is>
      </c>
      <c r="E2941" s="418" t="inlineStr">
        <is>
          <t>PTI2226369</t>
        </is>
      </c>
      <c r="F2941" s="419" t="n">
        <v>44915</v>
      </c>
      <c r="G2941" s="420" t="n">
        <v>47222</v>
      </c>
      <c r="H2941" s="418" t="n"/>
      <c r="I2941" s="455" t="n">
        <v>47222</v>
      </c>
      <c r="J2941" s="418">
        <f>IF(L2941&lt;&gt;"",L2941,K2941)</f>
        <v/>
      </c>
      <c r="K2941" s="418">
        <f>IF(AND(T2941=TRUE, U2941=TRUE, V2941=TRUE), IF(W2941&lt;-0.05, "អនុញ្ញាត (អ្នកផ្គត់ផ្គង់ប្រកាសខ្វះ)", "បានប្រកាស (អនុញ្ញាត)"), IF(AND(T2941=FALSE, U2941=FALSE, V2941=FALSE), "ព្យួរទុក (មិនមានទិន្នន័យ)", "ប្រកាសខុស (ព្យួរទុក)"))</f>
        <v/>
      </c>
      <c r="L2941" s="418" t="inlineStr"/>
      <c r="M2941" s="418" t="inlineStr"/>
      <c r="N2941" s="455" t="n"/>
      <c r="O2941" s="455">
        <f>IF(W2941&lt;0,AI2941,I2941)</f>
        <v/>
      </c>
      <c r="P2941" s="455">
        <f>I2941-O2941</f>
        <v/>
      </c>
      <c r="Q2941" s="418" t="n"/>
      <c r="R2941" s="418" t="inlineStr">
        <is>
          <t>PTI2226369</t>
        </is>
      </c>
      <c r="S2941" s="418" t="inlineStr">
        <is>
          <t>PTI2226369</t>
        </is>
      </c>
      <c r="T2941" s="418">
        <f>R2941=S2941</f>
        <v/>
      </c>
      <c r="U2941" s="418">
        <f>AND(MONTH(F2941)=MONTH(Y2941), YEAR(F2941)=YEAR(Y2941))</f>
        <v/>
      </c>
      <c r="V2941" s="418">
        <f>AND(AC2941&lt;&gt;"", 'Company information'!D$4&lt;&gt;"", RIGHT(SUBSTITUTE(AC2941,"-",""),9)=RIGHT(SUBSTITUTE('Company information'!D$4,"-",""),9))</f>
        <v/>
      </c>
      <c r="W2941" s="418">
        <f>AI2941-I2941</f>
        <v/>
      </c>
      <c r="X2941" s="455" t="n"/>
      <c r="Y2941" s="419" t="n">
        <v>44915</v>
      </c>
      <c r="Z2941" s="418" t="inlineStr">
        <is>
          <t>PTI2226369</t>
        </is>
      </c>
      <c r="AA2941" s="418" t="inlineStr"/>
      <c r="AB2941" s="418" t="inlineStr">
        <is>
          <t>បុគ្គលជាប់អាករ</t>
        </is>
      </c>
      <c r="AC2941" s="418" t="inlineStr">
        <is>
          <t>L001-100067123</t>
        </is>
      </c>
      <c r="AD2941" s="418" t="inlineStr">
        <is>
          <t>រីឡាយអេប៊ល សូស អ៊ិនដាសស្រ្ទៀល (ខេមបូឌា)</t>
        </is>
      </c>
      <c r="AE2941" s="455" t="n">
        <v>527132</v>
      </c>
      <c r="AF2941" s="455" t="n">
        <v>472215</v>
      </c>
      <c r="AG2941" s="455" t="n">
        <v>7695</v>
      </c>
      <c r="AH2941" s="455" t="n">
        <v>0</v>
      </c>
      <c r="AI2941" s="455" t="n">
        <v>47222</v>
      </c>
      <c r="AJ2941" s="455" t="n">
        <v>0</v>
      </c>
      <c r="AK2941" s="455" t="n">
        <v>0</v>
      </c>
      <c r="AL2941" s="455" t="n">
        <v>0</v>
      </c>
      <c r="AM2941" s="455" t="n">
        <v>0</v>
      </c>
      <c r="AN2941" s="455" t="n">
        <v>0</v>
      </c>
      <c r="AO2941" s="455" t="n">
        <v>0</v>
      </c>
      <c r="AP2941" s="455" t="n">
        <v>0</v>
      </c>
      <c r="AQ2941" s="455" t="n">
        <v>0</v>
      </c>
      <c r="AR2941" s="418" t="inlineStr"/>
      <c r="AS2941" s="418" t="inlineStr">
        <is>
          <t>ថ្លៃដឹកជញ្ជូន និងសេវា</t>
        </is>
      </c>
      <c r="AT2941" s="418" t="inlineStr">
        <is>
          <t>បានប្រកាសពន្ធ</t>
        </is>
      </c>
    </row>
    <row r="2942">
      <c r="A2942" s="417" t="n">
        <v>2933</v>
      </c>
      <c r="B2942" s="418" t="inlineStr">
        <is>
          <t>Tile</t>
        </is>
      </c>
      <c r="C2942" s="418" t="inlineStr">
        <is>
          <t>ឃឺន + ណាហ្គែល</t>
        </is>
      </c>
      <c r="D2942" s="418" t="inlineStr">
        <is>
          <t>L001-100045189</t>
        </is>
      </c>
      <c r="E2942" s="418" t="inlineStr">
        <is>
          <t>PTI2226371</t>
        </is>
      </c>
      <c r="F2942" s="419" t="n">
        <v>44915</v>
      </c>
      <c r="G2942" s="420" t="n">
        <v>47222</v>
      </c>
      <c r="H2942" s="418" t="n"/>
      <c r="I2942" s="455" t="n">
        <v>47222</v>
      </c>
      <c r="J2942" s="418">
        <f>IF(L2942&lt;&gt;"",L2942,K2942)</f>
        <v/>
      </c>
      <c r="K2942" s="418">
        <f>IF(AND(T2942=TRUE, U2942=TRUE, V2942=TRUE), IF(W2942&lt;-0.05, "អនុញ្ញាត (អ្នកផ្គត់ផ្គង់ប្រកាសខ្វះ)", "បានប្រកាស (អនុញ្ញាត)"), IF(AND(T2942=FALSE, U2942=FALSE, V2942=FALSE), "ព្យួរទុក (មិនមានទិន្នន័យ)", "ប្រកាសខុស (ព្យួរទុក)"))</f>
        <v/>
      </c>
      <c r="L2942" s="418" t="inlineStr"/>
      <c r="M2942" s="418" t="inlineStr"/>
      <c r="N2942" s="455" t="n"/>
      <c r="O2942" s="455">
        <f>IF(W2942&lt;0,AI2942,I2942)</f>
        <v/>
      </c>
      <c r="P2942" s="455">
        <f>I2942-O2942</f>
        <v/>
      </c>
      <c r="Q2942" s="418" t="n"/>
      <c r="R2942" s="418" t="inlineStr">
        <is>
          <t>PTI2226371</t>
        </is>
      </c>
      <c r="S2942" s="418" t="inlineStr">
        <is>
          <t>PTI2226371</t>
        </is>
      </c>
      <c r="T2942" s="418">
        <f>R2942=S2942</f>
        <v/>
      </c>
      <c r="U2942" s="418">
        <f>AND(MONTH(F2942)=MONTH(Y2942), YEAR(F2942)=YEAR(Y2942))</f>
        <v/>
      </c>
      <c r="V2942" s="418">
        <f>AND(AC2942&lt;&gt;"", 'Company information'!D$4&lt;&gt;"", RIGHT(SUBSTITUTE(AC2942,"-",""),9)=RIGHT(SUBSTITUTE('Company information'!D$4,"-",""),9))</f>
        <v/>
      </c>
      <c r="W2942" s="418">
        <f>AI2942-I2942</f>
        <v/>
      </c>
      <c r="X2942" s="455" t="n"/>
      <c r="Y2942" s="419" t="n">
        <v>44915</v>
      </c>
      <c r="Z2942" s="418" t="inlineStr">
        <is>
          <t>PTI2226371</t>
        </is>
      </c>
      <c r="AA2942" s="418" t="inlineStr"/>
      <c r="AB2942" s="418" t="inlineStr">
        <is>
          <t>បុគ្គលជាប់អាករ</t>
        </is>
      </c>
      <c r="AC2942" s="418" t="inlineStr">
        <is>
          <t>L001-100067123</t>
        </is>
      </c>
      <c r="AD2942" s="418" t="inlineStr">
        <is>
          <t>រីឡាយអេប៊ល សូស អ៊ិនដាសស្រ្ទៀល (ខេមបូឌា)</t>
        </is>
      </c>
      <c r="AE2942" s="455" t="n">
        <v>527132</v>
      </c>
      <c r="AF2942" s="455" t="n">
        <v>472215</v>
      </c>
      <c r="AG2942" s="455" t="n">
        <v>7695</v>
      </c>
      <c r="AH2942" s="455" t="n">
        <v>0</v>
      </c>
      <c r="AI2942" s="455" t="n">
        <v>47222</v>
      </c>
      <c r="AJ2942" s="455" t="n">
        <v>0</v>
      </c>
      <c r="AK2942" s="455" t="n">
        <v>0</v>
      </c>
      <c r="AL2942" s="455" t="n">
        <v>0</v>
      </c>
      <c r="AM2942" s="455" t="n">
        <v>0</v>
      </c>
      <c r="AN2942" s="455" t="n">
        <v>0</v>
      </c>
      <c r="AO2942" s="455" t="n">
        <v>0</v>
      </c>
      <c r="AP2942" s="455" t="n">
        <v>0</v>
      </c>
      <c r="AQ2942" s="455" t="n">
        <v>0</v>
      </c>
      <c r="AR2942" s="418" t="inlineStr"/>
      <c r="AS2942" s="418" t="inlineStr">
        <is>
          <t>ថ្លៃដឹកជញ្ជូន និងសេវា</t>
        </is>
      </c>
      <c r="AT2942" s="418" t="inlineStr">
        <is>
          <t>បានប្រកាសពន្ធ</t>
        </is>
      </c>
    </row>
    <row r="2943">
      <c r="A2943" s="417" t="n">
        <v>2934</v>
      </c>
      <c r="B2943" s="418" t="inlineStr">
        <is>
          <t>Fee of cut the glass on the doorway</t>
        </is>
      </c>
      <c r="C2943" s="418" t="inlineStr">
        <is>
          <t>ឃឺន + ណាហ្គែល</t>
        </is>
      </c>
      <c r="D2943" s="418" t="inlineStr">
        <is>
          <t>L001-100045189</t>
        </is>
      </c>
      <c r="E2943" s="418" t="inlineStr">
        <is>
          <t>PTI2226367</t>
        </is>
      </c>
      <c r="F2943" s="419" t="n">
        <v>44915</v>
      </c>
      <c r="G2943" s="420" t="n">
        <v>61706</v>
      </c>
      <c r="H2943" s="418" t="n"/>
      <c r="I2943" s="455" t="n">
        <v>61706</v>
      </c>
      <c r="J2943" s="418">
        <f>IF(L2943&lt;&gt;"",L2943,K2943)</f>
        <v/>
      </c>
      <c r="K2943" s="418">
        <f>IF(AND(T2943=TRUE, U2943=TRUE, V2943=TRUE), IF(W2943&lt;-0.05, "អនុញ្ញាត (អ្នកផ្គត់ផ្គង់ប្រកាសខ្វះ)", "បានប្រកាស (អនុញ្ញាត)"), IF(AND(T2943=FALSE, U2943=FALSE, V2943=FALSE), "ព្យួរទុក (មិនមានទិន្នន័យ)", "ប្រកាសខុស (ព្យួរទុក)"))</f>
        <v/>
      </c>
      <c r="L2943" s="418" t="inlineStr"/>
      <c r="M2943" s="418" t="inlineStr"/>
      <c r="N2943" s="455" t="n"/>
      <c r="O2943" s="455">
        <f>IF(W2943&lt;0,AI2943,I2943)</f>
        <v/>
      </c>
      <c r="P2943" s="455">
        <f>I2943-O2943</f>
        <v/>
      </c>
      <c r="Q2943" s="418" t="n"/>
      <c r="R2943" s="418" t="inlineStr">
        <is>
          <t>PTI2226367</t>
        </is>
      </c>
      <c r="S2943" s="418" t="inlineStr">
        <is>
          <t>PTI2226367</t>
        </is>
      </c>
      <c r="T2943" s="418">
        <f>R2943=S2943</f>
        <v/>
      </c>
      <c r="U2943" s="418">
        <f>AND(MONTH(F2943)=MONTH(Y2943), YEAR(F2943)=YEAR(Y2943))</f>
        <v/>
      </c>
      <c r="V2943" s="418">
        <f>AND(AC2943&lt;&gt;"", 'Company information'!D$4&lt;&gt;"", RIGHT(SUBSTITUTE(AC2943,"-",""),9)=RIGHT(SUBSTITUTE('Company information'!D$4,"-",""),9))</f>
        <v/>
      </c>
      <c r="W2943" s="418">
        <f>AI2943-I2943</f>
        <v/>
      </c>
      <c r="X2943" s="455" t="n"/>
      <c r="Y2943" s="419" t="n">
        <v>44915</v>
      </c>
      <c r="Z2943" s="418" t="inlineStr">
        <is>
          <t>PTI2226367</t>
        </is>
      </c>
      <c r="AA2943" s="418" t="inlineStr"/>
      <c r="AB2943" s="418" t="inlineStr">
        <is>
          <t>បុគ្គលជាប់អាករ</t>
        </is>
      </c>
      <c r="AC2943" s="418" t="inlineStr">
        <is>
          <t>L001-100067123</t>
        </is>
      </c>
      <c r="AD2943" s="418" t="inlineStr">
        <is>
          <t>រីឡាយអេប៊ល សូស អ៊ិនដាសស្រ្ទៀល (ខេមបូឌា)</t>
        </is>
      </c>
      <c r="AE2943" s="455" t="n">
        <v>686464</v>
      </c>
      <c r="AF2943" s="455" t="n">
        <v>617063</v>
      </c>
      <c r="AG2943" s="455" t="n">
        <v>7695</v>
      </c>
      <c r="AH2943" s="455" t="n">
        <v>0</v>
      </c>
      <c r="AI2943" s="455" t="n">
        <v>61706</v>
      </c>
      <c r="AJ2943" s="455" t="n">
        <v>0</v>
      </c>
      <c r="AK2943" s="455" t="n">
        <v>0</v>
      </c>
      <c r="AL2943" s="455" t="n">
        <v>0</v>
      </c>
      <c r="AM2943" s="455" t="n">
        <v>0</v>
      </c>
      <c r="AN2943" s="455" t="n">
        <v>0</v>
      </c>
      <c r="AO2943" s="455" t="n">
        <v>0</v>
      </c>
      <c r="AP2943" s="455" t="n">
        <v>0</v>
      </c>
      <c r="AQ2943" s="455" t="n">
        <v>0</v>
      </c>
      <c r="AR2943" s="418" t="inlineStr"/>
      <c r="AS2943" s="418" t="inlineStr">
        <is>
          <t>ថ្លៃដឹកជញ្ជូន និងសេវា</t>
        </is>
      </c>
      <c r="AT2943" s="418" t="inlineStr">
        <is>
          <t>បានប្រកាសពន្ធ</t>
        </is>
      </c>
    </row>
    <row r="2944">
      <c r="A2944" s="417" t="n">
        <v>2935</v>
      </c>
      <c r="B2944" s="418" t="inlineStr">
        <is>
          <t>Rental Factory</t>
        </is>
      </c>
      <c r="C2944" s="418" t="inlineStr">
        <is>
          <t>ឃឺន + ណាហ្គែល</t>
        </is>
      </c>
      <c r="D2944" s="418" t="inlineStr">
        <is>
          <t>L001-100045189</t>
        </is>
      </c>
      <c r="E2944" s="418" t="inlineStr">
        <is>
          <t>PTI2226368</t>
        </is>
      </c>
      <c r="F2944" s="419" t="n">
        <v>44915</v>
      </c>
      <c r="G2944" s="420" t="n">
        <v>47222</v>
      </c>
      <c r="H2944" s="418" t="n"/>
      <c r="I2944" s="455" t="n">
        <v>47222</v>
      </c>
      <c r="J2944" s="418">
        <f>IF(L2944&lt;&gt;"",L2944,K2944)</f>
        <v/>
      </c>
      <c r="K2944" s="418">
        <f>IF(AND(T2944=TRUE, U2944=TRUE, V2944=TRUE), IF(W2944&lt;-0.05, "អនុញ្ញាត (អ្នកផ្គត់ផ្គង់ប្រកាសខ្វះ)", "បានប្រកាស (អនុញ្ញាត)"), IF(AND(T2944=FALSE, U2944=FALSE, V2944=FALSE), "ព្យួរទុក (មិនមានទិន្នន័យ)", "ប្រកាសខុស (ព្យួរទុក)"))</f>
        <v/>
      </c>
      <c r="L2944" s="418" t="inlineStr"/>
      <c r="M2944" s="418" t="inlineStr"/>
      <c r="N2944" s="455" t="n"/>
      <c r="O2944" s="455">
        <f>IF(W2944&lt;0,AI2944,I2944)</f>
        <v/>
      </c>
      <c r="P2944" s="455">
        <f>I2944-O2944</f>
        <v/>
      </c>
      <c r="Q2944" s="418" t="n"/>
      <c r="R2944" s="418" t="inlineStr">
        <is>
          <t>PTI2226368</t>
        </is>
      </c>
      <c r="S2944" s="418" t="inlineStr">
        <is>
          <t>PTI2226368</t>
        </is>
      </c>
      <c r="T2944" s="418">
        <f>R2944=S2944</f>
        <v/>
      </c>
      <c r="U2944" s="418">
        <f>AND(MONTH(F2944)=MONTH(Y2944), YEAR(F2944)=YEAR(Y2944))</f>
        <v/>
      </c>
      <c r="V2944" s="418">
        <f>AND(AC2944&lt;&gt;"", 'Company information'!D$4&lt;&gt;"", RIGHT(SUBSTITUTE(AC2944,"-",""),9)=RIGHT(SUBSTITUTE('Company information'!D$4,"-",""),9))</f>
        <v/>
      </c>
      <c r="W2944" s="418">
        <f>AI2944-I2944</f>
        <v/>
      </c>
      <c r="X2944" s="455" t="n"/>
      <c r="Y2944" s="419" t="n">
        <v>44915</v>
      </c>
      <c r="Z2944" s="418" t="inlineStr">
        <is>
          <t>PTI2226368</t>
        </is>
      </c>
      <c r="AA2944" s="418" t="inlineStr"/>
      <c r="AB2944" s="418" t="inlineStr">
        <is>
          <t>បុគ្គលជាប់អាករ</t>
        </is>
      </c>
      <c r="AC2944" s="418" t="inlineStr">
        <is>
          <t>L001-100067123</t>
        </is>
      </c>
      <c r="AD2944" s="418" t="inlineStr">
        <is>
          <t>រីឡាយអេប៊ល សូស អ៊ិនដាសស្រ្ទៀល (ខេមបូឌា)</t>
        </is>
      </c>
      <c r="AE2944" s="455" t="n">
        <v>527132</v>
      </c>
      <c r="AF2944" s="455" t="n">
        <v>472215</v>
      </c>
      <c r="AG2944" s="455" t="n">
        <v>7695</v>
      </c>
      <c r="AH2944" s="455" t="n">
        <v>0</v>
      </c>
      <c r="AI2944" s="455" t="n">
        <v>47222</v>
      </c>
      <c r="AJ2944" s="455" t="n">
        <v>0</v>
      </c>
      <c r="AK2944" s="455" t="n">
        <v>0</v>
      </c>
      <c r="AL2944" s="455" t="n">
        <v>0</v>
      </c>
      <c r="AM2944" s="455" t="n">
        <v>0</v>
      </c>
      <c r="AN2944" s="455" t="n">
        <v>0</v>
      </c>
      <c r="AO2944" s="455" t="n">
        <v>0</v>
      </c>
      <c r="AP2944" s="455" t="n">
        <v>0</v>
      </c>
      <c r="AQ2944" s="455" t="n">
        <v>0</v>
      </c>
      <c r="AR2944" s="418" t="inlineStr"/>
      <c r="AS2944" s="418" t="inlineStr">
        <is>
          <t>ថ្លៃដឹកជញ្ជូន និងសេវា</t>
        </is>
      </c>
      <c r="AT2944" s="418" t="inlineStr">
        <is>
          <t>បានប្រកាសពន្ធ</t>
        </is>
      </c>
    </row>
    <row r="2945">
      <c r="A2945" s="417" t="n">
        <v>2936</v>
      </c>
      <c r="B2945" s="418" t="inlineStr">
        <is>
          <t>Transfer charge</t>
        </is>
      </c>
      <c r="C2945" s="418" t="inlineStr">
        <is>
          <t>ឃឺន + ណាហ្គែល</t>
        </is>
      </c>
      <c r="D2945" s="418" t="inlineStr">
        <is>
          <t>L001-100045189</t>
        </is>
      </c>
      <c r="E2945" s="418" t="inlineStr">
        <is>
          <t>PTI2226335</t>
        </is>
      </c>
      <c r="F2945" s="419" t="n">
        <v>44915</v>
      </c>
      <c r="G2945" s="420" t="n">
        <v>77179</v>
      </c>
      <c r="H2945" s="418" t="n"/>
      <c r="I2945" s="455" t="n">
        <v>77179</v>
      </c>
      <c r="J2945" s="418">
        <f>IF(L2945&lt;&gt;"",L2945,K2945)</f>
        <v/>
      </c>
      <c r="K2945" s="418">
        <f>IF(AND(T2945=TRUE, U2945=TRUE, V2945=TRUE), IF(W2945&lt;-0.05, "អនុញ្ញាត (អ្នកផ្គត់ផ្គង់ប្រកាសខ្វះ)", "បានប្រកាស (អនុញ្ញាត)"), IF(AND(T2945=FALSE, U2945=FALSE, V2945=FALSE), "ព្យួរទុក (មិនមានទិន្នន័យ)", "ប្រកាសខុស (ព្យួរទុក)"))</f>
        <v/>
      </c>
      <c r="L2945" s="418" t="inlineStr"/>
      <c r="M2945" s="418" t="inlineStr"/>
      <c r="N2945" s="455" t="n"/>
      <c r="O2945" s="455">
        <f>IF(W2945&lt;0,AI2945,I2945)</f>
        <v/>
      </c>
      <c r="P2945" s="455">
        <f>I2945-O2945</f>
        <v/>
      </c>
      <c r="Q2945" s="418" t="n"/>
      <c r="R2945" s="418" t="inlineStr">
        <is>
          <t>PTI2226335</t>
        </is>
      </c>
      <c r="S2945" s="418" t="inlineStr">
        <is>
          <t>PTI2226335</t>
        </is>
      </c>
      <c r="T2945" s="418">
        <f>R2945=S2945</f>
        <v/>
      </c>
      <c r="U2945" s="418">
        <f>AND(MONTH(F2945)=MONTH(Y2945), YEAR(F2945)=YEAR(Y2945))</f>
        <v/>
      </c>
      <c r="V2945" s="418">
        <f>AND(AC2945&lt;&gt;"", 'Company information'!D$4&lt;&gt;"", RIGHT(SUBSTITUTE(AC2945,"-",""),9)=RIGHT(SUBSTITUTE('Company information'!D$4,"-",""),9))</f>
        <v/>
      </c>
      <c r="W2945" s="418">
        <f>AI2945-I2945</f>
        <v/>
      </c>
      <c r="X2945" s="455" t="n"/>
      <c r="Y2945" s="419" t="n">
        <v>44915</v>
      </c>
      <c r="Z2945" s="418" t="inlineStr">
        <is>
          <t>PTI2226335</t>
        </is>
      </c>
      <c r="AA2945" s="418" t="inlineStr"/>
      <c r="AB2945" s="418" t="inlineStr">
        <is>
          <t>បុគ្គលជាប់អាករ</t>
        </is>
      </c>
      <c r="AC2945" s="418" t="inlineStr">
        <is>
          <t>L001-100067123</t>
        </is>
      </c>
      <c r="AD2945" s="418" t="inlineStr">
        <is>
          <t>រីឡាយអេប៊ល សូស អ៊ិនដាសស្រ្ទៀល (ខេមបូឌា)</t>
        </is>
      </c>
      <c r="AE2945" s="455" t="n">
        <v>879828</v>
      </c>
      <c r="AF2945" s="455" t="n">
        <v>771786</v>
      </c>
      <c r="AG2945" s="455" t="n">
        <v>30863</v>
      </c>
      <c r="AH2945" s="455" t="n">
        <v>0</v>
      </c>
      <c r="AI2945" s="455" t="n">
        <v>77179</v>
      </c>
      <c r="AJ2945" s="455" t="n">
        <v>0</v>
      </c>
      <c r="AK2945" s="455" t="n">
        <v>0</v>
      </c>
      <c r="AL2945" s="455" t="n">
        <v>0</v>
      </c>
      <c r="AM2945" s="455" t="n">
        <v>0</v>
      </c>
      <c r="AN2945" s="455" t="n">
        <v>0</v>
      </c>
      <c r="AO2945" s="455" t="n">
        <v>0</v>
      </c>
      <c r="AP2945" s="455" t="n">
        <v>0</v>
      </c>
      <c r="AQ2945" s="455" t="n">
        <v>0</v>
      </c>
      <c r="AR2945" s="418" t="inlineStr"/>
      <c r="AS2945" s="418" t="inlineStr">
        <is>
          <t>ថ្លៃដឹកជញ្ជូន និងសេវា</t>
        </is>
      </c>
      <c r="AT2945" s="418" t="inlineStr">
        <is>
          <t>បានប្រកាសពន្ធ</t>
        </is>
      </c>
    </row>
    <row r="2946">
      <c r="A2946" s="417" t="n">
        <v>2937</v>
      </c>
      <c r="B2946" s="418" t="inlineStr">
        <is>
          <t>Transfer charge</t>
        </is>
      </c>
      <c r="C2946" s="418" t="inlineStr">
        <is>
          <t>ឃឺន + ណាហ្គែល</t>
        </is>
      </c>
      <c r="D2946" s="418" t="inlineStr">
        <is>
          <t>L001-100045189</t>
        </is>
      </c>
      <c r="E2946" s="418" t="inlineStr">
        <is>
          <t>PTI2226325</t>
        </is>
      </c>
      <c r="F2946" s="419" t="n">
        <v>44915</v>
      </c>
      <c r="G2946" s="420" t="n">
        <v>62398</v>
      </c>
      <c r="H2946" s="418" t="n"/>
      <c r="I2946" s="455" t="n">
        <v>62398</v>
      </c>
      <c r="J2946" s="418">
        <f>IF(L2946&lt;&gt;"",L2946,K2946)</f>
        <v/>
      </c>
      <c r="K2946" s="418">
        <f>IF(AND(T2946=TRUE, U2946=TRUE, V2946=TRUE), IF(W2946&lt;-0.05, "អនុញ្ញាត (អ្នកផ្គត់ផ្គង់ប្រកាសខ្វះ)", "បានប្រកាស (អនុញ្ញាត)"), IF(AND(T2946=FALSE, U2946=FALSE, V2946=FALSE), "ព្យួរទុក (មិនមានទិន្នន័យ)", "ប្រកាសខុស (ព្យួរទុក)"))</f>
        <v/>
      </c>
      <c r="L2946" s="418" t="inlineStr"/>
      <c r="M2946" s="418" t="inlineStr"/>
      <c r="N2946" s="455" t="n"/>
      <c r="O2946" s="455">
        <f>IF(W2946&lt;0,AI2946,I2946)</f>
        <v/>
      </c>
      <c r="P2946" s="455">
        <f>I2946-O2946</f>
        <v/>
      </c>
      <c r="Q2946" s="418" t="n"/>
      <c r="R2946" s="418" t="inlineStr">
        <is>
          <t>PTI2226325</t>
        </is>
      </c>
      <c r="S2946" s="418" t="inlineStr">
        <is>
          <t>PTI2226325</t>
        </is>
      </c>
      <c r="T2946" s="418">
        <f>R2946=S2946</f>
        <v/>
      </c>
      <c r="U2946" s="418">
        <f>AND(MONTH(F2946)=MONTH(Y2946), YEAR(F2946)=YEAR(Y2946))</f>
        <v/>
      </c>
      <c r="V2946" s="418">
        <f>AND(AC2946&lt;&gt;"", 'Company information'!D$4&lt;&gt;"", RIGHT(SUBSTITUTE(AC2946,"-",""),9)=RIGHT(SUBSTITUTE('Company information'!D$4,"-",""),9))</f>
        <v/>
      </c>
      <c r="W2946" s="418">
        <f>AI2946-I2946</f>
        <v/>
      </c>
      <c r="X2946" s="455" t="n"/>
      <c r="Y2946" s="419" t="n">
        <v>44915</v>
      </c>
      <c r="Z2946" s="418" t="inlineStr">
        <is>
          <t>PTI2226325</t>
        </is>
      </c>
      <c r="AA2946" s="418" t="inlineStr"/>
      <c r="AB2946" s="418" t="inlineStr">
        <is>
          <t>បុគ្គលជាប់អាករ</t>
        </is>
      </c>
      <c r="AC2946" s="418" t="inlineStr">
        <is>
          <t>L001-100067123</t>
        </is>
      </c>
      <c r="AD2946" s="418" t="inlineStr">
        <is>
          <t>រីឡាយអេប៊ល សូស អ៊ិនដាសស្រ្ទៀល (ខេមបូឌា)</t>
        </is>
      </c>
      <c r="AE2946" s="455" t="n">
        <v>717245</v>
      </c>
      <c r="AF2946" s="455" t="n">
        <v>623984</v>
      </c>
      <c r="AG2946" s="455" t="n">
        <v>30863</v>
      </c>
      <c r="AH2946" s="455" t="n">
        <v>0</v>
      </c>
      <c r="AI2946" s="455" t="n">
        <v>62398</v>
      </c>
      <c r="AJ2946" s="455" t="n">
        <v>0</v>
      </c>
      <c r="AK2946" s="455" t="n">
        <v>0</v>
      </c>
      <c r="AL2946" s="455" t="n">
        <v>0</v>
      </c>
      <c r="AM2946" s="455" t="n">
        <v>0</v>
      </c>
      <c r="AN2946" s="455" t="n">
        <v>0</v>
      </c>
      <c r="AO2946" s="455" t="n">
        <v>0</v>
      </c>
      <c r="AP2946" s="455" t="n">
        <v>0</v>
      </c>
      <c r="AQ2946" s="455" t="n">
        <v>0</v>
      </c>
      <c r="AR2946" s="418" t="inlineStr"/>
      <c r="AS2946" s="418" t="inlineStr">
        <is>
          <t>ថ្លៃដឹកជញ្ជូន និងសេវា</t>
        </is>
      </c>
      <c r="AT2946" s="418" t="inlineStr">
        <is>
          <t>បានប្រកាសពន្ធ</t>
        </is>
      </c>
    </row>
    <row r="2947">
      <c r="A2947" s="417" t="n">
        <v>2938</v>
      </c>
      <c r="B2947" s="418" t="inlineStr">
        <is>
          <t>Diesel</t>
        </is>
      </c>
      <c r="C2947" s="418" t="inlineStr">
        <is>
          <t>ឃឺន + ណាហ្គែល</t>
        </is>
      </c>
      <c r="D2947" s="418" t="inlineStr">
        <is>
          <t>L001-100045189</t>
        </is>
      </c>
      <c r="E2947" s="418" t="inlineStr">
        <is>
          <t>PTI2226324</t>
        </is>
      </c>
      <c r="F2947" s="419" t="n">
        <v>44915</v>
      </c>
      <c r="G2947" s="420" t="n">
        <v>61276</v>
      </c>
      <c r="H2947" s="418" t="n"/>
      <c r="I2947" s="455" t="n">
        <v>61276</v>
      </c>
      <c r="J2947" s="418">
        <f>IF(L2947&lt;&gt;"",L2947,K2947)</f>
        <v/>
      </c>
      <c r="K2947" s="418">
        <f>IF(AND(T2947=TRUE, U2947=TRUE, V2947=TRUE), IF(W2947&lt;-0.05, "អនុញ្ញាត (អ្នកផ្គត់ផ្គង់ប្រកាសខ្វះ)", "បានប្រកាស (អនុញ្ញាត)"), IF(AND(T2947=FALSE, U2947=FALSE, V2947=FALSE), "ព្យួរទុក (មិនមានទិន្នន័យ)", "ប្រកាសខុស (ព្យួរទុក)"))</f>
        <v/>
      </c>
      <c r="L2947" s="418" t="inlineStr"/>
      <c r="M2947" s="418" t="inlineStr"/>
      <c r="N2947" s="455" t="n"/>
      <c r="O2947" s="455">
        <f>IF(W2947&lt;0,AI2947,I2947)</f>
        <v/>
      </c>
      <c r="P2947" s="455">
        <f>I2947-O2947</f>
        <v/>
      </c>
      <c r="Q2947" s="418" t="n"/>
      <c r="R2947" s="418" t="inlineStr">
        <is>
          <t>PTI2226324</t>
        </is>
      </c>
      <c r="S2947" s="418" t="inlineStr">
        <is>
          <t>PTI2226324</t>
        </is>
      </c>
      <c r="T2947" s="418">
        <f>R2947=S2947</f>
        <v/>
      </c>
      <c r="U2947" s="418">
        <f>AND(MONTH(F2947)=MONTH(Y2947), YEAR(F2947)=YEAR(Y2947))</f>
        <v/>
      </c>
      <c r="V2947" s="418">
        <f>AND(AC2947&lt;&gt;"", 'Company information'!D$4&lt;&gt;"", RIGHT(SUBSTITUTE(AC2947,"-",""),9)=RIGHT(SUBSTITUTE('Company information'!D$4,"-",""),9))</f>
        <v/>
      </c>
      <c r="W2947" s="418">
        <f>AI2947-I2947</f>
        <v/>
      </c>
      <c r="X2947" s="455" t="n"/>
      <c r="Y2947" s="419" t="n">
        <v>44915</v>
      </c>
      <c r="Z2947" s="418" t="inlineStr">
        <is>
          <t>PTI2226324</t>
        </is>
      </c>
      <c r="AA2947" s="418" t="inlineStr"/>
      <c r="AB2947" s="418" t="inlineStr">
        <is>
          <t>បុគ្គលជាប់អាករ</t>
        </is>
      </c>
      <c r="AC2947" s="418" t="inlineStr">
        <is>
          <t>L001-100067123</t>
        </is>
      </c>
      <c r="AD2947" s="418" t="inlineStr">
        <is>
          <t>រីឡាយអេប៊ល សូស អ៊ិនដាសស្រ្ទៀល (ខេមបូឌា)</t>
        </is>
      </c>
      <c r="AE2947" s="455" t="n">
        <v>704900</v>
      </c>
      <c r="AF2947" s="455" t="n">
        <v>612761</v>
      </c>
      <c r="AG2947" s="455" t="n">
        <v>30863</v>
      </c>
      <c r="AH2947" s="455" t="n">
        <v>0</v>
      </c>
      <c r="AI2947" s="455" t="n">
        <v>61276</v>
      </c>
      <c r="AJ2947" s="455" t="n">
        <v>0</v>
      </c>
      <c r="AK2947" s="455" t="n">
        <v>0</v>
      </c>
      <c r="AL2947" s="455" t="n">
        <v>0</v>
      </c>
      <c r="AM2947" s="455" t="n">
        <v>0</v>
      </c>
      <c r="AN2947" s="455" t="n">
        <v>0</v>
      </c>
      <c r="AO2947" s="455" t="n">
        <v>0</v>
      </c>
      <c r="AP2947" s="455" t="n">
        <v>0</v>
      </c>
      <c r="AQ2947" s="455" t="n">
        <v>0</v>
      </c>
      <c r="AR2947" s="418" t="inlineStr"/>
      <c r="AS2947" s="418" t="inlineStr">
        <is>
          <t>ថ្លៃដឹកជញ្ជូន និងសេវា</t>
        </is>
      </c>
      <c r="AT2947" s="418" t="inlineStr">
        <is>
          <t>បានប្រកាសពន្ធ</t>
        </is>
      </c>
    </row>
    <row r="2948">
      <c r="A2948" s="417" t="n">
        <v>2939</v>
      </c>
      <c r="B2948" s="418" t="inlineStr">
        <is>
          <t>Diesel</t>
        </is>
      </c>
      <c r="C2948" s="418" t="inlineStr">
        <is>
          <t>ឃឺន + ណាហ្គែល</t>
        </is>
      </c>
      <c r="D2948" s="418" t="inlineStr">
        <is>
          <t>L001-100045189</t>
        </is>
      </c>
      <c r="E2948" s="418" t="inlineStr">
        <is>
          <t>PTI2226323</t>
        </is>
      </c>
      <c r="F2948" s="419" t="n">
        <v>44915</v>
      </c>
      <c r="G2948" s="420" t="n">
        <v>59567</v>
      </c>
      <c r="H2948" s="418" t="n"/>
      <c r="I2948" s="455" t="n">
        <v>59567</v>
      </c>
      <c r="J2948" s="418">
        <f>IF(L2948&lt;&gt;"",L2948,K2948)</f>
        <v/>
      </c>
      <c r="K2948" s="418">
        <f>IF(AND(T2948=TRUE, U2948=TRUE, V2948=TRUE), IF(W2948&lt;-0.05, "អនុញ្ញាត (អ្នកផ្គត់ផ្គង់ប្រកាសខ្វះ)", "បានប្រកាស (អនុញ្ញាត)"), IF(AND(T2948=FALSE, U2948=FALSE, V2948=FALSE), "ព្យួរទុក (មិនមានទិន្នន័យ)", "ប្រកាសខុស (ព្យួរទុក)"))</f>
        <v/>
      </c>
      <c r="L2948" s="418" t="inlineStr"/>
      <c r="M2948" s="418" t="inlineStr"/>
      <c r="N2948" s="455" t="n"/>
      <c r="O2948" s="455">
        <f>IF(W2948&lt;0,AI2948,I2948)</f>
        <v/>
      </c>
      <c r="P2948" s="455">
        <f>I2948-O2948</f>
        <v/>
      </c>
      <c r="Q2948" s="418" t="n"/>
      <c r="R2948" s="418" t="inlineStr">
        <is>
          <t>PTI2226323</t>
        </is>
      </c>
      <c r="S2948" s="418" t="inlineStr">
        <is>
          <t>PTI2226323</t>
        </is>
      </c>
      <c r="T2948" s="418">
        <f>R2948=S2948</f>
        <v/>
      </c>
      <c r="U2948" s="418">
        <f>AND(MONTH(F2948)=MONTH(Y2948), YEAR(F2948)=YEAR(Y2948))</f>
        <v/>
      </c>
      <c r="V2948" s="418">
        <f>AND(AC2948&lt;&gt;"", 'Company information'!D$4&lt;&gt;"", RIGHT(SUBSTITUTE(AC2948,"-",""),9)=RIGHT(SUBSTITUTE('Company information'!D$4,"-",""),9))</f>
        <v/>
      </c>
      <c r="W2948" s="418">
        <f>AI2948-I2948</f>
        <v/>
      </c>
      <c r="X2948" s="455" t="n"/>
      <c r="Y2948" s="419" t="n">
        <v>44915</v>
      </c>
      <c r="Z2948" s="418" t="inlineStr">
        <is>
          <t>PTI2226323</t>
        </is>
      </c>
      <c r="AA2948" s="418" t="inlineStr"/>
      <c r="AB2948" s="418" t="inlineStr">
        <is>
          <t>បុគ្គលជាប់អាករ</t>
        </is>
      </c>
      <c r="AC2948" s="418" t="inlineStr">
        <is>
          <t>L001-100067123</t>
        </is>
      </c>
      <c r="AD2948" s="418" t="inlineStr">
        <is>
          <t>រីឡាយអេប៊ល សូស អ៊ិនដាសស្រ្ទៀល (ខេមបូឌា)</t>
        </is>
      </c>
      <c r="AE2948" s="455" t="n">
        <v>686094</v>
      </c>
      <c r="AF2948" s="455" t="n">
        <v>595665</v>
      </c>
      <c r="AG2948" s="455" t="n">
        <v>30863</v>
      </c>
      <c r="AH2948" s="455" t="n">
        <v>0</v>
      </c>
      <c r="AI2948" s="455" t="n">
        <v>59566</v>
      </c>
      <c r="AJ2948" s="455" t="n">
        <v>0</v>
      </c>
      <c r="AK2948" s="455" t="n">
        <v>0</v>
      </c>
      <c r="AL2948" s="455" t="n">
        <v>0</v>
      </c>
      <c r="AM2948" s="455" t="n">
        <v>0</v>
      </c>
      <c r="AN2948" s="455" t="n">
        <v>0</v>
      </c>
      <c r="AO2948" s="455" t="n">
        <v>0</v>
      </c>
      <c r="AP2948" s="455" t="n">
        <v>0</v>
      </c>
      <c r="AQ2948" s="455" t="n">
        <v>0</v>
      </c>
      <c r="AR2948" s="418" t="inlineStr"/>
      <c r="AS2948" s="418" t="inlineStr">
        <is>
          <t>ថ្លៃដឹកជញ្ជូន និងសេវា</t>
        </is>
      </c>
      <c r="AT2948" s="418" t="inlineStr">
        <is>
          <t>បានប្រកាសពន្ធ</t>
        </is>
      </c>
    </row>
    <row r="2949">
      <c r="A2949" s="417" t="n">
        <v>2940</v>
      </c>
      <c r="B2949" s="418" t="inlineStr">
        <is>
          <t>Diesel</t>
        </is>
      </c>
      <c r="C2949" s="418" t="inlineStr">
        <is>
          <t>ឃឺន + ណាហ្គែល</t>
        </is>
      </c>
      <c r="D2949" s="418" t="inlineStr">
        <is>
          <t>L001-100045189</t>
        </is>
      </c>
      <c r="E2949" s="418" t="inlineStr">
        <is>
          <t>PTI2226322</t>
        </is>
      </c>
      <c r="F2949" s="419" t="n">
        <v>44915</v>
      </c>
      <c r="G2949" s="420" t="n">
        <v>59567</v>
      </c>
      <c r="H2949" s="418" t="n"/>
      <c r="I2949" s="455" t="n">
        <v>59567</v>
      </c>
      <c r="J2949" s="418">
        <f>IF(L2949&lt;&gt;"",L2949,K2949)</f>
        <v/>
      </c>
      <c r="K2949" s="418">
        <f>IF(AND(T2949=TRUE, U2949=TRUE, V2949=TRUE), IF(W2949&lt;-0.05, "អនុញ្ញាត (អ្នកផ្គត់ផ្គង់ប្រកាសខ្វះ)", "បានប្រកាស (អនុញ្ញាត)"), IF(AND(T2949=FALSE, U2949=FALSE, V2949=FALSE), "ព្យួរទុក (មិនមានទិន្នន័យ)", "ប្រកាសខុស (ព្យួរទុក)"))</f>
        <v/>
      </c>
      <c r="L2949" s="418" t="inlineStr"/>
      <c r="M2949" s="418" t="inlineStr"/>
      <c r="N2949" s="455" t="n"/>
      <c r="O2949" s="455">
        <f>IF(W2949&lt;0,AI2949,I2949)</f>
        <v/>
      </c>
      <c r="P2949" s="455">
        <f>I2949-O2949</f>
        <v/>
      </c>
      <c r="Q2949" s="418" t="n"/>
      <c r="R2949" s="418" t="inlineStr">
        <is>
          <t>PTI2226322</t>
        </is>
      </c>
      <c r="S2949" s="418" t="inlineStr">
        <is>
          <t>PTI2226322</t>
        </is>
      </c>
      <c r="T2949" s="418">
        <f>R2949=S2949</f>
        <v/>
      </c>
      <c r="U2949" s="418">
        <f>AND(MONTH(F2949)=MONTH(Y2949), YEAR(F2949)=YEAR(Y2949))</f>
        <v/>
      </c>
      <c r="V2949" s="418">
        <f>AND(AC2949&lt;&gt;"", 'Company information'!D$4&lt;&gt;"", RIGHT(SUBSTITUTE(AC2949,"-",""),9)=RIGHT(SUBSTITUTE('Company information'!D$4,"-",""),9))</f>
        <v/>
      </c>
      <c r="W2949" s="418">
        <f>AI2949-I2949</f>
        <v/>
      </c>
      <c r="X2949" s="455" t="n"/>
      <c r="Y2949" s="419" t="n">
        <v>44915</v>
      </c>
      <c r="Z2949" s="418" t="inlineStr">
        <is>
          <t>PTI2226322</t>
        </is>
      </c>
      <c r="AA2949" s="418" t="inlineStr"/>
      <c r="AB2949" s="418" t="inlineStr">
        <is>
          <t>បុគ្គលជាប់អាករ</t>
        </is>
      </c>
      <c r="AC2949" s="418" t="inlineStr">
        <is>
          <t>L001-100067123</t>
        </is>
      </c>
      <c r="AD2949" s="418" t="inlineStr">
        <is>
          <t>រីឡាយអេប៊ល សូស អ៊ិនដាសស្រ្ទៀល (ខេមបូឌា)</t>
        </is>
      </c>
      <c r="AE2949" s="455" t="n">
        <v>686094</v>
      </c>
      <c r="AF2949" s="455" t="n">
        <v>595665</v>
      </c>
      <c r="AG2949" s="455" t="n">
        <v>30863</v>
      </c>
      <c r="AH2949" s="455" t="n">
        <v>0</v>
      </c>
      <c r="AI2949" s="455" t="n">
        <v>59566</v>
      </c>
      <c r="AJ2949" s="455" t="n">
        <v>0</v>
      </c>
      <c r="AK2949" s="455" t="n">
        <v>0</v>
      </c>
      <c r="AL2949" s="455" t="n">
        <v>0</v>
      </c>
      <c r="AM2949" s="455" t="n">
        <v>0</v>
      </c>
      <c r="AN2949" s="455" t="n">
        <v>0</v>
      </c>
      <c r="AO2949" s="455" t="n">
        <v>0</v>
      </c>
      <c r="AP2949" s="455" t="n">
        <v>0</v>
      </c>
      <c r="AQ2949" s="455" t="n">
        <v>0</v>
      </c>
      <c r="AR2949" s="418" t="inlineStr"/>
      <c r="AS2949" s="418" t="inlineStr">
        <is>
          <t>ថ្លៃដឹកជញ្ជូន និងសេវា</t>
        </is>
      </c>
      <c r="AT2949" s="418" t="inlineStr">
        <is>
          <t>បានប្រកាសពន្ធ</t>
        </is>
      </c>
    </row>
    <row r="2950">
      <c r="A2950" s="417" t="n">
        <v>2941</v>
      </c>
      <c r="B2950" s="418" t="inlineStr">
        <is>
          <t>Diesel</t>
        </is>
      </c>
      <c r="C2950" s="418" t="inlineStr">
        <is>
          <t>ឃឺន + ណាហ្គែល</t>
        </is>
      </c>
      <c r="D2950" s="418" t="inlineStr">
        <is>
          <t>L001-100045189</t>
        </is>
      </c>
      <c r="E2950" s="418" t="inlineStr">
        <is>
          <t>PTI2226343</t>
        </is>
      </c>
      <c r="F2950" s="419" t="n">
        <v>44915</v>
      </c>
      <c r="G2950" s="420" t="n">
        <v>164334</v>
      </c>
      <c r="H2950" s="418" t="n"/>
      <c r="I2950" s="455" t="n">
        <v>164334</v>
      </c>
      <c r="J2950" s="418">
        <f>IF(L2950&lt;&gt;"",L2950,K2950)</f>
        <v/>
      </c>
      <c r="K2950" s="418">
        <f>IF(AND(T2950=TRUE, U2950=TRUE, V2950=TRUE), IF(W2950&lt;-0.05, "អនុញ្ញាត (អ្នកផ្គត់ផ្គង់ប្រកាសខ្វះ)", "បានប្រកាស (អនុញ្ញាត)"), IF(AND(T2950=FALSE, U2950=FALSE, V2950=FALSE), "ព្យួរទុក (មិនមានទិន្នន័យ)", "ប្រកាសខុស (ព្យួរទុក)"))</f>
        <v/>
      </c>
      <c r="L2950" s="418" t="inlineStr"/>
      <c r="M2950" s="418" t="inlineStr"/>
      <c r="N2950" s="455" t="n"/>
      <c r="O2950" s="455">
        <f>IF(W2950&lt;0,AI2950,I2950)</f>
        <v/>
      </c>
      <c r="P2950" s="455">
        <f>I2950-O2950</f>
        <v/>
      </c>
      <c r="Q2950" s="418" t="n"/>
      <c r="R2950" s="418" t="inlineStr">
        <is>
          <t>PTI2226343</t>
        </is>
      </c>
      <c r="S2950" s="418" t="inlineStr">
        <is>
          <t>PTI2226343</t>
        </is>
      </c>
      <c r="T2950" s="418">
        <f>R2950=S2950</f>
        <v/>
      </c>
      <c r="U2950" s="418">
        <f>AND(MONTH(F2950)=MONTH(Y2950), YEAR(F2950)=YEAR(Y2950))</f>
        <v/>
      </c>
      <c r="V2950" s="418">
        <f>AND(AC2950&lt;&gt;"", 'Company information'!D$4&lt;&gt;"", RIGHT(SUBSTITUTE(AC2950,"-",""),9)=RIGHT(SUBSTITUTE('Company information'!D$4,"-",""),9))</f>
        <v/>
      </c>
      <c r="W2950" s="418">
        <f>AI2950-I2950</f>
        <v/>
      </c>
      <c r="X2950" s="455" t="n"/>
      <c r="Y2950" s="419" t="n">
        <v>44915</v>
      </c>
      <c r="Z2950" s="418" t="inlineStr">
        <is>
          <t>PTI2226343</t>
        </is>
      </c>
      <c r="AA2950" s="418" t="inlineStr"/>
      <c r="AB2950" s="418" t="inlineStr">
        <is>
          <t>បុគ្គលជាប់អាករ</t>
        </is>
      </c>
      <c r="AC2950" s="418" t="inlineStr">
        <is>
          <t>L001-100067123</t>
        </is>
      </c>
      <c r="AD2950" s="418" t="inlineStr">
        <is>
          <t>រីឡាយអេប៊ល សូស អ៊ិនដាសស្រ្ទៀល (ខេមបូឌា)</t>
        </is>
      </c>
      <c r="AE2950" s="455" t="n">
        <v>1869403</v>
      </c>
      <c r="AF2950" s="455" t="n">
        <v>1643344</v>
      </c>
      <c r="AG2950" s="455" t="n">
        <v>61725</v>
      </c>
      <c r="AH2950" s="455" t="n">
        <v>0</v>
      </c>
      <c r="AI2950" s="455" t="n">
        <v>164334</v>
      </c>
      <c r="AJ2950" s="455" t="n">
        <v>0</v>
      </c>
      <c r="AK2950" s="455" t="n">
        <v>0</v>
      </c>
      <c r="AL2950" s="455" t="n">
        <v>0</v>
      </c>
      <c r="AM2950" s="455" t="n">
        <v>0</v>
      </c>
      <c r="AN2950" s="455" t="n">
        <v>0</v>
      </c>
      <c r="AO2950" s="455" t="n">
        <v>0</v>
      </c>
      <c r="AP2950" s="455" t="n">
        <v>0</v>
      </c>
      <c r="AQ2950" s="455" t="n">
        <v>0</v>
      </c>
      <c r="AR2950" s="418" t="inlineStr"/>
      <c r="AS2950" s="418" t="inlineStr">
        <is>
          <t>ថ្លៃដឹកជញ្ជូន និងសេវា</t>
        </is>
      </c>
      <c r="AT2950" s="418" t="inlineStr">
        <is>
          <t>បានប្រកាសពន្ធ</t>
        </is>
      </c>
    </row>
    <row r="2951">
      <c r="A2951" s="417" t="n">
        <v>2942</v>
      </c>
      <c r="B2951" s="418" t="inlineStr">
        <is>
          <t>Rope</t>
        </is>
      </c>
      <c r="C2951" s="418" t="inlineStr">
        <is>
          <t>ឃឺន + ណាហ្គែល</t>
        </is>
      </c>
      <c r="D2951" s="418" t="inlineStr">
        <is>
          <t>L001-100045189</t>
        </is>
      </c>
      <c r="E2951" s="418" t="inlineStr">
        <is>
          <t>PTI2226342</t>
        </is>
      </c>
      <c r="F2951" s="419" t="n">
        <v>44915</v>
      </c>
      <c r="G2951" s="420" t="n">
        <v>242931</v>
      </c>
      <c r="H2951" s="418" t="n"/>
      <c r="I2951" s="455" t="n">
        <v>242931</v>
      </c>
      <c r="J2951" s="418">
        <f>IF(L2951&lt;&gt;"",L2951,K2951)</f>
        <v/>
      </c>
      <c r="K2951" s="418">
        <f>IF(AND(T2951=TRUE, U2951=TRUE, V2951=TRUE), IF(W2951&lt;-0.05, "អនុញ្ញាត (អ្នកផ្គត់ផ្គង់ប្រកាសខ្វះ)", "បានប្រកាស (អនុញ្ញាត)"), IF(AND(T2951=FALSE, U2951=FALSE, V2951=FALSE), "ព្យួរទុក (មិនមានទិន្នន័យ)", "ប្រកាសខុស (ព្យួរទុក)"))</f>
        <v/>
      </c>
      <c r="L2951" s="418" t="inlineStr"/>
      <c r="M2951" s="418" t="inlineStr"/>
      <c r="N2951" s="455" t="n"/>
      <c r="O2951" s="455">
        <f>IF(W2951&lt;0,AI2951,I2951)</f>
        <v/>
      </c>
      <c r="P2951" s="455">
        <f>I2951-O2951</f>
        <v/>
      </c>
      <c r="Q2951" s="418" t="n"/>
      <c r="R2951" s="418" t="inlineStr">
        <is>
          <t>PTI2226342</t>
        </is>
      </c>
      <c r="S2951" s="418" t="inlineStr">
        <is>
          <t>PTI2226342</t>
        </is>
      </c>
      <c r="T2951" s="418">
        <f>R2951=S2951</f>
        <v/>
      </c>
      <c r="U2951" s="418">
        <f>AND(MONTH(F2951)=MONTH(Y2951), YEAR(F2951)=YEAR(Y2951))</f>
        <v/>
      </c>
      <c r="V2951" s="418">
        <f>AND(AC2951&lt;&gt;"", 'Company information'!D$4&lt;&gt;"", RIGHT(SUBSTITUTE(AC2951,"-",""),9)=RIGHT(SUBSTITUTE('Company information'!D$4,"-",""),9))</f>
        <v/>
      </c>
      <c r="W2951" s="418">
        <f>AI2951-I2951</f>
        <v/>
      </c>
      <c r="X2951" s="455" t="n"/>
      <c r="Y2951" s="419" t="n">
        <v>44915</v>
      </c>
      <c r="Z2951" s="418" t="inlineStr">
        <is>
          <t>PTI2226342</t>
        </is>
      </c>
      <c r="AA2951" s="418" t="inlineStr"/>
      <c r="AB2951" s="418" t="inlineStr">
        <is>
          <t>បុគ្គលជាប់អាករ</t>
        </is>
      </c>
      <c r="AC2951" s="418" t="inlineStr">
        <is>
          <t>L001-100067123</t>
        </is>
      </c>
      <c r="AD2951" s="418" t="inlineStr">
        <is>
          <t>រីឡាយអេប៊ល សូស អ៊ិនដាសស្រ្ទៀល (ខេមបូឌា)</t>
        </is>
      </c>
      <c r="AE2951" s="455" t="n">
        <v>2733965</v>
      </c>
      <c r="AF2951" s="455" t="n">
        <v>2429309</v>
      </c>
      <c r="AG2951" s="455" t="n">
        <v>61725</v>
      </c>
      <c r="AH2951" s="455" t="n">
        <v>0</v>
      </c>
      <c r="AI2951" s="455" t="n">
        <v>242931</v>
      </c>
      <c r="AJ2951" s="455" t="n">
        <v>0</v>
      </c>
      <c r="AK2951" s="455" t="n">
        <v>0</v>
      </c>
      <c r="AL2951" s="455" t="n">
        <v>0</v>
      </c>
      <c r="AM2951" s="455" t="n">
        <v>0</v>
      </c>
      <c r="AN2951" s="455" t="n">
        <v>0</v>
      </c>
      <c r="AO2951" s="455" t="n">
        <v>0</v>
      </c>
      <c r="AP2951" s="455" t="n">
        <v>0</v>
      </c>
      <c r="AQ2951" s="455" t="n">
        <v>0</v>
      </c>
      <c r="AR2951" s="418" t="inlineStr"/>
      <c r="AS2951" s="418" t="inlineStr">
        <is>
          <t>ថ្លៃដឹកជញ្ជូន និងសេវា</t>
        </is>
      </c>
      <c r="AT2951" s="418" t="inlineStr">
        <is>
          <t>បានប្រកាសពន្ធ</t>
        </is>
      </c>
    </row>
    <row r="2952">
      <c r="A2952" s="417" t="n">
        <v>2943</v>
      </c>
      <c r="B2952" s="418" t="inlineStr">
        <is>
          <t>Repair grass cutter</t>
        </is>
      </c>
      <c r="C2952" s="418" t="inlineStr">
        <is>
          <t>ឃឺន + ណាហ្គែល</t>
        </is>
      </c>
      <c r="D2952" s="418" t="inlineStr">
        <is>
          <t>L001-100045189</t>
        </is>
      </c>
      <c r="E2952" s="418" t="inlineStr">
        <is>
          <t>PTI2226341</t>
        </is>
      </c>
      <c r="F2952" s="419" t="n">
        <v>44915</v>
      </c>
      <c r="G2952" s="420" t="n">
        <v>104832</v>
      </c>
      <c r="H2952" s="418" t="n"/>
      <c r="I2952" s="455" t="n">
        <v>104832</v>
      </c>
      <c r="J2952" s="418">
        <f>IF(L2952&lt;&gt;"",L2952,K2952)</f>
        <v/>
      </c>
      <c r="K2952" s="418">
        <f>IF(AND(T2952=TRUE, U2952=TRUE, V2952=TRUE), IF(W2952&lt;-0.05, "អនុញ្ញាត (អ្នកផ្គត់ផ្គង់ប្រកាសខ្វះ)", "បានប្រកាស (អនុញ្ញាត)"), IF(AND(T2952=FALSE, U2952=FALSE, V2952=FALSE), "ព្យួរទុក (មិនមានទិន្នន័យ)", "ប្រកាសខុស (ព្យួរទុក)"))</f>
        <v/>
      </c>
      <c r="L2952" s="418" t="inlineStr"/>
      <c r="M2952" s="418" t="inlineStr"/>
      <c r="N2952" s="455" t="n"/>
      <c r="O2952" s="455">
        <f>IF(W2952&lt;0,AI2952,I2952)</f>
        <v/>
      </c>
      <c r="P2952" s="455">
        <f>I2952-O2952</f>
        <v/>
      </c>
      <c r="Q2952" s="418" t="n"/>
      <c r="R2952" s="418" t="inlineStr">
        <is>
          <t>PTI2226341</t>
        </is>
      </c>
      <c r="S2952" s="418" t="inlineStr">
        <is>
          <t>PTI2226341</t>
        </is>
      </c>
      <c r="T2952" s="418">
        <f>R2952=S2952</f>
        <v/>
      </c>
      <c r="U2952" s="418">
        <f>AND(MONTH(F2952)=MONTH(Y2952), YEAR(F2952)=YEAR(Y2952))</f>
        <v/>
      </c>
      <c r="V2952" s="418">
        <f>AND(AC2952&lt;&gt;"", 'Company information'!D$4&lt;&gt;"", RIGHT(SUBSTITUTE(AC2952,"-",""),9)=RIGHT(SUBSTITUTE('Company information'!D$4,"-",""),9))</f>
        <v/>
      </c>
      <c r="W2952" s="418">
        <f>AI2952-I2952</f>
        <v/>
      </c>
      <c r="X2952" s="455" t="n"/>
      <c r="Y2952" s="419" t="n">
        <v>44915</v>
      </c>
      <c r="Z2952" s="418" t="inlineStr">
        <is>
          <t>PTI2226341</t>
        </is>
      </c>
      <c r="AA2952" s="418" t="inlineStr"/>
      <c r="AB2952" s="418" t="inlineStr">
        <is>
          <t>បុគ្គលជាប់អាករ</t>
        </is>
      </c>
      <c r="AC2952" s="418" t="inlineStr">
        <is>
          <t>L001-100067123</t>
        </is>
      </c>
      <c r="AD2952" s="418" t="inlineStr">
        <is>
          <t>រីឡាយអេប៊ល សូស អ៊ិនដាសស្រ្ទៀល (ខេមបូឌា)</t>
        </is>
      </c>
      <c r="AE2952" s="455" t="n">
        <v>1214871</v>
      </c>
      <c r="AF2952" s="455" t="n">
        <v>1048315</v>
      </c>
      <c r="AG2952" s="455" t="n">
        <v>61725</v>
      </c>
      <c r="AH2952" s="455" t="n">
        <v>0</v>
      </c>
      <c r="AI2952" s="455" t="n">
        <v>104831</v>
      </c>
      <c r="AJ2952" s="455" t="n">
        <v>0</v>
      </c>
      <c r="AK2952" s="455" t="n">
        <v>0</v>
      </c>
      <c r="AL2952" s="455" t="n">
        <v>0</v>
      </c>
      <c r="AM2952" s="455" t="n">
        <v>0</v>
      </c>
      <c r="AN2952" s="455" t="n">
        <v>0</v>
      </c>
      <c r="AO2952" s="455" t="n">
        <v>0</v>
      </c>
      <c r="AP2952" s="455" t="n">
        <v>0</v>
      </c>
      <c r="AQ2952" s="455" t="n">
        <v>0</v>
      </c>
      <c r="AR2952" s="418" t="inlineStr"/>
      <c r="AS2952" s="418" t="inlineStr">
        <is>
          <t>ថ្លៃដឹកជញ្ជូន និងសេវា</t>
        </is>
      </c>
      <c r="AT2952" s="418" t="inlineStr">
        <is>
          <t>បានប្រកាសពន្ធ</t>
        </is>
      </c>
    </row>
    <row r="2953">
      <c r="A2953" s="417" t="n">
        <v>2944</v>
      </c>
      <c r="B2953" s="418" t="inlineStr">
        <is>
          <t>Rental Car</t>
        </is>
      </c>
      <c r="C2953" s="418" t="inlineStr">
        <is>
          <t>ឃឺន + ណាហ្គែល</t>
        </is>
      </c>
      <c r="D2953" s="418" t="inlineStr">
        <is>
          <t>L001-100045189</t>
        </is>
      </c>
      <c r="E2953" s="418" t="inlineStr">
        <is>
          <t>PTI2226201</t>
        </is>
      </c>
      <c r="F2953" s="419" t="n">
        <v>44914</v>
      </c>
      <c r="G2953" s="420" t="n">
        <v>26741</v>
      </c>
      <c r="H2953" s="418" t="n"/>
      <c r="I2953" s="455" t="n">
        <v>26741</v>
      </c>
      <c r="J2953" s="418">
        <f>IF(L2953&lt;&gt;"",L2953,K2953)</f>
        <v/>
      </c>
      <c r="K2953" s="418">
        <f>IF(AND(T2953=TRUE, U2953=TRUE, V2953=TRUE), IF(W2953&lt;-0.05, "អនុញ្ញាត (អ្នកផ្គត់ផ្គង់ប្រកាសខ្វះ)", "បានប្រកាស (អនុញ្ញាត)"), IF(AND(T2953=FALSE, U2953=FALSE, V2953=FALSE), "ព្យួរទុក (មិនមានទិន្នន័យ)", "ប្រកាសខុស (ព្យួរទុក)"))</f>
        <v/>
      </c>
      <c r="L2953" s="418" t="inlineStr"/>
      <c r="M2953" s="418" t="inlineStr"/>
      <c r="N2953" s="455" t="n"/>
      <c r="O2953" s="455">
        <f>IF(W2953&lt;0,AI2953,I2953)</f>
        <v/>
      </c>
      <c r="P2953" s="455">
        <f>I2953-O2953</f>
        <v/>
      </c>
      <c r="Q2953" s="418" t="n"/>
      <c r="R2953" s="418" t="inlineStr">
        <is>
          <t>PTI2226201</t>
        </is>
      </c>
      <c r="S2953" s="418" t="inlineStr">
        <is>
          <t>PTI2226201</t>
        </is>
      </c>
      <c r="T2953" s="418">
        <f>R2953=S2953</f>
        <v/>
      </c>
      <c r="U2953" s="418">
        <f>AND(MONTH(F2953)=MONTH(Y2953), YEAR(F2953)=YEAR(Y2953))</f>
        <v/>
      </c>
      <c r="V2953" s="418">
        <f>AND(AC2953&lt;&gt;"", 'Company information'!D$4&lt;&gt;"", RIGHT(SUBSTITUTE(AC2953,"-",""),9)=RIGHT(SUBSTITUTE('Company information'!D$4,"-",""),9))</f>
        <v/>
      </c>
      <c r="W2953" s="418">
        <f>AI2953-I2953</f>
        <v/>
      </c>
      <c r="X2953" s="455" t="n"/>
      <c r="Y2953" s="419" t="n">
        <v>44914</v>
      </c>
      <c r="Z2953" s="418" t="inlineStr">
        <is>
          <t>PTI2226201</t>
        </is>
      </c>
      <c r="AA2953" s="418" t="inlineStr"/>
      <c r="AB2953" s="418" t="inlineStr">
        <is>
          <t>បុគ្គលជាប់អាករ</t>
        </is>
      </c>
      <c r="AC2953" s="418" t="inlineStr">
        <is>
          <t>L001-100067123</t>
        </is>
      </c>
      <c r="AD2953" s="418" t="inlineStr">
        <is>
          <t>រីឡាយអេប៊ល សូស អ៊ិនដាសស្រ្ទៀល (ខេមបូឌា)</t>
        </is>
      </c>
      <c r="AE2953" s="455" t="n">
        <v>294151</v>
      </c>
      <c r="AF2953" s="455" t="n">
        <v>267410</v>
      </c>
      <c r="AG2953" s="455" t="n">
        <v>0</v>
      </c>
      <c r="AH2953" s="455" t="n">
        <v>0</v>
      </c>
      <c r="AI2953" s="455" t="n">
        <v>26741</v>
      </c>
      <c r="AJ2953" s="455" t="n">
        <v>0</v>
      </c>
      <c r="AK2953" s="455" t="n">
        <v>0</v>
      </c>
      <c r="AL2953" s="455" t="n">
        <v>0</v>
      </c>
      <c r="AM2953" s="455" t="n">
        <v>0</v>
      </c>
      <c r="AN2953" s="455" t="n">
        <v>0</v>
      </c>
      <c r="AO2953" s="455" t="n">
        <v>0</v>
      </c>
      <c r="AP2953" s="455" t="n">
        <v>0</v>
      </c>
      <c r="AQ2953" s="455" t="n">
        <v>0</v>
      </c>
      <c r="AR2953" s="418" t="inlineStr"/>
      <c r="AS2953" s="418" t="inlineStr">
        <is>
          <t>ថ្លៃដឹកជញ្ជូន និងសេវា</t>
        </is>
      </c>
      <c r="AT2953" s="418" t="inlineStr">
        <is>
          <t>បានប្រកាសពន្ធ</t>
        </is>
      </c>
    </row>
    <row r="2954">
      <c r="A2954" s="417" t="n">
        <v>2945</v>
      </c>
      <c r="B2954" s="418" t="inlineStr">
        <is>
          <t>Key</t>
        </is>
      </c>
      <c r="C2954" s="418" t="inlineStr">
        <is>
          <t>ឃឺន + ណាហ្គែល</t>
        </is>
      </c>
      <c r="D2954" s="418" t="inlineStr">
        <is>
          <t>L001-100045189</t>
        </is>
      </c>
      <c r="E2954" s="418" t="inlineStr">
        <is>
          <t>PTI2226205</t>
        </is>
      </c>
      <c r="F2954" s="419" t="n">
        <v>44914</v>
      </c>
      <c r="G2954" s="420" t="n">
        <v>26741</v>
      </c>
      <c r="H2954" s="418" t="n"/>
      <c r="I2954" s="455" t="n">
        <v>26741</v>
      </c>
      <c r="J2954" s="418">
        <f>IF(L2954&lt;&gt;"",L2954,K2954)</f>
        <v/>
      </c>
      <c r="K2954" s="418">
        <f>IF(AND(T2954=TRUE, U2954=TRUE, V2954=TRUE), IF(W2954&lt;-0.05, "អនុញ្ញាត (អ្នកផ្គត់ផ្គង់ប្រកាសខ្វះ)", "បានប្រកាស (អនុញ្ញាត)"), IF(AND(T2954=FALSE, U2954=FALSE, V2954=FALSE), "ព្យួរទុក (មិនមានទិន្នន័យ)", "ប្រកាសខុស (ព្យួរទុក)"))</f>
        <v/>
      </c>
      <c r="L2954" s="418" t="inlineStr"/>
      <c r="M2954" s="418" t="inlineStr"/>
      <c r="N2954" s="455" t="n"/>
      <c r="O2954" s="455">
        <f>IF(W2954&lt;0,AI2954,I2954)</f>
        <v/>
      </c>
      <c r="P2954" s="455">
        <f>I2954-O2954</f>
        <v/>
      </c>
      <c r="Q2954" s="418" t="n"/>
      <c r="R2954" s="418" t="inlineStr">
        <is>
          <t>PTI2226205</t>
        </is>
      </c>
      <c r="S2954" s="418" t="inlineStr">
        <is>
          <t>PTI2226205</t>
        </is>
      </c>
      <c r="T2954" s="418">
        <f>R2954=S2954</f>
        <v/>
      </c>
      <c r="U2954" s="418">
        <f>AND(MONTH(F2954)=MONTH(Y2954), YEAR(F2954)=YEAR(Y2954))</f>
        <v/>
      </c>
      <c r="V2954" s="418">
        <f>AND(AC2954&lt;&gt;"", 'Company information'!D$4&lt;&gt;"", RIGHT(SUBSTITUTE(AC2954,"-",""),9)=RIGHT(SUBSTITUTE('Company information'!D$4,"-",""),9))</f>
        <v/>
      </c>
      <c r="W2954" s="418">
        <f>AI2954-I2954</f>
        <v/>
      </c>
      <c r="X2954" s="455" t="n"/>
      <c r="Y2954" s="419" t="n">
        <v>44914</v>
      </c>
      <c r="Z2954" s="418" t="inlineStr">
        <is>
          <t>PTI2226205</t>
        </is>
      </c>
      <c r="AA2954" s="418" t="inlineStr"/>
      <c r="AB2954" s="418" t="inlineStr">
        <is>
          <t>បុគ្គលជាប់អាករ</t>
        </is>
      </c>
      <c r="AC2954" s="418" t="inlineStr">
        <is>
          <t>L001-100067123</t>
        </is>
      </c>
      <c r="AD2954" s="418" t="inlineStr">
        <is>
          <t>រីឡាយអេប៊ល សូស អ៊ិនដាសស្រ្ទៀល (ខេមបូឌា)</t>
        </is>
      </c>
      <c r="AE2954" s="455" t="n">
        <v>294151</v>
      </c>
      <c r="AF2954" s="455" t="n">
        <v>267410</v>
      </c>
      <c r="AG2954" s="455" t="n">
        <v>0</v>
      </c>
      <c r="AH2954" s="455" t="n">
        <v>0</v>
      </c>
      <c r="AI2954" s="455" t="n">
        <v>26741</v>
      </c>
      <c r="AJ2954" s="455" t="n">
        <v>0</v>
      </c>
      <c r="AK2954" s="455" t="n">
        <v>0</v>
      </c>
      <c r="AL2954" s="455" t="n">
        <v>0</v>
      </c>
      <c r="AM2954" s="455" t="n">
        <v>0</v>
      </c>
      <c r="AN2954" s="455" t="n">
        <v>0</v>
      </c>
      <c r="AO2954" s="455" t="n">
        <v>0</v>
      </c>
      <c r="AP2954" s="455" t="n">
        <v>0</v>
      </c>
      <c r="AQ2954" s="455" t="n">
        <v>0</v>
      </c>
      <c r="AR2954" s="418" t="inlineStr"/>
      <c r="AS2954" s="418" t="inlineStr">
        <is>
          <t>ថ្លៃដឹកជញ្ជូន និងសេវា</t>
        </is>
      </c>
      <c r="AT2954" s="418" t="inlineStr">
        <is>
          <t>បានប្រកាសពន្ធ</t>
        </is>
      </c>
    </row>
    <row r="2955">
      <c r="A2955" s="417" t="n">
        <v>2946</v>
      </c>
      <c r="B2955" s="418" t="inlineStr">
        <is>
          <t>Construction Material</t>
        </is>
      </c>
      <c r="C2955" s="418" t="inlineStr">
        <is>
          <t>ឃឺន + ណាហ្គែល</t>
        </is>
      </c>
      <c r="D2955" s="418" t="inlineStr">
        <is>
          <t>L001-100045189</t>
        </is>
      </c>
      <c r="E2955" s="418" t="inlineStr">
        <is>
          <t>PTI2226219</t>
        </is>
      </c>
      <c r="F2955" s="419" t="n">
        <v>44914</v>
      </c>
      <c r="G2955" s="420" t="n">
        <v>26741</v>
      </c>
      <c r="H2955" s="418" t="n"/>
      <c r="I2955" s="455" t="n">
        <v>26741</v>
      </c>
      <c r="J2955" s="418">
        <f>IF(L2955&lt;&gt;"",L2955,K2955)</f>
        <v/>
      </c>
      <c r="K2955" s="418">
        <f>IF(AND(T2955=TRUE, U2955=TRUE, V2955=TRUE), IF(W2955&lt;-0.05, "អនុញ្ញាត (អ្នកផ្គត់ផ្គង់ប្រកាសខ្វះ)", "បានប្រកាស (អនុញ្ញាត)"), IF(AND(T2955=FALSE, U2955=FALSE, V2955=FALSE), "ព្យួរទុក (មិនមានទិន្នន័យ)", "ប្រកាសខុស (ព្យួរទុក)"))</f>
        <v/>
      </c>
      <c r="L2955" s="418" t="inlineStr"/>
      <c r="M2955" s="418" t="inlineStr"/>
      <c r="N2955" s="455" t="n"/>
      <c r="O2955" s="455">
        <f>IF(W2955&lt;0,AI2955,I2955)</f>
        <v/>
      </c>
      <c r="P2955" s="455">
        <f>I2955-O2955</f>
        <v/>
      </c>
      <c r="Q2955" s="418" t="n"/>
      <c r="R2955" s="418" t="inlineStr">
        <is>
          <t>PTI2226219</t>
        </is>
      </c>
      <c r="S2955" s="418" t="inlineStr">
        <is>
          <t>PTI2226219</t>
        </is>
      </c>
      <c r="T2955" s="418">
        <f>R2955=S2955</f>
        <v/>
      </c>
      <c r="U2955" s="418">
        <f>AND(MONTH(F2955)=MONTH(Y2955), YEAR(F2955)=YEAR(Y2955))</f>
        <v/>
      </c>
      <c r="V2955" s="418">
        <f>AND(AC2955&lt;&gt;"", 'Company information'!D$4&lt;&gt;"", RIGHT(SUBSTITUTE(AC2955,"-",""),9)=RIGHT(SUBSTITUTE('Company information'!D$4,"-",""),9))</f>
        <v/>
      </c>
      <c r="W2955" s="418">
        <f>AI2955-I2955</f>
        <v/>
      </c>
      <c r="X2955" s="455" t="n"/>
      <c r="Y2955" s="419" t="n">
        <v>44914</v>
      </c>
      <c r="Z2955" s="418" t="inlineStr">
        <is>
          <t>PTI2226219</t>
        </is>
      </c>
      <c r="AA2955" s="418" t="inlineStr"/>
      <c r="AB2955" s="418" t="inlineStr">
        <is>
          <t>បុគ្គលជាប់អាករ</t>
        </is>
      </c>
      <c r="AC2955" s="418" t="inlineStr">
        <is>
          <t>L001-100067123</t>
        </is>
      </c>
      <c r="AD2955" s="418" t="inlineStr">
        <is>
          <t>រីឡាយអេប៊ល សូស អ៊ិនដាសស្រ្ទៀល (ខេមបូឌា)</t>
        </is>
      </c>
      <c r="AE2955" s="455" t="n">
        <v>294151</v>
      </c>
      <c r="AF2955" s="455" t="n">
        <v>267410</v>
      </c>
      <c r="AG2955" s="455" t="n">
        <v>0</v>
      </c>
      <c r="AH2955" s="455" t="n">
        <v>0</v>
      </c>
      <c r="AI2955" s="455" t="n">
        <v>26741</v>
      </c>
      <c r="AJ2955" s="455" t="n">
        <v>0</v>
      </c>
      <c r="AK2955" s="455" t="n">
        <v>0</v>
      </c>
      <c r="AL2955" s="455" t="n">
        <v>0</v>
      </c>
      <c r="AM2955" s="455" t="n">
        <v>0</v>
      </c>
      <c r="AN2955" s="455" t="n">
        <v>0</v>
      </c>
      <c r="AO2955" s="455" t="n">
        <v>0</v>
      </c>
      <c r="AP2955" s="455" t="n">
        <v>0</v>
      </c>
      <c r="AQ2955" s="455" t="n">
        <v>0</v>
      </c>
      <c r="AR2955" s="418" t="inlineStr"/>
      <c r="AS2955" s="418" t="inlineStr">
        <is>
          <t>ថ្លៃដឹកជញ្ជូន និងសេវា</t>
        </is>
      </c>
      <c r="AT2955" s="418" t="inlineStr">
        <is>
          <t>បានប្រកាសពន្ធ</t>
        </is>
      </c>
    </row>
    <row r="2956">
      <c r="A2956" s="417" t="n">
        <v>2947</v>
      </c>
      <c r="B2956" s="418" t="inlineStr">
        <is>
          <t>Monthly service consultant on June 2024 CA1 &amp;CA2</t>
        </is>
      </c>
      <c r="C2956" s="418" t="inlineStr">
        <is>
          <t>ឃឺន + ណាហ្គែល</t>
        </is>
      </c>
      <c r="D2956" s="418" t="inlineStr">
        <is>
          <t>L001-100045189</t>
        </is>
      </c>
      <c r="E2956" s="418" t="inlineStr">
        <is>
          <t>PTI2226224</t>
        </is>
      </c>
      <c r="F2956" s="419" t="n">
        <v>44914</v>
      </c>
      <c r="G2956" s="420" t="n">
        <v>26741</v>
      </c>
      <c r="H2956" s="418" t="n"/>
      <c r="I2956" s="455" t="n">
        <v>26741</v>
      </c>
      <c r="J2956" s="418">
        <f>IF(L2956&lt;&gt;"",L2956,K2956)</f>
        <v/>
      </c>
      <c r="K2956" s="418">
        <f>IF(AND(T2956=TRUE, U2956=TRUE, V2956=TRUE), IF(W2956&lt;-0.05, "អនុញ្ញាត (អ្នកផ្គត់ផ្គង់ប្រកាសខ្វះ)", "បានប្រកាស (អនុញ្ញាត)"), IF(AND(T2956=FALSE, U2956=FALSE, V2956=FALSE), "ព្យួរទុក (មិនមានទិន្នន័យ)", "ប្រកាសខុស (ព្យួរទុក)"))</f>
        <v/>
      </c>
      <c r="L2956" s="418" t="inlineStr"/>
      <c r="M2956" s="418" t="inlineStr"/>
      <c r="N2956" s="455" t="n"/>
      <c r="O2956" s="455">
        <f>IF(W2956&lt;0,AI2956,I2956)</f>
        <v/>
      </c>
      <c r="P2956" s="455">
        <f>I2956-O2956</f>
        <v/>
      </c>
      <c r="Q2956" s="418" t="n"/>
      <c r="R2956" s="418" t="inlineStr">
        <is>
          <t>PTI2226224</t>
        </is>
      </c>
      <c r="S2956" s="418" t="inlineStr">
        <is>
          <t>PTI2226224</t>
        </is>
      </c>
      <c r="T2956" s="418">
        <f>R2956=S2956</f>
        <v/>
      </c>
      <c r="U2956" s="418">
        <f>AND(MONTH(F2956)=MONTH(Y2956), YEAR(F2956)=YEAR(Y2956))</f>
        <v/>
      </c>
      <c r="V2956" s="418">
        <f>AND(AC2956&lt;&gt;"", 'Company information'!D$4&lt;&gt;"", RIGHT(SUBSTITUTE(AC2956,"-",""),9)=RIGHT(SUBSTITUTE('Company information'!D$4,"-",""),9))</f>
        <v/>
      </c>
      <c r="W2956" s="418">
        <f>AI2956-I2956</f>
        <v/>
      </c>
      <c r="X2956" s="455" t="n"/>
      <c r="Y2956" s="419" t="n">
        <v>44914</v>
      </c>
      <c r="Z2956" s="418" t="inlineStr">
        <is>
          <t>PTI2226224</t>
        </is>
      </c>
      <c r="AA2956" s="418" t="inlineStr"/>
      <c r="AB2956" s="418" t="inlineStr">
        <is>
          <t>បុគ្គលជាប់អាករ</t>
        </is>
      </c>
      <c r="AC2956" s="418" t="inlineStr">
        <is>
          <t>L001-100067123</t>
        </is>
      </c>
      <c r="AD2956" s="418" t="inlineStr">
        <is>
          <t>រីឡាយអេប៊ល សូស អ៊ិនដាសស្រ្ទៀល (ខេមបូឌា)</t>
        </is>
      </c>
      <c r="AE2956" s="455" t="n">
        <v>294151</v>
      </c>
      <c r="AF2956" s="455" t="n">
        <v>267410</v>
      </c>
      <c r="AG2956" s="455" t="n">
        <v>0</v>
      </c>
      <c r="AH2956" s="455" t="n">
        <v>0</v>
      </c>
      <c r="AI2956" s="455" t="n">
        <v>26741</v>
      </c>
      <c r="AJ2956" s="455" t="n">
        <v>0</v>
      </c>
      <c r="AK2956" s="455" t="n">
        <v>0</v>
      </c>
      <c r="AL2956" s="455" t="n">
        <v>0</v>
      </c>
      <c r="AM2956" s="455" t="n">
        <v>0</v>
      </c>
      <c r="AN2956" s="455" t="n">
        <v>0</v>
      </c>
      <c r="AO2956" s="455" t="n">
        <v>0</v>
      </c>
      <c r="AP2956" s="455" t="n">
        <v>0</v>
      </c>
      <c r="AQ2956" s="455" t="n">
        <v>0</v>
      </c>
      <c r="AR2956" s="418" t="inlineStr"/>
      <c r="AS2956" s="418" t="inlineStr">
        <is>
          <t>ថ្លៃដឹកជញ្ជូន និងសេវា</t>
        </is>
      </c>
      <c r="AT2956" s="418" t="inlineStr">
        <is>
          <t>បានប្រកាសពន្ធ</t>
        </is>
      </c>
    </row>
    <row r="2957">
      <c r="A2957" s="417" t="n">
        <v>2948</v>
      </c>
      <c r="B2957" s="418" t="inlineStr">
        <is>
          <t>Mattresses and pillows</t>
        </is>
      </c>
      <c r="C2957" s="418" t="inlineStr">
        <is>
          <t>ឃឺន + ណាហ្គែល</t>
        </is>
      </c>
      <c r="D2957" s="418" t="inlineStr">
        <is>
          <t>L001-100045189</t>
        </is>
      </c>
      <c r="E2957" s="418" t="inlineStr">
        <is>
          <t>PTI2226226</t>
        </is>
      </c>
      <c r="F2957" s="419" t="n">
        <v>44914</v>
      </c>
      <c r="G2957" s="420" t="n">
        <v>26741</v>
      </c>
      <c r="H2957" s="418" t="n"/>
      <c r="I2957" s="455" t="n">
        <v>26741</v>
      </c>
      <c r="J2957" s="418">
        <f>IF(L2957&lt;&gt;"",L2957,K2957)</f>
        <v/>
      </c>
      <c r="K2957" s="418">
        <f>IF(AND(T2957=TRUE, U2957=TRUE, V2957=TRUE), IF(W2957&lt;-0.05, "អនុញ្ញាត (អ្នកផ្គត់ផ្គង់ប្រកាសខ្វះ)", "បានប្រកាស (អនុញ្ញាត)"), IF(AND(T2957=FALSE, U2957=FALSE, V2957=FALSE), "ព្យួរទុក (មិនមានទិន្នន័យ)", "ប្រកាសខុស (ព្យួរទុក)"))</f>
        <v/>
      </c>
      <c r="L2957" s="418" t="inlineStr"/>
      <c r="M2957" s="418" t="inlineStr"/>
      <c r="N2957" s="455" t="n"/>
      <c r="O2957" s="455">
        <f>IF(W2957&lt;0,AI2957,I2957)</f>
        <v/>
      </c>
      <c r="P2957" s="455">
        <f>I2957-O2957</f>
        <v/>
      </c>
      <c r="Q2957" s="418" t="n"/>
      <c r="R2957" s="418" t="inlineStr">
        <is>
          <t>PTI2226226</t>
        </is>
      </c>
      <c r="S2957" s="418" t="inlineStr">
        <is>
          <t>PTI2226226</t>
        </is>
      </c>
      <c r="T2957" s="418">
        <f>R2957=S2957</f>
        <v/>
      </c>
      <c r="U2957" s="418">
        <f>AND(MONTH(F2957)=MONTH(Y2957), YEAR(F2957)=YEAR(Y2957))</f>
        <v/>
      </c>
      <c r="V2957" s="418">
        <f>AND(AC2957&lt;&gt;"", 'Company information'!D$4&lt;&gt;"", RIGHT(SUBSTITUTE(AC2957,"-",""),9)=RIGHT(SUBSTITUTE('Company information'!D$4,"-",""),9))</f>
        <v/>
      </c>
      <c r="W2957" s="418">
        <f>AI2957-I2957</f>
        <v/>
      </c>
      <c r="X2957" s="455" t="n"/>
      <c r="Y2957" s="419" t="n">
        <v>44914</v>
      </c>
      <c r="Z2957" s="418" t="inlineStr">
        <is>
          <t>PTI2226226</t>
        </is>
      </c>
      <c r="AA2957" s="418" t="inlineStr"/>
      <c r="AB2957" s="418" t="inlineStr">
        <is>
          <t>បុគ្គលជាប់អាករ</t>
        </is>
      </c>
      <c r="AC2957" s="418" t="inlineStr">
        <is>
          <t>L001-100067123</t>
        </is>
      </c>
      <c r="AD2957" s="418" t="inlineStr">
        <is>
          <t>រីឡាយអេប៊ល សូស អ៊ិនដាសស្រ្ទៀល (ខេមបូឌា)</t>
        </is>
      </c>
      <c r="AE2957" s="455" t="n">
        <v>294151</v>
      </c>
      <c r="AF2957" s="455" t="n">
        <v>267410</v>
      </c>
      <c r="AG2957" s="455" t="n">
        <v>0</v>
      </c>
      <c r="AH2957" s="455" t="n">
        <v>0</v>
      </c>
      <c r="AI2957" s="455" t="n">
        <v>26741</v>
      </c>
      <c r="AJ2957" s="455" t="n">
        <v>0</v>
      </c>
      <c r="AK2957" s="455" t="n">
        <v>0</v>
      </c>
      <c r="AL2957" s="455" t="n">
        <v>0</v>
      </c>
      <c r="AM2957" s="455" t="n">
        <v>0</v>
      </c>
      <c r="AN2957" s="455" t="n">
        <v>0</v>
      </c>
      <c r="AO2957" s="455" t="n">
        <v>0</v>
      </c>
      <c r="AP2957" s="455" t="n">
        <v>0</v>
      </c>
      <c r="AQ2957" s="455" t="n">
        <v>0</v>
      </c>
      <c r="AR2957" s="418" t="inlineStr"/>
      <c r="AS2957" s="418" t="inlineStr">
        <is>
          <t>ថ្លៃដឹកជញ្ជូន និងសេវា</t>
        </is>
      </c>
      <c r="AT2957" s="418" t="inlineStr">
        <is>
          <t>បានប្រកាសពន្ធ</t>
        </is>
      </c>
    </row>
    <row r="2958">
      <c r="A2958" s="417" t="n">
        <v>2949</v>
      </c>
      <c r="B2958" s="418" t="inlineStr">
        <is>
          <t>Stationery</t>
        </is>
      </c>
      <c r="C2958" s="418" t="inlineStr">
        <is>
          <t>ឃឺន + ណាហ្គែល</t>
        </is>
      </c>
      <c r="D2958" s="418" t="inlineStr">
        <is>
          <t>L001-100045189</t>
        </is>
      </c>
      <c r="E2958" s="418" t="inlineStr">
        <is>
          <t>PTI2226213</t>
        </is>
      </c>
      <c r="F2958" s="419" t="n">
        <v>44914</v>
      </c>
      <c r="G2958" s="420" t="n">
        <v>26741</v>
      </c>
      <c r="H2958" s="418" t="n"/>
      <c r="I2958" s="455" t="n">
        <v>26741</v>
      </c>
      <c r="J2958" s="418">
        <f>IF(L2958&lt;&gt;"",L2958,K2958)</f>
        <v/>
      </c>
      <c r="K2958" s="418">
        <f>IF(AND(T2958=TRUE, U2958=TRUE, V2958=TRUE), IF(W2958&lt;-0.05, "អនុញ្ញាត (អ្នកផ្គត់ផ្គង់ប្រកាសខ្វះ)", "បានប្រកាស (អនុញ្ញាត)"), IF(AND(T2958=FALSE, U2958=FALSE, V2958=FALSE), "ព្យួរទុក (មិនមានទិន្នន័យ)", "ប្រកាសខុស (ព្យួរទុក)"))</f>
        <v/>
      </c>
      <c r="L2958" s="418" t="inlineStr"/>
      <c r="M2958" s="418" t="inlineStr"/>
      <c r="N2958" s="455" t="n"/>
      <c r="O2958" s="455">
        <f>IF(W2958&lt;0,AI2958,I2958)</f>
        <v/>
      </c>
      <c r="P2958" s="455">
        <f>I2958-O2958</f>
        <v/>
      </c>
      <c r="Q2958" s="418" t="n"/>
      <c r="R2958" s="418" t="inlineStr">
        <is>
          <t>PTI2226213</t>
        </is>
      </c>
      <c r="S2958" s="418" t="inlineStr">
        <is>
          <t>PTI2226213</t>
        </is>
      </c>
      <c r="T2958" s="418">
        <f>R2958=S2958</f>
        <v/>
      </c>
      <c r="U2958" s="418">
        <f>AND(MONTH(F2958)=MONTH(Y2958), YEAR(F2958)=YEAR(Y2958))</f>
        <v/>
      </c>
      <c r="V2958" s="418">
        <f>AND(AC2958&lt;&gt;"", 'Company information'!D$4&lt;&gt;"", RIGHT(SUBSTITUTE(AC2958,"-",""),9)=RIGHT(SUBSTITUTE('Company information'!D$4,"-",""),9))</f>
        <v/>
      </c>
      <c r="W2958" s="418">
        <f>AI2958-I2958</f>
        <v/>
      </c>
      <c r="X2958" s="455" t="n"/>
      <c r="Y2958" s="419" t="n">
        <v>44914</v>
      </c>
      <c r="Z2958" s="418" t="inlineStr">
        <is>
          <t>PTI2226213</t>
        </is>
      </c>
      <c r="AA2958" s="418" t="inlineStr"/>
      <c r="AB2958" s="418" t="inlineStr">
        <is>
          <t>បុគ្គលជាប់អាករ</t>
        </is>
      </c>
      <c r="AC2958" s="418" t="inlineStr">
        <is>
          <t>L001-100067123</t>
        </is>
      </c>
      <c r="AD2958" s="418" t="inlineStr">
        <is>
          <t>រីឡាយអេប៊ល សូស អ៊ិនដាសស្រ្ទៀល (ខេមបូឌា)</t>
        </is>
      </c>
      <c r="AE2958" s="455" t="n">
        <v>294151</v>
      </c>
      <c r="AF2958" s="455" t="n">
        <v>267410</v>
      </c>
      <c r="AG2958" s="455" t="n">
        <v>0</v>
      </c>
      <c r="AH2958" s="455" t="n">
        <v>0</v>
      </c>
      <c r="AI2958" s="455" t="n">
        <v>26741</v>
      </c>
      <c r="AJ2958" s="455" t="n">
        <v>0</v>
      </c>
      <c r="AK2958" s="455" t="n">
        <v>0</v>
      </c>
      <c r="AL2958" s="455" t="n">
        <v>0</v>
      </c>
      <c r="AM2958" s="455" t="n">
        <v>0</v>
      </c>
      <c r="AN2958" s="455" t="n">
        <v>0</v>
      </c>
      <c r="AO2958" s="455" t="n">
        <v>0</v>
      </c>
      <c r="AP2958" s="455" t="n">
        <v>0</v>
      </c>
      <c r="AQ2958" s="455" t="n">
        <v>0</v>
      </c>
      <c r="AR2958" s="418" t="inlineStr"/>
      <c r="AS2958" s="418" t="inlineStr">
        <is>
          <t>ថ្លៃដឹកជញ្ជូន និងសេវា</t>
        </is>
      </c>
      <c r="AT2958" s="418" t="inlineStr">
        <is>
          <t>បានប្រកាសពន្ធ</t>
        </is>
      </c>
    </row>
    <row r="2959">
      <c r="A2959" s="417" t="n">
        <v>2950</v>
      </c>
      <c r="B2959" s="418" t="inlineStr">
        <is>
          <t>TV MV and Installation Fee 100$</t>
        </is>
      </c>
      <c r="C2959" s="418" t="inlineStr">
        <is>
          <t>ឃឺន + ណាហ្គែល</t>
        </is>
      </c>
      <c r="D2959" s="418" t="inlineStr">
        <is>
          <t>L001-100045189</t>
        </is>
      </c>
      <c r="E2959" s="418" t="inlineStr">
        <is>
          <t>PTI2226334</t>
        </is>
      </c>
      <c r="F2959" s="419" t="n">
        <v>44915</v>
      </c>
      <c r="G2959" s="420" t="n">
        <v>112156</v>
      </c>
      <c r="H2959" s="418" t="n"/>
      <c r="I2959" s="455" t="n">
        <v>112156</v>
      </c>
      <c r="J2959" s="418">
        <f>IF(L2959&lt;&gt;"",L2959,K2959)</f>
        <v/>
      </c>
      <c r="K2959" s="418">
        <f>IF(AND(T2959=TRUE, U2959=TRUE, V2959=TRUE), IF(W2959&lt;-0.05, "អនុញ្ញាត (អ្នកផ្គត់ផ្គង់ប្រកាសខ្វះ)", "បានប្រកាស (អនុញ្ញាត)"), IF(AND(T2959=FALSE, U2959=FALSE, V2959=FALSE), "ព្យួរទុក (មិនមានទិន្នន័យ)", "ប្រកាសខុស (ព្យួរទុក)"))</f>
        <v/>
      </c>
      <c r="L2959" s="418" t="inlineStr"/>
      <c r="M2959" s="418" t="inlineStr"/>
      <c r="N2959" s="455" t="n"/>
      <c r="O2959" s="455">
        <f>IF(W2959&lt;0,AI2959,I2959)</f>
        <v/>
      </c>
      <c r="P2959" s="455">
        <f>I2959-O2959</f>
        <v/>
      </c>
      <c r="Q2959" s="418" t="n"/>
      <c r="R2959" s="418" t="inlineStr">
        <is>
          <t>PTI2226334</t>
        </is>
      </c>
      <c r="S2959" s="418" t="inlineStr">
        <is>
          <t>PTI2226334</t>
        </is>
      </c>
      <c r="T2959" s="418">
        <f>R2959=S2959</f>
        <v/>
      </c>
      <c r="U2959" s="418">
        <f>AND(MONTH(F2959)=MONTH(Y2959), YEAR(F2959)=YEAR(Y2959))</f>
        <v/>
      </c>
      <c r="V2959" s="418">
        <f>AND(AC2959&lt;&gt;"", 'Company information'!D$4&lt;&gt;"", RIGHT(SUBSTITUTE(AC2959,"-",""),9)=RIGHT(SUBSTITUTE('Company information'!D$4,"-",""),9))</f>
        <v/>
      </c>
      <c r="W2959" s="418">
        <f>AI2959-I2959</f>
        <v/>
      </c>
      <c r="X2959" s="455" t="n"/>
      <c r="Y2959" s="419" t="n">
        <v>44915</v>
      </c>
      <c r="Z2959" s="418" t="inlineStr">
        <is>
          <t>PTI2226334</t>
        </is>
      </c>
      <c r="AA2959" s="418" t="inlineStr"/>
      <c r="AB2959" s="418" t="inlineStr">
        <is>
          <t>បុគ្គលជាប់អាករ</t>
        </is>
      </c>
      <c r="AC2959" s="418" t="inlineStr">
        <is>
          <t>L001-100067123</t>
        </is>
      </c>
      <c r="AD2959" s="418" t="inlineStr">
        <is>
          <t>រីឡាយអេប៊ល សូស អ៊ិនដាសស្រ្ទៀល (ខេមបូឌា)</t>
        </is>
      </c>
      <c r="AE2959" s="455" t="n">
        <v>1264581</v>
      </c>
      <c r="AF2959" s="455" t="n">
        <v>1121562</v>
      </c>
      <c r="AG2959" s="455" t="n">
        <v>30863</v>
      </c>
      <c r="AH2959" s="455" t="n">
        <v>0</v>
      </c>
      <c r="AI2959" s="455" t="n">
        <v>112156</v>
      </c>
      <c r="AJ2959" s="455" t="n">
        <v>0</v>
      </c>
      <c r="AK2959" s="455" t="n">
        <v>0</v>
      </c>
      <c r="AL2959" s="455" t="n">
        <v>0</v>
      </c>
      <c r="AM2959" s="455" t="n">
        <v>0</v>
      </c>
      <c r="AN2959" s="455" t="n">
        <v>0</v>
      </c>
      <c r="AO2959" s="455" t="n">
        <v>0</v>
      </c>
      <c r="AP2959" s="455" t="n">
        <v>0</v>
      </c>
      <c r="AQ2959" s="455" t="n">
        <v>0</v>
      </c>
      <c r="AR2959" s="418" t="inlineStr"/>
      <c r="AS2959" s="418" t="inlineStr">
        <is>
          <t>ថ្លៃដឹកជញ្ជូន និងសេវា</t>
        </is>
      </c>
      <c r="AT2959" s="418" t="inlineStr">
        <is>
          <t>បានប្រកាសពន្ធ</t>
        </is>
      </c>
    </row>
    <row r="2960">
      <c r="A2960" s="417" t="n">
        <v>2951</v>
      </c>
      <c r="B2960" s="418" t="inlineStr">
        <is>
          <t>Transfer charge</t>
        </is>
      </c>
      <c r="C2960" s="418" t="inlineStr">
        <is>
          <t>ឥណ្ឌូ-ត្រេនស៍ ឡូជីស្ទីក (ខេមបូឌា)</t>
        </is>
      </c>
      <c r="D2960" s="418" t="inlineStr">
        <is>
          <t>L001-104004797</t>
        </is>
      </c>
      <c r="E2960" s="418" t="inlineStr">
        <is>
          <t>02835</t>
        </is>
      </c>
      <c r="F2960" s="419" t="n">
        <v>44916</v>
      </c>
      <c r="G2960" s="420" t="n">
        <v>30870</v>
      </c>
      <c r="H2960" s="418" t="n"/>
      <c r="I2960" s="455" t="n">
        <v>30870</v>
      </c>
      <c r="J2960" s="418">
        <f>IF(L2960&lt;&gt;"",L2960,K2960)</f>
        <v/>
      </c>
      <c r="K2960" s="418">
        <f>IF(AND(T2960=TRUE, U2960=TRUE, V2960=TRUE), IF(W2960&lt;-0.05, "អនុញ្ញាត (អ្នកផ្គត់ផ្គង់ប្រកាសខ្វះ)", "បានប្រកាស (អនុញ្ញាត)"), IF(AND(T2960=FALSE, U2960=FALSE, V2960=FALSE), "ព្យួរទុក (មិនមានទិន្នន័យ)", "ប្រកាសខុស (ព្យួរទុក)"))</f>
        <v/>
      </c>
      <c r="L2960" s="418" t="inlineStr"/>
      <c r="M2960" s="418" t="inlineStr"/>
      <c r="N2960" s="455" t="n"/>
      <c r="O2960" s="455">
        <f>IF(W2960&lt;0,AI2960,I2960)</f>
        <v/>
      </c>
      <c r="P2960" s="455">
        <f>I2960-O2960</f>
        <v/>
      </c>
      <c r="Q2960" s="418" t="n"/>
      <c r="R2960" s="418" t="inlineStr">
        <is>
          <t>02835</t>
        </is>
      </c>
      <c r="S2960" s="418" t="inlineStr">
        <is>
          <t>02835</t>
        </is>
      </c>
      <c r="T2960" s="418">
        <f>R2960=S2960</f>
        <v/>
      </c>
      <c r="U2960" s="418">
        <f>AND(MONTH(F2960)=MONTH(Y2960), YEAR(F2960)=YEAR(Y2960))</f>
        <v/>
      </c>
      <c r="V2960" s="418">
        <f>AND(AC2960&lt;&gt;"", 'Company information'!D$4&lt;&gt;"", RIGHT(SUBSTITUTE(AC2960,"-",""),9)=RIGHT(SUBSTITUTE('Company information'!D$4,"-",""),9))</f>
        <v/>
      </c>
      <c r="W2960" s="418">
        <f>AI2960-I2960</f>
        <v/>
      </c>
      <c r="X2960" s="455" t="n"/>
      <c r="Y2960" s="419" t="n">
        <v>44916</v>
      </c>
      <c r="Z2960" s="418" t="inlineStr">
        <is>
          <t>02835</t>
        </is>
      </c>
      <c r="AA2960" s="418" t="inlineStr"/>
      <c r="AB2960" s="418" t="inlineStr">
        <is>
          <t>បុគ្គលជាប់អាករ</t>
        </is>
      </c>
      <c r="AC2960" s="418" t="inlineStr">
        <is>
          <t>L001-100067123</t>
        </is>
      </c>
      <c r="AD2960" s="418" t="inlineStr">
        <is>
          <t>រីឡាយអេប៊ល សូស អ៊ិនដាសស្រ្ទៀល (ខេមបូឌា)</t>
        </is>
      </c>
      <c r="AE2960" s="455" t="n">
        <v>339570</v>
      </c>
      <c r="AF2960" s="455" t="n">
        <v>308700</v>
      </c>
      <c r="AG2960" s="455" t="n">
        <v>0</v>
      </c>
      <c r="AH2960" s="455" t="n">
        <v>0</v>
      </c>
      <c r="AI2960" s="455" t="n">
        <v>30870</v>
      </c>
      <c r="AJ2960" s="455" t="n">
        <v>0</v>
      </c>
      <c r="AK2960" s="455" t="n">
        <v>0</v>
      </c>
      <c r="AL2960" s="455" t="n">
        <v>0</v>
      </c>
      <c r="AM2960" s="455" t="n">
        <v>0</v>
      </c>
      <c r="AN2960" s="455" t="n">
        <v>0</v>
      </c>
      <c r="AO2960" s="455" t="n">
        <v>0</v>
      </c>
      <c r="AP2960" s="455" t="n">
        <v>0</v>
      </c>
      <c r="AQ2960" s="455" t="n">
        <v>0</v>
      </c>
      <c r="AR2960" s="418" t="inlineStr"/>
      <c r="AS2960" s="418" t="inlineStr">
        <is>
          <t>ថ្លៃ Handing / Handing fee</t>
        </is>
      </c>
      <c r="AT2960" s="418" t="inlineStr">
        <is>
          <t>បានប្រកាសពន្ធ</t>
        </is>
      </c>
    </row>
    <row r="2961">
      <c r="A2961" s="417" t="n">
        <v>2952</v>
      </c>
      <c r="B2961" s="418" t="inlineStr">
        <is>
          <t>Motor</t>
        </is>
      </c>
      <c r="C2961" s="418" t="inlineStr">
        <is>
          <t>ឥណ្ឌូ-ត្រេនស៍ ឡូជីស្ទីក (ខេមបូឌា)</t>
        </is>
      </c>
      <c r="D2961" s="418" t="inlineStr">
        <is>
          <t>L001-104004797</t>
        </is>
      </c>
      <c r="E2961" s="418" t="inlineStr">
        <is>
          <t>02834</t>
        </is>
      </c>
      <c r="F2961" s="419" t="n">
        <v>44916</v>
      </c>
      <c r="G2961" s="420" t="n">
        <v>30870</v>
      </c>
      <c r="H2961" s="418" t="n"/>
      <c r="I2961" s="455" t="n">
        <v>30870</v>
      </c>
      <c r="J2961" s="418">
        <f>IF(L2961&lt;&gt;"",L2961,K2961)</f>
        <v/>
      </c>
      <c r="K2961" s="418">
        <f>IF(AND(T2961=TRUE, U2961=TRUE, V2961=TRUE), IF(W2961&lt;-0.05, "អនុញ្ញាត (អ្នកផ្គត់ផ្គង់ប្រកាសខ្វះ)", "បានប្រកាស (អនុញ្ញាត)"), IF(AND(T2961=FALSE, U2961=FALSE, V2961=FALSE), "ព្យួរទុក (មិនមានទិន្នន័យ)", "ប្រកាសខុស (ព្យួរទុក)"))</f>
        <v/>
      </c>
      <c r="L2961" s="418" t="inlineStr"/>
      <c r="M2961" s="418" t="inlineStr"/>
      <c r="N2961" s="455" t="n"/>
      <c r="O2961" s="455">
        <f>IF(W2961&lt;0,AI2961,I2961)</f>
        <v/>
      </c>
      <c r="P2961" s="455">
        <f>I2961-O2961</f>
        <v/>
      </c>
      <c r="Q2961" s="418" t="n"/>
      <c r="R2961" s="418" t="inlineStr">
        <is>
          <t>02834</t>
        </is>
      </c>
      <c r="S2961" s="418" t="inlineStr">
        <is>
          <t>02834</t>
        </is>
      </c>
      <c r="T2961" s="418">
        <f>R2961=S2961</f>
        <v/>
      </c>
      <c r="U2961" s="418">
        <f>AND(MONTH(F2961)=MONTH(Y2961), YEAR(F2961)=YEAR(Y2961))</f>
        <v/>
      </c>
      <c r="V2961" s="418">
        <f>AND(AC2961&lt;&gt;"", 'Company information'!D$4&lt;&gt;"", RIGHT(SUBSTITUTE(AC2961,"-",""),9)=RIGHT(SUBSTITUTE('Company information'!D$4,"-",""),9))</f>
        <v/>
      </c>
      <c r="W2961" s="418">
        <f>AI2961-I2961</f>
        <v/>
      </c>
      <c r="X2961" s="455" t="n"/>
      <c r="Y2961" s="419" t="n">
        <v>44916</v>
      </c>
      <c r="Z2961" s="418" t="inlineStr">
        <is>
          <t>02834</t>
        </is>
      </c>
      <c r="AA2961" s="418" t="inlineStr"/>
      <c r="AB2961" s="418" t="inlineStr">
        <is>
          <t>បុគ្គលជាប់អាករ</t>
        </is>
      </c>
      <c r="AC2961" s="418" t="inlineStr">
        <is>
          <t>L001-100067123</t>
        </is>
      </c>
      <c r="AD2961" s="418" t="inlineStr">
        <is>
          <t>រីឡាយអេប៊ល សូស អ៊ិនដាសស្រ្ទៀល (ខេមបូឌា)</t>
        </is>
      </c>
      <c r="AE2961" s="455" t="n">
        <v>339570</v>
      </c>
      <c r="AF2961" s="455" t="n">
        <v>308700</v>
      </c>
      <c r="AG2961" s="455" t="n">
        <v>0</v>
      </c>
      <c r="AH2961" s="455" t="n">
        <v>0</v>
      </c>
      <c r="AI2961" s="455" t="n">
        <v>30870</v>
      </c>
      <c r="AJ2961" s="455" t="n">
        <v>0</v>
      </c>
      <c r="AK2961" s="455" t="n">
        <v>0</v>
      </c>
      <c r="AL2961" s="455" t="n">
        <v>0</v>
      </c>
      <c r="AM2961" s="455" t="n">
        <v>0</v>
      </c>
      <c r="AN2961" s="455" t="n">
        <v>0</v>
      </c>
      <c r="AO2961" s="455" t="n">
        <v>0</v>
      </c>
      <c r="AP2961" s="455" t="n">
        <v>0</v>
      </c>
      <c r="AQ2961" s="455" t="n">
        <v>0</v>
      </c>
      <c r="AR2961" s="418" t="inlineStr"/>
      <c r="AS2961" s="418" t="inlineStr">
        <is>
          <t>ថ្លៃ Handing / Handing fee</t>
        </is>
      </c>
      <c r="AT2961" s="418" t="inlineStr">
        <is>
          <t>បានប្រកាសពន្ធ</t>
        </is>
      </c>
    </row>
    <row r="2962">
      <c r="A2962" s="417" t="n">
        <v>2953</v>
      </c>
      <c r="B2962" s="418" t="inlineStr">
        <is>
          <t>Iron</t>
        </is>
      </c>
      <c r="C2962" s="418" t="inlineStr">
        <is>
          <t>ឥណ្ឌូ-ត្រេនស៍ ឡូជីស្ទីក (ខេមបូឌា)</t>
        </is>
      </c>
      <c r="D2962" s="418" t="inlineStr">
        <is>
          <t>L001-104004797</t>
        </is>
      </c>
      <c r="E2962" s="418" t="inlineStr">
        <is>
          <t>02829</t>
        </is>
      </c>
      <c r="F2962" s="419" t="n">
        <v>44916</v>
      </c>
      <c r="G2962" s="420" t="n">
        <v>30870</v>
      </c>
      <c r="H2962" s="418" t="n"/>
      <c r="I2962" s="455" t="n">
        <v>30870</v>
      </c>
      <c r="J2962" s="418">
        <f>IF(L2962&lt;&gt;"",L2962,K2962)</f>
        <v/>
      </c>
      <c r="K2962" s="418">
        <f>IF(AND(T2962=TRUE, U2962=TRUE, V2962=TRUE), IF(W2962&lt;-0.05, "អនុញ្ញាត (អ្នកផ្គត់ផ្គង់ប្រកាសខ្វះ)", "បានប្រកាស (អនុញ្ញាត)"), IF(AND(T2962=FALSE, U2962=FALSE, V2962=FALSE), "ព្យួរទុក (មិនមានទិន្នន័យ)", "ប្រកាសខុស (ព្យួរទុក)"))</f>
        <v/>
      </c>
      <c r="L2962" s="418" t="inlineStr"/>
      <c r="M2962" s="418" t="inlineStr"/>
      <c r="N2962" s="455" t="n"/>
      <c r="O2962" s="455">
        <f>IF(W2962&lt;0,AI2962,I2962)</f>
        <v/>
      </c>
      <c r="P2962" s="455">
        <f>I2962-O2962</f>
        <v/>
      </c>
      <c r="Q2962" s="418" t="n"/>
      <c r="R2962" s="418" t="inlineStr">
        <is>
          <t>02829</t>
        </is>
      </c>
      <c r="S2962" s="418" t="inlineStr">
        <is>
          <t>02829</t>
        </is>
      </c>
      <c r="T2962" s="418">
        <f>R2962=S2962</f>
        <v/>
      </c>
      <c r="U2962" s="418">
        <f>AND(MONTH(F2962)=MONTH(Y2962), YEAR(F2962)=YEAR(Y2962))</f>
        <v/>
      </c>
      <c r="V2962" s="418">
        <f>AND(AC2962&lt;&gt;"", 'Company information'!D$4&lt;&gt;"", RIGHT(SUBSTITUTE(AC2962,"-",""),9)=RIGHT(SUBSTITUTE('Company information'!D$4,"-",""),9))</f>
        <v/>
      </c>
      <c r="W2962" s="418">
        <f>AI2962-I2962</f>
        <v/>
      </c>
      <c r="X2962" s="455" t="n"/>
      <c r="Y2962" s="419" t="n">
        <v>44916</v>
      </c>
      <c r="Z2962" s="418" t="inlineStr">
        <is>
          <t>02829</t>
        </is>
      </c>
      <c r="AA2962" s="418" t="inlineStr"/>
      <c r="AB2962" s="418" t="inlineStr">
        <is>
          <t>បុគ្គលជាប់អាករ</t>
        </is>
      </c>
      <c r="AC2962" s="418" t="inlineStr">
        <is>
          <t>L001-100067123</t>
        </is>
      </c>
      <c r="AD2962" s="418" t="inlineStr">
        <is>
          <t>រីឡាយអេប៊ល សូស អ៊ិនដាសស្រ្ទៀល (ខេមបូឌា)</t>
        </is>
      </c>
      <c r="AE2962" s="455" t="n">
        <v>339570</v>
      </c>
      <c r="AF2962" s="455" t="n">
        <v>308700</v>
      </c>
      <c r="AG2962" s="455" t="n">
        <v>0</v>
      </c>
      <c r="AH2962" s="455" t="n">
        <v>0</v>
      </c>
      <c r="AI2962" s="455" t="n">
        <v>30870</v>
      </c>
      <c r="AJ2962" s="455" t="n">
        <v>0</v>
      </c>
      <c r="AK2962" s="455" t="n">
        <v>0</v>
      </c>
      <c r="AL2962" s="455" t="n">
        <v>0</v>
      </c>
      <c r="AM2962" s="455" t="n">
        <v>0</v>
      </c>
      <c r="AN2962" s="455" t="n">
        <v>0</v>
      </c>
      <c r="AO2962" s="455" t="n">
        <v>0</v>
      </c>
      <c r="AP2962" s="455" t="n">
        <v>0</v>
      </c>
      <c r="AQ2962" s="455" t="n">
        <v>0</v>
      </c>
      <c r="AR2962" s="418" t="inlineStr"/>
      <c r="AS2962" s="418" t="inlineStr">
        <is>
          <t>ថ្លៃ Handing / Handing fee</t>
        </is>
      </c>
      <c r="AT2962" s="418" t="inlineStr">
        <is>
          <t>បានប្រកាសពន្ធ</t>
        </is>
      </c>
    </row>
    <row r="2963">
      <c r="A2963" s="417" t="n">
        <v>2954</v>
      </c>
      <c r="B2963" s="418" t="inlineStr">
        <is>
          <t>Medicine</t>
        </is>
      </c>
      <c r="C2963" s="418" t="inlineStr">
        <is>
          <t>ឥណ្ឌូ-ត្រេនស៍ ឡូជីស្ទីក (ខេមបូឌា)</t>
        </is>
      </c>
      <c r="D2963" s="418" t="inlineStr">
        <is>
          <t>L001-104004797</t>
        </is>
      </c>
      <c r="E2963" s="418" t="inlineStr">
        <is>
          <t>02828</t>
        </is>
      </c>
      <c r="F2963" s="419" t="n">
        <v>44916</v>
      </c>
      <c r="G2963" s="420" t="n">
        <v>30870</v>
      </c>
      <c r="H2963" s="418" t="n"/>
      <c r="I2963" s="455" t="n">
        <v>30870</v>
      </c>
      <c r="J2963" s="418">
        <f>IF(L2963&lt;&gt;"",L2963,K2963)</f>
        <v/>
      </c>
      <c r="K2963" s="418">
        <f>IF(AND(T2963=TRUE, U2963=TRUE, V2963=TRUE), IF(W2963&lt;-0.05, "អនុញ្ញាត (អ្នកផ្គត់ផ្គង់ប្រកាសខ្វះ)", "បានប្រកាស (អនុញ្ញាត)"), IF(AND(T2963=FALSE, U2963=FALSE, V2963=FALSE), "ព្យួរទុក (មិនមានទិន្នន័យ)", "ប្រកាសខុស (ព្យួរទុក)"))</f>
        <v/>
      </c>
      <c r="L2963" s="418" t="inlineStr"/>
      <c r="M2963" s="418" t="inlineStr"/>
      <c r="N2963" s="455" t="n"/>
      <c r="O2963" s="455">
        <f>IF(W2963&lt;0,AI2963,I2963)</f>
        <v/>
      </c>
      <c r="P2963" s="455">
        <f>I2963-O2963</f>
        <v/>
      </c>
      <c r="Q2963" s="418" t="n"/>
      <c r="R2963" s="418" t="inlineStr">
        <is>
          <t>02828</t>
        </is>
      </c>
      <c r="S2963" s="418" t="inlineStr">
        <is>
          <t>02828</t>
        </is>
      </c>
      <c r="T2963" s="418">
        <f>R2963=S2963</f>
        <v/>
      </c>
      <c r="U2963" s="418">
        <f>AND(MONTH(F2963)=MONTH(Y2963), YEAR(F2963)=YEAR(Y2963))</f>
        <v/>
      </c>
      <c r="V2963" s="418">
        <f>AND(AC2963&lt;&gt;"", 'Company information'!D$4&lt;&gt;"", RIGHT(SUBSTITUTE(AC2963,"-",""),9)=RIGHT(SUBSTITUTE('Company information'!D$4,"-",""),9))</f>
        <v/>
      </c>
      <c r="W2963" s="418">
        <f>AI2963-I2963</f>
        <v/>
      </c>
      <c r="X2963" s="455" t="n"/>
      <c r="Y2963" s="419" t="n">
        <v>44916</v>
      </c>
      <c r="Z2963" s="418" t="inlineStr">
        <is>
          <t>02828</t>
        </is>
      </c>
      <c r="AA2963" s="418" t="inlineStr"/>
      <c r="AB2963" s="418" t="inlineStr">
        <is>
          <t>បុគ្គលជាប់អាករ</t>
        </is>
      </c>
      <c r="AC2963" s="418" t="inlineStr">
        <is>
          <t>L001-100067123</t>
        </is>
      </c>
      <c r="AD2963" s="418" t="inlineStr">
        <is>
          <t>រីឡាយអេប៊ល សូស អ៊ិនដាសស្រ្ទៀល (ខេមបូឌា)</t>
        </is>
      </c>
      <c r="AE2963" s="455" t="n">
        <v>339570</v>
      </c>
      <c r="AF2963" s="455" t="n">
        <v>308700</v>
      </c>
      <c r="AG2963" s="455" t="n">
        <v>0</v>
      </c>
      <c r="AH2963" s="455" t="n">
        <v>0</v>
      </c>
      <c r="AI2963" s="455" t="n">
        <v>30870</v>
      </c>
      <c r="AJ2963" s="455" t="n">
        <v>0</v>
      </c>
      <c r="AK2963" s="455" t="n">
        <v>0</v>
      </c>
      <c r="AL2963" s="455" t="n">
        <v>0</v>
      </c>
      <c r="AM2963" s="455" t="n">
        <v>0</v>
      </c>
      <c r="AN2963" s="455" t="n">
        <v>0</v>
      </c>
      <c r="AO2963" s="455" t="n">
        <v>0</v>
      </c>
      <c r="AP2963" s="455" t="n">
        <v>0</v>
      </c>
      <c r="AQ2963" s="455" t="n">
        <v>0</v>
      </c>
      <c r="AR2963" s="418" t="inlineStr"/>
      <c r="AS2963" s="418" t="inlineStr">
        <is>
          <t>ថ្លៃ Handing / Handing fee</t>
        </is>
      </c>
      <c r="AT2963" s="418" t="inlineStr">
        <is>
          <t>បានប្រកាសពន្ធ</t>
        </is>
      </c>
    </row>
    <row r="2964">
      <c r="A2964" s="417" t="n">
        <v>2955</v>
      </c>
      <c r="B2964" s="418" t="inlineStr">
        <is>
          <t>Medicine</t>
        </is>
      </c>
      <c r="C2964" s="418" t="inlineStr">
        <is>
          <t>ឥណ្ឌូ-ត្រេនស៍ ឡូជីស្ទីក (ខេមបូឌា)</t>
        </is>
      </c>
      <c r="D2964" s="418" t="inlineStr">
        <is>
          <t>L001-104004797</t>
        </is>
      </c>
      <c r="E2964" s="418" t="inlineStr">
        <is>
          <t>02780</t>
        </is>
      </c>
      <c r="F2964" s="419" t="n">
        <v>44911</v>
      </c>
      <c r="G2964" s="420" t="n">
        <v>141007</v>
      </c>
      <c r="H2964" s="418" t="n"/>
      <c r="I2964" s="455" t="n">
        <v>141007</v>
      </c>
      <c r="J2964" s="418">
        <f>IF(L2964&lt;&gt;"",L2964,K2964)</f>
        <v/>
      </c>
      <c r="K2964" s="418">
        <f>IF(AND(T2964=TRUE, U2964=TRUE, V2964=TRUE), IF(W2964&lt;-0.05, "អនុញ្ញាត (អ្នកផ្គត់ផ្គង់ប្រកាសខ្វះ)", "បានប្រកាស (អនុញ្ញាត)"), IF(AND(T2964=FALSE, U2964=FALSE, V2964=FALSE), "ព្យួរទុក (មិនមានទិន្នន័យ)", "ប្រកាសខុស (ព្យួរទុក)"))</f>
        <v/>
      </c>
      <c r="L2964" s="418" t="inlineStr"/>
      <c r="M2964" s="418" t="inlineStr"/>
      <c r="N2964" s="455" t="n"/>
      <c r="O2964" s="455">
        <f>IF(W2964&lt;0,AI2964,I2964)</f>
        <v/>
      </c>
      <c r="P2964" s="455">
        <f>I2964-O2964</f>
        <v/>
      </c>
      <c r="Q2964" s="418" t="n"/>
      <c r="R2964" s="418" t="inlineStr">
        <is>
          <t>02780</t>
        </is>
      </c>
      <c r="S2964" s="418" t="inlineStr">
        <is>
          <t>02780</t>
        </is>
      </c>
      <c r="T2964" s="418">
        <f>R2964=S2964</f>
        <v/>
      </c>
      <c r="U2964" s="418">
        <f>AND(MONTH(F2964)=MONTH(Y2964), YEAR(F2964)=YEAR(Y2964))</f>
        <v/>
      </c>
      <c r="V2964" s="418">
        <f>AND(AC2964&lt;&gt;"", 'Company information'!D$4&lt;&gt;"", RIGHT(SUBSTITUTE(AC2964,"-",""),9)=RIGHT(SUBSTITUTE('Company information'!D$4,"-",""),9))</f>
        <v/>
      </c>
      <c r="W2964" s="418">
        <f>AI2964-I2964</f>
        <v/>
      </c>
      <c r="X2964" s="455" t="n"/>
      <c r="Y2964" s="419" t="n">
        <v>44911</v>
      </c>
      <c r="Z2964" s="418" t="inlineStr">
        <is>
          <t>02780</t>
        </is>
      </c>
      <c r="AA2964" s="418" t="inlineStr"/>
      <c r="AB2964" s="418" t="inlineStr">
        <is>
          <t>បុគ្គលជាប់អាករ</t>
        </is>
      </c>
      <c r="AC2964" s="418" t="inlineStr">
        <is>
          <t>L001-100067123</t>
        </is>
      </c>
      <c r="AD2964" s="418" t="inlineStr">
        <is>
          <t>រីឡាយអេប៊ល សូស អ៊ិនដាសស្រ្ទៀល (ខេមបូឌា)</t>
        </is>
      </c>
      <c r="AE2964" s="455" t="n">
        <v>1551083</v>
      </c>
      <c r="AF2964" s="455" t="n">
        <v>1410075</v>
      </c>
      <c r="AG2964" s="455" t="n">
        <v>0</v>
      </c>
      <c r="AH2964" s="455" t="n">
        <v>0</v>
      </c>
      <c r="AI2964" s="455" t="n">
        <v>141008</v>
      </c>
      <c r="AJ2964" s="455" t="n">
        <v>0</v>
      </c>
      <c r="AK2964" s="455" t="n">
        <v>0</v>
      </c>
      <c r="AL2964" s="455" t="n">
        <v>0</v>
      </c>
      <c r="AM2964" s="455" t="n">
        <v>0</v>
      </c>
      <c r="AN2964" s="455" t="n">
        <v>0</v>
      </c>
      <c r="AO2964" s="455" t="n">
        <v>0</v>
      </c>
      <c r="AP2964" s="455" t="n">
        <v>0</v>
      </c>
      <c r="AQ2964" s="455" t="n">
        <v>0</v>
      </c>
      <c r="AR2964" s="418" t="inlineStr"/>
      <c r="AS2964" s="418" t="inlineStr">
        <is>
          <t>ថ្លៃឯកសារ /Document fee</t>
        </is>
      </c>
      <c r="AT2964" s="418" t="inlineStr">
        <is>
          <t>បានប្រកាសពន្ធ</t>
        </is>
      </c>
    </row>
    <row r="2965">
      <c r="A2965" s="417" t="n">
        <v>2956</v>
      </c>
      <c r="B2965" s="418" t="inlineStr">
        <is>
          <t>Lunch for Buyer LC</t>
        </is>
      </c>
      <c r="C2965" s="418" t="inlineStr">
        <is>
          <t>ឥណ្ឌូ-ត្រេនស៍ ឡូជីស្ទីក (ខេមបូឌា)</t>
        </is>
      </c>
      <c r="D2965" s="418" t="inlineStr">
        <is>
          <t>L001-104004797</t>
        </is>
      </c>
      <c r="E2965" s="418" t="inlineStr">
        <is>
          <t>02779</t>
        </is>
      </c>
      <c r="F2965" s="419" t="n">
        <v>44911</v>
      </c>
      <c r="G2965" s="420" t="n">
        <v>210222</v>
      </c>
      <c r="H2965" s="418" t="n"/>
      <c r="I2965" s="455" t="n">
        <v>210222</v>
      </c>
      <c r="J2965" s="418">
        <f>IF(L2965&lt;&gt;"",L2965,K2965)</f>
        <v/>
      </c>
      <c r="K2965" s="418">
        <f>IF(AND(T2965=TRUE, U2965=TRUE, V2965=TRUE), IF(W2965&lt;-0.05, "អនុញ្ញាត (អ្នកផ្គត់ផ្គង់ប្រកាសខ្វះ)", "បានប្រកាស (អនុញ្ញាត)"), IF(AND(T2965=FALSE, U2965=FALSE, V2965=FALSE), "ព្យួរទុក (មិនមានទិន្នន័យ)", "ប្រកាសខុស (ព្យួរទុក)"))</f>
        <v/>
      </c>
      <c r="L2965" s="418" t="inlineStr"/>
      <c r="M2965" s="418" t="inlineStr"/>
      <c r="N2965" s="455" t="n"/>
      <c r="O2965" s="455">
        <f>IF(W2965&lt;0,AI2965,I2965)</f>
        <v/>
      </c>
      <c r="P2965" s="455">
        <f>I2965-O2965</f>
        <v/>
      </c>
      <c r="Q2965" s="418" t="n"/>
      <c r="R2965" s="418" t="inlineStr">
        <is>
          <t>02779</t>
        </is>
      </c>
      <c r="S2965" s="418" t="inlineStr">
        <is>
          <t>02779</t>
        </is>
      </c>
      <c r="T2965" s="418">
        <f>R2965=S2965</f>
        <v/>
      </c>
      <c r="U2965" s="418">
        <f>AND(MONTH(F2965)=MONTH(Y2965), YEAR(F2965)=YEAR(Y2965))</f>
        <v/>
      </c>
      <c r="V2965" s="418">
        <f>AND(AC2965&lt;&gt;"", 'Company information'!D$4&lt;&gt;"", RIGHT(SUBSTITUTE(AC2965,"-",""),9)=RIGHT(SUBSTITUTE('Company information'!D$4,"-",""),9))</f>
        <v/>
      </c>
      <c r="W2965" s="418">
        <f>AI2965-I2965</f>
        <v/>
      </c>
      <c r="X2965" s="455" t="n"/>
      <c r="Y2965" s="419" t="n">
        <v>44911</v>
      </c>
      <c r="Z2965" s="418" t="inlineStr">
        <is>
          <t>02779</t>
        </is>
      </c>
      <c r="AA2965" s="418" t="inlineStr"/>
      <c r="AB2965" s="418" t="inlineStr">
        <is>
          <t>បុគ្គលជាប់អាករ</t>
        </is>
      </c>
      <c r="AC2965" s="418" t="inlineStr">
        <is>
          <t>L001-100067123</t>
        </is>
      </c>
      <c r="AD2965" s="418" t="inlineStr">
        <is>
          <t>រីឡាយអេប៊ល សូស អ៊ិនដាសស្រ្ទៀល (ខេមបូឌា)</t>
        </is>
      </c>
      <c r="AE2965" s="455" t="n">
        <v>2312439</v>
      </c>
      <c r="AF2965" s="455" t="n">
        <v>2102217</v>
      </c>
      <c r="AG2965" s="455" t="n">
        <v>0</v>
      </c>
      <c r="AH2965" s="455" t="n">
        <v>0</v>
      </c>
      <c r="AI2965" s="455" t="n">
        <v>210222</v>
      </c>
      <c r="AJ2965" s="455" t="n">
        <v>0</v>
      </c>
      <c r="AK2965" s="455" t="n">
        <v>0</v>
      </c>
      <c r="AL2965" s="455" t="n">
        <v>0</v>
      </c>
      <c r="AM2965" s="455" t="n">
        <v>0</v>
      </c>
      <c r="AN2965" s="455" t="n">
        <v>0</v>
      </c>
      <c r="AO2965" s="455" t="n">
        <v>0</v>
      </c>
      <c r="AP2965" s="455" t="n">
        <v>0</v>
      </c>
      <c r="AQ2965" s="455" t="n">
        <v>0</v>
      </c>
      <c r="AR2965" s="418" t="inlineStr"/>
      <c r="AS2965" s="418" t="inlineStr">
        <is>
          <t>ថ្លៃឯកសារ /Document fee</t>
        </is>
      </c>
      <c r="AT2965" s="418" t="inlineStr">
        <is>
          <t>បានប្រកាសពន្ធ</t>
        </is>
      </c>
    </row>
    <row r="2966">
      <c r="A2966" s="417" t="n">
        <v>2957</v>
      </c>
      <c r="B2966" s="418" t="inlineStr">
        <is>
          <t>Lunch for Buyer LC</t>
        </is>
      </c>
      <c r="C2966" s="418" t="inlineStr">
        <is>
          <t>ឥណ្ឌូ-ត្រេនស៍ ឡូជីស្ទីក (ខេមបូឌា)</t>
        </is>
      </c>
      <c r="D2966" s="418" t="inlineStr">
        <is>
          <t>L001-104004797</t>
        </is>
      </c>
      <c r="E2966" s="418" t="inlineStr">
        <is>
          <t>02770</t>
        </is>
      </c>
      <c r="F2966" s="419" t="n">
        <v>44911</v>
      </c>
      <c r="G2966" s="420" t="n">
        <v>588340</v>
      </c>
      <c r="H2966" s="418" t="n"/>
      <c r="I2966" s="455" t="n">
        <v>588340</v>
      </c>
      <c r="J2966" s="418">
        <f>IF(L2966&lt;&gt;"",L2966,K2966)</f>
        <v/>
      </c>
      <c r="K2966" s="418">
        <f>IF(AND(T2966=TRUE, U2966=TRUE, V2966=TRUE), IF(W2966&lt;-0.05, "អនុញ្ញាត (អ្នកផ្គត់ផ្គង់ប្រកាសខ្វះ)", "បានប្រកាស (អនុញ្ញាត)"), IF(AND(T2966=FALSE, U2966=FALSE, V2966=FALSE), "ព្យួរទុក (មិនមានទិន្នន័យ)", "ប្រកាសខុស (ព្យួរទុក)"))</f>
        <v/>
      </c>
      <c r="L2966" s="418" t="inlineStr"/>
      <c r="M2966" s="418" t="inlineStr"/>
      <c r="N2966" s="455" t="n"/>
      <c r="O2966" s="455">
        <f>IF(W2966&lt;0,AI2966,I2966)</f>
        <v/>
      </c>
      <c r="P2966" s="455">
        <f>I2966-O2966</f>
        <v/>
      </c>
      <c r="Q2966" s="418" t="n"/>
      <c r="R2966" s="418" t="inlineStr">
        <is>
          <t>02770</t>
        </is>
      </c>
      <c r="S2966" s="418" t="inlineStr">
        <is>
          <t>02770</t>
        </is>
      </c>
      <c r="T2966" s="418">
        <f>R2966=S2966</f>
        <v/>
      </c>
      <c r="U2966" s="418">
        <f>AND(MONTH(F2966)=MONTH(Y2966), YEAR(F2966)=YEAR(Y2966))</f>
        <v/>
      </c>
      <c r="V2966" s="418">
        <f>AND(AC2966&lt;&gt;"", 'Company information'!D$4&lt;&gt;"", RIGHT(SUBSTITUTE(AC2966,"-",""),9)=RIGHT(SUBSTITUTE('Company information'!D$4,"-",""),9))</f>
        <v/>
      </c>
      <c r="W2966" s="418">
        <f>AI2966-I2966</f>
        <v/>
      </c>
      <c r="X2966" s="455" t="n"/>
      <c r="Y2966" s="419" t="n">
        <v>44911</v>
      </c>
      <c r="Z2966" s="418" t="inlineStr">
        <is>
          <t>02770</t>
        </is>
      </c>
      <c r="AA2966" s="418" t="inlineStr"/>
      <c r="AB2966" s="418" t="inlineStr">
        <is>
          <t>បុគ្គលជាប់អាករ</t>
        </is>
      </c>
      <c r="AC2966" s="418" t="inlineStr">
        <is>
          <t>L001-100067123</t>
        </is>
      </c>
      <c r="AD2966" s="418" t="inlineStr">
        <is>
          <t>រីឡាយអេប៊ល សូស អ៊ិនដាសស្រ្ទៀល (ខេមបូឌា)</t>
        </is>
      </c>
      <c r="AE2966" s="455" t="n">
        <v>6471743</v>
      </c>
      <c r="AF2966" s="455" t="n">
        <v>5883403</v>
      </c>
      <c r="AG2966" s="455" t="n">
        <v>0</v>
      </c>
      <c r="AH2966" s="455" t="n">
        <v>0</v>
      </c>
      <c r="AI2966" s="455" t="n">
        <v>588340</v>
      </c>
      <c r="AJ2966" s="455" t="n">
        <v>0</v>
      </c>
      <c r="AK2966" s="455" t="n">
        <v>0</v>
      </c>
      <c r="AL2966" s="455" t="n">
        <v>0</v>
      </c>
      <c r="AM2966" s="455" t="n">
        <v>0</v>
      </c>
      <c r="AN2966" s="455" t="n">
        <v>0</v>
      </c>
      <c r="AO2966" s="455" t="n">
        <v>0</v>
      </c>
      <c r="AP2966" s="455" t="n">
        <v>0</v>
      </c>
      <c r="AQ2966" s="455" t="n">
        <v>0</v>
      </c>
      <c r="AR2966" s="418" t="inlineStr"/>
      <c r="AS2966" s="418" t="inlineStr">
        <is>
          <t>ថ្លៃឯកសារ /Document fee</t>
        </is>
      </c>
      <c r="AT2966" s="418" t="inlineStr">
        <is>
          <t>បានប្រកាសពន្ធ</t>
        </is>
      </c>
    </row>
    <row r="2967">
      <c r="A2967" s="417" t="n">
        <v>2958</v>
      </c>
      <c r="B2967" s="418" t="inlineStr">
        <is>
          <t>Color Printer</t>
        </is>
      </c>
      <c r="C2967" s="418" t="inlineStr">
        <is>
          <t>ឥណ្ឌូ-ត្រេនស៍ ឡូជីស្ទីក (ខេមបូឌា)</t>
        </is>
      </c>
      <c r="D2967" s="418" t="inlineStr">
        <is>
          <t>L001-104004797</t>
        </is>
      </c>
      <c r="E2967" s="418" t="inlineStr">
        <is>
          <t>02766</t>
        </is>
      </c>
      <c r="F2967" s="419" t="n">
        <v>44911</v>
      </c>
      <c r="G2967" s="420" t="n">
        <v>354600</v>
      </c>
      <c r="H2967" s="418" t="n"/>
      <c r="I2967" s="455" t="n">
        <v>354600</v>
      </c>
      <c r="J2967" s="418">
        <f>IF(L2967&lt;&gt;"",L2967,K2967)</f>
        <v/>
      </c>
      <c r="K2967" s="418">
        <f>IF(AND(T2967=TRUE, U2967=TRUE, V2967=TRUE), IF(W2967&lt;-0.05, "អនុញ្ញាត (អ្នកផ្គត់ផ្គង់ប្រកាសខ្វះ)", "បានប្រកាស (អនុញ្ញាត)"), IF(AND(T2967=FALSE, U2967=FALSE, V2967=FALSE), "ព្យួរទុក (មិនមានទិន្នន័យ)", "ប្រកាសខុស (ព្យួរទុក)"))</f>
        <v/>
      </c>
      <c r="L2967" s="418" t="inlineStr"/>
      <c r="M2967" s="418" t="inlineStr"/>
      <c r="N2967" s="455" t="n"/>
      <c r="O2967" s="455">
        <f>IF(W2967&lt;0,AI2967,I2967)</f>
        <v/>
      </c>
      <c r="P2967" s="455">
        <f>I2967-O2967</f>
        <v/>
      </c>
      <c r="Q2967" s="418" t="n"/>
      <c r="R2967" s="418" t="inlineStr">
        <is>
          <t>02766</t>
        </is>
      </c>
      <c r="S2967" s="418" t="inlineStr">
        <is>
          <t>02766</t>
        </is>
      </c>
      <c r="T2967" s="418">
        <f>R2967=S2967</f>
        <v/>
      </c>
      <c r="U2967" s="418">
        <f>AND(MONTH(F2967)=MONTH(Y2967), YEAR(F2967)=YEAR(Y2967))</f>
        <v/>
      </c>
      <c r="V2967" s="418">
        <f>AND(AC2967&lt;&gt;"", 'Company information'!D$4&lt;&gt;"", RIGHT(SUBSTITUTE(AC2967,"-",""),9)=RIGHT(SUBSTITUTE('Company information'!D$4,"-",""),9))</f>
        <v/>
      </c>
      <c r="W2967" s="418">
        <f>AI2967-I2967</f>
        <v/>
      </c>
      <c r="X2967" s="455" t="n"/>
      <c r="Y2967" s="419" t="n">
        <v>44911</v>
      </c>
      <c r="Z2967" s="418" t="inlineStr">
        <is>
          <t>02766</t>
        </is>
      </c>
      <c r="AA2967" s="418" t="inlineStr"/>
      <c r="AB2967" s="418" t="inlineStr">
        <is>
          <t>បុគ្គលជាប់អាករ</t>
        </is>
      </c>
      <c r="AC2967" s="418" t="inlineStr">
        <is>
          <t>L001-100067123</t>
        </is>
      </c>
      <c r="AD2967" s="418" t="inlineStr">
        <is>
          <t>រីឡាយអេប៊ល សូស អ៊ិនដាសស្រ្ទៀល (ខេមបូឌា)</t>
        </is>
      </c>
      <c r="AE2967" s="455" t="n">
        <v>3900602</v>
      </c>
      <c r="AF2967" s="455" t="n">
        <v>3546002</v>
      </c>
      <c r="AG2967" s="455" t="n">
        <v>0</v>
      </c>
      <c r="AH2967" s="455" t="n">
        <v>0</v>
      </c>
      <c r="AI2967" s="455" t="n">
        <v>354600</v>
      </c>
      <c r="AJ2967" s="455" t="n">
        <v>0</v>
      </c>
      <c r="AK2967" s="455" t="n">
        <v>0</v>
      </c>
      <c r="AL2967" s="455" t="n">
        <v>0</v>
      </c>
      <c r="AM2967" s="455" t="n">
        <v>0</v>
      </c>
      <c r="AN2967" s="455" t="n">
        <v>0</v>
      </c>
      <c r="AO2967" s="455" t="n">
        <v>0</v>
      </c>
      <c r="AP2967" s="455" t="n">
        <v>0</v>
      </c>
      <c r="AQ2967" s="455" t="n">
        <v>0</v>
      </c>
      <c r="AR2967" s="418" t="inlineStr"/>
      <c r="AS2967" s="418" t="inlineStr">
        <is>
          <t>ថ្លៃឯកសារ /Document fee</t>
        </is>
      </c>
      <c r="AT2967" s="418" t="inlineStr">
        <is>
          <t>បានប្រកាសពន្ធ</t>
        </is>
      </c>
    </row>
    <row r="2968">
      <c r="A2968" s="417" t="n">
        <v>2959</v>
      </c>
      <c r="B2968" s="418" t="inlineStr">
        <is>
          <t>Construction Material</t>
        </is>
      </c>
      <c r="C2968" s="418" t="inlineStr">
        <is>
          <t>អេភីអិល ឡូយីស្ទីក (ខេមបូឌា) ភីធីអ៊ី អិលធីឌី</t>
        </is>
      </c>
      <c r="D2968" s="418" t="inlineStr">
        <is>
          <t>L001-100046460</t>
        </is>
      </c>
      <c r="E2968" s="418" t="inlineStr">
        <is>
          <t>PNHL491718</t>
        </is>
      </c>
      <c r="F2968" s="419" t="n">
        <v>44917</v>
      </c>
      <c r="G2968" s="420" t="n">
        <v>348866</v>
      </c>
      <c r="H2968" s="418" t="n"/>
      <c r="I2968" s="455" t="n">
        <v>348866</v>
      </c>
      <c r="J2968" s="418">
        <f>IF(L2968&lt;&gt;"",L2968,K2968)</f>
        <v/>
      </c>
      <c r="K2968" s="418">
        <f>IF(AND(T2968=TRUE, U2968=TRUE, V2968=TRUE), IF(W2968&lt;-0.05, "អនុញ្ញាត (អ្នកផ្គត់ផ្គង់ប្រកាសខ្វះ)", "បានប្រកាស (អនុញ្ញាត)"), IF(AND(T2968=FALSE, U2968=FALSE, V2968=FALSE), "ព្យួរទុក (មិនមានទិន្នន័យ)", "ប្រកាសខុស (ព្យួរទុក)"))</f>
        <v/>
      </c>
      <c r="L2968" s="418" t="inlineStr"/>
      <c r="M2968" s="418" t="inlineStr"/>
      <c r="N2968" s="455" t="n"/>
      <c r="O2968" s="455">
        <f>IF(W2968&lt;0,AI2968,I2968)</f>
        <v/>
      </c>
      <c r="P2968" s="455">
        <f>I2968-O2968</f>
        <v/>
      </c>
      <c r="Q2968" s="418" t="n"/>
      <c r="R2968" s="418" t="inlineStr">
        <is>
          <t>PNHL491718</t>
        </is>
      </c>
      <c r="S2968" s="418" t="inlineStr">
        <is>
          <t>PNHL491718</t>
        </is>
      </c>
      <c r="T2968" s="418">
        <f>R2968=S2968</f>
        <v/>
      </c>
      <c r="U2968" s="418">
        <f>AND(MONTH(F2968)=MONTH(Y2968), YEAR(F2968)=YEAR(Y2968))</f>
        <v/>
      </c>
      <c r="V2968" s="418">
        <f>AND(AC2968&lt;&gt;"", 'Company information'!D$4&lt;&gt;"", RIGHT(SUBSTITUTE(AC2968,"-",""),9)=RIGHT(SUBSTITUTE('Company information'!D$4,"-",""),9))</f>
        <v/>
      </c>
      <c r="W2968" s="418">
        <f>AI2968-I2968</f>
        <v/>
      </c>
      <c r="X2968" s="455" t="n"/>
      <c r="Y2968" s="419" t="n">
        <v>44917</v>
      </c>
      <c r="Z2968" s="418" t="inlineStr">
        <is>
          <t>PNHL491718</t>
        </is>
      </c>
      <c r="AA2968" s="418" t="inlineStr"/>
      <c r="AB2968" s="418" t="inlineStr">
        <is>
          <t>បុគ្គលជាប់អាករ</t>
        </is>
      </c>
      <c r="AC2968" s="418" t="inlineStr">
        <is>
          <t>L001-100067123</t>
        </is>
      </c>
      <c r="AD2968" s="418" t="inlineStr">
        <is>
          <t>រីឡាយអេប៊ល សូស អ៊ិនដាសស្រ្ទៀល (ខេមបូឌា)</t>
        </is>
      </c>
      <c r="AE2968" s="455" t="n">
        <v>3837526</v>
      </c>
      <c r="AF2968" s="455" t="n">
        <v>3488660</v>
      </c>
      <c r="AG2968" s="455" t="n">
        <v>0</v>
      </c>
      <c r="AH2968" s="455" t="n">
        <v>0</v>
      </c>
      <c r="AI2968" s="455" t="n">
        <v>348866</v>
      </c>
      <c r="AJ2968" s="455" t="n">
        <v>0</v>
      </c>
      <c r="AK2968" s="455" t="n">
        <v>0</v>
      </c>
      <c r="AL2968" s="455" t="n">
        <v>0</v>
      </c>
      <c r="AM2968" s="455" t="n">
        <v>0</v>
      </c>
      <c r="AN2968" s="455" t="n">
        <v>0</v>
      </c>
      <c r="AO2968" s="455" t="n">
        <v>0</v>
      </c>
      <c r="AP2968" s="455" t="n">
        <v>0</v>
      </c>
      <c r="AQ2968" s="455" t="n">
        <v>0</v>
      </c>
      <c r="AR2968" s="418" t="inlineStr"/>
      <c r="AS2968" s="418" t="inlineStr">
        <is>
          <t>LOCAL CHARGE &amp; OTHER</t>
        </is>
      </c>
      <c r="AT2968" s="418" t="inlineStr">
        <is>
          <t>បានប្រកាសពន្ធ</t>
        </is>
      </c>
    </row>
    <row r="2969">
      <c r="A2969" s="417" t="n">
        <v>2960</v>
      </c>
      <c r="B2969" s="418" t="inlineStr">
        <is>
          <t>Rental Car</t>
        </is>
      </c>
      <c r="C2969" s="418" t="inlineStr">
        <is>
          <t>អេភីអិល ឡូយីស្ទីក (ខេមបូឌា) ភីធីអ៊ី អិលធីឌី</t>
        </is>
      </c>
      <c r="D2969" s="418" t="inlineStr">
        <is>
          <t>L001-100046460</t>
        </is>
      </c>
      <c r="E2969" s="418" t="inlineStr">
        <is>
          <t>PNHL491717</t>
        </is>
      </c>
      <c r="F2969" s="419" t="n">
        <v>44917</v>
      </c>
      <c r="G2969" s="420" t="n">
        <v>205155</v>
      </c>
      <c r="H2969" s="418" t="n"/>
      <c r="I2969" s="455" t="n">
        <v>205155</v>
      </c>
      <c r="J2969" s="418">
        <f>IF(L2969&lt;&gt;"",L2969,K2969)</f>
        <v/>
      </c>
      <c r="K2969" s="418">
        <f>IF(AND(T2969=TRUE, U2969=TRUE, V2969=TRUE), IF(W2969&lt;-0.05, "អនុញ្ញាត (អ្នកផ្គត់ផ្គង់ប្រកាសខ្វះ)", "បានប្រកាស (អនុញ្ញាត)"), IF(AND(T2969=FALSE, U2969=FALSE, V2969=FALSE), "ព្យួរទុក (មិនមានទិន្នន័យ)", "ប្រកាសខុស (ព្យួរទុក)"))</f>
        <v/>
      </c>
      <c r="L2969" s="418" t="inlineStr"/>
      <c r="M2969" s="418" t="inlineStr"/>
      <c r="N2969" s="455" t="n"/>
      <c r="O2969" s="455">
        <f>IF(W2969&lt;0,AI2969,I2969)</f>
        <v/>
      </c>
      <c r="P2969" s="455">
        <f>I2969-O2969</f>
        <v/>
      </c>
      <c r="Q2969" s="418" t="n"/>
      <c r="R2969" s="418" t="inlineStr">
        <is>
          <t>PNHL491717</t>
        </is>
      </c>
      <c r="S2969" s="418" t="inlineStr">
        <is>
          <t>PNHL491717</t>
        </is>
      </c>
      <c r="T2969" s="418">
        <f>R2969=S2969</f>
        <v/>
      </c>
      <c r="U2969" s="418">
        <f>AND(MONTH(F2969)=MONTH(Y2969), YEAR(F2969)=YEAR(Y2969))</f>
        <v/>
      </c>
      <c r="V2969" s="418">
        <f>AND(AC2969&lt;&gt;"", 'Company information'!D$4&lt;&gt;"", RIGHT(SUBSTITUTE(AC2969,"-",""),9)=RIGHT(SUBSTITUTE('Company information'!D$4,"-",""),9))</f>
        <v/>
      </c>
      <c r="W2969" s="418">
        <f>AI2969-I2969</f>
        <v/>
      </c>
      <c r="X2969" s="455" t="n"/>
      <c r="Y2969" s="419" t="n">
        <v>44917</v>
      </c>
      <c r="Z2969" s="418" t="inlineStr">
        <is>
          <t>PNHL491717</t>
        </is>
      </c>
      <c r="AA2969" s="418" t="inlineStr"/>
      <c r="AB2969" s="418" t="inlineStr">
        <is>
          <t>បុគ្គលជាប់អាករ</t>
        </is>
      </c>
      <c r="AC2969" s="418" t="inlineStr">
        <is>
          <t>L001-100067123</t>
        </is>
      </c>
      <c r="AD2969" s="418" t="inlineStr">
        <is>
          <t>រីឡាយអេប៊ល សូស អ៊ិនដាសស្រ្ទៀល (ខេមបូឌា)</t>
        </is>
      </c>
      <c r="AE2969" s="455" t="n">
        <v>2256707</v>
      </c>
      <c r="AF2969" s="455" t="n">
        <v>2051552</v>
      </c>
      <c r="AG2969" s="455" t="n">
        <v>0</v>
      </c>
      <c r="AH2969" s="455" t="n">
        <v>0</v>
      </c>
      <c r="AI2969" s="455" t="n">
        <v>205155</v>
      </c>
      <c r="AJ2969" s="455" t="n">
        <v>0</v>
      </c>
      <c r="AK2969" s="455" t="n">
        <v>0</v>
      </c>
      <c r="AL2969" s="455" t="n">
        <v>0</v>
      </c>
      <c r="AM2969" s="455" t="n">
        <v>0</v>
      </c>
      <c r="AN2969" s="455" t="n">
        <v>0</v>
      </c>
      <c r="AO2969" s="455" t="n">
        <v>0</v>
      </c>
      <c r="AP2969" s="455" t="n">
        <v>0</v>
      </c>
      <c r="AQ2969" s="455" t="n">
        <v>0</v>
      </c>
      <c r="AR2969" s="418" t="inlineStr"/>
      <c r="AS2969" s="418" t="inlineStr">
        <is>
          <t>LOCAL CHARGE &amp; OTHER</t>
        </is>
      </c>
      <c r="AT2969" s="418" t="inlineStr">
        <is>
          <t>បានប្រកាសពន្ធ</t>
        </is>
      </c>
    </row>
    <row r="2970">
      <c r="A2970" s="417" t="n">
        <v>2961</v>
      </c>
      <c r="B2970" s="418" t="inlineStr">
        <is>
          <t>Construction Material</t>
        </is>
      </c>
      <c r="C2970" s="418" t="inlineStr">
        <is>
          <t>អេភីអិល ឡូយីស្ទីក (ខេមបូឌា) ភីធីអ៊ី អិលធីឌី</t>
        </is>
      </c>
      <c r="D2970" s="418" t="inlineStr">
        <is>
          <t>L001-100046460</t>
        </is>
      </c>
      <c r="E2970" s="418" t="inlineStr">
        <is>
          <t>KOEL823007</t>
        </is>
      </c>
      <c r="F2970" s="419" t="n">
        <v>44917</v>
      </c>
      <c r="G2970" s="420" t="n">
        <v>277276</v>
      </c>
      <c r="H2970" s="418" t="n"/>
      <c r="I2970" s="455" t="n">
        <v>277276</v>
      </c>
      <c r="J2970" s="418">
        <f>IF(L2970&lt;&gt;"",L2970,K2970)</f>
        <v/>
      </c>
      <c r="K2970" s="418">
        <f>IF(AND(T2970=TRUE, U2970=TRUE, V2970=TRUE), IF(W2970&lt;-0.05, "អនុញ្ញាត (អ្នកផ្គត់ផ្គង់ប្រកាសខ្វះ)", "បានប្រកាស (អនុញ្ញាត)"), IF(AND(T2970=FALSE, U2970=FALSE, V2970=FALSE), "ព្យួរទុក (មិនមានទិន្នន័យ)", "ប្រកាសខុស (ព្យួរទុក)"))</f>
        <v/>
      </c>
      <c r="L2970" s="418" t="inlineStr"/>
      <c r="M2970" s="418" t="inlineStr"/>
      <c r="N2970" s="455" t="n"/>
      <c r="O2970" s="455">
        <f>IF(W2970&lt;0,AI2970,I2970)</f>
        <v/>
      </c>
      <c r="P2970" s="455">
        <f>I2970-O2970</f>
        <v/>
      </c>
      <c r="Q2970" s="418" t="n"/>
      <c r="R2970" s="418" t="inlineStr">
        <is>
          <t>KOEL823007</t>
        </is>
      </c>
      <c r="S2970" s="418" t="inlineStr">
        <is>
          <t>KOEL823007</t>
        </is>
      </c>
      <c r="T2970" s="418">
        <f>R2970=S2970</f>
        <v/>
      </c>
      <c r="U2970" s="418">
        <f>AND(MONTH(F2970)=MONTH(Y2970), YEAR(F2970)=YEAR(Y2970))</f>
        <v/>
      </c>
      <c r="V2970" s="418">
        <f>AND(AC2970&lt;&gt;"", 'Company information'!D$4&lt;&gt;"", RIGHT(SUBSTITUTE(AC2970,"-",""),9)=RIGHT(SUBSTITUTE('Company information'!D$4,"-",""),9))</f>
        <v/>
      </c>
      <c r="W2970" s="418">
        <f>AI2970-I2970</f>
        <v/>
      </c>
      <c r="X2970" s="455" t="n"/>
      <c r="Y2970" s="419" t="n">
        <v>44917</v>
      </c>
      <c r="Z2970" s="418" t="inlineStr">
        <is>
          <t>KOEL823007</t>
        </is>
      </c>
      <c r="AA2970" s="418" t="inlineStr"/>
      <c r="AB2970" s="418" t="inlineStr">
        <is>
          <t>បុគ្គលជាប់អាករ</t>
        </is>
      </c>
      <c r="AC2970" s="418" t="inlineStr">
        <is>
          <t>L001-100067123</t>
        </is>
      </c>
      <c r="AD2970" s="418" t="inlineStr">
        <is>
          <t>រីឡាយអេប៊ល សូស អ៊ិនដាសស្រ្ទៀល (ខេមបូឌា)</t>
        </is>
      </c>
      <c r="AE2970" s="455" t="n">
        <v>3050038</v>
      </c>
      <c r="AF2970" s="455" t="n">
        <v>2772762</v>
      </c>
      <c r="AG2970" s="455" t="n">
        <v>0</v>
      </c>
      <c r="AH2970" s="455" t="n">
        <v>0</v>
      </c>
      <c r="AI2970" s="455" t="n">
        <v>277276</v>
      </c>
      <c r="AJ2970" s="455" t="n">
        <v>0</v>
      </c>
      <c r="AK2970" s="455" t="n">
        <v>0</v>
      </c>
      <c r="AL2970" s="455" t="n">
        <v>0</v>
      </c>
      <c r="AM2970" s="455" t="n">
        <v>0</v>
      </c>
      <c r="AN2970" s="455" t="n">
        <v>0</v>
      </c>
      <c r="AO2970" s="455" t="n">
        <v>0</v>
      </c>
      <c r="AP2970" s="455" t="n">
        <v>0</v>
      </c>
      <c r="AQ2970" s="455" t="n">
        <v>0</v>
      </c>
      <c r="AR2970" s="418" t="inlineStr"/>
      <c r="AS2970" s="418" t="inlineStr">
        <is>
          <t>LOCAL CHARGE &amp; OTHER</t>
        </is>
      </c>
      <c r="AT2970" s="418" t="inlineStr">
        <is>
          <t>បានប្រកាសពន្ធ</t>
        </is>
      </c>
    </row>
    <row r="2971">
      <c r="A2971" s="417" t="n">
        <v>2962</v>
      </c>
      <c r="B2971" s="418" t="inlineStr">
        <is>
          <t>Construction Material</t>
        </is>
      </c>
      <c r="C2971" s="418" t="inlineStr">
        <is>
          <t>អេភីអិល ឡូយីស្ទីក (ខេមបូឌា) ភីធីអ៊ី អិលធីឌី</t>
        </is>
      </c>
      <c r="D2971" s="418" t="inlineStr">
        <is>
          <t>L001-100046460</t>
        </is>
      </c>
      <c r="E2971" s="418" t="inlineStr">
        <is>
          <t>KOEL823006</t>
        </is>
      </c>
      <c r="F2971" s="419" t="n">
        <v>44917</v>
      </c>
      <c r="G2971" s="420" t="n">
        <v>406813</v>
      </c>
      <c r="H2971" s="418" t="n"/>
      <c r="I2971" s="455" t="n">
        <v>406813</v>
      </c>
      <c r="J2971" s="418">
        <f>IF(L2971&lt;&gt;"",L2971,K2971)</f>
        <v/>
      </c>
      <c r="K2971" s="418">
        <f>IF(AND(T2971=TRUE, U2971=TRUE, V2971=TRUE), IF(W2971&lt;-0.05, "អនុញ្ញាត (អ្នកផ្គត់ផ្គង់ប្រកាសខ្វះ)", "បានប្រកាស (អនុញ្ញាត)"), IF(AND(T2971=FALSE, U2971=FALSE, V2971=FALSE), "ព្យួរទុក (មិនមានទិន្នន័យ)", "ប្រកាសខុស (ព្យួរទុក)"))</f>
        <v/>
      </c>
      <c r="L2971" s="418" t="inlineStr"/>
      <c r="M2971" s="418" t="inlineStr"/>
      <c r="N2971" s="455" t="n"/>
      <c r="O2971" s="455">
        <f>IF(W2971&lt;0,AI2971,I2971)</f>
        <v/>
      </c>
      <c r="P2971" s="455">
        <f>I2971-O2971</f>
        <v/>
      </c>
      <c r="Q2971" s="418" t="n"/>
      <c r="R2971" s="418" t="inlineStr">
        <is>
          <t>KOEL823006</t>
        </is>
      </c>
      <c r="S2971" s="418" t="inlineStr">
        <is>
          <t>KOEL823006</t>
        </is>
      </c>
      <c r="T2971" s="418">
        <f>R2971=S2971</f>
        <v/>
      </c>
      <c r="U2971" s="418">
        <f>AND(MONTH(F2971)=MONTH(Y2971), YEAR(F2971)=YEAR(Y2971))</f>
        <v/>
      </c>
      <c r="V2971" s="418">
        <f>AND(AC2971&lt;&gt;"", 'Company information'!D$4&lt;&gt;"", RIGHT(SUBSTITUTE(AC2971,"-",""),9)=RIGHT(SUBSTITUTE('Company information'!D$4,"-",""),9))</f>
        <v/>
      </c>
      <c r="W2971" s="418">
        <f>AI2971-I2971</f>
        <v/>
      </c>
      <c r="X2971" s="455" t="n"/>
      <c r="Y2971" s="419" t="n">
        <v>44917</v>
      </c>
      <c r="Z2971" s="418" t="inlineStr">
        <is>
          <t>KOEL823006</t>
        </is>
      </c>
      <c r="AA2971" s="418" t="inlineStr"/>
      <c r="AB2971" s="418" t="inlineStr">
        <is>
          <t>បុគ្គលជាប់អាករ</t>
        </is>
      </c>
      <c r="AC2971" s="418" t="inlineStr">
        <is>
          <t>L001-100067123</t>
        </is>
      </c>
      <c r="AD2971" s="418" t="inlineStr">
        <is>
          <t>រីឡាយអេប៊ល សូស អ៊ិនដាសស្រ្ទៀល (ខេមបូឌា)</t>
        </is>
      </c>
      <c r="AE2971" s="455" t="n">
        <v>4474939</v>
      </c>
      <c r="AF2971" s="455" t="n">
        <v>4068126</v>
      </c>
      <c r="AG2971" s="455" t="n">
        <v>0</v>
      </c>
      <c r="AH2971" s="455" t="n">
        <v>0</v>
      </c>
      <c r="AI2971" s="455" t="n">
        <v>406813</v>
      </c>
      <c r="AJ2971" s="455" t="n">
        <v>0</v>
      </c>
      <c r="AK2971" s="455" t="n">
        <v>0</v>
      </c>
      <c r="AL2971" s="455" t="n">
        <v>0</v>
      </c>
      <c r="AM2971" s="455" t="n">
        <v>0</v>
      </c>
      <c r="AN2971" s="455" t="n">
        <v>0</v>
      </c>
      <c r="AO2971" s="455" t="n">
        <v>0</v>
      </c>
      <c r="AP2971" s="455" t="n">
        <v>0</v>
      </c>
      <c r="AQ2971" s="455" t="n">
        <v>0</v>
      </c>
      <c r="AR2971" s="418" t="inlineStr"/>
      <c r="AS2971" s="418" t="inlineStr">
        <is>
          <t>LOCAL CHARGE &amp; OTHER</t>
        </is>
      </c>
      <c r="AT2971" s="418" t="inlineStr">
        <is>
          <t>បានប្រកាសពន្ធ</t>
        </is>
      </c>
    </row>
    <row r="2972">
      <c r="A2972" s="417" t="n">
        <v>2963</v>
      </c>
      <c r="B2972" s="418" t="inlineStr">
        <is>
          <t>Construction Material</t>
        </is>
      </c>
      <c r="C2972" s="418" t="inlineStr">
        <is>
          <t>ដាប់បែលយូភីអិល (ខេមបូឌា) ឯ.ក</t>
        </is>
      </c>
      <c r="D2972" s="418" t="inlineStr">
        <is>
          <t>K005-901800929</t>
        </is>
      </c>
      <c r="E2972" s="418" t="inlineStr">
        <is>
          <t>22-3579</t>
        </is>
      </c>
      <c r="F2972" s="419" t="n">
        <v>44918</v>
      </c>
      <c r="G2972" s="420" t="n">
        <v>106758</v>
      </c>
      <c r="H2972" s="418" t="n"/>
      <c r="I2972" s="455" t="n">
        <v>106758</v>
      </c>
      <c r="J2972" s="418">
        <f>IF(L2972&lt;&gt;"",L2972,K2972)</f>
        <v/>
      </c>
      <c r="K2972" s="418">
        <f>IF(AND(T2972=TRUE, U2972=TRUE, V2972=TRUE), IF(W2972&lt;-0.05, "អនុញ្ញាត (អ្នកផ្គត់ផ្គង់ប្រកាសខ្វះ)", "បានប្រកាស (អនុញ្ញាត)"), IF(AND(T2972=FALSE, U2972=FALSE, V2972=FALSE), "ព្យួរទុក (មិនមានទិន្នន័យ)", "ប្រកាសខុស (ព្យួរទុក)"))</f>
        <v/>
      </c>
      <c r="L2972" s="418" t="inlineStr"/>
      <c r="M2972" s="418" t="inlineStr"/>
      <c r="N2972" s="455" t="n"/>
      <c r="O2972" s="455">
        <f>IF(W2972&lt;0,AI2972,I2972)</f>
        <v/>
      </c>
      <c r="P2972" s="455">
        <f>I2972-O2972</f>
        <v/>
      </c>
      <c r="Q2972" s="418" t="n"/>
      <c r="R2972" s="418" t="inlineStr">
        <is>
          <t>22-3579</t>
        </is>
      </c>
      <c r="S2972" s="418" t="inlineStr">
        <is>
          <t>22-3579</t>
        </is>
      </c>
      <c r="T2972" s="418">
        <f>R2972=S2972</f>
        <v/>
      </c>
      <c r="U2972" s="418">
        <f>AND(MONTH(F2972)=MONTH(Y2972), YEAR(F2972)=YEAR(Y2972))</f>
        <v/>
      </c>
      <c r="V2972" s="418">
        <f>AND(AC2972&lt;&gt;"", 'Company information'!D$4&lt;&gt;"", RIGHT(SUBSTITUTE(AC2972,"-",""),9)=RIGHT(SUBSTITUTE('Company information'!D$4,"-",""),9))</f>
        <v/>
      </c>
      <c r="W2972" s="418">
        <f>AI2972-I2972</f>
        <v/>
      </c>
      <c r="X2972" s="455" t="n"/>
      <c r="Y2972" s="419" t="n">
        <v>44918</v>
      </c>
      <c r="Z2972" s="418" t="inlineStr">
        <is>
          <t>22-3579</t>
        </is>
      </c>
      <c r="AA2972" s="418" t="inlineStr"/>
      <c r="AB2972" s="418" t="inlineStr">
        <is>
          <t>បុគ្គលជាប់អាករ</t>
        </is>
      </c>
      <c r="AC2972" s="418" t="inlineStr">
        <is>
          <t>L001-100067123</t>
        </is>
      </c>
      <c r="AD2972" s="418" t="inlineStr">
        <is>
          <t>រីឡាយអេប៊ល សូស អ៊ិនដាសស្រ្ទៀល (ខេមបូឌា)</t>
        </is>
      </c>
      <c r="AE2972" s="455" t="n">
        <v>1174341</v>
      </c>
      <c r="AF2972" s="455" t="n">
        <v>1067583</v>
      </c>
      <c r="AG2972" s="455" t="n">
        <v>0</v>
      </c>
      <c r="AH2972" s="455" t="n">
        <v>0</v>
      </c>
      <c r="AI2972" s="455" t="n">
        <v>106758</v>
      </c>
      <c r="AJ2972" s="455" t="n">
        <v>0</v>
      </c>
      <c r="AK2972" s="455" t="n">
        <v>0</v>
      </c>
      <c r="AL2972" s="455" t="n">
        <v>0</v>
      </c>
      <c r="AM2972" s="455" t="n">
        <v>0</v>
      </c>
      <c r="AN2972" s="455" t="n">
        <v>0</v>
      </c>
      <c r="AO2972" s="455" t="n">
        <v>0</v>
      </c>
      <c r="AP2972" s="455" t="n">
        <v>0</v>
      </c>
      <c r="AQ2972" s="455" t="n">
        <v>0</v>
      </c>
      <c r="AR2972" s="418" t="inlineStr"/>
      <c r="AS2972" s="418" t="inlineStr">
        <is>
          <t>TRADE REVENUE</t>
        </is>
      </c>
      <c r="AT2972" s="418" t="inlineStr">
        <is>
          <t>បានប្រកាសពន្ធ</t>
        </is>
      </c>
    </row>
    <row r="2973">
      <c r="A2973" s="417" t="n">
        <v>2964</v>
      </c>
      <c r="B2973" s="418" t="inlineStr">
        <is>
          <t>Construction Material</t>
        </is>
      </c>
      <c r="C2973" s="418" t="inlineStr">
        <is>
          <t>ដាប់បែលយូភីអិល (ខេមបូឌា) ឯ.ក</t>
        </is>
      </c>
      <c r="D2973" s="418" t="inlineStr">
        <is>
          <t>K005-901800929</t>
        </is>
      </c>
      <c r="E2973" s="418" t="inlineStr">
        <is>
          <t>22-3578</t>
        </is>
      </c>
      <c r="F2973" s="419" t="n">
        <v>44918</v>
      </c>
      <c r="G2973" s="420" t="n">
        <v>164568</v>
      </c>
      <c r="H2973" s="418" t="n"/>
      <c r="I2973" s="455" t="n">
        <v>164568</v>
      </c>
      <c r="J2973" s="418">
        <f>IF(L2973&lt;&gt;"",L2973,K2973)</f>
        <v/>
      </c>
      <c r="K2973" s="418">
        <f>IF(AND(T2973=TRUE, U2973=TRUE, V2973=TRUE), IF(W2973&lt;-0.05, "អនុញ្ញាត (អ្នកផ្គត់ផ្គង់ប្រកាសខ្វះ)", "បានប្រកាស (អនុញ្ញាត)"), IF(AND(T2973=FALSE, U2973=FALSE, V2973=FALSE), "ព្យួរទុក (មិនមានទិន្នន័យ)", "ប្រកាសខុស (ព្យួរទុក)"))</f>
        <v/>
      </c>
      <c r="L2973" s="418" t="inlineStr"/>
      <c r="M2973" s="418" t="inlineStr"/>
      <c r="N2973" s="455" t="n"/>
      <c r="O2973" s="455">
        <f>IF(W2973&lt;0,AI2973,I2973)</f>
        <v/>
      </c>
      <c r="P2973" s="455">
        <f>I2973-O2973</f>
        <v/>
      </c>
      <c r="Q2973" s="418" t="n"/>
      <c r="R2973" s="418" t="inlineStr">
        <is>
          <t>22-3578</t>
        </is>
      </c>
      <c r="S2973" s="418" t="inlineStr">
        <is>
          <t>22-3578</t>
        </is>
      </c>
      <c r="T2973" s="418">
        <f>R2973=S2973</f>
        <v/>
      </c>
      <c r="U2973" s="418">
        <f>AND(MONTH(F2973)=MONTH(Y2973), YEAR(F2973)=YEAR(Y2973))</f>
        <v/>
      </c>
      <c r="V2973" s="418">
        <f>AND(AC2973&lt;&gt;"", 'Company information'!D$4&lt;&gt;"", RIGHT(SUBSTITUTE(AC2973,"-",""),9)=RIGHT(SUBSTITUTE('Company information'!D$4,"-",""),9))</f>
        <v/>
      </c>
      <c r="W2973" s="418">
        <f>AI2973-I2973</f>
        <v/>
      </c>
      <c r="X2973" s="455" t="n"/>
      <c r="Y2973" s="419" t="n">
        <v>44918</v>
      </c>
      <c r="Z2973" s="418" t="inlineStr">
        <is>
          <t>22-3578</t>
        </is>
      </c>
      <c r="AA2973" s="418" t="inlineStr"/>
      <c r="AB2973" s="418" t="inlineStr">
        <is>
          <t>បុគ្គលជាប់អាករ</t>
        </is>
      </c>
      <c r="AC2973" s="418" t="inlineStr">
        <is>
          <t>L001-100067123</t>
        </is>
      </c>
      <c r="AD2973" s="418" t="inlineStr">
        <is>
          <t>រីឡាយអេប៊ល សូស អ៊ិនដាសស្រ្ទៀល (ខេមបូឌា)</t>
        </is>
      </c>
      <c r="AE2973" s="455" t="n">
        <v>1810242</v>
      </c>
      <c r="AF2973" s="455" t="n">
        <v>1645675</v>
      </c>
      <c r="AG2973" s="455" t="n">
        <v>0</v>
      </c>
      <c r="AH2973" s="455" t="n">
        <v>0</v>
      </c>
      <c r="AI2973" s="455" t="n">
        <v>164567</v>
      </c>
      <c r="AJ2973" s="455" t="n">
        <v>0</v>
      </c>
      <c r="AK2973" s="455" t="n">
        <v>0</v>
      </c>
      <c r="AL2973" s="455" t="n">
        <v>0</v>
      </c>
      <c r="AM2973" s="455" t="n">
        <v>0</v>
      </c>
      <c r="AN2973" s="455" t="n">
        <v>0</v>
      </c>
      <c r="AO2973" s="455" t="n">
        <v>0</v>
      </c>
      <c r="AP2973" s="455" t="n">
        <v>0</v>
      </c>
      <c r="AQ2973" s="455" t="n">
        <v>0</v>
      </c>
      <c r="AR2973" s="418" t="inlineStr"/>
      <c r="AS2973" s="418" t="inlineStr">
        <is>
          <t>TRADE REVENUE</t>
        </is>
      </c>
      <c r="AT2973" s="418" t="inlineStr">
        <is>
          <t>បានប្រកាសពន្ធ</t>
        </is>
      </c>
    </row>
    <row r="2974">
      <c r="A2974" s="417" t="n">
        <v>2965</v>
      </c>
      <c r="B2974" s="418" t="inlineStr">
        <is>
          <t>Meeting Table and Chair</t>
        </is>
      </c>
      <c r="C2974" s="418" t="inlineStr">
        <is>
          <t>ដាប់បែលយូភីអិល (ខេមបូឌា) ឯ.ក</t>
        </is>
      </c>
      <c r="D2974" s="418" t="inlineStr">
        <is>
          <t>K005-901800929</t>
        </is>
      </c>
      <c r="E2974" s="418" t="inlineStr">
        <is>
          <t>22-3577</t>
        </is>
      </c>
      <c r="F2974" s="419" t="n">
        <v>44918</v>
      </c>
      <c r="G2974" s="420" t="n">
        <v>109638</v>
      </c>
      <c r="H2974" s="418" t="n"/>
      <c r="I2974" s="455" t="n">
        <v>109638</v>
      </c>
      <c r="J2974" s="418">
        <f>IF(L2974&lt;&gt;"",L2974,K2974)</f>
        <v/>
      </c>
      <c r="K2974" s="418">
        <f>IF(AND(T2974=TRUE, U2974=TRUE, V2974=TRUE), IF(W2974&lt;-0.05, "អនុញ្ញាត (អ្នកផ្គត់ផ្គង់ប្រកាសខ្វះ)", "បានប្រកាស (អនុញ្ញាត)"), IF(AND(T2974=FALSE, U2974=FALSE, V2974=FALSE), "ព្យួរទុក (មិនមានទិន្នន័យ)", "ប្រកាសខុស (ព្យួរទុក)"))</f>
        <v/>
      </c>
      <c r="L2974" s="418" t="inlineStr"/>
      <c r="M2974" s="418" t="inlineStr"/>
      <c r="N2974" s="455" t="n"/>
      <c r="O2974" s="455">
        <f>IF(W2974&lt;0,AI2974,I2974)</f>
        <v/>
      </c>
      <c r="P2974" s="455">
        <f>I2974-O2974</f>
        <v/>
      </c>
      <c r="Q2974" s="418" t="n"/>
      <c r="R2974" s="418" t="inlineStr">
        <is>
          <t>22-3577</t>
        </is>
      </c>
      <c r="S2974" s="418" t="inlineStr">
        <is>
          <t>22-3577</t>
        </is>
      </c>
      <c r="T2974" s="418">
        <f>R2974=S2974</f>
        <v/>
      </c>
      <c r="U2974" s="418">
        <f>AND(MONTH(F2974)=MONTH(Y2974), YEAR(F2974)=YEAR(Y2974))</f>
        <v/>
      </c>
      <c r="V2974" s="418">
        <f>AND(AC2974&lt;&gt;"", 'Company information'!D$4&lt;&gt;"", RIGHT(SUBSTITUTE(AC2974,"-",""),9)=RIGHT(SUBSTITUTE('Company information'!D$4,"-",""),9))</f>
        <v/>
      </c>
      <c r="W2974" s="418">
        <f>AI2974-I2974</f>
        <v/>
      </c>
      <c r="X2974" s="455" t="n"/>
      <c r="Y2974" s="419" t="n">
        <v>44918</v>
      </c>
      <c r="Z2974" s="418" t="inlineStr">
        <is>
          <t>22-3577</t>
        </is>
      </c>
      <c r="AA2974" s="418" t="inlineStr"/>
      <c r="AB2974" s="418" t="inlineStr">
        <is>
          <t>បុគ្គលជាប់អាករ</t>
        </is>
      </c>
      <c r="AC2974" s="418" t="inlineStr">
        <is>
          <t>L001-100067123</t>
        </is>
      </c>
      <c r="AD2974" s="418" t="inlineStr">
        <is>
          <t>រីឡាយអេប៊ល សូស អ៊ិនដាសស្រ្ទៀល (ខេមបូឌា)</t>
        </is>
      </c>
      <c r="AE2974" s="455" t="n">
        <v>1206019</v>
      </c>
      <c r="AF2974" s="455" t="n">
        <v>1096381</v>
      </c>
      <c r="AG2974" s="455" t="n">
        <v>0</v>
      </c>
      <c r="AH2974" s="455" t="n">
        <v>0</v>
      </c>
      <c r="AI2974" s="455" t="n">
        <v>109638</v>
      </c>
      <c r="AJ2974" s="455" t="n">
        <v>0</v>
      </c>
      <c r="AK2974" s="455" t="n">
        <v>0</v>
      </c>
      <c r="AL2974" s="455" t="n">
        <v>0</v>
      </c>
      <c r="AM2974" s="455" t="n">
        <v>0</v>
      </c>
      <c r="AN2974" s="455" t="n">
        <v>0</v>
      </c>
      <c r="AO2974" s="455" t="n">
        <v>0</v>
      </c>
      <c r="AP2974" s="455" t="n">
        <v>0</v>
      </c>
      <c r="AQ2974" s="455" t="n">
        <v>0</v>
      </c>
      <c r="AR2974" s="418" t="inlineStr"/>
      <c r="AS2974" s="418" t="inlineStr">
        <is>
          <t>TRADE REVENUE</t>
        </is>
      </c>
      <c r="AT2974" s="418" t="inlineStr">
        <is>
          <t>បានប្រកាសពន្ធ</t>
        </is>
      </c>
    </row>
    <row r="2975">
      <c r="A2975" s="417" t="n">
        <v>2966</v>
      </c>
      <c r="B2975" s="418" t="inlineStr">
        <is>
          <t>NOZZLE BOARD, CABLE, BEARINGS, SENSOR AND LABOR COSTS</t>
        </is>
      </c>
      <c r="C2975" s="418" t="inlineStr">
        <is>
          <t>ដាប់បែលយូភីអិល (ខេមបូឌា) ឯ.ក</t>
        </is>
      </c>
      <c r="D2975" s="418" t="inlineStr">
        <is>
          <t>K005-901800929</t>
        </is>
      </c>
      <c r="E2975" s="418" t="inlineStr">
        <is>
          <t>22-3576</t>
        </is>
      </c>
      <c r="F2975" s="419" t="n">
        <v>44918</v>
      </c>
      <c r="G2975" s="420" t="n">
        <v>109638</v>
      </c>
      <c r="H2975" s="418" t="n"/>
      <c r="I2975" s="455" t="n">
        <v>109638</v>
      </c>
      <c r="J2975" s="418">
        <f>IF(L2975&lt;&gt;"",L2975,K2975)</f>
        <v/>
      </c>
      <c r="K2975" s="418">
        <f>IF(AND(T2975=TRUE, U2975=TRUE, V2975=TRUE), IF(W2975&lt;-0.05, "អនុញ្ញាត (អ្នកផ្គត់ផ្គង់ប្រកាសខ្វះ)", "បានប្រកាស (អនុញ្ញាត)"), IF(AND(T2975=FALSE, U2975=FALSE, V2975=FALSE), "ព្យួរទុក (មិនមានទិន្នន័យ)", "ប្រកាសខុស (ព្យួរទុក)"))</f>
        <v/>
      </c>
      <c r="L2975" s="418" t="inlineStr"/>
      <c r="M2975" s="418" t="inlineStr"/>
      <c r="N2975" s="455" t="n"/>
      <c r="O2975" s="455">
        <f>IF(W2975&lt;0,AI2975,I2975)</f>
        <v/>
      </c>
      <c r="P2975" s="455">
        <f>I2975-O2975</f>
        <v/>
      </c>
      <c r="Q2975" s="418" t="n"/>
      <c r="R2975" s="418" t="inlineStr">
        <is>
          <t>22-3576</t>
        </is>
      </c>
      <c r="S2975" s="418" t="inlineStr">
        <is>
          <t>22-3576</t>
        </is>
      </c>
      <c r="T2975" s="418">
        <f>R2975=S2975</f>
        <v/>
      </c>
      <c r="U2975" s="418">
        <f>AND(MONTH(F2975)=MONTH(Y2975), YEAR(F2975)=YEAR(Y2975))</f>
        <v/>
      </c>
      <c r="V2975" s="418">
        <f>AND(AC2975&lt;&gt;"", 'Company information'!D$4&lt;&gt;"", RIGHT(SUBSTITUTE(AC2975,"-",""),9)=RIGHT(SUBSTITUTE('Company information'!D$4,"-",""),9))</f>
        <v/>
      </c>
      <c r="W2975" s="418">
        <f>AI2975-I2975</f>
        <v/>
      </c>
      <c r="X2975" s="455" t="n"/>
      <c r="Y2975" s="419" t="n">
        <v>44918</v>
      </c>
      <c r="Z2975" s="418" t="inlineStr">
        <is>
          <t>22-3576</t>
        </is>
      </c>
      <c r="AA2975" s="418" t="inlineStr"/>
      <c r="AB2975" s="418" t="inlineStr">
        <is>
          <t>បុគ្គលជាប់អាករ</t>
        </is>
      </c>
      <c r="AC2975" s="418" t="inlineStr">
        <is>
          <t>L001-100067123</t>
        </is>
      </c>
      <c r="AD2975" s="418" t="inlineStr">
        <is>
          <t>រីឡាយអេប៊ល សូស អ៊ិនដាសស្រ្ទៀល (ខេមបូឌា)</t>
        </is>
      </c>
      <c r="AE2975" s="455" t="n">
        <v>1206019</v>
      </c>
      <c r="AF2975" s="455" t="n">
        <v>1096381</v>
      </c>
      <c r="AG2975" s="455" t="n">
        <v>0</v>
      </c>
      <c r="AH2975" s="455" t="n">
        <v>0</v>
      </c>
      <c r="AI2975" s="455" t="n">
        <v>109638</v>
      </c>
      <c r="AJ2975" s="455" t="n">
        <v>0</v>
      </c>
      <c r="AK2975" s="455" t="n">
        <v>0</v>
      </c>
      <c r="AL2975" s="455" t="n">
        <v>0</v>
      </c>
      <c r="AM2975" s="455" t="n">
        <v>0</v>
      </c>
      <c r="AN2975" s="455" t="n">
        <v>0</v>
      </c>
      <c r="AO2975" s="455" t="n">
        <v>0</v>
      </c>
      <c r="AP2975" s="455" t="n">
        <v>0</v>
      </c>
      <c r="AQ2975" s="455" t="n">
        <v>0</v>
      </c>
      <c r="AR2975" s="418" t="inlineStr"/>
      <c r="AS2975" s="418" t="inlineStr">
        <is>
          <t>TRADE REVENUE</t>
        </is>
      </c>
      <c r="AT2975" s="418" t="inlineStr">
        <is>
          <t>បានប្រកាសពន្ធ</t>
        </is>
      </c>
    </row>
    <row r="2976">
      <c r="A2976" s="417" t="n">
        <v>2967</v>
      </c>
      <c r="B2976" s="418" t="inlineStr">
        <is>
          <t>Transfer charge</t>
        </is>
      </c>
      <c r="C2976" s="418" t="inlineStr">
        <is>
          <t>ដាប់បែលយូភីអិល (ខេមបូឌា) ឯ.ក</t>
        </is>
      </c>
      <c r="D2976" s="418" t="inlineStr">
        <is>
          <t>K005-901800929</t>
        </is>
      </c>
      <c r="E2976" s="418" t="inlineStr">
        <is>
          <t>22-3575</t>
        </is>
      </c>
      <c r="F2976" s="419" t="n">
        <v>44918</v>
      </c>
      <c r="G2976" s="420" t="n">
        <v>109638</v>
      </c>
      <c r="H2976" s="418" t="n"/>
      <c r="I2976" s="455" t="n">
        <v>109638</v>
      </c>
      <c r="J2976" s="418">
        <f>IF(L2976&lt;&gt;"",L2976,K2976)</f>
        <v/>
      </c>
      <c r="K2976" s="418">
        <f>IF(AND(T2976=TRUE, U2976=TRUE, V2976=TRUE), IF(W2976&lt;-0.05, "អនុញ្ញាត (អ្នកផ្គត់ផ្គង់ប្រកាសខ្វះ)", "បានប្រកាស (អនុញ្ញាត)"), IF(AND(T2976=FALSE, U2976=FALSE, V2976=FALSE), "ព្យួរទុក (មិនមានទិន្នន័យ)", "ប្រកាសខុស (ព្យួរទុក)"))</f>
        <v/>
      </c>
      <c r="L2976" s="418" t="inlineStr"/>
      <c r="M2976" s="418" t="inlineStr"/>
      <c r="N2976" s="455" t="n"/>
      <c r="O2976" s="455">
        <f>IF(W2976&lt;0,AI2976,I2976)</f>
        <v/>
      </c>
      <c r="P2976" s="455">
        <f>I2976-O2976</f>
        <v/>
      </c>
      <c r="Q2976" s="418" t="n"/>
      <c r="R2976" s="418" t="inlineStr">
        <is>
          <t>22-3575</t>
        </is>
      </c>
      <c r="S2976" s="418" t="inlineStr">
        <is>
          <t>22-3575</t>
        </is>
      </c>
      <c r="T2976" s="418">
        <f>R2976=S2976</f>
        <v/>
      </c>
      <c r="U2976" s="418">
        <f>AND(MONTH(F2976)=MONTH(Y2976), YEAR(F2976)=YEAR(Y2976))</f>
        <v/>
      </c>
      <c r="V2976" s="418">
        <f>AND(AC2976&lt;&gt;"", 'Company information'!D$4&lt;&gt;"", RIGHT(SUBSTITUTE(AC2976,"-",""),9)=RIGHT(SUBSTITUTE('Company information'!D$4,"-",""),9))</f>
        <v/>
      </c>
      <c r="W2976" s="418">
        <f>AI2976-I2976</f>
        <v/>
      </c>
      <c r="X2976" s="455" t="n"/>
      <c r="Y2976" s="419" t="n">
        <v>44918</v>
      </c>
      <c r="Z2976" s="418" t="inlineStr">
        <is>
          <t>22-3575</t>
        </is>
      </c>
      <c r="AA2976" s="418" t="inlineStr"/>
      <c r="AB2976" s="418" t="inlineStr">
        <is>
          <t>បុគ្គលជាប់អាករ</t>
        </is>
      </c>
      <c r="AC2976" s="418" t="inlineStr">
        <is>
          <t>L001-100067123</t>
        </is>
      </c>
      <c r="AD2976" s="418" t="inlineStr">
        <is>
          <t>រីឡាយអេប៊ល សូស អ៊ិនដាសស្រ្ទៀល (ខេមបូឌា)</t>
        </is>
      </c>
      <c r="AE2976" s="455" t="n">
        <v>1206019</v>
      </c>
      <c r="AF2976" s="455" t="n">
        <v>1096381</v>
      </c>
      <c r="AG2976" s="455" t="n">
        <v>0</v>
      </c>
      <c r="AH2976" s="455" t="n">
        <v>0</v>
      </c>
      <c r="AI2976" s="455" t="n">
        <v>109638</v>
      </c>
      <c r="AJ2976" s="455" t="n">
        <v>0</v>
      </c>
      <c r="AK2976" s="455" t="n">
        <v>0</v>
      </c>
      <c r="AL2976" s="455" t="n">
        <v>0</v>
      </c>
      <c r="AM2976" s="455" t="n">
        <v>0</v>
      </c>
      <c r="AN2976" s="455" t="n">
        <v>0</v>
      </c>
      <c r="AO2976" s="455" t="n">
        <v>0</v>
      </c>
      <c r="AP2976" s="455" t="n">
        <v>0</v>
      </c>
      <c r="AQ2976" s="455" t="n">
        <v>0</v>
      </c>
      <c r="AR2976" s="418" t="inlineStr"/>
      <c r="AS2976" s="418" t="inlineStr">
        <is>
          <t>TRADE REVENUE</t>
        </is>
      </c>
      <c r="AT2976" s="418" t="inlineStr">
        <is>
          <t>បានប្រកាសពន្ធ</t>
        </is>
      </c>
    </row>
    <row r="2977">
      <c r="A2977" s="417" t="n">
        <v>2968</v>
      </c>
      <c r="B2977" s="418" t="inlineStr">
        <is>
          <t>Straight Knite 10 Inch and Soldering Iron 150W</t>
        </is>
      </c>
      <c r="C2977" s="418" t="inlineStr">
        <is>
          <t>ដាប់បែលយូភីអិល (ខេមបូឌា) ឯ.ក</t>
        </is>
      </c>
      <c r="D2977" s="418" t="inlineStr">
        <is>
          <t>K005-901800929</t>
        </is>
      </c>
      <c r="E2977" s="418" t="inlineStr">
        <is>
          <t>22-3574</t>
        </is>
      </c>
      <c r="F2977" s="419" t="n">
        <v>44918</v>
      </c>
      <c r="G2977" s="420" t="n">
        <v>37026</v>
      </c>
      <c r="H2977" s="418" t="n"/>
      <c r="I2977" s="455" t="n">
        <v>37026</v>
      </c>
      <c r="J2977" s="418">
        <f>IF(L2977&lt;&gt;"",L2977,K2977)</f>
        <v/>
      </c>
      <c r="K2977" s="418">
        <f>IF(AND(T2977=TRUE, U2977=TRUE, V2977=TRUE), IF(W2977&lt;-0.05, "អនុញ្ញាត (អ្នកផ្គត់ផ្គង់ប្រកាសខ្វះ)", "បានប្រកាស (អនុញ្ញាត)"), IF(AND(T2977=FALSE, U2977=FALSE, V2977=FALSE), "ព្យួរទុក (មិនមានទិន្នន័យ)", "ប្រកាសខុស (ព្យួរទុក)"))</f>
        <v/>
      </c>
      <c r="L2977" s="418" t="inlineStr"/>
      <c r="M2977" s="418" t="inlineStr"/>
      <c r="N2977" s="455" t="n"/>
      <c r="O2977" s="455">
        <f>IF(W2977&lt;0,AI2977,I2977)</f>
        <v/>
      </c>
      <c r="P2977" s="455">
        <f>I2977-O2977</f>
        <v/>
      </c>
      <c r="Q2977" s="418" t="n"/>
      <c r="R2977" s="418" t="inlineStr">
        <is>
          <t>22-3574</t>
        </is>
      </c>
      <c r="S2977" s="418" t="inlineStr">
        <is>
          <t>22-3574</t>
        </is>
      </c>
      <c r="T2977" s="418">
        <f>R2977=S2977</f>
        <v/>
      </c>
      <c r="U2977" s="418">
        <f>AND(MONTH(F2977)=MONTH(Y2977), YEAR(F2977)=YEAR(Y2977))</f>
        <v/>
      </c>
      <c r="V2977" s="418">
        <f>AND(AC2977&lt;&gt;"", 'Company information'!D$4&lt;&gt;"", RIGHT(SUBSTITUTE(AC2977,"-",""),9)=RIGHT(SUBSTITUTE('Company information'!D$4,"-",""),9))</f>
        <v/>
      </c>
      <c r="W2977" s="418">
        <f>AI2977-I2977</f>
        <v/>
      </c>
      <c r="X2977" s="455" t="n"/>
      <c r="Y2977" s="419" t="n">
        <v>44918</v>
      </c>
      <c r="Z2977" s="418" t="inlineStr">
        <is>
          <t>22-3574</t>
        </is>
      </c>
      <c r="AA2977" s="418" t="inlineStr"/>
      <c r="AB2977" s="418" t="inlineStr">
        <is>
          <t>បុគ្គលជាប់អាករ</t>
        </is>
      </c>
      <c r="AC2977" s="418" t="inlineStr">
        <is>
          <t>L001-100067123</t>
        </is>
      </c>
      <c r="AD2977" s="418" t="inlineStr">
        <is>
          <t>រីឡាយអេប៊ល សូស អ៊ិនដាសស្រ្ទៀល (ខេមបូឌា)</t>
        </is>
      </c>
      <c r="AE2977" s="455" t="n">
        <v>407286</v>
      </c>
      <c r="AF2977" s="455" t="n">
        <v>370260</v>
      </c>
      <c r="AG2977" s="455" t="n">
        <v>0</v>
      </c>
      <c r="AH2977" s="455" t="n">
        <v>0</v>
      </c>
      <c r="AI2977" s="455" t="n">
        <v>37026</v>
      </c>
      <c r="AJ2977" s="455" t="n">
        <v>0</v>
      </c>
      <c r="AK2977" s="455" t="n">
        <v>0</v>
      </c>
      <c r="AL2977" s="455" t="n">
        <v>0</v>
      </c>
      <c r="AM2977" s="455" t="n">
        <v>0</v>
      </c>
      <c r="AN2977" s="455" t="n">
        <v>0</v>
      </c>
      <c r="AO2977" s="455" t="n">
        <v>0</v>
      </c>
      <c r="AP2977" s="455" t="n">
        <v>0</v>
      </c>
      <c r="AQ2977" s="455" t="n">
        <v>0</v>
      </c>
      <c r="AR2977" s="418" t="inlineStr"/>
      <c r="AS2977" s="418" t="inlineStr">
        <is>
          <t>TRADE REVENUE</t>
        </is>
      </c>
      <c r="AT2977" s="418" t="inlineStr">
        <is>
          <t>បានប្រកាសពន្ធ</t>
        </is>
      </c>
    </row>
    <row r="2978">
      <c r="A2978" s="417" t="n">
        <v>2969</v>
      </c>
      <c r="B2978" s="418" t="inlineStr">
        <is>
          <t>Rental Car</t>
        </is>
      </c>
      <c r="C2978" s="418" t="inlineStr">
        <is>
          <t>ដាប់បែលយូភីអិល (ខេមបូឌា) ឯ.ក</t>
        </is>
      </c>
      <c r="D2978" s="418" t="inlineStr">
        <is>
          <t>K005-901800929</t>
        </is>
      </c>
      <c r="E2978" s="418" t="inlineStr">
        <is>
          <t>22-3573</t>
        </is>
      </c>
      <c r="F2978" s="419" t="n">
        <v>44918</v>
      </c>
      <c r="G2978" s="420" t="n">
        <v>378922</v>
      </c>
      <c r="H2978" s="418" t="n"/>
      <c r="I2978" s="455" t="n">
        <v>378922</v>
      </c>
      <c r="J2978" s="418">
        <f>IF(L2978&lt;&gt;"",L2978,K2978)</f>
        <v/>
      </c>
      <c r="K2978" s="418">
        <f>IF(AND(T2978=TRUE, U2978=TRUE, V2978=TRUE), IF(W2978&lt;-0.05, "អនុញ្ញាត (អ្នកផ្គត់ផ្គង់ប្រកាសខ្វះ)", "បានប្រកាស (អនុញ្ញាត)"), IF(AND(T2978=FALSE, U2978=FALSE, V2978=FALSE), "ព្យួរទុក (មិនមានទិន្នន័យ)", "ប្រកាសខុស (ព្យួរទុក)"))</f>
        <v/>
      </c>
      <c r="L2978" s="418" t="inlineStr"/>
      <c r="M2978" s="418" t="inlineStr"/>
      <c r="N2978" s="455" t="n"/>
      <c r="O2978" s="455">
        <f>IF(W2978&lt;0,AI2978,I2978)</f>
        <v/>
      </c>
      <c r="P2978" s="455">
        <f>I2978-O2978</f>
        <v/>
      </c>
      <c r="Q2978" s="418" t="n"/>
      <c r="R2978" s="418" t="inlineStr">
        <is>
          <t>22-3573</t>
        </is>
      </c>
      <c r="S2978" s="418" t="inlineStr">
        <is>
          <t>22-3573</t>
        </is>
      </c>
      <c r="T2978" s="418">
        <f>R2978=S2978</f>
        <v/>
      </c>
      <c r="U2978" s="418">
        <f>AND(MONTH(F2978)=MONTH(Y2978), YEAR(F2978)=YEAR(Y2978))</f>
        <v/>
      </c>
      <c r="V2978" s="418">
        <f>AND(AC2978&lt;&gt;"", 'Company information'!D$4&lt;&gt;"", RIGHT(SUBSTITUTE(AC2978,"-",""),9)=RIGHT(SUBSTITUTE('Company information'!D$4,"-",""),9))</f>
        <v/>
      </c>
      <c r="W2978" s="418">
        <f>AI2978-I2978</f>
        <v/>
      </c>
      <c r="X2978" s="455" t="n"/>
      <c r="Y2978" s="419" t="n">
        <v>44918</v>
      </c>
      <c r="Z2978" s="418" t="inlineStr">
        <is>
          <t>22-3573</t>
        </is>
      </c>
      <c r="AA2978" s="418" t="inlineStr"/>
      <c r="AB2978" s="418" t="inlineStr">
        <is>
          <t>បុគ្គលជាប់អាករ</t>
        </is>
      </c>
      <c r="AC2978" s="418" t="inlineStr">
        <is>
          <t>L001-100067123</t>
        </is>
      </c>
      <c r="AD2978" s="418" t="inlineStr">
        <is>
          <t>រីឡាយអេប៊ល សូស អ៊ិនដាសស្រ្ទៀល (ខេមបូឌា)</t>
        </is>
      </c>
      <c r="AE2978" s="455" t="n">
        <v>4168140</v>
      </c>
      <c r="AF2978" s="455" t="n">
        <v>3789218</v>
      </c>
      <c r="AG2978" s="455" t="n">
        <v>0</v>
      </c>
      <c r="AH2978" s="455" t="n">
        <v>0</v>
      </c>
      <c r="AI2978" s="455" t="n">
        <v>378922</v>
      </c>
      <c r="AJ2978" s="455" t="n">
        <v>0</v>
      </c>
      <c r="AK2978" s="455" t="n">
        <v>0</v>
      </c>
      <c r="AL2978" s="455" t="n">
        <v>0</v>
      </c>
      <c r="AM2978" s="455" t="n">
        <v>0</v>
      </c>
      <c r="AN2978" s="455" t="n">
        <v>0</v>
      </c>
      <c r="AO2978" s="455" t="n">
        <v>0</v>
      </c>
      <c r="AP2978" s="455" t="n">
        <v>0</v>
      </c>
      <c r="AQ2978" s="455" t="n">
        <v>0</v>
      </c>
      <c r="AR2978" s="418" t="inlineStr"/>
      <c r="AS2978" s="418" t="inlineStr">
        <is>
          <t>TRADE REVENUE</t>
        </is>
      </c>
      <c r="AT2978" s="418" t="inlineStr">
        <is>
          <t>បានប្រកាសពន្ធ</t>
        </is>
      </c>
    </row>
    <row r="2979">
      <c r="A2979" s="417" t="n">
        <v>2970</v>
      </c>
      <c r="B2979" s="418" t="inlineStr">
        <is>
          <t>Transfer charge</t>
        </is>
      </c>
      <c r="C2979" s="418" t="inlineStr">
        <is>
          <t>នីបផន អិចប្រេស (ខេមបូឌា) ខូ អិលធីឌី</t>
        </is>
      </c>
      <c r="D2979" s="418" t="inlineStr">
        <is>
          <t>L001-107032791</t>
        </is>
      </c>
      <c r="E2979" s="418" t="inlineStr">
        <is>
          <t>O8T-C3460</t>
        </is>
      </c>
      <c r="F2979" s="419" t="n">
        <v>44913</v>
      </c>
      <c r="G2979" s="420" t="n">
        <v>202261</v>
      </c>
      <c r="H2979" s="418" t="n"/>
      <c r="I2979" s="455" t="n">
        <v>202261</v>
      </c>
      <c r="J2979" s="418">
        <f>IF(L2979&lt;&gt;"",L2979,K2979)</f>
        <v/>
      </c>
      <c r="K2979" s="418">
        <f>IF(AND(T2979=TRUE, U2979=TRUE, V2979=TRUE), IF(W2979&lt;-0.05, "អនុញ្ញាត (អ្នកផ្គត់ផ្គង់ប្រកាសខ្វះ)", "បានប្រកាស (អនុញ្ញាត)"), IF(AND(T2979=FALSE, U2979=FALSE, V2979=FALSE), "ព្យួរទុក (មិនមានទិន្នន័យ)", "ប្រកាសខុស (ព្យួរទុក)"))</f>
        <v/>
      </c>
      <c r="L2979" s="418" t="inlineStr"/>
      <c r="M2979" s="418" t="inlineStr"/>
      <c r="N2979" s="455" t="n"/>
      <c r="O2979" s="455">
        <f>IF(W2979&lt;0,AI2979,I2979)</f>
        <v/>
      </c>
      <c r="P2979" s="455">
        <f>I2979-O2979</f>
        <v/>
      </c>
      <c r="Q2979" s="418" t="n"/>
      <c r="R2979" s="418" t="inlineStr">
        <is>
          <t>O8T-C3460</t>
        </is>
      </c>
      <c r="S2979" s="418" t="inlineStr">
        <is>
          <t>O8T-C3460</t>
        </is>
      </c>
      <c r="T2979" s="418">
        <f>R2979=S2979</f>
        <v/>
      </c>
      <c r="U2979" s="418">
        <f>AND(MONTH(F2979)=MONTH(Y2979), YEAR(F2979)=YEAR(Y2979))</f>
        <v/>
      </c>
      <c r="V2979" s="418">
        <f>AND(AC2979&lt;&gt;"", 'Company information'!D$4&lt;&gt;"", RIGHT(SUBSTITUTE(AC2979,"-",""),9)=RIGHT(SUBSTITUTE('Company information'!D$4,"-",""),9))</f>
        <v/>
      </c>
      <c r="W2979" s="418">
        <f>AI2979-I2979</f>
        <v/>
      </c>
      <c r="X2979" s="455" t="n"/>
      <c r="Y2979" s="419" t="n">
        <v>44913</v>
      </c>
      <c r="Z2979" s="418" t="inlineStr">
        <is>
          <t>O8T-C3460</t>
        </is>
      </c>
      <c r="AA2979" s="418" t="inlineStr"/>
      <c r="AB2979" s="418" t="inlineStr">
        <is>
          <t>បុគ្គលជាប់អាករ</t>
        </is>
      </c>
      <c r="AC2979" s="418" t="inlineStr">
        <is>
          <t>L001-100067123</t>
        </is>
      </c>
      <c r="AD2979" s="418" t="inlineStr">
        <is>
          <t>រីឡាយអេប៊ល សូស អ៊ិនដាសស្រ្ទៀល (ខេមបូឌា)</t>
        </is>
      </c>
      <c r="AE2979" s="455" t="n">
        <v>2224873</v>
      </c>
      <c r="AF2979" s="455" t="n">
        <v>2022612</v>
      </c>
      <c r="AG2979" s="455" t="n">
        <v>0</v>
      </c>
      <c r="AH2979" s="455" t="n">
        <v>0</v>
      </c>
      <c r="AI2979" s="455" t="n">
        <v>202261</v>
      </c>
      <c r="AJ2979" s="455" t="n">
        <v>0</v>
      </c>
      <c r="AK2979" s="455" t="n">
        <v>0</v>
      </c>
      <c r="AL2979" s="455" t="n">
        <v>0</v>
      </c>
      <c r="AM2979" s="455" t="n">
        <v>0</v>
      </c>
      <c r="AN2979" s="455" t="n">
        <v>0</v>
      </c>
      <c r="AO2979" s="455" t="n">
        <v>0</v>
      </c>
      <c r="AP2979" s="455" t="n">
        <v>0</v>
      </c>
      <c r="AQ2979" s="455" t="n">
        <v>0</v>
      </c>
      <c r="AR2979" s="418" t="inlineStr"/>
      <c r="AS2979" s="418" t="inlineStr">
        <is>
          <t>DOCUMENTATION FEE, HANDLING/AGENCY FEE, SEAL FEE,</t>
        </is>
      </c>
      <c r="AT2979" s="418" t="inlineStr">
        <is>
          <t>បានប្រកាសពន្ធ</t>
        </is>
      </c>
    </row>
    <row r="2980">
      <c r="A2980" s="417" t="n">
        <v>2971</v>
      </c>
      <c r="B2980" s="418" t="inlineStr">
        <is>
          <t>Delivery Bill</t>
        </is>
      </c>
      <c r="C2980" s="418" t="inlineStr">
        <is>
          <t>អ សុី អេស ឡូជីស្ទីក (ខេមបូឌា)</t>
        </is>
      </c>
      <c r="D2980" s="418" t="inlineStr">
        <is>
          <t>K005-100112714</t>
        </is>
      </c>
      <c r="E2980" s="418" t="inlineStr">
        <is>
          <t>RCS22-0815</t>
        </is>
      </c>
      <c r="F2980" s="419" t="n">
        <v>44917</v>
      </c>
      <c r="G2980" s="420" t="n">
        <v>67898</v>
      </c>
      <c r="H2980" s="418" t="n"/>
      <c r="I2980" s="455" t="n">
        <v>67898</v>
      </c>
      <c r="J2980" s="418">
        <f>IF(L2980&lt;&gt;"",L2980,K2980)</f>
        <v/>
      </c>
      <c r="K2980" s="418">
        <f>IF(AND(T2980=TRUE, U2980=TRUE, V2980=TRUE), IF(W2980&lt;-0.05, "អនុញ្ញាត (អ្នកផ្គត់ផ្គង់ប្រកាសខ្វះ)", "បានប្រកាស (អនុញ្ញាត)"), IF(AND(T2980=FALSE, U2980=FALSE, V2980=FALSE), "ព្យួរទុក (មិនមានទិន្នន័យ)", "ប្រកាសខុស (ព្យួរទុក)"))</f>
        <v/>
      </c>
      <c r="L2980" s="418" t="inlineStr"/>
      <c r="M2980" s="418" t="inlineStr"/>
      <c r="N2980" s="455" t="n"/>
      <c r="O2980" s="455">
        <f>IF(W2980&lt;0,AI2980,I2980)</f>
        <v/>
      </c>
      <c r="P2980" s="455">
        <f>I2980-O2980</f>
        <v/>
      </c>
      <c r="Q2980" s="418" t="n"/>
      <c r="R2980" s="418" t="inlineStr">
        <is>
          <t>RCS22-0815</t>
        </is>
      </c>
      <c r="S2980" s="418" t="inlineStr">
        <is>
          <t>RCS22-0815</t>
        </is>
      </c>
      <c r="T2980" s="418">
        <f>R2980=S2980</f>
        <v/>
      </c>
      <c r="U2980" s="418">
        <f>AND(MONTH(F2980)=MONTH(Y2980), YEAR(F2980)=YEAR(Y2980))</f>
        <v/>
      </c>
      <c r="V2980" s="418">
        <f>AND(AC2980&lt;&gt;"", 'Company information'!D$4&lt;&gt;"", RIGHT(SUBSTITUTE(AC2980,"-",""),9)=RIGHT(SUBSTITUTE('Company information'!D$4,"-",""),9))</f>
        <v/>
      </c>
      <c r="W2980" s="418">
        <f>AI2980-I2980</f>
        <v/>
      </c>
      <c r="X2980" s="455" t="n"/>
      <c r="Y2980" s="419" t="n">
        <v>44917</v>
      </c>
      <c r="Z2980" s="418" t="inlineStr">
        <is>
          <t>RCS22-0815</t>
        </is>
      </c>
      <c r="AA2980" s="418" t="inlineStr"/>
      <c r="AB2980" s="418" t="inlineStr">
        <is>
          <t>បុគ្គលជាប់អាករ</t>
        </is>
      </c>
      <c r="AC2980" s="418" t="inlineStr">
        <is>
          <t>L001-100067123</t>
        </is>
      </c>
      <c r="AD2980" s="418" t="inlineStr">
        <is>
          <t>រីឡាយអេប៊ល សូស អ៊ិនដាសស្រ្ទៀល (ខេមបូឌា)</t>
        </is>
      </c>
      <c r="AE2980" s="455" t="n">
        <v>746873</v>
      </c>
      <c r="AF2980" s="455" t="n">
        <v>678975</v>
      </c>
      <c r="AG2980" s="455" t="n">
        <v>0</v>
      </c>
      <c r="AH2980" s="455" t="n">
        <v>0</v>
      </c>
      <c r="AI2980" s="455" t="n">
        <v>67898</v>
      </c>
      <c r="AJ2980" s="455" t="n">
        <v>0</v>
      </c>
      <c r="AK2980" s="455" t="n">
        <v>0</v>
      </c>
      <c r="AL2980" s="455" t="n">
        <v>0</v>
      </c>
      <c r="AM2980" s="455" t="n">
        <v>0</v>
      </c>
      <c r="AN2980" s="455" t="n">
        <v>0</v>
      </c>
      <c r="AO2980" s="455" t="n">
        <v>0</v>
      </c>
      <c r="AP2980" s="455" t="n">
        <v>0</v>
      </c>
      <c r="AQ2980" s="455" t="n">
        <v>0</v>
      </c>
      <c r="AR2980" s="418" t="inlineStr"/>
      <c r="AS2980" s="418" t="inlineStr">
        <is>
          <t>ថ្លៃឯកសារ</t>
        </is>
      </c>
      <c r="AT2980" s="418" t="inlineStr">
        <is>
          <t>បានប្រកាសពន្ធ</t>
        </is>
      </c>
    </row>
    <row r="2981">
      <c r="A2981" s="417" t="n">
        <v>2972</v>
      </c>
      <c r="B2981" s="418" t="inlineStr">
        <is>
          <t>Phone Card</t>
        </is>
      </c>
      <c r="C2981" s="418" t="inlineStr">
        <is>
          <t>អ សុី អេស ឡូជីស្ទីក (ខេមបូឌា)</t>
        </is>
      </c>
      <c r="D2981" s="418" t="inlineStr">
        <is>
          <t>K005-100112714</t>
        </is>
      </c>
      <c r="E2981" s="418" t="inlineStr">
        <is>
          <t>RCS22-0801</t>
        </is>
      </c>
      <c r="F2981" s="419" t="n">
        <v>44912</v>
      </c>
      <c r="G2981" s="420" t="n">
        <v>47277</v>
      </c>
      <c r="H2981" s="418" t="n"/>
      <c r="I2981" s="455" t="n">
        <v>47277</v>
      </c>
      <c r="J2981" s="418">
        <f>IF(L2981&lt;&gt;"",L2981,K2981)</f>
        <v/>
      </c>
      <c r="K2981" s="418">
        <f>IF(AND(T2981=TRUE, U2981=TRUE, V2981=TRUE), IF(W2981&lt;-0.05, "អនុញ្ញាត (អ្នកផ្គត់ផ្គង់ប្រកាសខ្វះ)", "បានប្រកាស (អនុញ្ញាត)"), IF(AND(T2981=FALSE, U2981=FALSE, V2981=FALSE), "ព្យួរទុក (មិនមានទិន្នន័យ)", "ប្រកាសខុស (ព្យួរទុក)"))</f>
        <v/>
      </c>
      <c r="L2981" s="418" t="inlineStr"/>
      <c r="M2981" s="418" t="inlineStr"/>
      <c r="N2981" s="455" t="n"/>
      <c r="O2981" s="455">
        <f>IF(W2981&lt;0,AI2981,I2981)</f>
        <v/>
      </c>
      <c r="P2981" s="455">
        <f>I2981-O2981</f>
        <v/>
      </c>
      <c r="Q2981" s="418" t="n"/>
      <c r="R2981" s="418" t="inlineStr">
        <is>
          <t>RCS22-0801</t>
        </is>
      </c>
      <c r="S2981" s="418" t="inlineStr">
        <is>
          <t>RCS22-0801</t>
        </is>
      </c>
      <c r="T2981" s="418">
        <f>R2981=S2981</f>
        <v/>
      </c>
      <c r="U2981" s="418">
        <f>AND(MONTH(F2981)=MONTH(Y2981), YEAR(F2981)=YEAR(Y2981))</f>
        <v/>
      </c>
      <c r="V2981" s="418">
        <f>AND(AC2981&lt;&gt;"", 'Company information'!D$4&lt;&gt;"", RIGHT(SUBSTITUTE(AC2981,"-",""),9)=RIGHT(SUBSTITUTE('Company information'!D$4,"-",""),9))</f>
        <v/>
      </c>
      <c r="W2981" s="418">
        <f>AI2981-I2981</f>
        <v/>
      </c>
      <c r="X2981" s="455" t="n"/>
      <c r="Y2981" s="419" t="n">
        <v>44912</v>
      </c>
      <c r="Z2981" s="418" t="inlineStr">
        <is>
          <t>RCS22-0801</t>
        </is>
      </c>
      <c r="AA2981" s="418" t="inlineStr"/>
      <c r="AB2981" s="418" t="inlineStr">
        <is>
          <t>បុគ្គលជាប់អាករ</t>
        </is>
      </c>
      <c r="AC2981" s="418" t="inlineStr">
        <is>
          <t>L001-100067123</t>
        </is>
      </c>
      <c r="AD2981" s="418" t="inlineStr">
        <is>
          <t>រីឡាយអេប៊ល សូស អ៊ិនដាសស្រ្ទៀល (ខេមបូឌា)</t>
        </is>
      </c>
      <c r="AE2981" s="455" t="n">
        <v>520042</v>
      </c>
      <c r="AF2981" s="455" t="n">
        <v>472765</v>
      </c>
      <c r="AG2981" s="455" t="n">
        <v>0</v>
      </c>
      <c r="AH2981" s="455" t="n">
        <v>0</v>
      </c>
      <c r="AI2981" s="455" t="n">
        <v>47277</v>
      </c>
      <c r="AJ2981" s="455" t="n">
        <v>0</v>
      </c>
      <c r="AK2981" s="455" t="n">
        <v>0</v>
      </c>
      <c r="AL2981" s="455" t="n">
        <v>0</v>
      </c>
      <c r="AM2981" s="455" t="n">
        <v>0</v>
      </c>
      <c r="AN2981" s="455" t="n">
        <v>0</v>
      </c>
      <c r="AO2981" s="455" t="n">
        <v>0</v>
      </c>
      <c r="AP2981" s="455" t="n">
        <v>0</v>
      </c>
      <c r="AQ2981" s="455" t="n">
        <v>0</v>
      </c>
      <c r="AR2981" s="418" t="inlineStr"/>
      <c r="AS2981" s="418" t="inlineStr">
        <is>
          <t>ថ្លែឯកសារ</t>
        </is>
      </c>
      <c r="AT2981" s="418" t="inlineStr">
        <is>
          <t>បានប្រកាសពន្ធ</t>
        </is>
      </c>
    </row>
    <row r="2982">
      <c r="A2982" s="417" t="n">
        <v>2973</v>
      </c>
      <c r="B2982" s="418" t="inlineStr">
        <is>
          <t>Factory Uniform</t>
        </is>
      </c>
      <c r="C2982" s="418" t="inlineStr">
        <is>
          <t>អិចស្ពោលាំងកា ហ្រ្វេត (ខេមបូឌា) លីមីធីត</t>
        </is>
      </c>
      <c r="D2982" s="418" t="inlineStr">
        <is>
          <t>L001-107000385</t>
        </is>
      </c>
      <c r="E2982" s="418" t="inlineStr">
        <is>
          <t>EFL-PNH-00047079</t>
        </is>
      </c>
      <c r="F2982" s="419" t="n">
        <v>44915</v>
      </c>
      <c r="G2982" s="420" t="n">
        <v>26748</v>
      </c>
      <c r="H2982" s="418" t="n"/>
      <c r="I2982" s="455" t="n">
        <v>26748</v>
      </c>
      <c r="J2982" s="418">
        <f>IF(L2982&lt;&gt;"",L2982,K2982)</f>
        <v/>
      </c>
      <c r="K2982" s="418">
        <f>IF(AND(T2982=TRUE, U2982=TRUE, V2982=TRUE), IF(W2982&lt;-0.05, "អនុញ្ញាត (អ្នកផ្គត់ផ្គង់ប្រកាសខ្វះ)", "បានប្រកាស (អនុញ្ញាត)"), IF(AND(T2982=FALSE, U2982=FALSE, V2982=FALSE), "ព្យួរទុក (មិនមានទិន្នន័យ)", "ប្រកាសខុស (ព្យួរទុក)"))</f>
        <v/>
      </c>
      <c r="L2982" s="418" t="inlineStr"/>
      <c r="M2982" s="418" t="inlineStr"/>
      <c r="N2982" s="455" t="n"/>
      <c r="O2982" s="455">
        <f>IF(W2982&lt;0,AI2982,I2982)</f>
        <v/>
      </c>
      <c r="P2982" s="455">
        <f>I2982-O2982</f>
        <v/>
      </c>
      <c r="Q2982" s="418" t="n"/>
      <c r="R2982" s="418" t="inlineStr">
        <is>
          <t>EFL-PNH-00047079</t>
        </is>
      </c>
      <c r="S2982" s="418" t="inlineStr">
        <is>
          <t>EFL-PNH-00047079</t>
        </is>
      </c>
      <c r="T2982" s="418">
        <f>R2982=S2982</f>
        <v/>
      </c>
      <c r="U2982" s="418">
        <f>AND(MONTH(F2982)=MONTH(Y2982), YEAR(F2982)=YEAR(Y2982))</f>
        <v/>
      </c>
      <c r="V2982" s="418">
        <f>AND(AC2982&lt;&gt;"", 'Company information'!D$4&lt;&gt;"", RIGHT(SUBSTITUTE(AC2982,"-",""),9)=RIGHT(SUBSTITUTE('Company information'!D$4,"-",""),9))</f>
        <v/>
      </c>
      <c r="W2982" s="418">
        <f>AI2982-I2982</f>
        <v/>
      </c>
      <c r="X2982" s="455" t="n"/>
      <c r="Y2982" s="419" t="n">
        <v>44915</v>
      </c>
      <c r="Z2982" s="418" t="inlineStr">
        <is>
          <t>EFL-PNH-00047079</t>
        </is>
      </c>
      <c r="AA2982" s="418" t="inlineStr"/>
      <c r="AB2982" s="418" t="inlineStr">
        <is>
          <t>បុគ្គលជាប់អាករ</t>
        </is>
      </c>
      <c r="AC2982" s="418" t="inlineStr">
        <is>
          <t>L001-100067123</t>
        </is>
      </c>
      <c r="AD2982" s="418" t="inlineStr">
        <is>
          <t>រីឡាយអេប៊ល សូស អ៊ិនដាសស្រ្ទៀល (ខេមបូឌា)</t>
        </is>
      </c>
      <c r="AE2982" s="455" t="n">
        <v>294223</v>
      </c>
      <c r="AF2982" s="455" t="n">
        <v>267475</v>
      </c>
      <c r="AG2982" s="455" t="n">
        <v>0</v>
      </c>
      <c r="AH2982" s="455" t="n">
        <v>0</v>
      </c>
      <c r="AI2982" s="455" t="n">
        <v>26748</v>
      </c>
      <c r="AJ2982" s="455" t="n">
        <v>0</v>
      </c>
      <c r="AK2982" s="455" t="n">
        <v>0</v>
      </c>
      <c r="AL2982" s="455" t="n">
        <v>0</v>
      </c>
      <c r="AM2982" s="455" t="n">
        <v>0</v>
      </c>
      <c r="AN2982" s="455" t="n">
        <v>0</v>
      </c>
      <c r="AO2982" s="455" t="n">
        <v>0</v>
      </c>
      <c r="AP2982" s="455" t="n">
        <v>0</v>
      </c>
      <c r="AQ2982" s="455" t="n">
        <v>0</v>
      </c>
      <c r="AR2982" s="418" t="inlineStr"/>
      <c r="AS2982" s="418" t="inlineStr">
        <is>
          <t>HAWBF,AMS,OHANDL</t>
        </is>
      </c>
      <c r="AT2982" s="418" t="inlineStr">
        <is>
          <t>បានប្រកាសពន្ធ</t>
        </is>
      </c>
    </row>
    <row r="2983">
      <c r="A2983" s="417" t="n">
        <v>2974</v>
      </c>
      <c r="B2983" s="418" t="inlineStr">
        <is>
          <t>Diesel</t>
        </is>
      </c>
      <c r="C2983" s="418" t="inlineStr">
        <is>
          <t>អិចស្ពោលាំងកា ហ្រ្វេត (ខេមបូឌា) លីមីធីត</t>
        </is>
      </c>
      <c r="D2983" s="418" t="inlineStr">
        <is>
          <t>L001-107000385</t>
        </is>
      </c>
      <c r="E2983" s="418" t="inlineStr">
        <is>
          <t>EFL-PNH-00047077</t>
        </is>
      </c>
      <c r="F2983" s="419" t="n">
        <v>44915</v>
      </c>
      <c r="G2983" s="420" t="n">
        <v>26748</v>
      </c>
      <c r="H2983" s="418" t="n"/>
      <c r="I2983" s="455" t="n">
        <v>26748</v>
      </c>
      <c r="J2983" s="418">
        <f>IF(L2983&lt;&gt;"",L2983,K2983)</f>
        <v/>
      </c>
      <c r="K2983" s="418">
        <f>IF(AND(T2983=TRUE, U2983=TRUE, V2983=TRUE), IF(W2983&lt;-0.05, "អនុញ្ញាត (អ្នកផ្គត់ផ្គង់ប្រកាសខ្វះ)", "បានប្រកាស (អនុញ្ញាត)"), IF(AND(T2983=FALSE, U2983=FALSE, V2983=FALSE), "ព្យួរទុក (មិនមានទិន្នន័យ)", "ប្រកាសខុស (ព្យួរទុក)"))</f>
        <v/>
      </c>
      <c r="L2983" s="418" t="inlineStr"/>
      <c r="M2983" s="418" t="inlineStr"/>
      <c r="N2983" s="455" t="n"/>
      <c r="O2983" s="455">
        <f>IF(W2983&lt;0,AI2983,I2983)</f>
        <v/>
      </c>
      <c r="P2983" s="455">
        <f>I2983-O2983</f>
        <v/>
      </c>
      <c r="Q2983" s="418" t="n"/>
      <c r="R2983" s="418" t="inlineStr">
        <is>
          <t>EFL-PNH-00047077</t>
        </is>
      </c>
      <c r="S2983" s="418" t="inlineStr">
        <is>
          <t>EFL-PNH-00047077</t>
        </is>
      </c>
      <c r="T2983" s="418">
        <f>R2983=S2983</f>
        <v/>
      </c>
      <c r="U2983" s="418">
        <f>AND(MONTH(F2983)=MONTH(Y2983), YEAR(F2983)=YEAR(Y2983))</f>
        <v/>
      </c>
      <c r="V2983" s="418">
        <f>AND(AC2983&lt;&gt;"", 'Company information'!D$4&lt;&gt;"", RIGHT(SUBSTITUTE(AC2983,"-",""),9)=RIGHT(SUBSTITUTE('Company information'!D$4,"-",""),9))</f>
        <v/>
      </c>
      <c r="W2983" s="418">
        <f>AI2983-I2983</f>
        <v/>
      </c>
      <c r="X2983" s="455" t="n"/>
      <c r="Y2983" s="419" t="n">
        <v>44915</v>
      </c>
      <c r="Z2983" s="418" t="inlineStr">
        <is>
          <t>EFL-PNH-00047077</t>
        </is>
      </c>
      <c r="AA2983" s="418" t="inlineStr"/>
      <c r="AB2983" s="418" t="inlineStr">
        <is>
          <t>បុគ្គលជាប់អាករ</t>
        </is>
      </c>
      <c r="AC2983" s="418" t="inlineStr">
        <is>
          <t>L001-100067123</t>
        </is>
      </c>
      <c r="AD2983" s="418" t="inlineStr">
        <is>
          <t>រីឡាយអេប៊ល សូស អ៊ិនដាសស្រ្ទៀល (ខេមបូឌា)</t>
        </is>
      </c>
      <c r="AE2983" s="455" t="n">
        <v>294223</v>
      </c>
      <c r="AF2983" s="455" t="n">
        <v>267475</v>
      </c>
      <c r="AG2983" s="455" t="n">
        <v>0</v>
      </c>
      <c r="AH2983" s="455" t="n">
        <v>0</v>
      </c>
      <c r="AI2983" s="455" t="n">
        <v>26748</v>
      </c>
      <c r="AJ2983" s="455" t="n">
        <v>0</v>
      </c>
      <c r="AK2983" s="455" t="n">
        <v>0</v>
      </c>
      <c r="AL2983" s="455" t="n">
        <v>0</v>
      </c>
      <c r="AM2983" s="455" t="n">
        <v>0</v>
      </c>
      <c r="AN2983" s="455" t="n">
        <v>0</v>
      </c>
      <c r="AO2983" s="455" t="n">
        <v>0</v>
      </c>
      <c r="AP2983" s="455" t="n">
        <v>0</v>
      </c>
      <c r="AQ2983" s="455" t="n">
        <v>0</v>
      </c>
      <c r="AR2983" s="418" t="inlineStr"/>
      <c r="AS2983" s="418" t="inlineStr">
        <is>
          <t>HAWBF,AMS,OHANDL</t>
        </is>
      </c>
      <c r="AT2983" s="418" t="inlineStr">
        <is>
          <t>បានប្រកាសពន្ធ</t>
        </is>
      </c>
    </row>
    <row r="2984">
      <c r="A2984" s="417" t="n">
        <v>2975</v>
      </c>
      <c r="B2984" s="418" t="inlineStr">
        <is>
          <t>Diesel</t>
        </is>
      </c>
      <c r="C2984" s="418" t="inlineStr">
        <is>
          <t>ឃឺន + ណាហ្គែល</t>
        </is>
      </c>
      <c r="D2984" s="418" t="inlineStr">
        <is>
          <t>L001-100045189</t>
        </is>
      </c>
      <c r="E2984" s="418" t="inlineStr">
        <is>
          <t>PTI2225927</t>
        </is>
      </c>
      <c r="F2984" s="419" t="n">
        <v>44908</v>
      </c>
      <c r="G2984" s="420" t="n">
        <v>286600</v>
      </c>
      <c r="H2984" s="418" t="n"/>
      <c r="I2984" s="455" t="n">
        <v>286600</v>
      </c>
      <c r="J2984" s="418">
        <f>IF(L2984&lt;&gt;"",L2984,K2984)</f>
        <v/>
      </c>
      <c r="K2984" s="418">
        <f>IF(AND(T2984=TRUE, U2984=TRUE, V2984=TRUE), IF(W2984&lt;-0.05, "អនុញ្ញាត (អ្នកផ្គត់ផ្គង់ប្រកាសខ្វះ)", "បានប្រកាស (អនុញ្ញាត)"), IF(AND(T2984=FALSE, U2984=FALSE, V2984=FALSE), "ព្យួរទុក (មិនមានទិន្នន័យ)", "ប្រកាសខុស (ព្យួរទុក)"))</f>
        <v/>
      </c>
      <c r="L2984" s="418" t="inlineStr"/>
      <c r="M2984" s="418" t="inlineStr"/>
      <c r="N2984" s="455" t="n"/>
      <c r="O2984" s="455">
        <f>IF(W2984&lt;0,AI2984,I2984)</f>
        <v/>
      </c>
      <c r="P2984" s="455">
        <f>I2984-O2984</f>
        <v/>
      </c>
      <c r="Q2984" s="418" t="n"/>
      <c r="R2984" s="418" t="inlineStr">
        <is>
          <t>PTI2225927</t>
        </is>
      </c>
      <c r="S2984" s="418" t="inlineStr">
        <is>
          <t>PTI2225927</t>
        </is>
      </c>
      <c r="T2984" s="418">
        <f>R2984=S2984</f>
        <v/>
      </c>
      <c r="U2984" s="418">
        <f>AND(MONTH(F2984)=MONTH(Y2984), YEAR(F2984)=YEAR(Y2984))</f>
        <v/>
      </c>
      <c r="V2984" s="418">
        <f>AND(AC2984&lt;&gt;"", 'Company information'!D$4&lt;&gt;"", RIGHT(SUBSTITUTE(AC2984,"-",""),9)=RIGHT(SUBSTITUTE('Company information'!D$4,"-",""),9))</f>
        <v/>
      </c>
      <c r="W2984" s="418">
        <f>AI2984-I2984</f>
        <v/>
      </c>
      <c r="X2984" s="455" t="n"/>
      <c r="Y2984" s="419" t="n">
        <v>44908</v>
      </c>
      <c r="Z2984" s="418" t="inlineStr">
        <is>
          <t>PTI2225927</t>
        </is>
      </c>
      <c r="AA2984" s="418" t="inlineStr"/>
      <c r="AB2984" s="418" t="inlineStr">
        <is>
          <t>បុគ្គលជាប់អាករ</t>
        </is>
      </c>
      <c r="AC2984" s="418" t="inlineStr">
        <is>
          <t>L001-100067123</t>
        </is>
      </c>
      <c r="AD2984" s="418" t="inlineStr">
        <is>
          <t>រីឡាយអេប៊ល សូស អ៊ិនដាសស្រ្ទៀល (ខេមបូឌា)</t>
        </is>
      </c>
      <c r="AE2984" s="455" t="n">
        <v>3175008</v>
      </c>
      <c r="AF2984" s="455" t="n">
        <v>2866003</v>
      </c>
      <c r="AG2984" s="455" t="n">
        <v>22405</v>
      </c>
      <c r="AH2984" s="455" t="n">
        <v>0</v>
      </c>
      <c r="AI2984" s="455" t="n">
        <v>286600</v>
      </c>
      <c r="AJ2984" s="455" t="n">
        <v>0</v>
      </c>
      <c r="AK2984" s="455" t="n">
        <v>0</v>
      </c>
      <c r="AL2984" s="455" t="n">
        <v>0</v>
      </c>
      <c r="AM2984" s="455" t="n">
        <v>0</v>
      </c>
      <c r="AN2984" s="455" t="n">
        <v>0</v>
      </c>
      <c r="AO2984" s="455" t="n">
        <v>0</v>
      </c>
      <c r="AP2984" s="455" t="n">
        <v>0</v>
      </c>
      <c r="AQ2984" s="455" t="n">
        <v>0</v>
      </c>
      <c r="AR2984" s="418" t="inlineStr"/>
      <c r="AS2984" s="418" t="inlineStr">
        <is>
          <t>ថ្លៃដឹកជញ្ជូន និងសេវា</t>
        </is>
      </c>
      <c r="AT2984" s="418" t="inlineStr">
        <is>
          <t>បានប្រកាសពន្ធ</t>
        </is>
      </c>
    </row>
    <row r="2985">
      <c r="A2985" s="417" t="n">
        <v>2976</v>
      </c>
      <c r="B2985" s="418" t="inlineStr">
        <is>
          <t>Diesel</t>
        </is>
      </c>
      <c r="C2985" s="418" t="inlineStr">
        <is>
          <t>ឃឺន + ណាហ្គែល</t>
        </is>
      </c>
      <c r="D2985" s="418" t="inlineStr">
        <is>
          <t>L001-100045189</t>
        </is>
      </c>
      <c r="E2985" s="418" t="inlineStr">
        <is>
          <t>PTI2225926</t>
        </is>
      </c>
      <c r="F2985" s="419" t="n">
        <v>44908</v>
      </c>
      <c r="G2985" s="420" t="n">
        <v>280269</v>
      </c>
      <c r="H2985" s="418" t="n"/>
      <c r="I2985" s="455" t="n">
        <v>280269</v>
      </c>
      <c r="J2985" s="418">
        <f>IF(L2985&lt;&gt;"",L2985,K2985)</f>
        <v/>
      </c>
      <c r="K2985" s="418">
        <f>IF(AND(T2985=TRUE, U2985=TRUE, V2985=TRUE), IF(W2985&lt;-0.05, "អនុញ្ញាត (អ្នកផ្គត់ផ្គង់ប្រកាសខ្វះ)", "បានប្រកាស (អនុញ្ញាត)"), IF(AND(T2985=FALSE, U2985=FALSE, V2985=FALSE), "ព្យួរទុក (មិនមានទិន្នន័យ)", "ប្រកាសខុស (ព្យួរទុក)"))</f>
        <v/>
      </c>
      <c r="L2985" s="418" t="inlineStr"/>
      <c r="M2985" s="418" t="inlineStr"/>
      <c r="N2985" s="455" t="n"/>
      <c r="O2985" s="455">
        <f>IF(W2985&lt;0,AI2985,I2985)</f>
        <v/>
      </c>
      <c r="P2985" s="455">
        <f>I2985-O2985</f>
        <v/>
      </c>
      <c r="Q2985" s="418" t="n"/>
      <c r="R2985" s="418" t="inlineStr">
        <is>
          <t>PTI2225926</t>
        </is>
      </c>
      <c r="S2985" s="418" t="inlineStr">
        <is>
          <t>PTI2225926</t>
        </is>
      </c>
      <c r="T2985" s="418">
        <f>R2985=S2985</f>
        <v/>
      </c>
      <c r="U2985" s="418">
        <f>AND(MONTH(F2985)=MONTH(Y2985), YEAR(F2985)=YEAR(Y2985))</f>
        <v/>
      </c>
      <c r="V2985" s="418">
        <f>AND(AC2985&lt;&gt;"", 'Company information'!D$4&lt;&gt;"", RIGHT(SUBSTITUTE(AC2985,"-",""),9)=RIGHT(SUBSTITUTE('Company information'!D$4,"-",""),9))</f>
        <v/>
      </c>
      <c r="W2985" s="418">
        <f>AI2985-I2985</f>
        <v/>
      </c>
      <c r="X2985" s="455" t="n"/>
      <c r="Y2985" s="419" t="n">
        <v>44908</v>
      </c>
      <c r="Z2985" s="418" t="inlineStr">
        <is>
          <t>PTI2225926</t>
        </is>
      </c>
      <c r="AA2985" s="418" t="inlineStr"/>
      <c r="AB2985" s="418" t="inlineStr">
        <is>
          <t>បុគ្គលជាប់អាករ</t>
        </is>
      </c>
      <c r="AC2985" s="418" t="inlineStr">
        <is>
          <t>L001-100067123</t>
        </is>
      </c>
      <c r="AD2985" s="418" t="inlineStr">
        <is>
          <t>រីឡាយអេប៊ល សូស អ៊ិនដាសស្រ្ទៀល (ខេមបូឌា)</t>
        </is>
      </c>
      <c r="AE2985" s="455" t="n">
        <v>3105367</v>
      </c>
      <c r="AF2985" s="455" t="n">
        <v>2802693</v>
      </c>
      <c r="AG2985" s="455" t="n">
        <v>22405</v>
      </c>
      <c r="AH2985" s="455" t="n">
        <v>0</v>
      </c>
      <c r="AI2985" s="455" t="n">
        <v>280269</v>
      </c>
      <c r="AJ2985" s="455" t="n">
        <v>0</v>
      </c>
      <c r="AK2985" s="455" t="n">
        <v>0</v>
      </c>
      <c r="AL2985" s="455" t="n">
        <v>0</v>
      </c>
      <c r="AM2985" s="455" t="n">
        <v>0</v>
      </c>
      <c r="AN2985" s="455" t="n">
        <v>0</v>
      </c>
      <c r="AO2985" s="455" t="n">
        <v>0</v>
      </c>
      <c r="AP2985" s="455" t="n">
        <v>0</v>
      </c>
      <c r="AQ2985" s="455" t="n">
        <v>0</v>
      </c>
      <c r="AR2985" s="418" t="inlineStr"/>
      <c r="AS2985" s="418" t="inlineStr">
        <is>
          <t>ថ្លៃដឹកជញ្ជូន និងសេវា</t>
        </is>
      </c>
      <c r="AT2985" s="418" t="inlineStr">
        <is>
          <t>បានប្រកាសពន្ធ</t>
        </is>
      </c>
    </row>
    <row r="2986">
      <c r="A2986" s="417" t="n">
        <v>2977</v>
      </c>
      <c r="B2986" s="418" t="inlineStr">
        <is>
          <t>Drinking water</t>
        </is>
      </c>
      <c r="C2986" s="418" t="inlineStr">
        <is>
          <t>ឃឺន + ណាហ្គែល</t>
        </is>
      </c>
      <c r="D2986" s="418" t="inlineStr">
        <is>
          <t>L001-100045189</t>
        </is>
      </c>
      <c r="E2986" s="418" t="inlineStr">
        <is>
          <t>PTI2225935</t>
        </is>
      </c>
      <c r="F2986" s="419" t="n">
        <v>44908</v>
      </c>
      <c r="G2986" s="420" t="n">
        <v>151020</v>
      </c>
      <c r="H2986" s="418" t="n"/>
      <c r="I2986" s="455" t="n">
        <v>151020</v>
      </c>
      <c r="J2986" s="418">
        <f>IF(L2986&lt;&gt;"",L2986,K2986)</f>
        <v/>
      </c>
      <c r="K2986" s="418">
        <f>IF(AND(T2986=TRUE, U2986=TRUE, V2986=TRUE), IF(W2986&lt;-0.05, "អនុញ្ញាត (អ្នកផ្គត់ផ្គង់ប្រកាសខ្វះ)", "បានប្រកាស (អនុញ្ញាត)"), IF(AND(T2986=FALSE, U2986=FALSE, V2986=FALSE), "ព្យួរទុក (មិនមានទិន្នន័យ)", "ប្រកាសខុស (ព្យួរទុក)"))</f>
        <v/>
      </c>
      <c r="L2986" s="418" t="inlineStr"/>
      <c r="M2986" s="418" t="inlineStr"/>
      <c r="N2986" s="455" t="n"/>
      <c r="O2986" s="455">
        <f>IF(W2986&lt;0,AI2986,I2986)</f>
        <v/>
      </c>
      <c r="P2986" s="455">
        <f>I2986-O2986</f>
        <v/>
      </c>
      <c r="Q2986" s="418" t="n"/>
      <c r="R2986" s="418" t="inlineStr">
        <is>
          <t>PTI2225935</t>
        </is>
      </c>
      <c r="S2986" s="418" t="inlineStr">
        <is>
          <t>PTI2225935</t>
        </is>
      </c>
      <c r="T2986" s="418">
        <f>R2986=S2986</f>
        <v/>
      </c>
      <c r="U2986" s="418">
        <f>AND(MONTH(F2986)=MONTH(Y2986), YEAR(F2986)=YEAR(Y2986))</f>
        <v/>
      </c>
      <c r="V2986" s="418">
        <f>AND(AC2986&lt;&gt;"", 'Company information'!D$4&lt;&gt;"", RIGHT(SUBSTITUTE(AC2986,"-",""),9)=RIGHT(SUBSTITUTE('Company information'!D$4,"-",""),9))</f>
        <v/>
      </c>
      <c r="W2986" s="418">
        <f>AI2986-I2986</f>
        <v/>
      </c>
      <c r="X2986" s="455" t="n"/>
      <c r="Y2986" s="419" t="n">
        <v>44908</v>
      </c>
      <c r="Z2986" s="418" t="inlineStr">
        <is>
          <t>PTI2225935</t>
        </is>
      </c>
      <c r="AA2986" s="418" t="inlineStr"/>
      <c r="AB2986" s="418" t="inlineStr">
        <is>
          <t>បុគ្គលជាប់អាករ</t>
        </is>
      </c>
      <c r="AC2986" s="418" t="inlineStr">
        <is>
          <t>L001-100067123</t>
        </is>
      </c>
      <c r="AD2986" s="418" t="inlineStr">
        <is>
          <t>រីឡាយអេប៊ល សូស អ៊ិនដាសស្រ្ទៀល (ខេមបូឌា)</t>
        </is>
      </c>
      <c r="AE2986" s="455" t="n">
        <v>1683619</v>
      </c>
      <c r="AF2986" s="455" t="n">
        <v>1510195</v>
      </c>
      <c r="AG2986" s="455" t="n">
        <v>22405</v>
      </c>
      <c r="AH2986" s="455" t="n">
        <v>0</v>
      </c>
      <c r="AI2986" s="455" t="n">
        <v>151019</v>
      </c>
      <c r="AJ2986" s="455" t="n">
        <v>0</v>
      </c>
      <c r="AK2986" s="455" t="n">
        <v>0</v>
      </c>
      <c r="AL2986" s="455" t="n">
        <v>0</v>
      </c>
      <c r="AM2986" s="455" t="n">
        <v>0</v>
      </c>
      <c r="AN2986" s="455" t="n">
        <v>0</v>
      </c>
      <c r="AO2986" s="455" t="n">
        <v>0</v>
      </c>
      <c r="AP2986" s="455" t="n">
        <v>0</v>
      </c>
      <c r="AQ2986" s="455" t="n">
        <v>0</v>
      </c>
      <c r="AR2986" s="418" t="inlineStr"/>
      <c r="AS2986" s="418" t="inlineStr">
        <is>
          <t>ថ្លៃដឹកជញ្ជូន និងសេវា</t>
        </is>
      </c>
      <c r="AT2986" s="418" t="inlineStr">
        <is>
          <t>បានប្រកាសពន្ធ</t>
        </is>
      </c>
    </row>
    <row r="2987">
      <c r="A2987" s="417" t="n">
        <v>2978</v>
      </c>
      <c r="B2987" s="418" t="inlineStr">
        <is>
          <t>Drinking water</t>
        </is>
      </c>
      <c r="C2987" s="418" t="inlineStr">
        <is>
          <t>ឃឺន + ណាហ្គែល</t>
        </is>
      </c>
      <c r="D2987" s="418" t="inlineStr">
        <is>
          <t>L001-100045189</t>
        </is>
      </c>
      <c r="E2987" s="418" t="inlineStr">
        <is>
          <t>PTI2225936</t>
        </is>
      </c>
      <c r="F2987" s="419" t="n">
        <v>44908</v>
      </c>
      <c r="G2987" s="420" t="n">
        <v>81215</v>
      </c>
      <c r="H2987" s="418" t="n"/>
      <c r="I2987" s="455" t="n">
        <v>81215</v>
      </c>
      <c r="J2987" s="418">
        <f>IF(L2987&lt;&gt;"",L2987,K2987)</f>
        <v/>
      </c>
      <c r="K2987" s="418">
        <f>IF(AND(T2987=TRUE, U2987=TRUE, V2987=TRUE), IF(W2987&lt;-0.05, "អនុញ្ញាត (អ្នកផ្គត់ផ្គង់ប្រកាសខ្វះ)", "បានប្រកាស (អនុញ្ញាត)"), IF(AND(T2987=FALSE, U2987=FALSE, V2987=FALSE), "ព្យួរទុក (មិនមានទិន្នន័យ)", "ប្រកាសខុស (ព្យួរទុក)"))</f>
        <v/>
      </c>
      <c r="L2987" s="418" t="inlineStr"/>
      <c r="M2987" s="418" t="inlineStr"/>
      <c r="N2987" s="455" t="n"/>
      <c r="O2987" s="455">
        <f>IF(W2987&lt;0,AI2987,I2987)</f>
        <v/>
      </c>
      <c r="P2987" s="455">
        <f>I2987-O2987</f>
        <v/>
      </c>
      <c r="Q2987" s="418" t="n"/>
      <c r="R2987" s="418" t="inlineStr">
        <is>
          <t>PTI2225936</t>
        </is>
      </c>
      <c r="S2987" s="418" t="inlineStr">
        <is>
          <t>PTI2225936</t>
        </is>
      </c>
      <c r="T2987" s="418">
        <f>R2987=S2987</f>
        <v/>
      </c>
      <c r="U2987" s="418">
        <f>AND(MONTH(F2987)=MONTH(Y2987), YEAR(F2987)=YEAR(Y2987))</f>
        <v/>
      </c>
      <c r="V2987" s="418">
        <f>AND(AC2987&lt;&gt;"", 'Company information'!D$4&lt;&gt;"", RIGHT(SUBSTITUTE(AC2987,"-",""),9)=RIGHT(SUBSTITUTE('Company information'!D$4,"-",""),9))</f>
        <v/>
      </c>
      <c r="W2987" s="418">
        <f>AI2987-I2987</f>
        <v/>
      </c>
      <c r="X2987" s="455" t="n"/>
      <c r="Y2987" s="419" t="n">
        <v>44908</v>
      </c>
      <c r="Z2987" s="418" t="inlineStr">
        <is>
          <t>PTI2225936</t>
        </is>
      </c>
      <c r="AA2987" s="418" t="inlineStr"/>
      <c r="AB2987" s="418" t="inlineStr">
        <is>
          <t>បុគ្គលជាប់អាករ</t>
        </is>
      </c>
      <c r="AC2987" s="418" t="inlineStr">
        <is>
          <t>L001-100067123</t>
        </is>
      </c>
      <c r="AD2987" s="418" t="inlineStr">
        <is>
          <t>រីឡាយអេប៊ល សូស អ៊ិនដាសស្រ្ទៀល (ខេមបូឌា)</t>
        </is>
      </c>
      <c r="AE2987" s="455" t="n">
        <v>915766</v>
      </c>
      <c r="AF2987" s="455" t="n">
        <v>812146</v>
      </c>
      <c r="AG2987" s="455" t="n">
        <v>22405</v>
      </c>
      <c r="AH2987" s="455" t="n">
        <v>0</v>
      </c>
      <c r="AI2987" s="455" t="n">
        <v>81215</v>
      </c>
      <c r="AJ2987" s="455" t="n">
        <v>0</v>
      </c>
      <c r="AK2987" s="455" t="n">
        <v>0</v>
      </c>
      <c r="AL2987" s="455" t="n">
        <v>0</v>
      </c>
      <c r="AM2987" s="455" t="n">
        <v>0</v>
      </c>
      <c r="AN2987" s="455" t="n">
        <v>0</v>
      </c>
      <c r="AO2987" s="455" t="n">
        <v>0</v>
      </c>
      <c r="AP2987" s="455" t="n">
        <v>0</v>
      </c>
      <c r="AQ2987" s="455" t="n">
        <v>0</v>
      </c>
      <c r="AR2987" s="418" t="inlineStr"/>
      <c r="AS2987" s="418" t="inlineStr">
        <is>
          <t>ថ្លៃដឹកជញ្ជូន និងសេវា</t>
        </is>
      </c>
      <c r="AT2987" s="418" t="inlineStr">
        <is>
          <t>បានប្រកាសពន្ធ</t>
        </is>
      </c>
    </row>
    <row r="2988">
      <c r="A2988" s="417" t="n">
        <v>2979</v>
      </c>
      <c r="B2988" s="418" t="inlineStr">
        <is>
          <t>Drinking water</t>
        </is>
      </c>
      <c r="C2988" s="418" t="inlineStr">
        <is>
          <t>ឃឺន + ណាហ្គែល</t>
        </is>
      </c>
      <c r="D2988" s="418" t="inlineStr">
        <is>
          <t>L001-100045189</t>
        </is>
      </c>
      <c r="E2988" s="418" t="inlineStr">
        <is>
          <t>PTI2225934</t>
        </is>
      </c>
      <c r="F2988" s="419" t="n">
        <v>44908</v>
      </c>
      <c r="G2988" s="420" t="n">
        <v>62797</v>
      </c>
      <c r="H2988" s="418" t="n"/>
      <c r="I2988" s="455" t="n">
        <v>62797</v>
      </c>
      <c r="J2988" s="418">
        <f>IF(L2988&lt;&gt;"",L2988,K2988)</f>
        <v/>
      </c>
      <c r="K2988" s="418">
        <f>IF(AND(T2988=TRUE, U2988=TRUE, V2988=TRUE), IF(W2988&lt;-0.05, "អនុញ្ញាត (អ្នកផ្គត់ផ្គង់ប្រកាសខ្វះ)", "បានប្រកាស (អនុញ្ញាត)"), IF(AND(T2988=FALSE, U2988=FALSE, V2988=FALSE), "ព្យួរទុក (មិនមានទិន្នន័យ)", "ប្រកាសខុស (ព្យួរទុក)"))</f>
        <v/>
      </c>
      <c r="L2988" s="418" t="inlineStr"/>
      <c r="M2988" s="418" t="inlineStr"/>
      <c r="N2988" s="455" t="n"/>
      <c r="O2988" s="455">
        <f>IF(W2988&lt;0,AI2988,I2988)</f>
        <v/>
      </c>
      <c r="P2988" s="455">
        <f>I2988-O2988</f>
        <v/>
      </c>
      <c r="Q2988" s="418" t="n"/>
      <c r="R2988" s="418" t="inlineStr">
        <is>
          <t>PTI2225934</t>
        </is>
      </c>
      <c r="S2988" s="418" t="inlineStr">
        <is>
          <t>PTI2225934</t>
        </is>
      </c>
      <c r="T2988" s="418">
        <f>R2988=S2988</f>
        <v/>
      </c>
      <c r="U2988" s="418">
        <f>AND(MONTH(F2988)=MONTH(Y2988), YEAR(F2988)=YEAR(Y2988))</f>
        <v/>
      </c>
      <c r="V2988" s="418">
        <f>AND(AC2988&lt;&gt;"", 'Company information'!D$4&lt;&gt;"", RIGHT(SUBSTITUTE(AC2988,"-",""),9)=RIGHT(SUBSTITUTE('Company information'!D$4,"-",""),9))</f>
        <v/>
      </c>
      <c r="W2988" s="418">
        <f>AI2988-I2988</f>
        <v/>
      </c>
      <c r="X2988" s="455" t="n"/>
      <c r="Y2988" s="419" t="n">
        <v>44908</v>
      </c>
      <c r="Z2988" s="418" t="inlineStr">
        <is>
          <t>PTI2225934</t>
        </is>
      </c>
      <c r="AA2988" s="418" t="inlineStr"/>
      <c r="AB2988" s="418" t="inlineStr">
        <is>
          <t>បុគ្គលជាប់អាករ</t>
        </is>
      </c>
      <c r="AC2988" s="418" t="inlineStr">
        <is>
          <t>L001-100067123</t>
        </is>
      </c>
      <c r="AD2988" s="418" t="inlineStr">
        <is>
          <t>រីឡាយអេប៊ល សូស អ៊ិនដាសស្រ្ទៀល (ខេមបូឌា)</t>
        </is>
      </c>
      <c r="AE2988" s="455" t="n">
        <v>713176</v>
      </c>
      <c r="AF2988" s="455" t="n">
        <v>627974</v>
      </c>
      <c r="AG2988" s="455" t="n">
        <v>22405</v>
      </c>
      <c r="AH2988" s="455" t="n">
        <v>0</v>
      </c>
      <c r="AI2988" s="455" t="n">
        <v>62797</v>
      </c>
      <c r="AJ2988" s="455" t="n">
        <v>0</v>
      </c>
      <c r="AK2988" s="455" t="n">
        <v>0</v>
      </c>
      <c r="AL2988" s="455" t="n">
        <v>0</v>
      </c>
      <c r="AM2988" s="455" t="n">
        <v>0</v>
      </c>
      <c r="AN2988" s="455" t="n">
        <v>0</v>
      </c>
      <c r="AO2988" s="455" t="n">
        <v>0</v>
      </c>
      <c r="AP2988" s="455" t="n">
        <v>0</v>
      </c>
      <c r="AQ2988" s="455" t="n">
        <v>0</v>
      </c>
      <c r="AR2988" s="418" t="inlineStr"/>
      <c r="AS2988" s="418" t="inlineStr">
        <is>
          <t>ថ្លៃដឹកជញ្ជូន និងសេវា</t>
        </is>
      </c>
      <c r="AT2988" s="418" t="inlineStr">
        <is>
          <t>បានប្រកាសពន្ធ</t>
        </is>
      </c>
    </row>
    <row r="2989">
      <c r="A2989" s="417" t="n">
        <v>2980</v>
      </c>
      <c r="B2989" s="418" t="inlineStr">
        <is>
          <t>Drinking water</t>
        </is>
      </c>
      <c r="C2989" s="418" t="inlineStr">
        <is>
          <t>ឃឺន + ណាហ្គែល</t>
        </is>
      </c>
      <c r="D2989" s="418" t="inlineStr">
        <is>
          <t>L001-100045189</t>
        </is>
      </c>
      <c r="E2989" s="418" t="inlineStr">
        <is>
          <t>PTI2225932</t>
        </is>
      </c>
      <c r="F2989" s="419" t="n">
        <v>44908</v>
      </c>
      <c r="G2989" s="420" t="n">
        <v>120269</v>
      </c>
      <c r="H2989" s="418" t="n"/>
      <c r="I2989" s="455" t="n">
        <v>120269</v>
      </c>
      <c r="J2989" s="418">
        <f>IF(L2989&lt;&gt;"",L2989,K2989)</f>
        <v/>
      </c>
      <c r="K2989" s="418">
        <f>IF(AND(T2989=TRUE, U2989=TRUE, V2989=TRUE), IF(W2989&lt;-0.05, "អនុញ្ញាត (អ្នកផ្គត់ផ្គង់ប្រកាសខ្វះ)", "បានប្រកាស (អនុញ្ញាត)"), IF(AND(T2989=FALSE, U2989=FALSE, V2989=FALSE), "ព្យួរទុក (មិនមានទិន្នន័យ)", "ប្រកាសខុស (ព្យួរទុក)"))</f>
        <v/>
      </c>
      <c r="L2989" s="418" t="inlineStr"/>
      <c r="M2989" s="418" t="inlineStr"/>
      <c r="N2989" s="455" t="n"/>
      <c r="O2989" s="455">
        <f>IF(W2989&lt;0,AI2989,I2989)</f>
        <v/>
      </c>
      <c r="P2989" s="455">
        <f>I2989-O2989</f>
        <v/>
      </c>
      <c r="Q2989" s="418" t="n"/>
      <c r="R2989" s="418" t="inlineStr">
        <is>
          <t>PTI2225932</t>
        </is>
      </c>
      <c r="S2989" s="418" t="inlineStr">
        <is>
          <t>PTI2225932</t>
        </is>
      </c>
      <c r="T2989" s="418">
        <f>R2989=S2989</f>
        <v/>
      </c>
      <c r="U2989" s="418">
        <f>AND(MONTH(F2989)=MONTH(Y2989), YEAR(F2989)=YEAR(Y2989))</f>
        <v/>
      </c>
      <c r="V2989" s="418">
        <f>AND(AC2989&lt;&gt;"", 'Company information'!D$4&lt;&gt;"", RIGHT(SUBSTITUTE(AC2989,"-",""),9)=RIGHT(SUBSTITUTE('Company information'!D$4,"-",""),9))</f>
        <v/>
      </c>
      <c r="W2989" s="418">
        <f>AI2989-I2989</f>
        <v/>
      </c>
      <c r="X2989" s="455" t="n"/>
      <c r="Y2989" s="419" t="n">
        <v>44908</v>
      </c>
      <c r="Z2989" s="418" t="inlineStr">
        <is>
          <t>PTI2225932</t>
        </is>
      </c>
      <c r="AA2989" s="418" t="inlineStr"/>
      <c r="AB2989" s="418" t="inlineStr">
        <is>
          <t>បុគ្គលជាប់អាករ</t>
        </is>
      </c>
      <c r="AC2989" s="418" t="inlineStr">
        <is>
          <t>L001-100067123</t>
        </is>
      </c>
      <c r="AD2989" s="418" t="inlineStr">
        <is>
          <t>រីឡាយអេប៊ល សូស អ៊ិនដាសស្រ្ទៀល (ខេមបូឌា)</t>
        </is>
      </c>
      <c r="AE2989" s="455" t="n">
        <v>1345366</v>
      </c>
      <c r="AF2989" s="455" t="n">
        <v>1202692</v>
      </c>
      <c r="AG2989" s="455" t="n">
        <v>22405</v>
      </c>
      <c r="AH2989" s="455" t="n">
        <v>0</v>
      </c>
      <c r="AI2989" s="455" t="n">
        <v>120269</v>
      </c>
      <c r="AJ2989" s="455" t="n">
        <v>0</v>
      </c>
      <c r="AK2989" s="455" t="n">
        <v>0</v>
      </c>
      <c r="AL2989" s="455" t="n">
        <v>0</v>
      </c>
      <c r="AM2989" s="455" t="n">
        <v>0</v>
      </c>
      <c r="AN2989" s="455" t="n">
        <v>0</v>
      </c>
      <c r="AO2989" s="455" t="n">
        <v>0</v>
      </c>
      <c r="AP2989" s="455" t="n">
        <v>0</v>
      </c>
      <c r="AQ2989" s="455" t="n">
        <v>0</v>
      </c>
      <c r="AR2989" s="418" t="inlineStr"/>
      <c r="AS2989" s="418" t="inlineStr">
        <is>
          <t>ថ្លៃដឹកជញ្ជូន និងសេវា</t>
        </is>
      </c>
      <c r="AT2989" s="418" t="inlineStr">
        <is>
          <t>បានប្រកាសពន្ធ</t>
        </is>
      </c>
    </row>
    <row r="2990">
      <c r="A2990" s="417" t="n">
        <v>2981</v>
      </c>
      <c r="B2990" s="418" t="inlineStr">
        <is>
          <t>Drinking water</t>
        </is>
      </c>
      <c r="C2990" s="418" t="inlineStr">
        <is>
          <t>ឃឺន + ណាហ្គែល</t>
        </is>
      </c>
      <c r="D2990" s="418" t="inlineStr">
        <is>
          <t>L001-100045189</t>
        </is>
      </c>
      <c r="E2990" s="418" t="inlineStr">
        <is>
          <t>PTI2225933</t>
        </is>
      </c>
      <c r="F2990" s="419" t="n">
        <v>44908</v>
      </c>
      <c r="G2990" s="420" t="n">
        <v>104154</v>
      </c>
      <c r="H2990" s="418" t="n"/>
      <c r="I2990" s="455" t="n">
        <v>104154</v>
      </c>
      <c r="J2990" s="418">
        <f>IF(L2990&lt;&gt;"",L2990,K2990)</f>
        <v/>
      </c>
      <c r="K2990" s="418">
        <f>IF(AND(T2990=TRUE, U2990=TRUE, V2990=TRUE), IF(W2990&lt;-0.05, "អនុញ្ញាត (អ្នកផ្គត់ផ្គង់ប្រកាសខ្វះ)", "បានប្រកាស (អនុញ្ញាត)"), IF(AND(T2990=FALSE, U2990=FALSE, V2990=FALSE), "ព្យួរទុក (មិនមានទិន្នន័យ)", "ប្រកាសខុស (ព្យួរទុក)"))</f>
        <v/>
      </c>
      <c r="L2990" s="418" t="inlineStr"/>
      <c r="M2990" s="418" t="inlineStr"/>
      <c r="N2990" s="455" t="n"/>
      <c r="O2990" s="455">
        <f>IF(W2990&lt;0,AI2990,I2990)</f>
        <v/>
      </c>
      <c r="P2990" s="455">
        <f>I2990-O2990</f>
        <v/>
      </c>
      <c r="Q2990" s="418" t="n"/>
      <c r="R2990" s="418" t="inlineStr">
        <is>
          <t>PTI2225933</t>
        </is>
      </c>
      <c r="S2990" s="418" t="inlineStr">
        <is>
          <t>PTI2225933</t>
        </is>
      </c>
      <c r="T2990" s="418">
        <f>R2990=S2990</f>
        <v/>
      </c>
      <c r="U2990" s="418">
        <f>AND(MONTH(F2990)=MONTH(Y2990), YEAR(F2990)=YEAR(Y2990))</f>
        <v/>
      </c>
      <c r="V2990" s="418">
        <f>AND(AC2990&lt;&gt;"", 'Company information'!D$4&lt;&gt;"", RIGHT(SUBSTITUTE(AC2990,"-",""),9)=RIGHT(SUBSTITUTE('Company information'!D$4,"-",""),9))</f>
        <v/>
      </c>
      <c r="W2990" s="418">
        <f>AI2990-I2990</f>
        <v/>
      </c>
      <c r="X2990" s="455" t="n"/>
      <c r="Y2990" s="419" t="n">
        <v>44908</v>
      </c>
      <c r="Z2990" s="418" t="inlineStr">
        <is>
          <t>PTI2225933</t>
        </is>
      </c>
      <c r="AA2990" s="418" t="inlineStr"/>
      <c r="AB2990" s="418" t="inlineStr">
        <is>
          <t>បុគ្គលជាប់អាករ</t>
        </is>
      </c>
      <c r="AC2990" s="418" t="inlineStr">
        <is>
          <t>L001-100067123</t>
        </is>
      </c>
      <c r="AD2990" s="418" t="inlineStr">
        <is>
          <t>រីឡាយអេប៊ល សូស អ៊ិនដាសស្រ្ទៀល (ខេមបូឌា)</t>
        </is>
      </c>
      <c r="AE2990" s="455" t="n">
        <v>1168100</v>
      </c>
      <c r="AF2990" s="455" t="n">
        <v>1041541</v>
      </c>
      <c r="AG2990" s="455" t="n">
        <v>22405</v>
      </c>
      <c r="AH2990" s="455" t="n">
        <v>0</v>
      </c>
      <c r="AI2990" s="455" t="n">
        <v>104154</v>
      </c>
      <c r="AJ2990" s="455" t="n">
        <v>0</v>
      </c>
      <c r="AK2990" s="455" t="n">
        <v>0</v>
      </c>
      <c r="AL2990" s="455" t="n">
        <v>0</v>
      </c>
      <c r="AM2990" s="455" t="n">
        <v>0</v>
      </c>
      <c r="AN2990" s="455" t="n">
        <v>0</v>
      </c>
      <c r="AO2990" s="455" t="n">
        <v>0</v>
      </c>
      <c r="AP2990" s="455" t="n">
        <v>0</v>
      </c>
      <c r="AQ2990" s="455" t="n">
        <v>0</v>
      </c>
      <c r="AR2990" s="418" t="inlineStr"/>
      <c r="AS2990" s="418" t="inlineStr">
        <is>
          <t>ថ្លៃដឹកជញ្ជូន និងសេវា</t>
        </is>
      </c>
      <c r="AT2990" s="418" t="inlineStr">
        <is>
          <t>បានប្រកាសពន្ធ</t>
        </is>
      </c>
    </row>
    <row r="2991">
      <c r="A2991" s="417" t="n">
        <v>2982</v>
      </c>
      <c r="B2991" s="418" t="inlineStr">
        <is>
          <t>Drinking water</t>
        </is>
      </c>
      <c r="C2991" s="418" t="inlineStr">
        <is>
          <t>ឃឺន + ណាហ្គែល</t>
        </is>
      </c>
      <c r="D2991" s="418" t="inlineStr">
        <is>
          <t>L001-100045189</t>
        </is>
      </c>
      <c r="E2991" s="418" t="inlineStr">
        <is>
          <t>PTI2225931</t>
        </is>
      </c>
      <c r="F2991" s="419" t="n">
        <v>44908</v>
      </c>
      <c r="G2991" s="420" t="n">
        <v>80639</v>
      </c>
      <c r="H2991" s="418" t="n"/>
      <c r="I2991" s="455" t="n">
        <v>80639</v>
      </c>
      <c r="J2991" s="418">
        <f>IF(L2991&lt;&gt;"",L2991,K2991)</f>
        <v/>
      </c>
      <c r="K2991" s="418">
        <f>IF(AND(T2991=TRUE, U2991=TRUE, V2991=TRUE), IF(W2991&lt;-0.05, "អនុញ្ញាត (អ្នកផ្គត់ផ្គង់ប្រកាសខ្វះ)", "បានប្រកាស (អនុញ្ញាត)"), IF(AND(T2991=FALSE, U2991=FALSE, V2991=FALSE), "ព្យួរទុក (មិនមានទិន្នន័យ)", "ប្រកាសខុស (ព្យួរទុក)"))</f>
        <v/>
      </c>
      <c r="L2991" s="418" t="inlineStr"/>
      <c r="M2991" s="418" t="inlineStr"/>
      <c r="N2991" s="455" t="n"/>
      <c r="O2991" s="455">
        <f>IF(W2991&lt;0,AI2991,I2991)</f>
        <v/>
      </c>
      <c r="P2991" s="455">
        <f>I2991-O2991</f>
        <v/>
      </c>
      <c r="Q2991" s="418" t="n"/>
      <c r="R2991" s="418" t="inlineStr">
        <is>
          <t>PTI2225931</t>
        </is>
      </c>
      <c r="S2991" s="418" t="inlineStr">
        <is>
          <t>PTI2225931</t>
        </is>
      </c>
      <c r="T2991" s="418">
        <f>R2991=S2991</f>
        <v/>
      </c>
      <c r="U2991" s="418">
        <f>AND(MONTH(F2991)=MONTH(Y2991), YEAR(F2991)=YEAR(Y2991))</f>
        <v/>
      </c>
      <c r="V2991" s="418">
        <f>AND(AC2991&lt;&gt;"", 'Company information'!D$4&lt;&gt;"", RIGHT(SUBSTITUTE(AC2991,"-",""),9)=RIGHT(SUBSTITUTE('Company information'!D$4,"-",""),9))</f>
        <v/>
      </c>
      <c r="W2991" s="418">
        <f>AI2991-I2991</f>
        <v/>
      </c>
      <c r="X2991" s="455" t="n"/>
      <c r="Y2991" s="419" t="n">
        <v>44908</v>
      </c>
      <c r="Z2991" s="418" t="inlineStr">
        <is>
          <t>PTI2225931</t>
        </is>
      </c>
      <c r="AA2991" s="418" t="inlineStr"/>
      <c r="AB2991" s="418" t="inlineStr">
        <is>
          <t>បុគ្គលជាប់អាករ</t>
        </is>
      </c>
      <c r="AC2991" s="418" t="inlineStr">
        <is>
          <t>L001-100067123</t>
        </is>
      </c>
      <c r="AD2991" s="418" t="inlineStr">
        <is>
          <t>រីឡាយអេប៊ល សូស អ៊ិនដាសស្រ្ទៀល (ខេមបូឌា)</t>
        </is>
      </c>
      <c r="AE2991" s="455" t="n">
        <v>909435</v>
      </c>
      <c r="AF2991" s="455" t="n">
        <v>806391</v>
      </c>
      <c r="AG2991" s="455" t="n">
        <v>22405</v>
      </c>
      <c r="AH2991" s="455" t="n">
        <v>0</v>
      </c>
      <c r="AI2991" s="455" t="n">
        <v>80639</v>
      </c>
      <c r="AJ2991" s="455" t="n">
        <v>0</v>
      </c>
      <c r="AK2991" s="455" t="n">
        <v>0</v>
      </c>
      <c r="AL2991" s="455" t="n">
        <v>0</v>
      </c>
      <c r="AM2991" s="455" t="n">
        <v>0</v>
      </c>
      <c r="AN2991" s="455" t="n">
        <v>0</v>
      </c>
      <c r="AO2991" s="455" t="n">
        <v>0</v>
      </c>
      <c r="AP2991" s="455" t="n">
        <v>0</v>
      </c>
      <c r="AQ2991" s="455" t="n">
        <v>0</v>
      </c>
      <c r="AR2991" s="418" t="inlineStr"/>
      <c r="AS2991" s="418" t="inlineStr">
        <is>
          <t>ថ្លៃដឹកជញ្ជូន និងសេវា</t>
        </is>
      </c>
      <c r="AT2991" s="418" t="inlineStr">
        <is>
          <t>បានប្រកាសពន្ធ</t>
        </is>
      </c>
    </row>
    <row r="2992">
      <c r="A2992" s="417" t="n">
        <v>2983</v>
      </c>
      <c r="B2992" s="418" t="inlineStr">
        <is>
          <t>Drinking water</t>
        </is>
      </c>
      <c r="C2992" s="418" t="inlineStr">
        <is>
          <t>ឃឺន + ណាហ្គែល</t>
        </is>
      </c>
      <c r="D2992" s="418" t="inlineStr">
        <is>
          <t>L001-100045189</t>
        </is>
      </c>
      <c r="E2992" s="418" t="inlineStr">
        <is>
          <t>PTI2225930</t>
        </is>
      </c>
      <c r="F2992" s="419" t="n">
        <v>44908</v>
      </c>
      <c r="G2992" s="420" t="n">
        <v>75213</v>
      </c>
      <c r="H2992" s="418" t="n"/>
      <c r="I2992" s="455" t="n">
        <v>75213</v>
      </c>
      <c r="J2992" s="418">
        <f>IF(L2992&lt;&gt;"",L2992,K2992)</f>
        <v/>
      </c>
      <c r="K2992" s="418">
        <f>IF(AND(T2992=TRUE, U2992=TRUE, V2992=TRUE), IF(W2992&lt;-0.05, "អនុញ្ញាត (អ្នកផ្គត់ផ្គង់ប្រកាសខ្វះ)", "បានប្រកាស (អនុញ្ញាត)"), IF(AND(T2992=FALSE, U2992=FALSE, V2992=FALSE), "ព្យួរទុក (មិនមានទិន្នន័យ)", "ប្រកាសខុស (ព្យួរទុក)"))</f>
        <v/>
      </c>
      <c r="L2992" s="418" t="inlineStr"/>
      <c r="M2992" s="418" t="inlineStr"/>
      <c r="N2992" s="455" t="n"/>
      <c r="O2992" s="455">
        <f>IF(W2992&lt;0,AI2992,I2992)</f>
        <v/>
      </c>
      <c r="P2992" s="455">
        <f>I2992-O2992</f>
        <v/>
      </c>
      <c r="Q2992" s="418" t="n"/>
      <c r="R2992" s="418" t="inlineStr">
        <is>
          <t>PTI2225930</t>
        </is>
      </c>
      <c r="S2992" s="418" t="inlineStr">
        <is>
          <t>PTI2225930</t>
        </is>
      </c>
      <c r="T2992" s="418">
        <f>R2992=S2992</f>
        <v/>
      </c>
      <c r="U2992" s="418">
        <f>AND(MONTH(F2992)=MONTH(Y2992), YEAR(F2992)=YEAR(Y2992))</f>
        <v/>
      </c>
      <c r="V2992" s="418">
        <f>AND(AC2992&lt;&gt;"", 'Company information'!D$4&lt;&gt;"", RIGHT(SUBSTITUTE(AC2992,"-",""),9)=RIGHT(SUBSTITUTE('Company information'!D$4,"-",""),9))</f>
        <v/>
      </c>
      <c r="W2992" s="418">
        <f>AI2992-I2992</f>
        <v/>
      </c>
      <c r="X2992" s="455" t="n"/>
      <c r="Y2992" s="419" t="n">
        <v>44908</v>
      </c>
      <c r="Z2992" s="418" t="inlineStr">
        <is>
          <t>PTI2225930</t>
        </is>
      </c>
      <c r="AA2992" s="418" t="inlineStr"/>
      <c r="AB2992" s="418" t="inlineStr">
        <is>
          <t>បុគ្គលជាប់អាករ</t>
        </is>
      </c>
      <c r="AC2992" s="418" t="inlineStr">
        <is>
          <t>L001-100067123</t>
        </is>
      </c>
      <c r="AD2992" s="418" t="inlineStr">
        <is>
          <t>រីឡាយអេប៊ល សូស អ៊ិនដាសស្រ្ទៀល (ខេមបូឌា)</t>
        </is>
      </c>
      <c r="AE2992" s="455" t="n">
        <v>849744</v>
      </c>
      <c r="AF2992" s="455" t="n">
        <v>752126</v>
      </c>
      <c r="AG2992" s="455" t="n">
        <v>22405</v>
      </c>
      <c r="AH2992" s="455" t="n">
        <v>0</v>
      </c>
      <c r="AI2992" s="455" t="n">
        <v>75213</v>
      </c>
      <c r="AJ2992" s="455" t="n">
        <v>0</v>
      </c>
      <c r="AK2992" s="455" t="n">
        <v>0</v>
      </c>
      <c r="AL2992" s="455" t="n">
        <v>0</v>
      </c>
      <c r="AM2992" s="455" t="n">
        <v>0</v>
      </c>
      <c r="AN2992" s="455" t="n">
        <v>0</v>
      </c>
      <c r="AO2992" s="455" t="n">
        <v>0</v>
      </c>
      <c r="AP2992" s="455" t="n">
        <v>0</v>
      </c>
      <c r="AQ2992" s="455" t="n">
        <v>0</v>
      </c>
      <c r="AR2992" s="418" t="inlineStr"/>
      <c r="AS2992" s="418" t="inlineStr">
        <is>
          <t>ថ្លៃដឹកជញ្ជូន និងសេវា</t>
        </is>
      </c>
      <c r="AT2992" s="418" t="inlineStr">
        <is>
          <t>បានប្រកាសពន្ធ</t>
        </is>
      </c>
    </row>
    <row r="2993">
      <c r="A2993" s="417" t="n">
        <v>2984</v>
      </c>
      <c r="B2993" s="418" t="inlineStr">
        <is>
          <t>Drinking water</t>
        </is>
      </c>
      <c r="C2993" s="418" t="inlineStr">
        <is>
          <t>ឃឺន + ណាហ្គែល</t>
        </is>
      </c>
      <c r="D2993" s="418" t="inlineStr">
        <is>
          <t>L001-100045189</t>
        </is>
      </c>
      <c r="E2993" s="418" t="inlineStr">
        <is>
          <t>PTI2225928</t>
        </is>
      </c>
      <c r="F2993" s="419" t="n">
        <v>44908</v>
      </c>
      <c r="G2993" s="420" t="n">
        <v>68964</v>
      </c>
      <c r="H2993" s="418" t="n"/>
      <c r="I2993" s="455" t="n">
        <v>68964</v>
      </c>
      <c r="J2993" s="418">
        <f>IF(L2993&lt;&gt;"",L2993,K2993)</f>
        <v/>
      </c>
      <c r="K2993" s="418">
        <f>IF(AND(T2993=TRUE, U2993=TRUE, V2993=TRUE), IF(W2993&lt;-0.05, "អនុញ្ញាត (អ្នកផ្គត់ផ្គង់ប្រកាសខ្វះ)", "បានប្រកាស (អនុញ្ញាត)"), IF(AND(T2993=FALSE, U2993=FALSE, V2993=FALSE), "ព្យួរទុក (មិនមានទិន្នន័យ)", "ប្រកាសខុស (ព្យួរទុក)"))</f>
        <v/>
      </c>
      <c r="L2993" s="418" t="inlineStr"/>
      <c r="M2993" s="418" t="inlineStr"/>
      <c r="N2993" s="455" t="n"/>
      <c r="O2993" s="455">
        <f>IF(W2993&lt;0,AI2993,I2993)</f>
        <v/>
      </c>
      <c r="P2993" s="455">
        <f>I2993-O2993</f>
        <v/>
      </c>
      <c r="Q2993" s="418" t="n"/>
      <c r="R2993" s="418" t="inlineStr">
        <is>
          <t>PTI2225928</t>
        </is>
      </c>
      <c r="S2993" s="418" t="inlineStr">
        <is>
          <t>PTI2225928</t>
        </is>
      </c>
      <c r="T2993" s="418">
        <f>R2993=S2993</f>
        <v/>
      </c>
      <c r="U2993" s="418">
        <f>AND(MONTH(F2993)=MONTH(Y2993), YEAR(F2993)=YEAR(Y2993))</f>
        <v/>
      </c>
      <c r="V2993" s="418">
        <f>AND(AC2993&lt;&gt;"", 'Company information'!D$4&lt;&gt;"", RIGHT(SUBSTITUTE(AC2993,"-",""),9)=RIGHT(SUBSTITUTE('Company information'!D$4,"-",""),9))</f>
        <v/>
      </c>
      <c r="W2993" s="418">
        <f>AI2993-I2993</f>
        <v/>
      </c>
      <c r="X2993" s="455" t="n"/>
      <c r="Y2993" s="419" t="n">
        <v>44908</v>
      </c>
      <c r="Z2993" s="418" t="inlineStr">
        <is>
          <t>PTI2225928</t>
        </is>
      </c>
      <c r="AA2993" s="418" t="inlineStr"/>
      <c r="AB2993" s="418" t="inlineStr">
        <is>
          <t>បុគ្គលជាប់អាករ</t>
        </is>
      </c>
      <c r="AC2993" s="418" t="inlineStr">
        <is>
          <t>L001-100067123</t>
        </is>
      </c>
      <c r="AD2993" s="418" t="inlineStr">
        <is>
          <t>រីឡាយអេប៊ល សូស អ៊ិនដាសស្រ្ទៀល (ខេមបូឌា)</t>
        </is>
      </c>
      <c r="AE2993" s="455" t="n">
        <v>781008</v>
      </c>
      <c r="AF2993" s="455" t="n">
        <v>689639</v>
      </c>
      <c r="AG2993" s="455" t="n">
        <v>22405</v>
      </c>
      <c r="AH2993" s="455" t="n">
        <v>0</v>
      </c>
      <c r="AI2993" s="455" t="n">
        <v>68964</v>
      </c>
      <c r="AJ2993" s="455" t="n">
        <v>0</v>
      </c>
      <c r="AK2993" s="455" t="n">
        <v>0</v>
      </c>
      <c r="AL2993" s="455" t="n">
        <v>0</v>
      </c>
      <c r="AM2993" s="455" t="n">
        <v>0</v>
      </c>
      <c r="AN2993" s="455" t="n">
        <v>0</v>
      </c>
      <c r="AO2993" s="455" t="n">
        <v>0</v>
      </c>
      <c r="AP2993" s="455" t="n">
        <v>0</v>
      </c>
      <c r="AQ2993" s="455" t="n">
        <v>0</v>
      </c>
      <c r="AR2993" s="418" t="inlineStr"/>
      <c r="AS2993" s="418" t="inlineStr">
        <is>
          <t>ថ្លៃដឹកជញ្ជូន និងសេវា</t>
        </is>
      </c>
      <c r="AT2993" s="418" t="inlineStr">
        <is>
          <t>បានប្រកាសពន្ធ</t>
        </is>
      </c>
    </row>
    <row r="2994">
      <c r="A2994" s="417" t="n">
        <v>2985</v>
      </c>
      <c r="B2994" s="418" t="inlineStr">
        <is>
          <t>Drinking water</t>
        </is>
      </c>
      <c r="C2994" s="418" t="inlineStr">
        <is>
          <t>ឃឺន + ណាហ្គែល</t>
        </is>
      </c>
      <c r="D2994" s="418" t="inlineStr">
        <is>
          <t>L001-100045189</t>
        </is>
      </c>
      <c r="E2994" s="418" t="inlineStr">
        <is>
          <t>PTI2225925</t>
        </is>
      </c>
      <c r="F2994" s="419" t="n">
        <v>44908</v>
      </c>
      <c r="G2994" s="420" t="n">
        <v>111061</v>
      </c>
      <c r="H2994" s="418" t="n"/>
      <c r="I2994" s="455" t="n">
        <v>111061</v>
      </c>
      <c r="J2994" s="418">
        <f>IF(L2994&lt;&gt;"",L2994,K2994)</f>
        <v/>
      </c>
      <c r="K2994" s="418">
        <f>IF(AND(T2994=TRUE, U2994=TRUE, V2994=TRUE), IF(W2994&lt;-0.05, "អនុញ្ញាត (អ្នកផ្គត់ផ្គង់ប្រកាសខ្វះ)", "បានប្រកាស (អនុញ្ញាត)"), IF(AND(T2994=FALSE, U2994=FALSE, V2994=FALSE), "ព្យួរទុក (មិនមានទិន្នន័យ)", "ប្រកាសខុស (ព្យួរទុក)"))</f>
        <v/>
      </c>
      <c r="L2994" s="418" t="inlineStr"/>
      <c r="M2994" s="418" t="inlineStr"/>
      <c r="N2994" s="455" t="n"/>
      <c r="O2994" s="455">
        <f>IF(W2994&lt;0,AI2994,I2994)</f>
        <v/>
      </c>
      <c r="P2994" s="455">
        <f>I2994-O2994</f>
        <v/>
      </c>
      <c r="Q2994" s="418" t="n"/>
      <c r="R2994" s="418" t="inlineStr">
        <is>
          <t>PTI2225925</t>
        </is>
      </c>
      <c r="S2994" s="418" t="inlineStr">
        <is>
          <t>PTI2225925</t>
        </is>
      </c>
      <c r="T2994" s="418">
        <f>R2994=S2994</f>
        <v/>
      </c>
      <c r="U2994" s="418">
        <f>AND(MONTH(F2994)=MONTH(Y2994), YEAR(F2994)=YEAR(Y2994))</f>
        <v/>
      </c>
      <c r="V2994" s="418">
        <f>AND(AC2994&lt;&gt;"", 'Company information'!D$4&lt;&gt;"", RIGHT(SUBSTITUTE(AC2994,"-",""),9)=RIGHT(SUBSTITUTE('Company information'!D$4,"-",""),9))</f>
        <v/>
      </c>
      <c r="W2994" s="418">
        <f>AI2994-I2994</f>
        <v/>
      </c>
      <c r="X2994" s="455" t="n"/>
      <c r="Y2994" s="419" t="n">
        <v>44908</v>
      </c>
      <c r="Z2994" s="418" t="inlineStr">
        <is>
          <t>PTI2225925</t>
        </is>
      </c>
      <c r="AA2994" s="418" t="inlineStr"/>
      <c r="AB2994" s="418" t="inlineStr">
        <is>
          <t>បុគ្គលជាប់អាករ</t>
        </is>
      </c>
      <c r="AC2994" s="418" t="inlineStr">
        <is>
          <t>L001-100067123</t>
        </is>
      </c>
      <c r="AD2994" s="418" t="inlineStr">
        <is>
          <t>រីឡាយអេប៊ល សូស អ៊ិនដាសស្រ្ទៀល (ខេមបូឌា)</t>
        </is>
      </c>
      <c r="AE2994" s="455" t="n">
        <v>1244276</v>
      </c>
      <c r="AF2994" s="455" t="n">
        <v>1110605</v>
      </c>
      <c r="AG2994" s="455" t="n">
        <v>22611</v>
      </c>
      <c r="AH2994" s="455" t="n">
        <v>0</v>
      </c>
      <c r="AI2994" s="455" t="n">
        <v>111060</v>
      </c>
      <c r="AJ2994" s="455" t="n">
        <v>0</v>
      </c>
      <c r="AK2994" s="455" t="n">
        <v>0</v>
      </c>
      <c r="AL2994" s="455" t="n">
        <v>0</v>
      </c>
      <c r="AM2994" s="455" t="n">
        <v>0</v>
      </c>
      <c r="AN2994" s="455" t="n">
        <v>0</v>
      </c>
      <c r="AO2994" s="455" t="n">
        <v>0</v>
      </c>
      <c r="AP2994" s="455" t="n">
        <v>0</v>
      </c>
      <c r="AQ2994" s="455" t="n">
        <v>0</v>
      </c>
      <c r="AR2994" s="418" t="inlineStr"/>
      <c r="AS2994" s="418" t="inlineStr">
        <is>
          <t>ថ្លៃដឹកជញ្ជូន និងសេវា</t>
        </is>
      </c>
      <c r="AT2994" s="418" t="inlineStr">
        <is>
          <t>បានប្រកាសពន្ធ</t>
        </is>
      </c>
    </row>
    <row r="2995">
      <c r="A2995" s="417" t="n">
        <v>2986</v>
      </c>
      <c r="B2995" s="418" t="inlineStr">
        <is>
          <t>Drinking water</t>
        </is>
      </c>
      <c r="C2995" s="418" t="inlineStr">
        <is>
          <t>ឃឺន + ណាហ្គែល</t>
        </is>
      </c>
      <c r="D2995" s="418" t="inlineStr">
        <is>
          <t>L001-100045189</t>
        </is>
      </c>
      <c r="E2995" s="418" t="inlineStr">
        <is>
          <t>PTI2225886</t>
        </is>
      </c>
      <c r="F2995" s="419" t="n">
        <v>44908</v>
      </c>
      <c r="G2995" s="420" t="n">
        <v>69786</v>
      </c>
      <c r="H2995" s="418" t="n"/>
      <c r="I2995" s="455" t="n">
        <v>69786</v>
      </c>
      <c r="J2995" s="418">
        <f>IF(L2995&lt;&gt;"",L2995,K2995)</f>
        <v/>
      </c>
      <c r="K2995" s="418">
        <f>IF(AND(T2995=TRUE, U2995=TRUE, V2995=TRUE), IF(W2995&lt;-0.05, "អនុញ្ញាត (អ្នកផ្គត់ផ្គង់ប្រកាសខ្វះ)", "បានប្រកាស (អនុញ្ញាត)"), IF(AND(T2995=FALSE, U2995=FALSE, V2995=FALSE), "ព្យួរទុក (មិនមានទិន្នន័យ)", "ប្រកាសខុស (ព្យួរទុក)"))</f>
        <v/>
      </c>
      <c r="L2995" s="418" t="inlineStr"/>
      <c r="M2995" s="418" t="inlineStr"/>
      <c r="N2995" s="455" t="n"/>
      <c r="O2995" s="455">
        <f>IF(W2995&lt;0,AI2995,I2995)</f>
        <v/>
      </c>
      <c r="P2995" s="455">
        <f>I2995-O2995</f>
        <v/>
      </c>
      <c r="Q2995" s="418" t="n"/>
      <c r="R2995" s="418" t="inlineStr">
        <is>
          <t>PTI2225886</t>
        </is>
      </c>
      <c r="S2995" s="418" t="inlineStr">
        <is>
          <t>PTI2225886</t>
        </is>
      </c>
      <c r="T2995" s="418">
        <f>R2995=S2995</f>
        <v/>
      </c>
      <c r="U2995" s="418">
        <f>AND(MONTH(F2995)=MONTH(Y2995), YEAR(F2995)=YEAR(Y2995))</f>
        <v/>
      </c>
      <c r="V2995" s="418">
        <f>AND(AC2995&lt;&gt;"", 'Company information'!D$4&lt;&gt;"", RIGHT(SUBSTITUTE(AC2995,"-",""),9)=RIGHT(SUBSTITUTE('Company information'!D$4,"-",""),9))</f>
        <v/>
      </c>
      <c r="W2995" s="418">
        <f>AI2995-I2995</f>
        <v/>
      </c>
      <c r="X2995" s="455" t="n"/>
      <c r="Y2995" s="419" t="n">
        <v>44908</v>
      </c>
      <c r="Z2995" s="418" t="inlineStr">
        <is>
          <t>PTI2225886</t>
        </is>
      </c>
      <c r="AA2995" s="418" t="inlineStr"/>
      <c r="AB2995" s="418" t="inlineStr">
        <is>
          <t>បុគ្គលជាប់អាករ</t>
        </is>
      </c>
      <c r="AC2995" s="418" t="inlineStr">
        <is>
          <t>L001-100067123</t>
        </is>
      </c>
      <c r="AD2995" s="418" t="inlineStr">
        <is>
          <t>រីឡាយអេប៊ល សូស អ៊ិនដាសស្រ្ទៀល (ខេមបូឌា)</t>
        </is>
      </c>
      <c r="AE2995" s="455" t="n">
        <v>808757</v>
      </c>
      <c r="AF2995" s="455" t="n">
        <v>697861</v>
      </c>
      <c r="AG2995" s="455" t="n">
        <v>41110</v>
      </c>
      <c r="AH2995" s="455" t="n">
        <v>0</v>
      </c>
      <c r="AI2995" s="455" t="n">
        <v>69786</v>
      </c>
      <c r="AJ2995" s="455" t="n">
        <v>0</v>
      </c>
      <c r="AK2995" s="455" t="n">
        <v>0</v>
      </c>
      <c r="AL2995" s="455" t="n">
        <v>0</v>
      </c>
      <c r="AM2995" s="455" t="n">
        <v>0</v>
      </c>
      <c r="AN2995" s="455" t="n">
        <v>0</v>
      </c>
      <c r="AO2995" s="455" t="n">
        <v>0</v>
      </c>
      <c r="AP2995" s="455" t="n">
        <v>0</v>
      </c>
      <c r="AQ2995" s="455" t="n">
        <v>0</v>
      </c>
      <c r="AR2995" s="418" t="inlineStr"/>
      <c r="AS2995" s="418" t="inlineStr">
        <is>
          <t>ថ្លៃដឹកជញ្ជូន និងសេវា</t>
        </is>
      </c>
      <c r="AT2995" s="418" t="inlineStr">
        <is>
          <t>បានប្រកាសពន្ធ</t>
        </is>
      </c>
    </row>
    <row r="2996">
      <c r="A2996" s="417" t="n">
        <v>2987</v>
      </c>
      <c r="B2996" s="418" t="inlineStr">
        <is>
          <t>Drinking water</t>
        </is>
      </c>
      <c r="C2996" s="418" t="inlineStr">
        <is>
          <t>ឃឺន + ណាហ្គែល</t>
        </is>
      </c>
      <c r="D2996" s="418" t="inlineStr">
        <is>
          <t>L001-100045189</t>
        </is>
      </c>
      <c r="E2996" s="418" t="inlineStr">
        <is>
          <t>PTI2225885</t>
        </is>
      </c>
      <c r="F2996" s="419" t="n">
        <v>44908</v>
      </c>
      <c r="G2996" s="420" t="n">
        <v>97165</v>
      </c>
      <c r="H2996" s="418" t="n"/>
      <c r="I2996" s="455" t="n">
        <v>97165</v>
      </c>
      <c r="J2996" s="418">
        <f>IF(L2996&lt;&gt;"",L2996,K2996)</f>
        <v/>
      </c>
      <c r="K2996" s="418">
        <f>IF(AND(T2996=TRUE, U2996=TRUE, V2996=TRUE), IF(W2996&lt;-0.05, "អនុញ្ញាត (អ្នកផ្គត់ផ្គង់ប្រកាសខ្វះ)", "បានប្រកាស (អនុញ្ញាត)"), IF(AND(T2996=FALSE, U2996=FALSE, V2996=FALSE), "ព្យួរទុក (មិនមានទិន្នន័យ)", "ប្រកាសខុស (ព្យួរទុក)"))</f>
        <v/>
      </c>
      <c r="L2996" s="418" t="inlineStr"/>
      <c r="M2996" s="418" t="inlineStr"/>
      <c r="N2996" s="455" t="n"/>
      <c r="O2996" s="455">
        <f>IF(W2996&lt;0,AI2996,I2996)</f>
        <v/>
      </c>
      <c r="P2996" s="455">
        <f>I2996-O2996</f>
        <v/>
      </c>
      <c r="Q2996" s="418" t="n"/>
      <c r="R2996" s="418" t="inlineStr">
        <is>
          <t>PTI2225885</t>
        </is>
      </c>
      <c r="S2996" s="418" t="inlineStr">
        <is>
          <t>PTI2225885</t>
        </is>
      </c>
      <c r="T2996" s="418">
        <f>R2996=S2996</f>
        <v/>
      </c>
      <c r="U2996" s="418">
        <f>AND(MONTH(F2996)=MONTH(Y2996), YEAR(F2996)=YEAR(Y2996))</f>
        <v/>
      </c>
      <c r="V2996" s="418">
        <f>AND(AC2996&lt;&gt;"", 'Company information'!D$4&lt;&gt;"", RIGHT(SUBSTITUTE(AC2996,"-",""),9)=RIGHT(SUBSTITUTE('Company information'!D$4,"-",""),9))</f>
        <v/>
      </c>
      <c r="W2996" s="418">
        <f>AI2996-I2996</f>
        <v/>
      </c>
      <c r="X2996" s="455" t="n"/>
      <c r="Y2996" s="419" t="n">
        <v>44908</v>
      </c>
      <c r="Z2996" s="418" t="inlineStr">
        <is>
          <t>PTI2225885</t>
        </is>
      </c>
      <c r="AA2996" s="418" t="inlineStr"/>
      <c r="AB2996" s="418" t="inlineStr">
        <is>
          <t>បុគ្គលជាប់អាករ</t>
        </is>
      </c>
      <c r="AC2996" s="418" t="inlineStr">
        <is>
          <t>L001-100067123</t>
        </is>
      </c>
      <c r="AD2996" s="418" t="inlineStr">
        <is>
          <t>រីឡាយអេប៊ល សូស អ៊ិនដាសស្រ្ទៀល (ខេមបូឌា)</t>
        </is>
      </c>
      <c r="AE2996" s="455" t="n">
        <v>1109929</v>
      </c>
      <c r="AF2996" s="455" t="n">
        <v>971654</v>
      </c>
      <c r="AG2996" s="455" t="n">
        <v>41110</v>
      </c>
      <c r="AH2996" s="455" t="n">
        <v>0</v>
      </c>
      <c r="AI2996" s="455" t="n">
        <v>97165</v>
      </c>
      <c r="AJ2996" s="455" t="n">
        <v>0</v>
      </c>
      <c r="AK2996" s="455" t="n">
        <v>0</v>
      </c>
      <c r="AL2996" s="455" t="n">
        <v>0</v>
      </c>
      <c r="AM2996" s="455" t="n">
        <v>0</v>
      </c>
      <c r="AN2996" s="455" t="n">
        <v>0</v>
      </c>
      <c r="AO2996" s="455" t="n">
        <v>0</v>
      </c>
      <c r="AP2996" s="455" t="n">
        <v>0</v>
      </c>
      <c r="AQ2996" s="455" t="n">
        <v>0</v>
      </c>
      <c r="AR2996" s="418" t="inlineStr"/>
      <c r="AS2996" s="418" t="inlineStr">
        <is>
          <t>ថ្លៃដឹកជញ្ជូន និងសេវា</t>
        </is>
      </c>
      <c r="AT2996" s="418" t="inlineStr">
        <is>
          <t>បានប្រកាសពន្ធ</t>
        </is>
      </c>
    </row>
    <row r="2997">
      <c r="A2997" s="417" t="n">
        <v>2988</v>
      </c>
      <c r="B2997" s="418" t="inlineStr">
        <is>
          <t>Drinking water</t>
        </is>
      </c>
      <c r="C2997" s="418" t="inlineStr">
        <is>
          <t>ឃឺន + ណាហ្គែល</t>
        </is>
      </c>
      <c r="D2997" s="418" t="inlineStr">
        <is>
          <t>L001-100045189</t>
        </is>
      </c>
      <c r="E2997" s="418" t="inlineStr">
        <is>
          <t>PTI2225884</t>
        </is>
      </c>
      <c r="F2997" s="419" t="n">
        <v>44908</v>
      </c>
      <c r="G2997" s="420" t="n">
        <v>190074</v>
      </c>
      <c r="H2997" s="418" t="n"/>
      <c r="I2997" s="455" t="n">
        <v>190074</v>
      </c>
      <c r="J2997" s="418">
        <f>IF(L2997&lt;&gt;"",L2997,K2997)</f>
        <v/>
      </c>
      <c r="K2997" s="418">
        <f>IF(AND(T2997=TRUE, U2997=TRUE, V2997=TRUE), IF(W2997&lt;-0.05, "អនុញ្ញាត (អ្នកផ្គត់ផ្គង់ប្រកាសខ្វះ)", "បានប្រកាស (អនុញ្ញាត)"), IF(AND(T2997=FALSE, U2997=FALSE, V2997=FALSE), "ព្យួរទុក (មិនមានទិន្នន័យ)", "ប្រកាសខុស (ព្យួរទុក)"))</f>
        <v/>
      </c>
      <c r="L2997" s="418" t="inlineStr"/>
      <c r="M2997" s="418" t="inlineStr"/>
      <c r="N2997" s="455" t="n"/>
      <c r="O2997" s="455">
        <f>IF(W2997&lt;0,AI2997,I2997)</f>
        <v/>
      </c>
      <c r="P2997" s="455">
        <f>I2997-O2997</f>
        <v/>
      </c>
      <c r="Q2997" s="418" t="n"/>
      <c r="R2997" s="418" t="inlineStr">
        <is>
          <t>PTI2225884</t>
        </is>
      </c>
      <c r="S2997" s="418" t="inlineStr">
        <is>
          <t>PTI2225884</t>
        </is>
      </c>
      <c r="T2997" s="418">
        <f>R2997=S2997</f>
        <v/>
      </c>
      <c r="U2997" s="418">
        <f>AND(MONTH(F2997)=MONTH(Y2997), YEAR(F2997)=YEAR(Y2997))</f>
        <v/>
      </c>
      <c r="V2997" s="418">
        <f>AND(AC2997&lt;&gt;"", 'Company information'!D$4&lt;&gt;"", RIGHT(SUBSTITUTE(AC2997,"-",""),9)=RIGHT(SUBSTITUTE('Company information'!D$4,"-",""),9))</f>
        <v/>
      </c>
      <c r="W2997" s="418">
        <f>AI2997-I2997</f>
        <v/>
      </c>
      <c r="X2997" s="455" t="n"/>
      <c r="Y2997" s="419" t="n">
        <v>44908</v>
      </c>
      <c r="Z2997" s="418" t="inlineStr">
        <is>
          <t>PTI2225884</t>
        </is>
      </c>
      <c r="AA2997" s="418" t="inlineStr"/>
      <c r="AB2997" s="418" t="inlineStr">
        <is>
          <t>បុគ្គលជាប់អាករ</t>
        </is>
      </c>
      <c r="AC2997" s="418" t="inlineStr">
        <is>
          <t>L001-100067123</t>
        </is>
      </c>
      <c r="AD2997" s="418" t="inlineStr">
        <is>
          <t>រីឡាយអេប៊ល សូស អ៊ិនដាសស្រ្ទៀល (ខេមបូឌា)</t>
        </is>
      </c>
      <c r="AE2997" s="455" t="n">
        <v>2131923</v>
      </c>
      <c r="AF2997" s="455" t="n">
        <v>1900739</v>
      </c>
      <c r="AG2997" s="455" t="n">
        <v>41110</v>
      </c>
      <c r="AH2997" s="455" t="n">
        <v>0</v>
      </c>
      <c r="AI2997" s="455" t="n">
        <v>190074</v>
      </c>
      <c r="AJ2997" s="455" t="n">
        <v>0</v>
      </c>
      <c r="AK2997" s="455" t="n">
        <v>0</v>
      </c>
      <c r="AL2997" s="455" t="n">
        <v>0</v>
      </c>
      <c r="AM2997" s="455" t="n">
        <v>0</v>
      </c>
      <c r="AN2997" s="455" t="n">
        <v>0</v>
      </c>
      <c r="AO2997" s="455" t="n">
        <v>0</v>
      </c>
      <c r="AP2997" s="455" t="n">
        <v>0</v>
      </c>
      <c r="AQ2997" s="455" t="n">
        <v>0</v>
      </c>
      <c r="AR2997" s="418" t="inlineStr"/>
      <c r="AS2997" s="418" t="inlineStr">
        <is>
          <t>ថ្លៃដឹកជញ្ជូន និងសេវា</t>
        </is>
      </c>
      <c r="AT2997" s="418" t="inlineStr">
        <is>
          <t>បានប្រកាសពន្ធ</t>
        </is>
      </c>
    </row>
    <row r="2998">
      <c r="A2998" s="417" t="n">
        <v>2989</v>
      </c>
      <c r="B2998" s="418" t="inlineStr">
        <is>
          <t>Drinking water</t>
        </is>
      </c>
      <c r="C2998" s="418" t="inlineStr">
        <is>
          <t>ឃឺន + ណាហ្គែល</t>
        </is>
      </c>
      <c r="D2998" s="418" t="inlineStr">
        <is>
          <t>L001-100045189</t>
        </is>
      </c>
      <c r="E2998" s="418" t="inlineStr">
        <is>
          <t>PTI2225902</t>
        </is>
      </c>
      <c r="F2998" s="419" t="n">
        <v>44908</v>
      </c>
      <c r="G2998" s="420" t="n">
        <v>78419</v>
      </c>
      <c r="H2998" s="418" t="n"/>
      <c r="I2998" s="455" t="n">
        <v>78419</v>
      </c>
      <c r="J2998" s="418">
        <f>IF(L2998&lt;&gt;"",L2998,K2998)</f>
        <v/>
      </c>
      <c r="K2998" s="418">
        <f>IF(AND(T2998=TRUE, U2998=TRUE, V2998=TRUE), IF(W2998&lt;-0.05, "អនុញ្ញាត (អ្នកផ្គត់ផ្គង់ប្រកាសខ្វះ)", "បានប្រកាស (អនុញ្ញាត)"), IF(AND(T2998=FALSE, U2998=FALSE, V2998=FALSE), "ព្យួរទុក (មិនមានទិន្នន័យ)", "ប្រកាសខុស (ព្យួរទុក)"))</f>
        <v/>
      </c>
      <c r="L2998" s="418" t="inlineStr"/>
      <c r="M2998" s="418" t="inlineStr"/>
      <c r="N2998" s="455" t="n"/>
      <c r="O2998" s="455">
        <f>IF(W2998&lt;0,AI2998,I2998)</f>
        <v/>
      </c>
      <c r="P2998" s="455">
        <f>I2998-O2998</f>
        <v/>
      </c>
      <c r="Q2998" s="418" t="n"/>
      <c r="R2998" s="418" t="inlineStr">
        <is>
          <t>PTI2225902</t>
        </is>
      </c>
      <c r="S2998" s="418" t="inlineStr">
        <is>
          <t>PTI2225902</t>
        </is>
      </c>
      <c r="T2998" s="418">
        <f>R2998=S2998</f>
        <v/>
      </c>
      <c r="U2998" s="418">
        <f>AND(MONTH(F2998)=MONTH(Y2998), YEAR(F2998)=YEAR(Y2998))</f>
        <v/>
      </c>
      <c r="V2998" s="418">
        <f>AND(AC2998&lt;&gt;"", 'Company information'!D$4&lt;&gt;"", RIGHT(SUBSTITUTE(AC2998,"-",""),9)=RIGHT(SUBSTITUTE('Company information'!D$4,"-",""),9))</f>
        <v/>
      </c>
      <c r="W2998" s="418">
        <f>AI2998-I2998</f>
        <v/>
      </c>
      <c r="X2998" s="455" t="n"/>
      <c r="Y2998" s="419" t="n">
        <v>44908</v>
      </c>
      <c r="Z2998" s="418" t="inlineStr">
        <is>
          <t>PTI2225902</t>
        </is>
      </c>
      <c r="AA2998" s="418" t="inlineStr"/>
      <c r="AB2998" s="418" t="inlineStr">
        <is>
          <t>បុគ្គលជាប់អាករ</t>
        </is>
      </c>
      <c r="AC2998" s="418" t="inlineStr">
        <is>
          <t>L001-100067123</t>
        </is>
      </c>
      <c r="AD2998" s="418" t="inlineStr">
        <is>
          <t>រីឡាយអេប៊ល សូស អ៊ិនដាសស្រ្ទៀល (ខេមបូឌា)</t>
        </is>
      </c>
      <c r="AE2998" s="455" t="n">
        <v>899610</v>
      </c>
      <c r="AF2998" s="455" t="n">
        <v>784192</v>
      </c>
      <c r="AG2998" s="455" t="n">
        <v>36999</v>
      </c>
      <c r="AH2998" s="455" t="n">
        <v>0</v>
      </c>
      <c r="AI2998" s="455" t="n">
        <v>78419</v>
      </c>
      <c r="AJ2998" s="455" t="n">
        <v>0</v>
      </c>
      <c r="AK2998" s="455" t="n">
        <v>0</v>
      </c>
      <c r="AL2998" s="455" t="n">
        <v>0</v>
      </c>
      <c r="AM2998" s="455" t="n">
        <v>0</v>
      </c>
      <c r="AN2998" s="455" t="n">
        <v>0</v>
      </c>
      <c r="AO2998" s="455" t="n">
        <v>0</v>
      </c>
      <c r="AP2998" s="455" t="n">
        <v>0</v>
      </c>
      <c r="AQ2998" s="455" t="n">
        <v>0</v>
      </c>
      <c r="AR2998" s="418" t="inlineStr"/>
      <c r="AS2998" s="418" t="inlineStr">
        <is>
          <t>ថ្លៃដឹកជញ្ជូន និងសេវា</t>
        </is>
      </c>
      <c r="AT2998" s="418" t="inlineStr">
        <is>
          <t>បានប្រកាសពន្ធ</t>
        </is>
      </c>
    </row>
    <row r="2999">
      <c r="A2999" s="417" t="n">
        <v>2990</v>
      </c>
      <c r="B2999" s="418" t="inlineStr">
        <is>
          <t>Drinking water</t>
        </is>
      </c>
      <c r="C2999" s="418" t="inlineStr">
        <is>
          <t>ឃឺន + ណាហ្គែល</t>
        </is>
      </c>
      <c r="D2999" s="418" t="inlineStr">
        <is>
          <t>L001-100045189</t>
        </is>
      </c>
      <c r="E2999" s="418" t="inlineStr">
        <is>
          <t>PTI2225901</t>
        </is>
      </c>
      <c r="F2999" s="419" t="n">
        <v>44908</v>
      </c>
      <c r="G2999" s="420" t="n">
        <v>145346</v>
      </c>
      <c r="H2999" s="418" t="n"/>
      <c r="I2999" s="455" t="n">
        <v>145346</v>
      </c>
      <c r="J2999" s="418">
        <f>IF(L2999&lt;&gt;"",L2999,K2999)</f>
        <v/>
      </c>
      <c r="K2999" s="418">
        <f>IF(AND(T2999=TRUE, U2999=TRUE, V2999=TRUE), IF(W2999&lt;-0.05, "អនុញ្ញាត (អ្នកផ្គត់ផ្គង់ប្រកាសខ្វះ)", "បានប្រកាស (អនុញ្ញាត)"), IF(AND(T2999=FALSE, U2999=FALSE, V2999=FALSE), "ព្យួរទុក (មិនមានទិន្នន័យ)", "ប្រកាសខុស (ព្យួរទុក)"))</f>
        <v/>
      </c>
      <c r="L2999" s="418" t="inlineStr"/>
      <c r="M2999" s="418" t="inlineStr"/>
      <c r="N2999" s="455" t="n"/>
      <c r="O2999" s="455">
        <f>IF(W2999&lt;0,AI2999,I2999)</f>
        <v/>
      </c>
      <c r="P2999" s="455">
        <f>I2999-O2999</f>
        <v/>
      </c>
      <c r="Q2999" s="418" t="n"/>
      <c r="R2999" s="418" t="inlineStr">
        <is>
          <t>PTI2225901</t>
        </is>
      </c>
      <c r="S2999" s="418" t="inlineStr">
        <is>
          <t>PTI2225901</t>
        </is>
      </c>
      <c r="T2999" s="418">
        <f>R2999=S2999</f>
        <v/>
      </c>
      <c r="U2999" s="418">
        <f>AND(MONTH(F2999)=MONTH(Y2999), YEAR(F2999)=YEAR(Y2999))</f>
        <v/>
      </c>
      <c r="V2999" s="418">
        <f>AND(AC2999&lt;&gt;"", 'Company information'!D$4&lt;&gt;"", RIGHT(SUBSTITUTE(AC2999,"-",""),9)=RIGHT(SUBSTITUTE('Company information'!D$4,"-",""),9))</f>
        <v/>
      </c>
      <c r="W2999" s="418">
        <f>AI2999-I2999</f>
        <v/>
      </c>
      <c r="X2999" s="455" t="n"/>
      <c r="Y2999" s="419" t="n">
        <v>44908</v>
      </c>
      <c r="Z2999" s="418" t="inlineStr">
        <is>
          <t>PTI2225901</t>
        </is>
      </c>
      <c r="AA2999" s="418" t="inlineStr"/>
      <c r="AB2999" s="418" t="inlineStr">
        <is>
          <t>បុគ្គលជាប់អាករ</t>
        </is>
      </c>
      <c r="AC2999" s="418" t="inlineStr">
        <is>
          <t>L001-100067123</t>
        </is>
      </c>
      <c r="AD2999" s="418" t="inlineStr">
        <is>
          <t>រីឡាយអេប៊ល សូស អ៊ិនដាសស្រ្ទៀល (ខេមបូឌា)</t>
        </is>
      </c>
      <c r="AE2999" s="455" t="n">
        <v>1635808</v>
      </c>
      <c r="AF2999" s="455" t="n">
        <v>1453463</v>
      </c>
      <c r="AG2999" s="455" t="n">
        <v>36999</v>
      </c>
      <c r="AH2999" s="455" t="n">
        <v>0</v>
      </c>
      <c r="AI2999" s="455" t="n">
        <v>145346</v>
      </c>
      <c r="AJ2999" s="455" t="n">
        <v>0</v>
      </c>
      <c r="AK2999" s="455" t="n">
        <v>0</v>
      </c>
      <c r="AL2999" s="455" t="n">
        <v>0</v>
      </c>
      <c r="AM2999" s="455" t="n">
        <v>0</v>
      </c>
      <c r="AN2999" s="455" t="n">
        <v>0</v>
      </c>
      <c r="AO2999" s="455" t="n">
        <v>0</v>
      </c>
      <c r="AP2999" s="455" t="n">
        <v>0</v>
      </c>
      <c r="AQ2999" s="455" t="n">
        <v>0</v>
      </c>
      <c r="AR2999" s="418" t="inlineStr"/>
      <c r="AS2999" s="418" t="inlineStr">
        <is>
          <t>ថ្លៃដឹកជញ្ជូន និងសេវា</t>
        </is>
      </c>
      <c r="AT2999" s="418" t="inlineStr">
        <is>
          <t>បានប្រកាសពន្ធ</t>
        </is>
      </c>
    </row>
    <row r="3000">
      <c r="A3000" s="417" t="n">
        <v>2991</v>
      </c>
      <c r="B3000" s="418" t="inlineStr">
        <is>
          <t>Drinking water</t>
        </is>
      </c>
      <c r="C3000" s="418" t="inlineStr">
        <is>
          <t>ឃឺន + ណាហ្គែល</t>
        </is>
      </c>
      <c r="D3000" s="418" t="inlineStr">
        <is>
          <t>L001-100045189</t>
        </is>
      </c>
      <c r="E3000" s="418" t="inlineStr">
        <is>
          <t>PTI2225897</t>
        </is>
      </c>
      <c r="F3000" s="419" t="n">
        <v>44908</v>
      </c>
      <c r="G3000" s="420" t="n">
        <v>78419</v>
      </c>
      <c r="H3000" s="418" t="n"/>
      <c r="I3000" s="455" t="n">
        <v>78419</v>
      </c>
      <c r="J3000" s="418">
        <f>IF(L3000&lt;&gt;"",L3000,K3000)</f>
        <v/>
      </c>
      <c r="K3000" s="418">
        <f>IF(AND(T3000=TRUE, U3000=TRUE, V3000=TRUE), IF(W3000&lt;-0.05, "អនុញ្ញាត (អ្នកផ្គត់ផ្គង់ប្រកាសខ្វះ)", "បានប្រកាស (អនុញ្ញាត)"), IF(AND(T3000=FALSE, U3000=FALSE, V3000=FALSE), "ព្យួរទុក (មិនមានទិន្នន័យ)", "ប្រកាសខុស (ព្យួរទុក)"))</f>
        <v/>
      </c>
      <c r="L3000" s="418" t="inlineStr"/>
      <c r="M3000" s="418" t="inlineStr"/>
      <c r="N3000" s="455" t="n"/>
      <c r="O3000" s="455">
        <f>IF(W3000&lt;0,AI3000,I3000)</f>
        <v/>
      </c>
      <c r="P3000" s="455">
        <f>I3000-O3000</f>
        <v/>
      </c>
      <c r="Q3000" s="418" t="n"/>
      <c r="R3000" s="418" t="inlineStr">
        <is>
          <t>PTI2225897</t>
        </is>
      </c>
      <c r="S3000" s="418" t="inlineStr">
        <is>
          <t>PTI2225897</t>
        </is>
      </c>
      <c r="T3000" s="418">
        <f>R3000=S3000</f>
        <v/>
      </c>
      <c r="U3000" s="418">
        <f>AND(MONTH(F3000)=MONTH(Y3000), YEAR(F3000)=YEAR(Y3000))</f>
        <v/>
      </c>
      <c r="V3000" s="418">
        <f>AND(AC3000&lt;&gt;"", 'Company information'!D$4&lt;&gt;"", RIGHT(SUBSTITUTE(AC3000,"-",""),9)=RIGHT(SUBSTITUTE('Company information'!D$4,"-",""),9))</f>
        <v/>
      </c>
      <c r="W3000" s="418">
        <f>AI3000-I3000</f>
        <v/>
      </c>
      <c r="X3000" s="455" t="n"/>
      <c r="Y3000" s="419" t="n">
        <v>44908</v>
      </c>
      <c r="Z3000" s="418" t="inlineStr">
        <is>
          <t>PTI2225897</t>
        </is>
      </c>
      <c r="AA3000" s="418" t="inlineStr"/>
      <c r="AB3000" s="418" t="inlineStr">
        <is>
          <t>បុគ្គលជាប់អាករ</t>
        </is>
      </c>
      <c r="AC3000" s="418" t="inlineStr">
        <is>
          <t>L001-100067123</t>
        </is>
      </c>
      <c r="AD3000" s="418" t="inlineStr">
        <is>
          <t>រីឡាយអេប៊ល សូស អ៊ិនដាសស្រ្ទៀល (ខេមបូឌា)</t>
        </is>
      </c>
      <c r="AE3000" s="455" t="n">
        <v>899610</v>
      </c>
      <c r="AF3000" s="455" t="n">
        <v>784192</v>
      </c>
      <c r="AG3000" s="455" t="n">
        <v>36999</v>
      </c>
      <c r="AH3000" s="455" t="n">
        <v>0</v>
      </c>
      <c r="AI3000" s="455" t="n">
        <v>78419</v>
      </c>
      <c r="AJ3000" s="455" t="n">
        <v>0</v>
      </c>
      <c r="AK3000" s="455" t="n">
        <v>0</v>
      </c>
      <c r="AL3000" s="455" t="n">
        <v>0</v>
      </c>
      <c r="AM3000" s="455" t="n">
        <v>0</v>
      </c>
      <c r="AN3000" s="455" t="n">
        <v>0</v>
      </c>
      <c r="AO3000" s="455" t="n">
        <v>0</v>
      </c>
      <c r="AP3000" s="455" t="n">
        <v>0</v>
      </c>
      <c r="AQ3000" s="455" t="n">
        <v>0</v>
      </c>
      <c r="AR3000" s="418" t="inlineStr"/>
      <c r="AS3000" s="418" t="inlineStr">
        <is>
          <t>ថ្លៃដឹកជញ្ជូន និងសេវា</t>
        </is>
      </c>
      <c r="AT3000" s="418" t="inlineStr">
        <is>
          <t>បានប្រកាសពន្ធ</t>
        </is>
      </c>
    </row>
    <row r="3001">
      <c r="A3001" s="417" t="n">
        <v>2992</v>
      </c>
      <c r="B3001" s="418" t="inlineStr">
        <is>
          <t>Drinking water</t>
        </is>
      </c>
      <c r="C3001" s="418" t="inlineStr">
        <is>
          <t>ឃឺន + ណាហ្គែល</t>
        </is>
      </c>
      <c r="D3001" s="418" t="inlineStr">
        <is>
          <t>L001-100045189</t>
        </is>
      </c>
      <c r="E3001" s="418" t="inlineStr">
        <is>
          <t>PTI2225896</t>
        </is>
      </c>
      <c r="F3001" s="419" t="n">
        <v>44908</v>
      </c>
      <c r="G3001" s="420" t="n">
        <v>208902</v>
      </c>
      <c r="H3001" s="418" t="n"/>
      <c r="I3001" s="455" t="n">
        <v>208902</v>
      </c>
      <c r="J3001" s="418">
        <f>IF(L3001&lt;&gt;"",L3001,K3001)</f>
        <v/>
      </c>
      <c r="K3001" s="418">
        <f>IF(AND(T3001=TRUE, U3001=TRUE, V3001=TRUE), IF(W3001&lt;-0.05, "អនុញ្ញាត (អ្នកផ្គត់ផ្គង់ប្រកាសខ្វះ)", "បានប្រកាស (អនុញ្ញាត)"), IF(AND(T3001=FALSE, U3001=FALSE, V3001=FALSE), "ព្យួរទុក (មិនមានទិន្នន័យ)", "ប្រកាសខុស (ព្យួរទុក)"))</f>
        <v/>
      </c>
      <c r="L3001" s="418" t="inlineStr"/>
      <c r="M3001" s="418" t="inlineStr"/>
      <c r="N3001" s="455" t="n"/>
      <c r="O3001" s="455">
        <f>IF(W3001&lt;0,AI3001,I3001)</f>
        <v/>
      </c>
      <c r="P3001" s="455">
        <f>I3001-O3001</f>
        <v/>
      </c>
      <c r="Q3001" s="418" t="n"/>
      <c r="R3001" s="418" t="inlineStr">
        <is>
          <t>PTI2225896</t>
        </is>
      </c>
      <c r="S3001" s="418" t="inlineStr">
        <is>
          <t>PTI2225896</t>
        </is>
      </c>
      <c r="T3001" s="418">
        <f>R3001=S3001</f>
        <v/>
      </c>
      <c r="U3001" s="418">
        <f>AND(MONTH(F3001)=MONTH(Y3001), YEAR(F3001)=YEAR(Y3001))</f>
        <v/>
      </c>
      <c r="V3001" s="418">
        <f>AND(AC3001&lt;&gt;"", 'Company information'!D$4&lt;&gt;"", RIGHT(SUBSTITUTE(AC3001,"-",""),9)=RIGHT(SUBSTITUTE('Company information'!D$4,"-",""),9))</f>
        <v/>
      </c>
      <c r="W3001" s="418">
        <f>AI3001-I3001</f>
        <v/>
      </c>
      <c r="X3001" s="455" t="n"/>
      <c r="Y3001" s="419" t="n">
        <v>44908</v>
      </c>
      <c r="Z3001" s="418" t="inlineStr">
        <is>
          <t>PTI2225896</t>
        </is>
      </c>
      <c r="AA3001" s="418" t="inlineStr"/>
      <c r="AB3001" s="418" t="inlineStr">
        <is>
          <t>បុគ្គលជាប់អាករ</t>
        </is>
      </c>
      <c r="AC3001" s="418" t="inlineStr">
        <is>
          <t>L001-100067123</t>
        </is>
      </c>
      <c r="AD3001" s="418" t="inlineStr">
        <is>
          <t>រីឡាយអេប៊ល សូស អ៊ិនដាសស្រ្ទៀល (ខេមបូឌា)</t>
        </is>
      </c>
      <c r="AE3001" s="455" t="n">
        <v>2334925</v>
      </c>
      <c r="AF3001" s="455" t="n">
        <v>2089024</v>
      </c>
      <c r="AG3001" s="455" t="n">
        <v>36999</v>
      </c>
      <c r="AH3001" s="455" t="n">
        <v>0</v>
      </c>
      <c r="AI3001" s="455" t="n">
        <v>208902</v>
      </c>
      <c r="AJ3001" s="455" t="n">
        <v>0</v>
      </c>
      <c r="AK3001" s="455" t="n">
        <v>0</v>
      </c>
      <c r="AL3001" s="455" t="n">
        <v>0</v>
      </c>
      <c r="AM3001" s="455" t="n">
        <v>0</v>
      </c>
      <c r="AN3001" s="455" t="n">
        <v>0</v>
      </c>
      <c r="AO3001" s="455" t="n">
        <v>0</v>
      </c>
      <c r="AP3001" s="455" t="n">
        <v>0</v>
      </c>
      <c r="AQ3001" s="455" t="n">
        <v>0</v>
      </c>
      <c r="AR3001" s="418" t="inlineStr"/>
      <c r="AS3001" s="418" t="inlineStr">
        <is>
          <t>ថ្លៃដឹកជញ្ជូន និងសេវា</t>
        </is>
      </c>
      <c r="AT3001" s="418" t="inlineStr">
        <is>
          <t>បានប្រកាសពន្ធ</t>
        </is>
      </c>
    </row>
    <row r="3002">
      <c r="A3002" s="417" t="n">
        <v>2993</v>
      </c>
      <c r="B3002" s="418" t="inlineStr">
        <is>
          <t>Drinking water</t>
        </is>
      </c>
      <c r="C3002" s="418" t="inlineStr">
        <is>
          <t>ឃឺន + ណាហ្គែល</t>
        </is>
      </c>
      <c r="D3002" s="418" t="inlineStr">
        <is>
          <t>L001-100045189</t>
        </is>
      </c>
      <c r="E3002" s="418" t="inlineStr">
        <is>
          <t>PTI2225900</t>
        </is>
      </c>
      <c r="F3002" s="419" t="n">
        <v>44908</v>
      </c>
      <c r="G3002" s="420" t="n">
        <v>88203</v>
      </c>
      <c r="H3002" s="418" t="n"/>
      <c r="I3002" s="455" t="n">
        <v>88203</v>
      </c>
      <c r="J3002" s="418">
        <f>IF(L3002&lt;&gt;"",L3002,K3002)</f>
        <v/>
      </c>
      <c r="K3002" s="418">
        <f>IF(AND(T3002=TRUE, U3002=TRUE, V3002=TRUE), IF(W3002&lt;-0.05, "អនុញ្ញាត (អ្នកផ្គត់ផ្គង់ប្រកាសខ្វះ)", "បានប្រកាស (អនុញ្ញាត)"), IF(AND(T3002=FALSE, U3002=FALSE, V3002=FALSE), "ព្យួរទុក (មិនមានទិន្នន័យ)", "ប្រកាសខុស (ព្យួរទុក)"))</f>
        <v/>
      </c>
      <c r="L3002" s="418" t="inlineStr"/>
      <c r="M3002" s="418" t="inlineStr"/>
      <c r="N3002" s="455" t="n"/>
      <c r="O3002" s="455">
        <f>IF(W3002&lt;0,AI3002,I3002)</f>
        <v/>
      </c>
      <c r="P3002" s="455">
        <f>I3002-O3002</f>
        <v/>
      </c>
      <c r="Q3002" s="418" t="n"/>
      <c r="R3002" s="418" t="inlineStr">
        <is>
          <t>PTI2225900</t>
        </is>
      </c>
      <c r="S3002" s="418" t="inlineStr">
        <is>
          <t>PTI2225900</t>
        </is>
      </c>
      <c r="T3002" s="418">
        <f>R3002=S3002</f>
        <v/>
      </c>
      <c r="U3002" s="418">
        <f>AND(MONTH(F3002)=MONTH(Y3002), YEAR(F3002)=YEAR(Y3002))</f>
        <v/>
      </c>
      <c r="V3002" s="418">
        <f>AND(AC3002&lt;&gt;"", 'Company information'!D$4&lt;&gt;"", RIGHT(SUBSTITUTE(AC3002,"-",""),9)=RIGHT(SUBSTITUTE('Company information'!D$4,"-",""),9))</f>
        <v/>
      </c>
      <c r="W3002" s="418">
        <f>AI3002-I3002</f>
        <v/>
      </c>
      <c r="X3002" s="455" t="n"/>
      <c r="Y3002" s="419" t="n">
        <v>44908</v>
      </c>
      <c r="Z3002" s="418" t="inlineStr">
        <is>
          <t>PTI2225900</t>
        </is>
      </c>
      <c r="AA3002" s="418" t="inlineStr"/>
      <c r="AB3002" s="418" t="inlineStr">
        <is>
          <t>បុគ្គលជាប់អាករ</t>
        </is>
      </c>
      <c r="AC3002" s="418" t="inlineStr">
        <is>
          <t>L001-100067123</t>
        </is>
      </c>
      <c r="AD3002" s="418" t="inlineStr">
        <is>
          <t>រីឡាយអេប៊ល សូស អ៊ិនដាសស្រ្ទៀល (ខេមបូឌា)</t>
        </is>
      </c>
      <c r="AE3002" s="455" t="n">
        <v>1007236</v>
      </c>
      <c r="AF3002" s="455" t="n">
        <v>882034</v>
      </c>
      <c r="AG3002" s="455" t="n">
        <v>36999</v>
      </c>
      <c r="AH3002" s="455" t="n">
        <v>0</v>
      </c>
      <c r="AI3002" s="455" t="n">
        <v>88203</v>
      </c>
      <c r="AJ3002" s="455" t="n">
        <v>0</v>
      </c>
      <c r="AK3002" s="455" t="n">
        <v>0</v>
      </c>
      <c r="AL3002" s="455" t="n">
        <v>0</v>
      </c>
      <c r="AM3002" s="455" t="n">
        <v>0</v>
      </c>
      <c r="AN3002" s="455" t="n">
        <v>0</v>
      </c>
      <c r="AO3002" s="455" t="n">
        <v>0</v>
      </c>
      <c r="AP3002" s="455" t="n">
        <v>0</v>
      </c>
      <c r="AQ3002" s="455" t="n">
        <v>0</v>
      </c>
      <c r="AR3002" s="418" t="inlineStr"/>
      <c r="AS3002" s="418" t="inlineStr">
        <is>
          <t>ថ្លៃដឹកជញ្ជូន និងសេវា</t>
        </is>
      </c>
      <c r="AT3002" s="418" t="inlineStr">
        <is>
          <t>បានប្រកាសពន្ធ</t>
        </is>
      </c>
    </row>
    <row r="3003">
      <c r="A3003" s="417" t="n">
        <v>2994</v>
      </c>
      <c r="B3003" s="418" t="inlineStr">
        <is>
          <t>Drinking water</t>
        </is>
      </c>
      <c r="C3003" s="418" t="inlineStr">
        <is>
          <t>ឃឺន + ណាហ្គែល</t>
        </is>
      </c>
      <c r="D3003" s="418" t="inlineStr">
        <is>
          <t>L001-100045189</t>
        </is>
      </c>
      <c r="E3003" s="418" t="inlineStr">
        <is>
          <t>PTI2225399</t>
        </is>
      </c>
      <c r="F3003" s="419" t="n">
        <v>44816</v>
      </c>
      <c r="G3003" s="420" t="n">
        <v>26793</v>
      </c>
      <c r="H3003" s="418" t="n"/>
      <c r="I3003" s="455" t="n">
        <v>26793</v>
      </c>
      <c r="J3003" s="418">
        <f>IF(L3003&lt;&gt;"",L3003,K3003)</f>
        <v/>
      </c>
      <c r="K3003" s="418">
        <f>IF(AND(T3003=TRUE, U3003=TRUE, V3003=TRUE), IF(W3003&lt;-0.05, "អនុញ្ញាត (អ្នកផ្គត់ផ្គង់ប្រកាសខ្វះ)", "បានប្រកាស (អនុញ្ញាត)"), IF(AND(T3003=FALSE, U3003=FALSE, V3003=FALSE), "ព្យួរទុក (មិនមានទិន្នន័យ)", "ប្រកាសខុស (ព្យួរទុក)"))</f>
        <v/>
      </c>
      <c r="L3003" s="418" t="inlineStr"/>
      <c r="M3003" s="418" t="inlineStr"/>
      <c r="N3003" s="455" t="n"/>
      <c r="O3003" s="455">
        <f>IF(W3003&lt;0,AI3003,I3003)</f>
        <v/>
      </c>
      <c r="P3003" s="455">
        <f>I3003-O3003</f>
        <v/>
      </c>
      <c r="Q3003" s="418" t="n"/>
      <c r="R3003" s="418" t="inlineStr">
        <is>
          <t>PTI2225399</t>
        </is>
      </c>
      <c r="S3003" s="418" t="inlineStr">
        <is>
          <t>PTI2225399</t>
        </is>
      </c>
      <c r="T3003" s="418">
        <f>R3003=S3003</f>
        <v/>
      </c>
      <c r="U3003" s="418">
        <f>AND(MONTH(F3003)=MONTH(Y3003), YEAR(F3003)=YEAR(Y3003))</f>
        <v/>
      </c>
      <c r="V3003" s="418">
        <f>AND(AC3003&lt;&gt;"", 'Company information'!D$4&lt;&gt;"", RIGHT(SUBSTITUTE(AC3003,"-",""),9)=RIGHT(SUBSTITUTE('Company information'!D$4,"-",""),9))</f>
        <v/>
      </c>
      <c r="W3003" s="418">
        <f>AI3003-I3003</f>
        <v/>
      </c>
      <c r="X3003" s="455" t="n"/>
      <c r="Y3003" s="419" t="n">
        <v>44904</v>
      </c>
      <c r="Z3003" s="418" t="inlineStr">
        <is>
          <t>PTI2225399</t>
        </is>
      </c>
      <c r="AA3003" s="418" t="inlineStr"/>
      <c r="AB3003" s="418" t="inlineStr">
        <is>
          <t>បុគ្គលជាប់អាករ</t>
        </is>
      </c>
      <c r="AC3003" s="418" t="inlineStr">
        <is>
          <t>L001-100067123</t>
        </is>
      </c>
      <c r="AD3003" s="418" t="inlineStr">
        <is>
          <t>រីឡាយអេប៊ល សូស អ៊ិនដាសស្រ្ទៀល (ខេមបូឌា)</t>
        </is>
      </c>
      <c r="AE3003" s="455" t="n">
        <v>294723</v>
      </c>
      <c r="AF3003" s="455" t="n">
        <v>267930</v>
      </c>
      <c r="AG3003" s="455" t="n">
        <v>0</v>
      </c>
      <c r="AH3003" s="455" t="n">
        <v>0</v>
      </c>
      <c r="AI3003" s="455" t="n">
        <v>26793</v>
      </c>
      <c r="AJ3003" s="455" t="n">
        <v>0</v>
      </c>
      <c r="AK3003" s="455" t="n">
        <v>0</v>
      </c>
      <c r="AL3003" s="455" t="n">
        <v>0</v>
      </c>
      <c r="AM3003" s="455" t="n">
        <v>0</v>
      </c>
      <c r="AN3003" s="455" t="n">
        <v>0</v>
      </c>
      <c r="AO3003" s="455" t="n">
        <v>0</v>
      </c>
      <c r="AP3003" s="455" t="n">
        <v>0</v>
      </c>
      <c r="AQ3003" s="455" t="n">
        <v>0</v>
      </c>
      <c r="AR3003" s="418" t="inlineStr"/>
      <c r="AS3003" s="418" t="inlineStr">
        <is>
          <t>ថ្លៃដឹកជញ្ជូន និងសេវា</t>
        </is>
      </c>
      <c r="AT3003" s="418" t="inlineStr">
        <is>
          <t>បានប្រកាសពន្ធ</t>
        </is>
      </c>
    </row>
    <row r="3004">
      <c r="A3004" s="417" t="n">
        <v>2995</v>
      </c>
      <c r="B3004" s="418" t="inlineStr">
        <is>
          <t>Drinking water</t>
        </is>
      </c>
      <c r="C3004" s="418" t="inlineStr">
        <is>
          <t>ឃឺន + ណាហ្គែល</t>
        </is>
      </c>
      <c r="D3004" s="418" t="inlineStr">
        <is>
          <t>L001-100045189</t>
        </is>
      </c>
      <c r="E3004" s="418" t="inlineStr">
        <is>
          <t>PTI2225542</t>
        </is>
      </c>
      <c r="F3004" s="419" t="n">
        <v>44907</v>
      </c>
      <c r="G3004" s="420" t="n">
        <v>26787</v>
      </c>
      <c r="H3004" s="418" t="n"/>
      <c r="I3004" s="455" t="n">
        <v>26787</v>
      </c>
      <c r="J3004" s="418">
        <f>IF(L3004&lt;&gt;"",L3004,K3004)</f>
        <v/>
      </c>
      <c r="K3004" s="418">
        <f>IF(AND(T3004=TRUE, U3004=TRUE, V3004=TRUE), IF(W3004&lt;-0.05, "អនុញ្ញាត (អ្នកផ្គត់ផ្គង់ប្រកាសខ្វះ)", "បានប្រកាស (អនុញ្ញាត)"), IF(AND(T3004=FALSE, U3004=FALSE, V3004=FALSE), "ព្យួរទុក (មិនមានទិន្នន័យ)", "ប្រកាសខុស (ព្យួរទុក)"))</f>
        <v/>
      </c>
      <c r="L3004" s="418" t="inlineStr"/>
      <c r="M3004" s="418" t="inlineStr"/>
      <c r="N3004" s="455" t="n"/>
      <c r="O3004" s="455">
        <f>IF(W3004&lt;0,AI3004,I3004)</f>
        <v/>
      </c>
      <c r="P3004" s="455">
        <f>I3004-O3004</f>
        <v/>
      </c>
      <c r="Q3004" s="418" t="n"/>
      <c r="R3004" s="418" t="inlineStr">
        <is>
          <t>PTI2225542</t>
        </is>
      </c>
      <c r="S3004" s="418" t="inlineStr">
        <is>
          <t>PTI2225542</t>
        </is>
      </c>
      <c r="T3004" s="418">
        <f>R3004=S3004</f>
        <v/>
      </c>
      <c r="U3004" s="418">
        <f>AND(MONTH(F3004)=MONTH(Y3004), YEAR(F3004)=YEAR(Y3004))</f>
        <v/>
      </c>
      <c r="V3004" s="418">
        <f>AND(AC3004&lt;&gt;"", 'Company information'!D$4&lt;&gt;"", RIGHT(SUBSTITUTE(AC3004,"-",""),9)=RIGHT(SUBSTITUTE('Company information'!D$4,"-",""),9))</f>
        <v/>
      </c>
      <c r="W3004" s="418">
        <f>AI3004-I3004</f>
        <v/>
      </c>
      <c r="X3004" s="455" t="n"/>
      <c r="Y3004" s="419" t="n">
        <v>44907</v>
      </c>
      <c r="Z3004" s="418" t="inlineStr">
        <is>
          <t>PTI2225542</t>
        </is>
      </c>
      <c r="AA3004" s="418" t="inlineStr"/>
      <c r="AB3004" s="418" t="inlineStr">
        <is>
          <t>បុគ្គលជាប់អាករ</t>
        </is>
      </c>
      <c r="AC3004" s="418" t="inlineStr">
        <is>
          <t>L001-100067123</t>
        </is>
      </c>
      <c r="AD3004" s="418" t="inlineStr">
        <is>
          <t>រីឡាយអេប៊ល សូស អ៊ិនដាសស្រ្ទៀល (ខេមបូឌា)</t>
        </is>
      </c>
      <c r="AE3004" s="455" t="n">
        <v>294652</v>
      </c>
      <c r="AF3004" s="455" t="n">
        <v>267865</v>
      </c>
      <c r="AG3004" s="455" t="n">
        <v>0</v>
      </c>
      <c r="AH3004" s="455" t="n">
        <v>0</v>
      </c>
      <c r="AI3004" s="455" t="n">
        <v>26787</v>
      </c>
      <c r="AJ3004" s="455" t="n">
        <v>0</v>
      </c>
      <c r="AK3004" s="455" t="n">
        <v>0</v>
      </c>
      <c r="AL3004" s="455" t="n">
        <v>0</v>
      </c>
      <c r="AM3004" s="455" t="n">
        <v>0</v>
      </c>
      <c r="AN3004" s="455" t="n">
        <v>0</v>
      </c>
      <c r="AO3004" s="455" t="n">
        <v>0</v>
      </c>
      <c r="AP3004" s="455" t="n">
        <v>0</v>
      </c>
      <c r="AQ3004" s="455" t="n">
        <v>0</v>
      </c>
      <c r="AR3004" s="418" t="inlineStr"/>
      <c r="AS3004" s="418" t="inlineStr">
        <is>
          <t>ថ្លៃដឹកជញ្ជូន និងសេវា</t>
        </is>
      </c>
      <c r="AT3004" s="418" t="inlineStr">
        <is>
          <t>បានប្រកាសពន្ធ</t>
        </is>
      </c>
    </row>
    <row r="3005">
      <c r="A3005" s="417" t="n">
        <v>2996</v>
      </c>
      <c r="B3005" s="418" t="inlineStr">
        <is>
          <t>Drinking water</t>
        </is>
      </c>
      <c r="C3005" s="418" t="inlineStr">
        <is>
          <t>ឃឺន + ណាហ្គែល</t>
        </is>
      </c>
      <c r="D3005" s="418" t="inlineStr">
        <is>
          <t>L001-100045189</t>
        </is>
      </c>
      <c r="E3005" s="418" t="inlineStr">
        <is>
          <t>PTI2225541</t>
        </is>
      </c>
      <c r="F3005" s="419" t="n">
        <v>44907</v>
      </c>
      <c r="G3005" s="420" t="n">
        <v>26787</v>
      </c>
      <c r="H3005" s="418" t="n"/>
      <c r="I3005" s="455" t="n">
        <v>26787</v>
      </c>
      <c r="J3005" s="418">
        <f>IF(L3005&lt;&gt;"",L3005,K3005)</f>
        <v/>
      </c>
      <c r="K3005" s="418">
        <f>IF(AND(T3005=TRUE, U3005=TRUE, V3005=TRUE), IF(W3005&lt;-0.05, "អនុញ្ញាត (អ្នកផ្គត់ផ្គង់ប្រកាសខ្វះ)", "បានប្រកាស (អនុញ្ញាត)"), IF(AND(T3005=FALSE, U3005=FALSE, V3005=FALSE), "ព្យួរទុក (មិនមានទិន្នន័យ)", "ប្រកាសខុស (ព្យួរទុក)"))</f>
        <v/>
      </c>
      <c r="L3005" s="418" t="inlineStr"/>
      <c r="M3005" s="418" t="inlineStr"/>
      <c r="N3005" s="455" t="n"/>
      <c r="O3005" s="455">
        <f>IF(W3005&lt;0,AI3005,I3005)</f>
        <v/>
      </c>
      <c r="P3005" s="455">
        <f>I3005-O3005</f>
        <v/>
      </c>
      <c r="Q3005" s="418" t="n"/>
      <c r="R3005" s="418" t="inlineStr">
        <is>
          <t>PTI2225541</t>
        </is>
      </c>
      <c r="S3005" s="418" t="inlineStr">
        <is>
          <t>PTI2225541</t>
        </is>
      </c>
      <c r="T3005" s="418">
        <f>R3005=S3005</f>
        <v/>
      </c>
      <c r="U3005" s="418">
        <f>AND(MONTH(F3005)=MONTH(Y3005), YEAR(F3005)=YEAR(Y3005))</f>
        <v/>
      </c>
      <c r="V3005" s="418">
        <f>AND(AC3005&lt;&gt;"", 'Company information'!D$4&lt;&gt;"", RIGHT(SUBSTITUTE(AC3005,"-",""),9)=RIGHT(SUBSTITUTE('Company information'!D$4,"-",""),9))</f>
        <v/>
      </c>
      <c r="W3005" s="418">
        <f>AI3005-I3005</f>
        <v/>
      </c>
      <c r="X3005" s="455" t="n"/>
      <c r="Y3005" s="419" t="n">
        <v>44907</v>
      </c>
      <c r="Z3005" s="418" t="inlineStr">
        <is>
          <t>PTI2225541</t>
        </is>
      </c>
      <c r="AA3005" s="418" t="inlineStr"/>
      <c r="AB3005" s="418" t="inlineStr">
        <is>
          <t>បុគ្គលជាប់អាករ</t>
        </is>
      </c>
      <c r="AC3005" s="418" t="inlineStr">
        <is>
          <t>L001-100067123</t>
        </is>
      </c>
      <c r="AD3005" s="418" t="inlineStr">
        <is>
          <t>រីឡាយអេប៊ល សូស អ៊ិនដាសស្រ្ទៀល (ខេមបូឌា)</t>
        </is>
      </c>
      <c r="AE3005" s="455" t="n">
        <v>294652</v>
      </c>
      <c r="AF3005" s="455" t="n">
        <v>267865</v>
      </c>
      <c r="AG3005" s="455" t="n">
        <v>0</v>
      </c>
      <c r="AH3005" s="455" t="n">
        <v>0</v>
      </c>
      <c r="AI3005" s="455" t="n">
        <v>26787</v>
      </c>
      <c r="AJ3005" s="455" t="n">
        <v>0</v>
      </c>
      <c r="AK3005" s="455" t="n">
        <v>0</v>
      </c>
      <c r="AL3005" s="455" t="n">
        <v>0</v>
      </c>
      <c r="AM3005" s="455" t="n">
        <v>0</v>
      </c>
      <c r="AN3005" s="455" t="n">
        <v>0</v>
      </c>
      <c r="AO3005" s="455" t="n">
        <v>0</v>
      </c>
      <c r="AP3005" s="455" t="n">
        <v>0</v>
      </c>
      <c r="AQ3005" s="455" t="n">
        <v>0</v>
      </c>
      <c r="AR3005" s="418" t="inlineStr"/>
      <c r="AS3005" s="418" t="inlineStr">
        <is>
          <t>ថ្លៃដឹកជញ្ជូន និងសេវា</t>
        </is>
      </c>
      <c r="AT3005" s="418" t="inlineStr">
        <is>
          <t>បានប្រកាសពន្ធ</t>
        </is>
      </c>
    </row>
    <row r="3006">
      <c r="A3006" s="417" t="n">
        <v>2997</v>
      </c>
      <c r="B3006" s="418" t="inlineStr">
        <is>
          <t>Drinking water</t>
        </is>
      </c>
      <c r="C3006" s="418" t="inlineStr">
        <is>
          <t>ឃឺន + ណាហ្គែល</t>
        </is>
      </c>
      <c r="D3006" s="418" t="inlineStr">
        <is>
          <t>L001-100045189</t>
        </is>
      </c>
      <c r="E3006" s="418" t="inlineStr">
        <is>
          <t>PTI2225549</t>
        </is>
      </c>
      <c r="F3006" s="419" t="n">
        <v>44907</v>
      </c>
      <c r="G3006" s="420" t="n">
        <v>26787</v>
      </c>
      <c r="H3006" s="418" t="n"/>
      <c r="I3006" s="455" t="n">
        <v>26787</v>
      </c>
      <c r="J3006" s="418">
        <f>IF(L3006&lt;&gt;"",L3006,K3006)</f>
        <v/>
      </c>
      <c r="K3006" s="418">
        <f>IF(AND(T3006=TRUE, U3006=TRUE, V3006=TRUE), IF(W3006&lt;-0.05, "អនុញ្ញាត (អ្នកផ្គត់ផ្គង់ប្រកាសខ្វះ)", "បានប្រកាស (អនុញ្ញាត)"), IF(AND(T3006=FALSE, U3006=FALSE, V3006=FALSE), "ព្យួរទុក (មិនមានទិន្នន័យ)", "ប្រកាសខុស (ព្យួរទុក)"))</f>
        <v/>
      </c>
      <c r="L3006" s="418" t="inlineStr"/>
      <c r="M3006" s="418" t="inlineStr"/>
      <c r="N3006" s="455" t="n"/>
      <c r="O3006" s="455">
        <f>IF(W3006&lt;0,AI3006,I3006)</f>
        <v/>
      </c>
      <c r="P3006" s="455">
        <f>I3006-O3006</f>
        <v/>
      </c>
      <c r="Q3006" s="418" t="n"/>
      <c r="R3006" s="418" t="inlineStr">
        <is>
          <t>PTI2225549</t>
        </is>
      </c>
      <c r="S3006" s="418" t="inlineStr">
        <is>
          <t>PTI2225549</t>
        </is>
      </c>
      <c r="T3006" s="418">
        <f>R3006=S3006</f>
        <v/>
      </c>
      <c r="U3006" s="418">
        <f>AND(MONTH(F3006)=MONTH(Y3006), YEAR(F3006)=YEAR(Y3006))</f>
        <v/>
      </c>
      <c r="V3006" s="418">
        <f>AND(AC3006&lt;&gt;"", 'Company information'!D$4&lt;&gt;"", RIGHT(SUBSTITUTE(AC3006,"-",""),9)=RIGHT(SUBSTITUTE('Company information'!D$4,"-",""),9))</f>
        <v/>
      </c>
      <c r="W3006" s="418">
        <f>AI3006-I3006</f>
        <v/>
      </c>
      <c r="X3006" s="455" t="n"/>
      <c r="Y3006" s="419" t="n">
        <v>44907</v>
      </c>
      <c r="Z3006" s="418" t="inlineStr">
        <is>
          <t>PTI2225549</t>
        </is>
      </c>
      <c r="AA3006" s="418" t="inlineStr"/>
      <c r="AB3006" s="418" t="inlineStr">
        <is>
          <t>បុគ្គលជាប់អាករ</t>
        </is>
      </c>
      <c r="AC3006" s="418" t="inlineStr">
        <is>
          <t>L001-100067123</t>
        </is>
      </c>
      <c r="AD3006" s="418" t="inlineStr">
        <is>
          <t>រីឡាយអេប៊ល សូស អ៊ិនដាសស្រ្ទៀល (ខេមបូឌា)</t>
        </is>
      </c>
      <c r="AE3006" s="455" t="n">
        <v>294652</v>
      </c>
      <c r="AF3006" s="455" t="n">
        <v>267865</v>
      </c>
      <c r="AG3006" s="455" t="n">
        <v>0</v>
      </c>
      <c r="AH3006" s="455" t="n">
        <v>0</v>
      </c>
      <c r="AI3006" s="455" t="n">
        <v>26787</v>
      </c>
      <c r="AJ3006" s="455" t="n">
        <v>0</v>
      </c>
      <c r="AK3006" s="455" t="n">
        <v>0</v>
      </c>
      <c r="AL3006" s="455" t="n">
        <v>0</v>
      </c>
      <c r="AM3006" s="455" t="n">
        <v>0</v>
      </c>
      <c r="AN3006" s="455" t="n">
        <v>0</v>
      </c>
      <c r="AO3006" s="455" t="n">
        <v>0</v>
      </c>
      <c r="AP3006" s="455" t="n">
        <v>0</v>
      </c>
      <c r="AQ3006" s="455" t="n">
        <v>0</v>
      </c>
      <c r="AR3006" s="418" t="inlineStr"/>
      <c r="AS3006" s="418" t="inlineStr">
        <is>
          <t>ថ្លៃដឹកជញ្ជូន និងសេវា</t>
        </is>
      </c>
      <c r="AT3006" s="418" t="inlineStr">
        <is>
          <t>បានប្រកាសពន្ធ</t>
        </is>
      </c>
    </row>
    <row r="3007">
      <c r="A3007" s="417" t="n">
        <v>2998</v>
      </c>
      <c r="B3007" s="418" t="inlineStr">
        <is>
          <t>Drinking water</t>
        </is>
      </c>
      <c r="C3007" s="418" t="inlineStr">
        <is>
          <t>ឃឺន + ណាហ្គែល</t>
        </is>
      </c>
      <c r="D3007" s="418" t="inlineStr">
        <is>
          <t>L001-100045189</t>
        </is>
      </c>
      <c r="E3007" s="418" t="inlineStr">
        <is>
          <t>PTI2225551</t>
        </is>
      </c>
      <c r="F3007" s="419" t="n">
        <v>44907</v>
      </c>
      <c r="G3007" s="420" t="n">
        <v>26787</v>
      </c>
      <c r="H3007" s="418" t="n"/>
      <c r="I3007" s="455" t="n">
        <v>26787</v>
      </c>
      <c r="J3007" s="418">
        <f>IF(L3007&lt;&gt;"",L3007,K3007)</f>
        <v/>
      </c>
      <c r="K3007" s="418">
        <f>IF(AND(T3007=TRUE, U3007=TRUE, V3007=TRUE), IF(W3007&lt;-0.05, "អនុញ្ញាត (អ្នកផ្គត់ផ្គង់ប្រកាសខ្វះ)", "បានប្រកាស (អនុញ្ញាត)"), IF(AND(T3007=FALSE, U3007=FALSE, V3007=FALSE), "ព្យួរទុក (មិនមានទិន្នន័យ)", "ប្រកាសខុស (ព្យួរទុក)"))</f>
        <v/>
      </c>
      <c r="L3007" s="418" t="inlineStr"/>
      <c r="M3007" s="418" t="inlineStr"/>
      <c r="N3007" s="455" t="n"/>
      <c r="O3007" s="455">
        <f>IF(W3007&lt;0,AI3007,I3007)</f>
        <v/>
      </c>
      <c r="P3007" s="455">
        <f>I3007-O3007</f>
        <v/>
      </c>
      <c r="Q3007" s="418" t="n"/>
      <c r="R3007" s="418" t="inlineStr">
        <is>
          <t>PTI2225551</t>
        </is>
      </c>
      <c r="S3007" s="418" t="inlineStr">
        <is>
          <t>PTI2225551</t>
        </is>
      </c>
      <c r="T3007" s="418">
        <f>R3007=S3007</f>
        <v/>
      </c>
      <c r="U3007" s="418">
        <f>AND(MONTH(F3007)=MONTH(Y3007), YEAR(F3007)=YEAR(Y3007))</f>
        <v/>
      </c>
      <c r="V3007" s="418">
        <f>AND(AC3007&lt;&gt;"", 'Company information'!D$4&lt;&gt;"", RIGHT(SUBSTITUTE(AC3007,"-",""),9)=RIGHT(SUBSTITUTE('Company information'!D$4,"-",""),9))</f>
        <v/>
      </c>
      <c r="W3007" s="418">
        <f>AI3007-I3007</f>
        <v/>
      </c>
      <c r="X3007" s="455" t="n"/>
      <c r="Y3007" s="419" t="n">
        <v>44907</v>
      </c>
      <c r="Z3007" s="418" t="inlineStr">
        <is>
          <t>PTI2225551</t>
        </is>
      </c>
      <c r="AA3007" s="418" t="inlineStr"/>
      <c r="AB3007" s="418" t="inlineStr">
        <is>
          <t>បុគ្គលជាប់អាករ</t>
        </is>
      </c>
      <c r="AC3007" s="418" t="inlineStr">
        <is>
          <t>L001-100067123</t>
        </is>
      </c>
      <c r="AD3007" s="418" t="inlineStr">
        <is>
          <t>រីឡាយអេប៊ល សូស អ៊ិនដាសស្រ្ទៀល (ខេមបូឌា)</t>
        </is>
      </c>
      <c r="AE3007" s="455" t="n">
        <v>294652</v>
      </c>
      <c r="AF3007" s="455" t="n">
        <v>267865</v>
      </c>
      <c r="AG3007" s="455" t="n">
        <v>0</v>
      </c>
      <c r="AH3007" s="455" t="n">
        <v>0</v>
      </c>
      <c r="AI3007" s="455" t="n">
        <v>26787</v>
      </c>
      <c r="AJ3007" s="455" t="n">
        <v>0</v>
      </c>
      <c r="AK3007" s="455" t="n">
        <v>0</v>
      </c>
      <c r="AL3007" s="455" t="n">
        <v>0</v>
      </c>
      <c r="AM3007" s="455" t="n">
        <v>0</v>
      </c>
      <c r="AN3007" s="455" t="n">
        <v>0</v>
      </c>
      <c r="AO3007" s="455" t="n">
        <v>0</v>
      </c>
      <c r="AP3007" s="455" t="n">
        <v>0</v>
      </c>
      <c r="AQ3007" s="455" t="n">
        <v>0</v>
      </c>
      <c r="AR3007" s="418" t="inlineStr"/>
      <c r="AS3007" s="418" t="inlineStr">
        <is>
          <t>ថ្លៃដឹកជញ្ជូន និងសេវា</t>
        </is>
      </c>
      <c r="AT3007" s="418" t="inlineStr">
        <is>
          <t>បានប្រកាសពន្ធ</t>
        </is>
      </c>
    </row>
    <row r="3008">
      <c r="A3008" s="417" t="n">
        <v>2999</v>
      </c>
      <c r="B3008" s="418" t="inlineStr">
        <is>
          <t>Drinking water</t>
        </is>
      </c>
      <c r="C3008" s="418" t="inlineStr">
        <is>
          <t>ឃឺន + ណាហ្គែល</t>
        </is>
      </c>
      <c r="D3008" s="418" t="inlineStr">
        <is>
          <t>L001-100045189</t>
        </is>
      </c>
      <c r="E3008" s="418" t="inlineStr">
        <is>
          <t>PTI2225546</t>
        </is>
      </c>
      <c r="F3008" s="419" t="n">
        <v>44907</v>
      </c>
      <c r="G3008" s="420" t="n">
        <v>26787</v>
      </c>
      <c r="H3008" s="418" t="n"/>
      <c r="I3008" s="455" t="n">
        <v>26787</v>
      </c>
      <c r="J3008" s="418">
        <f>IF(L3008&lt;&gt;"",L3008,K3008)</f>
        <v/>
      </c>
      <c r="K3008" s="418">
        <f>IF(AND(T3008=TRUE, U3008=TRUE, V3008=TRUE), IF(W3008&lt;-0.05, "អនុញ្ញាត (អ្នកផ្គត់ផ្គង់ប្រកាសខ្វះ)", "បានប្រកាស (អនុញ្ញាត)"), IF(AND(T3008=FALSE, U3008=FALSE, V3008=FALSE), "ព្យួរទុក (មិនមានទិន្នន័យ)", "ប្រកាសខុស (ព្យួរទុក)"))</f>
        <v/>
      </c>
      <c r="L3008" s="418" t="inlineStr"/>
      <c r="M3008" s="418" t="inlineStr"/>
      <c r="N3008" s="455" t="n"/>
      <c r="O3008" s="455">
        <f>IF(W3008&lt;0,AI3008,I3008)</f>
        <v/>
      </c>
      <c r="P3008" s="455">
        <f>I3008-O3008</f>
        <v/>
      </c>
      <c r="Q3008" s="418" t="n"/>
      <c r="R3008" s="418" t="inlineStr">
        <is>
          <t>PTI2225546</t>
        </is>
      </c>
      <c r="S3008" s="418" t="inlineStr">
        <is>
          <t>PTI2225546</t>
        </is>
      </c>
      <c r="T3008" s="418">
        <f>R3008=S3008</f>
        <v/>
      </c>
      <c r="U3008" s="418">
        <f>AND(MONTH(F3008)=MONTH(Y3008), YEAR(F3008)=YEAR(Y3008))</f>
        <v/>
      </c>
      <c r="V3008" s="418">
        <f>AND(AC3008&lt;&gt;"", 'Company information'!D$4&lt;&gt;"", RIGHT(SUBSTITUTE(AC3008,"-",""),9)=RIGHT(SUBSTITUTE('Company information'!D$4,"-",""),9))</f>
        <v/>
      </c>
      <c r="W3008" s="418">
        <f>AI3008-I3008</f>
        <v/>
      </c>
      <c r="X3008" s="455" t="n"/>
      <c r="Y3008" s="419" t="n">
        <v>44907</v>
      </c>
      <c r="Z3008" s="418" t="inlineStr">
        <is>
          <t>PTI2225546</t>
        </is>
      </c>
      <c r="AA3008" s="418" t="inlineStr"/>
      <c r="AB3008" s="418" t="inlineStr">
        <is>
          <t>បុគ្គលជាប់អាករ</t>
        </is>
      </c>
      <c r="AC3008" s="418" t="inlineStr">
        <is>
          <t>L001-100067123</t>
        </is>
      </c>
      <c r="AD3008" s="418" t="inlineStr">
        <is>
          <t>រីឡាយអេប៊ល សូស អ៊ិនដាសស្រ្ទៀល (ខេមបូឌា)</t>
        </is>
      </c>
      <c r="AE3008" s="455" t="n">
        <v>294652</v>
      </c>
      <c r="AF3008" s="455" t="n">
        <v>267865</v>
      </c>
      <c r="AG3008" s="455" t="n">
        <v>0</v>
      </c>
      <c r="AH3008" s="455" t="n">
        <v>0</v>
      </c>
      <c r="AI3008" s="455" t="n">
        <v>26787</v>
      </c>
      <c r="AJ3008" s="455" t="n">
        <v>0</v>
      </c>
      <c r="AK3008" s="455" t="n">
        <v>0</v>
      </c>
      <c r="AL3008" s="455" t="n">
        <v>0</v>
      </c>
      <c r="AM3008" s="455" t="n">
        <v>0</v>
      </c>
      <c r="AN3008" s="455" t="n">
        <v>0</v>
      </c>
      <c r="AO3008" s="455" t="n">
        <v>0</v>
      </c>
      <c r="AP3008" s="455" t="n">
        <v>0</v>
      </c>
      <c r="AQ3008" s="455" t="n">
        <v>0</v>
      </c>
      <c r="AR3008" s="418" t="inlineStr"/>
      <c r="AS3008" s="418" t="inlineStr">
        <is>
          <t>ថ្លៃដឹកជញ្ជូន និងសេវា</t>
        </is>
      </c>
      <c r="AT3008" s="418" t="inlineStr">
        <is>
          <t>បានប្រកាសពន្ធ</t>
        </is>
      </c>
    </row>
    <row r="3009">
      <c r="A3009" s="417" t="n">
        <v>3000</v>
      </c>
      <c r="B3009" s="418" t="inlineStr">
        <is>
          <t>Buy fruit and coconut, Tissue for Japaness Buyer guest</t>
        </is>
      </c>
      <c r="C3009" s="418" t="inlineStr">
        <is>
          <t>ឃឺន + ណាហ្គែល</t>
        </is>
      </c>
      <c r="D3009" s="418" t="inlineStr">
        <is>
          <t>L001-100045189</t>
        </is>
      </c>
      <c r="E3009" s="418" t="inlineStr">
        <is>
          <t>PTI2225552</t>
        </is>
      </c>
      <c r="F3009" s="419" t="n">
        <v>44907</v>
      </c>
      <c r="G3009" s="420" t="n">
        <v>26787</v>
      </c>
      <c r="H3009" s="418" t="n"/>
      <c r="I3009" s="455" t="n">
        <v>26787</v>
      </c>
      <c r="J3009" s="418">
        <f>IF(L3009&lt;&gt;"",L3009,K3009)</f>
        <v/>
      </c>
      <c r="K3009" s="418">
        <f>IF(AND(T3009=TRUE, U3009=TRUE, V3009=TRUE), IF(W3009&lt;-0.05, "អនុញ្ញាត (អ្នកផ្គត់ផ្គង់ប្រកាសខ្វះ)", "បានប្រកាស (អនុញ្ញាត)"), IF(AND(T3009=FALSE, U3009=FALSE, V3009=FALSE), "ព្យួរទុក (មិនមានទិន្នន័យ)", "ប្រកាសខុស (ព្យួរទុក)"))</f>
        <v/>
      </c>
      <c r="L3009" s="418" t="inlineStr"/>
      <c r="M3009" s="418" t="inlineStr"/>
      <c r="N3009" s="455" t="n"/>
      <c r="O3009" s="455">
        <f>IF(W3009&lt;0,AI3009,I3009)</f>
        <v/>
      </c>
      <c r="P3009" s="455">
        <f>I3009-O3009</f>
        <v/>
      </c>
      <c r="Q3009" s="418" t="n"/>
      <c r="R3009" s="418" t="inlineStr">
        <is>
          <t>PTI2225552</t>
        </is>
      </c>
      <c r="S3009" s="418" t="inlineStr">
        <is>
          <t>PTI2225552</t>
        </is>
      </c>
      <c r="T3009" s="418">
        <f>R3009=S3009</f>
        <v/>
      </c>
      <c r="U3009" s="418">
        <f>AND(MONTH(F3009)=MONTH(Y3009), YEAR(F3009)=YEAR(Y3009))</f>
        <v/>
      </c>
      <c r="V3009" s="418">
        <f>AND(AC3009&lt;&gt;"", 'Company information'!D$4&lt;&gt;"", RIGHT(SUBSTITUTE(AC3009,"-",""),9)=RIGHT(SUBSTITUTE('Company information'!D$4,"-",""),9))</f>
        <v/>
      </c>
      <c r="W3009" s="418">
        <f>AI3009-I3009</f>
        <v/>
      </c>
      <c r="X3009" s="455" t="n"/>
      <c r="Y3009" s="419" t="n">
        <v>44907</v>
      </c>
      <c r="Z3009" s="418" t="inlineStr">
        <is>
          <t>PTI2225552</t>
        </is>
      </c>
      <c r="AA3009" s="418" t="inlineStr"/>
      <c r="AB3009" s="418" t="inlineStr">
        <is>
          <t>បុគ្គលជាប់អាករ</t>
        </is>
      </c>
      <c r="AC3009" s="418" t="inlineStr">
        <is>
          <t>L001-100067123</t>
        </is>
      </c>
      <c r="AD3009" s="418" t="inlineStr">
        <is>
          <t>រីឡាយអេប៊ល សូស អ៊ិនដាសស្រ្ទៀល (ខេមបូឌា)</t>
        </is>
      </c>
      <c r="AE3009" s="455" t="n">
        <v>294652</v>
      </c>
      <c r="AF3009" s="455" t="n">
        <v>267865</v>
      </c>
      <c r="AG3009" s="455" t="n">
        <v>0</v>
      </c>
      <c r="AH3009" s="455" t="n">
        <v>0</v>
      </c>
      <c r="AI3009" s="455" t="n">
        <v>26787</v>
      </c>
      <c r="AJ3009" s="455" t="n">
        <v>0</v>
      </c>
      <c r="AK3009" s="455" t="n">
        <v>0</v>
      </c>
      <c r="AL3009" s="455" t="n">
        <v>0</v>
      </c>
      <c r="AM3009" s="455" t="n">
        <v>0</v>
      </c>
      <c r="AN3009" s="455" t="n">
        <v>0</v>
      </c>
      <c r="AO3009" s="455" t="n">
        <v>0</v>
      </c>
      <c r="AP3009" s="455" t="n">
        <v>0</v>
      </c>
      <c r="AQ3009" s="455" t="n">
        <v>0</v>
      </c>
      <c r="AR3009" s="418" t="inlineStr"/>
      <c r="AS3009" s="418" t="inlineStr">
        <is>
          <t>ថ្លៃដឹកជញ្ជូន និងសេវា</t>
        </is>
      </c>
      <c r="AT3009" s="418" t="inlineStr">
        <is>
          <t>បានប្រកាសពន្ធ</t>
        </is>
      </c>
    </row>
    <row r="3010">
      <c r="A3010" s="417" t="n">
        <v>3001</v>
      </c>
      <c r="B3010" s="418" t="inlineStr">
        <is>
          <t>Medical</t>
        </is>
      </c>
      <c r="C3010" s="418" t="inlineStr">
        <is>
          <t>ឃឺន + ណាហ្គែល</t>
        </is>
      </c>
      <c r="D3010" s="418" t="inlineStr">
        <is>
          <t>L001-100045189</t>
        </is>
      </c>
      <c r="E3010" s="418" t="inlineStr">
        <is>
          <t>PTI2225539</t>
        </is>
      </c>
      <c r="F3010" s="419" t="n">
        <v>44907</v>
      </c>
      <c r="G3010" s="420" t="n">
        <v>26787</v>
      </c>
      <c r="H3010" s="418" t="n"/>
      <c r="I3010" s="455" t="n">
        <v>26787</v>
      </c>
      <c r="J3010" s="418">
        <f>IF(L3010&lt;&gt;"",L3010,K3010)</f>
        <v/>
      </c>
      <c r="K3010" s="418">
        <f>IF(AND(T3010=TRUE, U3010=TRUE, V3010=TRUE), IF(W3010&lt;-0.05, "អនុញ្ញាត (អ្នកផ្គត់ផ្គង់ប្រកាសខ្វះ)", "បានប្រកាស (អនុញ្ញាត)"), IF(AND(T3010=FALSE, U3010=FALSE, V3010=FALSE), "ព្យួរទុក (មិនមានទិន្នន័យ)", "ប្រកាសខុស (ព្យួរទុក)"))</f>
        <v/>
      </c>
      <c r="L3010" s="418" t="inlineStr"/>
      <c r="M3010" s="418" t="inlineStr"/>
      <c r="N3010" s="455" t="n"/>
      <c r="O3010" s="455">
        <f>IF(W3010&lt;0,AI3010,I3010)</f>
        <v/>
      </c>
      <c r="P3010" s="455">
        <f>I3010-O3010</f>
        <v/>
      </c>
      <c r="Q3010" s="418" t="n"/>
      <c r="R3010" s="418" t="inlineStr">
        <is>
          <t>PTI2225539</t>
        </is>
      </c>
      <c r="S3010" s="418" t="inlineStr">
        <is>
          <t>PTI2225539</t>
        </is>
      </c>
      <c r="T3010" s="418">
        <f>R3010=S3010</f>
        <v/>
      </c>
      <c r="U3010" s="418">
        <f>AND(MONTH(F3010)=MONTH(Y3010), YEAR(F3010)=YEAR(Y3010))</f>
        <v/>
      </c>
      <c r="V3010" s="418">
        <f>AND(AC3010&lt;&gt;"", 'Company information'!D$4&lt;&gt;"", RIGHT(SUBSTITUTE(AC3010,"-",""),9)=RIGHT(SUBSTITUTE('Company information'!D$4,"-",""),9))</f>
        <v/>
      </c>
      <c r="W3010" s="418">
        <f>AI3010-I3010</f>
        <v/>
      </c>
      <c r="X3010" s="455" t="n"/>
      <c r="Y3010" s="419" t="n">
        <v>44907</v>
      </c>
      <c r="Z3010" s="418" t="inlineStr">
        <is>
          <t>PTI2225539</t>
        </is>
      </c>
      <c r="AA3010" s="418" t="inlineStr"/>
      <c r="AB3010" s="418" t="inlineStr">
        <is>
          <t>បុគ្គលជាប់អាករ</t>
        </is>
      </c>
      <c r="AC3010" s="418" t="inlineStr">
        <is>
          <t>L001-100067123</t>
        </is>
      </c>
      <c r="AD3010" s="418" t="inlineStr">
        <is>
          <t>រីឡាយអេប៊ល សូស អ៊ិនដាសស្រ្ទៀល (ខេមបូឌា)</t>
        </is>
      </c>
      <c r="AE3010" s="455" t="n">
        <v>294652</v>
      </c>
      <c r="AF3010" s="455" t="n">
        <v>267865</v>
      </c>
      <c r="AG3010" s="455" t="n">
        <v>0</v>
      </c>
      <c r="AH3010" s="455" t="n">
        <v>0</v>
      </c>
      <c r="AI3010" s="455" t="n">
        <v>26787</v>
      </c>
      <c r="AJ3010" s="455" t="n">
        <v>0</v>
      </c>
      <c r="AK3010" s="455" t="n">
        <v>0</v>
      </c>
      <c r="AL3010" s="455" t="n">
        <v>0</v>
      </c>
      <c r="AM3010" s="455" t="n">
        <v>0</v>
      </c>
      <c r="AN3010" s="455" t="n">
        <v>0</v>
      </c>
      <c r="AO3010" s="455" t="n">
        <v>0</v>
      </c>
      <c r="AP3010" s="455" t="n">
        <v>0</v>
      </c>
      <c r="AQ3010" s="455" t="n">
        <v>0</v>
      </c>
      <c r="AR3010" s="418" t="inlineStr"/>
      <c r="AS3010" s="418" t="inlineStr">
        <is>
          <t>ថ្លៃដឹកជញ្ជូន និងសេវា</t>
        </is>
      </c>
      <c r="AT3010" s="418" t="inlineStr">
        <is>
          <t>បានប្រកាសពន្ធ</t>
        </is>
      </c>
    </row>
    <row r="3011">
      <c r="A3011" s="417" t="n">
        <v>3002</v>
      </c>
      <c r="B3011" s="418" t="inlineStr">
        <is>
          <t>Gasoline</t>
        </is>
      </c>
      <c r="C3011" s="418" t="inlineStr">
        <is>
          <t>ឃឺន + ណាហ្គែល</t>
        </is>
      </c>
      <c r="D3011" s="418" t="inlineStr">
        <is>
          <t>L001-100045189</t>
        </is>
      </c>
      <c r="E3011" s="418" t="inlineStr">
        <is>
          <t>PTI2225540</t>
        </is>
      </c>
      <c r="F3011" s="419" t="n">
        <v>44907</v>
      </c>
      <c r="G3011" s="420" t="n">
        <v>26787</v>
      </c>
      <c r="H3011" s="418" t="n"/>
      <c r="I3011" s="455" t="n">
        <v>26787</v>
      </c>
      <c r="J3011" s="418">
        <f>IF(L3011&lt;&gt;"",L3011,K3011)</f>
        <v/>
      </c>
      <c r="K3011" s="418">
        <f>IF(AND(T3011=TRUE, U3011=TRUE, V3011=TRUE), IF(W3011&lt;-0.05, "អនុញ្ញាត (អ្នកផ្គត់ផ្គង់ប្រកាសខ្វះ)", "បានប្រកាស (អនុញ្ញាត)"), IF(AND(T3011=FALSE, U3011=FALSE, V3011=FALSE), "ព្យួរទុក (មិនមានទិន្នន័យ)", "ប្រកាសខុស (ព្យួរទុក)"))</f>
        <v/>
      </c>
      <c r="L3011" s="418" t="inlineStr"/>
      <c r="M3011" s="418" t="inlineStr"/>
      <c r="N3011" s="455" t="n"/>
      <c r="O3011" s="455">
        <f>IF(W3011&lt;0,AI3011,I3011)</f>
        <v/>
      </c>
      <c r="P3011" s="455">
        <f>I3011-O3011</f>
        <v/>
      </c>
      <c r="Q3011" s="418" t="n"/>
      <c r="R3011" s="418" t="inlineStr">
        <is>
          <t>PTI2225540</t>
        </is>
      </c>
      <c r="S3011" s="418" t="inlineStr">
        <is>
          <t>PTI2225540</t>
        </is>
      </c>
      <c r="T3011" s="418">
        <f>R3011=S3011</f>
        <v/>
      </c>
      <c r="U3011" s="418">
        <f>AND(MONTH(F3011)=MONTH(Y3011), YEAR(F3011)=YEAR(Y3011))</f>
        <v/>
      </c>
      <c r="V3011" s="418">
        <f>AND(AC3011&lt;&gt;"", 'Company information'!D$4&lt;&gt;"", RIGHT(SUBSTITUTE(AC3011,"-",""),9)=RIGHT(SUBSTITUTE('Company information'!D$4,"-",""),9))</f>
        <v/>
      </c>
      <c r="W3011" s="418">
        <f>AI3011-I3011</f>
        <v/>
      </c>
      <c r="X3011" s="455" t="n"/>
      <c r="Y3011" s="419" t="n">
        <v>44907</v>
      </c>
      <c r="Z3011" s="418" t="inlineStr">
        <is>
          <t>PTI2225540</t>
        </is>
      </c>
      <c r="AA3011" s="418" t="inlineStr"/>
      <c r="AB3011" s="418" t="inlineStr">
        <is>
          <t>បុគ្គលជាប់អាករ</t>
        </is>
      </c>
      <c r="AC3011" s="418" t="inlineStr">
        <is>
          <t>L001-100067123</t>
        </is>
      </c>
      <c r="AD3011" s="418" t="inlineStr">
        <is>
          <t>រីឡាយអេប៊ល សូស អ៊ិនដាសស្រ្ទៀល (ខេមបូឌា)</t>
        </is>
      </c>
      <c r="AE3011" s="455" t="n">
        <v>294652</v>
      </c>
      <c r="AF3011" s="455" t="n">
        <v>267865</v>
      </c>
      <c r="AG3011" s="455" t="n">
        <v>0</v>
      </c>
      <c r="AH3011" s="455" t="n">
        <v>0</v>
      </c>
      <c r="AI3011" s="455" t="n">
        <v>26787</v>
      </c>
      <c r="AJ3011" s="455" t="n">
        <v>0</v>
      </c>
      <c r="AK3011" s="455" t="n">
        <v>0</v>
      </c>
      <c r="AL3011" s="455" t="n">
        <v>0</v>
      </c>
      <c r="AM3011" s="455" t="n">
        <v>0</v>
      </c>
      <c r="AN3011" s="455" t="n">
        <v>0</v>
      </c>
      <c r="AO3011" s="455" t="n">
        <v>0</v>
      </c>
      <c r="AP3011" s="455" t="n">
        <v>0</v>
      </c>
      <c r="AQ3011" s="455" t="n">
        <v>0</v>
      </c>
      <c r="AR3011" s="418" t="inlineStr"/>
      <c r="AS3011" s="418" t="inlineStr">
        <is>
          <t>ថ្លៃដឹកជញ្ជូន និងសេវា</t>
        </is>
      </c>
      <c r="AT3011" s="418" t="inlineStr">
        <is>
          <t>បានប្រកាសពន្ធ</t>
        </is>
      </c>
    </row>
    <row r="3012">
      <c r="A3012" s="417" t="n">
        <v>3003</v>
      </c>
      <c r="B3012" s="418" t="inlineStr">
        <is>
          <t>Construction Materials</t>
        </is>
      </c>
      <c r="C3012" s="418" t="inlineStr">
        <is>
          <t>ឃឺន + ណាហ្គែល</t>
        </is>
      </c>
      <c r="D3012" s="418" t="inlineStr">
        <is>
          <t>L001-100045189</t>
        </is>
      </c>
      <c r="E3012" s="418" t="inlineStr">
        <is>
          <t>PTI2225407</t>
        </is>
      </c>
      <c r="F3012" s="419" t="n">
        <v>44816</v>
      </c>
      <c r="G3012" s="420" t="n">
        <v>123660</v>
      </c>
      <c r="H3012" s="418" t="n"/>
      <c r="I3012" s="455" t="n">
        <v>123660</v>
      </c>
      <c r="J3012" s="418">
        <f>IF(L3012&lt;&gt;"",L3012,K3012)</f>
        <v/>
      </c>
      <c r="K3012" s="418">
        <f>IF(AND(T3012=TRUE, U3012=TRUE, V3012=TRUE), IF(W3012&lt;-0.05, "អនុញ្ញាត (អ្នកផ្គត់ផ្គង់ប្រកាសខ្វះ)", "បានប្រកាស (អនុញ្ញាត)"), IF(AND(T3012=FALSE, U3012=FALSE, V3012=FALSE), "ព្យួរទុក (មិនមានទិន្នន័យ)", "ប្រកាសខុស (ព្យួរទុក)"))</f>
        <v/>
      </c>
      <c r="L3012" s="418" t="inlineStr"/>
      <c r="M3012" s="418" t="inlineStr"/>
      <c r="N3012" s="455" t="n"/>
      <c r="O3012" s="455">
        <f>IF(W3012&lt;0,AI3012,I3012)</f>
        <v/>
      </c>
      <c r="P3012" s="455">
        <f>I3012-O3012</f>
        <v/>
      </c>
      <c r="Q3012" s="418" t="n"/>
      <c r="R3012" s="418" t="inlineStr">
        <is>
          <t>PTI2225407</t>
        </is>
      </c>
      <c r="S3012" s="418" t="inlineStr">
        <is>
          <t>PTI2225407</t>
        </is>
      </c>
      <c r="T3012" s="418">
        <f>R3012=S3012</f>
        <v/>
      </c>
      <c r="U3012" s="418">
        <f>AND(MONTH(F3012)=MONTH(Y3012), YEAR(F3012)=YEAR(Y3012))</f>
        <v/>
      </c>
      <c r="V3012" s="418">
        <f>AND(AC3012&lt;&gt;"", 'Company information'!D$4&lt;&gt;"", RIGHT(SUBSTITUTE(AC3012,"-",""),9)=RIGHT(SUBSTITUTE('Company information'!D$4,"-",""),9))</f>
        <v/>
      </c>
      <c r="W3012" s="418">
        <f>AI3012-I3012</f>
        <v/>
      </c>
      <c r="X3012" s="455" t="n"/>
      <c r="Y3012" s="419" t="n">
        <v>44904</v>
      </c>
      <c r="Z3012" s="418" t="inlineStr">
        <is>
          <t>PTI2225407</t>
        </is>
      </c>
      <c r="AA3012" s="418" t="inlineStr"/>
      <c r="AB3012" s="418" t="inlineStr">
        <is>
          <t>បុគ្គលជាប់អាករ</t>
        </is>
      </c>
      <c r="AC3012" s="418" t="inlineStr">
        <is>
          <t>L001-100067123</t>
        </is>
      </c>
      <c r="AD3012" s="418" t="inlineStr">
        <is>
          <t>រីឡាយអេប៊ល សូស អ៊ិនដាសស្រ្ទៀល (ខេមបូឌា)</t>
        </is>
      </c>
      <c r="AE3012" s="455" t="n">
        <v>1416938</v>
      </c>
      <c r="AF3012" s="455" t="n">
        <v>1236600</v>
      </c>
      <c r="AG3012" s="455" t="n">
        <v>56678</v>
      </c>
      <c r="AH3012" s="455" t="n">
        <v>0</v>
      </c>
      <c r="AI3012" s="455" t="n">
        <v>123660</v>
      </c>
      <c r="AJ3012" s="455" t="n">
        <v>0</v>
      </c>
      <c r="AK3012" s="455" t="n">
        <v>0</v>
      </c>
      <c r="AL3012" s="455" t="n">
        <v>0</v>
      </c>
      <c r="AM3012" s="455" t="n">
        <v>0</v>
      </c>
      <c r="AN3012" s="455" t="n">
        <v>0</v>
      </c>
      <c r="AO3012" s="455" t="n">
        <v>0</v>
      </c>
      <c r="AP3012" s="455" t="n">
        <v>0</v>
      </c>
      <c r="AQ3012" s="455" t="n">
        <v>0</v>
      </c>
      <c r="AR3012" s="418" t="inlineStr"/>
      <c r="AS3012" s="418" t="inlineStr">
        <is>
          <t>ថ្លៃដឹកជញ្ជូន និងសេវា</t>
        </is>
      </c>
      <c r="AT3012" s="418" t="inlineStr">
        <is>
          <t>បានប្រកាសពន្ធ</t>
        </is>
      </c>
    </row>
    <row r="3013">
      <c r="A3013" s="417" t="n">
        <v>3004</v>
      </c>
      <c r="B3013" s="418" t="inlineStr">
        <is>
          <t>Construction Materials</t>
        </is>
      </c>
      <c r="C3013" s="418" t="inlineStr">
        <is>
          <t>ឃឺន + ណាហ្គែល</t>
        </is>
      </c>
      <c r="D3013" s="418" t="inlineStr">
        <is>
          <t>L001-100045189</t>
        </is>
      </c>
      <c r="E3013" s="418" t="inlineStr">
        <is>
          <t>PTI2225405</t>
        </is>
      </c>
      <c r="F3013" s="419" t="n">
        <v>44816</v>
      </c>
      <c r="G3013" s="420" t="n">
        <v>123660</v>
      </c>
      <c r="H3013" s="418" t="n"/>
      <c r="I3013" s="455" t="n">
        <v>123660</v>
      </c>
      <c r="J3013" s="418">
        <f>IF(L3013&lt;&gt;"",L3013,K3013)</f>
        <v/>
      </c>
      <c r="K3013" s="418">
        <f>IF(AND(T3013=TRUE, U3013=TRUE, V3013=TRUE), IF(W3013&lt;-0.05, "អនុញ្ញាត (អ្នកផ្គត់ផ្គង់ប្រកាសខ្វះ)", "បានប្រកាស (អនុញ្ញាត)"), IF(AND(T3013=FALSE, U3013=FALSE, V3013=FALSE), "ព្យួរទុក (មិនមានទិន្នន័យ)", "ប្រកាសខុស (ព្យួរទុក)"))</f>
        <v/>
      </c>
      <c r="L3013" s="418" t="inlineStr"/>
      <c r="M3013" s="418" t="inlineStr"/>
      <c r="N3013" s="455" t="n"/>
      <c r="O3013" s="455">
        <f>IF(W3013&lt;0,AI3013,I3013)</f>
        <v/>
      </c>
      <c r="P3013" s="455">
        <f>I3013-O3013</f>
        <v/>
      </c>
      <c r="Q3013" s="418" t="n"/>
      <c r="R3013" s="418" t="inlineStr">
        <is>
          <t>PTI2225405</t>
        </is>
      </c>
      <c r="S3013" s="418" t="inlineStr">
        <is>
          <t>PTI2225405</t>
        </is>
      </c>
      <c r="T3013" s="418">
        <f>R3013=S3013</f>
        <v/>
      </c>
      <c r="U3013" s="418">
        <f>AND(MONTH(F3013)=MONTH(Y3013), YEAR(F3013)=YEAR(Y3013))</f>
        <v/>
      </c>
      <c r="V3013" s="418">
        <f>AND(AC3013&lt;&gt;"", 'Company information'!D$4&lt;&gt;"", RIGHT(SUBSTITUTE(AC3013,"-",""),9)=RIGHT(SUBSTITUTE('Company information'!D$4,"-",""),9))</f>
        <v/>
      </c>
      <c r="W3013" s="418">
        <f>AI3013-I3013</f>
        <v/>
      </c>
      <c r="X3013" s="455" t="n"/>
      <c r="Y3013" s="419" t="n">
        <v>44904</v>
      </c>
      <c r="Z3013" s="418" t="inlineStr">
        <is>
          <t>PTI2225405</t>
        </is>
      </c>
      <c r="AA3013" s="418" t="inlineStr"/>
      <c r="AB3013" s="418" t="inlineStr">
        <is>
          <t>បុគ្គលជាប់អាករ</t>
        </is>
      </c>
      <c r="AC3013" s="418" t="inlineStr">
        <is>
          <t>L001-100067123</t>
        </is>
      </c>
      <c r="AD3013" s="418" t="inlineStr">
        <is>
          <t>រីឡាយអេប៊ល សូស អ៊ិនដាសស្រ្ទៀល (ខេមបូឌា)</t>
        </is>
      </c>
      <c r="AE3013" s="455" t="n">
        <v>1416938</v>
      </c>
      <c r="AF3013" s="455" t="n">
        <v>1236600</v>
      </c>
      <c r="AG3013" s="455" t="n">
        <v>56678</v>
      </c>
      <c r="AH3013" s="455" t="n">
        <v>0</v>
      </c>
      <c r="AI3013" s="455" t="n">
        <v>123660</v>
      </c>
      <c r="AJ3013" s="455" t="n">
        <v>0</v>
      </c>
      <c r="AK3013" s="455" t="n">
        <v>0</v>
      </c>
      <c r="AL3013" s="455" t="n">
        <v>0</v>
      </c>
      <c r="AM3013" s="455" t="n">
        <v>0</v>
      </c>
      <c r="AN3013" s="455" t="n">
        <v>0</v>
      </c>
      <c r="AO3013" s="455" t="n">
        <v>0</v>
      </c>
      <c r="AP3013" s="455" t="n">
        <v>0</v>
      </c>
      <c r="AQ3013" s="455" t="n">
        <v>0</v>
      </c>
      <c r="AR3013" s="418" t="inlineStr"/>
      <c r="AS3013" s="418" t="inlineStr">
        <is>
          <t>ថ្លៃដឹកជញ្ជូន និងសេវា</t>
        </is>
      </c>
      <c r="AT3013" s="418" t="inlineStr">
        <is>
          <t>បានប្រកាសពន្ធ</t>
        </is>
      </c>
    </row>
    <row r="3014">
      <c r="A3014" s="417" t="n">
        <v>3005</v>
      </c>
      <c r="B3014" s="418" t="inlineStr">
        <is>
          <t>Transportation Fee</t>
        </is>
      </c>
      <c r="C3014" s="418" t="inlineStr">
        <is>
          <t>អេភីអិល ឡូយីស្ទីក (ខេមបូឌា) ភីធីអ៊ី អិលធីឌី</t>
        </is>
      </c>
      <c r="D3014" s="418" t="inlineStr">
        <is>
          <t>L001-100046460</t>
        </is>
      </c>
      <c r="E3014" s="418" t="inlineStr">
        <is>
          <t>PNHL491524</t>
        </is>
      </c>
      <c r="F3014" s="419" t="n">
        <v>44910</v>
      </c>
      <c r="G3014" s="420" t="n">
        <v>178424</v>
      </c>
      <c r="H3014" s="418" t="n"/>
      <c r="I3014" s="455" t="n">
        <v>178424</v>
      </c>
      <c r="J3014" s="418">
        <f>IF(L3014&lt;&gt;"",L3014,K3014)</f>
        <v/>
      </c>
      <c r="K3014" s="418">
        <f>IF(AND(T3014=TRUE, U3014=TRUE, V3014=TRUE), IF(W3014&lt;-0.05, "អនុញ្ញាត (អ្នកផ្គត់ផ្គង់ប្រកាសខ្វះ)", "បានប្រកាស (អនុញ្ញាត)"), IF(AND(T3014=FALSE, U3014=FALSE, V3014=FALSE), "ព្យួរទុក (មិនមានទិន្នន័យ)", "ប្រកាសខុស (ព្យួរទុក)"))</f>
        <v/>
      </c>
      <c r="L3014" s="418" t="inlineStr"/>
      <c r="M3014" s="418" t="inlineStr"/>
      <c r="N3014" s="455" t="n"/>
      <c r="O3014" s="455">
        <f>IF(W3014&lt;0,AI3014,I3014)</f>
        <v/>
      </c>
      <c r="P3014" s="455">
        <f>I3014-O3014</f>
        <v/>
      </c>
      <c r="Q3014" s="418" t="n"/>
      <c r="R3014" s="418" t="inlineStr">
        <is>
          <t>PNHL491524</t>
        </is>
      </c>
      <c r="S3014" s="418" t="inlineStr">
        <is>
          <t>PNHL491524</t>
        </is>
      </c>
      <c r="T3014" s="418">
        <f>R3014=S3014</f>
        <v/>
      </c>
      <c r="U3014" s="418">
        <f>AND(MONTH(F3014)=MONTH(Y3014), YEAR(F3014)=YEAR(Y3014))</f>
        <v/>
      </c>
      <c r="V3014" s="418">
        <f>AND(AC3014&lt;&gt;"", 'Company information'!D$4&lt;&gt;"", RIGHT(SUBSTITUTE(AC3014,"-",""),9)=RIGHT(SUBSTITUTE('Company information'!D$4,"-",""),9))</f>
        <v/>
      </c>
      <c r="W3014" s="418">
        <f>AI3014-I3014</f>
        <v/>
      </c>
      <c r="X3014" s="455" t="n"/>
      <c r="Y3014" s="419" t="n">
        <v>44910</v>
      </c>
      <c r="Z3014" s="418" t="inlineStr">
        <is>
          <t>PNHL491524</t>
        </is>
      </c>
      <c r="AA3014" s="418" t="inlineStr"/>
      <c r="AB3014" s="418" t="inlineStr">
        <is>
          <t>បុគ្គលជាប់អាករ</t>
        </is>
      </c>
      <c r="AC3014" s="418" t="inlineStr">
        <is>
          <t>L001-100067123</t>
        </is>
      </c>
      <c r="AD3014" s="418" t="inlineStr">
        <is>
          <t>រីឡាយអេប៊ល សូស អ៊ិនដាសស្រ្ទៀល (ខេមបូឌា)</t>
        </is>
      </c>
      <c r="AE3014" s="455" t="n">
        <v>1962664</v>
      </c>
      <c r="AF3014" s="455" t="n">
        <v>1784240</v>
      </c>
      <c r="AG3014" s="455" t="n">
        <v>0</v>
      </c>
      <c r="AH3014" s="455" t="n">
        <v>0</v>
      </c>
      <c r="AI3014" s="455" t="n">
        <v>178424</v>
      </c>
      <c r="AJ3014" s="455" t="n">
        <v>0</v>
      </c>
      <c r="AK3014" s="455" t="n">
        <v>0</v>
      </c>
      <c r="AL3014" s="455" t="n">
        <v>0</v>
      </c>
      <c r="AM3014" s="455" t="n">
        <v>0</v>
      </c>
      <c r="AN3014" s="455" t="n">
        <v>0</v>
      </c>
      <c r="AO3014" s="455" t="n">
        <v>0</v>
      </c>
      <c r="AP3014" s="455" t="n">
        <v>0</v>
      </c>
      <c r="AQ3014" s="455" t="n">
        <v>0</v>
      </c>
      <c r="AR3014" s="418" t="inlineStr"/>
      <c r="AS3014" s="418" t="inlineStr">
        <is>
          <t>LOCAL CHARGE &amp; OTHER</t>
        </is>
      </c>
      <c r="AT3014" s="418" t="inlineStr">
        <is>
          <t>បានប្រកាសពន្ធ</t>
        </is>
      </c>
    </row>
    <row r="3015">
      <c r="A3015" s="417" t="n">
        <v>3006</v>
      </c>
      <c r="B3015" s="418" t="inlineStr">
        <is>
          <t>Drinking water</t>
        </is>
      </c>
      <c r="C3015" s="418" t="inlineStr">
        <is>
          <t>អេភីអិល ឡូយីស្ទីក (ខេមបូឌា) ភីធីអ៊ី អិលធីឌី</t>
        </is>
      </c>
      <c r="D3015" s="418" t="inlineStr">
        <is>
          <t>L001-100046460</t>
        </is>
      </c>
      <c r="E3015" s="418" t="inlineStr">
        <is>
          <t>PNHL491523</t>
        </is>
      </c>
      <c r="F3015" s="419" t="n">
        <v>44911</v>
      </c>
      <c r="G3015" s="420" t="n">
        <v>322291</v>
      </c>
      <c r="H3015" s="418" t="n"/>
      <c r="I3015" s="455" t="n">
        <v>322291</v>
      </c>
      <c r="J3015" s="418">
        <f>IF(L3015&lt;&gt;"",L3015,K3015)</f>
        <v/>
      </c>
      <c r="K3015" s="418">
        <f>IF(AND(T3015=TRUE, U3015=TRUE, V3015=TRUE), IF(W3015&lt;-0.05, "អនុញ្ញាត (អ្នកផ្គត់ផ្គង់ប្រកាសខ្វះ)", "បានប្រកាស (អនុញ្ញាត)"), IF(AND(T3015=FALSE, U3015=FALSE, V3015=FALSE), "ព្យួរទុក (មិនមានទិន្នន័យ)", "ប្រកាសខុស (ព្យួរទុក)"))</f>
        <v/>
      </c>
      <c r="L3015" s="418" t="inlineStr"/>
      <c r="M3015" s="418" t="inlineStr"/>
      <c r="N3015" s="455" t="n"/>
      <c r="O3015" s="455">
        <f>IF(W3015&lt;0,AI3015,I3015)</f>
        <v/>
      </c>
      <c r="P3015" s="455">
        <f>I3015-O3015</f>
        <v/>
      </c>
      <c r="Q3015" s="418" t="n"/>
      <c r="R3015" s="418" t="inlineStr">
        <is>
          <t>PNHL491523</t>
        </is>
      </c>
      <c r="S3015" s="418" t="inlineStr">
        <is>
          <t>PNHL491523</t>
        </is>
      </c>
      <c r="T3015" s="418">
        <f>R3015=S3015</f>
        <v/>
      </c>
      <c r="U3015" s="418">
        <f>AND(MONTH(F3015)=MONTH(Y3015), YEAR(F3015)=YEAR(Y3015))</f>
        <v/>
      </c>
      <c r="V3015" s="418">
        <f>AND(AC3015&lt;&gt;"", 'Company information'!D$4&lt;&gt;"", RIGHT(SUBSTITUTE(AC3015,"-",""),9)=RIGHT(SUBSTITUTE('Company information'!D$4,"-",""),9))</f>
        <v/>
      </c>
      <c r="W3015" s="418">
        <f>AI3015-I3015</f>
        <v/>
      </c>
      <c r="X3015" s="455" t="n"/>
      <c r="Y3015" s="419" t="n">
        <v>44911</v>
      </c>
      <c r="Z3015" s="418" t="inlineStr">
        <is>
          <t>PNHL491523</t>
        </is>
      </c>
      <c r="AA3015" s="418" t="inlineStr"/>
      <c r="AB3015" s="418" t="inlineStr">
        <is>
          <t>បុគ្គលជាប់អាករ</t>
        </is>
      </c>
      <c r="AC3015" s="418" t="inlineStr">
        <is>
          <t>L001-100067123</t>
        </is>
      </c>
      <c r="AD3015" s="418" t="inlineStr">
        <is>
          <t>រីឡាយអេប៊ល សូស អ៊ិនដាសស្រ្ទៀល (ខេមបូឌា)</t>
        </is>
      </c>
      <c r="AE3015" s="455" t="n">
        <v>3545203</v>
      </c>
      <c r="AF3015" s="455" t="n">
        <v>3222912</v>
      </c>
      <c r="AG3015" s="455" t="n">
        <v>0</v>
      </c>
      <c r="AH3015" s="455" t="n">
        <v>0</v>
      </c>
      <c r="AI3015" s="455" t="n">
        <v>322291</v>
      </c>
      <c r="AJ3015" s="455" t="n">
        <v>0</v>
      </c>
      <c r="AK3015" s="455" t="n">
        <v>0</v>
      </c>
      <c r="AL3015" s="455" t="n">
        <v>0</v>
      </c>
      <c r="AM3015" s="455" t="n">
        <v>0</v>
      </c>
      <c r="AN3015" s="455" t="n">
        <v>0</v>
      </c>
      <c r="AO3015" s="455" t="n">
        <v>0</v>
      </c>
      <c r="AP3015" s="455" t="n">
        <v>0</v>
      </c>
      <c r="AQ3015" s="455" t="n">
        <v>0</v>
      </c>
      <c r="AR3015" s="418" t="inlineStr"/>
      <c r="AS3015" s="418" t="inlineStr">
        <is>
          <t>LOCAL CHARGE &amp; OTHER</t>
        </is>
      </c>
      <c r="AT3015" s="418" t="inlineStr">
        <is>
          <t>បានប្រកាសពន្ធ</t>
        </is>
      </c>
    </row>
    <row r="3016">
      <c r="A3016" s="417" t="n">
        <v>3007</v>
      </c>
      <c r="B3016" s="418" t="inlineStr">
        <is>
          <t>Drinking water</t>
        </is>
      </c>
      <c r="C3016" s="418" t="inlineStr">
        <is>
          <t>អេភីអិល ឡូយីស្ទីក (ខេមបូឌា) ភីធីអ៊ី អិលធីឌី</t>
        </is>
      </c>
      <c r="D3016" s="418" t="inlineStr">
        <is>
          <t>L001-100046460</t>
        </is>
      </c>
      <c r="E3016" s="418" t="inlineStr">
        <is>
          <t>PNHL491525</t>
        </is>
      </c>
      <c r="F3016" s="419" t="n">
        <v>44911</v>
      </c>
      <c r="G3016" s="420" t="n">
        <v>329766</v>
      </c>
      <c r="H3016" s="418" t="n"/>
      <c r="I3016" s="455" t="n">
        <v>329766</v>
      </c>
      <c r="J3016" s="418">
        <f>IF(L3016&lt;&gt;"",L3016,K3016)</f>
        <v/>
      </c>
      <c r="K3016" s="418">
        <f>IF(AND(T3016=TRUE, U3016=TRUE, V3016=TRUE), IF(W3016&lt;-0.05, "អនុញ្ញាត (អ្នកផ្គត់ផ្គង់ប្រកាសខ្វះ)", "បានប្រកាស (អនុញ្ញាត)"), IF(AND(T3016=FALSE, U3016=FALSE, V3016=FALSE), "ព្យួរទុក (មិនមានទិន្នន័យ)", "ប្រកាសខុស (ព្យួរទុក)"))</f>
        <v/>
      </c>
      <c r="L3016" s="418" t="inlineStr"/>
      <c r="M3016" s="418" t="inlineStr"/>
      <c r="N3016" s="455" t="n"/>
      <c r="O3016" s="455">
        <f>IF(W3016&lt;0,AI3016,I3016)</f>
        <v/>
      </c>
      <c r="P3016" s="455">
        <f>I3016-O3016</f>
        <v/>
      </c>
      <c r="Q3016" s="418" t="n"/>
      <c r="R3016" s="418" t="inlineStr">
        <is>
          <t>PNHL491525</t>
        </is>
      </c>
      <c r="S3016" s="418" t="inlineStr">
        <is>
          <t>PNHL491525</t>
        </is>
      </c>
      <c r="T3016" s="418">
        <f>R3016=S3016</f>
        <v/>
      </c>
      <c r="U3016" s="418">
        <f>AND(MONTH(F3016)=MONTH(Y3016), YEAR(F3016)=YEAR(Y3016))</f>
        <v/>
      </c>
      <c r="V3016" s="418">
        <f>AND(AC3016&lt;&gt;"", 'Company information'!D$4&lt;&gt;"", RIGHT(SUBSTITUTE(AC3016,"-",""),9)=RIGHT(SUBSTITUTE('Company information'!D$4,"-",""),9))</f>
        <v/>
      </c>
      <c r="W3016" s="418">
        <f>AI3016-I3016</f>
        <v/>
      </c>
      <c r="X3016" s="455" t="n"/>
      <c r="Y3016" s="419" t="n">
        <v>44911</v>
      </c>
      <c r="Z3016" s="418" t="inlineStr">
        <is>
          <t>PNHL491525</t>
        </is>
      </c>
      <c r="AA3016" s="418" t="inlineStr"/>
      <c r="AB3016" s="418" t="inlineStr">
        <is>
          <t>បុគ្គលជាប់អាករ</t>
        </is>
      </c>
      <c r="AC3016" s="418" t="inlineStr">
        <is>
          <t>L001-100067123</t>
        </is>
      </c>
      <c r="AD3016" s="418" t="inlineStr">
        <is>
          <t>រីឡាយអេប៊ល សូស អ៊ិនដាសស្រ្ទៀល (ខេមបូឌា)</t>
        </is>
      </c>
      <c r="AE3016" s="455" t="n">
        <v>3627423</v>
      </c>
      <c r="AF3016" s="455" t="n">
        <v>3297657</v>
      </c>
      <c r="AG3016" s="455" t="n">
        <v>0</v>
      </c>
      <c r="AH3016" s="455" t="n">
        <v>0</v>
      </c>
      <c r="AI3016" s="455" t="n">
        <v>329766</v>
      </c>
      <c r="AJ3016" s="455" t="n">
        <v>0</v>
      </c>
      <c r="AK3016" s="455" t="n">
        <v>0</v>
      </c>
      <c r="AL3016" s="455" t="n">
        <v>0</v>
      </c>
      <c r="AM3016" s="455" t="n">
        <v>0</v>
      </c>
      <c r="AN3016" s="455" t="n">
        <v>0</v>
      </c>
      <c r="AO3016" s="455" t="n">
        <v>0</v>
      </c>
      <c r="AP3016" s="455" t="n">
        <v>0</v>
      </c>
      <c r="AQ3016" s="455" t="n">
        <v>0</v>
      </c>
      <c r="AR3016" s="418" t="inlineStr"/>
      <c r="AS3016" s="418" t="inlineStr">
        <is>
          <t>LOCAL CHARGE &amp; OTHER</t>
        </is>
      </c>
      <c r="AT3016" s="418" t="inlineStr">
        <is>
          <t>បានប្រកាសពន្ធ</t>
        </is>
      </c>
    </row>
    <row r="3017">
      <c r="A3017" s="417" t="n">
        <v>3008</v>
      </c>
      <c r="B3017" s="418" t="inlineStr">
        <is>
          <t>Diesel</t>
        </is>
      </c>
      <c r="C3017" s="418" t="inlineStr">
        <is>
          <t>ដាប់បែលយូភីអិល (ខេមបូឌា) ឯ.ក</t>
        </is>
      </c>
      <c r="D3017" s="418" t="inlineStr">
        <is>
          <t>K005-901800929</t>
        </is>
      </c>
      <c r="E3017" s="418" t="inlineStr">
        <is>
          <t>22-3517</t>
        </is>
      </c>
      <c r="F3017" s="419" t="n">
        <v>44911</v>
      </c>
      <c r="G3017" s="420" t="n">
        <v>366701</v>
      </c>
      <c r="H3017" s="418" t="n"/>
      <c r="I3017" s="455" t="n">
        <v>366701</v>
      </c>
      <c r="J3017" s="418">
        <f>IF(L3017&lt;&gt;"",L3017,K3017)</f>
        <v/>
      </c>
      <c r="K3017" s="418">
        <f>IF(AND(T3017=TRUE, U3017=TRUE, V3017=TRUE), IF(W3017&lt;-0.05, "អនុញ្ញាត (អ្នកផ្គត់ផ្គង់ប្រកាសខ្វះ)", "បានប្រកាស (អនុញ្ញាត)"), IF(AND(T3017=FALSE, U3017=FALSE, V3017=FALSE), "ព្យួរទុក (មិនមានទិន្នន័យ)", "ប្រកាសខុស (ព្យួរទុក)"))</f>
        <v/>
      </c>
      <c r="L3017" s="418" t="inlineStr"/>
      <c r="M3017" s="418" t="inlineStr"/>
      <c r="N3017" s="455" t="n"/>
      <c r="O3017" s="455">
        <f>IF(W3017&lt;0,AI3017,I3017)</f>
        <v/>
      </c>
      <c r="P3017" s="455">
        <f>I3017-O3017</f>
        <v/>
      </c>
      <c r="Q3017" s="418" t="n"/>
      <c r="R3017" s="418" t="inlineStr">
        <is>
          <t>22-3517</t>
        </is>
      </c>
      <c r="S3017" s="418" t="inlineStr">
        <is>
          <t>22-3517</t>
        </is>
      </c>
      <c r="T3017" s="418">
        <f>R3017=S3017</f>
        <v/>
      </c>
      <c r="U3017" s="418">
        <f>AND(MONTH(F3017)=MONTH(Y3017), YEAR(F3017)=YEAR(Y3017))</f>
        <v/>
      </c>
      <c r="V3017" s="418">
        <f>AND(AC3017&lt;&gt;"", 'Company information'!D$4&lt;&gt;"", RIGHT(SUBSTITUTE(AC3017,"-",""),9)=RIGHT(SUBSTITUTE('Company information'!D$4,"-",""),9))</f>
        <v/>
      </c>
      <c r="W3017" s="418">
        <f>AI3017-I3017</f>
        <v/>
      </c>
      <c r="X3017" s="455" t="n"/>
      <c r="Y3017" s="419" t="n">
        <v>44911</v>
      </c>
      <c r="Z3017" s="418" t="inlineStr">
        <is>
          <t>22-3517</t>
        </is>
      </c>
      <c r="AA3017" s="418" t="inlineStr"/>
      <c r="AB3017" s="418" t="inlineStr">
        <is>
          <t>បុគ្គលជាប់អាករ</t>
        </is>
      </c>
      <c r="AC3017" s="418" t="inlineStr">
        <is>
          <t>L001-100067123</t>
        </is>
      </c>
      <c r="AD3017" s="418" t="inlineStr">
        <is>
          <t>រីឡាយអេប៊ល សូស អ៊ិនដាសស្រ្ទៀល (ខេមបូឌា)</t>
        </is>
      </c>
      <c r="AE3017" s="455" t="n">
        <v>4033713</v>
      </c>
      <c r="AF3017" s="455" t="n">
        <v>3667012</v>
      </c>
      <c r="AG3017" s="455" t="n">
        <v>0</v>
      </c>
      <c r="AH3017" s="455" t="n">
        <v>0</v>
      </c>
      <c r="AI3017" s="455" t="n">
        <v>366701</v>
      </c>
      <c r="AJ3017" s="455" t="n">
        <v>0</v>
      </c>
      <c r="AK3017" s="455" t="n">
        <v>0</v>
      </c>
      <c r="AL3017" s="455" t="n">
        <v>0</v>
      </c>
      <c r="AM3017" s="455" t="n">
        <v>0</v>
      </c>
      <c r="AN3017" s="455" t="n">
        <v>0</v>
      </c>
      <c r="AO3017" s="455" t="n">
        <v>0</v>
      </c>
      <c r="AP3017" s="455" t="n">
        <v>0</v>
      </c>
      <c r="AQ3017" s="455" t="n">
        <v>0</v>
      </c>
      <c r="AR3017" s="418" t="inlineStr"/>
      <c r="AS3017" s="418" t="inlineStr">
        <is>
          <t>TRADE REVENUE</t>
        </is>
      </c>
      <c r="AT3017" s="418" t="inlineStr">
        <is>
          <t>បានប្រកាសពន្ធ</t>
        </is>
      </c>
    </row>
    <row r="3018">
      <c r="A3018" s="417" t="n">
        <v>3009</v>
      </c>
      <c r="B3018" s="418" t="inlineStr">
        <is>
          <t>Gasoline</t>
        </is>
      </c>
      <c r="C3018" s="418" t="inlineStr">
        <is>
          <t>ដាប់បែលយូភីអិល (ខេមបូឌា) ឯ.ក</t>
        </is>
      </c>
      <c r="D3018" s="418" t="inlineStr">
        <is>
          <t>K005-901800929</t>
        </is>
      </c>
      <c r="E3018" s="418" t="inlineStr">
        <is>
          <t>22-3516</t>
        </is>
      </c>
      <c r="F3018" s="419" t="n">
        <v>44911</v>
      </c>
      <c r="G3018" s="420" t="n">
        <v>36999</v>
      </c>
      <c r="H3018" s="418" t="n"/>
      <c r="I3018" s="455" t="n">
        <v>36999</v>
      </c>
      <c r="J3018" s="418">
        <f>IF(L3018&lt;&gt;"",L3018,K3018)</f>
        <v/>
      </c>
      <c r="K3018" s="418">
        <f>IF(AND(T3018=TRUE, U3018=TRUE, V3018=TRUE), IF(W3018&lt;-0.05, "អនុញ្ញាត (អ្នកផ្គត់ផ្គង់ប្រកាសខ្វះ)", "បានប្រកាស (អនុញ្ញាត)"), IF(AND(T3018=FALSE, U3018=FALSE, V3018=FALSE), "ព្យួរទុក (មិនមានទិន្នន័យ)", "ប្រកាសខុស (ព្យួរទុក)"))</f>
        <v/>
      </c>
      <c r="L3018" s="418" t="inlineStr"/>
      <c r="M3018" s="418" t="inlineStr"/>
      <c r="N3018" s="455" t="n"/>
      <c r="O3018" s="455">
        <f>IF(W3018&lt;0,AI3018,I3018)</f>
        <v/>
      </c>
      <c r="P3018" s="455">
        <f>I3018-O3018</f>
        <v/>
      </c>
      <c r="Q3018" s="418" t="n"/>
      <c r="R3018" s="418" t="inlineStr">
        <is>
          <t>22-3516</t>
        </is>
      </c>
      <c r="S3018" s="418" t="inlineStr">
        <is>
          <t>22-3516</t>
        </is>
      </c>
      <c r="T3018" s="418">
        <f>R3018=S3018</f>
        <v/>
      </c>
      <c r="U3018" s="418">
        <f>AND(MONTH(F3018)=MONTH(Y3018), YEAR(F3018)=YEAR(Y3018))</f>
        <v/>
      </c>
      <c r="V3018" s="418">
        <f>AND(AC3018&lt;&gt;"", 'Company information'!D$4&lt;&gt;"", RIGHT(SUBSTITUTE(AC3018,"-",""),9)=RIGHT(SUBSTITUTE('Company information'!D$4,"-",""),9))</f>
        <v/>
      </c>
      <c r="W3018" s="418">
        <f>AI3018-I3018</f>
        <v/>
      </c>
      <c r="X3018" s="455" t="n"/>
      <c r="Y3018" s="419" t="n">
        <v>44911</v>
      </c>
      <c r="Z3018" s="418" t="inlineStr">
        <is>
          <t>22-3516</t>
        </is>
      </c>
      <c r="AA3018" s="418" t="inlineStr"/>
      <c r="AB3018" s="418" t="inlineStr">
        <is>
          <t>បុគ្គលជាប់អាករ</t>
        </is>
      </c>
      <c r="AC3018" s="418" t="inlineStr">
        <is>
          <t>L001-100067123</t>
        </is>
      </c>
      <c r="AD3018" s="418" t="inlineStr">
        <is>
          <t>រីឡាយអេប៊ល សូស អ៊ិនដាសស្រ្ទៀល (ខេមបូឌា)</t>
        </is>
      </c>
      <c r="AE3018" s="455" t="n">
        <v>406989</v>
      </c>
      <c r="AF3018" s="455" t="n">
        <v>369990</v>
      </c>
      <c r="AG3018" s="455" t="n">
        <v>0</v>
      </c>
      <c r="AH3018" s="455" t="n">
        <v>0</v>
      </c>
      <c r="AI3018" s="455" t="n">
        <v>36999</v>
      </c>
      <c r="AJ3018" s="455" t="n">
        <v>0</v>
      </c>
      <c r="AK3018" s="455" t="n">
        <v>0</v>
      </c>
      <c r="AL3018" s="455" t="n">
        <v>0</v>
      </c>
      <c r="AM3018" s="455" t="n">
        <v>0</v>
      </c>
      <c r="AN3018" s="455" t="n">
        <v>0</v>
      </c>
      <c r="AO3018" s="455" t="n">
        <v>0</v>
      </c>
      <c r="AP3018" s="455" t="n">
        <v>0</v>
      </c>
      <c r="AQ3018" s="455" t="n">
        <v>0</v>
      </c>
      <c r="AR3018" s="418" t="inlineStr"/>
      <c r="AS3018" s="418" t="inlineStr">
        <is>
          <t>TRADE REVENUE</t>
        </is>
      </c>
      <c r="AT3018" s="418" t="inlineStr">
        <is>
          <t>បានប្រកាសពន្ធ</t>
        </is>
      </c>
    </row>
    <row r="3019">
      <c r="A3019" s="417" t="n">
        <v>3010</v>
      </c>
      <c r="B3019" s="418" t="inlineStr">
        <is>
          <t>Diesel</t>
        </is>
      </c>
      <c r="C3019" s="418" t="inlineStr">
        <is>
          <t>ដាប់បែលយូភីអិល (ខេមបូឌា) ឯ.ក</t>
        </is>
      </c>
      <c r="D3019" s="418" t="inlineStr">
        <is>
          <t>K005-901800929</t>
        </is>
      </c>
      <c r="E3019" s="418" t="inlineStr">
        <is>
          <t>22-3515</t>
        </is>
      </c>
      <c r="F3019" s="419" t="n">
        <v>44911</v>
      </c>
      <c r="G3019" s="420" t="n">
        <v>366701</v>
      </c>
      <c r="H3019" s="418" t="n"/>
      <c r="I3019" s="455" t="n">
        <v>366701</v>
      </c>
      <c r="J3019" s="418">
        <f>IF(L3019&lt;&gt;"",L3019,K3019)</f>
        <v/>
      </c>
      <c r="K3019" s="418">
        <f>IF(AND(T3019=TRUE, U3019=TRUE, V3019=TRUE), IF(W3019&lt;-0.05, "អនុញ្ញាត (អ្នកផ្គត់ផ្គង់ប្រកាសខ្វះ)", "បានប្រកាស (អនុញ្ញាត)"), IF(AND(T3019=FALSE, U3019=FALSE, V3019=FALSE), "ព្យួរទុក (មិនមានទិន្នន័យ)", "ប្រកាសខុស (ព្យួរទុក)"))</f>
        <v/>
      </c>
      <c r="L3019" s="418" t="inlineStr"/>
      <c r="M3019" s="418" t="inlineStr"/>
      <c r="N3019" s="455" t="n"/>
      <c r="O3019" s="455">
        <f>IF(W3019&lt;0,AI3019,I3019)</f>
        <v/>
      </c>
      <c r="P3019" s="455">
        <f>I3019-O3019</f>
        <v/>
      </c>
      <c r="Q3019" s="418" t="n"/>
      <c r="R3019" s="418" t="inlineStr">
        <is>
          <t>22-3515</t>
        </is>
      </c>
      <c r="S3019" s="418" t="inlineStr">
        <is>
          <t>22-3515</t>
        </is>
      </c>
      <c r="T3019" s="418">
        <f>R3019=S3019</f>
        <v/>
      </c>
      <c r="U3019" s="418">
        <f>AND(MONTH(F3019)=MONTH(Y3019), YEAR(F3019)=YEAR(Y3019))</f>
        <v/>
      </c>
      <c r="V3019" s="418">
        <f>AND(AC3019&lt;&gt;"", 'Company information'!D$4&lt;&gt;"", RIGHT(SUBSTITUTE(AC3019,"-",""),9)=RIGHT(SUBSTITUTE('Company information'!D$4,"-",""),9))</f>
        <v/>
      </c>
      <c r="W3019" s="418">
        <f>AI3019-I3019</f>
        <v/>
      </c>
      <c r="X3019" s="455" t="n"/>
      <c r="Y3019" s="419" t="n">
        <v>44911</v>
      </c>
      <c r="Z3019" s="418" t="inlineStr">
        <is>
          <t>22-3515</t>
        </is>
      </c>
      <c r="AA3019" s="418" t="inlineStr"/>
      <c r="AB3019" s="418" t="inlineStr">
        <is>
          <t>បុគ្គលជាប់អាករ</t>
        </is>
      </c>
      <c r="AC3019" s="418" t="inlineStr">
        <is>
          <t>L001-100067123</t>
        </is>
      </c>
      <c r="AD3019" s="418" t="inlineStr">
        <is>
          <t>រីឡាយអេប៊ល សូស អ៊ិនដាសស្រ្ទៀល (ខេមបូឌា)</t>
        </is>
      </c>
      <c r="AE3019" s="455" t="n">
        <v>4033713</v>
      </c>
      <c r="AF3019" s="455" t="n">
        <v>3667012</v>
      </c>
      <c r="AG3019" s="455" t="n">
        <v>0</v>
      </c>
      <c r="AH3019" s="455" t="n">
        <v>0</v>
      </c>
      <c r="AI3019" s="455" t="n">
        <v>366701</v>
      </c>
      <c r="AJ3019" s="455" t="n">
        <v>0</v>
      </c>
      <c r="AK3019" s="455" t="n">
        <v>0</v>
      </c>
      <c r="AL3019" s="455" t="n">
        <v>0</v>
      </c>
      <c r="AM3019" s="455" t="n">
        <v>0</v>
      </c>
      <c r="AN3019" s="455" t="n">
        <v>0</v>
      </c>
      <c r="AO3019" s="455" t="n">
        <v>0</v>
      </c>
      <c r="AP3019" s="455" t="n">
        <v>0</v>
      </c>
      <c r="AQ3019" s="455" t="n">
        <v>0</v>
      </c>
      <c r="AR3019" s="418" t="inlineStr"/>
      <c r="AS3019" s="418" t="inlineStr">
        <is>
          <t>TRADE REVENUE</t>
        </is>
      </c>
      <c r="AT3019" s="418" t="inlineStr">
        <is>
          <t>បានប្រកាសពន្ធ</t>
        </is>
      </c>
    </row>
    <row r="3020">
      <c r="A3020" s="417" t="n">
        <v>3011</v>
      </c>
      <c r="B3020" s="418" t="inlineStr">
        <is>
          <t>Diesel</t>
        </is>
      </c>
      <c r="C3020" s="418" t="inlineStr">
        <is>
          <t>ឥណ្ឌូ-ត្រេនស៍ ឡូជីស្ទីក (ខេមបូឌា)</t>
        </is>
      </c>
      <c r="D3020" s="418" t="inlineStr">
        <is>
          <t>L001-104004797</t>
        </is>
      </c>
      <c r="E3020" s="418" t="inlineStr">
        <is>
          <t>02758</t>
        </is>
      </c>
      <c r="F3020" s="419" t="n">
        <v>44910</v>
      </c>
      <c r="G3020" s="420" t="n">
        <v>30818</v>
      </c>
      <c r="H3020" s="418" t="n"/>
      <c r="I3020" s="455" t="n">
        <v>30818</v>
      </c>
      <c r="J3020" s="418">
        <f>IF(L3020&lt;&gt;"",L3020,K3020)</f>
        <v/>
      </c>
      <c r="K3020" s="418">
        <f>IF(AND(T3020=TRUE, U3020=TRUE, V3020=TRUE), IF(W3020&lt;-0.05, "អនុញ្ញាត (អ្នកផ្គត់ផ្គង់ប្រកាសខ្វះ)", "បានប្រកាស (អនុញ្ញាត)"), IF(AND(T3020=FALSE, U3020=FALSE, V3020=FALSE), "ព្យួរទុក (មិនមានទិន្នន័យ)", "ប្រកាសខុស (ព្យួរទុក)"))</f>
        <v/>
      </c>
      <c r="L3020" s="418" t="inlineStr"/>
      <c r="M3020" s="418" t="inlineStr"/>
      <c r="N3020" s="455" t="n"/>
      <c r="O3020" s="455">
        <f>IF(W3020&lt;0,AI3020,I3020)</f>
        <v/>
      </c>
      <c r="P3020" s="455">
        <f>I3020-O3020</f>
        <v/>
      </c>
      <c r="Q3020" s="418" t="n"/>
      <c r="R3020" s="418" t="inlineStr">
        <is>
          <t>02758</t>
        </is>
      </c>
      <c r="S3020" s="418" t="inlineStr">
        <is>
          <t>02758</t>
        </is>
      </c>
      <c r="T3020" s="418">
        <f>R3020=S3020</f>
        <v/>
      </c>
      <c r="U3020" s="418">
        <f>AND(MONTH(F3020)=MONTH(Y3020), YEAR(F3020)=YEAR(Y3020))</f>
        <v/>
      </c>
      <c r="V3020" s="418">
        <f>AND(AC3020&lt;&gt;"", 'Company information'!D$4&lt;&gt;"", RIGHT(SUBSTITUTE(AC3020,"-",""),9)=RIGHT(SUBSTITUTE('Company information'!D$4,"-",""),9))</f>
        <v/>
      </c>
      <c r="W3020" s="418">
        <f>AI3020-I3020</f>
        <v/>
      </c>
      <c r="X3020" s="455" t="n"/>
      <c r="Y3020" s="419" t="n">
        <v>44910</v>
      </c>
      <c r="Z3020" s="418" t="inlineStr">
        <is>
          <t>02758</t>
        </is>
      </c>
      <c r="AA3020" s="418" t="inlineStr"/>
      <c r="AB3020" s="418" t="inlineStr">
        <is>
          <t>បុគ្គលជាប់អាករ</t>
        </is>
      </c>
      <c r="AC3020" s="418" t="inlineStr">
        <is>
          <t>L001-100067123</t>
        </is>
      </c>
      <c r="AD3020" s="418" t="inlineStr">
        <is>
          <t>រីឡាយអេប៊ល សូស អ៊ិនដាសស្រ្ទៀល (ខេមបូឌា)</t>
        </is>
      </c>
      <c r="AE3020" s="455" t="n">
        <v>338994</v>
      </c>
      <c r="AF3020" s="455" t="n">
        <v>308176</v>
      </c>
      <c r="AG3020" s="455" t="n">
        <v>0</v>
      </c>
      <c r="AH3020" s="455" t="n">
        <v>0</v>
      </c>
      <c r="AI3020" s="455" t="n">
        <v>30818</v>
      </c>
      <c r="AJ3020" s="455" t="n">
        <v>0</v>
      </c>
      <c r="AK3020" s="455" t="n">
        <v>0</v>
      </c>
      <c r="AL3020" s="455" t="n">
        <v>0</v>
      </c>
      <c r="AM3020" s="455" t="n">
        <v>0</v>
      </c>
      <c r="AN3020" s="455" t="n">
        <v>0</v>
      </c>
      <c r="AO3020" s="455" t="n">
        <v>0</v>
      </c>
      <c r="AP3020" s="455" t="n">
        <v>0</v>
      </c>
      <c r="AQ3020" s="455" t="n">
        <v>0</v>
      </c>
      <c r="AR3020" s="418" t="inlineStr"/>
      <c r="AS3020" s="418" t="inlineStr">
        <is>
          <t>ថ្លៃ Handing / Handing fee</t>
        </is>
      </c>
      <c r="AT3020" s="418" t="inlineStr">
        <is>
          <t>បានប្រកាសពន្ធ</t>
        </is>
      </c>
    </row>
    <row r="3021">
      <c r="A3021" s="417" t="n">
        <v>3012</v>
      </c>
      <c r="B3021" s="418" t="inlineStr">
        <is>
          <t>Diesel</t>
        </is>
      </c>
      <c r="C3021" s="418" t="inlineStr">
        <is>
          <t>ឥណ្ឌូ-ត្រេនស៍ ឡូជីស្ទីក (ខេមបូឌា)</t>
        </is>
      </c>
      <c r="D3021" s="418" t="inlineStr">
        <is>
          <t>L001-104004797</t>
        </is>
      </c>
      <c r="E3021" s="418" t="inlineStr">
        <is>
          <t>02757</t>
        </is>
      </c>
      <c r="F3021" s="419" t="n">
        <v>44910</v>
      </c>
      <c r="G3021" s="420" t="n">
        <v>30818</v>
      </c>
      <c r="H3021" s="418" t="n"/>
      <c r="I3021" s="455" t="n">
        <v>30818</v>
      </c>
      <c r="J3021" s="418">
        <f>IF(L3021&lt;&gt;"",L3021,K3021)</f>
        <v/>
      </c>
      <c r="K3021" s="418">
        <f>IF(AND(T3021=TRUE, U3021=TRUE, V3021=TRUE), IF(W3021&lt;-0.05, "អនុញ្ញាត (អ្នកផ្គត់ផ្គង់ប្រកាសខ្វះ)", "បានប្រកាស (អនុញ្ញាត)"), IF(AND(T3021=FALSE, U3021=FALSE, V3021=FALSE), "ព្យួរទុក (មិនមានទិន្នន័យ)", "ប្រកាសខុស (ព្យួរទុក)"))</f>
        <v/>
      </c>
      <c r="L3021" s="418" t="inlineStr"/>
      <c r="M3021" s="418" t="inlineStr"/>
      <c r="N3021" s="455" t="n"/>
      <c r="O3021" s="455">
        <f>IF(W3021&lt;0,AI3021,I3021)</f>
        <v/>
      </c>
      <c r="P3021" s="455">
        <f>I3021-O3021</f>
        <v/>
      </c>
      <c r="Q3021" s="418" t="n"/>
      <c r="R3021" s="418" t="inlineStr">
        <is>
          <t>02757</t>
        </is>
      </c>
      <c r="S3021" s="418" t="inlineStr">
        <is>
          <t>02757</t>
        </is>
      </c>
      <c r="T3021" s="418">
        <f>R3021=S3021</f>
        <v/>
      </c>
      <c r="U3021" s="418">
        <f>AND(MONTH(F3021)=MONTH(Y3021), YEAR(F3021)=YEAR(Y3021))</f>
        <v/>
      </c>
      <c r="V3021" s="418">
        <f>AND(AC3021&lt;&gt;"", 'Company information'!D$4&lt;&gt;"", RIGHT(SUBSTITUTE(AC3021,"-",""),9)=RIGHT(SUBSTITUTE('Company information'!D$4,"-",""),9))</f>
        <v/>
      </c>
      <c r="W3021" s="418">
        <f>AI3021-I3021</f>
        <v/>
      </c>
      <c r="X3021" s="455" t="n"/>
      <c r="Y3021" s="419" t="n">
        <v>44910</v>
      </c>
      <c r="Z3021" s="418" t="inlineStr">
        <is>
          <t>02757</t>
        </is>
      </c>
      <c r="AA3021" s="418" t="inlineStr"/>
      <c r="AB3021" s="418" t="inlineStr">
        <is>
          <t>បុគ្គលជាប់អាករ</t>
        </is>
      </c>
      <c r="AC3021" s="418" t="inlineStr">
        <is>
          <t>L001-100067123</t>
        </is>
      </c>
      <c r="AD3021" s="418" t="inlineStr">
        <is>
          <t>រីឡាយអេប៊ល សូស អ៊ិនដាសស្រ្ទៀល (ខេមបូឌា)</t>
        </is>
      </c>
      <c r="AE3021" s="455" t="n">
        <v>338994</v>
      </c>
      <c r="AF3021" s="455" t="n">
        <v>308176</v>
      </c>
      <c r="AG3021" s="455" t="n">
        <v>0</v>
      </c>
      <c r="AH3021" s="455" t="n">
        <v>0</v>
      </c>
      <c r="AI3021" s="455" t="n">
        <v>30818</v>
      </c>
      <c r="AJ3021" s="455" t="n">
        <v>0</v>
      </c>
      <c r="AK3021" s="455" t="n">
        <v>0</v>
      </c>
      <c r="AL3021" s="455" t="n">
        <v>0</v>
      </c>
      <c r="AM3021" s="455" t="n">
        <v>0</v>
      </c>
      <c r="AN3021" s="455" t="n">
        <v>0</v>
      </c>
      <c r="AO3021" s="455" t="n">
        <v>0</v>
      </c>
      <c r="AP3021" s="455" t="n">
        <v>0</v>
      </c>
      <c r="AQ3021" s="455" t="n">
        <v>0</v>
      </c>
      <c r="AR3021" s="418" t="inlineStr"/>
      <c r="AS3021" s="418" t="inlineStr">
        <is>
          <t>ថ្លៃ Handing / Handing fee</t>
        </is>
      </c>
      <c r="AT3021" s="418" t="inlineStr">
        <is>
          <t>បានប្រកាសពន្ធ</t>
        </is>
      </c>
    </row>
    <row r="3022">
      <c r="A3022" s="417" t="n">
        <v>3013</v>
      </c>
      <c r="B3022" s="418" t="inlineStr">
        <is>
          <t>Diesel</t>
        </is>
      </c>
      <c r="C3022" s="418" t="inlineStr">
        <is>
          <t>ឥណ្ឌូ-ត្រេនស៍ ឡូជីស្ទីក (ខេមបូឌា)</t>
        </is>
      </c>
      <c r="D3022" s="418" t="inlineStr">
        <is>
          <t>L001-104004797</t>
        </is>
      </c>
      <c r="E3022" s="418" t="inlineStr">
        <is>
          <t>02749</t>
        </is>
      </c>
      <c r="F3022" s="419" t="n">
        <v>44910</v>
      </c>
      <c r="G3022" s="420" t="n">
        <v>30818</v>
      </c>
      <c r="H3022" s="418" t="n"/>
      <c r="I3022" s="455" t="n">
        <v>30818</v>
      </c>
      <c r="J3022" s="418">
        <f>IF(L3022&lt;&gt;"",L3022,K3022)</f>
        <v/>
      </c>
      <c r="K3022" s="418">
        <f>IF(AND(T3022=TRUE, U3022=TRUE, V3022=TRUE), IF(W3022&lt;-0.05, "អនុញ្ញាត (អ្នកផ្គត់ផ្គង់ប្រកាសខ្វះ)", "បានប្រកាស (អនុញ្ញាត)"), IF(AND(T3022=FALSE, U3022=FALSE, V3022=FALSE), "ព្យួរទុក (មិនមានទិន្នន័យ)", "ប្រកាសខុស (ព្យួរទុក)"))</f>
        <v/>
      </c>
      <c r="L3022" s="418" t="inlineStr"/>
      <c r="M3022" s="418" t="inlineStr"/>
      <c r="N3022" s="455" t="n"/>
      <c r="O3022" s="455">
        <f>IF(W3022&lt;0,AI3022,I3022)</f>
        <v/>
      </c>
      <c r="P3022" s="455">
        <f>I3022-O3022</f>
        <v/>
      </c>
      <c r="Q3022" s="418" t="n"/>
      <c r="R3022" s="418" t="inlineStr">
        <is>
          <t>02749</t>
        </is>
      </c>
      <c r="S3022" s="418" t="inlineStr">
        <is>
          <t>02749</t>
        </is>
      </c>
      <c r="T3022" s="418">
        <f>R3022=S3022</f>
        <v/>
      </c>
      <c r="U3022" s="418">
        <f>AND(MONTH(F3022)=MONTH(Y3022), YEAR(F3022)=YEAR(Y3022))</f>
        <v/>
      </c>
      <c r="V3022" s="418">
        <f>AND(AC3022&lt;&gt;"", 'Company information'!D$4&lt;&gt;"", RIGHT(SUBSTITUTE(AC3022,"-",""),9)=RIGHT(SUBSTITUTE('Company information'!D$4,"-",""),9))</f>
        <v/>
      </c>
      <c r="W3022" s="418">
        <f>AI3022-I3022</f>
        <v/>
      </c>
      <c r="X3022" s="455" t="n"/>
      <c r="Y3022" s="419" t="n">
        <v>44910</v>
      </c>
      <c r="Z3022" s="418" t="inlineStr">
        <is>
          <t>02749</t>
        </is>
      </c>
      <c r="AA3022" s="418" t="inlineStr"/>
      <c r="AB3022" s="418" t="inlineStr">
        <is>
          <t>បុគ្គលជាប់អាករ</t>
        </is>
      </c>
      <c r="AC3022" s="418" t="inlineStr">
        <is>
          <t>L001-100067123</t>
        </is>
      </c>
      <c r="AD3022" s="418" t="inlineStr">
        <is>
          <t>រីឡាយអេប៊ល សូស អ៊ិនដាសស្រ្ទៀល (ខេមបូឌា)</t>
        </is>
      </c>
      <c r="AE3022" s="455" t="n">
        <v>338994</v>
      </c>
      <c r="AF3022" s="455" t="n">
        <v>308176</v>
      </c>
      <c r="AG3022" s="455" t="n">
        <v>0</v>
      </c>
      <c r="AH3022" s="455" t="n">
        <v>0</v>
      </c>
      <c r="AI3022" s="455" t="n">
        <v>30818</v>
      </c>
      <c r="AJ3022" s="455" t="n">
        <v>0</v>
      </c>
      <c r="AK3022" s="455" t="n">
        <v>0</v>
      </c>
      <c r="AL3022" s="455" t="n">
        <v>0</v>
      </c>
      <c r="AM3022" s="455" t="n">
        <v>0</v>
      </c>
      <c r="AN3022" s="455" t="n">
        <v>0</v>
      </c>
      <c r="AO3022" s="455" t="n">
        <v>0</v>
      </c>
      <c r="AP3022" s="455" t="n">
        <v>0</v>
      </c>
      <c r="AQ3022" s="455" t="n">
        <v>0</v>
      </c>
      <c r="AR3022" s="418" t="inlineStr"/>
      <c r="AS3022" s="418" t="inlineStr">
        <is>
          <t>ថ្លៃ Handing / Handing fee</t>
        </is>
      </c>
      <c r="AT3022" s="418" t="inlineStr">
        <is>
          <t>បានប្រកាសពន្ធ</t>
        </is>
      </c>
    </row>
    <row r="3023">
      <c r="A3023" s="417" t="n">
        <v>3014</v>
      </c>
      <c r="B3023" s="418" t="inlineStr">
        <is>
          <t>Gasoline</t>
        </is>
      </c>
      <c r="C3023" s="418" t="inlineStr">
        <is>
          <t>ឥណ្ឌូ-ត្រេនស៍ ឡូជីស្ទីក (ខេមបូឌា)</t>
        </is>
      </c>
      <c r="D3023" s="418" t="inlineStr">
        <is>
          <t>L001-104004797</t>
        </is>
      </c>
      <c r="E3023" s="418" t="inlineStr">
        <is>
          <t>02748</t>
        </is>
      </c>
      <c r="F3023" s="419" t="n">
        <v>44910</v>
      </c>
      <c r="G3023" s="420" t="n">
        <v>30818</v>
      </c>
      <c r="H3023" s="418" t="n"/>
      <c r="I3023" s="455" t="n">
        <v>30818</v>
      </c>
      <c r="J3023" s="418">
        <f>IF(L3023&lt;&gt;"",L3023,K3023)</f>
        <v/>
      </c>
      <c r="K3023" s="418">
        <f>IF(AND(T3023=TRUE, U3023=TRUE, V3023=TRUE), IF(W3023&lt;-0.05, "អនុញ្ញាត (អ្នកផ្គត់ផ្គង់ប្រកាសខ្វះ)", "បានប្រកាស (អនុញ្ញាត)"), IF(AND(T3023=FALSE, U3023=FALSE, V3023=FALSE), "ព្យួរទុក (មិនមានទិន្នន័យ)", "ប្រកាសខុស (ព្យួរទុក)"))</f>
        <v/>
      </c>
      <c r="L3023" s="418" t="inlineStr"/>
      <c r="M3023" s="418" t="inlineStr"/>
      <c r="N3023" s="455" t="n"/>
      <c r="O3023" s="455">
        <f>IF(W3023&lt;0,AI3023,I3023)</f>
        <v/>
      </c>
      <c r="P3023" s="455">
        <f>I3023-O3023</f>
        <v/>
      </c>
      <c r="Q3023" s="418" t="n"/>
      <c r="R3023" s="418" t="inlineStr">
        <is>
          <t>02748</t>
        </is>
      </c>
      <c r="S3023" s="418" t="inlineStr">
        <is>
          <t>02748</t>
        </is>
      </c>
      <c r="T3023" s="418">
        <f>R3023=S3023</f>
        <v/>
      </c>
      <c r="U3023" s="418">
        <f>AND(MONTH(F3023)=MONTH(Y3023), YEAR(F3023)=YEAR(Y3023))</f>
        <v/>
      </c>
      <c r="V3023" s="418">
        <f>AND(AC3023&lt;&gt;"", 'Company information'!D$4&lt;&gt;"", RIGHT(SUBSTITUTE(AC3023,"-",""),9)=RIGHT(SUBSTITUTE('Company information'!D$4,"-",""),9))</f>
        <v/>
      </c>
      <c r="W3023" s="418">
        <f>AI3023-I3023</f>
        <v/>
      </c>
      <c r="X3023" s="455" t="n"/>
      <c r="Y3023" s="419" t="n">
        <v>44910</v>
      </c>
      <c r="Z3023" s="418" t="inlineStr">
        <is>
          <t>02748</t>
        </is>
      </c>
      <c r="AA3023" s="418" t="inlineStr"/>
      <c r="AB3023" s="418" t="inlineStr">
        <is>
          <t>បុគ្គលជាប់អាករ</t>
        </is>
      </c>
      <c r="AC3023" s="418" t="inlineStr">
        <is>
          <t>L001-100067123</t>
        </is>
      </c>
      <c r="AD3023" s="418" t="inlineStr">
        <is>
          <t>រីឡាយអេប៊ល សូស អ៊ិនដាសស្រ្ទៀល (ខេមបូឌា)</t>
        </is>
      </c>
      <c r="AE3023" s="455" t="n">
        <v>338994</v>
      </c>
      <c r="AF3023" s="455" t="n">
        <v>308176</v>
      </c>
      <c r="AG3023" s="455" t="n">
        <v>0</v>
      </c>
      <c r="AH3023" s="455" t="n">
        <v>0</v>
      </c>
      <c r="AI3023" s="455" t="n">
        <v>30818</v>
      </c>
      <c r="AJ3023" s="455" t="n">
        <v>0</v>
      </c>
      <c r="AK3023" s="455" t="n">
        <v>0</v>
      </c>
      <c r="AL3023" s="455" t="n">
        <v>0</v>
      </c>
      <c r="AM3023" s="455" t="n">
        <v>0</v>
      </c>
      <c r="AN3023" s="455" t="n">
        <v>0</v>
      </c>
      <c r="AO3023" s="455" t="n">
        <v>0</v>
      </c>
      <c r="AP3023" s="455" t="n">
        <v>0</v>
      </c>
      <c r="AQ3023" s="455" t="n">
        <v>0</v>
      </c>
      <c r="AR3023" s="418" t="inlineStr"/>
      <c r="AS3023" s="418" t="inlineStr">
        <is>
          <t>ថ្លៃ Handing / Handing fee</t>
        </is>
      </c>
      <c r="AT3023" s="418" t="inlineStr">
        <is>
          <t>បានប្រកាសពន្ធ</t>
        </is>
      </c>
    </row>
    <row r="3024">
      <c r="A3024" s="417" t="n">
        <v>3015</v>
      </c>
      <c r="B3024" s="418" t="inlineStr">
        <is>
          <t>Gasoline</t>
        </is>
      </c>
      <c r="C3024" s="418" t="inlineStr">
        <is>
          <t>ឥណ្ឌូ-ត្រេនស៍ ឡូជីស្ទីក (ខេមបូឌា)</t>
        </is>
      </c>
      <c r="D3024" s="418" t="inlineStr">
        <is>
          <t>L001-104004797</t>
        </is>
      </c>
      <c r="E3024" s="418" t="inlineStr">
        <is>
          <t>02774</t>
        </is>
      </c>
      <c r="F3024" s="419" t="n">
        <v>44911</v>
      </c>
      <c r="G3024" s="420" t="n">
        <v>143182</v>
      </c>
      <c r="H3024" s="418" t="n"/>
      <c r="I3024" s="455" t="n">
        <v>143182</v>
      </c>
      <c r="J3024" s="418">
        <f>IF(L3024&lt;&gt;"",L3024,K3024)</f>
        <v/>
      </c>
      <c r="K3024" s="418">
        <f>IF(AND(T3024=TRUE, U3024=TRUE, V3024=TRUE), IF(W3024&lt;-0.05, "អនុញ្ញាត (អ្នកផ្គត់ផ្គង់ប្រកាសខ្វះ)", "បានប្រកាស (អនុញ្ញាត)"), IF(AND(T3024=FALSE, U3024=FALSE, V3024=FALSE), "ព្យួរទុក (មិនមានទិន្នន័យ)", "ប្រកាសខុស (ព្យួរទុក)"))</f>
        <v/>
      </c>
      <c r="L3024" s="418" t="inlineStr"/>
      <c r="M3024" s="418" t="inlineStr"/>
      <c r="N3024" s="455" t="n"/>
      <c r="O3024" s="455">
        <f>IF(W3024&lt;0,AI3024,I3024)</f>
        <v/>
      </c>
      <c r="P3024" s="455">
        <f>I3024-O3024</f>
        <v/>
      </c>
      <c r="Q3024" s="418" t="n"/>
      <c r="R3024" s="418" t="inlineStr">
        <is>
          <t>02774</t>
        </is>
      </c>
      <c r="S3024" s="418" t="inlineStr">
        <is>
          <t>02774</t>
        </is>
      </c>
      <c r="T3024" s="418">
        <f>R3024=S3024</f>
        <v/>
      </c>
      <c r="U3024" s="418">
        <f>AND(MONTH(F3024)=MONTH(Y3024), YEAR(F3024)=YEAR(Y3024))</f>
        <v/>
      </c>
      <c r="V3024" s="418">
        <f>AND(AC3024&lt;&gt;"", 'Company information'!D$4&lt;&gt;"", RIGHT(SUBSTITUTE(AC3024,"-",""),9)=RIGHT(SUBSTITUTE('Company information'!D$4,"-",""),9))</f>
        <v/>
      </c>
      <c r="W3024" s="418">
        <f>AI3024-I3024</f>
        <v/>
      </c>
      <c r="X3024" s="455" t="n"/>
      <c r="Y3024" s="419" t="n">
        <v>44911</v>
      </c>
      <c r="Z3024" s="418" t="inlineStr">
        <is>
          <t>02774</t>
        </is>
      </c>
      <c r="AA3024" s="418" t="inlineStr"/>
      <c r="AB3024" s="418" t="inlineStr">
        <is>
          <t>បុគ្គលជាប់អាករ</t>
        </is>
      </c>
      <c r="AC3024" s="418" t="inlineStr">
        <is>
          <t>L001-100067123</t>
        </is>
      </c>
      <c r="AD3024" s="418" t="inlineStr">
        <is>
          <t>រីឡាយអេប៊ល សូស អ៊ិនដាសស្រ្ទៀល (ខេមបូឌា)</t>
        </is>
      </c>
      <c r="AE3024" s="455" t="n">
        <v>1575008</v>
      </c>
      <c r="AF3024" s="455" t="n">
        <v>1431825</v>
      </c>
      <c r="AG3024" s="455" t="n">
        <v>0</v>
      </c>
      <c r="AH3024" s="455" t="n">
        <v>0</v>
      </c>
      <c r="AI3024" s="455" t="n">
        <v>143183</v>
      </c>
      <c r="AJ3024" s="455" t="n">
        <v>0</v>
      </c>
      <c r="AK3024" s="455" t="n">
        <v>0</v>
      </c>
      <c r="AL3024" s="455" t="n">
        <v>0</v>
      </c>
      <c r="AM3024" s="455" t="n">
        <v>0</v>
      </c>
      <c r="AN3024" s="455" t="n">
        <v>0</v>
      </c>
      <c r="AO3024" s="455" t="n">
        <v>0</v>
      </c>
      <c r="AP3024" s="455" t="n">
        <v>0</v>
      </c>
      <c r="AQ3024" s="455" t="n">
        <v>0</v>
      </c>
      <c r="AR3024" s="418" t="inlineStr"/>
      <c r="AS3024" s="418" t="inlineStr">
        <is>
          <t>ថ្លៃឯកសារ /Document fee</t>
        </is>
      </c>
      <c r="AT3024" s="418" t="inlineStr">
        <is>
          <t>បានប្រកាសពន្ធ</t>
        </is>
      </c>
    </row>
    <row r="3025">
      <c r="A3025" s="417" t="n">
        <v>3016</v>
      </c>
      <c r="B3025" s="418" t="inlineStr">
        <is>
          <t>Gasoline</t>
        </is>
      </c>
      <c r="C3025" s="418" t="inlineStr">
        <is>
          <t>ឥណ្ឌូ-ត្រេនស៍ ឡូជីស្ទីក (ខេមបូឌា)</t>
        </is>
      </c>
      <c r="D3025" s="418" t="inlineStr">
        <is>
          <t>L001-104004797</t>
        </is>
      </c>
      <c r="E3025" s="418" t="inlineStr">
        <is>
          <t>02725</t>
        </is>
      </c>
      <c r="F3025" s="419" t="n">
        <v>44907</v>
      </c>
      <c r="G3025" s="420" t="n">
        <v>141350</v>
      </c>
      <c r="H3025" s="418" t="n"/>
      <c r="I3025" s="455" t="n">
        <v>141350</v>
      </c>
      <c r="J3025" s="418">
        <f>IF(L3025&lt;&gt;"",L3025,K3025)</f>
        <v/>
      </c>
      <c r="K3025" s="418">
        <f>IF(AND(T3025=TRUE, U3025=TRUE, V3025=TRUE), IF(W3025&lt;-0.05, "អនុញ្ញាត (អ្នកផ្គត់ផ្គង់ប្រកាសខ្វះ)", "បានប្រកាស (អនុញ្ញាត)"), IF(AND(T3025=FALSE, U3025=FALSE, V3025=FALSE), "ព្យួរទុក (មិនមានទិន្នន័យ)", "ប្រកាសខុស (ព្យួរទុក)"))</f>
        <v/>
      </c>
      <c r="L3025" s="418" t="inlineStr"/>
      <c r="M3025" s="418" t="inlineStr"/>
      <c r="N3025" s="455" t="n"/>
      <c r="O3025" s="455">
        <f>IF(W3025&lt;0,AI3025,I3025)</f>
        <v/>
      </c>
      <c r="P3025" s="455">
        <f>I3025-O3025</f>
        <v/>
      </c>
      <c r="Q3025" s="418" t="n"/>
      <c r="R3025" s="418" t="inlineStr">
        <is>
          <t>02725</t>
        </is>
      </c>
      <c r="S3025" s="418" t="inlineStr">
        <is>
          <t>02725</t>
        </is>
      </c>
      <c r="T3025" s="418">
        <f>R3025=S3025</f>
        <v/>
      </c>
      <c r="U3025" s="418">
        <f>AND(MONTH(F3025)=MONTH(Y3025), YEAR(F3025)=YEAR(Y3025))</f>
        <v/>
      </c>
      <c r="V3025" s="418">
        <f>AND(AC3025&lt;&gt;"", 'Company information'!D$4&lt;&gt;"", RIGHT(SUBSTITUTE(AC3025,"-",""),9)=RIGHT(SUBSTITUTE('Company information'!D$4,"-",""),9))</f>
        <v/>
      </c>
      <c r="W3025" s="418">
        <f>AI3025-I3025</f>
        <v/>
      </c>
      <c r="X3025" s="455" t="n"/>
      <c r="Y3025" s="419" t="n">
        <v>44907</v>
      </c>
      <c r="Z3025" s="418" t="inlineStr">
        <is>
          <t>02725</t>
        </is>
      </c>
      <c r="AA3025" s="418" t="inlineStr"/>
      <c r="AB3025" s="418" t="inlineStr">
        <is>
          <t>បុគ្គលជាប់អាករ</t>
        </is>
      </c>
      <c r="AC3025" s="418" t="inlineStr">
        <is>
          <t>L001-100067123</t>
        </is>
      </c>
      <c r="AD3025" s="418" t="inlineStr">
        <is>
          <t>រីឡាយអេប៊ល សូស អ៊ិនដាសស្រ្ទៀល (ខេមបូឌា)</t>
        </is>
      </c>
      <c r="AE3025" s="455" t="n">
        <v>1554856</v>
      </c>
      <c r="AF3025" s="455" t="n">
        <v>1413505</v>
      </c>
      <c r="AG3025" s="455" t="n">
        <v>0</v>
      </c>
      <c r="AH3025" s="455" t="n">
        <v>0</v>
      </c>
      <c r="AI3025" s="455" t="n">
        <v>141351</v>
      </c>
      <c r="AJ3025" s="455" t="n">
        <v>0</v>
      </c>
      <c r="AK3025" s="455" t="n">
        <v>0</v>
      </c>
      <c r="AL3025" s="455" t="n">
        <v>0</v>
      </c>
      <c r="AM3025" s="455" t="n">
        <v>0</v>
      </c>
      <c r="AN3025" s="455" t="n">
        <v>0</v>
      </c>
      <c r="AO3025" s="455" t="n">
        <v>0</v>
      </c>
      <c r="AP3025" s="455" t="n">
        <v>0</v>
      </c>
      <c r="AQ3025" s="455" t="n">
        <v>0</v>
      </c>
      <c r="AR3025" s="418" t="inlineStr"/>
      <c r="AS3025" s="418" t="inlineStr">
        <is>
          <t>ថ្លៃឯកសារ /Document fee</t>
        </is>
      </c>
      <c r="AT3025" s="418" t="inlineStr">
        <is>
          <t>បានប្រកាសពន្ធ</t>
        </is>
      </c>
    </row>
    <row r="3026">
      <c r="A3026" s="417" t="n">
        <v>3017</v>
      </c>
      <c r="B3026" s="418" t="inlineStr">
        <is>
          <t>Gasoline</t>
        </is>
      </c>
      <c r="C3026" s="418" t="inlineStr">
        <is>
          <t>ឥណ្ឌូ-ត្រេនស៍ ឡូជីស្ទីក (ខេមបូឌា)</t>
        </is>
      </c>
      <c r="D3026" s="418" t="inlineStr">
        <is>
          <t>L001-104004797</t>
        </is>
      </c>
      <c r="E3026" s="418" t="inlineStr">
        <is>
          <t>02719</t>
        </is>
      </c>
      <c r="F3026" s="419" t="n">
        <v>44907</v>
      </c>
      <c r="G3026" s="420" t="n">
        <v>141350</v>
      </c>
      <c r="H3026" s="418" t="n"/>
      <c r="I3026" s="455" t="n">
        <v>141350</v>
      </c>
      <c r="J3026" s="418">
        <f>IF(L3026&lt;&gt;"",L3026,K3026)</f>
        <v/>
      </c>
      <c r="K3026" s="418">
        <f>IF(AND(T3026=TRUE, U3026=TRUE, V3026=TRUE), IF(W3026&lt;-0.05, "អនុញ្ញាត (អ្នកផ្គត់ផ្គង់ប្រកាសខ្វះ)", "បានប្រកាស (អនុញ្ញាត)"), IF(AND(T3026=FALSE, U3026=FALSE, V3026=FALSE), "ព្យួរទុក (មិនមានទិន្នន័យ)", "ប្រកាសខុស (ព្យួរទុក)"))</f>
        <v/>
      </c>
      <c r="L3026" s="418" t="inlineStr"/>
      <c r="M3026" s="418" t="inlineStr"/>
      <c r="N3026" s="455" t="n"/>
      <c r="O3026" s="455">
        <f>IF(W3026&lt;0,AI3026,I3026)</f>
        <v/>
      </c>
      <c r="P3026" s="455">
        <f>I3026-O3026</f>
        <v/>
      </c>
      <c r="Q3026" s="418" t="n"/>
      <c r="R3026" s="418" t="inlineStr">
        <is>
          <t>02719</t>
        </is>
      </c>
      <c r="S3026" s="418" t="inlineStr">
        <is>
          <t>02719</t>
        </is>
      </c>
      <c r="T3026" s="418">
        <f>R3026=S3026</f>
        <v/>
      </c>
      <c r="U3026" s="418">
        <f>AND(MONTH(F3026)=MONTH(Y3026), YEAR(F3026)=YEAR(Y3026))</f>
        <v/>
      </c>
      <c r="V3026" s="418">
        <f>AND(AC3026&lt;&gt;"", 'Company information'!D$4&lt;&gt;"", RIGHT(SUBSTITUTE(AC3026,"-",""),9)=RIGHT(SUBSTITUTE('Company information'!D$4,"-",""),9))</f>
        <v/>
      </c>
      <c r="W3026" s="418">
        <f>AI3026-I3026</f>
        <v/>
      </c>
      <c r="X3026" s="455" t="n"/>
      <c r="Y3026" s="419" t="n">
        <v>44907</v>
      </c>
      <c r="Z3026" s="418" t="inlineStr">
        <is>
          <t>02719</t>
        </is>
      </c>
      <c r="AA3026" s="418" t="inlineStr"/>
      <c r="AB3026" s="418" t="inlineStr">
        <is>
          <t>បុគ្គលជាប់អាករ</t>
        </is>
      </c>
      <c r="AC3026" s="418" t="inlineStr">
        <is>
          <t>L001-100067123</t>
        </is>
      </c>
      <c r="AD3026" s="418" t="inlineStr">
        <is>
          <t>រីឡាយអេប៊ល សូស អ៊ិនដាសស្រ្ទៀល (ខេមបូឌា)</t>
        </is>
      </c>
      <c r="AE3026" s="455" t="n">
        <v>1554856</v>
      </c>
      <c r="AF3026" s="455" t="n">
        <v>1413505</v>
      </c>
      <c r="AG3026" s="455" t="n">
        <v>0</v>
      </c>
      <c r="AH3026" s="455" t="n">
        <v>0</v>
      </c>
      <c r="AI3026" s="455" t="n">
        <v>141351</v>
      </c>
      <c r="AJ3026" s="455" t="n">
        <v>0</v>
      </c>
      <c r="AK3026" s="455" t="n">
        <v>0</v>
      </c>
      <c r="AL3026" s="455" t="n">
        <v>0</v>
      </c>
      <c r="AM3026" s="455" t="n">
        <v>0</v>
      </c>
      <c r="AN3026" s="455" t="n">
        <v>0</v>
      </c>
      <c r="AO3026" s="455" t="n">
        <v>0</v>
      </c>
      <c r="AP3026" s="455" t="n">
        <v>0</v>
      </c>
      <c r="AQ3026" s="455" t="n">
        <v>0</v>
      </c>
      <c r="AR3026" s="418" t="inlineStr"/>
      <c r="AS3026" s="418" t="inlineStr">
        <is>
          <t>ថ្លៃឯកសារ /Document fee</t>
        </is>
      </c>
      <c r="AT3026" s="418" t="inlineStr">
        <is>
          <t>បានប្រកាសពន្ធ</t>
        </is>
      </c>
    </row>
    <row r="3027">
      <c r="A3027" s="417" t="n">
        <v>3018</v>
      </c>
      <c r="B3027" s="418" t="inlineStr">
        <is>
          <t>Gasoline</t>
        </is>
      </c>
      <c r="C3027" s="418" t="inlineStr">
        <is>
          <t>អ សុី អេស ឡូជីស្ទីក (ខេមបូឌា)</t>
        </is>
      </c>
      <c r="D3027" s="418" t="inlineStr">
        <is>
          <t>K005-100112714</t>
        </is>
      </c>
      <c r="E3027" s="418" t="inlineStr">
        <is>
          <t>RCS22-0789</t>
        </is>
      </c>
      <c r="F3027" s="419" t="n">
        <v>44907</v>
      </c>
      <c r="G3027" s="420" t="n">
        <v>47392</v>
      </c>
      <c r="H3027" s="418" t="n"/>
      <c r="I3027" s="455" t="n">
        <v>47392</v>
      </c>
      <c r="J3027" s="418">
        <f>IF(L3027&lt;&gt;"",L3027,K3027)</f>
        <v/>
      </c>
      <c r="K3027" s="418">
        <f>IF(AND(T3027=TRUE, U3027=TRUE, V3027=TRUE), IF(W3027&lt;-0.05, "អនុញ្ញាត (អ្នកផ្គត់ផ្គង់ប្រកាសខ្វះ)", "បានប្រកាស (អនុញ្ញាត)"), IF(AND(T3027=FALSE, U3027=FALSE, V3027=FALSE), "ព្យួរទុក (មិនមានទិន្នន័យ)", "ប្រកាសខុស (ព្យួរទុក)"))</f>
        <v/>
      </c>
      <c r="L3027" s="418" t="inlineStr"/>
      <c r="M3027" s="418" t="inlineStr"/>
      <c r="N3027" s="455" t="n"/>
      <c r="O3027" s="455">
        <f>IF(W3027&lt;0,AI3027,I3027)</f>
        <v/>
      </c>
      <c r="P3027" s="455">
        <f>I3027-O3027</f>
        <v/>
      </c>
      <c r="Q3027" s="418" t="n"/>
      <c r="R3027" s="418" t="inlineStr">
        <is>
          <t>RCS22-0789</t>
        </is>
      </c>
      <c r="S3027" s="418" t="inlineStr">
        <is>
          <t>RCS22-0789</t>
        </is>
      </c>
      <c r="T3027" s="418">
        <f>R3027=S3027</f>
        <v/>
      </c>
      <c r="U3027" s="418">
        <f>AND(MONTH(F3027)=MONTH(Y3027), YEAR(F3027)=YEAR(Y3027))</f>
        <v/>
      </c>
      <c r="V3027" s="418">
        <f>AND(AC3027&lt;&gt;"", 'Company information'!D$4&lt;&gt;"", RIGHT(SUBSTITUTE(AC3027,"-",""),9)=RIGHT(SUBSTITUTE('Company information'!D$4,"-",""),9))</f>
        <v/>
      </c>
      <c r="W3027" s="418">
        <f>AI3027-I3027</f>
        <v/>
      </c>
      <c r="X3027" s="455" t="n"/>
      <c r="Y3027" s="419" t="n">
        <v>44907</v>
      </c>
      <c r="Z3027" s="418" t="inlineStr">
        <is>
          <t>RCS22-0789</t>
        </is>
      </c>
      <c r="AA3027" s="418" t="inlineStr"/>
      <c r="AB3027" s="418" t="inlineStr">
        <is>
          <t>បុគ្គលជាប់អាករ</t>
        </is>
      </c>
      <c r="AC3027" s="418" t="inlineStr">
        <is>
          <t>L001-100067123</t>
        </is>
      </c>
      <c r="AD3027" s="418" t="inlineStr">
        <is>
          <t>រីឡាយអេប៊ល សូស អ៊ិនដាសស្រ្ទៀល (ខេមបូឌា)</t>
        </is>
      </c>
      <c r="AE3027" s="455" t="n">
        <v>521307</v>
      </c>
      <c r="AF3027" s="455" t="n">
        <v>473915</v>
      </c>
      <c r="AG3027" s="455" t="n">
        <v>0</v>
      </c>
      <c r="AH3027" s="455" t="n">
        <v>0</v>
      </c>
      <c r="AI3027" s="455" t="n">
        <v>47392</v>
      </c>
      <c r="AJ3027" s="455" t="n">
        <v>0</v>
      </c>
      <c r="AK3027" s="455" t="n">
        <v>0</v>
      </c>
      <c r="AL3027" s="455" t="n">
        <v>0</v>
      </c>
      <c r="AM3027" s="455" t="n">
        <v>0</v>
      </c>
      <c r="AN3027" s="455" t="n">
        <v>0</v>
      </c>
      <c r="AO3027" s="455" t="n">
        <v>0</v>
      </c>
      <c r="AP3027" s="455" t="n">
        <v>0</v>
      </c>
      <c r="AQ3027" s="455" t="n">
        <v>0</v>
      </c>
      <c r="AR3027" s="418" t="inlineStr"/>
      <c r="AS3027" s="418" t="inlineStr">
        <is>
          <t>ថ្លៃឯកសារ</t>
        </is>
      </c>
      <c r="AT3027" s="418" t="inlineStr">
        <is>
          <t>បានប្រកាសពន្ធ</t>
        </is>
      </c>
    </row>
    <row r="3028">
      <c r="A3028" s="417" t="n">
        <v>3019</v>
      </c>
      <c r="B3028" s="418" t="inlineStr">
        <is>
          <t>Gasoline</t>
        </is>
      </c>
      <c r="C3028" s="418" t="inlineStr">
        <is>
          <t>កាំម៉ិនតែល</t>
        </is>
      </c>
      <c r="D3028" s="418" t="inlineStr">
        <is>
          <t>L001-100045049</t>
        </is>
      </c>
      <c r="E3028" s="418" t="inlineStr">
        <is>
          <t>2356484</t>
        </is>
      </c>
      <c r="F3028" s="419" t="n">
        <v>44573</v>
      </c>
      <c r="G3028" s="420" t="n">
        <v>11221</v>
      </c>
      <c r="H3028" s="418" t="n"/>
      <c r="I3028" s="455" t="n">
        <v>11221</v>
      </c>
      <c r="J3028" s="418">
        <f>IF(L3028&lt;&gt;"",L3028,K3028)</f>
        <v/>
      </c>
      <c r="K3028" s="418">
        <f>IF(AND(T3028=TRUE, U3028=TRUE, V3028=TRUE), IF(W3028&lt;-0.05, "អនុញ្ញាត (អ្នកផ្គត់ផ្គង់ប្រកាសខ្វះ)", "បានប្រកាស (អនុញ្ញាត)"), IF(AND(T3028=FALSE, U3028=FALSE, V3028=FALSE), "ព្យួរទុក (មិនមានទិន្នន័យ)", "ប្រកាសខុស (ព្យួរទុក)"))</f>
        <v/>
      </c>
      <c r="L3028" s="418" t="inlineStr"/>
      <c r="M3028" s="418" t="inlineStr"/>
      <c r="N3028" s="455" t="n"/>
      <c r="O3028" s="455">
        <f>IF(W3028&lt;0,AI3028,I3028)</f>
        <v/>
      </c>
      <c r="P3028" s="455">
        <f>I3028-O3028</f>
        <v/>
      </c>
      <c r="Q3028" s="418" t="n"/>
      <c r="R3028" s="418" t="inlineStr">
        <is>
          <t>2356484</t>
        </is>
      </c>
      <c r="S3028" s="418" t="inlineStr"/>
      <c r="T3028" s="418">
        <f>R3028=S3028</f>
        <v/>
      </c>
      <c r="U3028" s="418">
        <f>AND(MONTH(F3028)=MONTH(Y3028), YEAR(F3028)=YEAR(Y3028))</f>
        <v/>
      </c>
      <c r="V3028" s="418">
        <f>AND(AC3028&lt;&gt;"", 'Company information'!D$4&lt;&gt;"", RIGHT(SUBSTITUTE(AC3028,"-",""),9)=RIGHT(SUBSTITUTE('Company information'!D$4,"-",""),9))</f>
        <v/>
      </c>
      <c r="W3028" s="418">
        <f>AI3028-I3028</f>
        <v/>
      </c>
      <c r="X3028" s="455" t="n"/>
      <c r="Y3028" s="417" t="n"/>
      <c r="Z3028" s="418" t="n"/>
      <c r="AA3028" s="418" t="n"/>
      <c r="AB3028" s="418" t="n"/>
      <c r="AC3028" s="418" t="n"/>
      <c r="AD3028" s="418" t="n"/>
      <c r="AE3028" s="455" t="n"/>
      <c r="AF3028" s="455" t="n"/>
      <c r="AG3028" s="455" t="n"/>
      <c r="AH3028" s="455" t="n"/>
      <c r="AI3028" s="455" t="n"/>
      <c r="AJ3028" s="455" t="n"/>
      <c r="AK3028" s="455" t="n"/>
      <c r="AL3028" s="455" t="n"/>
      <c r="AM3028" s="455" t="n"/>
      <c r="AN3028" s="455" t="n"/>
      <c r="AO3028" s="455" t="n"/>
      <c r="AP3028" s="455" t="n"/>
      <c r="AQ3028" s="455" t="n"/>
      <c r="AR3028" s="418" t="n"/>
      <c r="AS3028" s="418" t="n"/>
      <c r="AT3028" s="418" t="n"/>
    </row>
    <row r="3029">
      <c r="A3029" s="417" t="n">
        <v>3020</v>
      </c>
      <c r="B3029" s="418" t="inlineStr">
        <is>
          <t>Gasoline</t>
        </is>
      </c>
      <c r="C3029" s="418" t="inlineStr">
        <is>
          <t>កាំម៉ិនតែល</t>
        </is>
      </c>
      <c r="D3029" s="418" t="inlineStr">
        <is>
          <t>L001-100045049</t>
        </is>
      </c>
      <c r="E3029" s="418" t="inlineStr">
        <is>
          <t>2356483</t>
        </is>
      </c>
      <c r="F3029" s="419" t="n">
        <v>44573</v>
      </c>
      <c r="G3029" s="420" t="n">
        <v>2875</v>
      </c>
      <c r="H3029" s="418" t="n"/>
      <c r="I3029" s="455" t="n">
        <v>2875</v>
      </c>
      <c r="J3029" s="418">
        <f>IF(L3029&lt;&gt;"",L3029,K3029)</f>
        <v/>
      </c>
      <c r="K3029" s="418">
        <f>IF(AND(T3029=TRUE, U3029=TRUE, V3029=TRUE), IF(W3029&lt;-0.05, "អនុញ្ញាត (អ្នកផ្គត់ផ្គង់ប្រកាសខ្វះ)", "បានប្រកាស (អនុញ្ញាត)"), IF(AND(T3029=FALSE, U3029=FALSE, V3029=FALSE), "ព្យួរទុក (មិនមានទិន្នន័យ)", "ប្រកាសខុស (ព្យួរទុក)"))</f>
        <v/>
      </c>
      <c r="L3029" s="418" t="inlineStr"/>
      <c r="M3029" s="418" t="inlineStr"/>
      <c r="N3029" s="455" t="n"/>
      <c r="O3029" s="455">
        <f>IF(W3029&lt;0,AI3029,I3029)</f>
        <v/>
      </c>
      <c r="P3029" s="455">
        <f>I3029-O3029</f>
        <v/>
      </c>
      <c r="Q3029" s="418" t="n"/>
      <c r="R3029" s="418" t="inlineStr">
        <is>
          <t>2356483</t>
        </is>
      </c>
      <c r="S3029" s="418" t="inlineStr"/>
      <c r="T3029" s="418">
        <f>R3029=S3029</f>
        <v/>
      </c>
      <c r="U3029" s="418">
        <f>AND(MONTH(F3029)=MONTH(Y3029), YEAR(F3029)=YEAR(Y3029))</f>
        <v/>
      </c>
      <c r="V3029" s="418">
        <f>AND(AC3029&lt;&gt;"", 'Company information'!D$4&lt;&gt;"", RIGHT(SUBSTITUTE(AC3029,"-",""),9)=RIGHT(SUBSTITUTE('Company information'!D$4,"-",""),9))</f>
        <v/>
      </c>
      <c r="W3029" s="418">
        <f>AI3029-I3029</f>
        <v/>
      </c>
      <c r="X3029" s="455" t="n"/>
      <c r="Y3029" s="417" t="n"/>
      <c r="Z3029" s="418" t="n"/>
      <c r="AA3029" s="418" t="n"/>
      <c r="AB3029" s="418" t="n"/>
      <c r="AC3029" s="418" t="n"/>
      <c r="AD3029" s="418" t="n"/>
      <c r="AE3029" s="455" t="n"/>
      <c r="AF3029" s="455" t="n"/>
      <c r="AG3029" s="455" t="n"/>
      <c r="AH3029" s="455" t="n"/>
      <c r="AI3029" s="455" t="n"/>
      <c r="AJ3029" s="455" t="n"/>
      <c r="AK3029" s="455" t="n"/>
      <c r="AL3029" s="455" t="n"/>
      <c r="AM3029" s="455" t="n"/>
      <c r="AN3029" s="455" t="n"/>
      <c r="AO3029" s="455" t="n"/>
      <c r="AP3029" s="455" t="n"/>
      <c r="AQ3029" s="455" t="n"/>
      <c r="AR3029" s="418" t="n"/>
      <c r="AS3029" s="418" t="n"/>
      <c r="AT3029" s="418" t="n"/>
    </row>
    <row r="3030">
      <c r="A3030" s="417" t="n">
        <v>3021</v>
      </c>
      <c r="B3030" s="418" t="inlineStr">
        <is>
          <t>Diesel</t>
        </is>
      </c>
      <c r="C3030" s="418" t="inlineStr">
        <is>
          <t>កាំម៉ិនតែល</t>
        </is>
      </c>
      <c r="D3030" s="418" t="inlineStr">
        <is>
          <t>L001-100045049</t>
        </is>
      </c>
      <c r="E3030" s="418" t="inlineStr">
        <is>
          <t>2356485</t>
        </is>
      </c>
      <c r="F3030" s="419" t="n">
        <v>44573</v>
      </c>
      <c r="G3030" s="420" t="n">
        <v>2120</v>
      </c>
      <c r="H3030" s="418" t="n"/>
      <c r="I3030" s="455" t="n">
        <v>2120</v>
      </c>
      <c r="J3030" s="418">
        <f>IF(L3030&lt;&gt;"",L3030,K3030)</f>
        <v/>
      </c>
      <c r="K3030" s="418">
        <f>IF(AND(T3030=TRUE, U3030=TRUE, V3030=TRUE), IF(W3030&lt;-0.05, "អនុញ្ញាត (អ្នកផ្គត់ផ្គង់ប្រកាសខ្វះ)", "បានប្រកាស (អនុញ្ញាត)"), IF(AND(T3030=FALSE, U3030=FALSE, V3030=FALSE), "ព្យួរទុក (មិនមានទិន្នន័យ)", "ប្រកាសខុស (ព្យួរទុក)"))</f>
        <v/>
      </c>
      <c r="L3030" s="418" t="inlineStr"/>
      <c r="M3030" s="418" t="inlineStr"/>
      <c r="N3030" s="455" t="n"/>
      <c r="O3030" s="455">
        <f>IF(W3030&lt;0,AI3030,I3030)</f>
        <v/>
      </c>
      <c r="P3030" s="455">
        <f>I3030-O3030</f>
        <v/>
      </c>
      <c r="Q3030" s="418" t="n"/>
      <c r="R3030" s="418" t="inlineStr">
        <is>
          <t>2356485</t>
        </is>
      </c>
      <c r="S3030" s="418" t="inlineStr"/>
      <c r="T3030" s="418">
        <f>R3030=S3030</f>
        <v/>
      </c>
      <c r="U3030" s="418">
        <f>AND(MONTH(F3030)=MONTH(Y3030), YEAR(F3030)=YEAR(Y3030))</f>
        <v/>
      </c>
      <c r="V3030" s="418">
        <f>AND(AC3030&lt;&gt;"", 'Company information'!D$4&lt;&gt;"", RIGHT(SUBSTITUTE(AC3030,"-",""),9)=RIGHT(SUBSTITUTE('Company information'!D$4,"-",""),9))</f>
        <v/>
      </c>
      <c r="W3030" s="418">
        <f>AI3030-I3030</f>
        <v/>
      </c>
      <c r="X3030" s="455" t="n"/>
      <c r="Y3030" s="417" t="n"/>
      <c r="Z3030" s="418" t="n"/>
      <c r="AA3030" s="418" t="n"/>
      <c r="AB3030" s="418" t="n"/>
      <c r="AC3030" s="418" t="n"/>
      <c r="AD3030" s="418" t="n"/>
      <c r="AE3030" s="455" t="n"/>
      <c r="AF3030" s="455" t="n"/>
      <c r="AG3030" s="455" t="n"/>
      <c r="AH3030" s="455" t="n"/>
      <c r="AI3030" s="455" t="n"/>
      <c r="AJ3030" s="455" t="n"/>
      <c r="AK3030" s="455" t="n"/>
      <c r="AL3030" s="455" t="n"/>
      <c r="AM3030" s="455" t="n"/>
      <c r="AN3030" s="455" t="n"/>
      <c r="AO3030" s="455" t="n"/>
      <c r="AP3030" s="455" t="n"/>
      <c r="AQ3030" s="455" t="n"/>
      <c r="AR3030" s="418" t="n"/>
      <c r="AS3030" s="418" t="n"/>
      <c r="AT3030" s="418" t="n"/>
    </row>
    <row r="3031">
      <c r="A3031" s="417" t="n">
        <v>3022</v>
      </c>
      <c r="B3031" s="418" t="inlineStr">
        <is>
          <t>Diesel</t>
        </is>
      </c>
      <c r="C3031" s="418" t="inlineStr">
        <is>
          <t>នីអូខម អាយ អេស ភី លីមីធីត</t>
        </is>
      </c>
      <c r="D3031" s="418" t="inlineStr">
        <is>
          <t>L001-100117120</t>
        </is>
      </c>
      <c r="E3031" s="418" t="inlineStr">
        <is>
          <t>221213534</t>
        </is>
      </c>
      <c r="F3031" s="419" t="n">
        <v>44573</v>
      </c>
      <c r="G3031" s="420" t="n">
        <v>678645</v>
      </c>
      <c r="H3031" s="418" t="n"/>
      <c r="I3031" s="455" t="n">
        <v>678645</v>
      </c>
      <c r="J3031" s="418">
        <f>IF(L3031&lt;&gt;"",L3031,K3031)</f>
        <v/>
      </c>
      <c r="K3031" s="418">
        <f>IF(AND(T3031=TRUE, U3031=TRUE, V3031=TRUE), IF(W3031&lt;-0.05, "អនុញ្ញាត (អ្នកផ្គត់ផ្គង់ប្រកាសខ្វះ)", "បានប្រកាស (អនុញ្ញាត)"), IF(AND(T3031=FALSE, U3031=FALSE, V3031=FALSE), "ព្យួរទុក (មិនមានទិន្នន័យ)", "ប្រកាសខុស (ព្យួរទុក)"))</f>
        <v/>
      </c>
      <c r="L3031" s="418" t="inlineStr"/>
      <c r="M3031" s="418" t="inlineStr"/>
      <c r="N3031" s="455" t="n"/>
      <c r="O3031" s="455">
        <f>IF(W3031&lt;0,AI3031,I3031)</f>
        <v/>
      </c>
      <c r="P3031" s="455">
        <f>I3031-O3031</f>
        <v/>
      </c>
      <c r="Q3031" s="418" t="n"/>
      <c r="R3031" s="418" t="inlineStr">
        <is>
          <t>221213534</t>
        </is>
      </c>
      <c r="S3031" s="418" t="inlineStr">
        <is>
          <t>221213534</t>
        </is>
      </c>
      <c r="T3031" s="418">
        <f>R3031=S3031</f>
        <v/>
      </c>
      <c r="U3031" s="418">
        <f>AND(MONTH(F3031)=MONTH(Y3031), YEAR(F3031)=YEAR(Y3031))</f>
        <v/>
      </c>
      <c r="V3031" s="418">
        <f>AND(AC3031&lt;&gt;"", 'Company information'!D$4&lt;&gt;"", RIGHT(SUBSTITUTE(AC3031,"-",""),9)=RIGHT(SUBSTITUTE('Company information'!D$4,"-",""),9))</f>
        <v/>
      </c>
      <c r="W3031" s="418">
        <f>AI3031-I3031</f>
        <v/>
      </c>
      <c r="X3031" s="455" t="n"/>
      <c r="Y3031" s="419" t="n">
        <v>44896</v>
      </c>
      <c r="Z3031" s="418" t="inlineStr">
        <is>
          <t>221213534</t>
        </is>
      </c>
      <c r="AA3031" s="418" t="inlineStr"/>
      <c r="AB3031" s="418" t="inlineStr">
        <is>
          <t>បុគ្គលជាប់អាករ</t>
        </is>
      </c>
      <c r="AC3031" s="418" t="inlineStr">
        <is>
          <t>L001-100067123</t>
        </is>
      </c>
      <c r="AD3031" s="418" t="inlineStr">
        <is>
          <t>រីឡាយអេប៊ល សូស អ៊ិនដាសស្រ្ទៀល (ខេមបូឌា)</t>
        </is>
      </c>
      <c r="AE3031" s="455" t="n">
        <v>7465095</v>
      </c>
      <c r="AF3031" s="455" t="n">
        <v>6786450</v>
      </c>
      <c r="AG3031" s="455" t="n">
        <v>0</v>
      </c>
      <c r="AH3031" s="455" t="n">
        <v>0</v>
      </c>
      <c r="AI3031" s="455" t="n">
        <v>678645</v>
      </c>
      <c r="AJ3031" s="455" t="n">
        <v>0</v>
      </c>
      <c r="AK3031" s="455" t="n">
        <v>0</v>
      </c>
      <c r="AL3031" s="455" t="n">
        <v>0</v>
      </c>
      <c r="AM3031" s="455" t="n">
        <v>0</v>
      </c>
      <c r="AN3031" s="455" t="n">
        <v>0</v>
      </c>
      <c r="AO3031" s="455" t="n">
        <v>0</v>
      </c>
      <c r="AP3031" s="455" t="n">
        <v>0</v>
      </c>
      <c r="AQ3031" s="455" t="n">
        <v>0</v>
      </c>
      <c r="AR3031" s="418" t="inlineStr"/>
      <c r="AS3031" s="418" t="inlineStr">
        <is>
          <t>Service Fee</t>
        </is>
      </c>
      <c r="AT3031" s="418" t="inlineStr">
        <is>
          <t>បានប្រកាសពន្ធ</t>
        </is>
      </c>
    </row>
    <row r="3032">
      <c r="A3032" s="417" t="n">
        <v>3023</v>
      </c>
      <c r="B3032" s="418" t="inlineStr">
        <is>
          <t>Gasoline</t>
        </is>
      </c>
      <c r="C3032" s="418" t="inlineStr">
        <is>
          <t>អង្គរ ដាតា ខមម្ញូនីខេសិន គ្រុប (អេ ឌី​ ស៊ី)</t>
        </is>
      </c>
      <c r="D3032" s="418" t="inlineStr">
        <is>
          <t>L001-100078885</t>
        </is>
      </c>
      <c r="E3032" s="418" t="inlineStr">
        <is>
          <t>TIPP2226692</t>
        </is>
      </c>
      <c r="F3032" s="419" t="n">
        <v>44573</v>
      </c>
      <c r="G3032" s="420" t="n">
        <v>61695</v>
      </c>
      <c r="H3032" s="418" t="n"/>
      <c r="I3032" s="455" t="n">
        <v>61695</v>
      </c>
      <c r="J3032" s="418">
        <f>IF(L3032&lt;&gt;"",L3032,K3032)</f>
        <v/>
      </c>
      <c r="K3032" s="418">
        <f>IF(AND(T3032=TRUE, U3032=TRUE, V3032=TRUE), IF(W3032&lt;-0.05, "អនុញ្ញាត (អ្នកផ្គត់ផ្គង់ប្រកាសខ្វះ)", "បានប្រកាស (អនុញ្ញាត)"), IF(AND(T3032=FALSE, U3032=FALSE, V3032=FALSE), "ព្យួរទុក (មិនមានទិន្នន័យ)", "ប្រកាសខុស (ព្យួរទុក)"))</f>
        <v/>
      </c>
      <c r="L3032" s="418" t="inlineStr"/>
      <c r="M3032" s="418" t="inlineStr"/>
      <c r="N3032" s="455" t="n"/>
      <c r="O3032" s="455">
        <f>IF(W3032&lt;0,AI3032,I3032)</f>
        <v/>
      </c>
      <c r="P3032" s="455">
        <f>I3032-O3032</f>
        <v/>
      </c>
      <c r="Q3032" s="418" t="n"/>
      <c r="R3032" s="418" t="inlineStr">
        <is>
          <t>TIPP2226692</t>
        </is>
      </c>
      <c r="S3032" s="418" t="inlineStr">
        <is>
          <t>TIPP2226692</t>
        </is>
      </c>
      <c r="T3032" s="418">
        <f>R3032=S3032</f>
        <v/>
      </c>
      <c r="U3032" s="418">
        <f>AND(MONTH(F3032)=MONTH(Y3032), YEAR(F3032)=YEAR(Y3032))</f>
        <v/>
      </c>
      <c r="V3032" s="418">
        <f>AND(AC3032&lt;&gt;"", 'Company information'!D$4&lt;&gt;"", RIGHT(SUBSTITUTE(AC3032,"-",""),9)=RIGHT(SUBSTITUTE('Company information'!D$4,"-",""),9))</f>
        <v/>
      </c>
      <c r="W3032" s="418">
        <f>AI3032-I3032</f>
        <v/>
      </c>
      <c r="X3032" s="455" t="n"/>
      <c r="Y3032" s="419" t="n">
        <v>44896</v>
      </c>
      <c r="Z3032" s="418" t="inlineStr">
        <is>
          <t>TIPP2226692</t>
        </is>
      </c>
      <c r="AA3032" s="418" t="inlineStr"/>
      <c r="AB3032" s="418" t="inlineStr">
        <is>
          <t>បុគ្គលជាប់អាករ</t>
        </is>
      </c>
      <c r="AC3032" s="418" t="inlineStr">
        <is>
          <t>L001-100067123</t>
        </is>
      </c>
      <c r="AD3032" s="418" t="inlineStr">
        <is>
          <t>រីឡាយអេប៊ល សូស អ៊ិនដាសស្រ្ទៀល (ខេមបូឌា)</t>
        </is>
      </c>
      <c r="AE3032" s="455" t="n">
        <v>678645</v>
      </c>
      <c r="AF3032" s="455" t="n">
        <v>616950</v>
      </c>
      <c r="AG3032" s="455" t="n">
        <v>0</v>
      </c>
      <c r="AH3032" s="455" t="n">
        <v>0</v>
      </c>
      <c r="AI3032" s="455" t="n">
        <v>61695</v>
      </c>
      <c r="AJ3032" s="455" t="n">
        <v>0</v>
      </c>
      <c r="AK3032" s="455" t="n">
        <v>0</v>
      </c>
      <c r="AL3032" s="455" t="n">
        <v>0</v>
      </c>
      <c r="AM3032" s="455" t="n">
        <v>0</v>
      </c>
      <c r="AN3032" s="455" t="n">
        <v>0</v>
      </c>
      <c r="AO3032" s="455" t="n">
        <v>0</v>
      </c>
      <c r="AP3032" s="455" t="n">
        <v>0</v>
      </c>
      <c r="AQ3032" s="455" t="n">
        <v>0</v>
      </c>
      <c r="AR3032" s="418" t="inlineStr"/>
      <c r="AS3032" s="418" t="inlineStr">
        <is>
          <t>សេវា DPLC</t>
        </is>
      </c>
      <c r="AT3032" s="418" t="inlineStr">
        <is>
          <t>បានប្រកាសពន្ធ</t>
        </is>
      </c>
    </row>
    <row r="3033">
      <c r="A3033" s="417" t="n">
        <v>3024</v>
      </c>
      <c r="B3033" s="418" t="inlineStr">
        <is>
          <t>Drinking water</t>
        </is>
      </c>
      <c r="C3033" s="418" t="inlineStr">
        <is>
          <t>អង្គរ ដាតា ខមម្ញូនីខេសិន គ្រុប (អេ ឌី​ ស៊ី)</t>
        </is>
      </c>
      <c r="D3033" s="418" t="inlineStr">
        <is>
          <t>L001-100078885</t>
        </is>
      </c>
      <c r="E3033" s="418" t="inlineStr">
        <is>
          <t>TIPP2226577</t>
        </is>
      </c>
      <c r="F3033" s="419" t="n">
        <v>44573</v>
      </c>
      <c r="G3033" s="420" t="n">
        <v>205650</v>
      </c>
      <c r="H3033" s="418" t="n"/>
      <c r="I3033" s="455" t="n">
        <v>205650</v>
      </c>
      <c r="J3033" s="418">
        <f>IF(L3033&lt;&gt;"",L3033,K3033)</f>
        <v/>
      </c>
      <c r="K3033" s="418">
        <f>IF(AND(T3033=TRUE, U3033=TRUE, V3033=TRUE), IF(W3033&lt;-0.05, "អនុញ្ញាត (អ្នកផ្គត់ផ្គង់ប្រកាសខ្វះ)", "បានប្រកាស (អនុញ្ញាត)"), IF(AND(T3033=FALSE, U3033=FALSE, V3033=FALSE), "ព្យួរទុក (មិនមានទិន្នន័យ)", "ប្រកាសខុស (ព្យួរទុក)"))</f>
        <v/>
      </c>
      <c r="L3033" s="418" t="inlineStr"/>
      <c r="M3033" s="418" t="inlineStr"/>
      <c r="N3033" s="455" t="n"/>
      <c r="O3033" s="455">
        <f>IF(W3033&lt;0,AI3033,I3033)</f>
        <v/>
      </c>
      <c r="P3033" s="455">
        <f>I3033-O3033</f>
        <v/>
      </c>
      <c r="Q3033" s="418" t="n"/>
      <c r="R3033" s="418" t="inlineStr">
        <is>
          <t>TIPP2226577</t>
        </is>
      </c>
      <c r="S3033" s="418" t="inlineStr">
        <is>
          <t>TIPP2226577</t>
        </is>
      </c>
      <c r="T3033" s="418">
        <f>R3033=S3033</f>
        <v/>
      </c>
      <c r="U3033" s="418">
        <f>AND(MONTH(F3033)=MONTH(Y3033), YEAR(F3033)=YEAR(Y3033))</f>
        <v/>
      </c>
      <c r="V3033" s="418">
        <f>AND(AC3033&lt;&gt;"", 'Company information'!D$4&lt;&gt;"", RIGHT(SUBSTITUTE(AC3033,"-",""),9)=RIGHT(SUBSTITUTE('Company information'!D$4,"-",""),9))</f>
        <v/>
      </c>
      <c r="W3033" s="418">
        <f>AI3033-I3033</f>
        <v/>
      </c>
      <c r="X3033" s="455" t="n"/>
      <c r="Y3033" s="419" t="n">
        <v>44896</v>
      </c>
      <c r="Z3033" s="418" t="inlineStr">
        <is>
          <t>TIPP2226577</t>
        </is>
      </c>
      <c r="AA3033" s="418" t="inlineStr"/>
      <c r="AB3033" s="418" t="inlineStr">
        <is>
          <t>បុគ្គលជាប់អាករ</t>
        </is>
      </c>
      <c r="AC3033" s="418" t="inlineStr">
        <is>
          <t>L001-100067123</t>
        </is>
      </c>
      <c r="AD3033" s="418" t="inlineStr">
        <is>
          <t>រីឡាយអេប៊ល សូស អ៊ិនដាសស្រ្ទៀល (ខេមបូឌា)</t>
        </is>
      </c>
      <c r="AE3033" s="455" t="n">
        <v>2262150</v>
      </c>
      <c r="AF3033" s="455" t="n">
        <v>2056500</v>
      </c>
      <c r="AG3033" s="455" t="n">
        <v>0</v>
      </c>
      <c r="AH3033" s="455" t="n">
        <v>0</v>
      </c>
      <c r="AI3033" s="455" t="n">
        <v>205650</v>
      </c>
      <c r="AJ3033" s="455" t="n">
        <v>0</v>
      </c>
      <c r="AK3033" s="455" t="n">
        <v>0</v>
      </c>
      <c r="AL3033" s="455" t="n">
        <v>0</v>
      </c>
      <c r="AM3033" s="455" t="n">
        <v>0</v>
      </c>
      <c r="AN3033" s="455" t="n">
        <v>0</v>
      </c>
      <c r="AO3033" s="455" t="n">
        <v>0</v>
      </c>
      <c r="AP3033" s="455" t="n">
        <v>0</v>
      </c>
      <c r="AQ3033" s="455" t="n">
        <v>0</v>
      </c>
      <c r="AR3033" s="418" t="inlineStr"/>
      <c r="AS3033" s="418" t="inlineStr">
        <is>
          <t>សេវា FTTX</t>
        </is>
      </c>
      <c r="AT3033" s="418" t="inlineStr">
        <is>
          <t>បានប្រកាសពន្ធ</t>
        </is>
      </c>
    </row>
    <row r="3034">
      <c r="A3034" s="417" t="n">
        <v>3025</v>
      </c>
      <c r="B3034" s="418" t="inlineStr">
        <is>
          <t>Gasoline</t>
        </is>
      </c>
      <c r="C3034" s="418" t="inlineStr">
        <is>
          <t>អង្គរ ដាតា ខមម្ញូនីខេសិន គ្រុប (អេ ឌី​ ស៊ី)</t>
        </is>
      </c>
      <c r="D3034" s="418" t="inlineStr">
        <is>
          <t>L001-100078885</t>
        </is>
      </c>
      <c r="E3034" s="418" t="inlineStr">
        <is>
          <t>TIPP2226578</t>
        </is>
      </c>
      <c r="F3034" s="419" t="n">
        <v>44573</v>
      </c>
      <c r="G3034" s="420" t="n">
        <v>205650</v>
      </c>
      <c r="H3034" s="418" t="n"/>
      <c r="I3034" s="455" t="n">
        <v>205650</v>
      </c>
      <c r="J3034" s="418">
        <f>IF(L3034&lt;&gt;"",L3034,K3034)</f>
        <v/>
      </c>
      <c r="K3034" s="418">
        <f>IF(AND(T3034=TRUE, U3034=TRUE, V3034=TRUE), IF(W3034&lt;-0.05, "អនុញ្ញាត (អ្នកផ្គត់ផ្គង់ប្រកាសខ្វះ)", "បានប្រកាស (អនុញ្ញាត)"), IF(AND(T3034=FALSE, U3034=FALSE, V3034=FALSE), "ព្យួរទុក (មិនមានទិន្នន័យ)", "ប្រកាសខុស (ព្យួរទុក)"))</f>
        <v/>
      </c>
      <c r="L3034" s="418" t="inlineStr"/>
      <c r="M3034" s="418" t="inlineStr"/>
      <c r="N3034" s="455" t="n"/>
      <c r="O3034" s="455">
        <f>IF(W3034&lt;0,AI3034,I3034)</f>
        <v/>
      </c>
      <c r="P3034" s="455">
        <f>I3034-O3034</f>
        <v/>
      </c>
      <c r="Q3034" s="418" t="n"/>
      <c r="R3034" s="418" t="inlineStr">
        <is>
          <t>TIPP2226578</t>
        </is>
      </c>
      <c r="S3034" s="418" t="inlineStr">
        <is>
          <t>TIPP2226578</t>
        </is>
      </c>
      <c r="T3034" s="418">
        <f>R3034=S3034</f>
        <v/>
      </c>
      <c r="U3034" s="418">
        <f>AND(MONTH(F3034)=MONTH(Y3034), YEAR(F3034)=YEAR(Y3034))</f>
        <v/>
      </c>
      <c r="V3034" s="418">
        <f>AND(AC3034&lt;&gt;"", 'Company information'!D$4&lt;&gt;"", RIGHT(SUBSTITUTE(AC3034,"-",""),9)=RIGHT(SUBSTITUTE('Company information'!D$4,"-",""),9))</f>
        <v/>
      </c>
      <c r="W3034" s="418">
        <f>AI3034-I3034</f>
        <v/>
      </c>
      <c r="X3034" s="455" t="n"/>
      <c r="Y3034" s="419" t="n">
        <v>44896</v>
      </c>
      <c r="Z3034" s="418" t="inlineStr">
        <is>
          <t>TIPP2226578</t>
        </is>
      </c>
      <c r="AA3034" s="418" t="inlineStr"/>
      <c r="AB3034" s="418" t="inlineStr">
        <is>
          <t>បុគ្គលជាប់អាករ</t>
        </is>
      </c>
      <c r="AC3034" s="418" t="inlineStr">
        <is>
          <t>L001-100067123</t>
        </is>
      </c>
      <c r="AD3034" s="418" t="inlineStr">
        <is>
          <t>រីឡាយអេប៊ល សូស អ៊ិនដាសស្រ្ទៀល (ខេមបូឌា)</t>
        </is>
      </c>
      <c r="AE3034" s="455" t="n">
        <v>2262150</v>
      </c>
      <c r="AF3034" s="455" t="n">
        <v>2056500</v>
      </c>
      <c r="AG3034" s="455" t="n">
        <v>0</v>
      </c>
      <c r="AH3034" s="455" t="n">
        <v>0</v>
      </c>
      <c r="AI3034" s="455" t="n">
        <v>205650</v>
      </c>
      <c r="AJ3034" s="455" t="n">
        <v>0</v>
      </c>
      <c r="AK3034" s="455" t="n">
        <v>0</v>
      </c>
      <c r="AL3034" s="455" t="n">
        <v>0</v>
      </c>
      <c r="AM3034" s="455" t="n">
        <v>0</v>
      </c>
      <c r="AN3034" s="455" t="n">
        <v>0</v>
      </c>
      <c r="AO3034" s="455" t="n">
        <v>0</v>
      </c>
      <c r="AP3034" s="455" t="n">
        <v>0</v>
      </c>
      <c r="AQ3034" s="455" t="n">
        <v>0</v>
      </c>
      <c r="AR3034" s="418" t="inlineStr"/>
      <c r="AS3034" s="418" t="inlineStr">
        <is>
          <t>សេវា FTTX</t>
        </is>
      </c>
      <c r="AT3034" s="418" t="inlineStr">
        <is>
          <t>បានប្រកាសពន្ធ</t>
        </is>
      </c>
    </row>
    <row r="3035">
      <c r="A3035" s="417" t="n">
        <v>3026</v>
      </c>
      <c r="B3035" s="418" t="inlineStr">
        <is>
          <t>Bed Floor</t>
        </is>
      </c>
      <c r="C3035" s="418" t="inlineStr">
        <is>
          <t>ហុង អ៊ី ត្រាវែល ស៊ែវីស</t>
        </is>
      </c>
      <c r="D3035" s="418" t="inlineStr">
        <is>
          <t>K002-100102573</t>
        </is>
      </c>
      <c r="E3035" s="418" t="inlineStr">
        <is>
          <t>000278</t>
        </is>
      </c>
      <c r="F3035" s="419" t="n">
        <v>44908</v>
      </c>
      <c r="G3035" s="420" t="n">
        <v>285715</v>
      </c>
      <c r="H3035" s="418" t="n"/>
      <c r="I3035" s="455" t="n">
        <v>285715</v>
      </c>
      <c r="J3035" s="418">
        <f>IF(L3035&lt;&gt;"",L3035,K3035)</f>
        <v/>
      </c>
      <c r="K3035" s="418">
        <f>IF(AND(T3035=TRUE, U3035=TRUE, V3035=TRUE), IF(W3035&lt;-0.05, "អនុញ្ញាត (អ្នកផ្គត់ផ្គង់ប្រកាសខ្វះ)", "បានប្រកាស (អនុញ្ញាត)"), IF(AND(T3035=FALSE, U3035=FALSE, V3035=FALSE), "ព្យួរទុក (មិនមានទិន្នន័យ)", "ប្រកាសខុស (ព្យួរទុក)"))</f>
        <v/>
      </c>
      <c r="L3035" s="418" t="inlineStr"/>
      <c r="M3035" s="418" t="inlineStr"/>
      <c r="N3035" s="455" t="n"/>
      <c r="O3035" s="455">
        <f>IF(W3035&lt;0,AI3035,I3035)</f>
        <v/>
      </c>
      <c r="P3035" s="455">
        <f>I3035-O3035</f>
        <v/>
      </c>
      <c r="Q3035" s="418" t="n"/>
      <c r="R3035" s="418" t="inlineStr">
        <is>
          <t>000278</t>
        </is>
      </c>
      <c r="S3035" s="418" t="inlineStr">
        <is>
          <t>000278</t>
        </is>
      </c>
      <c r="T3035" s="418">
        <f>R3035=S3035</f>
        <v/>
      </c>
      <c r="U3035" s="418">
        <f>AND(MONTH(F3035)=MONTH(Y3035), YEAR(F3035)=YEAR(Y3035))</f>
        <v/>
      </c>
      <c r="V3035" s="418">
        <f>AND(AC3035&lt;&gt;"", 'Company information'!D$4&lt;&gt;"", RIGHT(SUBSTITUTE(AC3035,"-",""),9)=RIGHT(SUBSTITUTE('Company information'!D$4,"-",""),9))</f>
        <v/>
      </c>
      <c r="W3035" s="418">
        <f>AI3035-I3035</f>
        <v/>
      </c>
      <c r="X3035" s="455" t="n"/>
      <c r="Y3035" s="419" t="n">
        <v>44908</v>
      </c>
      <c r="Z3035" s="418" t="inlineStr">
        <is>
          <t>000278</t>
        </is>
      </c>
      <c r="AA3035" s="418" t="inlineStr"/>
      <c r="AB3035" s="418" t="inlineStr">
        <is>
          <t>បុគ្គលជាប់អាករ</t>
        </is>
      </c>
      <c r="AC3035" s="418" t="inlineStr">
        <is>
          <t>L001-100067123</t>
        </is>
      </c>
      <c r="AD3035" s="418" t="inlineStr">
        <is>
          <t>រីឡាយអេប៊ល សូស អ៊ិនដាសស្រ្ទៀល (ខេមបូឌា)</t>
        </is>
      </c>
      <c r="AE3035" s="455" t="n">
        <v>3142860</v>
      </c>
      <c r="AF3035" s="455" t="n">
        <v>2857145</v>
      </c>
      <c r="AG3035" s="455" t="n">
        <v>0</v>
      </c>
      <c r="AH3035" s="455" t="n">
        <v>0</v>
      </c>
      <c r="AI3035" s="455" t="n">
        <v>285715</v>
      </c>
      <c r="AJ3035" s="455" t="n">
        <v>0</v>
      </c>
      <c r="AK3035" s="455" t="n">
        <v>0</v>
      </c>
      <c r="AL3035" s="455" t="n">
        <v>0</v>
      </c>
      <c r="AM3035" s="455" t="n">
        <v>0</v>
      </c>
      <c r="AN3035" s="455" t="n">
        <v>0</v>
      </c>
      <c r="AO3035" s="455" t="n">
        <v>0</v>
      </c>
      <c r="AP3035" s="455" t="n">
        <v>0</v>
      </c>
      <c r="AQ3035" s="455" t="n">
        <v>0</v>
      </c>
      <c r="AR3035" s="418" t="inlineStr"/>
      <c r="AS3035" s="418" t="inlineStr">
        <is>
          <t>Ticket</t>
        </is>
      </c>
      <c r="AT3035" s="418" t="inlineStr">
        <is>
          <t>បានប្រកាសពន្ធ</t>
        </is>
      </c>
    </row>
    <row r="3036">
      <c r="A3036" s="417" t="n">
        <v>3027</v>
      </c>
      <c r="B3036" s="418" t="inlineStr">
        <is>
          <t>Diesel</t>
        </is>
      </c>
      <c r="C3036" s="418" t="inlineStr">
        <is>
          <t>ហុង អ៊ី ត្រាវែល ស៊ែវីស</t>
        </is>
      </c>
      <c r="D3036" s="418" t="inlineStr">
        <is>
          <t>K002-100102573</t>
        </is>
      </c>
      <c r="E3036" s="418" t="inlineStr">
        <is>
          <t>000275</t>
        </is>
      </c>
      <c r="F3036" s="419" t="n">
        <v>44785</v>
      </c>
      <c r="G3036" s="420" t="n">
        <v>712627</v>
      </c>
      <c r="H3036" s="418" t="n"/>
      <c r="I3036" s="455" t="n">
        <v>712627</v>
      </c>
      <c r="J3036" s="418">
        <f>IF(L3036&lt;&gt;"",L3036,K3036)</f>
        <v/>
      </c>
      <c r="K3036" s="418">
        <f>IF(AND(T3036=TRUE, U3036=TRUE, V3036=TRUE), IF(W3036&lt;-0.05, "អនុញ្ញាត (អ្នកផ្គត់ផ្គង់ប្រកាសខ្វះ)", "បានប្រកាស (អនុញ្ញាត)"), IF(AND(T3036=FALSE, U3036=FALSE, V3036=FALSE), "ព្យួរទុក (មិនមានទិន្នន័យ)", "ប្រកាសខុស (ព្យួរទុក)"))</f>
        <v/>
      </c>
      <c r="L3036" s="418" t="inlineStr"/>
      <c r="M3036" s="418" t="inlineStr"/>
      <c r="N3036" s="455" t="n"/>
      <c r="O3036" s="455">
        <f>IF(W3036&lt;0,AI3036,I3036)</f>
        <v/>
      </c>
      <c r="P3036" s="455">
        <f>I3036-O3036</f>
        <v/>
      </c>
      <c r="Q3036" s="418" t="n"/>
      <c r="R3036" s="418" t="inlineStr">
        <is>
          <t>000275</t>
        </is>
      </c>
      <c r="S3036" s="418" t="inlineStr">
        <is>
          <t>000275</t>
        </is>
      </c>
      <c r="T3036" s="418">
        <f>R3036=S3036</f>
        <v/>
      </c>
      <c r="U3036" s="418">
        <f>AND(MONTH(F3036)=MONTH(Y3036), YEAR(F3036)=YEAR(Y3036))</f>
        <v/>
      </c>
      <c r="V3036" s="418">
        <f>AND(AC3036&lt;&gt;"", 'Company information'!D$4&lt;&gt;"", RIGHT(SUBSTITUTE(AC3036,"-",""),9)=RIGHT(SUBSTITUTE('Company information'!D$4,"-",""),9))</f>
        <v/>
      </c>
      <c r="W3036" s="418">
        <f>AI3036-I3036</f>
        <v/>
      </c>
      <c r="X3036" s="455" t="n"/>
      <c r="Y3036" s="419" t="n">
        <v>44903</v>
      </c>
      <c r="Z3036" s="418" t="inlineStr">
        <is>
          <t>000275</t>
        </is>
      </c>
      <c r="AA3036" s="418" t="inlineStr"/>
      <c r="AB3036" s="418" t="inlineStr">
        <is>
          <t>បុគ្គលជាប់អាករ</t>
        </is>
      </c>
      <c r="AC3036" s="418" t="inlineStr">
        <is>
          <t>L001-100067123</t>
        </is>
      </c>
      <c r="AD3036" s="418" t="inlineStr">
        <is>
          <t>រីឡាយអេប៊ល សូស អ៊ិនដាសស្រ្ទៀល (ខេមបូឌា)</t>
        </is>
      </c>
      <c r="AE3036" s="455" t="n">
        <v>7838899</v>
      </c>
      <c r="AF3036" s="455" t="n">
        <v>7126272</v>
      </c>
      <c r="AG3036" s="455" t="n">
        <v>0</v>
      </c>
      <c r="AH3036" s="455" t="n">
        <v>0</v>
      </c>
      <c r="AI3036" s="455" t="n">
        <v>712627</v>
      </c>
      <c r="AJ3036" s="455" t="n">
        <v>0</v>
      </c>
      <c r="AK3036" s="455" t="n">
        <v>0</v>
      </c>
      <c r="AL3036" s="455" t="n">
        <v>0</v>
      </c>
      <c r="AM3036" s="455" t="n">
        <v>0</v>
      </c>
      <c r="AN3036" s="455" t="n">
        <v>0</v>
      </c>
      <c r="AO3036" s="455" t="n">
        <v>0</v>
      </c>
      <c r="AP3036" s="455" t="n">
        <v>0</v>
      </c>
      <c r="AQ3036" s="455" t="n">
        <v>0</v>
      </c>
      <c r="AR3036" s="418" t="inlineStr"/>
      <c r="AS3036" s="418" t="inlineStr">
        <is>
          <t>Visa</t>
        </is>
      </c>
      <c r="AT3036" s="418" t="inlineStr">
        <is>
          <t>បានប្រកាសពន្ធ</t>
        </is>
      </c>
    </row>
    <row r="3037">
      <c r="A3037" s="417" t="n">
        <v>3028</v>
      </c>
      <c r="B3037" s="418" t="inlineStr">
        <is>
          <t>Diesel</t>
        </is>
      </c>
      <c r="C3037" s="418" t="inlineStr">
        <is>
          <t>ហុង អ៊ី ត្រាវែល ស៊ែវីស</t>
        </is>
      </c>
      <c r="D3037" s="418" t="inlineStr">
        <is>
          <t>K002-100102573</t>
        </is>
      </c>
      <c r="E3037" s="418" t="inlineStr">
        <is>
          <t>000276</t>
        </is>
      </c>
      <c r="F3037" s="419" t="n">
        <v>44907</v>
      </c>
      <c r="G3037" s="420" t="n">
        <v>286410</v>
      </c>
      <c r="H3037" s="418" t="n"/>
      <c r="I3037" s="455" t="n">
        <v>286410</v>
      </c>
      <c r="J3037" s="418">
        <f>IF(L3037&lt;&gt;"",L3037,K3037)</f>
        <v/>
      </c>
      <c r="K3037" s="418">
        <f>IF(AND(T3037=TRUE, U3037=TRUE, V3037=TRUE), IF(W3037&lt;-0.05, "អនុញ្ញាត (អ្នកផ្គត់ផ្គង់ប្រកាសខ្វះ)", "បានប្រកាស (អនុញ្ញាត)"), IF(AND(T3037=FALSE, U3037=FALSE, V3037=FALSE), "ព្យួរទុក (មិនមានទិន្នន័យ)", "ប្រកាសខុស (ព្យួរទុក)"))</f>
        <v/>
      </c>
      <c r="L3037" s="418" t="inlineStr"/>
      <c r="M3037" s="418" t="inlineStr"/>
      <c r="N3037" s="455" t="n"/>
      <c r="O3037" s="455">
        <f>IF(W3037&lt;0,AI3037,I3037)</f>
        <v/>
      </c>
      <c r="P3037" s="455">
        <f>I3037-O3037</f>
        <v/>
      </c>
      <c r="Q3037" s="418" t="n"/>
      <c r="R3037" s="418" t="inlineStr">
        <is>
          <t>000276</t>
        </is>
      </c>
      <c r="S3037" s="418" t="inlineStr">
        <is>
          <t>000276</t>
        </is>
      </c>
      <c r="T3037" s="418">
        <f>R3037=S3037</f>
        <v/>
      </c>
      <c r="U3037" s="418">
        <f>AND(MONTH(F3037)=MONTH(Y3037), YEAR(F3037)=YEAR(Y3037))</f>
        <v/>
      </c>
      <c r="V3037" s="418">
        <f>AND(AC3037&lt;&gt;"", 'Company information'!D$4&lt;&gt;"", RIGHT(SUBSTITUTE(AC3037,"-",""),9)=RIGHT(SUBSTITUTE('Company information'!D$4,"-",""),9))</f>
        <v/>
      </c>
      <c r="W3037" s="418">
        <f>AI3037-I3037</f>
        <v/>
      </c>
      <c r="X3037" s="455" t="n"/>
      <c r="Y3037" s="419" t="n">
        <v>44907</v>
      </c>
      <c r="Z3037" s="418" t="inlineStr">
        <is>
          <t>000276</t>
        </is>
      </c>
      <c r="AA3037" s="418" t="inlineStr"/>
      <c r="AB3037" s="418" t="inlineStr">
        <is>
          <t>បុគ្គលជាប់អាករ</t>
        </is>
      </c>
      <c r="AC3037" s="418" t="inlineStr">
        <is>
          <t>L001-100067123</t>
        </is>
      </c>
      <c r="AD3037" s="418" t="inlineStr">
        <is>
          <t>រីឡាយអេប៊ល សូស អ៊ិនដាសស្រ្ទៀល (ខេមបូឌា)</t>
        </is>
      </c>
      <c r="AE3037" s="455" t="n">
        <v>3150505</v>
      </c>
      <c r="AF3037" s="455" t="n">
        <v>2864095</v>
      </c>
      <c r="AG3037" s="455" t="n">
        <v>0</v>
      </c>
      <c r="AH3037" s="455" t="n">
        <v>0</v>
      </c>
      <c r="AI3037" s="455" t="n">
        <v>286410</v>
      </c>
      <c r="AJ3037" s="455" t="n">
        <v>0</v>
      </c>
      <c r="AK3037" s="455" t="n">
        <v>0</v>
      </c>
      <c r="AL3037" s="455" t="n">
        <v>0</v>
      </c>
      <c r="AM3037" s="455" t="n">
        <v>0</v>
      </c>
      <c r="AN3037" s="455" t="n">
        <v>0</v>
      </c>
      <c r="AO3037" s="455" t="n">
        <v>0</v>
      </c>
      <c r="AP3037" s="455" t="n">
        <v>0</v>
      </c>
      <c r="AQ3037" s="455" t="n">
        <v>0</v>
      </c>
      <c r="AR3037" s="418" t="inlineStr"/>
      <c r="AS3037" s="418" t="inlineStr">
        <is>
          <t>Ticket</t>
        </is>
      </c>
      <c r="AT3037" s="418" t="inlineStr">
        <is>
          <t>បានប្រកាសពន្ធ</t>
        </is>
      </c>
    </row>
    <row r="3038">
      <c r="A3038" s="417" t="n">
        <v>3029</v>
      </c>
      <c r="B3038" s="418" t="inlineStr">
        <is>
          <t>Diesel</t>
        </is>
      </c>
      <c r="C3038" s="418" t="inlineStr">
        <is>
          <t>ឃឺន + ណាហ្គែល</t>
        </is>
      </c>
      <c r="D3038" s="418" t="inlineStr">
        <is>
          <t>L001-100045189</t>
        </is>
      </c>
      <c r="E3038" s="418" t="inlineStr">
        <is>
          <t>PTI2225256</t>
        </is>
      </c>
      <c r="F3038" s="419" t="n">
        <v>44693</v>
      </c>
      <c r="G3038" s="420" t="n">
        <v>57172</v>
      </c>
      <c r="H3038" s="418" t="n"/>
      <c r="I3038" s="455" t="n">
        <v>57172</v>
      </c>
      <c r="J3038" s="418">
        <f>IF(L3038&lt;&gt;"",L3038,K3038)</f>
        <v/>
      </c>
      <c r="K3038" s="418">
        <f>IF(AND(T3038=TRUE, U3038=TRUE, V3038=TRUE), IF(W3038&lt;-0.05, "អនុញ្ញាត (អ្នកផ្គត់ផ្គង់ប្រកាសខ្វះ)", "បានប្រកាស (អនុញ្ញាត)"), IF(AND(T3038=FALSE, U3038=FALSE, V3038=FALSE), "ព្យួរទុក (មិនមានទិន្នន័យ)", "ប្រកាសខុស (ព្យួរទុក)"))</f>
        <v/>
      </c>
      <c r="L3038" s="418" t="inlineStr"/>
      <c r="M3038" s="418" t="inlineStr"/>
      <c r="N3038" s="455" t="n"/>
      <c r="O3038" s="455">
        <f>IF(W3038&lt;0,AI3038,I3038)</f>
        <v/>
      </c>
      <c r="P3038" s="455">
        <f>I3038-O3038</f>
        <v/>
      </c>
      <c r="Q3038" s="418" t="n"/>
      <c r="R3038" s="418" t="inlineStr">
        <is>
          <t>PTI2225256</t>
        </is>
      </c>
      <c r="S3038" s="418" t="inlineStr">
        <is>
          <t>PTI2225256</t>
        </is>
      </c>
      <c r="T3038" s="418">
        <f>R3038=S3038</f>
        <v/>
      </c>
      <c r="U3038" s="418">
        <f>AND(MONTH(F3038)=MONTH(Y3038), YEAR(F3038)=YEAR(Y3038))</f>
        <v/>
      </c>
      <c r="V3038" s="418">
        <f>AND(AC3038&lt;&gt;"", 'Company information'!D$4&lt;&gt;"", RIGHT(SUBSTITUTE(AC3038,"-",""),9)=RIGHT(SUBSTITUTE('Company information'!D$4,"-",""),9))</f>
        <v/>
      </c>
      <c r="W3038" s="418">
        <f>AI3038-I3038</f>
        <v/>
      </c>
      <c r="X3038" s="455" t="n"/>
      <c r="Y3038" s="419" t="n">
        <v>44900</v>
      </c>
      <c r="Z3038" s="418" t="inlineStr">
        <is>
          <t>PTI2225256</t>
        </is>
      </c>
      <c r="AA3038" s="418" t="inlineStr"/>
      <c r="AB3038" s="418" t="inlineStr">
        <is>
          <t>បុគ្គលជាប់អាករ</t>
        </is>
      </c>
      <c r="AC3038" s="418" t="inlineStr">
        <is>
          <t>L001-100067123</t>
        </is>
      </c>
      <c r="AD3038" s="418" t="inlineStr">
        <is>
          <t>រីឡាយអេប៊ល សូស អ៊ិនដាសស្រ្ទៀល (ខេមបូឌា)</t>
        </is>
      </c>
      <c r="AE3038" s="455" t="n">
        <v>644299</v>
      </c>
      <c r="AF3038" s="455" t="n">
        <v>571722</v>
      </c>
      <c r="AG3038" s="455" t="n">
        <v>15405</v>
      </c>
      <c r="AH3038" s="455" t="n">
        <v>0</v>
      </c>
      <c r="AI3038" s="455" t="n">
        <v>57172</v>
      </c>
      <c r="AJ3038" s="455" t="n">
        <v>0</v>
      </c>
      <c r="AK3038" s="455" t="n">
        <v>0</v>
      </c>
      <c r="AL3038" s="455" t="n">
        <v>0</v>
      </c>
      <c r="AM3038" s="455" t="n">
        <v>0</v>
      </c>
      <c r="AN3038" s="455" t="n">
        <v>0</v>
      </c>
      <c r="AO3038" s="455" t="n">
        <v>0</v>
      </c>
      <c r="AP3038" s="455" t="n">
        <v>0</v>
      </c>
      <c r="AQ3038" s="455" t="n">
        <v>0</v>
      </c>
      <c r="AR3038" s="418" t="inlineStr"/>
      <c r="AS3038" s="418" t="inlineStr">
        <is>
          <t>ថ្លៃដឹកជញ្ជូន និងសេវា</t>
        </is>
      </c>
      <c r="AT3038" s="418" t="inlineStr">
        <is>
          <t>បានប្រកាសពន្ធ</t>
        </is>
      </c>
    </row>
    <row r="3039">
      <c r="A3039" s="417" t="n">
        <v>3030</v>
      </c>
      <c r="B3039" s="418" t="inlineStr">
        <is>
          <t>Lunch for Buyer LC</t>
        </is>
      </c>
      <c r="C3039" s="418" t="inlineStr">
        <is>
          <t>ឃឺន + ណាហ្គែល</t>
        </is>
      </c>
      <c r="D3039" s="418" t="inlineStr">
        <is>
          <t>L001-100045189</t>
        </is>
      </c>
      <c r="E3039" s="418" t="inlineStr">
        <is>
          <t>PTI2225257</t>
        </is>
      </c>
      <c r="F3039" s="419" t="n">
        <v>44693</v>
      </c>
      <c r="G3039" s="420" t="n">
        <v>55357</v>
      </c>
      <c r="H3039" s="418" t="n"/>
      <c r="I3039" s="455" t="n">
        <v>55357</v>
      </c>
      <c r="J3039" s="418">
        <f>IF(L3039&lt;&gt;"",L3039,K3039)</f>
        <v/>
      </c>
      <c r="K3039" s="418">
        <f>IF(AND(T3039=TRUE, U3039=TRUE, V3039=TRUE), IF(W3039&lt;-0.05, "អនុញ្ញាត (អ្នកផ្គត់ផ្គង់ប្រកាសខ្វះ)", "បានប្រកាស (អនុញ្ញាត)"), IF(AND(T3039=FALSE, U3039=FALSE, V3039=FALSE), "ព្យួរទុក (មិនមានទិន្នន័យ)", "ប្រកាសខុស (ព្យួរទុក)"))</f>
        <v/>
      </c>
      <c r="L3039" s="418" t="inlineStr"/>
      <c r="M3039" s="418" t="inlineStr"/>
      <c r="N3039" s="455" t="n"/>
      <c r="O3039" s="455">
        <f>IF(W3039&lt;0,AI3039,I3039)</f>
        <v/>
      </c>
      <c r="P3039" s="455">
        <f>I3039-O3039</f>
        <v/>
      </c>
      <c r="Q3039" s="418" t="n"/>
      <c r="R3039" s="418" t="inlineStr">
        <is>
          <t>PTI2225257</t>
        </is>
      </c>
      <c r="S3039" s="418" t="inlineStr">
        <is>
          <t>PTI2225257</t>
        </is>
      </c>
      <c r="T3039" s="418">
        <f>R3039=S3039</f>
        <v/>
      </c>
      <c r="U3039" s="418">
        <f>AND(MONTH(F3039)=MONTH(Y3039), YEAR(F3039)=YEAR(Y3039))</f>
        <v/>
      </c>
      <c r="V3039" s="418">
        <f>AND(AC3039&lt;&gt;"", 'Company information'!D$4&lt;&gt;"", RIGHT(SUBSTITUTE(AC3039,"-",""),9)=RIGHT(SUBSTITUTE('Company information'!D$4,"-",""),9))</f>
        <v/>
      </c>
      <c r="W3039" s="418">
        <f>AI3039-I3039</f>
        <v/>
      </c>
      <c r="X3039" s="455" t="n"/>
      <c r="Y3039" s="419" t="n">
        <v>44900</v>
      </c>
      <c r="Z3039" s="418" t="inlineStr">
        <is>
          <t>PTI2225257</t>
        </is>
      </c>
      <c r="AA3039" s="418" t="inlineStr"/>
      <c r="AB3039" s="418" t="inlineStr">
        <is>
          <t>បុគ្គលជាប់អាករ</t>
        </is>
      </c>
      <c r="AC3039" s="418" t="inlineStr">
        <is>
          <t>L001-100067123</t>
        </is>
      </c>
      <c r="AD3039" s="418" t="inlineStr">
        <is>
          <t>រីឡាយអេប៊ល សូស អ៊ិនដាសស្រ្ទៀល (ខេមបូឌា)</t>
        </is>
      </c>
      <c r="AE3039" s="455" t="n">
        <v>624334</v>
      </c>
      <c r="AF3039" s="455" t="n">
        <v>553572</v>
      </c>
      <c r="AG3039" s="455" t="n">
        <v>15405</v>
      </c>
      <c r="AH3039" s="455" t="n">
        <v>0</v>
      </c>
      <c r="AI3039" s="455" t="n">
        <v>55357</v>
      </c>
      <c r="AJ3039" s="455" t="n">
        <v>0</v>
      </c>
      <c r="AK3039" s="455" t="n">
        <v>0</v>
      </c>
      <c r="AL3039" s="455" t="n">
        <v>0</v>
      </c>
      <c r="AM3039" s="455" t="n">
        <v>0</v>
      </c>
      <c r="AN3039" s="455" t="n">
        <v>0</v>
      </c>
      <c r="AO3039" s="455" t="n">
        <v>0</v>
      </c>
      <c r="AP3039" s="455" t="n">
        <v>0</v>
      </c>
      <c r="AQ3039" s="455" t="n">
        <v>0</v>
      </c>
      <c r="AR3039" s="418" t="inlineStr"/>
      <c r="AS3039" s="418" t="inlineStr">
        <is>
          <t>ថ្លៃដឹកជញ្ជូន និងសេវា</t>
        </is>
      </c>
      <c r="AT3039" s="418" t="inlineStr">
        <is>
          <t>បានប្រកាសពន្ធ</t>
        </is>
      </c>
    </row>
    <row r="3040">
      <c r="A3040" s="417" t="n">
        <v>3031</v>
      </c>
      <c r="B3040" s="418" t="inlineStr">
        <is>
          <t>Construction Material</t>
        </is>
      </c>
      <c r="C3040" s="418" t="inlineStr">
        <is>
          <t>ឃឺន + ណាហ្គែល</t>
        </is>
      </c>
      <c r="D3040" s="418" t="inlineStr">
        <is>
          <t>L001-100045189</t>
        </is>
      </c>
      <c r="E3040" s="418" t="inlineStr">
        <is>
          <t>PTI2225255</t>
        </is>
      </c>
      <c r="F3040" s="419" t="n">
        <v>44693</v>
      </c>
      <c r="G3040" s="420" t="n">
        <v>74418</v>
      </c>
      <c r="H3040" s="418" t="n"/>
      <c r="I3040" s="455" t="n">
        <v>74418</v>
      </c>
      <c r="J3040" s="418">
        <f>IF(L3040&lt;&gt;"",L3040,K3040)</f>
        <v/>
      </c>
      <c r="K3040" s="418">
        <f>IF(AND(T3040=TRUE, U3040=TRUE, V3040=TRUE), IF(W3040&lt;-0.05, "អនុញ្ញាត (អ្នកផ្គត់ផ្គង់ប្រកាសខ្វះ)", "បានប្រកាស (អនុញ្ញាត)"), IF(AND(T3040=FALSE, U3040=FALSE, V3040=FALSE), "ព្យួរទុក (មិនមានទិន្នន័យ)", "ប្រកាសខុស (ព្យួរទុក)"))</f>
        <v/>
      </c>
      <c r="L3040" s="418" t="inlineStr"/>
      <c r="M3040" s="418" t="inlineStr"/>
      <c r="N3040" s="455" t="n"/>
      <c r="O3040" s="455">
        <f>IF(W3040&lt;0,AI3040,I3040)</f>
        <v/>
      </c>
      <c r="P3040" s="455">
        <f>I3040-O3040</f>
        <v/>
      </c>
      <c r="Q3040" s="418" t="n"/>
      <c r="R3040" s="418" t="inlineStr">
        <is>
          <t>PTI2225255</t>
        </is>
      </c>
      <c r="S3040" s="418" t="inlineStr">
        <is>
          <t>PTI2225255</t>
        </is>
      </c>
      <c r="T3040" s="418">
        <f>R3040=S3040</f>
        <v/>
      </c>
      <c r="U3040" s="418">
        <f>AND(MONTH(F3040)=MONTH(Y3040), YEAR(F3040)=YEAR(Y3040))</f>
        <v/>
      </c>
      <c r="V3040" s="418">
        <f>AND(AC3040&lt;&gt;"", 'Company information'!D$4&lt;&gt;"", RIGHT(SUBSTITUTE(AC3040,"-",""),9)=RIGHT(SUBSTITUTE('Company information'!D$4,"-",""),9))</f>
        <v/>
      </c>
      <c r="W3040" s="418">
        <f>AI3040-I3040</f>
        <v/>
      </c>
      <c r="X3040" s="455" t="n"/>
      <c r="Y3040" s="419" t="n">
        <v>44900</v>
      </c>
      <c r="Z3040" s="418" t="inlineStr">
        <is>
          <t>PTI2225255</t>
        </is>
      </c>
      <c r="AA3040" s="418" t="inlineStr"/>
      <c r="AB3040" s="418" t="inlineStr">
        <is>
          <t>បុគ្គលជាប់អាករ</t>
        </is>
      </c>
      <c r="AC3040" s="418" t="inlineStr">
        <is>
          <t>L001-100067123</t>
        </is>
      </c>
      <c r="AD3040" s="418" t="inlineStr">
        <is>
          <t>រីឡាយអេប៊ល សូស អ៊ិនដាសស្រ្ទៀល (ខេមបូឌា)</t>
        </is>
      </c>
      <c r="AE3040" s="455" t="n">
        <v>834006</v>
      </c>
      <c r="AF3040" s="455" t="n">
        <v>744183</v>
      </c>
      <c r="AG3040" s="455" t="n">
        <v>15405</v>
      </c>
      <c r="AH3040" s="455" t="n">
        <v>0</v>
      </c>
      <c r="AI3040" s="455" t="n">
        <v>74418</v>
      </c>
      <c r="AJ3040" s="455" t="n">
        <v>0</v>
      </c>
      <c r="AK3040" s="455" t="n">
        <v>0</v>
      </c>
      <c r="AL3040" s="455" t="n">
        <v>0</v>
      </c>
      <c r="AM3040" s="455" t="n">
        <v>0</v>
      </c>
      <c r="AN3040" s="455" t="n">
        <v>0</v>
      </c>
      <c r="AO3040" s="455" t="n">
        <v>0</v>
      </c>
      <c r="AP3040" s="455" t="n">
        <v>0</v>
      </c>
      <c r="AQ3040" s="455" t="n">
        <v>0</v>
      </c>
      <c r="AR3040" s="418" t="inlineStr"/>
      <c r="AS3040" s="418" t="inlineStr">
        <is>
          <t>ថ្លៃដឹកជញ្ជូន និងសេវា</t>
        </is>
      </c>
      <c r="AT3040" s="418" t="inlineStr">
        <is>
          <t>បានប្រកាសពន្ធ</t>
        </is>
      </c>
    </row>
    <row r="3041">
      <c r="A3041" s="417" t="n">
        <v>3032</v>
      </c>
      <c r="B3041" s="418" t="inlineStr">
        <is>
          <t>Motor Water</t>
        </is>
      </c>
      <c r="C3041" s="418" t="inlineStr">
        <is>
          <t>ឃឺន + ណាហ្គែល</t>
        </is>
      </c>
      <c r="D3041" s="418" t="inlineStr">
        <is>
          <t>L001-100045189</t>
        </is>
      </c>
      <c r="E3041" s="418" t="inlineStr">
        <is>
          <t>PTI2225254</t>
        </is>
      </c>
      <c r="F3041" s="419" t="n">
        <v>44693</v>
      </c>
      <c r="G3041" s="420" t="n">
        <v>55357</v>
      </c>
      <c r="H3041" s="418" t="n"/>
      <c r="I3041" s="455" t="n">
        <v>55357</v>
      </c>
      <c r="J3041" s="418">
        <f>IF(L3041&lt;&gt;"",L3041,K3041)</f>
        <v/>
      </c>
      <c r="K3041" s="418">
        <f>IF(AND(T3041=TRUE, U3041=TRUE, V3041=TRUE), IF(W3041&lt;-0.05, "អនុញ្ញាត (អ្នកផ្គត់ផ្គង់ប្រកាសខ្វះ)", "បានប្រកាស (អនុញ្ញាត)"), IF(AND(T3041=FALSE, U3041=FALSE, V3041=FALSE), "ព្យួរទុក (មិនមានទិន្នន័យ)", "ប្រកាសខុស (ព្យួរទុក)"))</f>
        <v/>
      </c>
      <c r="L3041" s="418" t="inlineStr"/>
      <c r="M3041" s="418" t="inlineStr"/>
      <c r="N3041" s="455" t="n"/>
      <c r="O3041" s="455">
        <f>IF(W3041&lt;0,AI3041,I3041)</f>
        <v/>
      </c>
      <c r="P3041" s="455">
        <f>I3041-O3041</f>
        <v/>
      </c>
      <c r="Q3041" s="418" t="n"/>
      <c r="R3041" s="418" t="inlineStr">
        <is>
          <t>PTI2225254</t>
        </is>
      </c>
      <c r="S3041" s="418" t="inlineStr">
        <is>
          <t>PTI2225254</t>
        </is>
      </c>
      <c r="T3041" s="418">
        <f>R3041=S3041</f>
        <v/>
      </c>
      <c r="U3041" s="418">
        <f>AND(MONTH(F3041)=MONTH(Y3041), YEAR(F3041)=YEAR(Y3041))</f>
        <v/>
      </c>
      <c r="V3041" s="418">
        <f>AND(AC3041&lt;&gt;"", 'Company information'!D$4&lt;&gt;"", RIGHT(SUBSTITUTE(AC3041,"-",""),9)=RIGHT(SUBSTITUTE('Company information'!D$4,"-",""),9))</f>
        <v/>
      </c>
      <c r="W3041" s="418">
        <f>AI3041-I3041</f>
        <v/>
      </c>
      <c r="X3041" s="455" t="n"/>
      <c r="Y3041" s="419" t="n">
        <v>44900</v>
      </c>
      <c r="Z3041" s="418" t="inlineStr">
        <is>
          <t>PTI2225254</t>
        </is>
      </c>
      <c r="AA3041" s="418" t="inlineStr"/>
      <c r="AB3041" s="418" t="inlineStr">
        <is>
          <t>បុគ្គលជាប់អាករ</t>
        </is>
      </c>
      <c r="AC3041" s="418" t="inlineStr">
        <is>
          <t>L001-100067123</t>
        </is>
      </c>
      <c r="AD3041" s="418" t="inlineStr">
        <is>
          <t>រីឡាយអេប៊ល សូស អ៊ិនដាសស្រ្ទៀល (ខេមបូឌា)</t>
        </is>
      </c>
      <c r="AE3041" s="455" t="n">
        <v>624334</v>
      </c>
      <c r="AF3041" s="455" t="n">
        <v>553572</v>
      </c>
      <c r="AG3041" s="455" t="n">
        <v>15405</v>
      </c>
      <c r="AH3041" s="455" t="n">
        <v>0</v>
      </c>
      <c r="AI3041" s="455" t="n">
        <v>55357</v>
      </c>
      <c r="AJ3041" s="455" t="n">
        <v>0</v>
      </c>
      <c r="AK3041" s="455" t="n">
        <v>0</v>
      </c>
      <c r="AL3041" s="455" t="n">
        <v>0</v>
      </c>
      <c r="AM3041" s="455" t="n">
        <v>0</v>
      </c>
      <c r="AN3041" s="455" t="n">
        <v>0</v>
      </c>
      <c r="AO3041" s="455" t="n">
        <v>0</v>
      </c>
      <c r="AP3041" s="455" t="n">
        <v>0</v>
      </c>
      <c r="AQ3041" s="455" t="n">
        <v>0</v>
      </c>
      <c r="AR3041" s="418" t="inlineStr"/>
      <c r="AS3041" s="418" t="inlineStr">
        <is>
          <t>ថ្លៃដឹកជញ្ជូន និងសេវា</t>
        </is>
      </c>
      <c r="AT3041" s="418" t="inlineStr">
        <is>
          <t>បានប្រកាសពន្ធ</t>
        </is>
      </c>
    </row>
    <row r="3042">
      <c r="A3042" s="417" t="n">
        <v>3033</v>
      </c>
      <c r="B3042" s="418" t="inlineStr">
        <is>
          <t>Handwash</t>
        </is>
      </c>
      <c r="C3042" s="418" t="inlineStr">
        <is>
          <t>ឃឺន + ណាហ្គែល</t>
        </is>
      </c>
      <c r="D3042" s="418" t="inlineStr">
        <is>
          <t>L001-100045189</t>
        </is>
      </c>
      <c r="E3042" s="418" t="inlineStr">
        <is>
          <t>PTI2225246</t>
        </is>
      </c>
      <c r="F3042" s="419" t="n">
        <v>44693</v>
      </c>
      <c r="G3042" s="420" t="n">
        <v>41573</v>
      </c>
      <c r="H3042" s="418" t="n"/>
      <c r="I3042" s="455" t="n">
        <v>41573</v>
      </c>
      <c r="J3042" s="418">
        <f>IF(L3042&lt;&gt;"",L3042,K3042)</f>
        <v/>
      </c>
      <c r="K3042" s="418">
        <f>IF(AND(T3042=TRUE, U3042=TRUE, V3042=TRUE), IF(W3042&lt;-0.05, "អនុញ្ញាត (អ្នកផ្គត់ផ្គង់ប្រកាសខ្វះ)", "បានប្រកាស (អនុញ្ញាត)"), IF(AND(T3042=FALSE, U3042=FALSE, V3042=FALSE), "ព្យួរទុក (មិនមានទិន្នន័យ)", "ប្រកាសខុស (ព្យួរទុក)"))</f>
        <v/>
      </c>
      <c r="L3042" s="418" t="inlineStr"/>
      <c r="M3042" s="418" t="inlineStr"/>
      <c r="N3042" s="455" t="n"/>
      <c r="O3042" s="455">
        <f>IF(W3042&lt;0,AI3042,I3042)</f>
        <v/>
      </c>
      <c r="P3042" s="455">
        <f>I3042-O3042</f>
        <v/>
      </c>
      <c r="Q3042" s="418" t="n"/>
      <c r="R3042" s="418" t="inlineStr">
        <is>
          <t>PTI2225246</t>
        </is>
      </c>
      <c r="S3042" s="418" t="inlineStr">
        <is>
          <t>PTI2225246</t>
        </is>
      </c>
      <c r="T3042" s="418">
        <f>R3042=S3042</f>
        <v/>
      </c>
      <c r="U3042" s="418">
        <f>AND(MONTH(F3042)=MONTH(Y3042), YEAR(F3042)=YEAR(Y3042))</f>
        <v/>
      </c>
      <c r="V3042" s="418">
        <f>AND(AC3042&lt;&gt;"", 'Company information'!D$4&lt;&gt;"", RIGHT(SUBSTITUTE(AC3042,"-",""),9)=RIGHT(SUBSTITUTE('Company information'!D$4,"-",""),9))</f>
        <v/>
      </c>
      <c r="W3042" s="418">
        <f>AI3042-I3042</f>
        <v/>
      </c>
      <c r="X3042" s="455" t="n"/>
      <c r="Y3042" s="419" t="n">
        <v>44900</v>
      </c>
      <c r="Z3042" s="418" t="inlineStr">
        <is>
          <t>PTI2225246</t>
        </is>
      </c>
      <c r="AA3042" s="418" t="inlineStr"/>
      <c r="AB3042" s="418" t="inlineStr">
        <is>
          <t>បុគ្គលជាប់អាករ</t>
        </is>
      </c>
      <c r="AC3042" s="418" t="inlineStr">
        <is>
          <t>L001-100067123</t>
        </is>
      </c>
      <c r="AD3042" s="418" t="inlineStr">
        <is>
          <t>រីឡាយអេប៊ល សូស អ៊ិនដាសស្រ្ទៀល (ខេមបូឌា)</t>
        </is>
      </c>
      <c r="AE3042" s="455" t="n">
        <v>457303</v>
      </c>
      <c r="AF3042" s="455" t="n">
        <v>415730</v>
      </c>
      <c r="AG3042" s="455" t="n">
        <v>0</v>
      </c>
      <c r="AH3042" s="455" t="n">
        <v>0</v>
      </c>
      <c r="AI3042" s="455" t="n">
        <v>41573</v>
      </c>
      <c r="AJ3042" s="455" t="n">
        <v>0</v>
      </c>
      <c r="AK3042" s="455" t="n">
        <v>0</v>
      </c>
      <c r="AL3042" s="455" t="n">
        <v>0</v>
      </c>
      <c r="AM3042" s="455" t="n">
        <v>0</v>
      </c>
      <c r="AN3042" s="455" t="n">
        <v>0</v>
      </c>
      <c r="AO3042" s="455" t="n">
        <v>0</v>
      </c>
      <c r="AP3042" s="455" t="n">
        <v>0</v>
      </c>
      <c r="AQ3042" s="455" t="n">
        <v>0</v>
      </c>
      <c r="AR3042" s="418" t="inlineStr"/>
      <c r="AS3042" s="418" t="inlineStr">
        <is>
          <t>ថ្លៃដឹកជញ្ជូន និងសេវា</t>
        </is>
      </c>
      <c r="AT3042" s="418" t="inlineStr">
        <is>
          <t>បានប្រកាសពន្ធ</t>
        </is>
      </c>
    </row>
    <row r="3043">
      <c r="A3043" s="417" t="n">
        <v>3034</v>
      </c>
      <c r="B3043" s="418" t="inlineStr">
        <is>
          <t>Materails for Painting the floor</t>
        </is>
      </c>
      <c r="C3043" s="418" t="inlineStr">
        <is>
          <t>ឃឺន + ណាហ្គែល</t>
        </is>
      </c>
      <c r="D3043" s="418" t="inlineStr">
        <is>
          <t>L001-100045189</t>
        </is>
      </c>
      <c r="E3043" s="418" t="inlineStr">
        <is>
          <t>PTI2225245</t>
        </is>
      </c>
      <c r="F3043" s="419" t="n">
        <v>44693</v>
      </c>
      <c r="G3043" s="420" t="n">
        <v>38925</v>
      </c>
      <c r="H3043" s="418" t="n"/>
      <c r="I3043" s="455" t="n">
        <v>38925</v>
      </c>
      <c r="J3043" s="418">
        <f>IF(L3043&lt;&gt;"",L3043,K3043)</f>
        <v/>
      </c>
      <c r="K3043" s="418">
        <f>IF(AND(T3043=TRUE, U3043=TRUE, V3043=TRUE), IF(W3043&lt;-0.05, "អនុញ្ញាត (អ្នកផ្គត់ផ្គង់ប្រកាសខ្វះ)", "បានប្រកាស (អនុញ្ញាត)"), IF(AND(T3043=FALSE, U3043=FALSE, V3043=FALSE), "ព្យួរទុក (មិនមានទិន្នន័យ)", "ប្រកាសខុស (ព្យួរទុក)"))</f>
        <v/>
      </c>
      <c r="L3043" s="418" t="inlineStr"/>
      <c r="M3043" s="418" t="inlineStr"/>
      <c r="N3043" s="455" t="n"/>
      <c r="O3043" s="455">
        <f>IF(W3043&lt;0,AI3043,I3043)</f>
        <v/>
      </c>
      <c r="P3043" s="455">
        <f>I3043-O3043</f>
        <v/>
      </c>
      <c r="Q3043" s="418" t="n"/>
      <c r="R3043" s="418" t="inlineStr">
        <is>
          <t>PTI2225245</t>
        </is>
      </c>
      <c r="S3043" s="418" t="inlineStr">
        <is>
          <t>PTI2225245</t>
        </is>
      </c>
      <c r="T3043" s="418">
        <f>R3043=S3043</f>
        <v/>
      </c>
      <c r="U3043" s="418">
        <f>AND(MONTH(F3043)=MONTH(Y3043), YEAR(F3043)=YEAR(Y3043))</f>
        <v/>
      </c>
      <c r="V3043" s="418">
        <f>AND(AC3043&lt;&gt;"", 'Company information'!D$4&lt;&gt;"", RIGHT(SUBSTITUTE(AC3043,"-",""),9)=RIGHT(SUBSTITUTE('Company information'!D$4,"-",""),9))</f>
        <v/>
      </c>
      <c r="W3043" s="418">
        <f>AI3043-I3043</f>
        <v/>
      </c>
      <c r="X3043" s="455" t="n"/>
      <c r="Y3043" s="419" t="n">
        <v>44900</v>
      </c>
      <c r="Z3043" s="418" t="inlineStr">
        <is>
          <t>PTI2225245</t>
        </is>
      </c>
      <c r="AA3043" s="418" t="inlineStr"/>
      <c r="AB3043" s="418" t="inlineStr">
        <is>
          <t>បុគ្គលជាប់អាករ</t>
        </is>
      </c>
      <c r="AC3043" s="418" t="inlineStr">
        <is>
          <t>L001-100067123</t>
        </is>
      </c>
      <c r="AD3043" s="418" t="inlineStr">
        <is>
          <t>រីឡាយអេប៊ល សូស អ៊ិនដាសស្រ្ទៀល (ខេមបូឌា)</t>
        </is>
      </c>
      <c r="AE3043" s="455" t="n">
        <v>428177</v>
      </c>
      <c r="AF3043" s="455" t="n">
        <v>389252</v>
      </c>
      <c r="AG3043" s="455" t="n">
        <v>0</v>
      </c>
      <c r="AH3043" s="455" t="n">
        <v>0</v>
      </c>
      <c r="AI3043" s="455" t="n">
        <v>38925</v>
      </c>
      <c r="AJ3043" s="455" t="n">
        <v>0</v>
      </c>
      <c r="AK3043" s="455" t="n">
        <v>0</v>
      </c>
      <c r="AL3043" s="455" t="n">
        <v>0</v>
      </c>
      <c r="AM3043" s="455" t="n">
        <v>0</v>
      </c>
      <c r="AN3043" s="455" t="n">
        <v>0</v>
      </c>
      <c r="AO3043" s="455" t="n">
        <v>0</v>
      </c>
      <c r="AP3043" s="455" t="n">
        <v>0</v>
      </c>
      <c r="AQ3043" s="455" t="n">
        <v>0</v>
      </c>
      <c r="AR3043" s="418" t="inlineStr"/>
      <c r="AS3043" s="418" t="inlineStr">
        <is>
          <t>ថ្លៃដឹកជញ្ជូន និងសេវា</t>
        </is>
      </c>
      <c r="AT3043" s="418" t="inlineStr">
        <is>
          <t>បានប្រកាសពន្ធ</t>
        </is>
      </c>
    </row>
    <row r="3044">
      <c r="A3044" s="417" t="n">
        <v>3035</v>
      </c>
      <c r="B3044" s="418" t="inlineStr">
        <is>
          <t>Construction Material and Service Fee $195</t>
        </is>
      </c>
      <c r="C3044" s="418" t="inlineStr">
        <is>
          <t>ឃឺន + ណាហ្គែល</t>
        </is>
      </c>
      <c r="D3044" s="418" t="inlineStr">
        <is>
          <t>L001-100045189</t>
        </is>
      </c>
      <c r="E3044" s="418" t="inlineStr">
        <is>
          <t>PTI2225243</t>
        </is>
      </c>
      <c r="F3044" s="419" t="n">
        <v>44693</v>
      </c>
      <c r="G3044" s="420" t="n">
        <v>38925</v>
      </c>
      <c r="H3044" s="418" t="n"/>
      <c r="I3044" s="455" t="n">
        <v>38925</v>
      </c>
      <c r="J3044" s="418">
        <f>IF(L3044&lt;&gt;"",L3044,K3044)</f>
        <v/>
      </c>
      <c r="K3044" s="418">
        <f>IF(AND(T3044=TRUE, U3044=TRUE, V3044=TRUE), IF(W3044&lt;-0.05, "អនុញ្ញាត (អ្នកផ្គត់ផ្គង់ប្រកាសខ្វះ)", "បានប្រកាស (អនុញ្ញាត)"), IF(AND(T3044=FALSE, U3044=FALSE, V3044=FALSE), "ព្យួរទុក (មិនមានទិន្នន័យ)", "ប្រកាសខុស (ព្យួរទុក)"))</f>
        <v/>
      </c>
      <c r="L3044" s="418" t="inlineStr"/>
      <c r="M3044" s="418" t="inlineStr"/>
      <c r="N3044" s="455" t="n"/>
      <c r="O3044" s="455">
        <f>IF(W3044&lt;0,AI3044,I3044)</f>
        <v/>
      </c>
      <c r="P3044" s="455">
        <f>I3044-O3044</f>
        <v/>
      </c>
      <c r="Q3044" s="418" t="n"/>
      <c r="R3044" s="418" t="inlineStr">
        <is>
          <t>PTI2225243</t>
        </is>
      </c>
      <c r="S3044" s="418" t="inlineStr">
        <is>
          <t>PTI2225243</t>
        </is>
      </c>
      <c r="T3044" s="418">
        <f>R3044=S3044</f>
        <v/>
      </c>
      <c r="U3044" s="418">
        <f>AND(MONTH(F3044)=MONTH(Y3044), YEAR(F3044)=YEAR(Y3044))</f>
        <v/>
      </c>
      <c r="V3044" s="418">
        <f>AND(AC3044&lt;&gt;"", 'Company information'!D$4&lt;&gt;"", RIGHT(SUBSTITUTE(AC3044,"-",""),9)=RIGHT(SUBSTITUTE('Company information'!D$4,"-",""),9))</f>
        <v/>
      </c>
      <c r="W3044" s="418">
        <f>AI3044-I3044</f>
        <v/>
      </c>
      <c r="X3044" s="455" t="n"/>
      <c r="Y3044" s="419" t="n">
        <v>44900</v>
      </c>
      <c r="Z3044" s="418" t="inlineStr">
        <is>
          <t>PTI2225243</t>
        </is>
      </c>
      <c r="AA3044" s="418" t="inlineStr"/>
      <c r="AB3044" s="418" t="inlineStr">
        <is>
          <t>បុគ្គលជាប់អាករ</t>
        </is>
      </c>
      <c r="AC3044" s="418" t="inlineStr">
        <is>
          <t>L001-100067123</t>
        </is>
      </c>
      <c r="AD3044" s="418" t="inlineStr">
        <is>
          <t>រីឡាយអេប៊ល សូស អ៊ិនដាសស្រ្ទៀល (ខេមបូឌា)</t>
        </is>
      </c>
      <c r="AE3044" s="455" t="n">
        <v>428177</v>
      </c>
      <c r="AF3044" s="455" t="n">
        <v>389252</v>
      </c>
      <c r="AG3044" s="455" t="n">
        <v>0</v>
      </c>
      <c r="AH3044" s="455" t="n">
        <v>0</v>
      </c>
      <c r="AI3044" s="455" t="n">
        <v>38925</v>
      </c>
      <c r="AJ3044" s="455" t="n">
        <v>0</v>
      </c>
      <c r="AK3044" s="455" t="n">
        <v>0</v>
      </c>
      <c r="AL3044" s="455" t="n">
        <v>0</v>
      </c>
      <c r="AM3044" s="455" t="n">
        <v>0</v>
      </c>
      <c r="AN3044" s="455" t="n">
        <v>0</v>
      </c>
      <c r="AO3044" s="455" t="n">
        <v>0</v>
      </c>
      <c r="AP3044" s="455" t="n">
        <v>0</v>
      </c>
      <c r="AQ3044" s="455" t="n">
        <v>0</v>
      </c>
      <c r="AR3044" s="418" t="inlineStr"/>
      <c r="AS3044" s="418" t="inlineStr">
        <is>
          <t>ថ្លៃដឹកជញ្ជូន និងសេវា</t>
        </is>
      </c>
      <c r="AT3044" s="418" t="inlineStr">
        <is>
          <t>បានប្រកាសពន្ធ</t>
        </is>
      </c>
    </row>
    <row r="3045">
      <c r="A3045" s="417" t="n">
        <v>3036</v>
      </c>
      <c r="B3045" s="418" t="inlineStr">
        <is>
          <t>Rent the peoples outside to paint the floor painting</t>
        </is>
      </c>
      <c r="C3045" s="418" t="inlineStr">
        <is>
          <t>ឃឺន + ណាហ្គែល</t>
        </is>
      </c>
      <c r="D3045" s="418" t="inlineStr">
        <is>
          <t>L001-100045189</t>
        </is>
      </c>
      <c r="E3045" s="418" t="inlineStr">
        <is>
          <t>PTI2225244</t>
        </is>
      </c>
      <c r="F3045" s="419" t="n">
        <v>44693</v>
      </c>
      <c r="G3045" s="420" t="n">
        <v>38925</v>
      </c>
      <c r="H3045" s="418" t="n"/>
      <c r="I3045" s="455" t="n">
        <v>38925</v>
      </c>
      <c r="J3045" s="418">
        <f>IF(L3045&lt;&gt;"",L3045,K3045)</f>
        <v/>
      </c>
      <c r="K3045" s="418">
        <f>IF(AND(T3045=TRUE, U3045=TRUE, V3045=TRUE), IF(W3045&lt;-0.05, "អនុញ្ញាត (អ្នកផ្គត់ផ្គង់ប្រកាសខ្វះ)", "បានប្រកាស (អនុញ្ញាត)"), IF(AND(T3045=FALSE, U3045=FALSE, V3045=FALSE), "ព្យួរទុក (មិនមានទិន្នន័យ)", "ប្រកាសខុស (ព្យួរទុក)"))</f>
        <v/>
      </c>
      <c r="L3045" s="418" t="inlineStr"/>
      <c r="M3045" s="418" t="inlineStr"/>
      <c r="N3045" s="455" t="n"/>
      <c r="O3045" s="455">
        <f>IF(W3045&lt;0,AI3045,I3045)</f>
        <v/>
      </c>
      <c r="P3045" s="455">
        <f>I3045-O3045</f>
        <v/>
      </c>
      <c r="Q3045" s="418" t="n"/>
      <c r="R3045" s="418" t="inlineStr">
        <is>
          <t>PTI2225244</t>
        </is>
      </c>
      <c r="S3045" s="418" t="inlineStr">
        <is>
          <t>PTI2225244</t>
        </is>
      </c>
      <c r="T3045" s="418">
        <f>R3045=S3045</f>
        <v/>
      </c>
      <c r="U3045" s="418">
        <f>AND(MONTH(F3045)=MONTH(Y3045), YEAR(F3045)=YEAR(Y3045))</f>
        <v/>
      </c>
      <c r="V3045" s="418">
        <f>AND(AC3045&lt;&gt;"", 'Company information'!D$4&lt;&gt;"", RIGHT(SUBSTITUTE(AC3045,"-",""),9)=RIGHT(SUBSTITUTE('Company information'!D$4,"-",""),9))</f>
        <v/>
      </c>
      <c r="W3045" s="418">
        <f>AI3045-I3045</f>
        <v/>
      </c>
      <c r="X3045" s="455" t="n"/>
      <c r="Y3045" s="419" t="n">
        <v>44900</v>
      </c>
      <c r="Z3045" s="418" t="inlineStr">
        <is>
          <t>PTI2225244</t>
        </is>
      </c>
      <c r="AA3045" s="418" t="inlineStr"/>
      <c r="AB3045" s="418" t="inlineStr">
        <is>
          <t>បុគ្គលជាប់អាករ</t>
        </is>
      </c>
      <c r="AC3045" s="418" t="inlineStr">
        <is>
          <t>L001-100067123</t>
        </is>
      </c>
      <c r="AD3045" s="418" t="inlineStr">
        <is>
          <t>រីឡាយអេប៊ល សូស អ៊ិនដាសស្រ្ទៀល (ខេមបូឌា)</t>
        </is>
      </c>
      <c r="AE3045" s="455" t="n">
        <v>428177</v>
      </c>
      <c r="AF3045" s="455" t="n">
        <v>389252</v>
      </c>
      <c r="AG3045" s="455" t="n">
        <v>0</v>
      </c>
      <c r="AH3045" s="455" t="n">
        <v>0</v>
      </c>
      <c r="AI3045" s="455" t="n">
        <v>38925</v>
      </c>
      <c r="AJ3045" s="455" t="n">
        <v>0</v>
      </c>
      <c r="AK3045" s="455" t="n">
        <v>0</v>
      </c>
      <c r="AL3045" s="455" t="n">
        <v>0</v>
      </c>
      <c r="AM3045" s="455" t="n">
        <v>0</v>
      </c>
      <c r="AN3045" s="455" t="n">
        <v>0</v>
      </c>
      <c r="AO3045" s="455" t="n">
        <v>0</v>
      </c>
      <c r="AP3045" s="455" t="n">
        <v>0</v>
      </c>
      <c r="AQ3045" s="455" t="n">
        <v>0</v>
      </c>
      <c r="AR3045" s="418" t="inlineStr"/>
      <c r="AS3045" s="418" t="inlineStr">
        <is>
          <t>ថ្លៃដឹកជញ្ជូន និងសេវា</t>
        </is>
      </c>
      <c r="AT3045" s="418" t="inlineStr">
        <is>
          <t>បានប្រកាសពន្ធ</t>
        </is>
      </c>
    </row>
    <row r="3046">
      <c r="A3046" s="417" t="n">
        <v>3037</v>
      </c>
      <c r="B3046" s="418" t="inlineStr">
        <is>
          <t>Water expense from 03/06/2024-03/07/2024</t>
        </is>
      </c>
      <c r="C3046" s="418" t="inlineStr">
        <is>
          <t>ឃឺន + ណាហ្គែល</t>
        </is>
      </c>
      <c r="D3046" s="418" t="inlineStr">
        <is>
          <t>L001-100045189</t>
        </is>
      </c>
      <c r="E3046" s="418" t="inlineStr">
        <is>
          <t>PTI2225236</t>
        </is>
      </c>
      <c r="F3046" s="419" t="n">
        <v>44693</v>
      </c>
      <c r="G3046" s="420" t="n">
        <v>26601</v>
      </c>
      <c r="H3046" s="418" t="n"/>
      <c r="I3046" s="455" t="n">
        <v>26601</v>
      </c>
      <c r="J3046" s="418">
        <f>IF(L3046&lt;&gt;"",L3046,K3046)</f>
        <v/>
      </c>
      <c r="K3046" s="418">
        <f>IF(AND(T3046=TRUE, U3046=TRUE, V3046=TRUE), IF(W3046&lt;-0.05, "អនុញ្ញាត (អ្នកផ្គត់ផ្គង់ប្រកាសខ្វះ)", "បានប្រកាស (អនុញ្ញាត)"), IF(AND(T3046=FALSE, U3046=FALSE, V3046=FALSE), "ព្យួរទុក (មិនមានទិន្នន័យ)", "ប្រកាសខុស (ព្យួរទុក)"))</f>
        <v/>
      </c>
      <c r="L3046" s="418" t="inlineStr"/>
      <c r="M3046" s="418" t="inlineStr"/>
      <c r="N3046" s="455" t="n"/>
      <c r="O3046" s="455">
        <f>IF(W3046&lt;0,AI3046,I3046)</f>
        <v/>
      </c>
      <c r="P3046" s="455">
        <f>I3046-O3046</f>
        <v/>
      </c>
      <c r="Q3046" s="418" t="n"/>
      <c r="R3046" s="418" t="inlineStr">
        <is>
          <t>PTI2225236</t>
        </is>
      </c>
      <c r="S3046" s="418" t="inlineStr">
        <is>
          <t>PTI2225236</t>
        </is>
      </c>
      <c r="T3046" s="418">
        <f>R3046=S3046</f>
        <v/>
      </c>
      <c r="U3046" s="418">
        <f>AND(MONTH(F3046)=MONTH(Y3046), YEAR(F3046)=YEAR(Y3046))</f>
        <v/>
      </c>
      <c r="V3046" s="418">
        <f>AND(AC3046&lt;&gt;"", 'Company information'!D$4&lt;&gt;"", RIGHT(SUBSTITUTE(AC3046,"-",""),9)=RIGHT(SUBSTITUTE('Company information'!D$4,"-",""),9))</f>
        <v/>
      </c>
      <c r="W3046" s="418">
        <f>AI3046-I3046</f>
        <v/>
      </c>
      <c r="X3046" s="455" t="n"/>
      <c r="Y3046" s="419" t="n">
        <v>44900</v>
      </c>
      <c r="Z3046" s="418" t="inlineStr">
        <is>
          <t>PTI2225236</t>
        </is>
      </c>
      <c r="AA3046" s="418" t="inlineStr"/>
      <c r="AB3046" s="418" t="inlineStr">
        <is>
          <t>បុគ្គលជាប់អាករ</t>
        </is>
      </c>
      <c r="AC3046" s="418" t="inlineStr">
        <is>
          <t>L001-100067123</t>
        </is>
      </c>
      <c r="AD3046" s="418" t="inlineStr">
        <is>
          <t>រីឡាយអេប៊ល សូស អ៊ិនដាសស្រ្ទៀល (ខេមបូឌា)</t>
        </is>
      </c>
      <c r="AE3046" s="455" t="n">
        <v>292613</v>
      </c>
      <c r="AF3046" s="455" t="n">
        <v>266012</v>
      </c>
      <c r="AG3046" s="455" t="n">
        <v>0</v>
      </c>
      <c r="AH3046" s="455" t="n">
        <v>0</v>
      </c>
      <c r="AI3046" s="455" t="n">
        <v>26601</v>
      </c>
      <c r="AJ3046" s="455" t="n">
        <v>0</v>
      </c>
      <c r="AK3046" s="455" t="n">
        <v>0</v>
      </c>
      <c r="AL3046" s="455" t="n">
        <v>0</v>
      </c>
      <c r="AM3046" s="455" t="n">
        <v>0</v>
      </c>
      <c r="AN3046" s="455" t="n">
        <v>0</v>
      </c>
      <c r="AO3046" s="455" t="n">
        <v>0</v>
      </c>
      <c r="AP3046" s="455" t="n">
        <v>0</v>
      </c>
      <c r="AQ3046" s="455" t="n">
        <v>0</v>
      </c>
      <c r="AR3046" s="418" t="inlineStr"/>
      <c r="AS3046" s="418" t="inlineStr">
        <is>
          <t>ថ្លៃដឹកជញ្ជូន និងសេវា</t>
        </is>
      </c>
      <c r="AT3046" s="418" t="inlineStr">
        <is>
          <t>បានប្រកាសពន្ធ</t>
        </is>
      </c>
    </row>
    <row r="3047">
      <c r="A3047" s="417" t="n">
        <v>3038</v>
      </c>
      <c r="B3047" s="418" t="inlineStr">
        <is>
          <t>Customs Declaration and CPF Non-Container</t>
        </is>
      </c>
      <c r="C3047" s="418" t="inlineStr">
        <is>
          <t>ឃឺន + ណាហ្គែល</t>
        </is>
      </c>
      <c r="D3047" s="418" t="inlineStr">
        <is>
          <t>L001-100045189</t>
        </is>
      </c>
      <c r="E3047" s="418" t="inlineStr">
        <is>
          <t>PTI2225235</t>
        </is>
      </c>
      <c r="F3047" s="419" t="n">
        <v>44693</v>
      </c>
      <c r="G3047" s="420" t="n">
        <v>26601</v>
      </c>
      <c r="H3047" s="418" t="n"/>
      <c r="I3047" s="455" t="n">
        <v>26601</v>
      </c>
      <c r="J3047" s="418">
        <f>IF(L3047&lt;&gt;"",L3047,K3047)</f>
        <v/>
      </c>
      <c r="K3047" s="418">
        <f>IF(AND(T3047=TRUE, U3047=TRUE, V3047=TRUE), IF(W3047&lt;-0.05, "អនុញ្ញាត (អ្នកផ្គត់ផ្គង់ប្រកាសខ្វះ)", "បានប្រកាស (អនុញ្ញាត)"), IF(AND(T3047=FALSE, U3047=FALSE, V3047=FALSE), "ព្យួរទុក (មិនមានទិន្នន័យ)", "ប្រកាសខុស (ព្យួរទុក)"))</f>
        <v/>
      </c>
      <c r="L3047" s="418" t="inlineStr"/>
      <c r="M3047" s="418" t="inlineStr"/>
      <c r="N3047" s="455" t="n"/>
      <c r="O3047" s="455">
        <f>IF(W3047&lt;0,AI3047,I3047)</f>
        <v/>
      </c>
      <c r="P3047" s="455">
        <f>I3047-O3047</f>
        <v/>
      </c>
      <c r="Q3047" s="418" t="n"/>
      <c r="R3047" s="418" t="inlineStr">
        <is>
          <t>PTI2225235</t>
        </is>
      </c>
      <c r="S3047" s="418" t="inlineStr">
        <is>
          <t>PTI2225235</t>
        </is>
      </c>
      <c r="T3047" s="418">
        <f>R3047=S3047</f>
        <v/>
      </c>
      <c r="U3047" s="418">
        <f>AND(MONTH(F3047)=MONTH(Y3047), YEAR(F3047)=YEAR(Y3047))</f>
        <v/>
      </c>
      <c r="V3047" s="418">
        <f>AND(AC3047&lt;&gt;"", 'Company information'!D$4&lt;&gt;"", RIGHT(SUBSTITUTE(AC3047,"-",""),9)=RIGHT(SUBSTITUTE('Company information'!D$4,"-",""),9))</f>
        <v/>
      </c>
      <c r="W3047" s="418">
        <f>AI3047-I3047</f>
        <v/>
      </c>
      <c r="X3047" s="455" t="n"/>
      <c r="Y3047" s="419" t="n">
        <v>44900</v>
      </c>
      <c r="Z3047" s="418" t="inlineStr">
        <is>
          <t>PTI2225235</t>
        </is>
      </c>
      <c r="AA3047" s="418" t="inlineStr"/>
      <c r="AB3047" s="418" t="inlineStr">
        <is>
          <t>បុគ្គលជាប់អាករ</t>
        </is>
      </c>
      <c r="AC3047" s="418" t="inlineStr">
        <is>
          <t>L001-100067123</t>
        </is>
      </c>
      <c r="AD3047" s="418" t="inlineStr">
        <is>
          <t>រីឡាយអេប៊ល សូស អ៊ិនដាសស្រ្ទៀល (ខេមបូឌា)</t>
        </is>
      </c>
      <c r="AE3047" s="455" t="n">
        <v>292613</v>
      </c>
      <c r="AF3047" s="455" t="n">
        <v>266012</v>
      </c>
      <c r="AG3047" s="455" t="n">
        <v>0</v>
      </c>
      <c r="AH3047" s="455" t="n">
        <v>0</v>
      </c>
      <c r="AI3047" s="455" t="n">
        <v>26601</v>
      </c>
      <c r="AJ3047" s="455" t="n">
        <v>0</v>
      </c>
      <c r="AK3047" s="455" t="n">
        <v>0</v>
      </c>
      <c r="AL3047" s="455" t="n">
        <v>0</v>
      </c>
      <c r="AM3047" s="455" t="n">
        <v>0</v>
      </c>
      <c r="AN3047" s="455" t="n">
        <v>0</v>
      </c>
      <c r="AO3047" s="455" t="n">
        <v>0</v>
      </c>
      <c r="AP3047" s="455" t="n">
        <v>0</v>
      </c>
      <c r="AQ3047" s="455" t="n">
        <v>0</v>
      </c>
      <c r="AR3047" s="418" t="inlineStr"/>
      <c r="AS3047" s="418" t="inlineStr">
        <is>
          <t>ថ្លៃដឹកជញ្ជូន និងសេវា</t>
        </is>
      </c>
      <c r="AT3047" s="418" t="inlineStr">
        <is>
          <t>បានប្រកាសពន្ធ</t>
        </is>
      </c>
    </row>
    <row r="3048">
      <c r="A3048" s="417" t="n">
        <v>3039</v>
      </c>
      <c r="B3048" s="418" t="inlineStr">
        <is>
          <t>Customs Declaration and CPF Non-Container</t>
        </is>
      </c>
      <c r="C3048" s="418" t="inlineStr">
        <is>
          <t>ឃឺន + ណាហ្គែល</t>
        </is>
      </c>
      <c r="D3048" s="418" t="inlineStr">
        <is>
          <t>L001-100045189</t>
        </is>
      </c>
      <c r="E3048" s="418" t="inlineStr">
        <is>
          <t>PTI2225291</t>
        </is>
      </c>
      <c r="F3048" s="419" t="n">
        <v>44693</v>
      </c>
      <c r="G3048" s="420" t="n">
        <v>210722</v>
      </c>
      <c r="H3048" s="418" t="n"/>
      <c r="I3048" s="455" t="n">
        <v>210722</v>
      </c>
      <c r="J3048" s="418">
        <f>IF(L3048&lt;&gt;"",L3048,K3048)</f>
        <v/>
      </c>
      <c r="K3048" s="418">
        <f>IF(AND(T3048=TRUE, U3048=TRUE, V3048=TRUE), IF(W3048&lt;-0.05, "អនុញ្ញាត (អ្នកផ្គត់ផ្គង់ប្រកាសខ្វះ)", "បានប្រកាស (អនុញ្ញាត)"), IF(AND(T3048=FALSE, U3048=FALSE, V3048=FALSE), "ព្យួរទុក (មិនមានទិន្នន័យ)", "ប្រកាសខុស (ព្យួរទុក)"))</f>
        <v/>
      </c>
      <c r="L3048" s="418" t="inlineStr"/>
      <c r="M3048" s="418" t="inlineStr"/>
      <c r="N3048" s="455" t="n"/>
      <c r="O3048" s="455">
        <f>IF(W3048&lt;0,AI3048,I3048)</f>
        <v/>
      </c>
      <c r="P3048" s="455">
        <f>I3048-O3048</f>
        <v/>
      </c>
      <c r="Q3048" s="418" t="n"/>
      <c r="R3048" s="418" t="inlineStr">
        <is>
          <t>PTI2225291</t>
        </is>
      </c>
      <c r="S3048" s="418" t="inlineStr">
        <is>
          <t>PTI2225291</t>
        </is>
      </c>
      <c r="T3048" s="418">
        <f>R3048=S3048</f>
        <v/>
      </c>
      <c r="U3048" s="418">
        <f>AND(MONTH(F3048)=MONTH(Y3048), YEAR(F3048)=YEAR(Y3048))</f>
        <v/>
      </c>
      <c r="V3048" s="418">
        <f>AND(AC3048&lt;&gt;"", 'Company information'!D$4&lt;&gt;"", RIGHT(SUBSTITUTE(AC3048,"-",""),9)=RIGHT(SUBSTITUTE('Company information'!D$4,"-",""),9))</f>
        <v/>
      </c>
      <c r="W3048" s="418">
        <f>AI3048-I3048</f>
        <v/>
      </c>
      <c r="X3048" s="455" t="n"/>
      <c r="Y3048" s="419" t="n">
        <v>44900</v>
      </c>
      <c r="Z3048" s="418" t="inlineStr">
        <is>
          <t>PTI2225291</t>
        </is>
      </c>
      <c r="AA3048" s="418" t="inlineStr"/>
      <c r="AB3048" s="418" t="inlineStr">
        <is>
          <t>បុគ្គលជាប់អាករ</t>
        </is>
      </c>
      <c r="AC3048" s="418" t="inlineStr">
        <is>
          <t>L001-100067123</t>
        </is>
      </c>
      <c r="AD3048" s="418" t="inlineStr">
        <is>
          <t>រីឡាយអេប៊ល សូស អ៊ិនដាសស្រ្ទៀល (ខេមបូឌា)</t>
        </is>
      </c>
      <c r="AE3048" s="455" t="n">
        <v>2379559</v>
      </c>
      <c r="AF3048" s="455" t="n">
        <v>2107217</v>
      </c>
      <c r="AG3048" s="455" t="n">
        <v>61620</v>
      </c>
      <c r="AH3048" s="455" t="n">
        <v>0</v>
      </c>
      <c r="AI3048" s="455" t="n">
        <v>210722</v>
      </c>
      <c r="AJ3048" s="455" t="n">
        <v>0</v>
      </c>
      <c r="AK3048" s="455" t="n">
        <v>0</v>
      </c>
      <c r="AL3048" s="455" t="n">
        <v>0</v>
      </c>
      <c r="AM3048" s="455" t="n">
        <v>0</v>
      </c>
      <c r="AN3048" s="455" t="n">
        <v>0</v>
      </c>
      <c r="AO3048" s="455" t="n">
        <v>0</v>
      </c>
      <c r="AP3048" s="455" t="n">
        <v>0</v>
      </c>
      <c r="AQ3048" s="455" t="n">
        <v>0</v>
      </c>
      <c r="AR3048" s="418" t="inlineStr"/>
      <c r="AS3048" s="418" t="inlineStr">
        <is>
          <t>ថ្លៃដឹកជញ្ជូន និងសេវា</t>
        </is>
      </c>
      <c r="AT3048" s="418" t="inlineStr">
        <is>
          <t>បានប្រកាសពន្ធ</t>
        </is>
      </c>
    </row>
    <row r="3049">
      <c r="A3049" s="417" t="n">
        <v>3040</v>
      </c>
      <c r="B3049" s="418" t="inlineStr">
        <is>
          <t>CFS HANDLING, CARRIER BL, DOCUMENT ASSEMBLY, TERMINAL HANDLING, HANDLING FEE, VGM WEIGHING FEE-CFS, FUEL SURCHARGE AND MANIFEST FEE</t>
        </is>
      </c>
      <c r="C3049" s="418" t="inlineStr">
        <is>
          <t>ឃឺន + ណាហ្គែល</t>
        </is>
      </c>
      <c r="D3049" s="418" t="inlineStr">
        <is>
          <t>L001-100045189</t>
        </is>
      </c>
      <c r="E3049" s="418" t="inlineStr">
        <is>
          <t>PTI2225290</t>
        </is>
      </c>
      <c r="F3049" s="419" t="n">
        <v>44693</v>
      </c>
      <c r="G3049" s="420" t="n">
        <v>177858</v>
      </c>
      <c r="H3049" s="418" t="n"/>
      <c r="I3049" s="455" t="n">
        <v>177858</v>
      </c>
      <c r="J3049" s="418">
        <f>IF(L3049&lt;&gt;"",L3049,K3049)</f>
        <v/>
      </c>
      <c r="K3049" s="418">
        <f>IF(AND(T3049=TRUE, U3049=TRUE, V3049=TRUE), IF(W3049&lt;-0.05, "អនុញ្ញាត (អ្នកផ្គត់ផ្គង់ប្រកាសខ្វះ)", "បានប្រកាស (អនុញ្ញាត)"), IF(AND(T3049=FALSE, U3049=FALSE, V3049=FALSE), "ព្យួរទុក (មិនមានទិន្នន័យ)", "ប្រកាសខុស (ព្យួរទុក)"))</f>
        <v/>
      </c>
      <c r="L3049" s="418" t="inlineStr"/>
      <c r="M3049" s="418" t="inlineStr"/>
      <c r="N3049" s="455" t="n"/>
      <c r="O3049" s="455">
        <f>IF(W3049&lt;0,AI3049,I3049)</f>
        <v/>
      </c>
      <c r="P3049" s="455">
        <f>I3049-O3049</f>
        <v/>
      </c>
      <c r="Q3049" s="418" t="n"/>
      <c r="R3049" s="418" t="inlineStr">
        <is>
          <t>PTI2225290</t>
        </is>
      </c>
      <c r="S3049" s="418" t="inlineStr">
        <is>
          <t>PTI2225290</t>
        </is>
      </c>
      <c r="T3049" s="418">
        <f>R3049=S3049</f>
        <v/>
      </c>
      <c r="U3049" s="418">
        <f>AND(MONTH(F3049)=MONTH(Y3049), YEAR(F3049)=YEAR(Y3049))</f>
        <v/>
      </c>
      <c r="V3049" s="418">
        <f>AND(AC3049&lt;&gt;"", 'Company information'!D$4&lt;&gt;"", RIGHT(SUBSTITUTE(AC3049,"-",""),9)=RIGHT(SUBSTITUTE('Company information'!D$4,"-",""),9))</f>
        <v/>
      </c>
      <c r="W3049" s="418">
        <f>AI3049-I3049</f>
        <v/>
      </c>
      <c r="X3049" s="455" t="n"/>
      <c r="Y3049" s="419" t="n">
        <v>44900</v>
      </c>
      <c r="Z3049" s="418" t="inlineStr">
        <is>
          <t>PTI2225290</t>
        </is>
      </c>
      <c r="AA3049" s="418" t="inlineStr"/>
      <c r="AB3049" s="418" t="inlineStr">
        <is>
          <t>បុគ្គលជាប់អាករ</t>
        </is>
      </c>
      <c r="AC3049" s="418" t="inlineStr">
        <is>
          <t>L001-100067123</t>
        </is>
      </c>
      <c r="AD3049" s="418" t="inlineStr">
        <is>
          <t>រីឡាយអេប៊ល សូស អ៊ិនដាសស្រ្ទៀល (ខេមបូឌា)</t>
        </is>
      </c>
      <c r="AE3049" s="455" t="n">
        <v>2018055</v>
      </c>
      <c r="AF3049" s="455" t="n">
        <v>1778577</v>
      </c>
      <c r="AG3049" s="455" t="n">
        <v>61620</v>
      </c>
      <c r="AH3049" s="455" t="n">
        <v>0</v>
      </c>
      <c r="AI3049" s="455" t="n">
        <v>177858</v>
      </c>
      <c r="AJ3049" s="455" t="n">
        <v>0</v>
      </c>
      <c r="AK3049" s="455" t="n">
        <v>0</v>
      </c>
      <c r="AL3049" s="455" t="n">
        <v>0</v>
      </c>
      <c r="AM3049" s="455" t="n">
        <v>0</v>
      </c>
      <c r="AN3049" s="455" t="n">
        <v>0</v>
      </c>
      <c r="AO3049" s="455" t="n">
        <v>0</v>
      </c>
      <c r="AP3049" s="455" t="n">
        <v>0</v>
      </c>
      <c r="AQ3049" s="455" t="n">
        <v>0</v>
      </c>
      <c r="AR3049" s="418" t="inlineStr"/>
      <c r="AS3049" s="418" t="inlineStr">
        <is>
          <t>ថ្លៃដឹកជញ្ជូន និងសេវា</t>
        </is>
      </c>
      <c r="AT3049" s="418" t="inlineStr">
        <is>
          <t>បានប្រកាសពន្ធ</t>
        </is>
      </c>
    </row>
    <row r="3050">
      <c r="A3050" s="417" t="n">
        <v>3041</v>
      </c>
      <c r="B3050" s="418" t="inlineStr">
        <is>
          <t>Customs Clearance Fee and Trucking Fee</t>
        </is>
      </c>
      <c r="C3050" s="418" t="inlineStr">
        <is>
          <t>ឃឺន + ណាហ្គែល</t>
        </is>
      </c>
      <c r="D3050" s="418" t="inlineStr">
        <is>
          <t>L001-100045189</t>
        </is>
      </c>
      <c r="E3050" s="418" t="inlineStr">
        <is>
          <t>PTI2225272</t>
        </is>
      </c>
      <c r="F3050" s="419" t="n">
        <v>44693</v>
      </c>
      <c r="G3050" s="420" t="n">
        <v>142282</v>
      </c>
      <c r="H3050" s="418" t="n"/>
      <c r="I3050" s="455" t="n">
        <v>142282</v>
      </c>
      <c r="J3050" s="418">
        <f>IF(L3050&lt;&gt;"",L3050,K3050)</f>
        <v/>
      </c>
      <c r="K3050" s="418">
        <f>IF(AND(T3050=TRUE, U3050=TRUE, V3050=TRUE), IF(W3050&lt;-0.05, "អនុញ្ញាត (អ្នកផ្គត់ផ្គង់ប្រកាសខ្វះ)", "បានប្រកាស (អនុញ្ញាត)"), IF(AND(T3050=FALSE, U3050=FALSE, V3050=FALSE), "ព្យួរទុក (មិនមានទិន្នន័យ)", "ប្រកាសខុស (ព្យួរទុក)"))</f>
        <v/>
      </c>
      <c r="L3050" s="418" t="inlineStr"/>
      <c r="M3050" s="418" t="inlineStr"/>
      <c r="N3050" s="455" t="n"/>
      <c r="O3050" s="455">
        <f>IF(W3050&lt;0,AI3050,I3050)</f>
        <v/>
      </c>
      <c r="P3050" s="455">
        <f>I3050-O3050</f>
        <v/>
      </c>
      <c r="Q3050" s="418" t="n"/>
      <c r="R3050" s="418" t="inlineStr">
        <is>
          <t>PTI2225272</t>
        </is>
      </c>
      <c r="S3050" s="418" t="inlineStr">
        <is>
          <t>PTI2225272</t>
        </is>
      </c>
      <c r="T3050" s="418">
        <f>R3050=S3050</f>
        <v/>
      </c>
      <c r="U3050" s="418">
        <f>AND(MONTH(F3050)=MONTH(Y3050), YEAR(F3050)=YEAR(Y3050))</f>
        <v/>
      </c>
      <c r="V3050" s="418">
        <f>AND(AC3050&lt;&gt;"", 'Company information'!D$4&lt;&gt;"", RIGHT(SUBSTITUTE(AC3050,"-",""),9)=RIGHT(SUBSTITUTE('Company information'!D$4,"-",""),9))</f>
        <v/>
      </c>
      <c r="W3050" s="418">
        <f>AI3050-I3050</f>
        <v/>
      </c>
      <c r="X3050" s="455" t="n"/>
      <c r="Y3050" s="419" t="n">
        <v>44900</v>
      </c>
      <c r="Z3050" s="418" t="inlineStr">
        <is>
          <t>PTI2225272</t>
        </is>
      </c>
      <c r="AA3050" s="418" t="inlineStr"/>
      <c r="AB3050" s="418" t="inlineStr">
        <is>
          <t>បុគ្គលជាប់អាករ</t>
        </is>
      </c>
      <c r="AC3050" s="418" t="inlineStr">
        <is>
          <t>L001-100067123</t>
        </is>
      </c>
      <c r="AD3050" s="418" t="inlineStr">
        <is>
          <t>រីឡាយអេប៊ល សូស អ៊ិនដាសស្រ្ទៀល (ខេមបូឌា)</t>
        </is>
      </c>
      <c r="AE3050" s="455" t="n">
        <v>1626727</v>
      </c>
      <c r="AF3050" s="455" t="n">
        <v>1422825</v>
      </c>
      <c r="AG3050" s="455" t="n">
        <v>61620</v>
      </c>
      <c r="AH3050" s="455" t="n">
        <v>0</v>
      </c>
      <c r="AI3050" s="455" t="n">
        <v>142282</v>
      </c>
      <c r="AJ3050" s="455" t="n">
        <v>0</v>
      </c>
      <c r="AK3050" s="455" t="n">
        <v>0</v>
      </c>
      <c r="AL3050" s="455" t="n">
        <v>0</v>
      </c>
      <c r="AM3050" s="455" t="n">
        <v>0</v>
      </c>
      <c r="AN3050" s="455" t="n">
        <v>0</v>
      </c>
      <c r="AO3050" s="455" t="n">
        <v>0</v>
      </c>
      <c r="AP3050" s="455" t="n">
        <v>0</v>
      </c>
      <c r="AQ3050" s="455" t="n">
        <v>0</v>
      </c>
      <c r="AR3050" s="418" t="inlineStr"/>
      <c r="AS3050" s="418" t="inlineStr">
        <is>
          <t>ថ្លៃដឹកជញ្ជូន និងសេវា</t>
        </is>
      </c>
      <c r="AT3050" s="418" t="inlineStr">
        <is>
          <t>បានប្រកាសពន្ធ</t>
        </is>
      </c>
    </row>
    <row r="3051">
      <c r="A3051" s="417" t="n">
        <v>3042</v>
      </c>
      <c r="B3051" s="418" t="inlineStr">
        <is>
          <t>CUSTOM PROCESSING PNH/LZC/00883</t>
        </is>
      </c>
      <c r="C3051" s="418" t="inlineStr">
        <is>
          <t>ឃឺន + ណាហ្គែល</t>
        </is>
      </c>
      <c r="D3051" s="418" t="inlineStr">
        <is>
          <t>L001-100045189</t>
        </is>
      </c>
      <c r="E3051" s="418" t="inlineStr">
        <is>
          <t>PTI2225271</t>
        </is>
      </c>
      <c r="F3051" s="419" t="n">
        <v>44693</v>
      </c>
      <c r="G3051" s="420" t="n">
        <v>160686</v>
      </c>
      <c r="H3051" s="418" t="n"/>
      <c r="I3051" s="455" t="n">
        <v>160686</v>
      </c>
      <c r="J3051" s="418">
        <f>IF(L3051&lt;&gt;"",L3051,K3051)</f>
        <v/>
      </c>
      <c r="K3051" s="418">
        <f>IF(AND(T3051=TRUE, U3051=TRUE, V3051=TRUE), IF(W3051&lt;-0.05, "អនុញ្ញាត (អ្នកផ្គត់ផ្គង់ប្រកាសខ្វះ)", "បានប្រកាស (អនុញ្ញាត)"), IF(AND(T3051=FALSE, U3051=FALSE, V3051=FALSE), "ព្យួរទុក (មិនមានទិន្នន័យ)", "ប្រកាសខុស (ព្យួរទុក)"))</f>
        <v/>
      </c>
      <c r="L3051" s="418" t="inlineStr"/>
      <c r="M3051" s="418" t="inlineStr"/>
      <c r="N3051" s="455" t="n"/>
      <c r="O3051" s="455">
        <f>IF(W3051&lt;0,AI3051,I3051)</f>
        <v/>
      </c>
      <c r="P3051" s="455">
        <f>I3051-O3051</f>
        <v/>
      </c>
      <c r="Q3051" s="418" t="n"/>
      <c r="R3051" s="418" t="inlineStr">
        <is>
          <t>PTI2225271</t>
        </is>
      </c>
      <c r="S3051" s="418" t="inlineStr">
        <is>
          <t>PTI2225271</t>
        </is>
      </c>
      <c r="T3051" s="418">
        <f>R3051=S3051</f>
        <v/>
      </c>
      <c r="U3051" s="418">
        <f>AND(MONTH(F3051)=MONTH(Y3051), YEAR(F3051)=YEAR(Y3051))</f>
        <v/>
      </c>
      <c r="V3051" s="418">
        <f>AND(AC3051&lt;&gt;"", 'Company information'!D$4&lt;&gt;"", RIGHT(SUBSTITUTE(AC3051,"-",""),9)=RIGHT(SUBSTITUTE('Company information'!D$4,"-",""),9))</f>
        <v/>
      </c>
      <c r="W3051" s="418">
        <f>AI3051-I3051</f>
        <v/>
      </c>
      <c r="X3051" s="455" t="n"/>
      <c r="Y3051" s="419" t="n">
        <v>44900</v>
      </c>
      <c r="Z3051" s="418" t="inlineStr">
        <is>
          <t>PTI2225271</t>
        </is>
      </c>
      <c r="AA3051" s="418" t="inlineStr"/>
      <c r="AB3051" s="418" t="inlineStr">
        <is>
          <t>បុគ្គលជាប់អាករ</t>
        </is>
      </c>
      <c r="AC3051" s="418" t="inlineStr">
        <is>
          <t>L001-100067123</t>
        </is>
      </c>
      <c r="AD3051" s="418" t="inlineStr">
        <is>
          <t>រីឡាយអេប៊ល សូស អ៊ិនដាសស្រ្ទៀល (ខេមបូឌា)</t>
        </is>
      </c>
      <c r="AE3051" s="455" t="n">
        <v>1829169</v>
      </c>
      <c r="AF3051" s="455" t="n">
        <v>1606863</v>
      </c>
      <c r="AG3051" s="455" t="n">
        <v>61620</v>
      </c>
      <c r="AH3051" s="455" t="n">
        <v>0</v>
      </c>
      <c r="AI3051" s="455" t="n">
        <v>160686</v>
      </c>
      <c r="AJ3051" s="455" t="n">
        <v>0</v>
      </c>
      <c r="AK3051" s="455" t="n">
        <v>0</v>
      </c>
      <c r="AL3051" s="455" t="n">
        <v>0</v>
      </c>
      <c r="AM3051" s="455" t="n">
        <v>0</v>
      </c>
      <c r="AN3051" s="455" t="n">
        <v>0</v>
      </c>
      <c r="AO3051" s="455" t="n">
        <v>0</v>
      </c>
      <c r="AP3051" s="455" t="n">
        <v>0</v>
      </c>
      <c r="AQ3051" s="455" t="n">
        <v>0</v>
      </c>
      <c r="AR3051" s="418" t="inlineStr"/>
      <c r="AS3051" s="418" t="inlineStr">
        <is>
          <t>ថ្លៃដឹកជញ្ជូន និងសេវា</t>
        </is>
      </c>
      <c r="AT3051" s="418" t="inlineStr">
        <is>
          <t>បានប្រកាសពន្ធ</t>
        </is>
      </c>
    </row>
    <row r="3052">
      <c r="A3052" s="417" t="n">
        <v>3043</v>
      </c>
      <c r="B3052" s="418" t="inlineStr">
        <is>
          <t>EXPORT CUSTOM CLEARANCE PNH/TYO/01286</t>
        </is>
      </c>
      <c r="C3052" s="418" t="inlineStr">
        <is>
          <t>ឃឺន + ណាហ្គែល</t>
        </is>
      </c>
      <c r="D3052" s="418" t="inlineStr">
        <is>
          <t>L001-100045189</t>
        </is>
      </c>
      <c r="E3052" s="418" t="inlineStr">
        <is>
          <t>PTI2225270</t>
        </is>
      </c>
      <c r="F3052" s="419" t="n">
        <v>44693</v>
      </c>
      <c r="G3052" s="420" t="n">
        <v>109030</v>
      </c>
      <c r="H3052" s="418" t="n"/>
      <c r="I3052" s="455" t="n">
        <v>109030</v>
      </c>
      <c r="J3052" s="418">
        <f>IF(L3052&lt;&gt;"",L3052,K3052)</f>
        <v/>
      </c>
      <c r="K3052" s="418">
        <f>IF(AND(T3052=TRUE, U3052=TRUE, V3052=TRUE), IF(W3052&lt;-0.05, "អនុញ្ញាត (អ្នកផ្គត់ផ្គង់ប្រកាសខ្វះ)", "បានប្រកាស (អនុញ្ញាត)"), IF(AND(T3052=FALSE, U3052=FALSE, V3052=FALSE), "ព្យួរទុក (មិនមានទិន្នន័យ)", "ប្រកាសខុស (ព្យួរទុក)"))</f>
        <v/>
      </c>
      <c r="L3052" s="418" t="inlineStr"/>
      <c r="M3052" s="418" t="inlineStr"/>
      <c r="N3052" s="455" t="n"/>
      <c r="O3052" s="455">
        <f>IF(W3052&lt;0,AI3052,I3052)</f>
        <v/>
      </c>
      <c r="P3052" s="455">
        <f>I3052-O3052</f>
        <v/>
      </c>
      <c r="Q3052" s="418" t="n"/>
      <c r="R3052" s="418" t="inlineStr">
        <is>
          <t>PTI2225270</t>
        </is>
      </c>
      <c r="S3052" s="418" t="inlineStr">
        <is>
          <t>PTI2225270</t>
        </is>
      </c>
      <c r="T3052" s="418">
        <f>R3052=S3052</f>
        <v/>
      </c>
      <c r="U3052" s="418">
        <f>AND(MONTH(F3052)=MONTH(Y3052), YEAR(F3052)=YEAR(Y3052))</f>
        <v/>
      </c>
      <c r="V3052" s="418">
        <f>AND(AC3052&lt;&gt;"", 'Company information'!D$4&lt;&gt;"", RIGHT(SUBSTITUTE(AC3052,"-",""),9)=RIGHT(SUBSTITUTE('Company information'!D$4,"-",""),9))</f>
        <v/>
      </c>
      <c r="W3052" s="418">
        <f>AI3052-I3052</f>
        <v/>
      </c>
      <c r="X3052" s="455" t="n"/>
      <c r="Y3052" s="419" t="n">
        <v>44900</v>
      </c>
      <c r="Z3052" s="418" t="inlineStr">
        <is>
          <t>PTI2225270</t>
        </is>
      </c>
      <c r="AA3052" s="418" t="inlineStr"/>
      <c r="AB3052" s="418" t="inlineStr">
        <is>
          <t>បុគ្គលជាប់អាករ</t>
        </is>
      </c>
      <c r="AC3052" s="418" t="inlineStr">
        <is>
          <t>L001-100067123</t>
        </is>
      </c>
      <c r="AD3052" s="418" t="inlineStr">
        <is>
          <t>រីឡាយអេប៊ល សូស អ៊ិនដាសស្រ្ទៀល (ខេមបូឌា)</t>
        </is>
      </c>
      <c r="AE3052" s="455" t="n">
        <v>1260951</v>
      </c>
      <c r="AF3052" s="455" t="n">
        <v>1090301</v>
      </c>
      <c r="AG3052" s="455" t="n">
        <v>61620</v>
      </c>
      <c r="AH3052" s="455" t="n">
        <v>0</v>
      </c>
      <c r="AI3052" s="455" t="n">
        <v>109030</v>
      </c>
      <c r="AJ3052" s="455" t="n">
        <v>0</v>
      </c>
      <c r="AK3052" s="455" t="n">
        <v>0</v>
      </c>
      <c r="AL3052" s="455" t="n">
        <v>0</v>
      </c>
      <c r="AM3052" s="455" t="n">
        <v>0</v>
      </c>
      <c r="AN3052" s="455" t="n">
        <v>0</v>
      </c>
      <c r="AO3052" s="455" t="n">
        <v>0</v>
      </c>
      <c r="AP3052" s="455" t="n">
        <v>0</v>
      </c>
      <c r="AQ3052" s="455" t="n">
        <v>0</v>
      </c>
      <c r="AR3052" s="418" t="inlineStr"/>
      <c r="AS3052" s="418" t="inlineStr">
        <is>
          <t>ថ្លៃដឹកជញ្ជូន និងសេវា</t>
        </is>
      </c>
      <c r="AT3052" s="418" t="inlineStr">
        <is>
          <t>បានប្រកាសពន្ធ</t>
        </is>
      </c>
    </row>
    <row r="3053">
      <c r="A3053" s="417" t="n">
        <v>3044</v>
      </c>
      <c r="B3053" s="418" t="inlineStr">
        <is>
          <t>EXPORT CUSTOM CLEARANCE PNH/TYO/01286</t>
        </is>
      </c>
      <c r="C3053" s="418" t="inlineStr">
        <is>
          <t>ឃឺន + ណាហ្គែល</t>
        </is>
      </c>
      <c r="D3053" s="418" t="inlineStr">
        <is>
          <t>L001-100045189</t>
        </is>
      </c>
      <c r="E3053" s="418" t="inlineStr">
        <is>
          <t>PTI2225217</t>
        </is>
      </c>
      <c r="F3053" s="419" t="n">
        <v>44693</v>
      </c>
      <c r="G3053" s="420" t="n">
        <v>26702</v>
      </c>
      <c r="H3053" s="418" t="n"/>
      <c r="I3053" s="455" t="n">
        <v>26702</v>
      </c>
      <c r="J3053" s="418">
        <f>IF(L3053&lt;&gt;"",L3053,K3053)</f>
        <v/>
      </c>
      <c r="K3053" s="418">
        <f>IF(AND(T3053=TRUE, U3053=TRUE, V3053=TRUE), IF(W3053&lt;-0.05, "អនុញ្ញាត (អ្នកផ្គត់ផ្គង់ប្រកាសខ្វះ)", "បានប្រកាស (អនុញ្ញាត)"), IF(AND(T3053=FALSE, U3053=FALSE, V3053=FALSE), "ព្យួរទុក (មិនមានទិន្នន័យ)", "ប្រកាសខុស (ព្យួរទុក)"))</f>
        <v/>
      </c>
      <c r="L3053" s="418" t="inlineStr"/>
      <c r="M3053" s="418" t="inlineStr"/>
      <c r="N3053" s="455" t="n"/>
      <c r="O3053" s="455">
        <f>IF(W3053&lt;0,AI3053,I3053)</f>
        <v/>
      </c>
      <c r="P3053" s="455">
        <f>I3053-O3053</f>
        <v/>
      </c>
      <c r="Q3053" s="418" t="n"/>
      <c r="R3053" s="418" t="inlineStr">
        <is>
          <t>PTI2225217</t>
        </is>
      </c>
      <c r="S3053" s="418" t="inlineStr">
        <is>
          <t>PTI2225217</t>
        </is>
      </c>
      <c r="T3053" s="418">
        <f>R3053=S3053</f>
        <v/>
      </c>
      <c r="U3053" s="418">
        <f>AND(MONTH(F3053)=MONTH(Y3053), YEAR(F3053)=YEAR(Y3053))</f>
        <v/>
      </c>
      <c r="V3053" s="418">
        <f>AND(AC3053&lt;&gt;"", 'Company information'!D$4&lt;&gt;"", RIGHT(SUBSTITUTE(AC3053,"-",""),9)=RIGHT(SUBSTITUTE('Company information'!D$4,"-",""),9))</f>
        <v/>
      </c>
      <c r="W3053" s="418">
        <f>AI3053-I3053</f>
        <v/>
      </c>
      <c r="X3053" s="455" t="n"/>
      <c r="Y3053" s="419" t="n">
        <v>44900</v>
      </c>
      <c r="Z3053" s="418" t="inlineStr">
        <is>
          <t>PTI2225217</t>
        </is>
      </c>
      <c r="AA3053" s="418" t="inlineStr"/>
      <c r="AB3053" s="418" t="inlineStr">
        <is>
          <t>បុគ្គលជាប់អាករ</t>
        </is>
      </c>
      <c r="AC3053" s="418" t="inlineStr">
        <is>
          <t>L001-100067123</t>
        </is>
      </c>
      <c r="AD3053" s="418" t="inlineStr">
        <is>
          <t>រីឡាយអេប៊ល សូស អ៊ិនដាសស្រ្ទៀល (ខេមបូឌា)</t>
        </is>
      </c>
      <c r="AE3053" s="455" t="n">
        <v>293722</v>
      </c>
      <c r="AF3053" s="455" t="n">
        <v>267020</v>
      </c>
      <c r="AG3053" s="455" t="n">
        <v>0</v>
      </c>
      <c r="AH3053" s="455" t="n">
        <v>0</v>
      </c>
      <c r="AI3053" s="455" t="n">
        <v>26702</v>
      </c>
      <c r="AJ3053" s="455" t="n">
        <v>0</v>
      </c>
      <c r="AK3053" s="455" t="n">
        <v>0</v>
      </c>
      <c r="AL3053" s="455" t="n">
        <v>0</v>
      </c>
      <c r="AM3053" s="455" t="n">
        <v>0</v>
      </c>
      <c r="AN3053" s="455" t="n">
        <v>0</v>
      </c>
      <c r="AO3053" s="455" t="n">
        <v>0</v>
      </c>
      <c r="AP3053" s="455" t="n">
        <v>0</v>
      </c>
      <c r="AQ3053" s="455" t="n">
        <v>0</v>
      </c>
      <c r="AR3053" s="418" t="inlineStr"/>
      <c r="AS3053" s="418" t="inlineStr">
        <is>
          <t>ថ្លៃដឹកជញ្ជូន និងសេវា</t>
        </is>
      </c>
      <c r="AT3053" s="418" t="inlineStr">
        <is>
          <t>បានប្រកាសពន្ធ</t>
        </is>
      </c>
    </row>
    <row r="3054">
      <c r="A3054" s="417" t="n">
        <v>3045</v>
      </c>
      <c r="B3054" s="418" t="inlineStr">
        <is>
          <t>CFS HANDLING, CARRIER BL, DOCUMENT ASSEMBLY, TERMINAL HANDLING, HANDLING FEE, VGM PROCESSING FEE-CFS AND FUEL SURCHARGE</t>
        </is>
      </c>
      <c r="C3054" s="418" t="inlineStr">
        <is>
          <t>ឃឺន + ណាហ្គែល</t>
        </is>
      </c>
      <c r="D3054" s="418" t="inlineStr">
        <is>
          <t>L001-100045189</t>
        </is>
      </c>
      <c r="E3054" s="418" t="inlineStr">
        <is>
          <t>PTI2225219</t>
        </is>
      </c>
      <c r="F3054" s="419" t="n">
        <v>44693</v>
      </c>
      <c r="G3054" s="420" t="n">
        <v>26702</v>
      </c>
      <c r="H3054" s="418" t="n"/>
      <c r="I3054" s="455" t="n">
        <v>26702</v>
      </c>
      <c r="J3054" s="418">
        <f>IF(L3054&lt;&gt;"",L3054,K3054)</f>
        <v/>
      </c>
      <c r="K3054" s="418">
        <f>IF(AND(T3054=TRUE, U3054=TRUE, V3054=TRUE), IF(W3054&lt;-0.05, "អនុញ្ញាត (អ្នកផ្គត់ផ្គង់ប្រកាសខ្វះ)", "បានប្រកាស (អនុញ្ញាត)"), IF(AND(T3054=FALSE, U3054=FALSE, V3054=FALSE), "ព្យួរទុក (មិនមានទិន្នន័យ)", "ប្រកាសខុស (ព្យួរទុក)"))</f>
        <v/>
      </c>
      <c r="L3054" s="418" t="inlineStr"/>
      <c r="M3054" s="418" t="inlineStr"/>
      <c r="N3054" s="455" t="n"/>
      <c r="O3054" s="455">
        <f>IF(W3054&lt;0,AI3054,I3054)</f>
        <v/>
      </c>
      <c r="P3054" s="455">
        <f>I3054-O3054</f>
        <v/>
      </c>
      <c r="Q3054" s="418" t="n"/>
      <c r="R3054" s="418" t="inlineStr">
        <is>
          <t>PTI2225219</t>
        </is>
      </c>
      <c r="S3054" s="418" t="inlineStr">
        <is>
          <t>PTI2225219</t>
        </is>
      </c>
      <c r="T3054" s="418">
        <f>R3054=S3054</f>
        <v/>
      </c>
      <c r="U3054" s="418">
        <f>AND(MONTH(F3054)=MONTH(Y3054), YEAR(F3054)=YEAR(Y3054))</f>
        <v/>
      </c>
      <c r="V3054" s="418">
        <f>AND(AC3054&lt;&gt;"", 'Company information'!D$4&lt;&gt;"", RIGHT(SUBSTITUTE(AC3054,"-",""),9)=RIGHT(SUBSTITUTE('Company information'!D$4,"-",""),9))</f>
        <v/>
      </c>
      <c r="W3054" s="418">
        <f>AI3054-I3054</f>
        <v/>
      </c>
      <c r="X3054" s="455" t="n"/>
      <c r="Y3054" s="419" t="n">
        <v>44900</v>
      </c>
      <c r="Z3054" s="418" t="inlineStr">
        <is>
          <t>PTI2225219</t>
        </is>
      </c>
      <c r="AA3054" s="418" t="inlineStr"/>
      <c r="AB3054" s="418" t="inlineStr">
        <is>
          <t>បុគ្គលជាប់អាករ</t>
        </is>
      </c>
      <c r="AC3054" s="418" t="inlineStr">
        <is>
          <t>L001-100067123</t>
        </is>
      </c>
      <c r="AD3054" s="418" t="inlineStr">
        <is>
          <t>រីឡាយអេប៊ល សូស អ៊ិនដាសស្រ្ទៀល (ខេមបូឌា)</t>
        </is>
      </c>
      <c r="AE3054" s="455" t="n">
        <v>293722</v>
      </c>
      <c r="AF3054" s="455" t="n">
        <v>267020</v>
      </c>
      <c r="AG3054" s="455" t="n">
        <v>0</v>
      </c>
      <c r="AH3054" s="455" t="n">
        <v>0</v>
      </c>
      <c r="AI3054" s="455" t="n">
        <v>26702</v>
      </c>
      <c r="AJ3054" s="455" t="n">
        <v>0</v>
      </c>
      <c r="AK3054" s="455" t="n">
        <v>0</v>
      </c>
      <c r="AL3054" s="455" t="n">
        <v>0</v>
      </c>
      <c r="AM3054" s="455" t="n">
        <v>0</v>
      </c>
      <c r="AN3054" s="455" t="n">
        <v>0</v>
      </c>
      <c r="AO3054" s="455" t="n">
        <v>0</v>
      </c>
      <c r="AP3054" s="455" t="n">
        <v>0</v>
      </c>
      <c r="AQ3054" s="455" t="n">
        <v>0</v>
      </c>
      <c r="AR3054" s="418" t="inlineStr"/>
      <c r="AS3054" s="418" t="inlineStr">
        <is>
          <t>ថ្លៃដឹកជញ្ជូន និងសេវា</t>
        </is>
      </c>
      <c r="AT3054" s="418" t="inlineStr">
        <is>
          <t>បានប្រកាសពន្ធ</t>
        </is>
      </c>
    </row>
    <row r="3055">
      <c r="A3055" s="417" t="n">
        <v>3046</v>
      </c>
      <c r="B3055" s="418" t="inlineStr">
        <is>
          <t>CFS HANDLING, CARRIER BL, DOCUMENT ASSEMBLY, TERMINAL HANDLING, HANDLING FEE, VGM WEIGHING FEE-CFS AND FUEL SURCHARGE</t>
        </is>
      </c>
      <c r="C3055" s="418" t="inlineStr">
        <is>
          <t>ឃឺន + ណាហ្គែល</t>
        </is>
      </c>
      <c r="D3055" s="418" t="inlineStr">
        <is>
          <t>L001-100045189</t>
        </is>
      </c>
      <c r="E3055" s="418" t="inlineStr">
        <is>
          <t>PTI2225221</t>
        </is>
      </c>
      <c r="F3055" s="419" t="n">
        <v>44693</v>
      </c>
      <c r="G3055" s="420" t="n">
        <v>26702</v>
      </c>
      <c r="H3055" s="418" t="n"/>
      <c r="I3055" s="455" t="n">
        <v>26702</v>
      </c>
      <c r="J3055" s="418">
        <f>IF(L3055&lt;&gt;"",L3055,K3055)</f>
        <v/>
      </c>
      <c r="K3055" s="418">
        <f>IF(AND(T3055=TRUE, U3055=TRUE, V3055=TRUE), IF(W3055&lt;-0.05, "អនុញ្ញាត (អ្នកផ្គត់ផ្គង់ប្រកាសខ្វះ)", "បានប្រកាស (អនុញ្ញាត)"), IF(AND(T3055=FALSE, U3055=FALSE, V3055=FALSE), "ព្យួរទុក (មិនមានទិន្នន័យ)", "ប្រកាសខុស (ព្យួរទុក)"))</f>
        <v/>
      </c>
      <c r="L3055" s="418" t="inlineStr"/>
      <c r="M3055" s="418" t="inlineStr"/>
      <c r="N3055" s="455" t="n"/>
      <c r="O3055" s="455">
        <f>IF(W3055&lt;0,AI3055,I3055)</f>
        <v/>
      </c>
      <c r="P3055" s="455">
        <f>I3055-O3055</f>
        <v/>
      </c>
      <c r="Q3055" s="418" t="n"/>
      <c r="R3055" s="418" t="inlineStr">
        <is>
          <t>PTI2225221</t>
        </is>
      </c>
      <c r="S3055" s="418" t="inlineStr">
        <is>
          <t>PTI2225221</t>
        </is>
      </c>
      <c r="T3055" s="418">
        <f>R3055=S3055</f>
        <v/>
      </c>
      <c r="U3055" s="418">
        <f>AND(MONTH(F3055)=MONTH(Y3055), YEAR(F3055)=YEAR(Y3055))</f>
        <v/>
      </c>
      <c r="V3055" s="418">
        <f>AND(AC3055&lt;&gt;"", 'Company information'!D$4&lt;&gt;"", RIGHT(SUBSTITUTE(AC3055,"-",""),9)=RIGHT(SUBSTITUTE('Company information'!D$4,"-",""),9))</f>
        <v/>
      </c>
      <c r="W3055" s="418">
        <f>AI3055-I3055</f>
        <v/>
      </c>
      <c r="X3055" s="455" t="n"/>
      <c r="Y3055" s="419" t="n">
        <v>44900</v>
      </c>
      <c r="Z3055" s="418" t="inlineStr">
        <is>
          <t>PTI2225221</t>
        </is>
      </c>
      <c r="AA3055" s="418" t="inlineStr"/>
      <c r="AB3055" s="418" t="inlineStr">
        <is>
          <t>បុគ្គលជាប់អាករ</t>
        </is>
      </c>
      <c r="AC3055" s="418" t="inlineStr">
        <is>
          <t>L001-100067123</t>
        </is>
      </c>
      <c r="AD3055" s="418" t="inlineStr">
        <is>
          <t>រីឡាយអេប៊ល សូស អ៊ិនដាសស្រ្ទៀល (ខេមបូឌា)</t>
        </is>
      </c>
      <c r="AE3055" s="455" t="n">
        <v>293722</v>
      </c>
      <c r="AF3055" s="455" t="n">
        <v>267020</v>
      </c>
      <c r="AG3055" s="455" t="n">
        <v>0</v>
      </c>
      <c r="AH3055" s="455" t="n">
        <v>0</v>
      </c>
      <c r="AI3055" s="455" t="n">
        <v>26702</v>
      </c>
      <c r="AJ3055" s="455" t="n">
        <v>0</v>
      </c>
      <c r="AK3055" s="455" t="n">
        <v>0</v>
      </c>
      <c r="AL3055" s="455" t="n">
        <v>0</v>
      </c>
      <c r="AM3055" s="455" t="n">
        <v>0</v>
      </c>
      <c r="AN3055" s="455" t="n">
        <v>0</v>
      </c>
      <c r="AO3055" s="455" t="n">
        <v>0</v>
      </c>
      <c r="AP3055" s="455" t="n">
        <v>0</v>
      </c>
      <c r="AQ3055" s="455" t="n">
        <v>0</v>
      </c>
      <c r="AR3055" s="418" t="inlineStr"/>
      <c r="AS3055" s="418" t="inlineStr">
        <is>
          <t>ថ្លៃដឹកជញ្ជូន និងសេវា</t>
        </is>
      </c>
      <c r="AT3055" s="418" t="inlineStr">
        <is>
          <t>បានប្រកាសពន្ធ</t>
        </is>
      </c>
    </row>
    <row r="3056">
      <c r="A3056" s="417" t="n">
        <v>3047</v>
      </c>
      <c r="B3056" s="418" t="inlineStr">
        <is>
          <t>CFS HANDLING, CARRIER BL, DOCUMENT ASSEMBLY, TERMINAL HANDLING, HANDLING FEE, VGM PROCESSING FEE</t>
        </is>
      </c>
      <c r="C3056" s="418" t="inlineStr">
        <is>
          <t>ឃឺន + ណាហ្គែល</t>
        </is>
      </c>
      <c r="D3056" s="418" t="inlineStr">
        <is>
          <t>L001-100045189</t>
        </is>
      </c>
      <c r="E3056" s="418" t="inlineStr">
        <is>
          <t>PTI2225215</t>
        </is>
      </c>
      <c r="F3056" s="419" t="n">
        <v>44693</v>
      </c>
      <c r="G3056" s="420" t="n">
        <v>26702</v>
      </c>
      <c r="H3056" s="418" t="n"/>
      <c r="I3056" s="455" t="n">
        <v>26702</v>
      </c>
      <c r="J3056" s="418">
        <f>IF(L3056&lt;&gt;"",L3056,K3056)</f>
        <v/>
      </c>
      <c r="K3056" s="418">
        <f>IF(AND(T3056=TRUE, U3056=TRUE, V3056=TRUE), IF(W3056&lt;-0.05, "អនុញ្ញាត (អ្នកផ្គត់ផ្គង់ប្រកាសខ្វះ)", "បានប្រកាស (អនុញ្ញាត)"), IF(AND(T3056=FALSE, U3056=FALSE, V3056=FALSE), "ព្យួរទុក (មិនមានទិន្នន័យ)", "ប្រកាសខុស (ព្យួរទុក)"))</f>
        <v/>
      </c>
      <c r="L3056" s="418" t="inlineStr"/>
      <c r="M3056" s="418" t="inlineStr"/>
      <c r="N3056" s="455" t="n"/>
      <c r="O3056" s="455">
        <f>IF(W3056&lt;0,AI3056,I3056)</f>
        <v/>
      </c>
      <c r="P3056" s="455">
        <f>I3056-O3056</f>
        <v/>
      </c>
      <c r="Q3056" s="418" t="n"/>
      <c r="R3056" s="418" t="inlineStr">
        <is>
          <t>PTI2225215</t>
        </is>
      </c>
      <c r="S3056" s="418" t="inlineStr">
        <is>
          <t>PTI2225215</t>
        </is>
      </c>
      <c r="T3056" s="418">
        <f>R3056=S3056</f>
        <v/>
      </c>
      <c r="U3056" s="418">
        <f>AND(MONTH(F3056)=MONTH(Y3056), YEAR(F3056)=YEAR(Y3056))</f>
        <v/>
      </c>
      <c r="V3056" s="418">
        <f>AND(AC3056&lt;&gt;"", 'Company information'!D$4&lt;&gt;"", RIGHT(SUBSTITUTE(AC3056,"-",""),9)=RIGHT(SUBSTITUTE('Company information'!D$4,"-",""),9))</f>
        <v/>
      </c>
      <c r="W3056" s="418">
        <f>AI3056-I3056</f>
        <v/>
      </c>
      <c r="X3056" s="455" t="n"/>
      <c r="Y3056" s="419" t="n">
        <v>44900</v>
      </c>
      <c r="Z3056" s="418" t="inlineStr">
        <is>
          <t>PTI2225215</t>
        </is>
      </c>
      <c r="AA3056" s="418" t="inlineStr"/>
      <c r="AB3056" s="418" t="inlineStr">
        <is>
          <t>បុគ្គលជាប់អាករ</t>
        </is>
      </c>
      <c r="AC3056" s="418" t="inlineStr">
        <is>
          <t>L001-100067123</t>
        </is>
      </c>
      <c r="AD3056" s="418" t="inlineStr">
        <is>
          <t>រីឡាយអេប៊ល សូស អ៊ិនដាសស្រ្ទៀល (ខេមបូឌា)</t>
        </is>
      </c>
      <c r="AE3056" s="455" t="n">
        <v>293722</v>
      </c>
      <c r="AF3056" s="455" t="n">
        <v>267020</v>
      </c>
      <c r="AG3056" s="455" t="n">
        <v>0</v>
      </c>
      <c r="AH3056" s="455" t="n">
        <v>0</v>
      </c>
      <c r="AI3056" s="455" t="n">
        <v>26702</v>
      </c>
      <c r="AJ3056" s="455" t="n">
        <v>0</v>
      </c>
      <c r="AK3056" s="455" t="n">
        <v>0</v>
      </c>
      <c r="AL3056" s="455" t="n">
        <v>0</v>
      </c>
      <c r="AM3056" s="455" t="n">
        <v>0</v>
      </c>
      <c r="AN3056" s="455" t="n">
        <v>0</v>
      </c>
      <c r="AO3056" s="455" t="n">
        <v>0</v>
      </c>
      <c r="AP3056" s="455" t="n">
        <v>0</v>
      </c>
      <c r="AQ3056" s="455" t="n">
        <v>0</v>
      </c>
      <c r="AR3056" s="418" t="inlineStr"/>
      <c r="AS3056" s="418" t="inlineStr">
        <is>
          <t>ថ្លៃដឹកជញ្ជូន និងសេវា</t>
        </is>
      </c>
      <c r="AT3056" s="418" t="inlineStr">
        <is>
          <t>បានប្រកាសពន្ធ</t>
        </is>
      </c>
    </row>
    <row r="3057">
      <c r="A3057" s="417" t="n">
        <v>3048</v>
      </c>
      <c r="B3057" s="418" t="inlineStr">
        <is>
          <t>AWB FEE, OM FORWARDING FEE AND H/C</t>
        </is>
      </c>
      <c r="C3057" s="418" t="inlineStr">
        <is>
          <t>ឃឺន + ណាហ្គែល</t>
        </is>
      </c>
      <c r="D3057" s="418" t="inlineStr">
        <is>
          <t>L001-100045189</t>
        </is>
      </c>
      <c r="E3057" s="418" t="inlineStr">
        <is>
          <t>PTI2225214</t>
        </is>
      </c>
      <c r="F3057" s="419" t="n">
        <v>44693</v>
      </c>
      <c r="G3057" s="420" t="n">
        <v>26702</v>
      </c>
      <c r="H3057" s="418" t="n"/>
      <c r="I3057" s="455" t="n">
        <v>26702</v>
      </c>
      <c r="J3057" s="418">
        <f>IF(L3057&lt;&gt;"",L3057,K3057)</f>
        <v/>
      </c>
      <c r="K3057" s="418">
        <f>IF(AND(T3057=TRUE, U3057=TRUE, V3057=TRUE), IF(W3057&lt;-0.05, "អនុញ្ញាត (អ្នកផ្គត់ផ្គង់ប្រកាសខ្វះ)", "បានប្រកាស (អនុញ្ញាត)"), IF(AND(T3057=FALSE, U3057=FALSE, V3057=FALSE), "ព្យួរទុក (មិនមានទិន្នន័យ)", "ប្រកាសខុស (ព្យួរទុក)"))</f>
        <v/>
      </c>
      <c r="L3057" s="418" t="inlineStr"/>
      <c r="M3057" s="418" t="inlineStr"/>
      <c r="N3057" s="455" t="n"/>
      <c r="O3057" s="455">
        <f>IF(W3057&lt;0,AI3057,I3057)</f>
        <v/>
      </c>
      <c r="P3057" s="455">
        <f>I3057-O3057</f>
        <v/>
      </c>
      <c r="Q3057" s="418" t="n"/>
      <c r="R3057" s="418" t="inlineStr">
        <is>
          <t>PTI2225214</t>
        </is>
      </c>
      <c r="S3057" s="418" t="inlineStr">
        <is>
          <t>PTI2225214</t>
        </is>
      </c>
      <c r="T3057" s="418">
        <f>R3057=S3057</f>
        <v/>
      </c>
      <c r="U3057" s="418">
        <f>AND(MONTH(F3057)=MONTH(Y3057), YEAR(F3057)=YEAR(Y3057))</f>
        <v/>
      </c>
      <c r="V3057" s="418">
        <f>AND(AC3057&lt;&gt;"", 'Company information'!D$4&lt;&gt;"", RIGHT(SUBSTITUTE(AC3057,"-",""),9)=RIGHT(SUBSTITUTE('Company information'!D$4,"-",""),9))</f>
        <v/>
      </c>
      <c r="W3057" s="418">
        <f>AI3057-I3057</f>
        <v/>
      </c>
      <c r="X3057" s="455" t="n"/>
      <c r="Y3057" s="419" t="n">
        <v>44900</v>
      </c>
      <c r="Z3057" s="418" t="inlineStr">
        <is>
          <t>PTI2225214</t>
        </is>
      </c>
      <c r="AA3057" s="418" t="inlineStr"/>
      <c r="AB3057" s="418" t="inlineStr">
        <is>
          <t>បុគ្គលជាប់អាករ</t>
        </is>
      </c>
      <c r="AC3057" s="418" t="inlineStr">
        <is>
          <t>L001-100067123</t>
        </is>
      </c>
      <c r="AD3057" s="418" t="inlineStr">
        <is>
          <t>រីឡាយអេប៊ល សូស អ៊ិនដាសស្រ្ទៀល (ខេមបូឌា)</t>
        </is>
      </c>
      <c r="AE3057" s="455" t="n">
        <v>293722</v>
      </c>
      <c r="AF3057" s="455" t="n">
        <v>267020</v>
      </c>
      <c r="AG3057" s="455" t="n">
        <v>0</v>
      </c>
      <c r="AH3057" s="455" t="n">
        <v>0</v>
      </c>
      <c r="AI3057" s="455" t="n">
        <v>26702</v>
      </c>
      <c r="AJ3057" s="455" t="n">
        <v>0</v>
      </c>
      <c r="AK3057" s="455" t="n">
        <v>0</v>
      </c>
      <c r="AL3057" s="455" t="n">
        <v>0</v>
      </c>
      <c r="AM3057" s="455" t="n">
        <v>0</v>
      </c>
      <c r="AN3057" s="455" t="n">
        <v>0</v>
      </c>
      <c r="AO3057" s="455" t="n">
        <v>0</v>
      </c>
      <c r="AP3057" s="455" t="n">
        <v>0</v>
      </c>
      <c r="AQ3057" s="455" t="n">
        <v>0</v>
      </c>
      <c r="AR3057" s="418" t="inlineStr"/>
      <c r="AS3057" s="418" t="inlineStr">
        <is>
          <t>ថ្លៃដឹកជញ្ជូន និងសេវា</t>
        </is>
      </c>
      <c r="AT3057" s="418" t="inlineStr">
        <is>
          <t>បានប្រកាសពន្ធ</t>
        </is>
      </c>
    </row>
    <row r="3058">
      <c r="A3058" s="417" t="n">
        <v>3049</v>
      </c>
      <c r="B3058" s="418" t="inlineStr">
        <is>
          <t>OM FORWARDING FEE, H/C AND AWB FEE</t>
        </is>
      </c>
      <c r="C3058" s="418" t="inlineStr">
        <is>
          <t>ដាប់បែលយូភីអិល (ខេមបូឌា) ឯ.ក</t>
        </is>
      </c>
      <c r="D3058" s="418" t="inlineStr">
        <is>
          <t>K005-901800929</t>
        </is>
      </c>
      <c r="E3058" s="418" t="inlineStr">
        <is>
          <t>22-3414</t>
        </is>
      </c>
      <c r="F3058" s="419" t="n">
        <v>44816</v>
      </c>
      <c r="G3058" s="420" t="n">
        <v>109851</v>
      </c>
      <c r="H3058" s="418" t="n"/>
      <c r="I3058" s="455" t="n">
        <v>109851</v>
      </c>
      <c r="J3058" s="418">
        <f>IF(L3058&lt;&gt;"",L3058,K3058)</f>
        <v/>
      </c>
      <c r="K3058" s="418">
        <f>IF(AND(T3058=TRUE, U3058=TRUE, V3058=TRUE), IF(W3058&lt;-0.05, "អនុញ្ញាត (អ្នកផ្គត់ផ្គង់ប្រកាសខ្វះ)", "បានប្រកាស (អនុញ្ញាត)"), IF(AND(T3058=FALSE, U3058=FALSE, V3058=FALSE), "ព្យួរទុក (មិនមានទិន្នន័យ)", "ប្រកាសខុស (ព្យួរទុក)"))</f>
        <v/>
      </c>
      <c r="L3058" s="418" t="inlineStr"/>
      <c r="M3058" s="418" t="inlineStr"/>
      <c r="N3058" s="455" t="n"/>
      <c r="O3058" s="455">
        <f>IF(W3058&lt;0,AI3058,I3058)</f>
        <v/>
      </c>
      <c r="P3058" s="455">
        <f>I3058-O3058</f>
        <v/>
      </c>
      <c r="Q3058" s="418" t="n"/>
      <c r="R3058" s="418" t="inlineStr">
        <is>
          <t>22-3414</t>
        </is>
      </c>
      <c r="S3058" s="418" t="inlineStr">
        <is>
          <t>22-3414</t>
        </is>
      </c>
      <c r="T3058" s="418">
        <f>R3058=S3058</f>
        <v/>
      </c>
      <c r="U3058" s="418">
        <f>AND(MONTH(F3058)=MONTH(Y3058), YEAR(F3058)=YEAR(Y3058))</f>
        <v/>
      </c>
      <c r="V3058" s="418">
        <f>AND(AC3058&lt;&gt;"", 'Company information'!D$4&lt;&gt;"", RIGHT(SUBSTITUTE(AC3058,"-",""),9)=RIGHT(SUBSTITUTE('Company information'!D$4,"-",""),9))</f>
        <v/>
      </c>
      <c r="W3058" s="418">
        <f>AI3058-I3058</f>
        <v/>
      </c>
      <c r="X3058" s="455" t="n"/>
      <c r="Y3058" s="419" t="n">
        <v>44904</v>
      </c>
      <c r="Z3058" s="418" t="inlineStr">
        <is>
          <t>22-3414</t>
        </is>
      </c>
      <c r="AA3058" s="418" t="inlineStr"/>
      <c r="AB3058" s="418" t="inlineStr">
        <is>
          <t>បុគ្គលជាប់អាករ</t>
        </is>
      </c>
      <c r="AC3058" s="418" t="inlineStr">
        <is>
          <t>L001-100067123</t>
        </is>
      </c>
      <c r="AD3058" s="418" t="inlineStr">
        <is>
          <t>រីឡាយអេប៊ល សូស អ៊ិនដាសស្រ្ទៀល (ខេមបូឌា)</t>
        </is>
      </c>
      <c r="AE3058" s="455" t="n">
        <v>1208364</v>
      </c>
      <c r="AF3058" s="455" t="n">
        <v>1098513</v>
      </c>
      <c r="AG3058" s="455" t="n">
        <v>0</v>
      </c>
      <c r="AH3058" s="455" t="n">
        <v>0</v>
      </c>
      <c r="AI3058" s="455" t="n">
        <v>109851</v>
      </c>
      <c r="AJ3058" s="455" t="n">
        <v>0</v>
      </c>
      <c r="AK3058" s="455" t="n">
        <v>0</v>
      </c>
      <c r="AL3058" s="455" t="n">
        <v>0</v>
      </c>
      <c r="AM3058" s="455" t="n">
        <v>0</v>
      </c>
      <c r="AN3058" s="455" t="n">
        <v>0</v>
      </c>
      <c r="AO3058" s="455" t="n">
        <v>0</v>
      </c>
      <c r="AP3058" s="455" t="n">
        <v>0</v>
      </c>
      <c r="AQ3058" s="455" t="n">
        <v>0</v>
      </c>
      <c r="AR3058" s="418" t="inlineStr"/>
      <c r="AS3058" s="418" t="inlineStr">
        <is>
          <t>TRADE REVENUE</t>
        </is>
      </c>
      <c r="AT3058" s="418" t="inlineStr">
        <is>
          <t>បានប្រកាសពន្ធ</t>
        </is>
      </c>
    </row>
    <row r="3059">
      <c r="A3059" s="417" t="n">
        <v>3050</v>
      </c>
      <c r="B3059" s="418" t="inlineStr">
        <is>
          <t>Documentation Origin, Handling Charges Origin, PLACI Fee and HAWB Transmission Fee</t>
        </is>
      </c>
      <c r="C3059" s="418" t="inlineStr">
        <is>
          <t>ដាប់បែលយូភីអិល (ខេមបូឌា) ឯ.ក</t>
        </is>
      </c>
      <c r="D3059" s="418" t="inlineStr">
        <is>
          <t>K005-901800929</t>
        </is>
      </c>
      <c r="E3059" s="418" t="inlineStr">
        <is>
          <t>22-3413</t>
        </is>
      </c>
      <c r="F3059" s="419" t="n">
        <v>44816</v>
      </c>
      <c r="G3059" s="420" t="n">
        <v>109851</v>
      </c>
      <c r="H3059" s="418" t="n"/>
      <c r="I3059" s="455" t="n">
        <v>109851</v>
      </c>
      <c r="J3059" s="418">
        <f>IF(L3059&lt;&gt;"",L3059,K3059)</f>
        <v/>
      </c>
      <c r="K3059" s="418">
        <f>IF(AND(T3059=TRUE, U3059=TRUE, V3059=TRUE), IF(W3059&lt;-0.05, "អនុញ្ញាត (អ្នកផ្គត់ផ្គង់ប្រកាសខ្វះ)", "បានប្រកាស (អនុញ្ញាត)"), IF(AND(T3059=FALSE, U3059=FALSE, V3059=FALSE), "ព្យួរទុក (មិនមានទិន្នន័យ)", "ប្រកាសខុស (ព្យួរទុក)"))</f>
        <v/>
      </c>
      <c r="L3059" s="418" t="inlineStr"/>
      <c r="M3059" s="418" t="inlineStr"/>
      <c r="N3059" s="455" t="n"/>
      <c r="O3059" s="455">
        <f>IF(W3059&lt;0,AI3059,I3059)</f>
        <v/>
      </c>
      <c r="P3059" s="455">
        <f>I3059-O3059</f>
        <v/>
      </c>
      <c r="Q3059" s="418" t="n"/>
      <c r="R3059" s="418" t="inlineStr">
        <is>
          <t>22-3413</t>
        </is>
      </c>
      <c r="S3059" s="418" t="inlineStr">
        <is>
          <t>22-3413</t>
        </is>
      </c>
      <c r="T3059" s="418">
        <f>R3059=S3059</f>
        <v/>
      </c>
      <c r="U3059" s="418">
        <f>AND(MONTH(F3059)=MONTH(Y3059), YEAR(F3059)=YEAR(Y3059))</f>
        <v/>
      </c>
      <c r="V3059" s="418">
        <f>AND(AC3059&lt;&gt;"", 'Company information'!D$4&lt;&gt;"", RIGHT(SUBSTITUTE(AC3059,"-",""),9)=RIGHT(SUBSTITUTE('Company information'!D$4,"-",""),9))</f>
        <v/>
      </c>
      <c r="W3059" s="418">
        <f>AI3059-I3059</f>
        <v/>
      </c>
      <c r="X3059" s="455" t="n"/>
      <c r="Y3059" s="419" t="n">
        <v>44904</v>
      </c>
      <c r="Z3059" s="418" t="inlineStr">
        <is>
          <t>22-3413</t>
        </is>
      </c>
      <c r="AA3059" s="418" t="inlineStr"/>
      <c r="AB3059" s="418" t="inlineStr">
        <is>
          <t>បុគ្គលជាប់អាករ</t>
        </is>
      </c>
      <c r="AC3059" s="418" t="inlineStr">
        <is>
          <t>L001-100067123</t>
        </is>
      </c>
      <c r="AD3059" s="418" t="inlineStr">
        <is>
          <t>រីឡាយអេប៊ល សូស អ៊ិនដាសស្រ្ទៀល (ខេមបូឌា)</t>
        </is>
      </c>
      <c r="AE3059" s="455" t="n">
        <v>1208364</v>
      </c>
      <c r="AF3059" s="455" t="n">
        <v>1098513</v>
      </c>
      <c r="AG3059" s="455" t="n">
        <v>0</v>
      </c>
      <c r="AH3059" s="455" t="n">
        <v>0</v>
      </c>
      <c r="AI3059" s="455" t="n">
        <v>109851</v>
      </c>
      <c r="AJ3059" s="455" t="n">
        <v>0</v>
      </c>
      <c r="AK3059" s="455" t="n">
        <v>0</v>
      </c>
      <c r="AL3059" s="455" t="n">
        <v>0</v>
      </c>
      <c r="AM3059" s="455" t="n">
        <v>0</v>
      </c>
      <c r="AN3059" s="455" t="n">
        <v>0</v>
      </c>
      <c r="AO3059" s="455" t="n">
        <v>0</v>
      </c>
      <c r="AP3059" s="455" t="n">
        <v>0</v>
      </c>
      <c r="AQ3059" s="455" t="n">
        <v>0</v>
      </c>
      <c r="AR3059" s="418" t="inlineStr"/>
      <c r="AS3059" s="418" t="inlineStr">
        <is>
          <t>TRADE REVENUE</t>
        </is>
      </c>
      <c r="AT3059" s="418" t="inlineStr">
        <is>
          <t>បានប្រកាសពន្ធ</t>
        </is>
      </c>
    </row>
    <row r="3060">
      <c r="A3060" s="417" t="n">
        <v>3051</v>
      </c>
      <c r="B3060" s="418" t="inlineStr">
        <is>
          <t>Documentation Origin, Handling Charges Origin, PLACI Fee and HAWB Transmission Fee</t>
        </is>
      </c>
      <c r="C3060" s="418" t="inlineStr">
        <is>
          <t>ដាប់បែលយូភីអិល (ខេមបូឌា) ឯ.ក</t>
        </is>
      </c>
      <c r="D3060" s="418" t="inlineStr">
        <is>
          <t>K005-901800929</t>
        </is>
      </c>
      <c r="E3060" s="418" t="inlineStr">
        <is>
          <t>22-3412</t>
        </is>
      </c>
      <c r="F3060" s="419" t="n">
        <v>44816</v>
      </c>
      <c r="G3060" s="420" t="n">
        <v>117031</v>
      </c>
      <c r="H3060" s="418" t="n"/>
      <c r="I3060" s="455" t="n">
        <v>117031</v>
      </c>
      <c r="J3060" s="418">
        <f>IF(L3060&lt;&gt;"",L3060,K3060)</f>
        <v/>
      </c>
      <c r="K3060" s="418">
        <f>IF(AND(T3060=TRUE, U3060=TRUE, V3060=TRUE), IF(W3060&lt;-0.05, "អនុញ្ញាត (អ្នកផ្គត់ផ្គង់ប្រកាសខ្វះ)", "បានប្រកាស (អនុញ្ញាត)"), IF(AND(T3060=FALSE, U3060=FALSE, V3060=FALSE), "ព្យួរទុក (មិនមានទិន្នន័យ)", "ប្រកាសខុស (ព្យួរទុក)"))</f>
        <v/>
      </c>
      <c r="L3060" s="418" t="inlineStr"/>
      <c r="M3060" s="418" t="inlineStr"/>
      <c r="N3060" s="455" t="n"/>
      <c r="O3060" s="455">
        <f>IF(W3060&lt;0,AI3060,I3060)</f>
        <v/>
      </c>
      <c r="P3060" s="455">
        <f>I3060-O3060</f>
        <v/>
      </c>
      <c r="Q3060" s="418" t="n"/>
      <c r="R3060" s="418" t="inlineStr">
        <is>
          <t>22-3412</t>
        </is>
      </c>
      <c r="S3060" s="418" t="inlineStr">
        <is>
          <t>22-3412</t>
        </is>
      </c>
      <c r="T3060" s="418">
        <f>R3060=S3060</f>
        <v/>
      </c>
      <c r="U3060" s="418">
        <f>AND(MONTH(F3060)=MONTH(Y3060), YEAR(F3060)=YEAR(Y3060))</f>
        <v/>
      </c>
      <c r="V3060" s="418">
        <f>AND(AC3060&lt;&gt;"", 'Company information'!D$4&lt;&gt;"", RIGHT(SUBSTITUTE(AC3060,"-",""),9)=RIGHT(SUBSTITUTE('Company information'!D$4,"-",""),9))</f>
        <v/>
      </c>
      <c r="W3060" s="418">
        <f>AI3060-I3060</f>
        <v/>
      </c>
      <c r="X3060" s="455" t="n"/>
      <c r="Y3060" s="419" t="n">
        <v>44904</v>
      </c>
      <c r="Z3060" s="418" t="inlineStr">
        <is>
          <t>22-3412</t>
        </is>
      </c>
      <c r="AA3060" s="418" t="inlineStr"/>
      <c r="AB3060" s="418" t="inlineStr">
        <is>
          <t>បុគ្គលជាប់អាករ</t>
        </is>
      </c>
      <c r="AC3060" s="418" t="inlineStr">
        <is>
          <t>L001-100067123</t>
        </is>
      </c>
      <c r="AD3060" s="418" t="inlineStr">
        <is>
          <t>រីឡាយអេប៊ល សូស អ៊ិនដាសស្រ្ទៀល (ខេមបូឌា)</t>
        </is>
      </c>
      <c r="AE3060" s="455" t="n">
        <v>1287342</v>
      </c>
      <c r="AF3060" s="455" t="n">
        <v>1170311</v>
      </c>
      <c r="AG3060" s="455" t="n">
        <v>0</v>
      </c>
      <c r="AH3060" s="455" t="n">
        <v>0</v>
      </c>
      <c r="AI3060" s="455" t="n">
        <v>117031</v>
      </c>
      <c r="AJ3060" s="455" t="n">
        <v>0</v>
      </c>
      <c r="AK3060" s="455" t="n">
        <v>0</v>
      </c>
      <c r="AL3060" s="455" t="n">
        <v>0</v>
      </c>
      <c r="AM3060" s="455" t="n">
        <v>0</v>
      </c>
      <c r="AN3060" s="455" t="n">
        <v>0</v>
      </c>
      <c r="AO3060" s="455" t="n">
        <v>0</v>
      </c>
      <c r="AP3060" s="455" t="n">
        <v>0</v>
      </c>
      <c r="AQ3060" s="455" t="n">
        <v>0</v>
      </c>
      <c r="AR3060" s="418" t="inlineStr"/>
      <c r="AS3060" s="418" t="inlineStr">
        <is>
          <t>TRADE REVENUE</t>
        </is>
      </c>
      <c r="AT3060" s="418" t="inlineStr">
        <is>
          <t>បានប្រកាសពន្ធ</t>
        </is>
      </c>
    </row>
    <row r="3061">
      <c r="A3061" s="417" t="n">
        <v>3052</v>
      </c>
      <c r="B3061" s="418" t="inlineStr">
        <is>
          <t>Documentation Origin, Late SI Fee, Handling Charges Origin, Entry Summery Declaration, Terminal Handling Charge Origin, Seal Surcharge and VGM Processing Fee</t>
        </is>
      </c>
      <c r="C3061" s="418" t="inlineStr">
        <is>
          <t>ដាប់បែលយូភីអិល (ខេមបូឌា) ឯ.ក</t>
        </is>
      </c>
      <c r="D3061" s="418" t="inlineStr">
        <is>
          <t>K005-901800929</t>
        </is>
      </c>
      <c r="E3061" s="418" t="inlineStr">
        <is>
          <t>22-3411</t>
        </is>
      </c>
      <c r="F3061" s="419" t="n">
        <v>44816</v>
      </c>
      <c r="G3061" s="420" t="n">
        <v>37454</v>
      </c>
      <c r="H3061" s="418" t="n"/>
      <c r="I3061" s="455" t="n">
        <v>37454</v>
      </c>
      <c r="J3061" s="418">
        <f>IF(L3061&lt;&gt;"",L3061,K3061)</f>
        <v/>
      </c>
      <c r="K3061" s="418">
        <f>IF(AND(T3061=TRUE, U3061=TRUE, V3061=TRUE), IF(W3061&lt;-0.05, "អនុញ្ញាត (អ្នកផ្គត់ផ្គង់ប្រកាសខ្វះ)", "បានប្រកាស (អនុញ្ញាត)"), IF(AND(T3061=FALSE, U3061=FALSE, V3061=FALSE), "ព្យួរទុក (មិនមានទិន្នន័យ)", "ប្រកាសខុស (ព្យួរទុក)"))</f>
        <v/>
      </c>
      <c r="L3061" s="418" t="inlineStr"/>
      <c r="M3061" s="418" t="inlineStr"/>
      <c r="N3061" s="455" t="n"/>
      <c r="O3061" s="455">
        <f>IF(W3061&lt;0,AI3061,I3061)</f>
        <v/>
      </c>
      <c r="P3061" s="455">
        <f>I3061-O3061</f>
        <v/>
      </c>
      <c r="Q3061" s="418" t="n"/>
      <c r="R3061" s="418" t="inlineStr">
        <is>
          <t>22-3411</t>
        </is>
      </c>
      <c r="S3061" s="418" t="inlineStr">
        <is>
          <t>22-3411</t>
        </is>
      </c>
      <c r="T3061" s="418">
        <f>R3061=S3061</f>
        <v/>
      </c>
      <c r="U3061" s="418">
        <f>AND(MONTH(F3061)=MONTH(Y3061), YEAR(F3061)=YEAR(Y3061))</f>
        <v/>
      </c>
      <c r="V3061" s="418">
        <f>AND(AC3061&lt;&gt;"", 'Company information'!D$4&lt;&gt;"", RIGHT(SUBSTITUTE(AC3061,"-",""),9)=RIGHT(SUBSTITUTE('Company information'!D$4,"-",""),9))</f>
        <v/>
      </c>
      <c r="W3061" s="418">
        <f>AI3061-I3061</f>
        <v/>
      </c>
      <c r="X3061" s="455" t="n"/>
      <c r="Y3061" s="419" t="n">
        <v>44904</v>
      </c>
      <c r="Z3061" s="418" t="inlineStr">
        <is>
          <t>22-3411</t>
        </is>
      </c>
      <c r="AA3061" s="418" t="inlineStr"/>
      <c r="AB3061" s="418" t="inlineStr">
        <is>
          <t>បុគ្គលជាប់អាករ</t>
        </is>
      </c>
      <c r="AC3061" s="418" t="inlineStr">
        <is>
          <t>L001-100067123</t>
        </is>
      </c>
      <c r="AD3061" s="418" t="inlineStr">
        <is>
          <t>រីឡាយអេប៊ល សូស អ៊ិនដាសស្រ្ទៀល (ខេមបូឌា)</t>
        </is>
      </c>
      <c r="AE3061" s="455" t="n">
        <v>411994</v>
      </c>
      <c r="AF3061" s="455" t="n">
        <v>374540</v>
      </c>
      <c r="AG3061" s="455" t="n">
        <v>0</v>
      </c>
      <c r="AH3061" s="455" t="n">
        <v>0</v>
      </c>
      <c r="AI3061" s="455" t="n">
        <v>37454</v>
      </c>
      <c r="AJ3061" s="455" t="n">
        <v>0</v>
      </c>
      <c r="AK3061" s="455" t="n">
        <v>0</v>
      </c>
      <c r="AL3061" s="455" t="n">
        <v>0</v>
      </c>
      <c r="AM3061" s="455" t="n">
        <v>0</v>
      </c>
      <c r="AN3061" s="455" t="n">
        <v>0</v>
      </c>
      <c r="AO3061" s="455" t="n">
        <v>0</v>
      </c>
      <c r="AP3061" s="455" t="n">
        <v>0</v>
      </c>
      <c r="AQ3061" s="455" t="n">
        <v>0</v>
      </c>
      <c r="AR3061" s="418" t="inlineStr"/>
      <c r="AS3061" s="418" t="inlineStr">
        <is>
          <t>TRADE REVENUE</t>
        </is>
      </c>
      <c r="AT3061" s="418" t="inlineStr">
        <is>
          <t>បានប្រកាសពន្ធ</t>
        </is>
      </c>
    </row>
    <row r="3062">
      <c r="A3062" s="417" t="n">
        <v>3053</v>
      </c>
      <c r="B3062" s="418" t="inlineStr">
        <is>
          <t>Documentation Origin, Late SI Fee, Handling Charges Origin, Entry Summery Declaration, Terminal Handling Charge Origin, Seal Surcharge and VGM Processing Fee</t>
        </is>
      </c>
      <c r="C3062" s="418" t="inlineStr">
        <is>
          <t>ដាប់បែលយូភីអិល (ខេមបូឌា) ឯ.ក</t>
        </is>
      </c>
      <c r="D3062" s="418" t="inlineStr">
        <is>
          <t>K005-901800929</t>
        </is>
      </c>
      <c r="E3062" s="418" t="inlineStr">
        <is>
          <t>22-3410</t>
        </is>
      </c>
      <c r="F3062" s="419" t="n">
        <v>44816</v>
      </c>
      <c r="G3062" s="420" t="n">
        <v>165154</v>
      </c>
      <c r="H3062" s="418" t="n"/>
      <c r="I3062" s="455" t="n">
        <v>165154</v>
      </c>
      <c r="J3062" s="418">
        <f>IF(L3062&lt;&gt;"",L3062,K3062)</f>
        <v/>
      </c>
      <c r="K3062" s="418">
        <f>IF(AND(T3062=TRUE, U3062=TRUE, V3062=TRUE), IF(W3062&lt;-0.05, "អនុញ្ញាត (អ្នកផ្គត់ផ្គង់ប្រកាសខ្វះ)", "បានប្រកាស (អនុញ្ញាត)"), IF(AND(T3062=FALSE, U3062=FALSE, V3062=FALSE), "ព្យួរទុក (មិនមានទិន្នន័យ)", "ប្រកាសខុស (ព្យួរទុក)"))</f>
        <v/>
      </c>
      <c r="L3062" s="418" t="inlineStr"/>
      <c r="M3062" s="418" t="inlineStr"/>
      <c r="N3062" s="455" t="n"/>
      <c r="O3062" s="455">
        <f>IF(W3062&lt;0,AI3062,I3062)</f>
        <v/>
      </c>
      <c r="P3062" s="455">
        <f>I3062-O3062</f>
        <v/>
      </c>
      <c r="Q3062" s="418" t="n"/>
      <c r="R3062" s="418" t="inlineStr">
        <is>
          <t>22-3410</t>
        </is>
      </c>
      <c r="S3062" s="418" t="inlineStr">
        <is>
          <t>22-3410</t>
        </is>
      </c>
      <c r="T3062" s="418">
        <f>R3062=S3062</f>
        <v/>
      </c>
      <c r="U3062" s="418">
        <f>AND(MONTH(F3062)=MONTH(Y3062), YEAR(F3062)=YEAR(Y3062))</f>
        <v/>
      </c>
      <c r="V3062" s="418">
        <f>AND(AC3062&lt;&gt;"", 'Company information'!D$4&lt;&gt;"", RIGHT(SUBSTITUTE(AC3062,"-",""),9)=RIGHT(SUBSTITUTE('Company information'!D$4,"-",""),9))</f>
        <v/>
      </c>
      <c r="W3062" s="418">
        <f>AI3062-I3062</f>
        <v/>
      </c>
      <c r="X3062" s="455" t="n"/>
      <c r="Y3062" s="419" t="n">
        <v>44904</v>
      </c>
      <c r="Z3062" s="418" t="inlineStr">
        <is>
          <t>22-3410</t>
        </is>
      </c>
      <c r="AA3062" s="418" t="inlineStr"/>
      <c r="AB3062" s="418" t="inlineStr">
        <is>
          <t>បុគ្គលជាប់អាករ</t>
        </is>
      </c>
      <c r="AC3062" s="418" t="inlineStr">
        <is>
          <t>L001-100067123</t>
        </is>
      </c>
      <c r="AD3062" s="418" t="inlineStr">
        <is>
          <t>រីឡាយអេប៊ល សូស អ៊ិនដាសស្រ្ទៀល (ខេមបូឌា)</t>
        </is>
      </c>
      <c r="AE3062" s="455" t="n">
        <v>1816689</v>
      </c>
      <c r="AF3062" s="455" t="n">
        <v>1651535</v>
      </c>
      <c r="AG3062" s="455" t="n">
        <v>0</v>
      </c>
      <c r="AH3062" s="455" t="n">
        <v>0</v>
      </c>
      <c r="AI3062" s="455" t="n">
        <v>165154</v>
      </c>
      <c r="AJ3062" s="455" t="n">
        <v>0</v>
      </c>
      <c r="AK3062" s="455" t="n">
        <v>0</v>
      </c>
      <c r="AL3062" s="455" t="n">
        <v>0</v>
      </c>
      <c r="AM3062" s="455" t="n">
        <v>0</v>
      </c>
      <c r="AN3062" s="455" t="n">
        <v>0</v>
      </c>
      <c r="AO3062" s="455" t="n">
        <v>0</v>
      </c>
      <c r="AP3062" s="455" t="n">
        <v>0</v>
      </c>
      <c r="AQ3062" s="455" t="n">
        <v>0</v>
      </c>
      <c r="AR3062" s="418" t="inlineStr"/>
      <c r="AS3062" s="418" t="inlineStr">
        <is>
          <t>TRADE REVENUE</t>
        </is>
      </c>
      <c r="AT3062" s="418" t="inlineStr">
        <is>
          <t>បានប្រកាសពន្ធ</t>
        </is>
      </c>
    </row>
    <row r="3063">
      <c r="A3063" s="417" t="n">
        <v>3054</v>
      </c>
      <c r="B3063" s="418" t="inlineStr">
        <is>
          <t>Export Administration Fee, Port Formality and Service Charge</t>
        </is>
      </c>
      <c r="C3063" s="418" t="inlineStr">
        <is>
          <t>ដាប់បែលយូភីអិល (ខេមបូឌា) ឯ.ក</t>
        </is>
      </c>
      <c r="D3063" s="418" t="inlineStr">
        <is>
          <t>K005-901800929</t>
        </is>
      </c>
      <c r="E3063" s="418" t="inlineStr">
        <is>
          <t>22-3415</t>
        </is>
      </c>
      <c r="F3063" s="419" t="n">
        <v>44816</v>
      </c>
      <c r="G3063" s="420" t="n">
        <v>122615</v>
      </c>
      <c r="H3063" s="418" t="n"/>
      <c r="I3063" s="455" t="n">
        <v>122615</v>
      </c>
      <c r="J3063" s="418">
        <f>IF(L3063&lt;&gt;"",L3063,K3063)</f>
        <v/>
      </c>
      <c r="K3063" s="418">
        <f>IF(AND(T3063=TRUE, U3063=TRUE, V3063=TRUE), IF(W3063&lt;-0.05, "អនុញ្ញាត (អ្នកផ្គត់ផ្គង់ប្រកាសខ្វះ)", "បានប្រកាស (អនុញ្ញាត)"), IF(AND(T3063=FALSE, U3063=FALSE, V3063=FALSE), "ព្យួរទុក (មិនមានទិន្នន័យ)", "ប្រកាសខុស (ព្យួរទុក)"))</f>
        <v/>
      </c>
      <c r="L3063" s="418" t="inlineStr"/>
      <c r="M3063" s="418" t="inlineStr"/>
      <c r="N3063" s="455" t="n"/>
      <c r="O3063" s="455">
        <f>IF(W3063&lt;0,AI3063,I3063)</f>
        <v/>
      </c>
      <c r="P3063" s="455">
        <f>I3063-O3063</f>
        <v/>
      </c>
      <c r="Q3063" s="418" t="n"/>
      <c r="R3063" s="418" t="inlineStr">
        <is>
          <t>22-3415</t>
        </is>
      </c>
      <c r="S3063" s="418" t="inlineStr">
        <is>
          <t>22-3415</t>
        </is>
      </c>
      <c r="T3063" s="418">
        <f>R3063=S3063</f>
        <v/>
      </c>
      <c r="U3063" s="418">
        <f>AND(MONTH(F3063)=MONTH(Y3063), YEAR(F3063)=YEAR(Y3063))</f>
        <v/>
      </c>
      <c r="V3063" s="418">
        <f>AND(AC3063&lt;&gt;"", 'Company information'!D$4&lt;&gt;"", RIGHT(SUBSTITUTE(AC3063,"-",""),9)=RIGHT(SUBSTITUTE('Company information'!D$4,"-",""),9))</f>
        <v/>
      </c>
      <c r="W3063" s="418">
        <f>AI3063-I3063</f>
        <v/>
      </c>
      <c r="X3063" s="455" t="n"/>
      <c r="Y3063" s="419" t="n">
        <v>44904</v>
      </c>
      <c r="Z3063" s="418" t="inlineStr">
        <is>
          <t>22-3415</t>
        </is>
      </c>
      <c r="AA3063" s="418" t="inlineStr"/>
      <c r="AB3063" s="418" t="inlineStr">
        <is>
          <t>បុគ្គលជាប់អាករ</t>
        </is>
      </c>
      <c r="AC3063" s="418" t="inlineStr">
        <is>
          <t>L001-100067123</t>
        </is>
      </c>
      <c r="AD3063" s="418" t="inlineStr">
        <is>
          <t>រីឡាយអេប៊ល សូស អ៊ិនដាសស្រ្ទៀល (ខេមបូឌា)</t>
        </is>
      </c>
      <c r="AE3063" s="455" t="n">
        <v>1348760</v>
      </c>
      <c r="AF3063" s="455" t="n">
        <v>1226145</v>
      </c>
      <c r="AG3063" s="455" t="n">
        <v>0</v>
      </c>
      <c r="AH3063" s="455" t="n">
        <v>0</v>
      </c>
      <c r="AI3063" s="455" t="n">
        <v>122615</v>
      </c>
      <c r="AJ3063" s="455" t="n">
        <v>0</v>
      </c>
      <c r="AK3063" s="455" t="n">
        <v>0</v>
      </c>
      <c r="AL3063" s="455" t="n">
        <v>0</v>
      </c>
      <c r="AM3063" s="455" t="n">
        <v>0</v>
      </c>
      <c r="AN3063" s="455" t="n">
        <v>0</v>
      </c>
      <c r="AO3063" s="455" t="n">
        <v>0</v>
      </c>
      <c r="AP3063" s="455" t="n">
        <v>0</v>
      </c>
      <c r="AQ3063" s="455" t="n">
        <v>0</v>
      </c>
      <c r="AR3063" s="418" t="inlineStr"/>
      <c r="AS3063" s="418" t="inlineStr">
        <is>
          <t>TRADE REVENUE</t>
        </is>
      </c>
      <c r="AT3063" s="418" t="inlineStr">
        <is>
          <t>បានប្រកាសពន្ធ</t>
        </is>
      </c>
    </row>
    <row r="3064">
      <c r="A3064" s="417" t="n">
        <v>3055</v>
      </c>
      <c r="B3064" s="418" t="inlineStr">
        <is>
          <t>Export Administration Fee, Port Formality and Service Charge</t>
        </is>
      </c>
      <c r="C3064" s="418" t="inlineStr">
        <is>
          <t>អេភីអិល ឡូយីស្ទីក (ខេមបូឌា) ភីធីអ៊ី អិលធីឌី</t>
        </is>
      </c>
      <c r="D3064" s="418" t="inlineStr">
        <is>
          <t>L001-100046460</t>
        </is>
      </c>
      <c r="E3064" s="418" t="inlineStr">
        <is>
          <t>KOEL822803</t>
        </is>
      </c>
      <c r="F3064" s="419" t="n">
        <v>44785</v>
      </c>
      <c r="G3064" s="420" t="n">
        <v>212712</v>
      </c>
      <c r="H3064" s="418" t="n"/>
      <c r="I3064" s="455" t="n">
        <v>212712</v>
      </c>
      <c r="J3064" s="418">
        <f>IF(L3064&lt;&gt;"",L3064,K3064)</f>
        <v/>
      </c>
      <c r="K3064" s="418">
        <f>IF(AND(T3064=TRUE, U3064=TRUE, V3064=TRUE), IF(W3064&lt;-0.05, "អនុញ្ញាត (អ្នកផ្គត់ផ្គង់ប្រកាសខ្វះ)", "បានប្រកាស (អនុញ្ញាត)"), IF(AND(T3064=FALSE, U3064=FALSE, V3064=FALSE), "ព្យួរទុក (មិនមានទិន្នន័យ)", "ប្រកាសខុស (ព្យួរទុក)"))</f>
        <v/>
      </c>
      <c r="L3064" s="418" t="inlineStr"/>
      <c r="M3064" s="418" t="inlineStr"/>
      <c r="N3064" s="455" t="n"/>
      <c r="O3064" s="455">
        <f>IF(W3064&lt;0,AI3064,I3064)</f>
        <v/>
      </c>
      <c r="P3064" s="455">
        <f>I3064-O3064</f>
        <v/>
      </c>
      <c r="Q3064" s="418" t="n"/>
      <c r="R3064" s="418" t="inlineStr">
        <is>
          <t>KOEL822803</t>
        </is>
      </c>
      <c r="S3064" s="418" t="inlineStr">
        <is>
          <t>KOEL822803</t>
        </is>
      </c>
      <c r="T3064" s="418">
        <f>R3064=S3064</f>
        <v/>
      </c>
      <c r="U3064" s="418">
        <f>AND(MONTH(F3064)=MONTH(Y3064), YEAR(F3064)=YEAR(Y3064))</f>
        <v/>
      </c>
      <c r="V3064" s="418">
        <f>AND(AC3064&lt;&gt;"", 'Company information'!D$4&lt;&gt;"", RIGHT(SUBSTITUTE(AC3064,"-",""),9)=RIGHT(SUBSTITUTE('Company information'!D$4,"-",""),9))</f>
        <v/>
      </c>
      <c r="W3064" s="418">
        <f>AI3064-I3064</f>
        <v/>
      </c>
      <c r="X3064" s="455" t="n"/>
      <c r="Y3064" s="419" t="n">
        <v>44903</v>
      </c>
      <c r="Z3064" s="418" t="inlineStr">
        <is>
          <t>KOEL822803</t>
        </is>
      </c>
      <c r="AA3064" s="418" t="inlineStr"/>
      <c r="AB3064" s="418" t="inlineStr">
        <is>
          <t>បុគ្គលជាប់អាករ</t>
        </is>
      </c>
      <c r="AC3064" s="418" t="inlineStr">
        <is>
          <t>L001-100067123</t>
        </is>
      </c>
      <c r="AD3064" s="418" t="inlineStr">
        <is>
          <t>រីឡាយអេប៊ល សូស អ៊ិនដាសស្រ្ទៀល (ខេមបូឌា)</t>
        </is>
      </c>
      <c r="AE3064" s="455" t="n">
        <v>2339834</v>
      </c>
      <c r="AF3064" s="455" t="n">
        <v>2127122</v>
      </c>
      <c r="AG3064" s="455" t="n">
        <v>0</v>
      </c>
      <c r="AH3064" s="455" t="n">
        <v>0</v>
      </c>
      <c r="AI3064" s="455" t="n">
        <v>212712</v>
      </c>
      <c r="AJ3064" s="455" t="n">
        <v>0</v>
      </c>
      <c r="AK3064" s="455" t="n">
        <v>0</v>
      </c>
      <c r="AL3064" s="455" t="n">
        <v>0</v>
      </c>
      <c r="AM3064" s="455" t="n">
        <v>0</v>
      </c>
      <c r="AN3064" s="455" t="n">
        <v>0</v>
      </c>
      <c r="AO3064" s="455" t="n">
        <v>0</v>
      </c>
      <c r="AP3064" s="455" t="n">
        <v>0</v>
      </c>
      <c r="AQ3064" s="455" t="n">
        <v>0</v>
      </c>
      <c r="AR3064" s="418" t="inlineStr"/>
      <c r="AS3064" s="418" t="inlineStr">
        <is>
          <t>LOCAL CHARGE &amp; OTHER</t>
        </is>
      </c>
      <c r="AT3064" s="418" t="inlineStr">
        <is>
          <t>បានប្រកាសពន្ធ</t>
        </is>
      </c>
    </row>
    <row r="3065">
      <c r="A3065" s="417" t="n">
        <v>3056</v>
      </c>
      <c r="B3065" s="418" t="inlineStr">
        <is>
          <t>Export Administration Fee, Port Formality, Service Charge, Overtime Inspection, Late Gate Container and Late Gate Document</t>
        </is>
      </c>
      <c r="C3065" s="418" t="inlineStr">
        <is>
          <t>ស៊ីបកូ ត្រេនស្ព័ត (ខេមបូឌា) ឯ.ក</t>
        </is>
      </c>
      <c r="D3065" s="418" t="inlineStr">
        <is>
          <t>K009-902004007</t>
        </is>
      </c>
      <c r="E3065" s="418" t="inlineStr">
        <is>
          <t>74221843</t>
        </is>
      </c>
      <c r="F3065" s="419" t="n">
        <v>44693</v>
      </c>
      <c r="G3065" s="420" t="n">
        <v>65728</v>
      </c>
      <c r="H3065" s="418" t="n"/>
      <c r="I3065" s="455" t="n">
        <v>65728</v>
      </c>
      <c r="J3065" s="418">
        <f>IF(L3065&lt;&gt;"",L3065,K3065)</f>
        <v/>
      </c>
      <c r="K3065" s="418">
        <f>IF(AND(T3065=TRUE, U3065=TRUE, V3065=TRUE), IF(W3065&lt;-0.05, "អនុញ្ញាត (អ្នកផ្គត់ផ្គង់ប្រកាសខ្វះ)", "បានប្រកាស (អនុញ្ញាត)"), IF(AND(T3065=FALSE, U3065=FALSE, V3065=FALSE), "ព្យួរទុក (មិនមានទិន្នន័យ)", "ប្រកាសខុស (ព្យួរទុក)"))</f>
        <v/>
      </c>
      <c r="L3065" s="418" t="inlineStr"/>
      <c r="M3065" s="418" t="inlineStr"/>
      <c r="N3065" s="455" t="n"/>
      <c r="O3065" s="455">
        <f>IF(W3065&lt;0,AI3065,I3065)</f>
        <v/>
      </c>
      <c r="P3065" s="455">
        <f>I3065-O3065</f>
        <v/>
      </c>
      <c r="Q3065" s="418" t="n"/>
      <c r="R3065" s="418" t="inlineStr">
        <is>
          <t>74221843</t>
        </is>
      </c>
      <c r="S3065" s="418" t="inlineStr">
        <is>
          <t>74221843</t>
        </is>
      </c>
      <c r="T3065" s="418">
        <f>R3065=S3065</f>
        <v/>
      </c>
      <c r="U3065" s="418">
        <f>AND(MONTH(F3065)=MONTH(Y3065), YEAR(F3065)=YEAR(Y3065))</f>
        <v/>
      </c>
      <c r="V3065" s="418">
        <f>AND(AC3065&lt;&gt;"", 'Company information'!D$4&lt;&gt;"", RIGHT(SUBSTITUTE(AC3065,"-",""),9)=RIGHT(SUBSTITUTE('Company information'!D$4,"-",""),9))</f>
        <v/>
      </c>
      <c r="W3065" s="418">
        <f>AI3065-I3065</f>
        <v/>
      </c>
      <c r="X3065" s="455" t="n"/>
      <c r="Y3065" s="419" t="n">
        <v>44900</v>
      </c>
      <c r="Z3065" s="418" t="inlineStr">
        <is>
          <t>74221843</t>
        </is>
      </c>
      <c r="AA3065" s="418" t="inlineStr"/>
      <c r="AB3065" s="418" t="inlineStr">
        <is>
          <t>បុគ្គលជាប់អាករ</t>
        </is>
      </c>
      <c r="AC3065" s="418" t="inlineStr">
        <is>
          <t>L001-100067123</t>
        </is>
      </c>
      <c r="AD3065" s="418" t="inlineStr">
        <is>
          <t>រីឡាយអេប៊ល សូស អ៊ិនដាសស្រ្ទៀល (ខេមបូឌា)</t>
        </is>
      </c>
      <c r="AE3065" s="455" t="n">
        <v>723008</v>
      </c>
      <c r="AF3065" s="455" t="n">
        <v>657280</v>
      </c>
      <c r="AG3065" s="455" t="n">
        <v>0</v>
      </c>
      <c r="AH3065" s="455" t="n">
        <v>0</v>
      </c>
      <c r="AI3065" s="455" t="n">
        <v>65728</v>
      </c>
      <c r="AJ3065" s="455" t="n">
        <v>0</v>
      </c>
      <c r="AK3065" s="455" t="n">
        <v>0</v>
      </c>
      <c r="AL3065" s="455" t="n">
        <v>0</v>
      </c>
      <c r="AM3065" s="455" t="n">
        <v>0</v>
      </c>
      <c r="AN3065" s="455" t="n">
        <v>0</v>
      </c>
      <c r="AO3065" s="455" t="n">
        <v>0</v>
      </c>
      <c r="AP3065" s="455" t="n">
        <v>0</v>
      </c>
      <c r="AQ3065" s="455" t="n">
        <v>0</v>
      </c>
      <c r="AR3065" s="418" t="inlineStr"/>
      <c r="AS3065" s="418" t="inlineStr">
        <is>
          <t>CUSTOMS CLEARANCE</t>
        </is>
      </c>
      <c r="AT3065" s="418" t="inlineStr">
        <is>
          <t>បានប្រកាសពន្ធ</t>
        </is>
      </c>
    </row>
    <row r="3066">
      <c r="A3066" s="417" t="n">
        <v>3057</v>
      </c>
      <c r="B3066" s="418" t="inlineStr">
        <is>
          <t>Export Customs Clearance</t>
        </is>
      </c>
      <c r="C3066" s="418" t="inlineStr">
        <is>
          <t>ស៊ីបកូ ត្រេនស្ព័ត (ខេមបូឌា) ឯ.ក</t>
        </is>
      </c>
      <c r="D3066" s="418" t="inlineStr">
        <is>
          <t>K009-902004007</t>
        </is>
      </c>
      <c r="E3066" s="418" t="inlineStr">
        <is>
          <t>74221903</t>
        </is>
      </c>
      <c r="F3066" s="419" t="n">
        <v>44724</v>
      </c>
      <c r="G3066" s="420" t="n">
        <v>65904</v>
      </c>
      <c r="H3066" s="418" t="n"/>
      <c r="I3066" s="455" t="n">
        <v>65904</v>
      </c>
      <c r="J3066" s="418">
        <f>IF(L3066&lt;&gt;"",L3066,K3066)</f>
        <v/>
      </c>
      <c r="K3066" s="418">
        <f>IF(AND(T3066=TRUE, U3066=TRUE, V3066=TRUE), IF(W3066&lt;-0.05, "អនុញ្ញាត (អ្នកផ្គត់ផ្គង់ប្រកាសខ្វះ)", "បានប្រកាស (អនុញ្ញាត)"), IF(AND(T3066=FALSE, U3066=FALSE, V3066=FALSE), "ព្យួរទុក (មិនមានទិន្នន័យ)", "ប្រកាសខុស (ព្យួរទុក)"))</f>
        <v/>
      </c>
      <c r="L3066" s="418" t="inlineStr"/>
      <c r="M3066" s="418" t="inlineStr"/>
      <c r="N3066" s="455" t="n"/>
      <c r="O3066" s="455">
        <f>IF(W3066&lt;0,AI3066,I3066)</f>
        <v/>
      </c>
      <c r="P3066" s="455">
        <f>I3066-O3066</f>
        <v/>
      </c>
      <c r="Q3066" s="418" t="n"/>
      <c r="R3066" s="418" t="inlineStr">
        <is>
          <t>74221903</t>
        </is>
      </c>
      <c r="S3066" s="418" t="inlineStr">
        <is>
          <t>74221903</t>
        </is>
      </c>
      <c r="T3066" s="418">
        <f>R3066=S3066</f>
        <v/>
      </c>
      <c r="U3066" s="418">
        <f>AND(MONTH(F3066)=MONTH(Y3066), YEAR(F3066)=YEAR(Y3066))</f>
        <v/>
      </c>
      <c r="V3066" s="418">
        <f>AND(AC3066&lt;&gt;"", 'Company information'!D$4&lt;&gt;"", RIGHT(SUBSTITUTE(AC3066,"-",""),9)=RIGHT(SUBSTITUTE('Company information'!D$4,"-",""),9))</f>
        <v/>
      </c>
      <c r="W3066" s="418">
        <f>AI3066-I3066</f>
        <v/>
      </c>
      <c r="X3066" s="455" t="n"/>
      <c r="Y3066" s="419" t="n">
        <v>44901</v>
      </c>
      <c r="Z3066" s="418" t="inlineStr">
        <is>
          <t>74221903</t>
        </is>
      </c>
      <c r="AA3066" s="418" t="inlineStr"/>
      <c r="AB3066" s="418" t="inlineStr">
        <is>
          <t>បុគ្គលជាប់អាករ</t>
        </is>
      </c>
      <c r="AC3066" s="418" t="inlineStr">
        <is>
          <t>L001-100067123</t>
        </is>
      </c>
      <c r="AD3066" s="418" t="inlineStr">
        <is>
          <t>រីឡាយអេប៊ល សូស អ៊ិនដាសស្រ្ទៀល (ខេមបូឌា)</t>
        </is>
      </c>
      <c r="AE3066" s="455" t="n">
        <v>724944</v>
      </c>
      <c r="AF3066" s="455" t="n">
        <v>659040</v>
      </c>
      <c r="AG3066" s="455" t="n">
        <v>0</v>
      </c>
      <c r="AH3066" s="455" t="n">
        <v>0</v>
      </c>
      <c r="AI3066" s="455" t="n">
        <v>65904</v>
      </c>
      <c r="AJ3066" s="455" t="n">
        <v>0</v>
      </c>
      <c r="AK3066" s="455" t="n">
        <v>0</v>
      </c>
      <c r="AL3066" s="455" t="n">
        <v>0</v>
      </c>
      <c r="AM3066" s="455" t="n">
        <v>0</v>
      </c>
      <c r="AN3066" s="455" t="n">
        <v>0</v>
      </c>
      <c r="AO3066" s="455" t="n">
        <v>0</v>
      </c>
      <c r="AP3066" s="455" t="n">
        <v>0</v>
      </c>
      <c r="AQ3066" s="455" t="n">
        <v>0</v>
      </c>
      <c r="AR3066" s="418" t="inlineStr"/>
      <c r="AS3066" s="418" t="inlineStr">
        <is>
          <t>CUSTOMS CLEARANCE</t>
        </is>
      </c>
      <c r="AT3066" s="418" t="inlineStr">
        <is>
          <t>បានប្រកាសពន្ធ</t>
        </is>
      </c>
    </row>
    <row r="3067">
      <c r="A3067" s="417" t="n">
        <v>3058</v>
      </c>
      <c r="B3067" s="418" t="inlineStr">
        <is>
          <t>Custom Processing</t>
        </is>
      </c>
      <c r="C3067" s="418" t="inlineStr">
        <is>
          <t>នីបផន អិចប្រេស (ខេមបូឌា) ខូ អិលធីឌី</t>
        </is>
      </c>
      <c r="D3067" s="418" t="inlineStr">
        <is>
          <t>L001-107032791</t>
        </is>
      </c>
      <c r="E3067" s="418" t="inlineStr">
        <is>
          <t>O8T-C3112</t>
        </is>
      </c>
      <c r="F3067" s="419" t="n">
        <v>44663</v>
      </c>
      <c r="G3067" s="420" t="n">
        <v>128107</v>
      </c>
      <c r="H3067" s="418" t="n"/>
      <c r="I3067" s="455" t="n">
        <v>128107</v>
      </c>
      <c r="J3067" s="418">
        <f>IF(L3067&lt;&gt;"",L3067,K3067)</f>
        <v/>
      </c>
      <c r="K3067" s="418">
        <f>IF(AND(T3067=TRUE, U3067=TRUE, V3067=TRUE), IF(W3067&lt;-0.05, "អនុញ្ញាត (អ្នកផ្គត់ផ្គង់ប្រកាសខ្វះ)", "បានប្រកាស (អនុញ្ញាត)"), IF(AND(T3067=FALSE, U3067=FALSE, V3067=FALSE), "ព្យួរទុក (មិនមានទិន្នន័យ)", "ប្រកាសខុស (ព្យួរទុក)"))</f>
        <v/>
      </c>
      <c r="L3067" s="418" t="inlineStr"/>
      <c r="M3067" s="418" t="inlineStr"/>
      <c r="N3067" s="455" t="n"/>
      <c r="O3067" s="455">
        <f>IF(W3067&lt;0,AI3067,I3067)</f>
        <v/>
      </c>
      <c r="P3067" s="455">
        <f>I3067-O3067</f>
        <v/>
      </c>
      <c r="Q3067" s="418" t="n"/>
      <c r="R3067" s="418" t="inlineStr">
        <is>
          <t>O8T-C3112</t>
        </is>
      </c>
      <c r="S3067" s="418" t="inlineStr">
        <is>
          <t>O8T-C3112</t>
        </is>
      </c>
      <c r="T3067" s="418">
        <f>R3067=S3067</f>
        <v/>
      </c>
      <c r="U3067" s="418">
        <f>AND(MONTH(F3067)=MONTH(Y3067), YEAR(F3067)=YEAR(Y3067))</f>
        <v/>
      </c>
      <c r="V3067" s="418">
        <f>AND(AC3067&lt;&gt;"", 'Company information'!D$4&lt;&gt;"", RIGHT(SUBSTITUTE(AC3067,"-",""),9)=RIGHT(SUBSTITUTE('Company information'!D$4,"-",""),9))</f>
        <v/>
      </c>
      <c r="W3067" s="418">
        <f>AI3067-I3067</f>
        <v/>
      </c>
      <c r="X3067" s="455" t="n"/>
      <c r="Y3067" s="419" t="n">
        <v>44899</v>
      </c>
      <c r="Z3067" s="418" t="inlineStr">
        <is>
          <t>O8T-C3112</t>
        </is>
      </c>
      <c r="AA3067" s="418" t="inlineStr"/>
      <c r="AB3067" s="418" t="inlineStr">
        <is>
          <t>បុគ្គលជាប់អាករ</t>
        </is>
      </c>
      <c r="AC3067" s="418" t="inlineStr">
        <is>
          <t>L001-100067123</t>
        </is>
      </c>
      <c r="AD3067" s="418" t="inlineStr">
        <is>
          <t>រីឡាយអេប៊ល សូស អ៊ិនដាសស្រ្ទៀល (ខេមបូឌា)</t>
        </is>
      </c>
      <c r="AE3067" s="455" t="n">
        <v>1409179</v>
      </c>
      <c r="AF3067" s="455" t="n">
        <v>1281072</v>
      </c>
      <c r="AG3067" s="455" t="n">
        <v>0</v>
      </c>
      <c r="AH3067" s="455" t="n">
        <v>0</v>
      </c>
      <c r="AI3067" s="455" t="n">
        <v>128107</v>
      </c>
      <c r="AJ3067" s="455" t="n">
        <v>0</v>
      </c>
      <c r="AK3067" s="455" t="n">
        <v>0</v>
      </c>
      <c r="AL3067" s="455" t="n">
        <v>0</v>
      </c>
      <c r="AM3067" s="455" t="n">
        <v>0</v>
      </c>
      <c r="AN3067" s="455" t="n">
        <v>0</v>
      </c>
      <c r="AO3067" s="455" t="n">
        <v>0</v>
      </c>
      <c r="AP3067" s="455" t="n">
        <v>0</v>
      </c>
      <c r="AQ3067" s="455" t="n">
        <v>0</v>
      </c>
      <c r="AR3067" s="418" t="inlineStr"/>
      <c r="AS3067" s="418" t="inlineStr">
        <is>
          <t>DOCUMENTATION FEE, HANDLING/AGENCY FEE, SEAL FEE,</t>
        </is>
      </c>
      <c r="AT3067" s="418" t="inlineStr">
        <is>
          <t>បានប្រកាសពន្ធ</t>
        </is>
      </c>
    </row>
    <row r="3068">
      <c r="A3068" s="417" t="n">
        <v>3059</v>
      </c>
      <c r="B3068" s="418" t="inlineStr">
        <is>
          <t>Documentation Origin, Handling Charges Origin, PLACI Fee and HAWB Transmission Fee</t>
        </is>
      </c>
      <c r="C3068" s="418" t="inlineStr">
        <is>
          <t>ឥណ្ឌូ-ត្រេនស៍ ឡូជីស្ទីក (ខេមបូឌា)</t>
        </is>
      </c>
      <c r="D3068" s="418" t="inlineStr">
        <is>
          <t>L001-104004797</t>
        </is>
      </c>
      <c r="E3068" s="418" t="inlineStr">
        <is>
          <t>02702</t>
        </is>
      </c>
      <c r="F3068" s="419" t="n">
        <v>44816</v>
      </c>
      <c r="G3068" s="420" t="n">
        <v>30915</v>
      </c>
      <c r="H3068" s="418" t="n"/>
      <c r="I3068" s="455" t="n">
        <v>30915</v>
      </c>
      <c r="J3068" s="418">
        <f>IF(L3068&lt;&gt;"",L3068,K3068)</f>
        <v/>
      </c>
      <c r="K3068" s="418">
        <f>IF(AND(T3068=TRUE, U3068=TRUE, V3068=TRUE), IF(W3068&lt;-0.05, "អនុញ្ញាត (អ្នកផ្គត់ផ្គង់ប្រកាសខ្វះ)", "បានប្រកាស (អនុញ្ញាត)"), IF(AND(T3068=FALSE, U3068=FALSE, V3068=FALSE), "ព្យួរទុក (មិនមានទិន្នន័យ)", "ប្រកាសខុស (ព្យួរទុក)"))</f>
        <v/>
      </c>
      <c r="L3068" s="418" t="inlineStr"/>
      <c r="M3068" s="418" t="inlineStr"/>
      <c r="N3068" s="455" t="n"/>
      <c r="O3068" s="455">
        <f>IF(W3068&lt;0,AI3068,I3068)</f>
        <v/>
      </c>
      <c r="P3068" s="455">
        <f>I3068-O3068</f>
        <v/>
      </c>
      <c r="Q3068" s="418" t="n"/>
      <c r="R3068" s="418" t="inlineStr">
        <is>
          <t>02702</t>
        </is>
      </c>
      <c r="S3068" s="418" t="inlineStr">
        <is>
          <t>02702</t>
        </is>
      </c>
      <c r="T3068" s="418">
        <f>R3068=S3068</f>
        <v/>
      </c>
      <c r="U3068" s="418">
        <f>AND(MONTH(F3068)=MONTH(Y3068), YEAR(F3068)=YEAR(Y3068))</f>
        <v/>
      </c>
      <c r="V3068" s="418">
        <f>AND(AC3068&lt;&gt;"", 'Company information'!D$4&lt;&gt;"", RIGHT(SUBSTITUTE(AC3068,"-",""),9)=RIGHT(SUBSTITUTE('Company information'!D$4,"-",""),9))</f>
        <v/>
      </c>
      <c r="W3068" s="418">
        <f>AI3068-I3068</f>
        <v/>
      </c>
      <c r="X3068" s="455" t="n"/>
      <c r="Y3068" s="419" t="n">
        <v>44904</v>
      </c>
      <c r="Z3068" s="418" t="inlineStr">
        <is>
          <t>02702</t>
        </is>
      </c>
      <c r="AA3068" s="418" t="inlineStr"/>
      <c r="AB3068" s="418" t="inlineStr">
        <is>
          <t>បុគ្គលជាប់អាករ</t>
        </is>
      </c>
      <c r="AC3068" s="418" t="inlineStr">
        <is>
          <t>L001-100067123</t>
        </is>
      </c>
      <c r="AD3068" s="418" t="inlineStr">
        <is>
          <t>រីឡាយអេប៊ល សូស អ៊ិនដាសស្រ្ទៀល (ខេមបូឌា)</t>
        </is>
      </c>
      <c r="AE3068" s="455" t="n">
        <v>340065</v>
      </c>
      <c r="AF3068" s="455" t="n">
        <v>309150</v>
      </c>
      <c r="AG3068" s="455" t="n">
        <v>0</v>
      </c>
      <c r="AH3068" s="455" t="n">
        <v>0</v>
      </c>
      <c r="AI3068" s="455" t="n">
        <v>30915</v>
      </c>
      <c r="AJ3068" s="455" t="n">
        <v>0</v>
      </c>
      <c r="AK3068" s="455" t="n">
        <v>0</v>
      </c>
      <c r="AL3068" s="455" t="n">
        <v>0</v>
      </c>
      <c r="AM3068" s="455" t="n">
        <v>0</v>
      </c>
      <c r="AN3068" s="455" t="n">
        <v>0</v>
      </c>
      <c r="AO3068" s="455" t="n">
        <v>0</v>
      </c>
      <c r="AP3068" s="455" t="n">
        <v>0</v>
      </c>
      <c r="AQ3068" s="455" t="n">
        <v>0</v>
      </c>
      <c r="AR3068" s="418" t="inlineStr"/>
      <c r="AS3068" s="418" t="inlineStr">
        <is>
          <t>ថ្លៃ Handing / Handing fee</t>
        </is>
      </c>
      <c r="AT3068" s="418" t="inlineStr">
        <is>
          <t>បានប្រកាសពន្ធ</t>
        </is>
      </c>
    </row>
    <row r="3069">
      <c r="A3069" s="417" t="n">
        <v>3060</v>
      </c>
      <c r="B3069" s="418" t="inlineStr">
        <is>
          <t>Export Administration Fee, Port Formality and Service Charge</t>
        </is>
      </c>
      <c r="C3069" s="418" t="inlineStr">
        <is>
          <t>ឥណ្ឌូ-ត្រេនស៍ ឡូជីស្ទីក (ខេមបូឌា)</t>
        </is>
      </c>
      <c r="D3069" s="418" t="inlineStr">
        <is>
          <t>L001-104004797</t>
        </is>
      </c>
      <c r="E3069" s="418" t="inlineStr">
        <is>
          <t>02700</t>
        </is>
      </c>
      <c r="F3069" s="419" t="n">
        <v>44816</v>
      </c>
      <c r="G3069" s="420" t="n">
        <v>30915</v>
      </c>
      <c r="H3069" s="418" t="n"/>
      <c r="I3069" s="455" t="n">
        <v>30915</v>
      </c>
      <c r="J3069" s="418">
        <f>IF(L3069&lt;&gt;"",L3069,K3069)</f>
        <v/>
      </c>
      <c r="K3069" s="418">
        <f>IF(AND(T3069=TRUE, U3069=TRUE, V3069=TRUE), IF(W3069&lt;-0.05, "អនុញ្ញាត (អ្នកផ្គត់ផ្គង់ប្រកាសខ្វះ)", "បានប្រកាស (អនុញ្ញាត)"), IF(AND(T3069=FALSE, U3069=FALSE, V3069=FALSE), "ព្យួរទុក (មិនមានទិន្នន័យ)", "ប្រកាសខុស (ព្យួរទុក)"))</f>
        <v/>
      </c>
      <c r="L3069" s="418" t="inlineStr"/>
      <c r="M3069" s="418" t="inlineStr"/>
      <c r="N3069" s="455" t="n"/>
      <c r="O3069" s="455">
        <f>IF(W3069&lt;0,AI3069,I3069)</f>
        <v/>
      </c>
      <c r="P3069" s="455">
        <f>I3069-O3069</f>
        <v/>
      </c>
      <c r="Q3069" s="418" t="n"/>
      <c r="R3069" s="418" t="inlineStr">
        <is>
          <t>02700</t>
        </is>
      </c>
      <c r="S3069" s="418" t="inlineStr">
        <is>
          <t>02700</t>
        </is>
      </c>
      <c r="T3069" s="418">
        <f>R3069=S3069</f>
        <v/>
      </c>
      <c r="U3069" s="418">
        <f>AND(MONTH(F3069)=MONTH(Y3069), YEAR(F3069)=YEAR(Y3069))</f>
        <v/>
      </c>
      <c r="V3069" s="418">
        <f>AND(AC3069&lt;&gt;"", 'Company information'!D$4&lt;&gt;"", RIGHT(SUBSTITUTE(AC3069,"-",""),9)=RIGHT(SUBSTITUTE('Company information'!D$4,"-",""),9))</f>
        <v/>
      </c>
      <c r="W3069" s="418">
        <f>AI3069-I3069</f>
        <v/>
      </c>
      <c r="X3069" s="455" t="n"/>
      <c r="Y3069" s="419" t="n">
        <v>44904</v>
      </c>
      <c r="Z3069" s="418" t="inlineStr">
        <is>
          <t>02700</t>
        </is>
      </c>
      <c r="AA3069" s="418" t="inlineStr"/>
      <c r="AB3069" s="418" t="inlineStr">
        <is>
          <t>បុគ្គលជាប់អាករ</t>
        </is>
      </c>
      <c r="AC3069" s="418" t="inlineStr">
        <is>
          <t>L001-100067123</t>
        </is>
      </c>
      <c r="AD3069" s="418" t="inlineStr">
        <is>
          <t>រីឡាយអេប៊ល សូស អ៊ិនដាសស្រ្ទៀល (ខេមបូឌា)</t>
        </is>
      </c>
      <c r="AE3069" s="455" t="n">
        <v>340065</v>
      </c>
      <c r="AF3069" s="455" t="n">
        <v>309150</v>
      </c>
      <c r="AG3069" s="455" t="n">
        <v>0</v>
      </c>
      <c r="AH3069" s="455" t="n">
        <v>0</v>
      </c>
      <c r="AI3069" s="455" t="n">
        <v>30915</v>
      </c>
      <c r="AJ3069" s="455" t="n">
        <v>0</v>
      </c>
      <c r="AK3069" s="455" t="n">
        <v>0</v>
      </c>
      <c r="AL3069" s="455" t="n">
        <v>0</v>
      </c>
      <c r="AM3069" s="455" t="n">
        <v>0</v>
      </c>
      <c r="AN3069" s="455" t="n">
        <v>0</v>
      </c>
      <c r="AO3069" s="455" t="n">
        <v>0</v>
      </c>
      <c r="AP3069" s="455" t="n">
        <v>0</v>
      </c>
      <c r="AQ3069" s="455" t="n">
        <v>0</v>
      </c>
      <c r="AR3069" s="418" t="inlineStr"/>
      <c r="AS3069" s="418" t="inlineStr">
        <is>
          <t>ថ្លៃ Handing / Handing fee</t>
        </is>
      </c>
      <c r="AT3069" s="418" t="inlineStr">
        <is>
          <t>បានប្រកាសពន្ធ</t>
        </is>
      </c>
    </row>
    <row r="3070">
      <c r="A3070" s="417" t="n">
        <v>3061</v>
      </c>
      <c r="B3070" s="418" t="inlineStr">
        <is>
          <t>Export Administration Fee, Port Formality and Service Charge</t>
        </is>
      </c>
      <c r="C3070" s="418" t="inlineStr">
        <is>
          <t>អិចស្ពោលាំងកា ហ្រ្វេត (ខេមបូឌា) លីមីធីត</t>
        </is>
      </c>
      <c r="D3070" s="418" t="inlineStr">
        <is>
          <t>L001-107000385</t>
        </is>
      </c>
      <c r="E3070" s="418" t="inlineStr">
        <is>
          <t>EFL-PNH-00046929</t>
        </is>
      </c>
      <c r="F3070" s="419" t="n">
        <v>44816</v>
      </c>
      <c r="G3070" s="420" t="n">
        <v>26793</v>
      </c>
      <c r="H3070" s="418" t="n"/>
      <c r="I3070" s="455" t="n">
        <v>26793</v>
      </c>
      <c r="J3070" s="418">
        <f>IF(L3070&lt;&gt;"",L3070,K3070)</f>
        <v/>
      </c>
      <c r="K3070" s="418">
        <f>IF(AND(T3070=TRUE, U3070=TRUE, V3070=TRUE), IF(W3070&lt;-0.05, "អនុញ្ញាត (អ្នកផ្គត់ផ្គង់ប្រកាសខ្វះ)", "បានប្រកាស (អនុញ្ញាត)"), IF(AND(T3070=FALSE, U3070=FALSE, V3070=FALSE), "ព្យួរទុក (មិនមានទិន្នន័យ)", "ប្រកាសខុស (ព្យួរទុក)"))</f>
        <v/>
      </c>
      <c r="L3070" s="418" t="inlineStr"/>
      <c r="M3070" s="418" t="inlineStr"/>
      <c r="N3070" s="455" t="n"/>
      <c r="O3070" s="455">
        <f>IF(W3070&lt;0,AI3070,I3070)</f>
        <v/>
      </c>
      <c r="P3070" s="455">
        <f>I3070-O3070</f>
        <v/>
      </c>
      <c r="Q3070" s="418" t="n"/>
      <c r="R3070" s="418" t="inlineStr">
        <is>
          <t>EFL-PNH-00046929</t>
        </is>
      </c>
      <c r="S3070" s="418" t="inlineStr">
        <is>
          <t>EFL-PNH-00046929</t>
        </is>
      </c>
      <c r="T3070" s="418">
        <f>R3070=S3070</f>
        <v/>
      </c>
      <c r="U3070" s="418">
        <f>AND(MONTH(F3070)=MONTH(Y3070), YEAR(F3070)=YEAR(Y3070))</f>
        <v/>
      </c>
      <c r="V3070" s="418">
        <f>AND(AC3070&lt;&gt;"", 'Company information'!D$4&lt;&gt;"", RIGHT(SUBSTITUTE(AC3070,"-",""),9)=RIGHT(SUBSTITUTE('Company information'!D$4,"-",""),9))</f>
        <v/>
      </c>
      <c r="W3070" s="418">
        <f>AI3070-I3070</f>
        <v/>
      </c>
      <c r="X3070" s="455" t="n"/>
      <c r="Y3070" s="419" t="n">
        <v>44904</v>
      </c>
      <c r="Z3070" s="418" t="inlineStr">
        <is>
          <t>EFL-PNH-00046929</t>
        </is>
      </c>
      <c r="AA3070" s="418" t="inlineStr"/>
      <c r="AB3070" s="418" t="inlineStr">
        <is>
          <t>បុគ្គលជាប់អាករ</t>
        </is>
      </c>
      <c r="AC3070" s="418" t="inlineStr">
        <is>
          <t>L001-100067123</t>
        </is>
      </c>
      <c r="AD3070" s="418" t="inlineStr">
        <is>
          <t>រីឡាយអេប៊ល សូស អ៊ិនដាសស្រ្ទៀល (ខេមបូឌា)</t>
        </is>
      </c>
      <c r="AE3070" s="455" t="n">
        <v>294723</v>
      </c>
      <c r="AF3070" s="455" t="n">
        <v>267930</v>
      </c>
      <c r="AG3070" s="455" t="n">
        <v>0</v>
      </c>
      <c r="AH3070" s="455" t="n">
        <v>0</v>
      </c>
      <c r="AI3070" s="455" t="n">
        <v>26793</v>
      </c>
      <c r="AJ3070" s="455" t="n">
        <v>0</v>
      </c>
      <c r="AK3070" s="455" t="n">
        <v>0</v>
      </c>
      <c r="AL3070" s="455" t="n">
        <v>0</v>
      </c>
      <c r="AM3070" s="455" t="n">
        <v>0</v>
      </c>
      <c r="AN3070" s="455" t="n">
        <v>0</v>
      </c>
      <c r="AO3070" s="455" t="n">
        <v>0</v>
      </c>
      <c r="AP3070" s="455" t="n">
        <v>0</v>
      </c>
      <c r="AQ3070" s="455" t="n">
        <v>0</v>
      </c>
      <c r="AR3070" s="418" t="inlineStr"/>
      <c r="AS3070" s="418" t="inlineStr">
        <is>
          <t>HAWBF,AMS,OHANDL</t>
        </is>
      </c>
      <c r="AT3070" s="418" t="inlineStr">
        <is>
          <t>បានប្រកាសពន្ធ</t>
        </is>
      </c>
    </row>
    <row r="3071">
      <c r="A3071" s="417" t="n">
        <v>3062</v>
      </c>
      <c r="B3071" s="418" t="inlineStr">
        <is>
          <t>Late SI Fee, Documentation Origin, Handling Charges Origin, Entry Summary Declaration, Terminal Handling Charge Origin, Seal Surcharge and VGM Processing Fee</t>
        </is>
      </c>
      <c r="C3071" s="418" t="inlineStr">
        <is>
          <t>អិចស្ពោលាំងកា ហ្រ្វេត (ខេមបូឌា) លីមីធីត</t>
        </is>
      </c>
      <c r="D3071" s="418" t="inlineStr">
        <is>
          <t>L001-107000385</t>
        </is>
      </c>
      <c r="E3071" s="418" t="inlineStr">
        <is>
          <t>EFL-PNH-00046928</t>
        </is>
      </c>
      <c r="F3071" s="419" t="n">
        <v>44816</v>
      </c>
      <c r="G3071" s="420" t="n">
        <v>26793</v>
      </c>
      <c r="H3071" s="418" t="n"/>
      <c r="I3071" s="455" t="n">
        <v>26793</v>
      </c>
      <c r="J3071" s="418">
        <f>IF(L3071&lt;&gt;"",L3071,K3071)</f>
        <v/>
      </c>
      <c r="K3071" s="418">
        <f>IF(AND(T3071=TRUE, U3071=TRUE, V3071=TRUE), IF(W3071&lt;-0.05, "អនុញ្ញាត (អ្នកផ្គត់ផ្គង់ប្រកាសខ្វះ)", "បានប្រកាស (អនុញ្ញាត)"), IF(AND(T3071=FALSE, U3071=FALSE, V3071=FALSE), "ព្យួរទុក (មិនមានទិន្នន័យ)", "ប្រកាសខុស (ព្យួរទុក)"))</f>
        <v/>
      </c>
      <c r="L3071" s="418" t="inlineStr"/>
      <c r="M3071" s="418" t="inlineStr"/>
      <c r="N3071" s="455" t="n"/>
      <c r="O3071" s="455">
        <f>IF(W3071&lt;0,AI3071,I3071)</f>
        <v/>
      </c>
      <c r="P3071" s="455">
        <f>I3071-O3071</f>
        <v/>
      </c>
      <c r="Q3071" s="418" t="n"/>
      <c r="R3071" s="418" t="inlineStr">
        <is>
          <t>EFL-PNH-00046928</t>
        </is>
      </c>
      <c r="S3071" s="418" t="inlineStr">
        <is>
          <t>EFL-PNH-00046928</t>
        </is>
      </c>
      <c r="T3071" s="418">
        <f>R3071=S3071</f>
        <v/>
      </c>
      <c r="U3071" s="418">
        <f>AND(MONTH(F3071)=MONTH(Y3071), YEAR(F3071)=YEAR(Y3071))</f>
        <v/>
      </c>
      <c r="V3071" s="418">
        <f>AND(AC3071&lt;&gt;"", 'Company information'!D$4&lt;&gt;"", RIGHT(SUBSTITUTE(AC3071,"-",""),9)=RIGHT(SUBSTITUTE('Company information'!D$4,"-",""),9))</f>
        <v/>
      </c>
      <c r="W3071" s="418">
        <f>AI3071-I3071</f>
        <v/>
      </c>
      <c r="X3071" s="455" t="n"/>
      <c r="Y3071" s="419" t="n">
        <v>44904</v>
      </c>
      <c r="Z3071" s="418" t="inlineStr">
        <is>
          <t>EFL-PNH-00046928</t>
        </is>
      </c>
      <c r="AA3071" s="418" t="inlineStr"/>
      <c r="AB3071" s="418" t="inlineStr">
        <is>
          <t>បុគ្គលជាប់អាករ</t>
        </is>
      </c>
      <c r="AC3071" s="418" t="inlineStr">
        <is>
          <t>L001-100067123</t>
        </is>
      </c>
      <c r="AD3071" s="418" t="inlineStr">
        <is>
          <t>រីឡាយអេប៊ល សូស អ៊ិនដាសស្រ្ទៀល (ខេមបូឌា)</t>
        </is>
      </c>
      <c r="AE3071" s="455" t="n">
        <v>294723</v>
      </c>
      <c r="AF3071" s="455" t="n">
        <v>267930</v>
      </c>
      <c r="AG3071" s="455" t="n">
        <v>0</v>
      </c>
      <c r="AH3071" s="455" t="n">
        <v>0</v>
      </c>
      <c r="AI3071" s="455" t="n">
        <v>26793</v>
      </c>
      <c r="AJ3071" s="455" t="n">
        <v>0</v>
      </c>
      <c r="AK3071" s="455" t="n">
        <v>0</v>
      </c>
      <c r="AL3071" s="455" t="n">
        <v>0</v>
      </c>
      <c r="AM3071" s="455" t="n">
        <v>0</v>
      </c>
      <c r="AN3071" s="455" t="n">
        <v>0</v>
      </c>
      <c r="AO3071" s="455" t="n">
        <v>0</v>
      </c>
      <c r="AP3071" s="455" t="n">
        <v>0</v>
      </c>
      <c r="AQ3071" s="455" t="n">
        <v>0</v>
      </c>
      <c r="AR3071" s="418" t="inlineStr"/>
      <c r="AS3071" s="418" t="inlineStr">
        <is>
          <t>HAWBF,AMS,OHANDL</t>
        </is>
      </c>
      <c r="AT3071" s="418" t="inlineStr">
        <is>
          <t>បានប្រកាសពន្ធ</t>
        </is>
      </c>
    </row>
    <row r="3072">
      <c r="A3072" s="417" t="n">
        <v>3063</v>
      </c>
      <c r="B3072" s="418" t="inlineStr">
        <is>
          <t>Customs Clearance of LCL shipment, THC Charge of LCL, CFS Charge of LCL, Trucking Fee of LCL, Cargo Handling Fee and Bill Fee or Document Fee</t>
        </is>
      </c>
      <c r="C3072" s="418" t="inlineStr">
        <is>
          <t>បេកឃើរ ធីលលី (ខេមបូឌា)​ ឯ.ក</t>
        </is>
      </c>
      <c r="D3072" s="418" t="inlineStr">
        <is>
          <t>K002-100122302</t>
        </is>
      </c>
      <c r="E3072" s="418" t="inlineStr">
        <is>
          <t>2022/1647</t>
        </is>
      </c>
      <c r="F3072" s="419" t="n">
        <v>44573</v>
      </c>
      <c r="G3072" s="420" t="n">
        <v>164520</v>
      </c>
      <c r="H3072" s="418" t="n"/>
      <c r="I3072" s="455" t="n">
        <v>164520</v>
      </c>
      <c r="J3072" s="418">
        <f>IF(L3072&lt;&gt;"",L3072,K3072)</f>
        <v/>
      </c>
      <c r="K3072" s="418">
        <f>IF(AND(T3072=TRUE, U3072=TRUE, V3072=TRUE), IF(W3072&lt;-0.05, "អនុញ្ញាត (អ្នកផ្គត់ផ្គង់ប្រកាសខ្វះ)", "បានប្រកាស (អនុញ្ញាត)"), IF(AND(T3072=FALSE, U3072=FALSE, V3072=FALSE), "ព្យួរទុក (មិនមានទិន្នន័យ)", "ប្រកាសខុស (ព្យួរទុក)"))</f>
        <v/>
      </c>
      <c r="L3072" s="418" t="inlineStr"/>
      <c r="M3072" s="418" t="inlineStr"/>
      <c r="N3072" s="455" t="n"/>
      <c r="O3072" s="455">
        <f>IF(W3072&lt;0,AI3072,I3072)</f>
        <v/>
      </c>
      <c r="P3072" s="455">
        <f>I3072-O3072</f>
        <v/>
      </c>
      <c r="Q3072" s="418" t="n"/>
      <c r="R3072" s="418" t="inlineStr">
        <is>
          <t>2022/1647</t>
        </is>
      </c>
      <c r="S3072" s="418" t="inlineStr">
        <is>
          <t>2022/1647</t>
        </is>
      </c>
      <c r="T3072" s="418">
        <f>R3072=S3072</f>
        <v/>
      </c>
      <c r="U3072" s="418">
        <f>AND(MONTH(F3072)=MONTH(Y3072), YEAR(F3072)=YEAR(Y3072))</f>
        <v/>
      </c>
      <c r="V3072" s="418">
        <f>AND(AC3072&lt;&gt;"", 'Company information'!D$4&lt;&gt;"", RIGHT(SUBSTITUTE(AC3072,"-",""),9)=RIGHT(SUBSTITUTE('Company information'!D$4,"-",""),9))</f>
        <v/>
      </c>
      <c r="W3072" s="418">
        <f>AI3072-I3072</f>
        <v/>
      </c>
      <c r="X3072" s="455" t="n"/>
      <c r="Y3072" s="419" t="n">
        <v>44896</v>
      </c>
      <c r="Z3072" s="418" t="inlineStr">
        <is>
          <t>2022/1647</t>
        </is>
      </c>
      <c r="AA3072" s="418" t="inlineStr"/>
      <c r="AB3072" s="418" t="inlineStr">
        <is>
          <t>បុគ្គលជាប់អាករ</t>
        </is>
      </c>
      <c r="AC3072" s="418" t="inlineStr">
        <is>
          <t>L001-100067123</t>
        </is>
      </c>
      <c r="AD3072" s="418" t="inlineStr">
        <is>
          <t>រីឡាយអេប៊ល សូស អ៊ិនដាសស្រ្ទៀល (ខេមបូឌា)</t>
        </is>
      </c>
      <c r="AE3072" s="455" t="n">
        <v>1809720</v>
      </c>
      <c r="AF3072" s="455" t="n">
        <v>1645200</v>
      </c>
      <c r="AG3072" s="455" t="n">
        <v>0</v>
      </c>
      <c r="AH3072" s="455" t="n">
        <v>0</v>
      </c>
      <c r="AI3072" s="455" t="n">
        <v>164520</v>
      </c>
      <c r="AJ3072" s="455" t="n">
        <v>0</v>
      </c>
      <c r="AK3072" s="455" t="n">
        <v>0</v>
      </c>
      <c r="AL3072" s="455" t="n">
        <v>0</v>
      </c>
      <c r="AM3072" s="455" t="n">
        <v>0</v>
      </c>
      <c r="AN3072" s="455" t="n">
        <v>0</v>
      </c>
      <c r="AO3072" s="455" t="n">
        <v>0</v>
      </c>
      <c r="AP3072" s="455" t="n">
        <v>0</v>
      </c>
      <c r="AQ3072" s="455" t="n">
        <v>0</v>
      </c>
      <c r="AR3072" s="418" t="inlineStr"/>
      <c r="AS3072" s="418" t="inlineStr">
        <is>
          <t>Being Professional Fee for Monthly Tax Advisory Services for December 2022</t>
        </is>
      </c>
      <c r="AT3072" s="418" t="inlineStr">
        <is>
          <t>បានប្រកាសពន្ធ</t>
        </is>
      </c>
    </row>
    <row r="3073">
      <c r="A3073" s="417" t="n">
        <v>3064</v>
      </c>
      <c r="B3073" s="418" t="inlineStr">
        <is>
          <t>Customs Clearance of LCL shipment, THC Charge of LCL, CFS Charge of LCL, Trucking Fee of LCL, Cargo Handling Fee and Bill Fee or Document Fee</t>
        </is>
      </c>
      <c r="C3073" s="418" t="inlineStr">
        <is>
          <t>ដាប់បែលយូភីអិល (ខេមបូឌា) ឯ.ក</t>
        </is>
      </c>
      <c r="D3073" s="418" t="inlineStr">
        <is>
          <t>K005-901800929</t>
        </is>
      </c>
      <c r="E3073" s="418" t="inlineStr">
        <is>
          <t>22-3315</t>
        </is>
      </c>
      <c r="F3073" s="419" t="n">
        <v>44604</v>
      </c>
      <c r="G3073" s="420" t="n">
        <v>109425</v>
      </c>
      <c r="H3073" s="418" t="n"/>
      <c r="I3073" s="455" t="n">
        <v>109425</v>
      </c>
      <c r="J3073" s="418">
        <f>IF(L3073&lt;&gt;"",L3073,K3073)</f>
        <v/>
      </c>
      <c r="K3073" s="418">
        <f>IF(AND(T3073=TRUE, U3073=TRUE, V3073=TRUE), IF(W3073&lt;-0.05, "អនុញ្ញាត (អ្នកផ្គត់ផ្គង់ប្រកាសខ្វះ)", "បានប្រកាស (អនុញ្ញាត)"), IF(AND(T3073=FALSE, U3073=FALSE, V3073=FALSE), "ព្យួរទុក (មិនមានទិន្នន័យ)", "ប្រកាសខុស (ព្យួរទុក)"))</f>
        <v/>
      </c>
      <c r="L3073" s="418" t="inlineStr"/>
      <c r="M3073" s="418" t="inlineStr"/>
      <c r="N3073" s="455" t="n"/>
      <c r="O3073" s="455">
        <f>IF(W3073&lt;0,AI3073,I3073)</f>
        <v/>
      </c>
      <c r="P3073" s="455">
        <f>I3073-O3073</f>
        <v/>
      </c>
      <c r="Q3073" s="418" t="n"/>
      <c r="R3073" s="418" t="inlineStr">
        <is>
          <t>22-3315</t>
        </is>
      </c>
      <c r="S3073" s="418" t="inlineStr">
        <is>
          <t>22-3315</t>
        </is>
      </c>
      <c r="T3073" s="418">
        <f>R3073=S3073</f>
        <v/>
      </c>
      <c r="U3073" s="418">
        <f>AND(MONTH(F3073)=MONTH(Y3073), YEAR(F3073)=YEAR(Y3073))</f>
        <v/>
      </c>
      <c r="V3073" s="418">
        <f>AND(AC3073&lt;&gt;"", 'Company information'!D$4&lt;&gt;"", RIGHT(SUBSTITUTE(AC3073,"-",""),9)=RIGHT(SUBSTITUTE('Company information'!D$4,"-",""),9))</f>
        <v/>
      </c>
      <c r="W3073" s="418">
        <f>AI3073-I3073</f>
        <v/>
      </c>
      <c r="X3073" s="455" t="n"/>
      <c r="Y3073" s="419" t="n">
        <v>44897</v>
      </c>
      <c r="Z3073" s="418" t="inlineStr">
        <is>
          <t>22-3315</t>
        </is>
      </c>
      <c r="AA3073" s="418" t="inlineStr"/>
      <c r="AB3073" s="418" t="inlineStr">
        <is>
          <t>បុគ្គលជាប់អាករ</t>
        </is>
      </c>
      <c r="AC3073" s="418" t="inlineStr">
        <is>
          <t>L001-100067123</t>
        </is>
      </c>
      <c r="AD3073" s="418" t="inlineStr">
        <is>
          <t>រីឡាយអេប៊ល សូស អ៊ិនដាសស្រ្ទៀល (ខេមបូឌា)</t>
        </is>
      </c>
      <c r="AE3073" s="455" t="n">
        <v>1203674</v>
      </c>
      <c r="AF3073" s="455" t="n">
        <v>1094249</v>
      </c>
      <c r="AG3073" s="455" t="n">
        <v>0</v>
      </c>
      <c r="AH3073" s="455" t="n">
        <v>0</v>
      </c>
      <c r="AI3073" s="455" t="n">
        <v>109425</v>
      </c>
      <c r="AJ3073" s="455" t="n">
        <v>0</v>
      </c>
      <c r="AK3073" s="455" t="n">
        <v>0</v>
      </c>
      <c r="AL3073" s="455" t="n">
        <v>0</v>
      </c>
      <c r="AM3073" s="455" t="n">
        <v>0</v>
      </c>
      <c r="AN3073" s="455" t="n">
        <v>0</v>
      </c>
      <c r="AO3073" s="455" t="n">
        <v>0</v>
      </c>
      <c r="AP3073" s="455" t="n">
        <v>0</v>
      </c>
      <c r="AQ3073" s="455" t="n">
        <v>0</v>
      </c>
      <c r="AR3073" s="418" t="inlineStr"/>
      <c r="AS3073" s="418" t="inlineStr">
        <is>
          <t>TRADE REVENUE</t>
        </is>
      </c>
      <c r="AT3073" s="418" t="inlineStr">
        <is>
          <t>បានប្រកាសពន្ធ</t>
        </is>
      </c>
    </row>
    <row r="3074">
      <c r="A3074" s="417" t="n">
        <v>3065</v>
      </c>
      <c r="B3074" s="418" t="inlineStr">
        <is>
          <t>Customs Clearance of LCL shipment, THC Charge of LCL, CFS Charge of LCL, Trucking Fee of LCL, Cargo Handling Fee and Bill Fee or Document Fee</t>
        </is>
      </c>
      <c r="C3074" s="418" t="inlineStr">
        <is>
          <t>ដាប់បែលយូភីអិល (ខេមបូឌា) ឯ.ក</t>
        </is>
      </c>
      <c r="D3074" s="418" t="inlineStr">
        <is>
          <t>K005-901800929</t>
        </is>
      </c>
      <c r="E3074" s="418" t="inlineStr">
        <is>
          <t>22-3314</t>
        </is>
      </c>
      <c r="F3074" s="419" t="n">
        <v>44604</v>
      </c>
      <c r="G3074" s="420" t="n">
        <v>153833</v>
      </c>
      <c r="H3074" s="418" t="n"/>
      <c r="I3074" s="455" t="n">
        <v>153833</v>
      </c>
      <c r="J3074" s="418">
        <f>IF(L3074&lt;&gt;"",L3074,K3074)</f>
        <v/>
      </c>
      <c r="K3074" s="418">
        <f>IF(AND(T3074=TRUE, U3074=TRUE, V3074=TRUE), IF(W3074&lt;-0.05, "អនុញ្ញាត (អ្នកផ្គត់ផ្គង់ប្រកាសខ្វះ)", "បានប្រកាស (អនុញ្ញាត)"), IF(AND(T3074=FALSE, U3074=FALSE, V3074=FALSE), "ព្យួរទុក (មិនមានទិន្នន័យ)", "ប្រកាសខុស (ព្យួរទុក)"))</f>
        <v/>
      </c>
      <c r="L3074" s="418" t="inlineStr"/>
      <c r="M3074" s="418" t="inlineStr"/>
      <c r="N3074" s="455" t="n"/>
      <c r="O3074" s="455">
        <f>IF(W3074&lt;0,AI3074,I3074)</f>
        <v/>
      </c>
      <c r="P3074" s="455">
        <f>I3074-O3074</f>
        <v/>
      </c>
      <c r="Q3074" s="418" t="n"/>
      <c r="R3074" s="418" t="inlineStr">
        <is>
          <t>22-3314</t>
        </is>
      </c>
      <c r="S3074" s="418" t="inlineStr">
        <is>
          <t>22-3314</t>
        </is>
      </c>
      <c r="T3074" s="418">
        <f>R3074=S3074</f>
        <v/>
      </c>
      <c r="U3074" s="418">
        <f>AND(MONTH(F3074)=MONTH(Y3074), YEAR(F3074)=YEAR(Y3074))</f>
        <v/>
      </c>
      <c r="V3074" s="418">
        <f>AND(AC3074&lt;&gt;"", 'Company information'!D$4&lt;&gt;"", RIGHT(SUBSTITUTE(AC3074,"-",""),9)=RIGHT(SUBSTITUTE('Company information'!D$4,"-",""),9))</f>
        <v/>
      </c>
      <c r="W3074" s="418">
        <f>AI3074-I3074</f>
        <v/>
      </c>
      <c r="X3074" s="455" t="n"/>
      <c r="Y3074" s="419" t="n">
        <v>44897</v>
      </c>
      <c r="Z3074" s="418" t="inlineStr">
        <is>
          <t>22-3314</t>
        </is>
      </c>
      <c r="AA3074" s="418" t="inlineStr"/>
      <c r="AB3074" s="418" t="inlineStr">
        <is>
          <t>បុគ្គលជាប់អាករ</t>
        </is>
      </c>
      <c r="AC3074" s="418" t="inlineStr">
        <is>
          <t>L001-100067123</t>
        </is>
      </c>
      <c r="AD3074" s="418" t="inlineStr">
        <is>
          <t>រីឡាយអេប៊ល សូស អ៊ិនដាសស្រ្ទៀល (ខេមបូឌា)</t>
        </is>
      </c>
      <c r="AE3074" s="455" t="n">
        <v>1692165</v>
      </c>
      <c r="AF3074" s="455" t="n">
        <v>1538332</v>
      </c>
      <c r="AG3074" s="455" t="n">
        <v>0</v>
      </c>
      <c r="AH3074" s="455" t="n">
        <v>0</v>
      </c>
      <c r="AI3074" s="455" t="n">
        <v>153833</v>
      </c>
      <c r="AJ3074" s="455" t="n">
        <v>0</v>
      </c>
      <c r="AK3074" s="455" t="n">
        <v>0</v>
      </c>
      <c r="AL3074" s="455" t="n">
        <v>0</v>
      </c>
      <c r="AM3074" s="455" t="n">
        <v>0</v>
      </c>
      <c r="AN3074" s="455" t="n">
        <v>0</v>
      </c>
      <c r="AO3074" s="455" t="n">
        <v>0</v>
      </c>
      <c r="AP3074" s="455" t="n">
        <v>0</v>
      </c>
      <c r="AQ3074" s="455" t="n">
        <v>0</v>
      </c>
      <c r="AR3074" s="418" t="inlineStr"/>
      <c r="AS3074" s="418" t="inlineStr">
        <is>
          <t>TRADE REVENUE</t>
        </is>
      </c>
      <c r="AT3074" s="418" t="inlineStr">
        <is>
          <t>បានប្រកាសពន្ធ</t>
        </is>
      </c>
    </row>
    <row r="3075">
      <c r="A3075" s="417" t="n">
        <v>3066</v>
      </c>
      <c r="B3075" s="418" t="inlineStr">
        <is>
          <t>AWB FEE, OM FORWARDING FEE AND H/C</t>
        </is>
      </c>
      <c r="C3075" s="418" t="inlineStr">
        <is>
          <t>អេភីអិល ឡូយីស្ទីក (ខេមបូឌា) ភីធីអ៊ី អិលធីឌី</t>
        </is>
      </c>
      <c r="D3075" s="418" t="inlineStr">
        <is>
          <t>L001-100046460</t>
        </is>
      </c>
      <c r="E3075" s="418" t="inlineStr">
        <is>
          <t>KOEL822726</t>
        </is>
      </c>
      <c r="F3075" s="419" t="n">
        <v>44573</v>
      </c>
      <c r="G3075" s="420" t="n">
        <v>251989</v>
      </c>
      <c r="H3075" s="418" t="n"/>
      <c r="I3075" s="455" t="n">
        <v>251989</v>
      </c>
      <c r="J3075" s="418">
        <f>IF(L3075&lt;&gt;"",L3075,K3075)</f>
        <v/>
      </c>
      <c r="K3075" s="418">
        <f>IF(AND(T3075=TRUE, U3075=TRUE, V3075=TRUE), IF(W3075&lt;-0.05, "អនុញ្ញាត (អ្នកផ្គត់ផ្គង់ប្រកាសខ្វះ)", "បានប្រកាស (អនុញ្ញាត)"), IF(AND(T3075=FALSE, U3075=FALSE, V3075=FALSE), "ព្យួរទុក (មិនមានទិន្នន័យ)", "ប្រកាសខុស (ព្យួរទុក)"))</f>
        <v/>
      </c>
      <c r="L3075" s="418" t="inlineStr"/>
      <c r="M3075" s="418" t="inlineStr"/>
      <c r="N3075" s="455" t="n"/>
      <c r="O3075" s="455">
        <f>IF(W3075&lt;0,AI3075,I3075)</f>
        <v/>
      </c>
      <c r="P3075" s="455">
        <f>I3075-O3075</f>
        <v/>
      </c>
      <c r="Q3075" s="418" t="n"/>
      <c r="R3075" s="418" t="inlineStr">
        <is>
          <t>KOEL822726</t>
        </is>
      </c>
      <c r="S3075" s="418" t="inlineStr">
        <is>
          <t>KOEL822726</t>
        </is>
      </c>
      <c r="T3075" s="418">
        <f>R3075=S3075</f>
        <v/>
      </c>
      <c r="U3075" s="418">
        <f>AND(MONTH(F3075)=MONTH(Y3075), YEAR(F3075)=YEAR(Y3075))</f>
        <v/>
      </c>
      <c r="V3075" s="418">
        <f>AND(AC3075&lt;&gt;"", 'Company information'!D$4&lt;&gt;"", RIGHT(SUBSTITUTE(AC3075,"-",""),9)=RIGHT(SUBSTITUTE('Company information'!D$4,"-",""),9))</f>
        <v/>
      </c>
      <c r="W3075" s="418">
        <f>AI3075-I3075</f>
        <v/>
      </c>
      <c r="X3075" s="455" t="n"/>
      <c r="Y3075" s="419" t="n">
        <v>44896</v>
      </c>
      <c r="Z3075" s="418" t="inlineStr">
        <is>
          <t>KOEL822726</t>
        </is>
      </c>
      <c r="AA3075" s="418" t="inlineStr"/>
      <c r="AB3075" s="418" t="inlineStr">
        <is>
          <t>បុគ្គលជាប់អាករ</t>
        </is>
      </c>
      <c r="AC3075" s="418" t="inlineStr">
        <is>
          <t>L001-100067123</t>
        </is>
      </c>
      <c r="AD3075" s="418" t="inlineStr">
        <is>
          <t>រីឡាយអេប៊ល សូស អ៊ិនដាសស្រ្ទៀល (ខេមបូឌា)</t>
        </is>
      </c>
      <c r="AE3075" s="455" t="n">
        <v>2771874</v>
      </c>
      <c r="AF3075" s="455" t="n">
        <v>2519885</v>
      </c>
      <c r="AG3075" s="455" t="n">
        <v>0</v>
      </c>
      <c r="AH3075" s="455" t="n">
        <v>0</v>
      </c>
      <c r="AI3075" s="455" t="n">
        <v>251989</v>
      </c>
      <c r="AJ3075" s="455" t="n">
        <v>0</v>
      </c>
      <c r="AK3075" s="455" t="n">
        <v>0</v>
      </c>
      <c r="AL3075" s="455" t="n">
        <v>0</v>
      </c>
      <c r="AM3075" s="455" t="n">
        <v>0</v>
      </c>
      <c r="AN3075" s="455" t="n">
        <v>0</v>
      </c>
      <c r="AO3075" s="455" t="n">
        <v>0</v>
      </c>
      <c r="AP3075" s="455" t="n">
        <v>0</v>
      </c>
      <c r="AQ3075" s="455" t="n">
        <v>0</v>
      </c>
      <c r="AR3075" s="418" t="inlineStr"/>
      <c r="AS3075" s="418" t="inlineStr">
        <is>
          <t>LOCAL CHARGE &amp; OTHER</t>
        </is>
      </c>
      <c r="AT3075" s="418" t="inlineStr">
        <is>
          <t>បានប្រកាសពន្ធ</t>
        </is>
      </c>
    </row>
    <row r="3076">
      <c r="A3076" s="417" t="n">
        <v>3067</v>
      </c>
      <c r="B3076" s="418" t="inlineStr">
        <is>
          <t>AWB FEE, OM FORWARDING FEE AND H/C</t>
        </is>
      </c>
      <c r="C3076" s="418" t="inlineStr">
        <is>
          <t>អេភីអិល ឡូយីស្ទីក (ខេមបូឌា) ភីធីអ៊ី អិលធីឌី</t>
        </is>
      </c>
      <c r="D3076" s="418" t="inlineStr">
        <is>
          <t>L001-100046460</t>
        </is>
      </c>
      <c r="E3076" s="418" t="inlineStr">
        <is>
          <t>PNHL491302</t>
        </is>
      </c>
      <c r="F3076" s="419" t="n">
        <v>44573</v>
      </c>
      <c r="G3076" s="420" t="n">
        <v>323794</v>
      </c>
      <c r="H3076" s="418" t="n"/>
      <c r="I3076" s="455" t="n">
        <v>323794</v>
      </c>
      <c r="J3076" s="418">
        <f>IF(L3076&lt;&gt;"",L3076,K3076)</f>
        <v/>
      </c>
      <c r="K3076" s="418">
        <f>IF(AND(T3076=TRUE, U3076=TRUE, V3076=TRUE), IF(W3076&lt;-0.05, "អនុញ្ញាត (អ្នកផ្គត់ផ្គង់ប្រកាសខ្វះ)", "បានប្រកាស (អនុញ្ញាត)"), IF(AND(T3076=FALSE, U3076=FALSE, V3076=FALSE), "ព្យួរទុក (មិនមានទិន្នន័យ)", "ប្រកាសខុស (ព្យួរទុក)"))</f>
        <v/>
      </c>
      <c r="L3076" s="418" t="inlineStr"/>
      <c r="M3076" s="418" t="inlineStr"/>
      <c r="N3076" s="455" t="n"/>
      <c r="O3076" s="455">
        <f>IF(W3076&lt;0,AI3076,I3076)</f>
        <v/>
      </c>
      <c r="P3076" s="455">
        <f>I3076-O3076</f>
        <v/>
      </c>
      <c r="Q3076" s="418" t="n"/>
      <c r="R3076" s="418" t="inlineStr">
        <is>
          <t>PNHL491302</t>
        </is>
      </c>
      <c r="S3076" s="418" t="inlineStr">
        <is>
          <t>PNHL491302</t>
        </is>
      </c>
      <c r="T3076" s="418">
        <f>R3076=S3076</f>
        <v/>
      </c>
      <c r="U3076" s="418">
        <f>AND(MONTH(F3076)=MONTH(Y3076), YEAR(F3076)=YEAR(Y3076))</f>
        <v/>
      </c>
      <c r="V3076" s="418">
        <f>AND(AC3076&lt;&gt;"", 'Company information'!D$4&lt;&gt;"", RIGHT(SUBSTITUTE(AC3076,"-",""),9)=RIGHT(SUBSTITUTE('Company information'!D$4,"-",""),9))</f>
        <v/>
      </c>
      <c r="W3076" s="418">
        <f>AI3076-I3076</f>
        <v/>
      </c>
      <c r="X3076" s="455" t="n"/>
      <c r="Y3076" s="419" t="n">
        <v>44896</v>
      </c>
      <c r="Z3076" s="418" t="inlineStr">
        <is>
          <t>PNHL491302</t>
        </is>
      </c>
      <c r="AA3076" s="418" t="inlineStr"/>
      <c r="AB3076" s="418" t="inlineStr">
        <is>
          <t>បុគ្គលជាប់អាករ</t>
        </is>
      </c>
      <c r="AC3076" s="418" t="inlineStr">
        <is>
          <t>L001-100067123</t>
        </is>
      </c>
      <c r="AD3076" s="418" t="inlineStr">
        <is>
          <t>រីឡាយអេប៊ល សូស អ៊ិនដាសស្រ្ទៀល (ខេមបូឌា)</t>
        </is>
      </c>
      <c r="AE3076" s="455" t="n">
        <v>3561735</v>
      </c>
      <c r="AF3076" s="455" t="n">
        <v>3237941</v>
      </c>
      <c r="AG3076" s="455" t="n">
        <v>0</v>
      </c>
      <c r="AH3076" s="455" t="n">
        <v>0</v>
      </c>
      <c r="AI3076" s="455" t="n">
        <v>323794</v>
      </c>
      <c r="AJ3076" s="455" t="n">
        <v>0</v>
      </c>
      <c r="AK3076" s="455" t="n">
        <v>0</v>
      </c>
      <c r="AL3076" s="455" t="n">
        <v>0</v>
      </c>
      <c r="AM3076" s="455" t="n">
        <v>0</v>
      </c>
      <c r="AN3076" s="455" t="n">
        <v>0</v>
      </c>
      <c r="AO3076" s="455" t="n">
        <v>0</v>
      </c>
      <c r="AP3076" s="455" t="n">
        <v>0</v>
      </c>
      <c r="AQ3076" s="455" t="n">
        <v>0</v>
      </c>
      <c r="AR3076" s="418" t="inlineStr"/>
      <c r="AS3076" s="418" t="inlineStr">
        <is>
          <t>LOCAL CHARGE &amp; OTHER</t>
        </is>
      </c>
      <c r="AT3076" s="418" t="inlineStr">
        <is>
          <t>បានប្រកាសពន្ធ</t>
        </is>
      </c>
    </row>
    <row r="3077">
      <c r="A3077" s="417" t="n">
        <v>3068</v>
      </c>
      <c r="B3077" s="418" t="inlineStr">
        <is>
          <t>AWB FEE, OM FORWARDING FEE AND H/C</t>
        </is>
      </c>
      <c r="C3077" s="418" t="inlineStr">
        <is>
          <t>អិចស្ពោលាំងកា ហ្រ្វេត (ខេមបូឌា) លីមីធីត</t>
        </is>
      </c>
      <c r="D3077" s="418" t="inlineStr">
        <is>
          <t>L001-107000385</t>
        </is>
      </c>
      <c r="E3077" s="418" t="inlineStr">
        <is>
          <t>EFL-PNH-00046773</t>
        </is>
      </c>
      <c r="F3077" s="419" t="n">
        <v>44604</v>
      </c>
      <c r="G3077" s="420" t="n">
        <v>26689</v>
      </c>
      <c r="H3077" s="418" t="n"/>
      <c r="I3077" s="455" t="n">
        <v>26689</v>
      </c>
      <c r="J3077" s="418">
        <f>IF(L3077&lt;&gt;"",L3077,K3077)</f>
        <v/>
      </c>
      <c r="K3077" s="418">
        <f>IF(AND(T3077=TRUE, U3077=TRUE, V3077=TRUE), IF(W3077&lt;-0.05, "អនុញ្ញាត (អ្នកផ្គត់ផ្គង់ប្រកាសខ្វះ)", "បានប្រកាស (អនុញ្ញាត)"), IF(AND(T3077=FALSE, U3077=FALSE, V3077=FALSE), "ព្យួរទុក (មិនមានទិន្នន័យ)", "ប្រកាសខុស (ព្យួរទុក)"))</f>
        <v/>
      </c>
      <c r="L3077" s="418" t="inlineStr"/>
      <c r="M3077" s="418" t="inlineStr"/>
      <c r="N3077" s="455" t="n"/>
      <c r="O3077" s="455">
        <f>IF(W3077&lt;0,AI3077,I3077)</f>
        <v/>
      </c>
      <c r="P3077" s="455">
        <f>I3077-O3077</f>
        <v/>
      </c>
      <c r="Q3077" s="418" t="n"/>
      <c r="R3077" s="418" t="inlineStr">
        <is>
          <t>EFL-PNH-00046773</t>
        </is>
      </c>
      <c r="S3077" s="418" t="inlineStr">
        <is>
          <t>EFL-PNH-00046773</t>
        </is>
      </c>
      <c r="T3077" s="418">
        <f>R3077=S3077</f>
        <v/>
      </c>
      <c r="U3077" s="418">
        <f>AND(MONTH(F3077)=MONTH(Y3077), YEAR(F3077)=YEAR(Y3077))</f>
        <v/>
      </c>
      <c r="V3077" s="418">
        <f>AND(AC3077&lt;&gt;"", 'Company information'!D$4&lt;&gt;"", RIGHT(SUBSTITUTE(AC3077,"-",""),9)=RIGHT(SUBSTITUTE('Company information'!D$4,"-",""),9))</f>
        <v/>
      </c>
      <c r="W3077" s="418">
        <f>AI3077-I3077</f>
        <v/>
      </c>
      <c r="X3077" s="455" t="n"/>
      <c r="Y3077" s="419" t="n">
        <v>44897</v>
      </c>
      <c r="Z3077" s="418" t="inlineStr">
        <is>
          <t>EFL-PNH-00046773</t>
        </is>
      </c>
      <c r="AA3077" s="418" t="inlineStr"/>
      <c r="AB3077" s="418" t="inlineStr">
        <is>
          <t>បុគ្គលជាប់អាករ</t>
        </is>
      </c>
      <c r="AC3077" s="418" t="inlineStr">
        <is>
          <t>L001-100067123</t>
        </is>
      </c>
      <c r="AD3077" s="418" t="inlineStr">
        <is>
          <t>រីឡាយអេប៊ល សូស អ៊ិនដាសស្រ្ទៀល (ខេមបូឌា)</t>
        </is>
      </c>
      <c r="AE3077" s="455" t="n">
        <v>293579</v>
      </c>
      <c r="AF3077" s="455" t="n">
        <v>266890</v>
      </c>
      <c r="AG3077" s="455" t="n">
        <v>0</v>
      </c>
      <c r="AH3077" s="455" t="n">
        <v>0</v>
      </c>
      <c r="AI3077" s="455" t="n">
        <v>26689</v>
      </c>
      <c r="AJ3077" s="455" t="n">
        <v>0</v>
      </c>
      <c r="AK3077" s="455" t="n">
        <v>0</v>
      </c>
      <c r="AL3077" s="455" t="n">
        <v>0</v>
      </c>
      <c r="AM3077" s="455" t="n">
        <v>0</v>
      </c>
      <c r="AN3077" s="455" t="n">
        <v>0</v>
      </c>
      <c r="AO3077" s="455" t="n">
        <v>0</v>
      </c>
      <c r="AP3077" s="455" t="n">
        <v>0</v>
      </c>
      <c r="AQ3077" s="455" t="n">
        <v>0</v>
      </c>
      <c r="AR3077" s="418" t="inlineStr"/>
      <c r="AS3077" s="418" t="inlineStr">
        <is>
          <t>HAWBF,AMS,OHANDL</t>
        </is>
      </c>
      <c r="AT3077" s="418" t="inlineStr">
        <is>
          <t>បានប្រកាសពន្ធ</t>
        </is>
      </c>
    </row>
    <row r="3078">
      <c r="A3078" s="417" t="n">
        <v>3069</v>
      </c>
      <c r="B3078" s="418" t="inlineStr">
        <is>
          <t>Export Customs Clearance</t>
        </is>
      </c>
      <c r="C3078" s="418" t="inlineStr">
        <is>
          <t>អ សុី អេស ឡូជីស្ទីក (ខេមបូឌា)</t>
        </is>
      </c>
      <c r="D3078" s="418" t="inlineStr">
        <is>
          <t>K005-100112714</t>
        </is>
      </c>
      <c r="E3078" s="418" t="inlineStr">
        <is>
          <t>RCS22-0763</t>
        </is>
      </c>
      <c r="F3078" s="419" t="n">
        <v>44604</v>
      </c>
      <c r="G3078" s="420" t="n">
        <v>47219</v>
      </c>
      <c r="H3078" s="418" t="n"/>
      <c r="I3078" s="455" t="n">
        <v>47219</v>
      </c>
      <c r="J3078" s="418">
        <f>IF(L3078&lt;&gt;"",L3078,K3078)</f>
        <v/>
      </c>
      <c r="K3078" s="418">
        <f>IF(AND(T3078=TRUE, U3078=TRUE, V3078=TRUE), IF(W3078&lt;-0.05, "អនុញ្ញាត (អ្នកផ្គត់ផ្គង់ប្រកាសខ្វះ)", "បានប្រកាស (អនុញ្ញាត)"), IF(AND(T3078=FALSE, U3078=FALSE, V3078=FALSE), "ព្យួរទុក (មិនមានទិន្នន័យ)", "ប្រកាសខុស (ព្យួរទុក)"))</f>
        <v/>
      </c>
      <c r="L3078" s="418" t="inlineStr"/>
      <c r="M3078" s="418" t="inlineStr"/>
      <c r="N3078" s="455" t="n"/>
      <c r="O3078" s="455">
        <f>IF(W3078&lt;0,AI3078,I3078)</f>
        <v/>
      </c>
      <c r="P3078" s="455">
        <f>I3078-O3078</f>
        <v/>
      </c>
      <c r="Q3078" s="418" t="n"/>
      <c r="R3078" s="418" t="inlineStr">
        <is>
          <t>RCS22-0763</t>
        </is>
      </c>
      <c r="S3078" s="418" t="inlineStr">
        <is>
          <t>RCS22-0763</t>
        </is>
      </c>
      <c r="T3078" s="418">
        <f>R3078=S3078</f>
        <v/>
      </c>
      <c r="U3078" s="418">
        <f>AND(MONTH(F3078)=MONTH(Y3078), YEAR(F3078)=YEAR(Y3078))</f>
        <v/>
      </c>
      <c r="V3078" s="418">
        <f>AND(AC3078&lt;&gt;"", 'Company information'!D$4&lt;&gt;"", RIGHT(SUBSTITUTE(AC3078,"-",""),9)=RIGHT(SUBSTITUTE('Company information'!D$4,"-",""),9))</f>
        <v/>
      </c>
      <c r="W3078" s="418">
        <f>AI3078-I3078</f>
        <v/>
      </c>
      <c r="X3078" s="455" t="n"/>
      <c r="Y3078" s="419" t="n">
        <v>44897</v>
      </c>
      <c r="Z3078" s="418" t="inlineStr">
        <is>
          <t>RCS22-0763</t>
        </is>
      </c>
      <c r="AA3078" s="418" t="inlineStr"/>
      <c r="AB3078" s="418" t="inlineStr">
        <is>
          <t>បុគ្គលជាប់អាករ</t>
        </is>
      </c>
      <c r="AC3078" s="418" t="inlineStr">
        <is>
          <t>L001-100067123</t>
        </is>
      </c>
      <c r="AD3078" s="418" t="inlineStr">
        <is>
          <t>រីឡាយអេប៊ល សូស អ៊ិនដាសស្រ្ទៀល (ខេមបូឌា)</t>
        </is>
      </c>
      <c r="AE3078" s="455" t="n">
        <v>519409</v>
      </c>
      <c r="AF3078" s="455" t="n">
        <v>472190</v>
      </c>
      <c r="AG3078" s="455" t="n">
        <v>0</v>
      </c>
      <c r="AH3078" s="455" t="n">
        <v>0</v>
      </c>
      <c r="AI3078" s="455" t="n">
        <v>47219</v>
      </c>
      <c r="AJ3078" s="455" t="n">
        <v>0</v>
      </c>
      <c r="AK3078" s="455" t="n">
        <v>0</v>
      </c>
      <c r="AL3078" s="455" t="n">
        <v>0</v>
      </c>
      <c r="AM3078" s="455" t="n">
        <v>0</v>
      </c>
      <c r="AN3078" s="455" t="n">
        <v>0</v>
      </c>
      <c r="AO3078" s="455" t="n">
        <v>0</v>
      </c>
      <c r="AP3078" s="455" t="n">
        <v>0</v>
      </c>
      <c r="AQ3078" s="455" t="n">
        <v>0</v>
      </c>
      <c r="AR3078" s="418" t="inlineStr"/>
      <c r="AS3078" s="418" t="inlineStr">
        <is>
          <t>ថ្លៃឯកសារ</t>
        </is>
      </c>
      <c r="AT3078" s="418" t="inlineStr">
        <is>
          <t>បានប្រកាសពន្ធ</t>
        </is>
      </c>
    </row>
    <row r="3079">
      <c r="A3079" s="417" t="n">
        <v>3070</v>
      </c>
      <c r="B3079" s="418" t="inlineStr">
        <is>
          <t>Custom Processing</t>
        </is>
      </c>
      <c r="C3079" s="418" t="inlineStr">
        <is>
          <t>ខេមកូ ម៉ូធ័រ ខមភេនី</t>
        </is>
      </c>
      <c r="D3079" s="418" t="inlineStr">
        <is>
          <t>L001-100135366</t>
        </is>
      </c>
      <c r="E3079" s="418" t="inlineStr">
        <is>
          <t>PPT2022-01070</t>
        </is>
      </c>
      <c r="F3079" s="419" t="n">
        <v>44573</v>
      </c>
      <c r="G3079" s="420" t="n">
        <v>640693</v>
      </c>
      <c r="H3079" s="418" t="n"/>
      <c r="I3079" s="455" t="n">
        <v>640693</v>
      </c>
      <c r="J3079" s="418">
        <f>IF(L3079&lt;&gt;"",L3079,K3079)</f>
        <v/>
      </c>
      <c r="K3079" s="418">
        <f>IF(AND(T3079=TRUE, U3079=TRUE, V3079=TRUE), IF(W3079&lt;-0.05, "អនុញ្ញាត (អ្នកផ្គត់ផ្គង់ប្រកាសខ្វះ)", "បានប្រកាស (អនុញ្ញាត)"), IF(AND(T3079=FALSE, U3079=FALSE, V3079=FALSE), "ព្យួរទុក (មិនមានទិន្នន័យ)", "ប្រកាសខុស (ព្យួរទុក)"))</f>
        <v/>
      </c>
      <c r="L3079" s="418" t="inlineStr"/>
      <c r="M3079" s="418" t="inlineStr"/>
      <c r="N3079" s="455" t="n"/>
      <c r="O3079" s="455">
        <f>IF(W3079&lt;0,AI3079,I3079)</f>
        <v/>
      </c>
      <c r="P3079" s="455">
        <f>I3079-O3079</f>
        <v/>
      </c>
      <c r="Q3079" s="418" t="n"/>
      <c r="R3079" s="418" t="inlineStr">
        <is>
          <t>PPT2022-01070</t>
        </is>
      </c>
      <c r="S3079" s="418" t="inlineStr">
        <is>
          <t>PPT2022-01070</t>
        </is>
      </c>
      <c r="T3079" s="418">
        <f>R3079=S3079</f>
        <v/>
      </c>
      <c r="U3079" s="418">
        <f>AND(MONTH(F3079)=MONTH(Y3079), YEAR(F3079)=YEAR(Y3079))</f>
        <v/>
      </c>
      <c r="V3079" s="418">
        <f>AND(AC3079&lt;&gt;"", 'Company information'!D$4&lt;&gt;"", RIGHT(SUBSTITUTE(AC3079,"-",""),9)=RIGHT(SUBSTITUTE('Company information'!D$4,"-",""),9))</f>
        <v/>
      </c>
      <c r="W3079" s="418">
        <f>AI3079-I3079</f>
        <v/>
      </c>
      <c r="X3079" s="455" t="n"/>
      <c r="Y3079" s="419" t="n">
        <v>44896</v>
      </c>
      <c r="Z3079" s="418" t="inlineStr">
        <is>
          <t>PPT2022-01070</t>
        </is>
      </c>
      <c r="AA3079" s="418" t="inlineStr"/>
      <c r="AB3079" s="418" t="inlineStr">
        <is>
          <t>បុគ្គលជាប់អាករ</t>
        </is>
      </c>
      <c r="AC3079" s="418" t="inlineStr">
        <is>
          <t>L001-100067123</t>
        </is>
      </c>
      <c r="AD3079" s="418" t="inlineStr">
        <is>
          <t>រីឡាយអេប៊ល សូស អ៊ិនដាសស្រ្ទៀល (ខេមបូឌា)</t>
        </is>
      </c>
      <c r="AE3079" s="455" t="n">
        <v>7047626</v>
      </c>
      <c r="AF3079" s="455" t="n">
        <v>6406933</v>
      </c>
      <c r="AG3079" s="455" t="n">
        <v>0</v>
      </c>
      <c r="AH3079" s="455" t="n">
        <v>0</v>
      </c>
      <c r="AI3079" s="455" t="n">
        <v>640693</v>
      </c>
      <c r="AJ3079" s="455" t="n">
        <v>0</v>
      </c>
      <c r="AK3079" s="455" t="n">
        <v>0</v>
      </c>
      <c r="AL3079" s="455" t="n">
        <v>0</v>
      </c>
      <c r="AM3079" s="455" t="n">
        <v>0</v>
      </c>
      <c r="AN3079" s="455" t="n">
        <v>0</v>
      </c>
      <c r="AO3079" s="455" t="n">
        <v>0</v>
      </c>
      <c r="AP3079" s="455" t="n">
        <v>0</v>
      </c>
      <c r="AQ3079" s="455" t="n">
        <v>0</v>
      </c>
      <c r="AR3079" s="418" t="inlineStr"/>
      <c r="AS3079" s="418" t="inlineStr">
        <is>
          <t>Payment for Spare part and Labor</t>
        </is>
      </c>
      <c r="AT3079" s="418" t="inlineStr">
        <is>
          <t>បានប្រកាសពន្ធ</t>
        </is>
      </c>
    </row>
    <row r="3081">
      <c r="A3081" s="423" t="inlineStr">
        <is>
          <t>Total</t>
        </is>
      </c>
      <c r="B3081" s="422" t="n"/>
      <c r="C3081" s="422" t="n"/>
      <c r="D3081" s="422" t="n"/>
      <c r="E3081" s="422" t="n"/>
      <c r="F3081" s="422" t="n"/>
      <c r="G3081" s="422" t="n"/>
      <c r="H3081" s="422" t="n"/>
      <c r="I3081" s="423">
        <f>SUM(I10:I3079)</f>
        <v/>
      </c>
      <c r="J3081" s="422" t="n"/>
      <c r="K3081" s="422" t="n"/>
      <c r="L3081" s="422" t="n"/>
      <c r="M3081" s="422" t="n"/>
      <c r="N3081" s="423">
        <f>SUM(N10:N3079)</f>
        <v/>
      </c>
      <c r="O3081" s="423">
        <f>SUM(O10:O3079)</f>
        <v/>
      </c>
      <c r="P3081" s="422" t="n"/>
    </row>
    <row r="3083">
      <c r="A3083" s="456">
        <f>"តារាងសង្ខេបប្រាក់អាករដែលអាចស្នើសុំបង្វិលសង " &amp; 'Company information'!D2</f>
        <v/>
      </c>
    </row>
    <row r="3084">
      <c r="A3084" s="457" t="inlineStr">
        <is>
          <t>ចំនួន.វិ</t>
        </is>
      </c>
      <c r="B3084" s="457" t="inlineStr">
        <is>
          <t>បរិយាយ</t>
        </is>
      </c>
      <c r="C3084" s="457" t="inlineStr">
        <is>
          <t>ចំនួនទឹកប្រាក់</t>
        </is>
      </c>
      <c r="D3084" s="457" t="inlineStr">
        <is>
          <t>តាង</t>
        </is>
      </c>
      <c r="E3084" s="457" t="inlineStr">
        <is>
          <t>ផ្សេងៗ</t>
        </is>
      </c>
    </row>
    <row r="3085">
      <c r="A3085" s="433" t="n"/>
      <c r="B3085" s="458" t="inlineStr">
        <is>
          <t>ចំនួនប្រាក់អាករលើការនាំចូល</t>
        </is>
      </c>
      <c r="C3085" s="459">
        <f>'Annex II-IM Non-State Charge'!I40</f>
        <v/>
      </c>
      <c r="D3085" s="433" t="n"/>
      <c r="E3085" s="433" t="n"/>
    </row>
    <row r="3086">
      <c r="A3086" s="433" t="n"/>
      <c r="B3086" s="458" t="inlineStr">
        <is>
          <t>ចំនួនប្រាក់អាករលើធាតុចូលទិញក្នុងស្រុក</t>
        </is>
      </c>
      <c r="C3086" s="459">
        <f>I3081</f>
        <v/>
      </c>
      <c r="D3086" s="433" t="n"/>
      <c r="E3086" s="433" t="n"/>
    </row>
    <row r="3087">
      <c r="A3087" s="433" t="n"/>
      <c r="B3087" s="458" t="inlineStr">
        <is>
          <t>ចំនួនប្រាក់អាករលើធាតុចូលសរុប</t>
        </is>
      </c>
      <c r="C3087" s="459">
        <f>C3085+C3086</f>
        <v/>
      </c>
      <c r="D3087" s="433" t="n"/>
      <c r="E3087" s="433" t="n"/>
    </row>
    <row r="3088">
      <c r="A3088" s="433" t="n"/>
      <c r="B3088" s="458" t="inlineStr">
        <is>
          <t>ចំនួនប្រាក់អាករលើធាតុចេញលក់ក្នុងស្រុក</t>
        </is>
      </c>
      <c r="C3088" s="459">
        <f>'Annex V-Local Sale'!G22</f>
        <v/>
      </c>
      <c r="D3088" s="433" t="n"/>
      <c r="E3088" s="433" t="n"/>
    </row>
    <row r="3089">
      <c r="A3089" s="433" t="n"/>
      <c r="B3089" s="458" t="inlineStr">
        <is>
          <t>ចំនួនប្រាក់អាករលើធាតុចេញសរុប</t>
        </is>
      </c>
      <c r="C3089" s="459">
        <f>C3088</f>
        <v/>
      </c>
      <c r="D3089" s="433" t="n"/>
      <c r="E3089" s="433" t="n"/>
    </row>
    <row r="3090">
      <c r="A3090" s="433" t="n"/>
      <c r="B3090" s="460" t="inlineStr">
        <is>
          <t>ចំនួនប្រាក់អាករដែលអាចធ្វើការផ្ទៀងផ្ទាត់</t>
        </is>
      </c>
      <c r="C3090" s="461">
        <f>C3087-C3089</f>
        <v/>
      </c>
      <c r="D3090" s="433" t="n"/>
      <c r="E3090" s="433" t="n"/>
    </row>
    <row r="3091">
      <c r="A3091" s="433" t="n"/>
      <c r="B3091" s="460" t="inlineStr">
        <is>
          <t>ចំនួនប្រាក់អាករស្នើសុំតាមប្រព័ន្ធ E-VAT</t>
        </is>
      </c>
      <c r="C3091" s="461">
        <f>'Company information'!H9</f>
        <v/>
      </c>
      <c r="D3091" s="457" t="inlineStr">
        <is>
          <t>ក</t>
        </is>
      </c>
      <c r="E3091" s="433" t="n"/>
    </row>
    <row r="3092">
      <c r="A3092" s="462">
        <f>COUNTIFS($J$10:$J$3079, "ព្យួរទុក (មិនមានទិន្នន័យ)")</f>
        <v/>
      </c>
      <c r="B3092" s="458" t="inlineStr">
        <is>
          <t>ចំនួនប្រាក់អាករដែលមិនមានទិន្នន័យ</t>
        </is>
      </c>
      <c r="C3092" s="459">
        <f>SUMIFS($I$10:$I$3079, $J$10:$J$3079, "ព្យួរទុក (មិនមានទិន្នន័យ)")</f>
        <v/>
      </c>
      <c r="D3092" s="457" t="inlineStr">
        <is>
          <t>ខ</t>
        </is>
      </c>
      <c r="E3092" s="458" t="inlineStr">
        <is>
          <t>ព្យួរទុក</t>
        </is>
      </c>
    </row>
    <row r="3093">
      <c r="A3093" s="462">
        <f>COUNTIFS($J$10:$J$3079, "បានប្រកាស (អនុញ្ញាត)")</f>
        <v/>
      </c>
      <c r="B3093" s="458" t="inlineStr">
        <is>
          <t>ចំនួនប្រាក់អាករដែលបានប្រកាស</t>
        </is>
      </c>
      <c r="C3093" s="459">
        <f>SUMIFS($I$10:$I$3079, $J$10:$J$3079, "បានប្រកាស (អនុញ្ញាត)")</f>
        <v/>
      </c>
      <c r="D3093" s="457" t="inlineStr">
        <is>
          <t>គ</t>
        </is>
      </c>
      <c r="E3093" s="458" t="inlineStr">
        <is>
          <t>គួរអនុញ្ញាត</t>
        </is>
      </c>
    </row>
    <row r="3094">
      <c r="A3094" s="462">
        <f>COUNTIFS($J$10:$J$3079, "ប្រកាសខុស (ព្យួរទុក)")</f>
        <v/>
      </c>
      <c r="B3094" s="458" t="inlineStr">
        <is>
          <t>ចំនួនប្រាក់អាករដែលប្រកាសខុស</t>
        </is>
      </c>
      <c r="C3094" s="459">
        <f>SUMIFS($I$10:$I$3079, $J$10:$J$3079, "ប្រកាសខុស (ព្យួរទុក)")</f>
        <v/>
      </c>
      <c r="D3094" s="457" t="inlineStr">
        <is>
          <t>ឃ</t>
        </is>
      </c>
      <c r="E3094" s="458" t="inlineStr">
        <is>
          <t>ព្យួរទុក</t>
        </is>
      </c>
    </row>
    <row r="3095">
      <c r="A3095" s="462">
        <f>COUNTIFS($J$10:$J$3079, "អនុញ្ញាត (អ្នកផ្គត់ផ្គង់ប្រកាសខ្វះ)")</f>
        <v/>
      </c>
      <c r="B3095" s="458" t="inlineStr">
        <is>
          <t>ចំនួនប្រាក់អាករដែលអ្នកផ្គត់ផ្គង់ប្រកាសខ្វះ</t>
        </is>
      </c>
      <c r="C3095" s="459">
        <f>SUMIFS($I$10:$I$3079, $J$10:$J$3079, "អនុញ្ញាត (អ្នកផ្គត់ផ្គង់ប្រកាសខ្វះ)")</f>
        <v/>
      </c>
      <c r="D3095" s="457" t="inlineStr">
        <is>
          <t>ង</t>
        </is>
      </c>
      <c r="E3095" s="458" t="inlineStr">
        <is>
          <t>គួរអនុញ្ញាត</t>
        </is>
      </c>
    </row>
    <row r="3096">
      <c r="A3096" s="462">
        <f>COUNTIFS($J$10:$J$3079, "ព្យួរទុក (មិនមានឯកសារគាំទ្រ)")</f>
        <v/>
      </c>
      <c r="B3096" s="458" t="inlineStr">
        <is>
          <t>ចំនួនប្រាក់អាករដែលមិនមានឯកសារគាំទ្រ</t>
        </is>
      </c>
      <c r="C3096" s="459">
        <f>SUMIFS($I$10:$I$3079, $J$10:$J$3079, "ព្យួរទុក (មិនមានឯកសារគាំទ្រ)")</f>
        <v/>
      </c>
      <c r="D3096" s="457" t="inlineStr">
        <is>
          <t>ច</t>
        </is>
      </c>
      <c r="E3096" s="458" t="inlineStr">
        <is>
          <t>ព្យួរទុក</t>
        </is>
      </c>
    </row>
    <row r="3097">
      <c r="A3097" s="462">
        <f>COUNTIFS($J$10:$J$3079, "ព្យួរទុក (ខុសវិធានវិក្កយបត្រអាករ)")</f>
        <v/>
      </c>
      <c r="B3097" s="458" t="inlineStr">
        <is>
          <t>ចំនួនប្រាក់អាករដែលខុសវិធានវិក្កយបត្រ</t>
        </is>
      </c>
      <c r="C3097" s="459">
        <f>SUMIFS($I$10:$I$3079, $J$10:$J$3079, "ព្យួរទុក (ខុសវិធានវិក្កយបត្រអាករ)")</f>
        <v/>
      </c>
      <c r="D3097" s="457" t="inlineStr">
        <is>
          <t>ឆ</t>
        </is>
      </c>
      <c r="E3097" s="458" t="inlineStr">
        <is>
          <t>ព្យួរទុក</t>
        </is>
      </c>
    </row>
    <row r="3098">
      <c r="A3098" s="433" t="n"/>
      <c r="B3098" s="458" t="inlineStr">
        <is>
          <t>លម្អៀងបា្រក់អាករជាមួយប្រព័ន្ធ E-VAT</t>
        </is>
      </c>
      <c r="C3098" s="459">
        <f>C3091-C3090</f>
        <v/>
      </c>
      <c r="D3098" s="457" t="inlineStr">
        <is>
          <t>ជ</t>
        </is>
      </c>
      <c r="E3098" s="458" t="inlineStr">
        <is>
          <t>ព្យួរទុក</t>
        </is>
      </c>
    </row>
    <row r="3099">
      <c r="A3099" s="433" t="n"/>
      <c r="B3099" s="460" t="inlineStr">
        <is>
          <t>សរុបប្រាក់អាករគួរបង្វិលសងជូនក្រុមហ៊ុន</t>
        </is>
      </c>
      <c r="C3099" s="461">
        <f>C3091-C3092-C3093-C3094-C3095-C3096-C3097-C3098</f>
        <v/>
      </c>
      <c r="D3099" s="457" t="inlineStr">
        <is>
          <t>សរុប=ក-ខ-គ-ឃ-ង-ច-ឆ-ជ</t>
        </is>
      </c>
      <c r="E3099" s="433" t="n"/>
    </row>
    <row r="3101" ht="50" customHeight="1" s="58">
      <c r="A3101" s="435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3102"/>
    <row r="3103"/>
    <row r="3104">
      <c r="A3104" s="463" t="inlineStr">
        <is>
          <t>រាជធានីភ្នំពេញ.ថ្ងៃទី          ខែ                    ឆ្នាំ២០២</t>
        </is>
      </c>
    </row>
    <row r="3105">
      <c r="A3105" s="424" t="inlineStr">
        <is>
          <t>មន្ត្រីសវនកម្ម</t>
        </is>
      </c>
      <c r="F3105" s="424" t="inlineStr">
        <is>
          <t>បានឃើញ និងឯកភាព</t>
        </is>
      </c>
    </row>
    <row r="3106">
      <c r="F3106" s="424" t="inlineStr">
        <is>
          <t>រាជធានីភ្នំពេញ.ថ្ងៃទី          ខែ                    ឆ្នាំ២០២</t>
        </is>
      </c>
    </row>
    <row r="3107">
      <c r="F3107" s="424" t="inlineStr">
        <is>
          <t>ប្រធានការិយាល័យ</t>
        </is>
      </c>
    </row>
    <row r="3108">
      <c r="A3108" s="424">
        <f>'Company information'!D9</f>
        <v/>
      </c>
      <c r="C3108" s="424">
        <f>'Company information'!E9</f>
        <v/>
      </c>
    </row>
  </sheetData>
  <autoFilter ref="A9:AT9"/>
  <mergeCells count="52">
    <mergeCell ref="C3108:E3108"/>
    <mergeCell ref="A3101:E3103"/>
    <mergeCell ref="A3085:A3091"/>
    <mergeCell ref="A3104:E3104"/>
    <mergeCell ref="N7:N8"/>
    <mergeCell ref="A7:A8"/>
    <mergeCell ref="R7:R8"/>
    <mergeCell ref="X7:X8"/>
    <mergeCell ref="Z7:Z8"/>
    <mergeCell ref="Y5:AT6"/>
    <mergeCell ref="AL7:AL8"/>
    <mergeCell ref="F3106:K3106"/>
    <mergeCell ref="M7:M8"/>
    <mergeCell ref="S7:S8"/>
    <mergeCell ref="U7:U8"/>
    <mergeCell ref="F3105:K3105"/>
    <mergeCell ref="W7:W8"/>
    <mergeCell ref="D7:D8"/>
    <mergeCell ref="Y7:Y8"/>
    <mergeCell ref="AA7:AA8"/>
    <mergeCell ref="J7:J8"/>
    <mergeCell ref="AM7:AM8"/>
    <mergeCell ref="AS7:AS8"/>
    <mergeCell ref="AB7:AD7"/>
    <mergeCell ref="A1:J1"/>
    <mergeCell ref="AI7:AJ7"/>
    <mergeCell ref="T7:T8"/>
    <mergeCell ref="C7:C8"/>
    <mergeCell ref="O7:Q7"/>
    <mergeCell ref="K7:K8"/>
    <mergeCell ref="V7:V8"/>
    <mergeCell ref="AN7:AN8"/>
    <mergeCell ref="AP7:AP8"/>
    <mergeCell ref="O5:V6"/>
    <mergeCell ref="AH7:AH8"/>
    <mergeCell ref="W5:X6"/>
    <mergeCell ref="A3105:E3105"/>
    <mergeCell ref="AF7:AG7"/>
    <mergeCell ref="E7:F7"/>
    <mergeCell ref="A2:J2"/>
    <mergeCell ref="AR7:AR8"/>
    <mergeCell ref="A3:J3"/>
    <mergeCell ref="G7:I7"/>
    <mergeCell ref="AT7:AT8"/>
    <mergeCell ref="B7:B8"/>
    <mergeCell ref="F3107:K3107"/>
    <mergeCell ref="A3108:B3108"/>
    <mergeCell ref="AK7:AK8"/>
    <mergeCell ref="L7:L8"/>
    <mergeCell ref="AO7:AO8"/>
    <mergeCell ref="AE7:AE8"/>
    <mergeCell ref="AQ7:AQ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15"/>
  <sheetViews>
    <sheetView zoomScale="70" zoomScaleNormal="70" zoomScaleSheetLayoutView="70" workbookViewId="0">
      <selection activeCell="G8" sqref="G8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84" t="inlineStr">
        <is>
          <t>តារាងឧបសម្ព័ន្ធ  IV</t>
        </is>
      </c>
    </row>
    <row r="2" ht="30" customFormat="1" customHeight="1" s="96">
      <c r="A2" s="284" t="inlineStr">
        <is>
          <t>បញ្ជាក់អំពីការលក់</t>
        </is>
      </c>
    </row>
    <row r="3" ht="30" customFormat="1" customHeight="1" s="96">
      <c r="A3" s="284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64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information'!H8</f>
        <v/>
      </c>
      <c r="B6" s="92" t="n"/>
      <c r="D6" s="416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281" t="inlineStr">
        <is>
          <t>ល.រ</t>
        </is>
      </c>
      <c r="B7" s="281" t="inlineStr">
        <is>
          <t>បរិយាយ</t>
        </is>
      </c>
      <c r="C7" s="281" t="inlineStr">
        <is>
          <t>ប្រតិវេទន៍គយនាំចេញ/វិក្កយបត្រ</t>
        </is>
      </c>
      <c r="D7" s="411" t="n"/>
      <c r="E7" s="281" t="inlineStr">
        <is>
          <t>តម្លៃជារៀល</t>
        </is>
      </c>
    </row>
    <row r="8" ht="30" customHeight="1" s="58">
      <c r="A8" s="412" t="n"/>
      <c r="B8" s="412" t="n"/>
      <c r="C8" s="281" t="inlineStr">
        <is>
          <t>លេខ</t>
        </is>
      </c>
      <c r="D8" s="281" t="inlineStr">
        <is>
          <t>ចុះថ្ងៃទី ខែ ឆ្នាំ</t>
        </is>
      </c>
      <c r="E8" s="412" t="n"/>
    </row>
    <row r="9" ht="30" customFormat="1" customHeight="1" s="81">
      <c r="A9" s="77" t="n"/>
      <c r="B9" s="49" t="n"/>
      <c r="C9" s="415" t="n"/>
      <c r="D9" s="413" t="n"/>
      <c r="E9" s="416" t="n"/>
    </row>
    <row r="10" ht="30" customFormat="1" customHeight="1" s="81">
      <c r="A10" s="421" t="inlineStr">
        <is>
          <t>សរុបការនាំចេញ</t>
        </is>
      </c>
      <c r="B10" s="422" t="n"/>
      <c r="C10" s="422" t="n"/>
      <c r="D10" s="422" t="n"/>
      <c r="E10" s="465">
        <f>SUM(E10:E9)</f>
        <v/>
      </c>
    </row>
    <row r="11" ht="30" customFormat="1" customHeight="1" s="81"/>
    <row r="12" ht="30" customFormat="1" customHeight="1" s="81">
      <c r="D12" s="424" t="inlineStr">
        <is>
          <t>រាជធានីភ្នំពេញ.ថ្ងៃទី           ខែ           ឆ្នាំ</t>
        </is>
      </c>
    </row>
    <row r="13" ht="30" customFormat="1" customHeight="1" s="81">
      <c r="D13" s="424" t="inlineStr">
        <is>
          <t>មន្ត្រីសវនកម្ម</t>
        </is>
      </c>
    </row>
    <row r="14" ht="30" customFormat="1" customHeight="1" s="81"/>
    <row r="15" ht="30" customFormat="1" customHeight="1" s="81">
      <c r="D15" s="424">
        <f>'Company information'!D9</f>
        <v/>
      </c>
      <c r="E15" s="424">
        <f>'Company information'!E9</f>
        <v/>
      </c>
    </row>
    <row r="16" ht="30" customFormat="1" customHeight="1" s="81"/>
    <row r="17" ht="30" customFormat="1" customHeight="1" s="81"/>
    <row r="18" ht="30" customFormat="1" customHeight="1" s="81"/>
    <row r="19" ht="30" customFormat="1" customHeight="1" s="81"/>
    <row r="20" ht="30" customFormat="1" customHeight="1" s="81"/>
    <row r="21" ht="30" customFormat="1" customHeight="1" s="81"/>
  </sheetData>
  <autoFilter ref="A9:E9"/>
  <mergeCells count="10">
    <mergeCell ref="C7:D7"/>
    <mergeCell ref="A2:E2"/>
    <mergeCell ref="D13:E13"/>
    <mergeCell ref="A7:A8"/>
    <mergeCell ref="B7:B8"/>
    <mergeCell ref="A1:E1"/>
    <mergeCell ref="E7:E8"/>
    <mergeCell ref="A10:D10"/>
    <mergeCell ref="D12:E12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N29"/>
  <sheetViews>
    <sheetView zoomScale="70" zoomScaleNormal="70" zoomScaleSheetLayoutView="55" workbookViewId="0">
      <selection activeCell="L12" sqref="L12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314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314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314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6" t="inlineStr">
        <is>
          <t xml:space="preserve">សវនករពន្ធដារ៖ </t>
        </is>
      </c>
      <c r="H4" s="467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8" t="n"/>
      <c r="H5" s="467">
        <f>'Company information'!E8</f>
        <v/>
      </c>
    </row>
    <row r="6" ht="30" customFormat="1" customHeight="1" s="102">
      <c r="A6" s="469">
        <f>'Company information'!H8</f>
        <v/>
      </c>
      <c r="B6" s="54" t="n"/>
      <c r="D6" s="55" t="n"/>
      <c r="E6" s="52" t="n"/>
      <c r="F6" s="470" t="inlineStr">
        <is>
          <t>ទឹកប្រាក់ស្នើសុំបង្វិលសងចំនួន៖</t>
        </is>
      </c>
      <c r="H6" s="471">
        <f>'Company information'!H9</f>
        <v/>
      </c>
      <c r="J6" s="472" t="n"/>
    </row>
    <row r="7" ht="30" customFormat="1" customHeight="1" s="59">
      <c r="A7" s="291" t="inlineStr">
        <is>
          <t>ល.រ</t>
        </is>
      </c>
      <c r="B7" s="291" t="inlineStr">
        <is>
          <t>បរិយាយ</t>
        </is>
      </c>
      <c r="C7" s="291" t="inlineStr">
        <is>
          <t>វិក្កយបត្រ</t>
        </is>
      </c>
      <c r="D7" s="411" t="n"/>
      <c r="E7" s="291" t="inlineStr">
        <is>
          <t>អាករតម្លៃ (ដុល្លា)</t>
        </is>
      </c>
      <c r="F7" s="291" t="inlineStr">
        <is>
          <t>អត្រាប្តូរប្រាក់</t>
        </is>
      </c>
      <c r="G7" s="291" t="inlineStr">
        <is>
          <t>អាករតម្លៃ (រៀល)</t>
        </is>
      </c>
      <c r="H7" s="291" t="inlineStr">
        <is>
          <t>ផ្សេងៗ</t>
        </is>
      </c>
    </row>
    <row r="8" ht="30" customFormat="1" customHeight="1" s="59">
      <c r="A8" s="412" t="n"/>
      <c r="B8" s="412" t="n"/>
      <c r="C8" s="291" t="inlineStr">
        <is>
          <t>លេខ</t>
        </is>
      </c>
      <c r="D8" s="291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L9" s="111" t="n"/>
      <c r="M9" s="112" t="n"/>
      <c r="N9" s="111" t="n"/>
    </row>
    <row r="10" ht="30" customHeight="1" s="58">
      <c r="A10" s="417" t="n">
        <v>1</v>
      </c>
      <c r="B10" s="418" t="inlineStr">
        <is>
          <t>លក់កាកសំណល់អេតចាយ - Sale Scrap</t>
        </is>
      </c>
      <c r="C10" s="418" t="inlineStr">
        <is>
          <t>ACL-20240002</t>
        </is>
      </c>
      <c r="D10" s="419" t="n">
        <v>45314</v>
      </c>
      <c r="E10" s="418" t="n"/>
      <c r="F10" s="418" t="n"/>
      <c r="G10" s="420" t="n">
        <v>581845</v>
      </c>
      <c r="H10" s="418" t="n"/>
    </row>
    <row r="11" ht="30" customHeight="1" s="58">
      <c r="A11" s="417" t="n">
        <v>2</v>
      </c>
      <c r="B11" s="418" t="inlineStr">
        <is>
          <t>លក់កាកសំណល់អេតចាយ - Sale Scrap</t>
        </is>
      </c>
      <c r="C11" s="418" t="inlineStr">
        <is>
          <t>ACL-20240001</t>
        </is>
      </c>
      <c r="D11" s="419" t="n">
        <v>45314</v>
      </c>
      <c r="E11" s="418" t="n"/>
      <c r="F11" s="418" t="n"/>
      <c r="G11" s="420" t="n">
        <v>100136</v>
      </c>
      <c r="H11" s="418" t="n"/>
    </row>
    <row r="12" ht="30" customHeight="1" s="58">
      <c r="A12" s="417" t="n">
        <v>3</v>
      </c>
      <c r="B12" s="418" t="inlineStr">
        <is>
          <t>លក់កាកសំណល់អេតចាយ - Sale Scrap</t>
        </is>
      </c>
      <c r="C12" s="418" t="inlineStr">
        <is>
          <t>ACL-20240004</t>
        </is>
      </c>
      <c r="D12" s="419" t="n">
        <v>45341</v>
      </c>
      <c r="E12" s="418" t="n"/>
      <c r="F12" s="418" t="n"/>
      <c r="G12" s="420" t="n">
        <v>155245</v>
      </c>
      <c r="H12" s="418" t="n"/>
    </row>
    <row r="13" ht="30" customHeight="1" s="58">
      <c r="A13" s="417" t="n">
        <v>4</v>
      </c>
      <c r="B13" s="418" t="inlineStr">
        <is>
          <t>លក់កាកសំណល់អេតចាយ - Sale Scrap</t>
        </is>
      </c>
      <c r="C13" s="418" t="inlineStr">
        <is>
          <t>ACL-20240012</t>
        </is>
      </c>
      <c r="D13" s="419" t="n">
        <v>45373</v>
      </c>
      <c r="E13" s="418" t="n"/>
      <c r="F13" s="418" t="n"/>
      <c r="G13" s="420" t="n">
        <v>74982</v>
      </c>
      <c r="H13" s="418" t="n"/>
    </row>
    <row r="14">
      <c r="A14" s="417" t="n">
        <v>5</v>
      </c>
      <c r="B14" s="418" t="inlineStr">
        <is>
          <t>លក់កាកសំណល់អេតចាយ - Sale Scrap</t>
        </is>
      </c>
      <c r="C14" s="418" t="inlineStr">
        <is>
          <t>ACL-20240011</t>
        </is>
      </c>
      <c r="D14" s="419" t="n">
        <v>45356</v>
      </c>
      <c r="E14" s="418" t="n"/>
      <c r="F14" s="418" t="n"/>
      <c r="G14" s="420" t="n">
        <v>99936</v>
      </c>
      <c r="H14" s="418" t="n"/>
    </row>
    <row r="15">
      <c r="A15" s="417" t="n">
        <v>6</v>
      </c>
      <c r="B15" s="418" t="inlineStr">
        <is>
          <t>លក់កាកសំណល់អេតចាយ - Sale Scrap</t>
        </is>
      </c>
      <c r="C15" s="418" t="inlineStr">
        <is>
          <t>ACL-20240010</t>
        </is>
      </c>
      <c r="D15" s="419" t="n">
        <v>45356</v>
      </c>
      <c r="E15" s="418" t="n"/>
      <c r="F15" s="418" t="n"/>
      <c r="G15" s="420" t="n">
        <v>74373</v>
      </c>
      <c r="H15" s="418" t="n"/>
    </row>
    <row r="16">
      <c r="A16" s="417" t="n">
        <v>7</v>
      </c>
      <c r="B16" s="418" t="inlineStr">
        <is>
          <t>សេវាកម្មកាត់ដេរ</t>
        </is>
      </c>
      <c r="C16" s="418" t="inlineStr">
        <is>
          <t>ACL-20240018</t>
        </is>
      </c>
      <c r="D16" s="419" t="n">
        <v>45412</v>
      </c>
      <c r="E16" s="418" t="n"/>
      <c r="F16" s="418" t="n"/>
      <c r="G16" s="420" t="n">
        <v>6885857</v>
      </c>
      <c r="H16" s="418" t="n"/>
    </row>
    <row r="17">
      <c r="A17" s="417" t="n">
        <v>8</v>
      </c>
      <c r="B17" s="418" t="inlineStr">
        <is>
          <t>លក់កាកសំណល់អេតចាយ-Sale Scrap</t>
        </is>
      </c>
      <c r="C17" s="418" t="inlineStr">
        <is>
          <t>ACL-20240017</t>
        </is>
      </c>
      <c r="D17" s="419" t="n">
        <v>45412</v>
      </c>
      <c r="E17" s="418" t="n"/>
      <c r="F17" s="418" t="n"/>
      <c r="G17" s="420" t="n">
        <v>65291</v>
      </c>
      <c r="H17" s="418" t="n"/>
    </row>
    <row r="18">
      <c r="A18" s="417" t="n">
        <v>9</v>
      </c>
      <c r="B18" s="418" t="inlineStr">
        <is>
          <t>លក់កាកសំណល់អេតចាយ-Sale Scrap</t>
        </is>
      </c>
      <c r="C18" s="418" t="inlineStr">
        <is>
          <t>ACL-20240022</t>
        </is>
      </c>
      <c r="D18" s="419" t="n">
        <v>45470</v>
      </c>
      <c r="E18" s="418" t="n"/>
      <c r="F18" s="418" t="n"/>
      <c r="G18" s="420" t="n">
        <v>4482</v>
      </c>
      <c r="H18" s="418" t="n"/>
    </row>
    <row r="19">
      <c r="A19" s="417" t="n">
        <v>10</v>
      </c>
      <c r="B19" s="418" t="inlineStr">
        <is>
          <t>លក់កាកសំណល់អេតចាយ-Sale Scrap</t>
        </is>
      </c>
      <c r="C19" s="418" t="inlineStr">
        <is>
          <t>ACL-20240025</t>
        </is>
      </c>
      <c r="D19" s="419" t="n">
        <v>45503</v>
      </c>
      <c r="E19" s="418" t="n"/>
      <c r="F19" s="418" t="n"/>
      <c r="G19" s="420" t="n">
        <v>117455</v>
      </c>
      <c r="H19" s="418" t="n"/>
    </row>
    <row r="20">
      <c r="A20" s="417" t="n">
        <v>11</v>
      </c>
      <c r="B20" s="418" t="inlineStr">
        <is>
          <t>លក់កាកសំណល់អេតចាយ-Sale Scrap</t>
        </is>
      </c>
      <c r="C20" s="418" t="inlineStr">
        <is>
          <t>ACL-20240029</t>
        </is>
      </c>
      <c r="D20" s="419" t="n">
        <v>45534</v>
      </c>
      <c r="E20" s="418" t="n"/>
      <c r="F20" s="418" t="n"/>
      <c r="G20" s="420" t="n">
        <v>394691</v>
      </c>
      <c r="H20" s="418" t="n"/>
    </row>
    <row r="21">
      <c r="A21" s="417" t="n">
        <v>12</v>
      </c>
      <c r="B21" s="418" t="inlineStr">
        <is>
          <t>លក់កាកសំណល់អេតចាយ-Sale Scrap</t>
        </is>
      </c>
      <c r="C21" s="418" t="inlineStr">
        <is>
          <t>ACL-20240026</t>
        </is>
      </c>
      <c r="D21" s="419" t="n">
        <v>45510</v>
      </c>
      <c r="E21" s="418" t="n"/>
      <c r="F21" s="418" t="n"/>
      <c r="G21" s="420" t="n">
        <v>250215</v>
      </c>
      <c r="H21" s="418" t="n"/>
    </row>
    <row r="22">
      <c r="A22" s="417" t="n">
        <v>13</v>
      </c>
      <c r="B22" s="418" t="inlineStr">
        <is>
          <t>លក់កាកសំណល់អេតចាយ-Sale Scrap</t>
        </is>
      </c>
      <c r="C22" s="418" t="inlineStr">
        <is>
          <t>ACL-20240031</t>
        </is>
      </c>
      <c r="D22" s="419" t="n">
        <v>45619</v>
      </c>
      <c r="E22" s="418" t="n"/>
      <c r="F22" s="418" t="n"/>
      <c r="G22" s="420" t="n">
        <v>73636</v>
      </c>
      <c r="H22" s="418" t="n"/>
    </row>
    <row r="23">
      <c r="A23" s="417" t="n">
        <v>14</v>
      </c>
      <c r="B23" s="418" t="inlineStr">
        <is>
          <t>លក់កាកសំណល់អេតចាយ-Sale Scrap</t>
        </is>
      </c>
      <c r="C23" s="418" t="inlineStr">
        <is>
          <t>ACL-20240030</t>
        </is>
      </c>
      <c r="D23" s="419" t="n">
        <v>45600</v>
      </c>
      <c r="E23" s="418" t="n"/>
      <c r="F23" s="418" t="n"/>
      <c r="G23" s="420" t="n">
        <v>290909</v>
      </c>
      <c r="H23" s="418" t="n"/>
    </row>
    <row r="24">
      <c r="A24" s="421" t="inlineStr">
        <is>
          <t>សរុបការលក់ក្នុងស្រុក</t>
        </is>
      </c>
      <c r="B24" s="422" t="n"/>
      <c r="C24" s="422" t="n"/>
      <c r="D24" s="422" t="n"/>
      <c r="E24" s="422" t="n"/>
      <c r="F24" s="422" t="n"/>
      <c r="G24" s="465">
        <f>SUM(G10:G23)</f>
        <v/>
      </c>
      <c r="H24" s="422" t="n"/>
    </row>
    <row r="26">
      <c r="G26" s="424" t="inlineStr">
        <is>
          <t>រាជធានីភ្នំពេញ.ថ្ងៃទី           ខែ           ឆ្នាំ</t>
        </is>
      </c>
    </row>
    <row r="27">
      <c r="G27" s="424" t="inlineStr">
        <is>
          <t>មន្ត្រីសវនកម្ម</t>
        </is>
      </c>
    </row>
    <row r="29">
      <c r="G29" s="424">
        <f>'Company information'!D9</f>
        <v/>
      </c>
      <c r="H29" s="424">
        <f>'Company information'!E9</f>
        <v/>
      </c>
    </row>
  </sheetData>
  <autoFilter ref="A9:N9"/>
  <mergeCells count="13">
    <mergeCell ref="A24:F24"/>
    <mergeCell ref="A3:H3"/>
    <mergeCell ref="C7:D7"/>
    <mergeCell ref="A2:H2"/>
    <mergeCell ref="G27:H27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D7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73" t="inlineStr">
        <is>
          <t>ល.រ</t>
        </is>
      </c>
      <c r="C5" s="474" t="inlineStr">
        <is>
          <t>ប្រភេទពន្ធ</t>
        </is>
      </c>
      <c r="D5" s="474" t="inlineStr">
        <is>
          <t>ចំនួនទឹកប្រាក់ពន្ធ</t>
        </is>
      </c>
    </row>
    <row r="6" ht="30" customFormat="1" customHeight="1" s="115"/>
    <row r="7" ht="30" customFormat="1" customHeight="1" s="115">
      <c r="B7" s="422" t="n"/>
      <c r="C7" s="434" t="inlineStr">
        <is>
          <t>សរុបទឹកប្រាក់ពន្ធបានបង់ចូលរដ្ឋ</t>
        </is>
      </c>
      <c r="D7" s="423">
        <f>SUM(D6:D6)</f>
        <v/>
      </c>
    </row>
    <row r="8" ht="30" customFormat="1" customHeight="1" s="115"/>
    <row r="9" ht="30" customFormat="1" customHeight="1" s="115"/>
    <row r="10" ht="30" customFormat="1" customHeight="1" s="115"/>
    <row r="11" ht="30" customFormat="1" customHeight="1" s="115"/>
    <row r="12" ht="30" customFormat="1" customHeight="1" s="115"/>
    <row r="13" ht="30" customFormat="1" customHeight="1" s="115"/>
    <row r="14" ht="30" customFormat="1" customHeight="1" s="115"/>
    <row r="15" ht="30" customFormat="1" customHeight="1" s="115"/>
    <row r="16" ht="30" customFormat="1" customHeight="1" s="115"/>
    <row r="17" ht="30" customHeight="1" s="58"/>
    <row r="18" ht="30" customHeight="1" s="58"/>
    <row r="19" ht="30" customHeight="1" s="58"/>
    <row r="20" ht="30" customHeight="1" s="58"/>
    <row r="21" ht="30" customHeight="1" s="58"/>
    <row r="22" ht="30" customHeight="1" s="58"/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77" t="inlineStr">
        <is>
          <t>តារាងឧបសម្ព័ន្ឋ</t>
        </is>
      </c>
    </row>
    <row r="2" ht="32.25" customHeight="1" s="58">
      <c r="A2" s="377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319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320">
        <f>'Annex I-IM State Charge'!#REF!</f>
        <v/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329" t="inlineStr">
        <is>
          <t>ក្រុមហ៊ុនស្នើសុំបង្វិលសង</t>
        </is>
      </c>
      <c r="C5" s="445" t="n"/>
      <c r="D5" s="443" t="n"/>
      <c r="E5" s="327" t="inlineStr">
        <is>
          <t>អ្នកផ្គត់ផ្គង់</t>
        </is>
      </c>
      <c r="F5" s="431" t="n"/>
      <c r="G5" s="431" t="n"/>
      <c r="H5" s="431" t="n"/>
      <c r="I5" s="411" t="n"/>
      <c r="J5" s="317" t="inlineStr">
        <is>
          <t>ផ្សេងៗ</t>
        </is>
      </c>
    </row>
    <row r="6" ht="24" customHeight="1" s="58">
      <c r="A6" s="475" t="n"/>
      <c r="B6" s="331" t="inlineStr">
        <is>
          <t>វិក្កយបត្រ</t>
        </is>
      </c>
      <c r="C6" s="450" t="n"/>
      <c r="D6" s="451" t="n"/>
      <c r="E6" s="316" t="inlineStr">
        <is>
          <t>សហគ្រាស</t>
        </is>
      </c>
      <c r="F6" s="317" t="inlineStr">
        <is>
          <t>លេខអតប</t>
        </is>
      </c>
      <c r="G6" s="331" t="inlineStr">
        <is>
          <t>វិក្កយបត្រ</t>
        </is>
      </c>
      <c r="H6" s="450" t="n"/>
      <c r="I6" s="451" t="n"/>
      <c r="J6" s="475" t="n"/>
    </row>
    <row r="7" ht="21" customHeight="1" s="58">
      <c r="A7" s="412" t="n"/>
      <c r="B7" s="331" t="inlineStr">
        <is>
          <t>លេខ</t>
        </is>
      </c>
      <c r="C7" s="331" t="inlineStr">
        <is>
          <t>ថ្ងៃទី ខែ ឆ្នាំ</t>
        </is>
      </c>
      <c r="D7" s="331" t="inlineStr">
        <is>
          <t>ប្រាក់អាករ</t>
        </is>
      </c>
      <c r="E7" s="451" t="n"/>
      <c r="F7" s="412" t="n"/>
      <c r="G7" s="331" t="inlineStr">
        <is>
          <t>លេខ</t>
        </is>
      </c>
      <c r="H7" s="331" t="inlineStr">
        <is>
          <t>ថ្ងៃទី ខែ ឆ្នាំ</t>
        </is>
      </c>
      <c r="I7" s="331" t="inlineStr">
        <is>
          <t>ប្រាក់អាករ</t>
        </is>
      </c>
      <c r="J7" s="412" t="n"/>
    </row>
    <row r="8" ht="24" customHeight="1" s="58">
      <c r="A8" s="322" t="n">
        <v>1</v>
      </c>
      <c r="B8" s="123" t="inlineStr">
        <is>
          <t>030209</t>
        </is>
      </c>
      <c r="C8" s="124" t="n">
        <v>41246</v>
      </c>
      <c r="D8" s="476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6" t="n">
        <v>58.25</v>
      </c>
      <c r="J8" s="127" t="inlineStr">
        <is>
          <t>បានបង់</t>
        </is>
      </c>
    </row>
    <row r="9" ht="24" customHeight="1" s="58">
      <c r="A9" s="322" t="n">
        <v>2</v>
      </c>
      <c r="B9" s="123" t="inlineStr">
        <is>
          <t>030231</t>
        </is>
      </c>
      <c r="C9" s="124" t="n">
        <v>41248</v>
      </c>
      <c r="D9" s="476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6" t="n">
        <v>4</v>
      </c>
      <c r="J9" s="127" t="inlineStr">
        <is>
          <t>បានបង់</t>
        </is>
      </c>
    </row>
    <row r="10" ht="24" customHeight="1" s="58">
      <c r="A10" s="322" t="n">
        <v>3</v>
      </c>
      <c r="B10" s="123" t="inlineStr">
        <is>
          <t>030241</t>
        </is>
      </c>
      <c r="C10" s="124" t="n">
        <v>41254</v>
      </c>
      <c r="D10" s="476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6" t="n">
        <v>49.75</v>
      </c>
      <c r="J10" s="127" t="inlineStr">
        <is>
          <t>បានបង់</t>
        </is>
      </c>
    </row>
    <row r="11" ht="18" customHeight="1" s="58">
      <c r="A11" s="322" t="n">
        <v>4</v>
      </c>
      <c r="B11" s="123" t="inlineStr">
        <is>
          <t>030262</t>
        </is>
      </c>
      <c r="C11" s="124" t="n">
        <v>41254</v>
      </c>
      <c r="D11" s="476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6" t="n">
        <v>181.79</v>
      </c>
      <c r="J11" s="127" t="inlineStr">
        <is>
          <t>បានបង់</t>
        </is>
      </c>
    </row>
    <row r="12" ht="18" customHeight="1" s="58">
      <c r="A12" s="322" t="n">
        <v>5</v>
      </c>
      <c r="B12" s="123" t="inlineStr">
        <is>
          <t>030302</t>
        </is>
      </c>
      <c r="C12" s="124" t="n">
        <v>41260</v>
      </c>
      <c r="D12" s="476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6" t="n">
        <v>46.69</v>
      </c>
      <c r="J12" s="127" t="inlineStr">
        <is>
          <t>បានបង់</t>
        </is>
      </c>
    </row>
    <row r="13" ht="18" customHeight="1" s="58">
      <c r="A13" s="322" t="n">
        <v>6</v>
      </c>
      <c r="B13" s="123" t="inlineStr">
        <is>
          <t>030328</t>
        </is>
      </c>
      <c r="C13" s="124" t="n">
        <v>41260</v>
      </c>
      <c r="D13" s="476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6" t="n">
        <v>236.64</v>
      </c>
      <c r="J13" s="127" t="inlineStr">
        <is>
          <t>បានបង់</t>
        </is>
      </c>
    </row>
    <row r="14" ht="18" customHeight="1" s="58">
      <c r="A14" s="322" t="n">
        <v>7</v>
      </c>
      <c r="B14" s="123" t="inlineStr">
        <is>
          <t>030343</t>
        </is>
      </c>
      <c r="C14" s="124" t="n">
        <v>41261</v>
      </c>
      <c r="D14" s="476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6" t="n">
        <v>4</v>
      </c>
      <c r="J14" s="127" t="inlineStr">
        <is>
          <t>បានបង់</t>
        </is>
      </c>
    </row>
    <row r="15" ht="18" customHeight="1" s="58">
      <c r="A15" s="322" t="n">
        <v>8</v>
      </c>
      <c r="B15" s="123" t="inlineStr">
        <is>
          <t>030353</t>
        </is>
      </c>
      <c r="C15" s="124" t="n">
        <v>41261</v>
      </c>
      <c r="D15" s="476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6" t="n">
        <v>10</v>
      </c>
      <c r="J15" s="127" t="inlineStr">
        <is>
          <t>បានបង់</t>
        </is>
      </c>
    </row>
    <row r="16" ht="18" customHeight="1" s="58">
      <c r="A16" s="322" t="n">
        <v>9</v>
      </c>
      <c r="B16" s="123" t="inlineStr">
        <is>
          <t>030450</t>
        </is>
      </c>
      <c r="C16" s="124" t="n">
        <v>41274</v>
      </c>
      <c r="D16" s="476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6" t="n">
        <v>87.52</v>
      </c>
      <c r="J16" s="127" t="inlineStr">
        <is>
          <t>បានបង់</t>
        </is>
      </c>
    </row>
    <row r="17" ht="18" customHeight="1" s="58">
      <c r="A17" s="322" t="n">
        <v>10</v>
      </c>
      <c r="B17" s="123" t="inlineStr">
        <is>
          <t>030469</t>
        </is>
      </c>
      <c r="C17" s="124" t="n">
        <v>41274</v>
      </c>
      <c r="D17" s="476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6" t="n">
        <v>39.29</v>
      </c>
      <c r="J17" s="127" t="inlineStr">
        <is>
          <t>បានបង់</t>
        </is>
      </c>
    </row>
    <row r="18" ht="18" customHeight="1" s="58">
      <c r="A18" s="315" t="inlineStr">
        <is>
          <t>Total 12/2012</t>
        </is>
      </c>
      <c r="B18" s="431" t="n"/>
      <c r="C18" s="411" t="n"/>
      <c r="D18" s="476">
        <f>SUM(D8:D17)</f>
        <v/>
      </c>
      <c r="E18" s="126" t="n"/>
      <c r="F18" s="123" t="n"/>
      <c r="G18" s="123" t="n"/>
      <c r="H18" s="477" t="inlineStr">
        <is>
          <t>USD</t>
        </is>
      </c>
      <c r="I18" s="476">
        <f>SUM(I8:I17)</f>
        <v/>
      </c>
      <c r="J18" s="129" t="n"/>
    </row>
    <row r="19" ht="21.9" customHeight="1" s="58">
      <c r="A19" s="315" t="inlineStr">
        <is>
          <t>Total 12/2012</t>
        </is>
      </c>
      <c r="B19" s="431" t="n"/>
      <c r="C19" s="411" t="n"/>
      <c r="D19" s="476" t="n"/>
      <c r="E19" s="126" t="n"/>
      <c r="F19" s="123" t="n"/>
      <c r="G19" s="478" t="n">
        <v>3995</v>
      </c>
      <c r="H19" s="477" t="inlineStr">
        <is>
          <t>RIEL</t>
        </is>
      </c>
      <c r="I19" s="479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6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6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6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6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6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6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6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6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6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6" t="n">
        <v>32.03</v>
      </c>
      <c r="J24" s="127" t="inlineStr">
        <is>
          <t>បានបង់</t>
        </is>
      </c>
    </row>
    <row r="25" ht="18" customHeight="1" s="58">
      <c r="A25" s="315" t="inlineStr">
        <is>
          <t>Total 11/2012</t>
        </is>
      </c>
      <c r="B25" s="431" t="n"/>
      <c r="C25" s="411" t="n"/>
      <c r="D25" s="476">
        <f>SUM(D20:D24)</f>
        <v/>
      </c>
      <c r="E25" s="126" t="n"/>
      <c r="F25" s="123" t="n"/>
      <c r="G25" s="123" t="n"/>
      <c r="H25" s="477" t="inlineStr">
        <is>
          <t>USD</t>
        </is>
      </c>
      <c r="I25" s="476">
        <f>SUM(I20:I24)</f>
        <v/>
      </c>
      <c r="J25" s="129" t="n"/>
    </row>
    <row r="26" ht="21.9" customHeight="1" s="58">
      <c r="A26" s="315" t="inlineStr">
        <is>
          <t>Total 11/2012</t>
        </is>
      </c>
      <c r="B26" s="431" t="n"/>
      <c r="C26" s="411" t="n"/>
      <c r="D26" s="476" t="n"/>
      <c r="E26" s="126" t="n"/>
      <c r="F26" s="123" t="n"/>
      <c r="G26" s="478" t="n">
        <v>3999</v>
      </c>
      <c r="H26" s="477" t="inlineStr">
        <is>
          <t>RIEL</t>
        </is>
      </c>
      <c r="I26" s="479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6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6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6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6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6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6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6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6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6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6" t="n">
        <v>67.28</v>
      </c>
      <c r="J31" s="127" t="inlineStr">
        <is>
          <t>បានបង់</t>
        </is>
      </c>
    </row>
    <row r="32" ht="18" customHeight="1" s="58">
      <c r="A32" s="315" t="inlineStr">
        <is>
          <t>Total 10/2012</t>
        </is>
      </c>
      <c r="B32" s="431" t="n"/>
      <c r="C32" s="411" t="n"/>
      <c r="D32" s="476">
        <f>SUM(D27:D31)</f>
        <v/>
      </c>
      <c r="E32" s="126" t="n"/>
      <c r="F32" s="123" t="n"/>
      <c r="G32" s="123" t="n"/>
      <c r="H32" s="477" t="inlineStr">
        <is>
          <t>USD</t>
        </is>
      </c>
      <c r="I32" s="476">
        <f>SUM(I27:I31)</f>
        <v/>
      </c>
      <c r="J32" s="129" t="n"/>
    </row>
    <row r="33" ht="21.9" customHeight="1" s="58">
      <c r="A33" s="315" t="inlineStr">
        <is>
          <t>Total 10/2012</t>
        </is>
      </c>
      <c r="B33" s="431" t="n"/>
      <c r="C33" s="411" t="n"/>
      <c r="D33" s="476" t="n"/>
      <c r="E33" s="126" t="n"/>
      <c r="F33" s="123" t="n"/>
      <c r="G33" s="478" t="n">
        <v>4028</v>
      </c>
      <c r="H33" s="477" t="inlineStr">
        <is>
          <t>RIEL</t>
        </is>
      </c>
      <c r="I33" s="479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6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6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6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6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6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6" t="n">
        <v>46.66</v>
      </c>
      <c r="J36" s="127" t="inlineStr">
        <is>
          <t>បានបង់</t>
        </is>
      </c>
    </row>
    <row r="37" ht="18" customHeight="1" s="58">
      <c r="A37" s="315" t="inlineStr">
        <is>
          <t>Total 09/2012</t>
        </is>
      </c>
      <c r="B37" s="431" t="n"/>
      <c r="C37" s="411" t="n"/>
      <c r="D37" s="476">
        <f>SUM(D34:D36)</f>
        <v/>
      </c>
      <c r="E37" s="126" t="n"/>
      <c r="F37" s="123" t="n"/>
      <c r="G37" s="123" t="n"/>
      <c r="H37" s="477" t="inlineStr">
        <is>
          <t>USD</t>
        </is>
      </c>
      <c r="I37" s="476">
        <f>SUM(I34:I36)</f>
        <v/>
      </c>
      <c r="J37" s="129" t="n"/>
    </row>
    <row r="38" ht="21.9" customHeight="1" s="58">
      <c r="A38" s="315" t="inlineStr">
        <is>
          <t>Total 09/2012</t>
        </is>
      </c>
      <c r="B38" s="431" t="n"/>
      <c r="C38" s="411" t="n"/>
      <c r="D38" s="476" t="n"/>
      <c r="E38" s="126" t="n"/>
      <c r="F38" s="123" t="n"/>
      <c r="G38" s="478" t="n">
        <v>4044</v>
      </c>
      <c r="H38" s="477" t="inlineStr">
        <is>
          <t>RIEL</t>
        </is>
      </c>
      <c r="I38" s="479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6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6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6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6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6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6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6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6" t="n">
        <v>32.8</v>
      </c>
      <c r="J42" s="127" t="inlineStr">
        <is>
          <t>បានបង់</t>
        </is>
      </c>
    </row>
    <row r="43" ht="18" customHeight="1" s="58">
      <c r="A43" s="315" t="inlineStr">
        <is>
          <t>Total 08/2012</t>
        </is>
      </c>
      <c r="B43" s="431" t="n"/>
      <c r="C43" s="411" t="n"/>
      <c r="D43" s="476">
        <f>SUM(D39:D42)</f>
        <v/>
      </c>
      <c r="E43" s="126" t="n"/>
      <c r="F43" s="123" t="n"/>
      <c r="G43" s="123" t="n"/>
      <c r="H43" s="477" t="inlineStr">
        <is>
          <t>USD</t>
        </is>
      </c>
      <c r="I43" s="476">
        <f>SUM(I39:I42)</f>
        <v/>
      </c>
      <c r="J43" s="129" t="n"/>
    </row>
    <row r="44" ht="21.9" customHeight="1" s="58">
      <c r="A44" s="315" t="inlineStr">
        <is>
          <t>Total 08/2012</t>
        </is>
      </c>
      <c r="B44" s="431" t="n"/>
      <c r="C44" s="411" t="n"/>
      <c r="D44" s="476" t="n"/>
      <c r="E44" s="126" t="n"/>
      <c r="F44" s="123" t="n"/>
      <c r="G44" s="478" t="n">
        <v>4053</v>
      </c>
      <c r="H44" s="477" t="inlineStr">
        <is>
          <t>RIEL</t>
        </is>
      </c>
      <c r="I44" s="479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6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6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6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6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6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6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6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6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6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6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6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6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6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6" t="n">
        <v>27.84</v>
      </c>
      <c r="J51" s="127" t="inlineStr">
        <is>
          <t>បានបង់</t>
        </is>
      </c>
    </row>
    <row r="52" ht="18" customHeight="1" s="58">
      <c r="A52" s="315" t="inlineStr">
        <is>
          <t>Total 07/2012</t>
        </is>
      </c>
      <c r="B52" s="431" t="n"/>
      <c r="C52" s="411" t="n"/>
      <c r="D52" s="476">
        <f>SUM(D45:D51)</f>
        <v/>
      </c>
      <c r="E52" s="126" t="n"/>
      <c r="F52" s="123" t="n"/>
      <c r="G52" s="123" t="n"/>
      <c r="H52" s="477" t="inlineStr">
        <is>
          <t>USD</t>
        </is>
      </c>
      <c r="I52" s="476">
        <f>SUM(I45:I51)</f>
        <v/>
      </c>
      <c r="J52" s="129" t="n"/>
    </row>
    <row r="53" ht="21.9" customHeight="1" s="58">
      <c r="A53" s="315" t="inlineStr">
        <is>
          <t>Total 07/2012</t>
        </is>
      </c>
      <c r="B53" s="431" t="n"/>
      <c r="C53" s="411" t="n"/>
      <c r="D53" s="476" t="n"/>
      <c r="E53" s="126" t="n"/>
      <c r="F53" s="123" t="n"/>
      <c r="G53" s="478" t="n">
        <v>4073</v>
      </c>
      <c r="H53" s="477" t="inlineStr">
        <is>
          <t>RIEL</t>
        </is>
      </c>
      <c r="I53" s="479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0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0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0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0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0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0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0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0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0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0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0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0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0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0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0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0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0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0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0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0" t="n">
        <v>357.23</v>
      </c>
      <c r="J63" s="127" t="inlineStr">
        <is>
          <t>បានបង់</t>
        </is>
      </c>
    </row>
    <row r="64" ht="18" customHeight="1" s="58">
      <c r="A64" s="315" t="inlineStr">
        <is>
          <t>Total 01/2013</t>
        </is>
      </c>
      <c r="B64" s="431" t="n"/>
      <c r="C64" s="411" t="n"/>
      <c r="D64" s="480">
        <f>SUM(D54:D63)</f>
        <v/>
      </c>
      <c r="E64" s="126" t="n"/>
      <c r="F64" s="123" t="n"/>
      <c r="G64" s="136" t="n"/>
      <c r="H64" s="477" t="inlineStr">
        <is>
          <t>USD</t>
        </is>
      </c>
      <c r="I64" s="480">
        <f>SUM(I54:I63)</f>
        <v/>
      </c>
      <c r="J64" s="129" t="n"/>
    </row>
    <row r="65" ht="21.9" customHeight="1" s="58">
      <c r="A65" s="315" t="inlineStr">
        <is>
          <t>Total 01/2013</t>
        </is>
      </c>
      <c r="B65" s="431" t="n"/>
      <c r="C65" s="411" t="n"/>
      <c r="D65" s="480" t="n"/>
      <c r="E65" s="126" t="n"/>
      <c r="F65" s="123" t="n"/>
      <c r="G65" s="478" t="n">
        <v>3995</v>
      </c>
      <c r="H65" s="477" t="inlineStr">
        <is>
          <t>RIEL</t>
        </is>
      </c>
      <c r="I65" s="479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0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0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0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0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0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0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0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0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0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0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0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0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0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0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0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0" t="n">
        <v>142.19</v>
      </c>
      <c r="J73" s="127" t="inlineStr">
        <is>
          <t>បានបង់</t>
        </is>
      </c>
    </row>
    <row r="74" ht="18" customHeight="1" s="58">
      <c r="A74" s="315" t="inlineStr">
        <is>
          <t>Total 02/2013</t>
        </is>
      </c>
      <c r="B74" s="431" t="n"/>
      <c r="C74" s="411" t="n"/>
      <c r="D74" s="480">
        <f>SUM(D66:D73)</f>
        <v/>
      </c>
      <c r="E74" s="126" t="n"/>
      <c r="F74" s="123" t="n"/>
      <c r="G74" s="136" t="n"/>
      <c r="H74" s="477" t="inlineStr">
        <is>
          <t>USD</t>
        </is>
      </c>
      <c r="I74" s="480">
        <f>SUM(I66:I73)</f>
        <v/>
      </c>
      <c r="J74" s="129" t="n"/>
    </row>
    <row r="75" ht="21.9" customHeight="1" s="58">
      <c r="A75" s="315" t="inlineStr">
        <is>
          <t>Total 02/2013</t>
        </is>
      </c>
      <c r="B75" s="431" t="n"/>
      <c r="C75" s="411" t="n"/>
      <c r="D75" s="480" t="n"/>
      <c r="E75" s="126" t="n"/>
      <c r="F75" s="123" t="n"/>
      <c r="G75" s="481" t="n">
        <v>3995</v>
      </c>
      <c r="H75" s="477" t="inlineStr">
        <is>
          <t>RIEL</t>
        </is>
      </c>
      <c r="I75" s="479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0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0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0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0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0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0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0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0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0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0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0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0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0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0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0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0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0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0" t="n">
        <v>10</v>
      </c>
      <c r="J84" s="127" t="inlineStr">
        <is>
          <t>បានបង់</t>
        </is>
      </c>
    </row>
    <row r="85" ht="18" customHeight="1" s="58">
      <c r="A85" s="315" t="inlineStr">
        <is>
          <t>Total 03/2013</t>
        </is>
      </c>
      <c r="B85" s="431" t="n"/>
      <c r="C85" s="411" t="n"/>
      <c r="D85" s="480">
        <f>SUM(D76:D84)</f>
        <v/>
      </c>
      <c r="E85" s="126" t="n"/>
      <c r="F85" s="123" t="n"/>
      <c r="G85" s="136" t="n"/>
      <c r="H85" s="477" t="inlineStr">
        <is>
          <t>USD</t>
        </is>
      </c>
      <c r="I85" s="480">
        <f>SUM(I76:I84)</f>
        <v/>
      </c>
      <c r="J85" s="129" t="n"/>
    </row>
    <row r="86" ht="21.9" customHeight="1" s="58">
      <c r="A86" s="315" t="inlineStr">
        <is>
          <t>Total 03/2013</t>
        </is>
      </c>
      <c r="B86" s="431" t="n"/>
      <c r="C86" s="411" t="n"/>
      <c r="D86" s="480" t="n"/>
      <c r="E86" s="126" t="n"/>
      <c r="F86" s="123" t="n"/>
      <c r="G86" s="478" t="n">
        <v>3995</v>
      </c>
      <c r="H86" s="477" t="inlineStr">
        <is>
          <t>RIEL</t>
        </is>
      </c>
      <c r="I86" s="479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0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0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0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0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0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0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0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0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0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0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0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0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0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0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0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0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0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0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0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0" t="n">
        <v>155.38</v>
      </c>
      <c r="J96" s="127" t="inlineStr">
        <is>
          <t>បានបង់</t>
        </is>
      </c>
    </row>
    <row r="97" ht="18" customHeight="1" s="58">
      <c r="A97" s="315" t="inlineStr">
        <is>
          <t>Total 04/2013</t>
        </is>
      </c>
      <c r="B97" s="431" t="n"/>
      <c r="C97" s="411" t="n"/>
      <c r="D97" s="480">
        <f>SUM(D87:D96)</f>
        <v/>
      </c>
      <c r="E97" s="126" t="n"/>
      <c r="F97" s="123" t="n"/>
      <c r="G97" s="136" t="n"/>
      <c r="H97" s="477" t="inlineStr">
        <is>
          <t>USD</t>
        </is>
      </c>
      <c r="I97" s="480">
        <f>SUM(I87:I96)</f>
        <v/>
      </c>
      <c r="J97" s="129" t="n"/>
    </row>
    <row r="98" ht="21.9" customHeight="1" s="58">
      <c r="A98" s="315" t="inlineStr">
        <is>
          <t>Total 04/2013</t>
        </is>
      </c>
      <c r="B98" s="431" t="n"/>
      <c r="C98" s="411" t="n"/>
      <c r="D98" s="480" t="n"/>
      <c r="E98" s="126" t="n"/>
      <c r="F98" s="123" t="n"/>
      <c r="G98" s="478" t="n">
        <v>4000</v>
      </c>
      <c r="H98" s="477" t="inlineStr">
        <is>
          <t>RIEL</t>
        </is>
      </c>
      <c r="I98" s="479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0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0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0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0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0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0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0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0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0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0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0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0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0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0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0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0" t="n">
        <v>63.52</v>
      </c>
      <c r="J106" s="127" t="inlineStr">
        <is>
          <t>បានបង់</t>
        </is>
      </c>
    </row>
    <row r="107" ht="18" customHeight="1" s="58">
      <c r="A107" s="315" t="inlineStr">
        <is>
          <t>Total 05/2013</t>
        </is>
      </c>
      <c r="B107" s="431" t="n"/>
      <c r="C107" s="411" t="n"/>
      <c r="D107" s="480">
        <f>SUM(D99:D106)</f>
        <v/>
      </c>
      <c r="E107" s="126" t="n"/>
      <c r="F107" s="123" t="n"/>
      <c r="G107" s="133" t="n"/>
      <c r="H107" s="477" t="inlineStr">
        <is>
          <t>USD</t>
        </is>
      </c>
      <c r="I107" s="480">
        <f>SUM(I99:I106)</f>
        <v/>
      </c>
      <c r="J107" s="129" t="n"/>
    </row>
    <row r="108" ht="21.9" customHeight="1" s="58">
      <c r="A108" s="315" t="inlineStr">
        <is>
          <t>Total 05/2013</t>
        </is>
      </c>
      <c r="B108" s="431" t="n"/>
      <c r="C108" s="411" t="n"/>
      <c r="D108" s="480" t="n"/>
      <c r="E108" s="126" t="n"/>
      <c r="F108" s="123" t="n"/>
      <c r="G108" s="478" t="n">
        <v>4034</v>
      </c>
      <c r="H108" s="477" t="inlineStr">
        <is>
          <t>RIEL</t>
        </is>
      </c>
      <c r="I108" s="479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0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0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0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0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0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0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0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0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0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0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0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0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0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0" t="n">
        <v>3.6</v>
      </c>
      <c r="J115" s="127" t="inlineStr">
        <is>
          <t>បានបង់</t>
        </is>
      </c>
    </row>
    <row r="116" ht="18" customHeight="1" s="58">
      <c r="A116" s="315" t="inlineStr">
        <is>
          <t>Total 06/2013</t>
        </is>
      </c>
      <c r="B116" s="431" t="n"/>
      <c r="C116" s="411" t="n"/>
      <c r="D116" s="480">
        <f>SUM(D109:D115)</f>
        <v/>
      </c>
      <c r="E116" s="126" t="n"/>
      <c r="F116" s="123" t="n"/>
      <c r="G116" s="133" t="n"/>
      <c r="H116" s="477" t="inlineStr">
        <is>
          <t>USD</t>
        </is>
      </c>
      <c r="I116" s="480">
        <f>SUM(I109:I115)</f>
        <v/>
      </c>
      <c r="J116" s="129" t="n"/>
    </row>
    <row r="117" ht="21.9" customHeight="1" s="58">
      <c r="A117" s="315" t="inlineStr">
        <is>
          <t>Total 06/2013</t>
        </is>
      </c>
      <c r="B117" s="431" t="n"/>
      <c r="C117" s="411" t="n"/>
      <c r="D117" s="480" t="n"/>
      <c r="E117" s="126" t="n"/>
      <c r="F117" s="123" t="n"/>
      <c r="G117" s="478" t="n">
        <v>4063</v>
      </c>
      <c r="H117" s="477" t="inlineStr">
        <is>
          <t>RIEL</t>
        </is>
      </c>
      <c r="I117" s="479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0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0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0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0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0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0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0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0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0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0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0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0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0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0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0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0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0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0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0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0" t="n">
        <v>134.24</v>
      </c>
      <c r="J127" s="127" t="inlineStr">
        <is>
          <t>បានបង់</t>
        </is>
      </c>
    </row>
    <row r="128" ht="18" customHeight="1" s="58">
      <c r="A128" s="315" t="inlineStr">
        <is>
          <t>Total 07/2013</t>
        </is>
      </c>
      <c r="B128" s="431" t="n"/>
      <c r="C128" s="411" t="n"/>
      <c r="D128" s="480">
        <f>SUM(D118:D127)</f>
        <v/>
      </c>
      <c r="E128" s="126" t="n"/>
      <c r="F128" s="123" t="n"/>
      <c r="G128" s="133" t="n"/>
      <c r="H128" s="477" t="inlineStr">
        <is>
          <t>USD</t>
        </is>
      </c>
      <c r="I128" s="480">
        <f>SUM(I118:I127)</f>
        <v/>
      </c>
      <c r="J128" s="129" t="n"/>
    </row>
    <row r="129" ht="21.9" customHeight="1" s="58">
      <c r="A129" s="315" t="inlineStr">
        <is>
          <t>Total 07/2013</t>
        </is>
      </c>
      <c r="B129" s="431" t="n"/>
      <c r="C129" s="411" t="n"/>
      <c r="D129" s="480" t="n"/>
      <c r="E129" s="126" t="n"/>
      <c r="F129" s="123" t="n"/>
      <c r="G129" s="478" t="n">
        <v>4062</v>
      </c>
      <c r="H129" s="477" t="inlineStr">
        <is>
          <t>RIEL</t>
        </is>
      </c>
      <c r="I129" s="479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0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0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0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0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0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0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0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0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0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0" t="n">
        <v>67.12</v>
      </c>
      <c r="J134" s="127" t="inlineStr">
        <is>
          <t>បានបង់</t>
        </is>
      </c>
    </row>
    <row r="135" ht="18" customHeight="1" s="58">
      <c r="A135" s="315" t="inlineStr">
        <is>
          <t>Total 08/2013</t>
        </is>
      </c>
      <c r="B135" s="431" t="n"/>
      <c r="C135" s="411" t="n"/>
      <c r="D135" s="480">
        <f>SUM(D130:D134)</f>
        <v/>
      </c>
      <c r="E135" s="126" t="n"/>
      <c r="F135" s="123" t="n"/>
      <c r="G135" s="133" t="n"/>
      <c r="H135" s="477" t="inlineStr">
        <is>
          <t>USD</t>
        </is>
      </c>
      <c r="I135" s="480">
        <f>SUM(I130:I134)</f>
        <v/>
      </c>
      <c r="J135" s="129" t="n"/>
    </row>
    <row r="136" ht="21.9" customHeight="1" s="58">
      <c r="A136" s="315" t="inlineStr">
        <is>
          <t>Total 08/2013</t>
        </is>
      </c>
      <c r="B136" s="431" t="n"/>
      <c r="C136" s="411" t="n"/>
      <c r="D136" s="480" t="n"/>
      <c r="E136" s="126" t="n"/>
      <c r="F136" s="123" t="n"/>
      <c r="G136" s="478" t="n">
        <v>4062</v>
      </c>
      <c r="H136" s="477" t="inlineStr">
        <is>
          <t>RIEL</t>
        </is>
      </c>
      <c r="I136" s="479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0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0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0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0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0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0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0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0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0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0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0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0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0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0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0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0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0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0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0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0" t="n">
        <v>215.54</v>
      </c>
      <c r="J146" s="127" t="inlineStr">
        <is>
          <t>បានបង់</t>
        </is>
      </c>
    </row>
    <row r="147" ht="18" customHeight="1" s="58">
      <c r="A147" s="315" t="inlineStr">
        <is>
          <t>Total 09/2013</t>
        </is>
      </c>
      <c r="B147" s="431" t="n"/>
      <c r="C147" s="411" t="n"/>
      <c r="D147" s="480">
        <f>SUM(D137:D146)</f>
        <v/>
      </c>
      <c r="E147" s="126" t="n"/>
      <c r="F147" s="123" t="n"/>
      <c r="G147" s="133" t="n"/>
      <c r="H147" s="477" t="inlineStr">
        <is>
          <t>USD</t>
        </is>
      </c>
      <c r="I147" s="480">
        <f>SUM(I137:I146)</f>
        <v/>
      </c>
      <c r="J147" s="129" t="n"/>
    </row>
    <row r="148" ht="21.9" customHeight="1" s="58">
      <c r="A148" s="315" t="inlineStr">
        <is>
          <t>Total 09/2013</t>
        </is>
      </c>
      <c r="B148" s="431" t="n"/>
      <c r="C148" s="411" t="n"/>
      <c r="D148" s="480" t="n"/>
      <c r="E148" s="126" t="n"/>
      <c r="F148" s="123" t="n"/>
      <c r="G148" s="478" t="n">
        <v>4062</v>
      </c>
      <c r="H148" s="477" t="inlineStr">
        <is>
          <t>RIEL</t>
        </is>
      </c>
      <c r="I148" s="479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0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0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0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0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0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0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0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0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0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0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0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0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0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0" t="n">
        <v>84.98</v>
      </c>
      <c r="J155" s="127" t="inlineStr">
        <is>
          <t>បានបង់</t>
        </is>
      </c>
    </row>
    <row r="156" ht="18" customHeight="1" s="58">
      <c r="A156" s="315" t="inlineStr">
        <is>
          <t>Total 10/2013</t>
        </is>
      </c>
      <c r="B156" s="431" t="n"/>
      <c r="C156" s="411" t="n"/>
      <c r="D156" s="480">
        <f>SUM(D149:D155)</f>
        <v/>
      </c>
      <c r="E156" s="126" t="n"/>
      <c r="F156" s="123" t="n"/>
      <c r="G156" s="133" t="n"/>
      <c r="H156" s="477" t="inlineStr">
        <is>
          <t>USD</t>
        </is>
      </c>
      <c r="I156" s="480">
        <f>SUM(I149:I155)</f>
        <v/>
      </c>
      <c r="J156" s="129" t="n"/>
    </row>
    <row r="157" ht="21.9" customHeight="1" s="58">
      <c r="A157" s="315" t="inlineStr">
        <is>
          <t>Total 10/2013</t>
        </is>
      </c>
      <c r="B157" s="431" t="n"/>
      <c r="C157" s="411" t="n"/>
      <c r="D157" s="480" t="n"/>
      <c r="E157" s="126" t="n"/>
      <c r="F157" s="123" t="n"/>
      <c r="G157" s="481" t="n">
        <v>4058</v>
      </c>
      <c r="H157" s="477" t="inlineStr">
        <is>
          <t>RIEL</t>
        </is>
      </c>
      <c r="I157" s="479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0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0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0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0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0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0" t="n">
        <v>41.07</v>
      </c>
      <c r="J160" s="127" t="inlineStr">
        <is>
          <t>បានបង់</t>
        </is>
      </c>
    </row>
    <row r="161" ht="18" customHeight="1" s="58">
      <c r="A161" s="315" t="inlineStr">
        <is>
          <t>Total 11/2013</t>
        </is>
      </c>
      <c r="B161" s="431" t="n"/>
      <c r="C161" s="411" t="n"/>
      <c r="D161" s="480">
        <f>SUM(D158:D160)</f>
        <v/>
      </c>
      <c r="E161" s="126" t="n"/>
      <c r="F161" s="133" t="n"/>
      <c r="G161" s="133" t="n"/>
      <c r="H161" s="477" t="inlineStr">
        <is>
          <t>USD</t>
        </is>
      </c>
      <c r="I161" s="480">
        <f>SUM(I158:I160)</f>
        <v/>
      </c>
      <c r="J161" s="129" t="n"/>
    </row>
    <row r="162" ht="21.9" customHeight="1" s="58">
      <c r="A162" s="315" t="inlineStr">
        <is>
          <t>Total 11/2013</t>
        </is>
      </c>
      <c r="B162" s="431" t="n"/>
      <c r="C162" s="411" t="n"/>
      <c r="D162" s="480" t="n"/>
      <c r="E162" s="126" t="n"/>
      <c r="F162" s="133" t="n"/>
      <c r="G162" s="478" t="n">
        <v>4006</v>
      </c>
      <c r="H162" s="477" t="inlineStr">
        <is>
          <t>RIEL</t>
        </is>
      </c>
      <c r="I162" s="479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0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0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0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0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0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0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0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0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0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0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0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0" t="n">
        <v>120.68</v>
      </c>
      <c r="J168" s="127" t="inlineStr">
        <is>
          <t>បានបង់</t>
        </is>
      </c>
    </row>
    <row r="169" ht="18" customHeight="1" s="58">
      <c r="A169" s="315" t="inlineStr">
        <is>
          <t>Total 12/2013</t>
        </is>
      </c>
      <c r="B169" s="431" t="n"/>
      <c r="C169" s="411" t="n"/>
      <c r="D169" s="480">
        <f>SUM(D163:D168)</f>
        <v/>
      </c>
      <c r="E169" s="126" t="n"/>
      <c r="F169" s="123" t="n"/>
      <c r="G169" s="133" t="n"/>
      <c r="H169" s="477" t="inlineStr">
        <is>
          <t>USD</t>
        </is>
      </c>
      <c r="I169" s="480">
        <f>SUM(I163:I168)</f>
        <v/>
      </c>
      <c r="J169" s="129" t="n"/>
    </row>
    <row r="170" ht="21.9" customHeight="1" s="58">
      <c r="A170" s="315" t="inlineStr">
        <is>
          <t>Total 12/2013</t>
        </is>
      </c>
      <c r="B170" s="431" t="n"/>
      <c r="C170" s="411" t="n"/>
      <c r="D170" s="480" t="n"/>
      <c r="E170" s="126" t="n"/>
      <c r="F170" s="123" t="n"/>
      <c r="G170" s="478" t="n">
        <v>3995</v>
      </c>
      <c r="H170" s="477" t="inlineStr">
        <is>
          <t>RIEL</t>
        </is>
      </c>
      <c r="I170" s="479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2" t="n">
        <v>41645</v>
      </c>
      <c r="D171" s="476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2" t="n">
        <v>41645</v>
      </c>
      <c r="I171" s="476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2" t="n">
        <v>41645</v>
      </c>
      <c r="D172" s="476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2" t="n">
        <v>41645</v>
      </c>
      <c r="I172" s="476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2" t="n">
        <v>41646</v>
      </c>
      <c r="D173" s="476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2" t="n">
        <v>41646</v>
      </c>
      <c r="I173" s="476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2" t="n">
        <v>41652</v>
      </c>
      <c r="D174" s="476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2" t="n">
        <v>41652</v>
      </c>
      <c r="I174" s="476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2" t="n">
        <v>41653</v>
      </c>
      <c r="D175" s="476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2" t="n">
        <v>41653</v>
      </c>
      <c r="I175" s="476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2" t="n">
        <v>41659</v>
      </c>
      <c r="D176" s="476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2" t="n">
        <v>41659</v>
      </c>
      <c r="I176" s="476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2" t="n">
        <v>41666</v>
      </c>
      <c r="D177" s="476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2" t="n">
        <v>41666</v>
      </c>
      <c r="I177" s="476" t="n">
        <v>73.14</v>
      </c>
      <c r="J177" s="127" t="inlineStr">
        <is>
          <t>បានបង់</t>
        </is>
      </c>
    </row>
    <row r="178" ht="18" customHeight="1" s="58">
      <c r="A178" s="315" t="inlineStr">
        <is>
          <t>Total 01/2014</t>
        </is>
      </c>
      <c r="B178" s="431" t="n"/>
      <c r="C178" s="411" t="n"/>
      <c r="D178" s="476">
        <f>SUM(D171:D177)</f>
        <v/>
      </c>
      <c r="E178" s="126" t="n"/>
      <c r="F178" s="123" t="n"/>
      <c r="G178" s="138" t="n"/>
      <c r="H178" s="477" t="inlineStr">
        <is>
          <t>USD</t>
        </is>
      </c>
      <c r="I178" s="476">
        <f>SUM(I171:I177)</f>
        <v/>
      </c>
      <c r="J178" s="129" t="n"/>
    </row>
    <row r="179" ht="21.9" customHeight="1" s="58">
      <c r="A179" s="315" t="inlineStr">
        <is>
          <t>Total 01/2014</t>
        </is>
      </c>
      <c r="B179" s="431" t="n"/>
      <c r="C179" s="411" t="n"/>
      <c r="D179" s="476" t="n"/>
      <c r="E179" s="126" t="n"/>
      <c r="F179" s="123" t="n"/>
      <c r="G179" s="478" t="n">
        <v>3995</v>
      </c>
      <c r="H179" s="477" t="inlineStr">
        <is>
          <t>RIEL</t>
        </is>
      </c>
      <c r="I179" s="479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2" t="n">
        <v>41674</v>
      </c>
      <c r="D180" s="476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2" t="n">
        <v>41674</v>
      </c>
      <c r="I180" s="476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2" t="n">
        <v>41680</v>
      </c>
      <c r="D181" s="476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2" t="n">
        <v>41680</v>
      </c>
      <c r="I181" s="476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2" t="n">
        <v>41687</v>
      </c>
      <c r="D182" s="476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2" t="n">
        <v>41687</v>
      </c>
      <c r="I182" s="476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2" t="n">
        <v>41687</v>
      </c>
      <c r="D183" s="476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2" t="n">
        <v>41687</v>
      </c>
      <c r="I183" s="476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2" t="n">
        <v>41688</v>
      </c>
      <c r="D184" s="476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2" t="n">
        <v>41688</v>
      </c>
      <c r="I184" s="476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2" t="n">
        <v>41689</v>
      </c>
      <c r="D185" s="476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2" t="n">
        <v>41689</v>
      </c>
      <c r="I185" s="476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2" t="n">
        <v>41694</v>
      </c>
      <c r="D186" s="476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2" t="n">
        <v>41694</v>
      </c>
      <c r="I186" s="476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2" t="n">
        <v>41694</v>
      </c>
      <c r="D187" s="476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2" t="n">
        <v>41694</v>
      </c>
      <c r="I187" s="476" t="n">
        <v>270.21</v>
      </c>
      <c r="J187" s="127" t="inlineStr">
        <is>
          <t>បានបង់</t>
        </is>
      </c>
    </row>
    <row r="188" ht="18" customHeight="1" s="58">
      <c r="A188" s="315" t="inlineStr">
        <is>
          <t>Total 02/2014</t>
        </is>
      </c>
      <c r="B188" s="431" t="n"/>
      <c r="C188" s="411" t="n"/>
      <c r="D188" s="476">
        <f>SUM(D180:D187)</f>
        <v/>
      </c>
      <c r="E188" s="126" t="n"/>
      <c r="F188" s="123" t="n"/>
      <c r="G188" s="138" t="n"/>
      <c r="H188" s="477" t="inlineStr">
        <is>
          <t>USD</t>
        </is>
      </c>
      <c r="I188" s="476">
        <f>SUM(I180:I187)</f>
        <v/>
      </c>
      <c r="J188" s="129" t="n"/>
    </row>
    <row r="189" ht="21.9" customHeight="1" s="58">
      <c r="A189" s="315" t="inlineStr">
        <is>
          <t>Total 02/2014</t>
        </is>
      </c>
      <c r="B189" s="431" t="n"/>
      <c r="C189" s="411" t="n"/>
      <c r="D189" s="476" t="n"/>
      <c r="E189" s="126" t="n"/>
      <c r="F189" s="123" t="n"/>
      <c r="G189" s="478" t="n">
        <v>3984</v>
      </c>
      <c r="H189" s="477" t="inlineStr">
        <is>
          <t>RIEL</t>
        </is>
      </c>
      <c r="I189" s="479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2" t="n">
        <v>41701</v>
      </c>
      <c r="D190" s="476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2" t="n">
        <v>41701</v>
      </c>
      <c r="I190" s="476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2" t="n">
        <v>41708</v>
      </c>
      <c r="D191" s="476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2" t="n">
        <v>41708</v>
      </c>
      <c r="I191" s="476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2" t="n">
        <v>41709</v>
      </c>
      <c r="D192" s="476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2" t="n">
        <v>41709</v>
      </c>
      <c r="I192" s="476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2" t="n">
        <v>41715</v>
      </c>
      <c r="D193" s="476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2" t="n">
        <v>41715</v>
      </c>
      <c r="I193" s="476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2" t="n">
        <v>41717</v>
      </c>
      <c r="D194" s="476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2" t="n">
        <v>41717</v>
      </c>
      <c r="I194" s="476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2" t="n">
        <v>41722</v>
      </c>
      <c r="D195" s="476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2" t="n">
        <v>41722</v>
      </c>
      <c r="I195" s="476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2" t="n">
        <v>41729</v>
      </c>
      <c r="D196" s="476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2" t="n">
        <v>41729</v>
      </c>
      <c r="I196" s="476" t="n">
        <v>139.14</v>
      </c>
      <c r="J196" s="127" t="inlineStr">
        <is>
          <t>បានបង់</t>
        </is>
      </c>
    </row>
    <row r="197" ht="18" customHeight="1" s="58">
      <c r="A197" s="315" t="inlineStr">
        <is>
          <t>Total 03/2014</t>
        </is>
      </c>
      <c r="B197" s="431" t="n"/>
      <c r="C197" s="411" t="n"/>
      <c r="D197" s="476">
        <f>SUM(D190:D196)</f>
        <v/>
      </c>
      <c r="E197" s="126" t="n"/>
      <c r="F197" s="123" t="n"/>
      <c r="G197" s="138" t="n"/>
      <c r="H197" s="477" t="inlineStr">
        <is>
          <t>USD</t>
        </is>
      </c>
      <c r="I197" s="476">
        <f>SUM(I190:I196)</f>
        <v/>
      </c>
      <c r="J197" s="129" t="n"/>
    </row>
    <row r="198" ht="21.9" customHeight="1" s="58">
      <c r="A198" s="315" t="inlineStr">
        <is>
          <t>Total 03/2014</t>
        </is>
      </c>
      <c r="B198" s="431" t="n"/>
      <c r="C198" s="411" t="n"/>
      <c r="D198" s="476" t="n"/>
      <c r="E198" s="126" t="n"/>
      <c r="F198" s="123" t="n"/>
      <c r="G198" s="478" t="n">
        <v>4002</v>
      </c>
      <c r="H198" s="477" t="inlineStr">
        <is>
          <t>RIEL</t>
        </is>
      </c>
      <c r="I198" s="479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2" t="n">
        <v>41736</v>
      </c>
      <c r="D199" s="476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2" t="n">
        <v>41736</v>
      </c>
      <c r="I199" s="476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2" t="n">
        <v>41731</v>
      </c>
      <c r="D200" s="476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2" t="n">
        <v>41731</v>
      </c>
      <c r="I200" s="476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2" t="n">
        <v>41744</v>
      </c>
      <c r="D201" s="476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2" t="n">
        <v>41744</v>
      </c>
      <c r="I201" s="476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2" t="n">
        <v>41750</v>
      </c>
      <c r="D202" s="476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2" t="n">
        <v>41750</v>
      </c>
      <c r="I202" s="476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2" t="n">
        <v>41757</v>
      </c>
      <c r="D203" s="476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2" t="n">
        <v>41757</v>
      </c>
      <c r="I203" s="476" t="n">
        <v>113.27</v>
      </c>
      <c r="J203" s="127" t="inlineStr">
        <is>
          <t>បានបង់</t>
        </is>
      </c>
    </row>
    <row r="204" ht="18" customHeight="1" s="58">
      <c r="A204" s="315" t="inlineStr">
        <is>
          <t>Total 04/2014</t>
        </is>
      </c>
      <c r="B204" s="431" t="n"/>
      <c r="C204" s="411" t="n"/>
      <c r="D204" s="476">
        <f>SUM(D199:D203)</f>
        <v/>
      </c>
      <c r="E204" s="126" t="n"/>
      <c r="F204" s="123" t="n"/>
      <c r="G204" s="138" t="n"/>
      <c r="H204" s="477" t="inlineStr">
        <is>
          <t>USD</t>
        </is>
      </c>
      <c r="I204" s="476">
        <f>SUM(I199:I203)</f>
        <v/>
      </c>
      <c r="J204" s="129" t="n"/>
    </row>
    <row r="205" ht="21.9" customHeight="1" s="58">
      <c r="A205" s="315" t="inlineStr">
        <is>
          <t>Total 04/2014</t>
        </is>
      </c>
      <c r="B205" s="431" t="n"/>
      <c r="C205" s="411" t="n"/>
      <c r="D205" s="476" t="n"/>
      <c r="E205" s="126" t="n"/>
      <c r="F205" s="123" t="n"/>
      <c r="G205" s="478" t="n">
        <v>4015</v>
      </c>
      <c r="H205" s="477" t="inlineStr">
        <is>
          <t>RIEL</t>
        </is>
      </c>
      <c r="I205" s="479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2" t="n">
        <v>41764</v>
      </c>
      <c r="D206" s="476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2" t="n">
        <v>41764</v>
      </c>
      <c r="I206" s="476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2" t="n">
        <v>41772</v>
      </c>
      <c r="D207" s="476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2" t="n">
        <v>41772</v>
      </c>
      <c r="I207" s="476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2" t="n">
        <v>41778</v>
      </c>
      <c r="D208" s="476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2" t="n">
        <v>41778</v>
      </c>
      <c r="I208" s="476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2" t="n">
        <v>41782</v>
      </c>
      <c r="D209" s="476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2" t="n">
        <v>41782</v>
      </c>
      <c r="I209" s="476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2" t="n">
        <v>41785</v>
      </c>
      <c r="D210" s="476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2" t="n">
        <v>41785</v>
      </c>
      <c r="I210" s="476" t="n">
        <v>100.65</v>
      </c>
      <c r="J210" s="127" t="inlineStr">
        <is>
          <t>បានបង់</t>
        </is>
      </c>
    </row>
    <row r="211" ht="18" customHeight="1" s="58">
      <c r="A211" s="315" t="inlineStr">
        <is>
          <t>Total 05/2014</t>
        </is>
      </c>
      <c r="B211" s="431" t="n"/>
      <c r="C211" s="411" t="n"/>
      <c r="D211" s="476">
        <f>SUM(D206:D210)</f>
        <v/>
      </c>
      <c r="E211" s="126" t="n"/>
      <c r="F211" s="123" t="n"/>
      <c r="G211" s="141" t="n"/>
      <c r="H211" s="477" t="inlineStr">
        <is>
          <t>USD</t>
        </is>
      </c>
      <c r="I211" s="476">
        <f>SUM(I206:I210)</f>
        <v/>
      </c>
      <c r="J211" s="129" t="n"/>
    </row>
    <row r="212" ht="21.9" customHeight="1" s="58">
      <c r="A212" s="315" t="inlineStr">
        <is>
          <t>Total 05/2014</t>
        </is>
      </c>
      <c r="B212" s="431" t="n"/>
      <c r="C212" s="411" t="n"/>
      <c r="D212" s="476" t="n"/>
      <c r="E212" s="126" t="n"/>
      <c r="F212" s="123" t="n"/>
      <c r="G212" s="478" t="n">
        <v>4025</v>
      </c>
      <c r="H212" s="477" t="inlineStr">
        <is>
          <t>RIEL</t>
        </is>
      </c>
      <c r="I212" s="479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2" t="n">
        <v>41792</v>
      </c>
      <c r="D213" s="476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2" t="n">
        <v>41792</v>
      </c>
      <c r="I213" s="476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2" t="n">
        <v>41799</v>
      </c>
      <c r="D214" s="476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2" t="n">
        <v>41799</v>
      </c>
      <c r="I214" s="476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2" t="n">
        <v>41806</v>
      </c>
      <c r="D215" s="476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2" t="n">
        <v>41806</v>
      </c>
      <c r="I215" s="476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2" t="n">
        <v>41813</v>
      </c>
      <c r="D216" s="476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2" t="n">
        <v>41813</v>
      </c>
      <c r="I216" s="476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2" t="n">
        <v>41820</v>
      </c>
      <c r="D217" s="476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2" t="n">
        <v>41820</v>
      </c>
      <c r="I217" s="476" t="n">
        <v>139.37</v>
      </c>
      <c r="J217" s="127" t="inlineStr">
        <is>
          <t>បានបង់</t>
        </is>
      </c>
    </row>
    <row r="218" ht="18" customHeight="1" s="58">
      <c r="A218" s="315" t="inlineStr">
        <is>
          <t>Total 06/2014</t>
        </is>
      </c>
      <c r="B218" s="431" t="n"/>
      <c r="C218" s="411" t="n"/>
      <c r="D218" s="476">
        <f>SUM(D213:D217)</f>
        <v/>
      </c>
      <c r="E218" s="126" t="n"/>
      <c r="F218" s="123" t="n"/>
      <c r="G218" s="141" t="n"/>
      <c r="H218" s="477" t="inlineStr">
        <is>
          <t>USD</t>
        </is>
      </c>
      <c r="I218" s="476">
        <f>SUM(I213:I217)</f>
        <v/>
      </c>
      <c r="J218" s="129" t="n"/>
    </row>
    <row r="219" ht="21.9" customHeight="1" s="58">
      <c r="A219" s="315" t="inlineStr">
        <is>
          <t>Total 06/2014</t>
        </is>
      </c>
      <c r="B219" s="431" t="n"/>
      <c r="C219" s="411" t="n"/>
      <c r="D219" s="476" t="n"/>
      <c r="E219" s="126" t="n"/>
      <c r="F219" s="123" t="n"/>
      <c r="G219" s="478" t="n">
        <v>4039</v>
      </c>
      <c r="H219" s="477" t="inlineStr">
        <is>
          <t>RIEL</t>
        </is>
      </c>
      <c r="I219" s="479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2" t="n">
        <v>41827</v>
      </c>
      <c r="D220" s="476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2" t="n">
        <v>41827</v>
      </c>
      <c r="I220" s="476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2" t="n">
        <v>41834</v>
      </c>
      <c r="D221" s="476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2" t="n">
        <v>41834</v>
      </c>
      <c r="I221" s="476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2" t="n">
        <v>41848</v>
      </c>
      <c r="D222" s="476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2" t="n">
        <v>41848</v>
      </c>
      <c r="I222" s="476" t="n">
        <v>24.98</v>
      </c>
      <c r="J222" s="127" t="inlineStr">
        <is>
          <t>បានបង់</t>
        </is>
      </c>
    </row>
    <row r="223" ht="18" customHeight="1" s="58">
      <c r="A223" s="315" t="inlineStr">
        <is>
          <t>Total 07/2014</t>
        </is>
      </c>
      <c r="B223" s="431" t="n"/>
      <c r="C223" s="411" t="n"/>
      <c r="D223" s="476">
        <f>SUM(D220:D222)</f>
        <v/>
      </c>
      <c r="E223" s="123" t="n"/>
      <c r="F223" s="141" t="n"/>
      <c r="G223" s="141" t="n"/>
      <c r="H223" s="477" t="inlineStr">
        <is>
          <t>USD</t>
        </is>
      </c>
      <c r="I223" s="476">
        <f>SUM(I220:I222)</f>
        <v/>
      </c>
      <c r="J223" s="129" t="n"/>
    </row>
    <row r="224" ht="21.9" customHeight="1" s="58">
      <c r="A224" s="315" t="inlineStr">
        <is>
          <t>Total 07/2014</t>
        </is>
      </c>
      <c r="B224" s="431" t="n"/>
      <c r="C224" s="411" t="n"/>
      <c r="D224" s="476" t="n"/>
      <c r="E224" s="126" t="n"/>
      <c r="F224" s="123" t="n"/>
      <c r="G224" s="478" t="n">
        <v>4045</v>
      </c>
      <c r="H224" s="477" t="inlineStr">
        <is>
          <t>RIEL</t>
        </is>
      </c>
      <c r="I224" s="479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2" t="n">
        <v>41855</v>
      </c>
      <c r="D225" s="476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2" t="n">
        <v>41855</v>
      </c>
      <c r="I225" s="476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2" t="n">
        <v>41862</v>
      </c>
      <c r="D226" s="476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2" t="n">
        <v>41862</v>
      </c>
      <c r="I226" s="476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2" t="n">
        <v>41869</v>
      </c>
      <c r="D227" s="476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2" t="n">
        <v>41869</v>
      </c>
      <c r="I227" s="476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2" t="n">
        <v>41876</v>
      </c>
      <c r="D228" s="476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2" t="n">
        <v>41876</v>
      </c>
      <c r="I228" s="476" t="n">
        <v>65.31999999999999</v>
      </c>
      <c r="J228" s="127" t="inlineStr">
        <is>
          <t>បានបង់</t>
        </is>
      </c>
    </row>
    <row r="229" ht="18" customHeight="1" s="58">
      <c r="A229" s="315" t="inlineStr">
        <is>
          <t>Total 08/2014</t>
        </is>
      </c>
      <c r="B229" s="431" t="n"/>
      <c r="C229" s="411" t="n"/>
      <c r="D229" s="476">
        <f>SUM(D225:D228)</f>
        <v/>
      </c>
      <c r="E229" s="126" t="n"/>
      <c r="F229" s="123" t="n"/>
      <c r="G229" s="141" t="n"/>
      <c r="H229" s="477" t="inlineStr">
        <is>
          <t>USD</t>
        </is>
      </c>
      <c r="I229" s="476">
        <f>SUM(I225:I228)</f>
        <v/>
      </c>
      <c r="J229" s="129" t="n"/>
    </row>
    <row r="230" ht="21.9" customHeight="1" s="58">
      <c r="A230" s="315" t="inlineStr">
        <is>
          <t>Total 08/2014</t>
        </is>
      </c>
      <c r="B230" s="431" t="n"/>
      <c r="C230" s="411" t="n"/>
      <c r="D230" s="476" t="n"/>
      <c r="E230" s="126" t="n"/>
      <c r="F230" s="123" t="n"/>
      <c r="G230" s="478" t="n">
        <v>4058</v>
      </c>
      <c r="H230" s="477" t="inlineStr">
        <is>
          <t>RIEL</t>
        </is>
      </c>
      <c r="I230" s="479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2" t="n">
        <v>41884</v>
      </c>
      <c r="D231" s="476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2" t="n">
        <v>41884</v>
      </c>
      <c r="I231" s="476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2" t="n">
        <v>41890</v>
      </c>
      <c r="D232" s="476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2" t="n">
        <v>41890</v>
      </c>
      <c r="I232" s="476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2" t="n">
        <v>41897</v>
      </c>
      <c r="D233" s="476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2" t="n">
        <v>41897</v>
      </c>
      <c r="I233" s="476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2" t="n">
        <v>41903</v>
      </c>
      <c r="D234" s="476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2" t="n">
        <v>41903</v>
      </c>
      <c r="I234" s="476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2" t="n">
        <v>41911</v>
      </c>
      <c r="D235" s="476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2" t="n">
        <v>41911</v>
      </c>
      <c r="I235" s="476" t="n">
        <v>136.72</v>
      </c>
      <c r="J235" s="127" t="inlineStr">
        <is>
          <t>បានបង់</t>
        </is>
      </c>
    </row>
    <row r="236" ht="18" customHeight="1" s="58">
      <c r="A236" s="315" t="inlineStr">
        <is>
          <t>Total 09/2014</t>
        </is>
      </c>
      <c r="B236" s="431" t="n"/>
      <c r="C236" s="411" t="n"/>
      <c r="D236" s="476">
        <f>SUM(D231:D235)</f>
        <v/>
      </c>
      <c r="E236" s="126" t="n"/>
      <c r="F236" s="123" t="n"/>
      <c r="G236" s="141" t="n"/>
      <c r="H236" s="477" t="inlineStr">
        <is>
          <t>USD</t>
        </is>
      </c>
      <c r="I236" s="476">
        <f>SUM(I231:I235)</f>
        <v/>
      </c>
      <c r="J236" s="129" t="n"/>
    </row>
    <row r="237" ht="21.9" customHeight="1" s="58">
      <c r="A237" s="315" t="inlineStr">
        <is>
          <t>Total 09/2014</t>
        </is>
      </c>
      <c r="B237" s="431" t="n"/>
      <c r="C237" s="411" t="n"/>
      <c r="D237" s="476" t="n"/>
      <c r="E237" s="126" t="n"/>
      <c r="F237" s="123" t="n"/>
      <c r="G237" s="478" t="n">
        <v>4076</v>
      </c>
      <c r="H237" s="477" t="inlineStr">
        <is>
          <t>RIEL</t>
        </is>
      </c>
      <c r="I237" s="479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2" t="n">
        <v>41918</v>
      </c>
      <c r="D238" s="476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2" t="n">
        <v>41918</v>
      </c>
      <c r="I238" s="476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2" t="n">
        <v>41925</v>
      </c>
      <c r="D239" s="476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2" t="n">
        <v>41925</v>
      </c>
      <c r="I239" s="476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2" t="n">
        <v>41932</v>
      </c>
      <c r="D240" s="476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2" t="n">
        <v>41932</v>
      </c>
      <c r="I240" s="476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2" t="n">
        <v>41939</v>
      </c>
      <c r="D241" s="476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2" t="n">
        <v>41939</v>
      </c>
      <c r="I241" s="476" t="n">
        <v>145.83</v>
      </c>
      <c r="J241" s="127" t="inlineStr">
        <is>
          <t>បានបង់</t>
        </is>
      </c>
    </row>
    <row r="242" ht="18" customHeight="1" s="58">
      <c r="A242" s="315" t="inlineStr">
        <is>
          <t>Total 10/2014</t>
        </is>
      </c>
      <c r="B242" s="431" t="n"/>
      <c r="C242" s="411" t="n"/>
      <c r="D242" s="476">
        <f>SUM(D238:D241)</f>
        <v/>
      </c>
      <c r="E242" s="126" t="n"/>
      <c r="F242" s="123" t="n"/>
      <c r="G242" s="141" t="n"/>
      <c r="H242" s="477" t="inlineStr">
        <is>
          <t>USD</t>
        </is>
      </c>
      <c r="I242" s="476">
        <f>SUM(I238:I241)</f>
        <v/>
      </c>
      <c r="J242" s="129" t="n"/>
    </row>
    <row r="243" ht="21.9" customHeight="1" s="58">
      <c r="A243" s="315" t="inlineStr">
        <is>
          <t>Total 10/2014</t>
        </is>
      </c>
      <c r="B243" s="431" t="n"/>
      <c r="C243" s="411" t="n"/>
      <c r="D243" s="476" t="n"/>
      <c r="E243" s="126" t="n"/>
      <c r="F243" s="123" t="n"/>
      <c r="G243" s="478" t="n">
        <v>4081</v>
      </c>
      <c r="H243" s="477" t="inlineStr">
        <is>
          <t>RIEL</t>
        </is>
      </c>
      <c r="I243" s="479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2" t="n">
        <v>41946</v>
      </c>
      <c r="D244" s="476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2" t="n">
        <v>41946</v>
      </c>
      <c r="I244" s="476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2" t="n">
        <v>41946</v>
      </c>
      <c r="D245" s="476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2" t="n">
        <v>41946</v>
      </c>
      <c r="I245" s="476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2" t="n">
        <v>41953</v>
      </c>
      <c r="D246" s="476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2" t="n">
        <v>41953</v>
      </c>
      <c r="I246" s="476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2" t="n">
        <v>41960</v>
      </c>
      <c r="D247" s="476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2" t="n">
        <v>41960</v>
      </c>
      <c r="I247" s="476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2" t="n">
        <v>41967</v>
      </c>
      <c r="D248" s="476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2" t="n">
        <v>41967</v>
      </c>
      <c r="I248" s="476" t="n">
        <v>24.9</v>
      </c>
      <c r="J248" s="127" t="inlineStr">
        <is>
          <t>បានបង់</t>
        </is>
      </c>
    </row>
    <row r="249" ht="18" customHeight="1" s="58">
      <c r="A249" s="315" t="inlineStr">
        <is>
          <t>Total 11/2014</t>
        </is>
      </c>
      <c r="B249" s="431" t="n"/>
      <c r="C249" s="411" t="n"/>
      <c r="D249" s="476">
        <f>SUM(D244:D248)</f>
        <v/>
      </c>
      <c r="E249" s="123" t="n"/>
      <c r="F249" s="141" t="n"/>
      <c r="G249" s="141" t="n"/>
      <c r="H249" s="477" t="inlineStr">
        <is>
          <t>USD</t>
        </is>
      </c>
      <c r="I249" s="476">
        <f>SUM(I244:I248)</f>
        <v/>
      </c>
      <c r="J249" s="129" t="n"/>
    </row>
    <row r="250" ht="21.9" customHeight="1" s="58">
      <c r="A250" s="315" t="inlineStr">
        <is>
          <t>Total 11/2014</t>
        </is>
      </c>
      <c r="B250" s="431" t="n"/>
      <c r="C250" s="411" t="n"/>
      <c r="D250" s="476" t="n"/>
      <c r="E250" s="123" t="n"/>
      <c r="F250" s="141" t="n"/>
      <c r="G250" s="478" t="n">
        <v>4068</v>
      </c>
      <c r="H250" s="477" t="inlineStr">
        <is>
          <t>RIEL</t>
        </is>
      </c>
      <c r="I250" s="479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2" t="n">
        <v>41974</v>
      </c>
      <c r="D251" s="476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2" t="n">
        <v>41974</v>
      </c>
      <c r="I251" s="476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2" t="n">
        <v>41979</v>
      </c>
      <c r="D252" s="476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2" t="n">
        <v>41979</v>
      </c>
      <c r="I252" s="476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2" t="n">
        <v>41988</v>
      </c>
      <c r="D253" s="476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2" t="n">
        <v>41988</v>
      </c>
      <c r="I253" s="476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2" t="n">
        <v>41995</v>
      </c>
      <c r="D254" s="476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2" t="n">
        <v>41995</v>
      </c>
      <c r="I254" s="476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2" t="n">
        <v>42002</v>
      </c>
      <c r="D255" s="476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2" t="n">
        <v>42002</v>
      </c>
      <c r="I255" s="476" t="n">
        <v>304.68</v>
      </c>
      <c r="J255" s="127" t="inlineStr">
        <is>
          <t>បានបង់</t>
        </is>
      </c>
    </row>
    <row r="256" ht="18" customHeight="1" s="58">
      <c r="A256" s="315" t="inlineStr">
        <is>
          <t>Total 12/2014</t>
        </is>
      </c>
      <c r="B256" s="431" t="n"/>
      <c r="C256" s="411" t="n"/>
      <c r="D256" s="476">
        <f>SUM(D251:D255)</f>
        <v/>
      </c>
      <c r="E256" s="126" t="n"/>
      <c r="F256" s="123" t="n"/>
      <c r="G256" s="141" t="n"/>
      <c r="H256" s="477" t="inlineStr">
        <is>
          <t>USD</t>
        </is>
      </c>
      <c r="I256" s="476">
        <f>SUM(I251:I255)</f>
        <v/>
      </c>
      <c r="J256" s="129" t="n"/>
    </row>
    <row r="257" ht="21.9" customHeight="1" s="58">
      <c r="A257" s="315" t="inlineStr">
        <is>
          <t>Total 12/2014</t>
        </is>
      </c>
      <c r="B257" s="431" t="n"/>
      <c r="C257" s="411" t="n"/>
      <c r="D257" s="476" t="n"/>
      <c r="E257" s="126" t="n"/>
      <c r="F257" s="123" t="n"/>
      <c r="G257" s="478" t="n">
        <v>4062</v>
      </c>
      <c r="H257" s="477" t="inlineStr">
        <is>
          <t>RIEL</t>
        </is>
      </c>
      <c r="I257" s="479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2" t="n">
        <v>42009</v>
      </c>
      <c r="D258" s="476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2" t="n">
        <v>42009</v>
      </c>
      <c r="I258" s="476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2" t="n">
        <v>42016</v>
      </c>
      <c r="D259" s="476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2" t="n">
        <v>42016</v>
      </c>
      <c r="I259" s="476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2" t="n">
        <v>42024</v>
      </c>
      <c r="D260" s="476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2" t="n">
        <v>42024</v>
      </c>
      <c r="I260" s="476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2" t="n">
        <v>42030</v>
      </c>
      <c r="D261" s="476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2" t="n">
        <v>42030</v>
      </c>
      <c r="I261" s="476" t="n">
        <v>614.58</v>
      </c>
      <c r="J261" s="127" t="inlineStr">
        <is>
          <t>បានបង់</t>
        </is>
      </c>
    </row>
    <row r="262" ht="18" customHeight="1" s="58">
      <c r="A262" s="315" t="inlineStr">
        <is>
          <t>Total 01/2015</t>
        </is>
      </c>
      <c r="B262" s="431" t="n"/>
      <c r="C262" s="411" t="n"/>
      <c r="D262" s="476">
        <f>SUM(D258:D261)</f>
        <v/>
      </c>
      <c r="E262" s="126" t="n"/>
      <c r="F262" s="123" t="n"/>
      <c r="G262" s="141" t="n"/>
      <c r="H262" s="477" t="inlineStr">
        <is>
          <t>USD</t>
        </is>
      </c>
      <c r="I262" s="476">
        <f>SUM(I258:I261)</f>
        <v/>
      </c>
      <c r="J262" s="129" t="n"/>
    </row>
    <row r="263" ht="21.9" customHeight="1" s="58">
      <c r="A263" s="315" t="inlineStr">
        <is>
          <t>Total 01/2015</t>
        </is>
      </c>
      <c r="B263" s="431" t="n"/>
      <c r="C263" s="411" t="n"/>
      <c r="D263" s="476" t="n"/>
      <c r="E263" s="126" t="n"/>
      <c r="F263" s="123" t="n"/>
      <c r="G263" s="478" t="n">
        <v>4066</v>
      </c>
      <c r="H263" s="477" t="inlineStr">
        <is>
          <t>RIEL</t>
        </is>
      </c>
      <c r="I263" s="479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2" t="n">
        <v>42037</v>
      </c>
      <c r="D264" s="476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2" t="n">
        <v>42037</v>
      </c>
      <c r="I264" s="476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2" t="n">
        <v>42044</v>
      </c>
      <c r="D265" s="476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2" t="n">
        <v>42044</v>
      </c>
      <c r="I265" s="476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2" t="n">
        <v>42051</v>
      </c>
      <c r="D266" s="476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2" t="n">
        <v>42051</v>
      </c>
      <c r="I266" s="476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3" t="n">
        <v>42059</v>
      </c>
      <c r="D267" s="484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3" t="n">
        <v>42059</v>
      </c>
      <c r="I267" s="484" t="n">
        <v>177.34</v>
      </c>
      <c r="J267" s="127" t="inlineStr">
        <is>
          <t>បានបង់</t>
        </is>
      </c>
    </row>
    <row r="268" ht="18" customHeight="1" s="58">
      <c r="A268" s="315" t="inlineStr">
        <is>
          <t>Total 02/2015</t>
        </is>
      </c>
      <c r="B268" s="431" t="n"/>
      <c r="C268" s="411" t="n"/>
      <c r="D268" s="484">
        <f>SUM(D264:D267)</f>
        <v/>
      </c>
      <c r="E268" s="126" t="n"/>
      <c r="F268" s="123" t="n"/>
      <c r="G268" s="142" t="n"/>
      <c r="H268" s="477" t="inlineStr">
        <is>
          <t>USD</t>
        </is>
      </c>
      <c r="I268" s="484">
        <f>SUM(I264:I267)</f>
        <v/>
      </c>
      <c r="J268" s="479" t="n"/>
    </row>
    <row r="269" ht="21.9" customHeight="1" s="58">
      <c r="A269" s="315" t="inlineStr">
        <is>
          <t>Total 02/2015</t>
        </is>
      </c>
      <c r="B269" s="431" t="n"/>
      <c r="C269" s="411" t="n"/>
      <c r="D269" s="484" t="n"/>
      <c r="E269" s="126" t="n"/>
      <c r="F269" s="123" t="n"/>
      <c r="G269" s="478" t="n">
        <v>4046</v>
      </c>
      <c r="H269" s="477" t="inlineStr">
        <is>
          <t>RIEL</t>
        </is>
      </c>
      <c r="I269" s="479">
        <f>I268*G269</f>
        <v/>
      </c>
      <c r="J269" s="145" t="n"/>
    </row>
    <row r="270" ht="23.4" customHeight="1" s="58">
      <c r="A270" s="315" t="inlineStr">
        <is>
          <t>TOTAL 7/2012-02/2015</t>
        </is>
      </c>
      <c r="B270" s="431" t="n"/>
      <c r="C270" s="411" t="n"/>
      <c r="D270" s="485" t="n"/>
      <c r="E270" s="486" t="n"/>
      <c r="F270" s="486" t="n"/>
      <c r="G270" s="487" t="n"/>
      <c r="H270" s="477" t="inlineStr">
        <is>
          <t>USD</t>
        </is>
      </c>
      <c r="I270" s="488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315" t="inlineStr">
        <is>
          <t>TOTAL 7/2012-02/2015</t>
        </is>
      </c>
      <c r="B271" s="431" t="n"/>
      <c r="C271" s="411" t="n"/>
      <c r="D271" s="485" t="n"/>
      <c r="E271" s="486" t="n"/>
      <c r="F271" s="486" t="n"/>
      <c r="G271" s="487" t="n"/>
      <c r="H271" s="477" t="inlineStr">
        <is>
          <t>RIEL</t>
        </is>
      </c>
      <c r="I271" s="489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340" t="inlineStr">
        <is>
          <t>ចំនួនវិក្កយបត្រៈ ១៩៨</t>
        </is>
      </c>
      <c r="B272" s="431" t="n"/>
      <c r="C272" s="411" t="n"/>
      <c r="D272" s="340" t="inlineStr">
        <is>
          <t>បានផ្ទៀងផ្ទាត់ហើយក្រុមហ៊ុនបានប្រកាសបង់</t>
        </is>
      </c>
      <c r="E272" s="431" t="n"/>
      <c r="F272" s="431" t="n"/>
      <c r="G272" s="431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340" t="inlineStr">
        <is>
          <t>ចំនួនវិក្កយបត្រៈ ៤.១៣៧</t>
        </is>
      </c>
      <c r="B273" s="431" t="n"/>
      <c r="C273" s="411" t="n"/>
      <c r="D273" s="490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31" t="n"/>
      <c r="F273" s="431" t="n"/>
      <c r="G273" s="431" t="n"/>
      <c r="H273" s="411" t="n"/>
      <c r="I273" s="491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5" t="n"/>
      <c r="C274" s="443" t="n"/>
      <c r="D274" s="153" t="inlineStr">
        <is>
          <t>សរុបទឹកប្រាក់នៅសល់ត្រូវបង្វិលសង</t>
        </is>
      </c>
      <c r="E274" s="431" t="n"/>
      <c r="F274" s="431" t="n"/>
      <c r="G274" s="431" t="n"/>
      <c r="H274" s="411" t="n"/>
      <c r="I274" s="491" t="n">
        <v>295697769</v>
      </c>
      <c r="J274" s="153" t="inlineStr">
        <is>
          <t>រៀល</t>
        </is>
      </c>
    </row>
    <row r="275" ht="25.2" customHeight="1" s="58">
      <c r="A275" s="492" t="n"/>
      <c r="C275" s="442" t="n"/>
      <c r="D275" s="153" t="inlineStr">
        <is>
          <t>សរុបទឹកប្រាក់ស្នើសុំបង្វិលសងតាមទម្រង់ អតប ២០០</t>
        </is>
      </c>
      <c r="E275" s="431" t="n"/>
      <c r="F275" s="431" t="n"/>
      <c r="G275" s="431" t="n"/>
      <c r="H275" s="411" t="n"/>
      <c r="I275" s="491" t="n">
        <v>297231546</v>
      </c>
      <c r="J275" s="153" t="inlineStr">
        <is>
          <t>រៀល</t>
        </is>
      </c>
    </row>
    <row r="276" ht="25.2" customHeight="1" s="58">
      <c r="A276" s="492" t="n"/>
      <c r="C276" s="442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31" t="n"/>
      <c r="F276" s="431" t="n"/>
      <c r="G276" s="431" t="n"/>
      <c r="H276" s="411" t="n"/>
      <c r="I276" s="491" t="n">
        <v>1533777</v>
      </c>
      <c r="J276" s="153" t="inlineStr">
        <is>
          <t>រៀល</t>
        </is>
      </c>
    </row>
    <row r="277" ht="25.2" customHeight="1" s="58">
      <c r="A277" s="452" t="n"/>
      <c r="B277" s="450" t="n"/>
      <c r="C277" s="451" t="n"/>
      <c r="D277" s="153" t="inlineStr">
        <is>
          <t>សរុបទឹកប្រាក់នៅសល់ត្រូវបង្វិលសង</t>
        </is>
      </c>
      <c r="E277" s="431" t="n"/>
      <c r="F277" s="431" t="n"/>
      <c r="G277" s="431" t="n"/>
      <c r="H277" s="411" t="n"/>
      <c r="I277" s="491" t="n">
        <v>295697769</v>
      </c>
      <c r="J277" s="153" t="inlineStr">
        <is>
          <t>រៀល</t>
        </is>
      </c>
    </row>
    <row r="278" ht="25.2" customHeight="1" s="58">
      <c r="H278" s="338" t="inlineStr">
        <is>
          <t>ធ្វើនៅរាជធានីភ្នំពេញ.ថ្ងៃទី១១ ខែធ្នូ ឆ្នាំ២០១៥</t>
        </is>
      </c>
      <c r="I278" s="445" t="n"/>
      <c r="J278" s="445" t="n"/>
    </row>
    <row r="279" ht="25.2" customHeight="1" s="58">
      <c r="H279" s="339" t="inlineStr">
        <is>
          <t>មន្ត្រីសវនកម្ម</t>
        </is>
      </c>
    </row>
    <row r="286" ht="25.2" customHeight="1" s="58">
      <c r="H286" s="339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77" t="inlineStr">
        <is>
          <t>តារាងឧបសម្ព័ន្ឋ</t>
        </is>
      </c>
    </row>
    <row r="2" ht="33.6" customHeight="1" s="58">
      <c r="A2" s="377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320" t="inlineStr">
        <is>
          <t>VAT TIN  : 1 0 0 0 5 2 9 6 7</t>
        </is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3" t="inlineStr">
        <is>
          <t>ល.រ</t>
        </is>
      </c>
      <c r="B5" s="367" t="inlineStr">
        <is>
          <t>ក្រុមហ៊ុនស្នើសុំបង្វិលសង</t>
        </is>
      </c>
      <c r="C5" s="445" t="n"/>
      <c r="D5" s="443" t="n"/>
      <c r="E5" s="365" t="inlineStr">
        <is>
          <t>អ្នកផ្គត់ផ្គង់</t>
        </is>
      </c>
      <c r="F5" s="431" t="n"/>
      <c r="G5" s="431" t="n"/>
      <c r="H5" s="431" t="n"/>
      <c r="I5" s="411" t="n"/>
      <c r="J5" s="374" t="inlineStr">
        <is>
          <t>ផ្សេងៗ</t>
        </is>
      </c>
    </row>
    <row r="6" ht="25.2" customHeight="1" s="58">
      <c r="A6" s="475" t="n"/>
      <c r="B6" s="369" t="inlineStr">
        <is>
          <t>វិក័យបត្រ័</t>
        </is>
      </c>
      <c r="C6" s="450" t="n"/>
      <c r="D6" s="451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50" t="n"/>
      <c r="I6" s="451" t="n"/>
      <c r="J6" s="475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51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2" t="n">
        <v>41842</v>
      </c>
      <c r="D8" s="476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2" t="n">
        <v>41842</v>
      </c>
      <c r="I8" s="476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2" t="n">
        <v>41842</v>
      </c>
      <c r="D9" s="476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2" t="n">
        <v>41842</v>
      </c>
      <c r="I9" s="476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2" t="n">
        <v>41842</v>
      </c>
      <c r="D10" s="476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2" t="n">
        <v>41842</v>
      </c>
      <c r="I10" s="476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2" t="n">
        <v>41849</v>
      </c>
      <c r="D11" s="476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2" t="n">
        <v>41849</v>
      </c>
      <c r="I11" s="476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2" t="n">
        <v>41856</v>
      </c>
      <c r="D12" s="476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2" t="n">
        <v>41856</v>
      </c>
      <c r="I12" s="476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2" t="n">
        <v>41856</v>
      </c>
      <c r="D13" s="476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2" t="n">
        <v>41856</v>
      </c>
      <c r="I13" s="476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2" t="n">
        <v>41864</v>
      </c>
      <c r="D14" s="476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2" t="n">
        <v>41864</v>
      </c>
      <c r="I14" s="476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2" t="n">
        <v>41882</v>
      </c>
      <c r="D15" s="476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2" t="n">
        <v>41882</v>
      </c>
      <c r="I15" s="476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2" t="n">
        <v>41882</v>
      </c>
      <c r="D16" s="476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2" t="n">
        <v>41882</v>
      </c>
      <c r="I16" s="476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2" t="n">
        <v>41892</v>
      </c>
      <c r="D17" s="476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2" t="n">
        <v>41892</v>
      </c>
      <c r="I17" s="476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2" t="n">
        <v>41892</v>
      </c>
      <c r="D18" s="476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2" t="n">
        <v>41892</v>
      </c>
      <c r="I18" s="476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2" t="n">
        <v>41898</v>
      </c>
      <c r="D19" s="476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2" t="n">
        <v>41898</v>
      </c>
      <c r="I19" s="476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2" t="n">
        <v>41908</v>
      </c>
      <c r="D20" s="476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2" t="n">
        <v>41908</v>
      </c>
      <c r="I20" s="476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2" t="n">
        <v>41912</v>
      </c>
      <c r="D21" s="476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2" t="n">
        <v>41912</v>
      </c>
      <c r="I21" s="476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2" t="n">
        <v>41912</v>
      </c>
      <c r="D22" s="476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2" t="n">
        <v>41912</v>
      </c>
      <c r="I22" s="476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2" t="n">
        <v>41912</v>
      </c>
      <c r="D23" s="476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2" t="n">
        <v>41912</v>
      </c>
      <c r="I23" s="476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2" t="n">
        <v>41919</v>
      </c>
      <c r="D24" s="476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2" t="n">
        <v>41919</v>
      </c>
      <c r="I24" s="476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2" t="n">
        <v>41928</v>
      </c>
      <c r="D25" s="476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2" t="n">
        <v>41928</v>
      </c>
      <c r="I25" s="476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2" t="n">
        <v>41939</v>
      </c>
      <c r="D26" s="476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2" t="n">
        <v>41939</v>
      </c>
      <c r="I26" s="476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2" t="n">
        <v>41946</v>
      </c>
      <c r="D27" s="476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2" t="n">
        <v>41946</v>
      </c>
      <c r="I27" s="476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2" t="n">
        <v>41956</v>
      </c>
      <c r="D28" s="476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2" t="n">
        <v>41956</v>
      </c>
      <c r="I28" s="476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2" t="n">
        <v>41967</v>
      </c>
      <c r="D29" s="476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2" t="n">
        <v>41967</v>
      </c>
      <c r="I29" s="476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2" t="n">
        <v>41973</v>
      </c>
      <c r="D30" s="476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2" t="n">
        <v>41973</v>
      </c>
      <c r="I30" s="476" t="n">
        <v>36.35</v>
      </c>
      <c r="J30" s="482" t="n"/>
      <c r="K30" s="476" t="n"/>
    </row>
    <row r="31" ht="18" customHeight="1" s="58">
      <c r="A31" s="131" t="n">
        <v>24</v>
      </c>
      <c r="B31" s="141" t="inlineStr">
        <is>
          <t>12-0222</t>
        </is>
      </c>
      <c r="C31" s="482" t="n">
        <v>41988</v>
      </c>
      <c r="D31" s="476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2" t="n">
        <v>41988</v>
      </c>
      <c r="I31" s="476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2" t="n">
        <v>41995</v>
      </c>
      <c r="D32" s="476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2" t="n">
        <v>41995</v>
      </c>
      <c r="I32" s="476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2" t="n">
        <v>42003</v>
      </c>
      <c r="D33" s="476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2" t="n">
        <v>42003</v>
      </c>
      <c r="I33" s="476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2" t="n">
        <v>42009</v>
      </c>
      <c r="D34" s="476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2" t="n">
        <v>42009</v>
      </c>
      <c r="I34" s="476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2" t="n">
        <v>42016</v>
      </c>
      <c r="D35" s="476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2" t="n">
        <v>42016</v>
      </c>
      <c r="I35" s="476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2" t="n">
        <v>42024</v>
      </c>
      <c r="D36" s="476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2" t="n">
        <v>42024</v>
      </c>
      <c r="I36" s="476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2" t="n">
        <v>42031</v>
      </c>
      <c r="D37" s="476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2" t="n">
        <v>42031</v>
      </c>
      <c r="I37" s="476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2" t="n">
        <v>42040</v>
      </c>
      <c r="D38" s="476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2" t="n">
        <v>42040</v>
      </c>
      <c r="I38" s="476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2" t="n">
        <v>42045</v>
      </c>
      <c r="D39" s="476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2" t="n">
        <v>42045</v>
      </c>
      <c r="I39" s="476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2" t="n">
        <v>42059</v>
      </c>
      <c r="D40" s="476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2" t="n">
        <v>42059</v>
      </c>
      <c r="I40" s="476" t="n">
        <v>102.92</v>
      </c>
      <c r="J40" s="156" t="n"/>
    </row>
    <row r="41" ht="24" customHeight="1" s="58">
      <c r="A41" s="494" t="inlineStr">
        <is>
          <t>TOTAL 7/2012-02/2015</t>
        </is>
      </c>
      <c r="B41" s="411" t="n"/>
      <c r="C41" s="495" t="n"/>
      <c r="D41" s="485">
        <f>SUM(D8:D40)</f>
        <v/>
      </c>
      <c r="E41" s="486" t="n"/>
      <c r="F41" s="486" t="n"/>
      <c r="G41" s="487" t="n"/>
      <c r="H41" s="495" t="n"/>
      <c r="I41" s="485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0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78" t="inlineStr">
        <is>
          <t>តារាងឧបសម្ព័ន្ឋ</t>
        </is>
      </c>
      <c r="J1" s="425" t="n"/>
    </row>
    <row r="2" ht="33.6" customHeight="1" s="58">
      <c r="A2" s="378" t="inlineStr">
        <is>
          <t>តារាងប្រៀធៀបវិក្ក័យប័ត្រស្នើសុំបង្វិលសងអាករលើតំលៃបន្ថែម  ( Cross checking )</t>
        </is>
      </c>
      <c r="J2" s="425" t="n"/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320" t="inlineStr">
        <is>
          <t>VAT TIN  : 1 0 0 0 5 2 9 6 7</t>
        </is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3" t="inlineStr">
        <is>
          <t>ល.រ</t>
        </is>
      </c>
      <c r="B5" s="367" t="inlineStr">
        <is>
          <t>ក្រុមហ៊ុនស្នើសុំបង្វិលសង</t>
        </is>
      </c>
      <c r="C5" s="445" t="n"/>
      <c r="D5" s="443" t="n"/>
      <c r="E5" s="365" t="inlineStr">
        <is>
          <t>អ្នកផ្គត់ផ្គង់</t>
        </is>
      </c>
      <c r="F5" s="431" t="n"/>
      <c r="G5" s="431" t="n"/>
      <c r="H5" s="431" t="n"/>
      <c r="I5" s="411" t="n"/>
      <c r="J5" s="496" t="inlineStr">
        <is>
          <t>ផ្សេងៗ</t>
        </is>
      </c>
    </row>
    <row r="6" ht="25.2" customHeight="1" s="58">
      <c r="A6" s="475" t="n"/>
      <c r="B6" s="369" t="inlineStr">
        <is>
          <t>វិក័យបត្រ័</t>
        </is>
      </c>
      <c r="C6" s="450" t="n"/>
      <c r="D6" s="451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50" t="n"/>
      <c r="I6" s="451" t="n"/>
      <c r="J6" s="497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51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29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6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6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6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6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6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6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6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6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6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6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6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6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6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6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6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6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6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6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6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6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6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6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6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6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6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6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6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6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6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6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6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6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6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6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6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6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6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6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6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6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6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6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6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6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6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6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6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6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6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6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6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6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6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6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6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6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6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6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6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6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6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6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6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6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6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6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6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6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6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6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6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6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6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6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6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6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6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6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6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6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6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6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0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0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0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0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0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0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0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0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0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0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0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0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0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0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0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0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0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0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0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0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0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0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0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0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0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0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0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0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0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0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0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0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0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0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0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0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0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0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0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0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0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0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0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0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0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0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0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0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0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0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0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0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0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0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0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0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0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0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0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0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0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0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0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0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0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0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0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0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0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0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0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0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0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0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0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0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0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0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0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0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0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0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0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0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0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0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0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0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0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0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0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0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0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0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0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0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0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0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0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0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0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0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0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0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0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0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0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0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0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0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0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0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0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0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0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0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0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0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0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0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0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0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0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0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0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0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0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0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0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0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0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0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0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0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0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0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0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0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0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0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0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0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0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0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0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0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0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0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0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0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0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0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0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0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0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0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0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0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0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0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0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0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0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0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0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0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0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0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0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0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0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0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0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0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0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0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0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0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0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0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0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0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0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0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0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0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0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0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0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0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0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0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0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0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0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0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0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0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0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0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0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0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0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0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0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0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0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0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0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0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0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0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0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0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0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0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0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0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0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0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0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0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0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0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0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0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0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0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0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0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0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0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0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0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0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0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0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0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0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0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0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0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0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0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0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0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0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0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0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0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0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0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0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0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0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0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0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0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0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0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0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0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0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0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0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0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0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0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0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0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0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0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0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0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0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0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0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0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0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0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0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0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0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0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0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0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0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0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0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0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0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0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0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0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0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0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0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0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0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0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0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0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0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0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0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0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0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0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0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0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0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0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0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0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0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0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0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0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0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0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0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0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0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0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0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0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0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0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0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0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0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0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0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0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0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0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0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0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0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0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0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0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0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0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0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0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0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0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0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0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0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0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0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0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0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0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0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0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0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0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0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0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0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0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0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0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0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0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0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0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0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0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0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0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0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0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0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0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0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0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0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0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0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0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0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0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0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0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0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0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0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0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0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0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0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0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0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0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0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0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0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0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2" t="n">
        <v>41646</v>
      </c>
      <c r="D250" s="476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2" t="n">
        <v>41646</v>
      </c>
      <c r="I250" s="476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2" t="n">
        <v>41646</v>
      </c>
      <c r="D251" s="476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2" t="n">
        <v>41646</v>
      </c>
      <c r="I251" s="476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2" t="n">
        <v>41653</v>
      </c>
      <c r="D252" s="476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2" t="n">
        <v>41653</v>
      </c>
      <c r="I252" s="476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2" t="n">
        <v>41653</v>
      </c>
      <c r="D253" s="476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2" t="n">
        <v>41653</v>
      </c>
      <c r="I253" s="476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2" t="n">
        <v>41653</v>
      </c>
      <c r="D254" s="476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2" t="n">
        <v>41653</v>
      </c>
      <c r="I254" s="476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2" t="n">
        <v>41653</v>
      </c>
      <c r="D255" s="476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2" t="n">
        <v>41653</v>
      </c>
      <c r="I255" s="476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2" t="n">
        <v>41654</v>
      </c>
      <c r="D256" s="476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2" t="n">
        <v>41654</v>
      </c>
      <c r="I256" s="476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2" t="n">
        <v>41654</v>
      </c>
      <c r="D257" s="476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2" t="n">
        <v>41654</v>
      </c>
      <c r="I257" s="476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2" t="n">
        <v>41660</v>
      </c>
      <c r="D258" s="476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2" t="n">
        <v>41660</v>
      </c>
      <c r="I258" s="476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2" t="n">
        <v>41660</v>
      </c>
      <c r="D259" s="476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2" t="n">
        <v>41660</v>
      </c>
      <c r="I259" s="476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2" t="n">
        <v>41660</v>
      </c>
      <c r="D260" s="476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2" t="n">
        <v>41660</v>
      </c>
      <c r="I260" s="476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2" t="n">
        <v>41660</v>
      </c>
      <c r="D261" s="476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2" t="n">
        <v>41660</v>
      </c>
      <c r="I261" s="476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2" t="n">
        <v>41660</v>
      </c>
      <c r="D262" s="476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2" t="n">
        <v>41660</v>
      </c>
      <c r="I262" s="476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2" t="n">
        <v>41660</v>
      </c>
      <c r="D263" s="476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2" t="n">
        <v>41660</v>
      </c>
      <c r="I263" s="476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2" t="n">
        <v>21</v>
      </c>
      <c r="D264" s="476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2" t="n">
        <v>21</v>
      </c>
      <c r="I264" s="476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2" t="n">
        <v>41666</v>
      </c>
      <c r="D265" s="476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2" t="n">
        <v>41666</v>
      </c>
      <c r="I265" s="476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2" t="n">
        <v>41668</v>
      </c>
      <c r="D266" s="476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2" t="n">
        <v>41668</v>
      </c>
      <c r="I266" s="476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2" t="n">
        <v>41674</v>
      </c>
      <c r="D267" s="476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2" t="n">
        <v>41674</v>
      </c>
      <c r="I267" s="476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2" t="n">
        <v>41674</v>
      </c>
      <c r="D268" s="476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2" t="n">
        <v>41674</v>
      </c>
      <c r="I268" s="476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2" t="n">
        <v>41674</v>
      </c>
      <c r="D269" s="476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2" t="n">
        <v>41674</v>
      </c>
      <c r="I269" s="476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2" t="n">
        <v>41674</v>
      </c>
      <c r="D270" s="476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2" t="n">
        <v>41674</v>
      </c>
      <c r="I270" s="476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2" t="n">
        <v>41674</v>
      </c>
      <c r="D271" s="476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2" t="n">
        <v>41674</v>
      </c>
      <c r="I271" s="476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2" t="n">
        <v>41681</v>
      </c>
      <c r="D272" s="476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2" t="n">
        <v>41681</v>
      </c>
      <c r="I272" s="476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2" t="n">
        <v>41681</v>
      </c>
      <c r="D273" s="476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2" t="n">
        <v>41681</v>
      </c>
      <c r="I273" s="476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2" t="n">
        <v>41681</v>
      </c>
      <c r="D274" s="476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2" t="n">
        <v>41681</v>
      </c>
      <c r="I274" s="476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2" t="n">
        <v>41687</v>
      </c>
      <c r="D275" s="476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2" t="n">
        <v>41687</v>
      </c>
      <c r="I275" s="476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2" t="n">
        <v>41687</v>
      </c>
      <c r="D276" s="476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2" t="n">
        <v>41687</v>
      </c>
      <c r="I276" s="476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2" t="n">
        <v>41688</v>
      </c>
      <c r="D277" s="476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2" t="n">
        <v>41688</v>
      </c>
      <c r="I277" s="476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2" t="n">
        <v>41688</v>
      </c>
      <c r="D278" s="476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2" t="n">
        <v>41688</v>
      </c>
      <c r="I278" s="476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2" t="n">
        <v>41688</v>
      </c>
      <c r="D279" s="476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2" t="n">
        <v>41688</v>
      </c>
      <c r="I279" s="476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2" t="n">
        <v>41695</v>
      </c>
      <c r="D280" s="476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2" t="n">
        <v>41695</v>
      </c>
      <c r="I280" s="476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2" t="n">
        <v>41695</v>
      </c>
      <c r="D281" s="476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2" t="n">
        <v>41695</v>
      </c>
      <c r="I281" s="476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2" t="n">
        <v>41695</v>
      </c>
      <c r="D282" s="476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2" t="n">
        <v>41695</v>
      </c>
      <c r="I282" s="476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2" t="n">
        <v>41702</v>
      </c>
      <c r="D283" s="476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2" t="n">
        <v>41702</v>
      </c>
      <c r="I283" s="476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2" t="n">
        <v>41709</v>
      </c>
      <c r="D284" s="476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2" t="n">
        <v>41709</v>
      </c>
      <c r="I284" s="476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2" t="n">
        <v>41710</v>
      </c>
      <c r="D285" s="476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2" t="n">
        <v>41710</v>
      </c>
      <c r="I285" s="476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2" t="n">
        <v>41710</v>
      </c>
      <c r="D286" s="476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2" t="n">
        <v>41710</v>
      </c>
      <c r="I286" s="476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2" t="n">
        <v>41710</v>
      </c>
      <c r="D287" s="498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2" t="n">
        <v>41710</v>
      </c>
      <c r="I287" s="498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2" t="n">
        <v>41710</v>
      </c>
      <c r="D288" s="476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2" t="n">
        <v>41710</v>
      </c>
      <c r="I288" s="476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2" t="n">
        <v>41710</v>
      </c>
      <c r="D289" s="476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2" t="n">
        <v>41710</v>
      </c>
      <c r="I289" s="476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2" t="n">
        <v>41710</v>
      </c>
      <c r="D290" s="476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2" t="n">
        <v>41710</v>
      </c>
      <c r="I290" s="476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2" t="n">
        <v>41710</v>
      </c>
      <c r="D291" s="476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2" t="n">
        <v>41710</v>
      </c>
      <c r="I291" s="476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2" t="n">
        <v>41716</v>
      </c>
      <c r="D292" s="476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2" t="n">
        <v>41716</v>
      </c>
      <c r="I292" s="476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2" t="n">
        <v>41716</v>
      </c>
      <c r="D293" s="476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2" t="n">
        <v>41716</v>
      </c>
      <c r="I293" s="476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2" t="n">
        <v>41716</v>
      </c>
      <c r="D294" s="476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2" t="n">
        <v>41716</v>
      </c>
      <c r="I294" s="476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2" t="n">
        <v>41716</v>
      </c>
      <c r="D295" s="476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2" t="n">
        <v>41716</v>
      </c>
      <c r="I295" s="476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2" t="n">
        <v>41723</v>
      </c>
      <c r="D296" s="476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2" t="n">
        <v>41723</v>
      </c>
      <c r="I296" s="476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2" t="n">
        <v>41729</v>
      </c>
      <c r="D297" s="476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2" t="n">
        <v>41729</v>
      </c>
      <c r="I297" s="476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2" t="n">
        <v>41729</v>
      </c>
      <c r="D298" s="476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2" t="n">
        <v>41729</v>
      </c>
      <c r="I298" s="476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2" t="n">
        <v>41729</v>
      </c>
      <c r="D299" s="476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2" t="n">
        <v>41729</v>
      </c>
      <c r="I299" s="476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2" t="n">
        <v>41737</v>
      </c>
      <c r="D300" s="476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2" t="n">
        <v>41737</v>
      </c>
      <c r="I300" s="476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2" t="n">
        <v>41737</v>
      </c>
      <c r="D301" s="476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2" t="n">
        <v>41737</v>
      </c>
      <c r="I301" s="476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2" t="n">
        <v>41737</v>
      </c>
      <c r="D302" s="476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2" t="n">
        <v>41737</v>
      </c>
      <c r="I302" s="476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2" t="n">
        <v>41737</v>
      </c>
      <c r="D303" s="476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2" t="n">
        <v>41737</v>
      </c>
      <c r="I303" s="476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2" t="n">
        <v>41737</v>
      </c>
      <c r="D304" s="476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2" t="n">
        <v>41737</v>
      </c>
      <c r="I304" s="476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2" t="n">
        <v>41737</v>
      </c>
      <c r="D305" s="476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2" t="n">
        <v>41737</v>
      </c>
      <c r="I305" s="476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2" t="n">
        <v>41746</v>
      </c>
      <c r="D306" s="476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2" t="n">
        <v>41746</v>
      </c>
      <c r="I306" s="476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2" t="n">
        <v>41746</v>
      </c>
      <c r="D307" s="476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2" t="n">
        <v>41746</v>
      </c>
      <c r="I307" s="476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2" t="n">
        <v>41746</v>
      </c>
      <c r="D308" s="476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2" t="n">
        <v>41746</v>
      </c>
      <c r="I308" s="476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2" t="n">
        <v>41746</v>
      </c>
      <c r="D309" s="476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2" t="n">
        <v>41746</v>
      </c>
      <c r="I309" s="476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2" t="n">
        <v>41746</v>
      </c>
      <c r="D310" s="476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2" t="n">
        <v>41746</v>
      </c>
      <c r="I310" s="476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2" t="n">
        <v>41746</v>
      </c>
      <c r="D311" s="476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2" t="n">
        <v>41746</v>
      </c>
      <c r="I311" s="476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2" t="n">
        <v>41750</v>
      </c>
      <c r="D312" s="476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2" t="n">
        <v>41750</v>
      </c>
      <c r="I312" s="476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2" t="n">
        <v>41750</v>
      </c>
      <c r="D313" s="476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2" t="n">
        <v>41750</v>
      </c>
      <c r="I313" s="476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2" t="n">
        <v>41750</v>
      </c>
      <c r="D314" s="476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2" t="n">
        <v>41750</v>
      </c>
      <c r="I314" s="476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2" t="n">
        <v>41750</v>
      </c>
      <c r="D315" s="476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2" t="n">
        <v>41750</v>
      </c>
      <c r="I315" s="476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2" t="n">
        <v>41757</v>
      </c>
      <c r="D316" s="476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2" t="n">
        <v>41757</v>
      </c>
      <c r="I316" s="476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2" t="n">
        <v>41757</v>
      </c>
      <c r="D317" s="476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2" t="n">
        <v>41757</v>
      </c>
      <c r="I317" s="476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2" t="n">
        <v>41757</v>
      </c>
      <c r="D318" s="476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2" t="n">
        <v>41757</v>
      </c>
      <c r="I318" s="476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2" t="n">
        <v>41759</v>
      </c>
      <c r="D319" s="476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2" t="n">
        <v>41759</v>
      </c>
      <c r="I319" s="476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2" t="n">
        <v>41765</v>
      </c>
      <c r="D320" s="476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2" t="n">
        <v>41765</v>
      </c>
      <c r="I320" s="476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2" t="n">
        <v>41765</v>
      </c>
      <c r="D321" s="476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2" t="n">
        <v>41765</v>
      </c>
      <c r="I321" s="476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2" t="n">
        <v>41765</v>
      </c>
      <c r="D322" s="476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2" t="n">
        <v>41765</v>
      </c>
      <c r="I322" s="476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2" t="n">
        <v>41766</v>
      </c>
      <c r="D323" s="476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2" t="n">
        <v>41766</v>
      </c>
      <c r="I323" s="476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2" t="n">
        <v>41771</v>
      </c>
      <c r="D324" s="476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2" t="n">
        <v>41771</v>
      </c>
      <c r="I324" s="476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2" t="n">
        <v>41771</v>
      </c>
      <c r="D325" s="476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2" t="n">
        <v>41771</v>
      </c>
      <c r="I325" s="476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2" t="n">
        <v>41772</v>
      </c>
      <c r="D326" s="476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2" t="n">
        <v>41772</v>
      </c>
      <c r="I326" s="476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2" t="n">
        <v>41772</v>
      </c>
      <c r="D327" s="476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2" t="n">
        <v>41772</v>
      </c>
      <c r="I327" s="476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2" t="n">
        <v>41778</v>
      </c>
      <c r="D328" s="476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2" t="n">
        <v>41778</v>
      </c>
      <c r="I328" s="476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2" t="n">
        <v>41779</v>
      </c>
      <c r="D329" s="476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2" t="n">
        <v>41779</v>
      </c>
      <c r="I329" s="476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2" t="n">
        <v>41779</v>
      </c>
      <c r="D330" s="476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2" t="n">
        <v>41779</v>
      </c>
      <c r="I330" s="476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2" t="n">
        <v>41786</v>
      </c>
      <c r="D331" s="476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2" t="n">
        <v>41786</v>
      </c>
      <c r="I331" s="476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2" t="n">
        <v>41793</v>
      </c>
      <c r="D332" s="476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2" t="n">
        <v>41793</v>
      </c>
      <c r="I332" s="476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2" t="n">
        <v>41793</v>
      </c>
      <c r="D333" s="476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2" t="n">
        <v>41793</v>
      </c>
      <c r="I333" s="476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2" t="n">
        <v>41793</v>
      </c>
      <c r="D334" s="476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2" t="n">
        <v>41793</v>
      </c>
      <c r="I334" s="476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2" t="n">
        <v>41799</v>
      </c>
      <c r="D335" s="476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2" t="n">
        <v>41799</v>
      </c>
      <c r="I335" s="476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2" t="n">
        <v>41799</v>
      </c>
      <c r="D336" s="476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2" t="n">
        <v>41799</v>
      </c>
      <c r="I336" s="476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2" t="n">
        <v>41800</v>
      </c>
      <c r="D337" s="476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2" t="n">
        <v>41800</v>
      </c>
      <c r="I337" s="476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2" t="n">
        <v>41800</v>
      </c>
      <c r="D338" s="476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2" t="n">
        <v>41800</v>
      </c>
      <c r="I338" s="476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2" t="n">
        <v>41800</v>
      </c>
      <c r="D339" s="476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2" t="n">
        <v>41800</v>
      </c>
      <c r="I339" s="476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2" t="n">
        <v>41800</v>
      </c>
      <c r="D340" s="476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2" t="n">
        <v>41800</v>
      </c>
      <c r="I340" s="476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2" t="n">
        <v>41800</v>
      </c>
      <c r="D341" s="476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2" t="n">
        <v>41800</v>
      </c>
      <c r="I341" s="476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2" t="n">
        <v>41806</v>
      </c>
      <c r="D342" s="476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2" t="n">
        <v>41806</v>
      </c>
      <c r="I342" s="476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2" t="n">
        <v>41806</v>
      </c>
      <c r="D343" s="476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2" t="n">
        <v>41806</v>
      </c>
      <c r="I343" s="476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2" t="n">
        <v>41807</v>
      </c>
      <c r="D344" s="476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2" t="n">
        <v>41807</v>
      </c>
      <c r="I344" s="476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2" t="n">
        <v>41807</v>
      </c>
      <c r="D345" s="476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2" t="n">
        <v>41807</v>
      </c>
      <c r="I345" s="476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2" t="n">
        <v>41807</v>
      </c>
      <c r="D346" s="476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2" t="n">
        <v>41807</v>
      </c>
      <c r="I346" s="476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2" t="n">
        <v>41807</v>
      </c>
      <c r="D347" s="476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2" t="n">
        <v>41807</v>
      </c>
      <c r="I347" s="476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2" t="n">
        <v>41809</v>
      </c>
      <c r="D348" s="476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2" t="n">
        <v>41809</v>
      </c>
      <c r="I348" s="476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2" t="n">
        <v>41810</v>
      </c>
      <c r="D349" s="476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2" t="n">
        <v>41810</v>
      </c>
      <c r="I349" s="476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2" t="n">
        <v>41813</v>
      </c>
      <c r="D350" s="476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2" t="n">
        <v>41813</v>
      </c>
      <c r="I350" s="476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2" t="n">
        <v>41814</v>
      </c>
      <c r="D351" s="476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2" t="n">
        <v>41814</v>
      </c>
      <c r="I351" s="476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2" t="n">
        <v>41820</v>
      </c>
      <c r="D352" s="476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2" t="n">
        <v>41820</v>
      </c>
      <c r="I352" s="476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2" t="n">
        <v>41820</v>
      </c>
      <c r="D353" s="476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2" t="n">
        <v>41820</v>
      </c>
      <c r="I353" s="476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2" t="n">
        <v>41828</v>
      </c>
      <c r="D354" s="476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2" t="n">
        <v>41828</v>
      </c>
      <c r="I354" s="476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2" t="n">
        <v>41828</v>
      </c>
      <c r="D355" s="476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2" t="n">
        <v>41828</v>
      </c>
      <c r="I355" s="476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2" t="n">
        <v>41828</v>
      </c>
      <c r="D356" s="476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2" t="n">
        <v>41828</v>
      </c>
      <c r="I356" s="476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2" t="n">
        <v>41835</v>
      </c>
      <c r="D357" s="476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2" t="n">
        <v>41835</v>
      </c>
      <c r="I357" s="476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2" t="n">
        <v>41835</v>
      </c>
      <c r="D358" s="476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2" t="n">
        <v>41835</v>
      </c>
      <c r="I358" s="476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2" t="n">
        <v>41835</v>
      </c>
      <c r="D359" s="476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2" t="n">
        <v>41835</v>
      </c>
      <c r="I359" s="476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2" t="n">
        <v>41835</v>
      </c>
      <c r="D360" s="476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2" t="n">
        <v>41835</v>
      </c>
      <c r="I360" s="476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2" t="n">
        <v>41837</v>
      </c>
      <c r="D361" s="476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2" t="n">
        <v>41837</v>
      </c>
      <c r="I361" s="476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2" t="n">
        <v>41837</v>
      </c>
      <c r="D362" s="476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2" t="n">
        <v>41837</v>
      </c>
      <c r="I362" s="476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2" t="n">
        <v>41842</v>
      </c>
      <c r="D363" s="476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2" t="n">
        <v>41842</v>
      </c>
      <c r="I363" s="476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2" t="n">
        <v>41848</v>
      </c>
      <c r="D364" s="476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2" t="n">
        <v>41848</v>
      </c>
      <c r="I364" s="476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2" t="n">
        <v>41765</v>
      </c>
      <c r="D365" s="476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2" t="n">
        <v>41765</v>
      </c>
      <c r="I365" s="476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2" t="n">
        <v>41765</v>
      </c>
      <c r="D366" s="476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2" t="n">
        <v>41765</v>
      </c>
      <c r="I366" s="476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2" t="n">
        <v>41765</v>
      </c>
      <c r="D367" s="476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2" t="n">
        <v>41765</v>
      </c>
      <c r="I367" s="476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2" t="n">
        <v>41766</v>
      </c>
      <c r="D368" s="476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2" t="n">
        <v>41766</v>
      </c>
      <c r="I368" s="476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2" t="n">
        <v>41856</v>
      </c>
      <c r="D369" s="476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2" t="n">
        <v>41856</v>
      </c>
      <c r="I369" s="476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2" t="n">
        <v>41856</v>
      </c>
      <c r="D370" s="476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2" t="n">
        <v>41856</v>
      </c>
      <c r="I370" s="476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2" t="n">
        <v>41856</v>
      </c>
      <c r="D371" s="476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2" t="n">
        <v>41856</v>
      </c>
      <c r="I371" s="476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2" t="n">
        <v>41856</v>
      </c>
      <c r="D372" s="476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2" t="n">
        <v>41856</v>
      </c>
      <c r="I372" s="476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2" t="n">
        <v>41856</v>
      </c>
      <c r="D373" s="476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2" t="n">
        <v>41856</v>
      </c>
      <c r="I373" s="476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2" t="n">
        <v>41858</v>
      </c>
      <c r="D374" s="476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2" t="n">
        <v>41858</v>
      </c>
      <c r="I374" s="476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2" t="n">
        <v>41862</v>
      </c>
      <c r="D375" s="476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2" t="n">
        <v>41862</v>
      </c>
      <c r="I375" s="476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2" t="n">
        <v>41863</v>
      </c>
      <c r="D376" s="476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2" t="n">
        <v>41863</v>
      </c>
      <c r="I376" s="476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2" t="n">
        <v>41863</v>
      </c>
      <c r="D377" s="476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2" t="n">
        <v>41863</v>
      </c>
      <c r="I377" s="476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2" t="n">
        <v>41863</v>
      </c>
      <c r="D378" s="476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2" t="n">
        <v>41863</v>
      </c>
      <c r="I378" s="476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2" t="n">
        <v>41863</v>
      </c>
      <c r="D379" s="476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2" t="n">
        <v>41863</v>
      </c>
      <c r="I379" s="476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2" t="n">
        <v>41863</v>
      </c>
      <c r="D380" s="476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2" t="n">
        <v>41863</v>
      </c>
      <c r="I380" s="476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2" t="n">
        <v>41863</v>
      </c>
      <c r="D381" s="476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2" t="n">
        <v>41863</v>
      </c>
      <c r="I381" s="476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2" t="n">
        <v>41869</v>
      </c>
      <c r="D382" s="476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2" t="n">
        <v>41869</v>
      </c>
      <c r="I382" s="476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2" t="n">
        <v>41869</v>
      </c>
      <c r="D383" s="476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2" t="n">
        <v>41869</v>
      </c>
      <c r="I383" s="476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2" t="n">
        <v>41876</v>
      </c>
      <c r="D384" s="476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2" t="n">
        <v>41876</v>
      </c>
      <c r="I384" s="476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2" t="n">
        <v>41876</v>
      </c>
      <c r="D385" s="476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2" t="n">
        <v>41876</v>
      </c>
      <c r="I385" s="476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2" t="n">
        <v>41876</v>
      </c>
      <c r="D386" s="476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2" t="n">
        <v>41876</v>
      </c>
      <c r="I386" s="476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2" t="n">
        <v>41876</v>
      </c>
      <c r="D387" s="476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2" t="n">
        <v>41876</v>
      </c>
      <c r="I387" s="476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2" t="n">
        <v>41877</v>
      </c>
      <c r="D388" s="476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2" t="n">
        <v>41877</v>
      </c>
      <c r="I388" s="476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2" t="n">
        <v>41877</v>
      </c>
      <c r="D389" s="476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2" t="n">
        <v>41877</v>
      </c>
      <c r="I389" s="476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2" t="n">
        <v>41881</v>
      </c>
      <c r="D390" s="476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2" t="n">
        <v>41881</v>
      </c>
      <c r="I390" s="476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2" t="n">
        <v>41881</v>
      </c>
      <c r="D391" s="476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2" t="n">
        <v>41881</v>
      </c>
      <c r="I391" s="476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2" t="n">
        <v>41881</v>
      </c>
      <c r="D392" s="476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2" t="n">
        <v>41881</v>
      </c>
      <c r="I392" s="476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2" t="n">
        <v>41881</v>
      </c>
      <c r="D393" s="476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2" t="n">
        <v>41881</v>
      </c>
      <c r="I393" s="476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2" t="n">
        <v>41882</v>
      </c>
      <c r="D394" s="476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2" t="n">
        <v>41882</v>
      </c>
      <c r="I394" s="476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2" t="n">
        <v>41882</v>
      </c>
      <c r="D395" s="476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2" t="n">
        <v>41882</v>
      </c>
      <c r="I395" s="476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2" t="n">
        <v>41890</v>
      </c>
      <c r="D396" s="476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2" t="n">
        <v>41890</v>
      </c>
      <c r="I396" s="476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2" t="n">
        <v>41891</v>
      </c>
      <c r="D397" s="476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2" t="n">
        <v>41891</v>
      </c>
      <c r="I397" s="476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2" t="n">
        <v>41891</v>
      </c>
      <c r="D398" s="476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2" t="n">
        <v>41891</v>
      </c>
      <c r="I398" s="476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2" t="n">
        <v>41891</v>
      </c>
      <c r="D399" s="476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2" t="n">
        <v>41891</v>
      </c>
      <c r="I399" s="476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2" t="n">
        <v>41891</v>
      </c>
      <c r="D400" s="476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2" t="n">
        <v>41891</v>
      </c>
      <c r="I400" s="476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2" t="n">
        <v>41891</v>
      </c>
      <c r="D401" s="476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2" t="n">
        <v>41891</v>
      </c>
      <c r="I401" s="476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2" t="n">
        <v>41896</v>
      </c>
      <c r="D402" s="476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2" t="n">
        <v>41896</v>
      </c>
      <c r="I402" s="476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2" t="n">
        <v>41897</v>
      </c>
      <c r="D403" s="476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2" t="n">
        <v>41897</v>
      </c>
      <c r="I403" s="476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2" t="n">
        <v>41898</v>
      </c>
      <c r="D404" s="476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2" t="n">
        <v>41898</v>
      </c>
      <c r="I404" s="476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2" t="n">
        <v>41898</v>
      </c>
      <c r="D405" s="476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2" t="n">
        <v>41898</v>
      </c>
      <c r="I405" s="476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2" t="n">
        <v>41898</v>
      </c>
      <c r="D406" s="476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2" t="n">
        <v>41898</v>
      </c>
      <c r="I406" s="476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2" t="n">
        <v>41898</v>
      </c>
      <c r="D407" s="476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2" t="n">
        <v>41898</v>
      </c>
      <c r="I407" s="476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2" t="n">
        <v>41898</v>
      </c>
      <c r="D408" s="476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2" t="n">
        <v>41898</v>
      </c>
      <c r="I408" s="476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2" t="n">
        <v>41899</v>
      </c>
      <c r="D409" s="476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2" t="n">
        <v>41899</v>
      </c>
      <c r="I409" s="476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2" t="n">
        <v>41907</v>
      </c>
      <c r="D410" s="476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2" t="n">
        <v>41907</v>
      </c>
      <c r="I410" s="476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2" t="n">
        <v>41911</v>
      </c>
      <c r="D411" s="476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2" t="n">
        <v>41911</v>
      </c>
      <c r="I411" s="476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2" t="n">
        <v>41912</v>
      </c>
      <c r="D412" s="476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2" t="n">
        <v>41912</v>
      </c>
      <c r="I412" s="476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2" t="n">
        <v>41912</v>
      </c>
      <c r="D413" s="476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2" t="n">
        <v>41912</v>
      </c>
      <c r="I413" s="476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2" t="n">
        <v>41919</v>
      </c>
      <c r="D414" s="476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2" t="n">
        <v>41919</v>
      </c>
      <c r="I414" s="476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2" t="n">
        <v>41919</v>
      </c>
      <c r="D415" s="476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2" t="n">
        <v>41919</v>
      </c>
      <c r="I415" s="476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2" t="n">
        <v>41920</v>
      </c>
      <c r="D416" s="476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2" t="n">
        <v>41920</v>
      </c>
      <c r="I416" s="476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2" t="n">
        <v>41921</v>
      </c>
      <c r="D417" s="476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2" t="n">
        <v>41921</v>
      </c>
      <c r="I417" s="476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2" t="n">
        <v>41921</v>
      </c>
      <c r="D418" s="476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2" t="n">
        <v>41921</v>
      </c>
      <c r="I418" s="476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2" t="n">
        <v>41925</v>
      </c>
      <c r="D419" s="476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2" t="n">
        <v>41925</v>
      </c>
      <c r="I419" s="476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2" t="n">
        <v>41925</v>
      </c>
      <c r="D420" s="476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2" t="n">
        <v>41925</v>
      </c>
      <c r="I420" s="476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2" t="n">
        <v>41926</v>
      </c>
      <c r="D421" s="476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2" t="n">
        <v>41926</v>
      </c>
      <c r="I421" s="476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2" t="n">
        <v>41926</v>
      </c>
      <c r="D422" s="476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2" t="n">
        <v>41926</v>
      </c>
      <c r="I422" s="476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2" t="n">
        <v>41926</v>
      </c>
      <c r="D423" s="476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2" t="n">
        <v>41926</v>
      </c>
      <c r="I423" s="476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2" t="n">
        <v>41933</v>
      </c>
      <c r="D424" s="476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2" t="n">
        <v>41933</v>
      </c>
      <c r="I424" s="476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2" t="n">
        <v>41933</v>
      </c>
      <c r="D425" s="476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2" t="n">
        <v>41933</v>
      </c>
      <c r="I425" s="476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2" t="n">
        <v>41940</v>
      </c>
      <c r="D426" s="476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2" t="n">
        <v>41940</v>
      </c>
      <c r="I426" s="476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2" t="n">
        <v>41946</v>
      </c>
      <c r="D427" s="476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2" t="n">
        <v>41946</v>
      </c>
      <c r="I427" s="476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2" t="n">
        <v>41947</v>
      </c>
      <c r="D428" s="476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2" t="n">
        <v>41947</v>
      </c>
      <c r="I428" s="476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2" t="n">
        <v>41947</v>
      </c>
      <c r="D429" s="476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2" t="n">
        <v>41947</v>
      </c>
      <c r="I429" s="476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2" t="n">
        <v>41947</v>
      </c>
      <c r="D430" s="476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2" t="n">
        <v>41947</v>
      </c>
      <c r="I430" s="476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2" t="n">
        <v>41954</v>
      </c>
      <c r="D431" s="476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2" t="n">
        <v>41954</v>
      </c>
      <c r="I431" s="476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2" t="n">
        <v>41955</v>
      </c>
      <c r="D432" s="476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2" t="n">
        <v>41955</v>
      </c>
      <c r="I432" s="476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2" t="n">
        <v>41961</v>
      </c>
      <c r="D433" s="476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2" t="n">
        <v>41961</v>
      </c>
      <c r="I433" s="476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2" t="n">
        <v>41961</v>
      </c>
      <c r="D434" s="476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2" t="n">
        <v>41961</v>
      </c>
      <c r="I434" s="476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2" t="n">
        <v>41967</v>
      </c>
      <c r="D435" s="476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2" t="n">
        <v>41967</v>
      </c>
      <c r="I435" s="476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2" t="n">
        <v>41968</v>
      </c>
      <c r="D436" s="476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2" t="n">
        <v>41968</v>
      </c>
      <c r="I436" s="476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2" t="n">
        <v>41973</v>
      </c>
      <c r="D437" s="476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2" t="n">
        <v>41973</v>
      </c>
      <c r="I437" s="476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2" t="n">
        <v>41981</v>
      </c>
      <c r="D438" s="476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2" t="n">
        <v>41981</v>
      </c>
      <c r="I438" s="476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2" t="n">
        <v>41982</v>
      </c>
      <c r="D439" s="476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2" t="n">
        <v>41982</v>
      </c>
      <c r="I439" s="476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2" t="n">
        <v>41982</v>
      </c>
      <c r="D440" s="476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2" t="n">
        <v>41982</v>
      </c>
      <c r="I440" s="476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2" t="n">
        <v>41982</v>
      </c>
      <c r="D441" s="476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2" t="n">
        <v>41982</v>
      </c>
      <c r="I441" s="476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2" t="n">
        <v>41982</v>
      </c>
      <c r="D442" s="476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2" t="n">
        <v>41982</v>
      </c>
      <c r="I442" s="476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2" t="n">
        <v>41983</v>
      </c>
      <c r="D443" s="476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2" t="n">
        <v>41983</v>
      </c>
      <c r="I443" s="476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2" t="n">
        <v>41983</v>
      </c>
      <c r="D444" s="476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2" t="n">
        <v>41983</v>
      </c>
      <c r="I444" s="476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2" t="n">
        <v>41983</v>
      </c>
      <c r="D445" s="476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2" t="n">
        <v>41983</v>
      </c>
      <c r="I445" s="476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2" t="n">
        <v>41983</v>
      </c>
      <c r="D446" s="476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2" t="n">
        <v>41983</v>
      </c>
      <c r="I446" s="476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2" t="n">
        <v>41984</v>
      </c>
      <c r="D447" s="476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2" t="n">
        <v>41984</v>
      </c>
      <c r="I447" s="476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2" t="n">
        <v>41989</v>
      </c>
      <c r="D448" s="476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2" t="n">
        <v>41989</v>
      </c>
      <c r="I448" s="476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2" t="n">
        <v>41989</v>
      </c>
      <c r="D449" s="476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2" t="n">
        <v>41989</v>
      </c>
      <c r="I449" s="476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2" t="n">
        <v>41989</v>
      </c>
      <c r="D450" s="476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2" t="n">
        <v>41989</v>
      </c>
      <c r="I450" s="476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2" t="n">
        <v>41996</v>
      </c>
      <c r="D451" s="476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2" t="n">
        <v>41996</v>
      </c>
      <c r="I451" s="476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2" t="n">
        <v>41996</v>
      </c>
      <c r="D452" s="476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2" t="n">
        <v>41996</v>
      </c>
      <c r="I452" s="476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2" t="n">
        <v>41996</v>
      </c>
      <c r="D453" s="476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2" t="n">
        <v>41996</v>
      </c>
      <c r="I453" s="476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2" t="n">
        <v>42001</v>
      </c>
      <c r="D454" s="476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2" t="n">
        <v>42001</v>
      </c>
      <c r="I454" s="476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2" t="n">
        <v>42001</v>
      </c>
      <c r="D455" s="476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2" t="n">
        <v>42001</v>
      </c>
      <c r="I455" s="476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2" t="n">
        <v>42002</v>
      </c>
      <c r="D456" s="476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2" t="n">
        <v>42002</v>
      </c>
      <c r="I456" s="476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2" t="n">
        <v>42002</v>
      </c>
      <c r="D457" s="476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2" t="n">
        <v>42002</v>
      </c>
      <c r="I457" s="476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2" t="n">
        <v>42002</v>
      </c>
      <c r="D458" s="476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2" t="n">
        <v>42002</v>
      </c>
      <c r="I458" s="476" t="n">
        <v>44.24</v>
      </c>
      <c r="J458" s="161" t="n"/>
    </row>
    <row r="459" ht="24" customHeight="1" s="58">
      <c r="A459" s="499" t="inlineStr">
        <is>
          <t>TOTAL 7/2012-02/2015</t>
        </is>
      </c>
      <c r="B459" s="500" t="n"/>
      <c r="C459" s="501" t="n"/>
      <c r="D459" s="502">
        <f>SUM(D8:D458)</f>
        <v/>
      </c>
      <c r="E459" s="503" t="n"/>
      <c r="F459" s="503" t="n"/>
      <c r="G459" s="504" t="n"/>
      <c r="H459" s="501" t="n"/>
      <c r="I459" s="502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78" t="inlineStr">
        <is>
          <t>តារាងឧបសម្ព័ន្ឋ</t>
        </is>
      </c>
      <c r="J1" s="425" t="n"/>
    </row>
    <row r="2" ht="33.6" customHeight="1" s="58">
      <c r="A2" s="378" t="inlineStr">
        <is>
          <t>តារាងប្រៀធៀបវិក្ក័យប័ត្រស្នើសុំបង្វិលសងអាករលើតំលៃបន្ថែម  ( Cross checking )</t>
        </is>
      </c>
      <c r="J2" s="425" t="n"/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320" t="inlineStr">
        <is>
          <t>VAT TIN  : 1 0 0 0 5 2 9 6 7</t>
        </is>
      </c>
      <c r="B4" s="450" t="n"/>
      <c r="C4" s="450" t="n"/>
      <c r="D4" s="450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3" t="inlineStr">
        <is>
          <t>ល.រ</t>
        </is>
      </c>
      <c r="B5" s="367" t="inlineStr">
        <is>
          <t>ក្រុមហ៊ុនស្នើសុំបង្វិលសង</t>
        </is>
      </c>
      <c r="C5" s="445" t="n"/>
      <c r="D5" s="443" t="n"/>
      <c r="E5" s="365" t="inlineStr">
        <is>
          <t>អ្នកផ្គត់ផ្គង់</t>
        </is>
      </c>
      <c r="F5" s="431" t="n"/>
      <c r="G5" s="431" t="n"/>
      <c r="H5" s="431" t="n"/>
      <c r="I5" s="411" t="n"/>
      <c r="J5" s="496" t="inlineStr">
        <is>
          <t>ផ្សេងៗ</t>
        </is>
      </c>
    </row>
    <row r="6" ht="25.2" customHeight="1" s="58">
      <c r="A6" s="475" t="n"/>
      <c r="B6" s="369" t="inlineStr">
        <is>
          <t>វិក័យបត្រ័</t>
        </is>
      </c>
      <c r="C6" s="450" t="n"/>
      <c r="D6" s="451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50" t="n"/>
      <c r="I6" s="451" t="n"/>
      <c r="J6" s="497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51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29" t="n"/>
    </row>
    <row r="8" ht="25.2" customHeight="1" s="58">
      <c r="A8" s="169" t="n"/>
      <c r="B8" s="123" t="n"/>
      <c r="C8" s="124" t="n"/>
      <c r="D8" s="476" t="n"/>
      <c r="E8" s="126" t="n"/>
      <c r="F8" s="123" t="n"/>
      <c r="G8" s="123" t="n"/>
      <c r="H8" s="124" t="n"/>
      <c r="I8" s="476" t="n"/>
      <c r="J8" s="161" t="n"/>
    </row>
    <row r="9" ht="25.2" customHeight="1" s="58">
      <c r="A9" s="169" t="n"/>
      <c r="B9" s="123" t="n"/>
      <c r="C9" s="124" t="n"/>
      <c r="D9" s="476" t="n"/>
      <c r="E9" s="126" t="n"/>
      <c r="F9" s="123" t="n"/>
      <c r="G9" s="123" t="n"/>
      <c r="H9" s="124" t="n"/>
      <c r="I9" s="476" t="n"/>
      <c r="J9" s="161" t="n"/>
    </row>
    <row r="10" ht="25.2" customHeight="1" s="58">
      <c r="A10" s="169" t="n"/>
      <c r="B10" s="123" t="n"/>
      <c r="C10" s="124" t="n"/>
      <c r="D10" s="476" t="n"/>
      <c r="E10" s="126" t="n"/>
      <c r="F10" s="123" t="n"/>
      <c r="G10" s="123" t="n"/>
      <c r="H10" s="124" t="n"/>
      <c r="I10" s="476" t="n"/>
      <c r="J10" s="161" t="n"/>
    </row>
    <row r="11" ht="25.2" customHeight="1" s="58">
      <c r="A11" s="169" t="n"/>
      <c r="B11" s="123" t="n"/>
      <c r="C11" s="124" t="n"/>
      <c r="D11" s="476" t="n"/>
      <c r="E11" s="126" t="n"/>
      <c r="F11" s="123" t="n"/>
      <c r="G11" s="123" t="n"/>
      <c r="H11" s="124" t="n"/>
      <c r="I11" s="476" t="n"/>
      <c r="J11" s="161" t="n"/>
    </row>
    <row r="12" ht="25.2" customHeight="1" s="58">
      <c r="A12" s="169" t="n"/>
      <c r="B12" s="123" t="n"/>
      <c r="C12" s="124" t="n"/>
      <c r="D12" s="476" t="n"/>
      <c r="E12" s="126" t="n"/>
      <c r="F12" s="123" t="n"/>
      <c r="G12" s="123" t="n"/>
      <c r="H12" s="124" t="n"/>
      <c r="I12" s="476" t="n"/>
      <c r="J12" s="161" t="n"/>
    </row>
    <row r="13" ht="25.2" customHeight="1" s="58">
      <c r="A13" s="169" t="n"/>
      <c r="B13" s="123" t="n"/>
      <c r="C13" s="124" t="n"/>
      <c r="D13" s="476" t="n"/>
      <c r="E13" s="126" t="n"/>
      <c r="F13" s="123" t="n"/>
      <c r="G13" s="123" t="n"/>
      <c r="H13" s="124" t="n"/>
      <c r="I13" s="476" t="n"/>
      <c r="J13" s="161" t="n"/>
    </row>
    <row r="14" ht="25.2" customHeight="1" s="58">
      <c r="A14" s="169" t="n"/>
      <c r="B14" s="123" t="n"/>
      <c r="C14" s="124" t="n"/>
      <c r="D14" s="476" t="n"/>
      <c r="E14" s="126" t="n"/>
      <c r="F14" s="123" t="n"/>
      <c r="G14" s="123" t="n"/>
      <c r="H14" s="124" t="n"/>
      <c r="I14" s="476" t="n"/>
      <c r="J14" s="161" t="n"/>
    </row>
    <row r="15" ht="25.2" customHeight="1" s="58">
      <c r="A15" s="169" t="n"/>
      <c r="B15" s="136" t="n"/>
      <c r="C15" s="134" t="n"/>
      <c r="D15" s="480" t="n"/>
      <c r="E15" s="126" t="n"/>
      <c r="F15" s="133" t="n"/>
      <c r="G15" s="136" t="n"/>
      <c r="H15" s="134" t="n"/>
      <c r="I15" s="480" t="n"/>
      <c r="J15" s="161" t="n"/>
    </row>
    <row r="16" ht="25.2" customHeight="1" s="58">
      <c r="A16" s="169" t="n"/>
      <c r="B16" s="133" t="n"/>
      <c r="C16" s="134" t="n"/>
      <c r="D16" s="480" t="n"/>
      <c r="E16" s="126" t="n"/>
      <c r="F16" s="133" t="n"/>
      <c r="G16" s="136" t="n"/>
      <c r="H16" s="134" t="n"/>
      <c r="I16" s="480" t="n"/>
      <c r="J16" s="161" t="n"/>
    </row>
    <row r="17" ht="25.2" customHeight="1" s="58">
      <c r="A17" s="169" t="n"/>
      <c r="B17" s="136" t="n"/>
      <c r="C17" s="134" t="n"/>
      <c r="D17" s="480" t="n"/>
      <c r="E17" s="126" t="n"/>
      <c r="F17" s="133" t="n"/>
      <c r="G17" s="136" t="n"/>
      <c r="H17" s="134" t="n"/>
      <c r="I17" s="480" t="n"/>
      <c r="J17" s="161" t="n"/>
    </row>
    <row r="18" ht="25.2" customHeight="1" s="58">
      <c r="A18" s="169" t="n"/>
      <c r="B18" s="136" t="n"/>
      <c r="C18" s="134" t="n"/>
      <c r="D18" s="480" t="n"/>
      <c r="E18" s="126" t="n"/>
      <c r="F18" s="133" t="n"/>
      <c r="G18" s="136" t="n"/>
      <c r="H18" s="134" t="n"/>
      <c r="I18" s="480" t="n"/>
      <c r="J18" s="161" t="n"/>
    </row>
    <row r="19" ht="25.2" customHeight="1" s="58">
      <c r="A19" s="169" t="n"/>
      <c r="B19" s="136" t="n"/>
      <c r="C19" s="134" t="n"/>
      <c r="D19" s="480" t="n"/>
      <c r="E19" s="126" t="n"/>
      <c r="F19" s="133" t="n"/>
      <c r="G19" s="136" t="n"/>
      <c r="H19" s="134" t="n"/>
      <c r="I19" s="480" t="n"/>
      <c r="J19" s="161" t="n"/>
    </row>
    <row r="20" ht="25.2" customHeight="1" s="58">
      <c r="A20" s="169" t="n"/>
      <c r="B20" s="136" t="n"/>
      <c r="C20" s="134" t="n"/>
      <c r="D20" s="480" t="n"/>
      <c r="E20" s="126" t="n"/>
      <c r="F20" s="133" t="n"/>
      <c r="G20" s="136" t="n"/>
      <c r="H20" s="134" t="n"/>
      <c r="I20" s="480" t="n"/>
      <c r="J20" s="161" t="n"/>
    </row>
    <row r="21" ht="25.2" customHeight="1" s="58">
      <c r="A21" s="169" t="n"/>
      <c r="B21" s="136" t="n"/>
      <c r="C21" s="134" t="n"/>
      <c r="D21" s="480" t="n"/>
      <c r="E21" s="126" t="n"/>
      <c r="F21" s="133" t="n"/>
      <c r="G21" s="136" t="n"/>
      <c r="H21" s="134" t="n"/>
      <c r="I21" s="480" t="n"/>
      <c r="J21" s="161" t="n"/>
    </row>
    <row r="22" ht="25.2" customHeight="1" s="58">
      <c r="A22" s="169" t="n"/>
      <c r="B22" s="136" t="n"/>
      <c r="C22" s="134" t="n"/>
      <c r="D22" s="480" t="n"/>
      <c r="E22" s="126" t="n"/>
      <c r="F22" s="133" t="n"/>
      <c r="G22" s="136" t="n"/>
      <c r="H22" s="134" t="n"/>
      <c r="I22" s="480" t="n"/>
      <c r="J22" s="161" t="n"/>
    </row>
    <row r="23" ht="25.2" customHeight="1" s="58">
      <c r="A23" s="169" t="n"/>
      <c r="B23" s="136" t="n"/>
      <c r="C23" s="134" t="n"/>
      <c r="D23" s="480" t="n"/>
      <c r="E23" s="126" t="n"/>
      <c r="F23" s="133" t="n"/>
      <c r="G23" s="136" t="n"/>
      <c r="H23" s="134" t="n"/>
      <c r="I23" s="480" t="n"/>
      <c r="J23" s="161" t="n"/>
    </row>
    <row r="24" ht="25.2" customHeight="1" s="58">
      <c r="A24" s="169" t="n"/>
      <c r="B24" s="136" t="n"/>
      <c r="C24" s="134" t="n"/>
      <c r="D24" s="480" t="n"/>
      <c r="E24" s="126" t="n"/>
      <c r="F24" s="133" t="n"/>
      <c r="G24" s="136" t="n"/>
      <c r="H24" s="134" t="n"/>
      <c r="I24" s="480" t="n"/>
      <c r="J24" s="161" t="n"/>
    </row>
    <row r="25" ht="25.2" customHeight="1" s="58">
      <c r="A25" s="169" t="n"/>
      <c r="B25" s="136" t="n"/>
      <c r="C25" s="134" t="n"/>
      <c r="D25" s="480" t="n"/>
      <c r="E25" s="126" t="n"/>
      <c r="F25" s="133" t="n"/>
      <c r="G25" s="136" t="n"/>
      <c r="H25" s="134" t="n"/>
      <c r="I25" s="480" t="n"/>
      <c r="J25" s="161" t="n"/>
    </row>
    <row r="26" ht="25.2" customHeight="1" s="58">
      <c r="A26" s="169" t="n"/>
      <c r="B26" s="136" t="n"/>
      <c r="C26" s="134" t="n"/>
      <c r="D26" s="480" t="n"/>
      <c r="E26" s="126" t="n"/>
      <c r="F26" s="133" t="n"/>
      <c r="G26" s="136" t="n"/>
      <c r="H26" s="134" t="n"/>
      <c r="I26" s="480" t="n"/>
      <c r="J26" s="161" t="n"/>
    </row>
    <row r="27" ht="25.2" customHeight="1" s="58">
      <c r="A27" s="169" t="n"/>
      <c r="B27" s="138" t="n"/>
      <c r="C27" s="482" t="n"/>
      <c r="D27" s="476" t="n"/>
      <c r="E27" s="140" t="n"/>
      <c r="F27" s="138" t="n"/>
      <c r="G27" s="138" t="n"/>
      <c r="H27" s="482" t="n"/>
      <c r="I27" s="476" t="n"/>
      <c r="J27" s="161" t="n"/>
    </row>
    <row r="28" ht="25.2" customHeight="1" s="58">
      <c r="A28" s="169" t="n"/>
      <c r="B28" s="138" t="n"/>
      <c r="C28" s="482" t="n"/>
      <c r="D28" s="476" t="n"/>
      <c r="E28" s="140" t="n"/>
      <c r="F28" s="138" t="n"/>
      <c r="G28" s="138" t="n"/>
      <c r="H28" s="482" t="n"/>
      <c r="I28" s="476" t="n"/>
      <c r="J28" s="161" t="n"/>
    </row>
    <row r="29" ht="25.2" customHeight="1" s="58">
      <c r="A29" s="169" t="n"/>
      <c r="B29" s="138" t="n"/>
      <c r="C29" s="482" t="n"/>
      <c r="D29" s="476" t="n"/>
      <c r="E29" s="140" t="n"/>
      <c r="F29" s="138" t="n"/>
      <c r="G29" s="138" t="n"/>
      <c r="H29" s="482" t="n"/>
      <c r="I29" s="476" t="n"/>
      <c r="J29" s="161" t="n"/>
    </row>
    <row r="30" ht="25.2" customHeight="1" s="58">
      <c r="A30" s="169" t="n"/>
      <c r="B30" s="138" t="n"/>
      <c r="C30" s="482" t="n"/>
      <c r="D30" s="476" t="n"/>
      <c r="E30" s="140" t="n"/>
      <c r="F30" s="138" t="n"/>
      <c r="G30" s="138" t="n"/>
      <c r="H30" s="482" t="n"/>
      <c r="I30" s="476" t="n"/>
      <c r="J30" s="161" t="n"/>
    </row>
    <row r="31" ht="25.2" customHeight="1" s="58">
      <c r="A31" s="169" t="n"/>
      <c r="B31" s="163" t="n"/>
      <c r="C31" s="482" t="n"/>
      <c r="D31" s="476" t="n"/>
      <c r="E31" s="170" t="n"/>
      <c r="F31" s="163" t="n"/>
      <c r="G31" s="163" t="n"/>
      <c r="H31" s="482" t="n"/>
      <c r="I31" s="476" t="n"/>
      <c r="J31" s="161" t="n"/>
    </row>
    <row r="32" ht="25.2" customHeight="1" s="58">
      <c r="A32" s="169" t="n"/>
      <c r="B32" s="141" t="n"/>
      <c r="C32" s="482" t="n"/>
      <c r="D32" s="476" t="n"/>
      <c r="E32" s="126" t="n"/>
      <c r="F32" s="141" t="n"/>
      <c r="G32" s="141" t="n"/>
      <c r="H32" s="482" t="n"/>
      <c r="I32" s="476" t="n"/>
      <c r="J32" s="161" t="n"/>
    </row>
    <row r="33" ht="25.2" customHeight="1" s="58">
      <c r="A33" s="169" t="n"/>
      <c r="B33" s="141" t="n"/>
      <c r="C33" s="482" t="n"/>
      <c r="D33" s="476" t="n"/>
      <c r="E33" s="123" t="n"/>
      <c r="F33" s="141" t="n"/>
      <c r="G33" s="141" t="n"/>
      <c r="H33" s="482" t="n"/>
      <c r="I33" s="476" t="n"/>
      <c r="J33" s="161" t="n"/>
    </row>
    <row r="34" ht="25.2" customHeight="1" s="58">
      <c r="A34" s="169" t="n"/>
      <c r="B34" s="141" t="n"/>
      <c r="C34" s="482" t="n"/>
      <c r="D34" s="476" t="n"/>
      <c r="E34" s="123" t="n"/>
      <c r="F34" s="141" t="n"/>
      <c r="G34" s="141" t="n"/>
      <c r="H34" s="482" t="n"/>
      <c r="I34" s="476" t="n"/>
      <c r="J34" s="161" t="n"/>
    </row>
    <row r="35" ht="25.2" customHeight="1" s="58">
      <c r="A35" s="169" t="n"/>
      <c r="B35" s="141" t="n"/>
      <c r="C35" s="482" t="n"/>
      <c r="D35" s="476" t="n"/>
      <c r="E35" s="123" t="n"/>
      <c r="F35" s="141" t="n"/>
      <c r="G35" s="141" t="n"/>
      <c r="H35" s="482" t="n"/>
      <c r="I35" s="476" t="n"/>
      <c r="J35" s="161" t="n"/>
    </row>
    <row r="36" ht="25.2" customHeight="1" s="58">
      <c r="A36" s="169" t="n"/>
      <c r="B36" s="141" t="n"/>
      <c r="C36" s="482" t="n"/>
      <c r="D36" s="476" t="n"/>
      <c r="E36" s="123" t="n"/>
      <c r="F36" s="141" t="n"/>
      <c r="G36" s="141" t="n"/>
      <c r="H36" s="482" t="n"/>
      <c r="I36" s="476" t="n"/>
      <c r="J36" s="161" t="n"/>
    </row>
    <row r="37" ht="25.2" customHeight="1" s="58">
      <c r="A37" s="169" t="n"/>
      <c r="B37" s="141" t="n"/>
      <c r="C37" s="482" t="n"/>
      <c r="D37" s="476" t="n"/>
      <c r="E37" s="123" t="n"/>
      <c r="F37" s="141" t="n"/>
      <c r="G37" s="141" t="n"/>
      <c r="H37" s="482" t="n"/>
      <c r="I37" s="476" t="n"/>
      <c r="J37" s="161" t="n"/>
    </row>
    <row r="38" ht="25.2" customHeight="1" s="58">
      <c r="A38" s="171" t="n"/>
      <c r="B38" s="172" t="n"/>
      <c r="C38" s="505" t="n"/>
      <c r="D38" s="506" t="n"/>
      <c r="E38" s="175" t="n"/>
      <c r="F38" s="172" t="n"/>
      <c r="G38" s="172" t="n"/>
      <c r="H38" s="505" t="n"/>
      <c r="I38" s="506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8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92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93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93" t="n"/>
      <c r="D3" s="181" t="n"/>
      <c r="E3" s="393" t="n"/>
      <c r="F3" s="392" t="n"/>
      <c r="G3" s="392" t="n"/>
      <c r="H3" s="392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94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396" t="inlineStr">
        <is>
          <t>ការផ្គត់ផ្គង់</t>
        </is>
      </c>
      <c r="J5" s="509" t="n"/>
      <c r="K5" s="509" t="n"/>
      <c r="L5" s="510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7" t="inlineStr">
        <is>
          <t>បរិមាណ</t>
        </is>
      </c>
      <c r="G6" s="411" t="n"/>
      <c r="H6" s="3" t="n"/>
      <c r="I6" s="398" t="inlineStr">
        <is>
          <t>karlk;Cab;Gakr</t>
        </is>
      </c>
      <c r="J6" s="450" t="n"/>
      <c r="K6" s="450" t="n"/>
      <c r="L6" s="451" t="n"/>
      <c r="M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512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86" t="inlineStr">
        <is>
          <t>lk;;»übuKþlCab;Gakr</t>
        </is>
      </c>
      <c r="J7" s="411" t="n"/>
      <c r="K7" s="386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514" t="n"/>
      <c r="G8" s="212" t="inlineStr">
        <is>
          <t>មិនជាប់អាករ</t>
        </is>
      </c>
      <c r="H8" s="213" t="inlineStr">
        <is>
          <t>អត្រា​​ 0 %</t>
        </is>
      </c>
      <c r="I8" s="397" t="inlineStr">
        <is>
          <t>តំលៃជាប់អាករ</t>
        </is>
      </c>
      <c r="J8" s="397" t="inlineStr">
        <is>
          <t>អាករ</t>
        </is>
      </c>
      <c r="K8" s="397" t="inlineStr">
        <is>
          <t>តំលៃជាប់អាករ</t>
        </is>
      </c>
      <c r="L8" s="397" t="inlineStr">
        <is>
          <t>អាករ</t>
        </is>
      </c>
      <c r="M8" s="215" t="n"/>
    </row>
    <row r="9" ht="14.25" customFormat="1" customHeight="1" s="190">
      <c r="A9" s="515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6" t="inlineStr">
        <is>
          <t>137 CT</t>
        </is>
      </c>
      <c r="G9" s="221" t="n"/>
      <c r="H9" s="516" t="n">
        <v>41519138</v>
      </c>
      <c r="I9" s="397" t="n"/>
      <c r="J9" s="397" t="n"/>
      <c r="K9" s="221" t="n"/>
      <c r="L9" s="397" t="n"/>
      <c r="M9" s="517">
        <f>G9+H9</f>
        <v/>
      </c>
    </row>
    <row r="10" ht="14.25" customFormat="1" customHeight="1" s="190">
      <c r="A10" s="515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6" t="inlineStr">
        <is>
          <t>655 CT</t>
        </is>
      </c>
      <c r="G10" s="221" t="n"/>
      <c r="H10" s="516" t="n">
        <v>157610622</v>
      </c>
      <c r="I10" s="397" t="n"/>
      <c r="J10" s="397" t="n"/>
      <c r="K10" s="221" t="n"/>
      <c r="L10" s="397" t="n"/>
      <c r="M10" s="517">
        <f>G10+H10</f>
        <v/>
      </c>
    </row>
    <row r="11" ht="14.25" customFormat="1" customHeight="1" s="190">
      <c r="A11" s="515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6" t="inlineStr">
        <is>
          <t>518 CT</t>
        </is>
      </c>
      <c r="G11" s="221" t="n"/>
      <c r="H11" s="516" t="n">
        <v>75926121</v>
      </c>
      <c r="I11" s="397" t="n"/>
      <c r="J11" s="397" t="n"/>
      <c r="K11" s="221" t="n"/>
      <c r="L11" s="397" t="n"/>
      <c r="M11" s="517">
        <f>G11+H11</f>
        <v/>
      </c>
    </row>
    <row r="12" ht="14.25" customFormat="1" customHeight="1" s="190">
      <c r="A12" s="515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6" t="inlineStr">
        <is>
          <t>404 CT</t>
        </is>
      </c>
      <c r="G12" s="221" t="n"/>
      <c r="H12" s="516" t="n">
        <v>109260590</v>
      </c>
      <c r="I12" s="397" t="n"/>
      <c r="J12" s="397" t="n"/>
      <c r="K12" s="221" t="n"/>
      <c r="L12" s="397" t="n"/>
      <c r="M12" s="517">
        <f>G12+H12</f>
        <v/>
      </c>
    </row>
    <row r="13" ht="14.25" customFormat="1" customHeight="1" s="190">
      <c r="A13" s="515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6" t="inlineStr">
        <is>
          <t>550 CT</t>
        </is>
      </c>
      <c r="G13" s="221" t="n"/>
      <c r="H13" s="516" t="n">
        <v>136860570</v>
      </c>
      <c r="I13" s="397" t="n"/>
      <c r="J13" s="397" t="n"/>
      <c r="K13" s="221" t="n"/>
      <c r="L13" s="397" t="n"/>
      <c r="M13" s="517">
        <f>G13+H13</f>
        <v/>
      </c>
    </row>
    <row r="14" ht="14.25" customFormat="1" customHeight="1" s="190">
      <c r="A14" s="515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6" t="inlineStr">
        <is>
          <t>1094 CT</t>
        </is>
      </c>
      <c r="G14" s="221" t="n"/>
      <c r="H14" s="516" t="n">
        <v>189450332</v>
      </c>
      <c r="I14" s="397" t="n"/>
      <c r="J14" s="397" t="n"/>
      <c r="K14" s="221" t="n"/>
      <c r="L14" s="397" t="n"/>
      <c r="M14" s="517">
        <f>G14+H14</f>
        <v/>
      </c>
    </row>
    <row r="15" ht="14.25" customFormat="1" customHeight="1" s="190">
      <c r="A15" s="515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6" t="inlineStr">
        <is>
          <t>827 CT</t>
        </is>
      </c>
      <c r="G15" s="221" t="n"/>
      <c r="H15" s="516" t="n">
        <v>267888456</v>
      </c>
      <c r="I15" s="397" t="n"/>
      <c r="J15" s="397" t="n"/>
      <c r="K15" s="221" t="n"/>
      <c r="L15" s="397" t="n"/>
      <c r="M15" s="517">
        <f>G15+H15</f>
        <v/>
      </c>
    </row>
    <row r="16" ht="14.25" customFormat="1" customHeight="1" s="190">
      <c r="A16" s="515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6" t="inlineStr">
        <is>
          <t>815 CT</t>
        </is>
      </c>
      <c r="G16" s="221" t="n"/>
      <c r="H16" s="516" t="n">
        <v>233561904</v>
      </c>
      <c r="I16" s="397" t="n"/>
      <c r="J16" s="397" t="n"/>
      <c r="K16" s="221" t="n"/>
      <c r="L16" s="397" t="n"/>
      <c r="M16" s="517">
        <f>G16+H16</f>
        <v/>
      </c>
    </row>
    <row r="17" ht="14.25" customFormat="1" customHeight="1" s="190">
      <c r="A17" s="515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6" t="inlineStr">
        <is>
          <t>400 CT</t>
        </is>
      </c>
      <c r="G17" s="221" t="n"/>
      <c r="H17" s="516" t="n">
        <v>106100285</v>
      </c>
      <c r="I17" s="397" t="n"/>
      <c r="J17" s="397" t="n"/>
      <c r="K17" s="221" t="n"/>
      <c r="L17" s="397" t="n"/>
      <c r="M17" s="517">
        <f>G17+H17</f>
        <v/>
      </c>
    </row>
    <row r="18" ht="14.25" customFormat="1" customHeight="1" s="190">
      <c r="A18" s="515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6" t="inlineStr">
        <is>
          <t>556 CT</t>
        </is>
      </c>
      <c r="G18" s="221" t="n"/>
      <c r="H18" s="516" t="n">
        <v>145296432</v>
      </c>
      <c r="I18" s="397" t="n"/>
      <c r="J18" s="397" t="n"/>
      <c r="K18" s="221" t="n"/>
      <c r="L18" s="397" t="n"/>
      <c r="M18" s="517">
        <f>G18+H18</f>
        <v/>
      </c>
    </row>
    <row r="19" ht="14.25" customFormat="1" customHeight="1" s="190">
      <c r="A19" s="515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6" t="inlineStr">
        <is>
          <t>1220 CT</t>
        </is>
      </c>
      <c r="G19" s="221" t="n"/>
      <c r="H19" s="516" t="n">
        <v>299682480</v>
      </c>
      <c r="I19" s="397" t="n"/>
      <c r="J19" s="397" t="n"/>
      <c r="K19" s="221" t="n"/>
      <c r="L19" s="397" t="n"/>
      <c r="M19" s="517">
        <f>G19+H19</f>
        <v/>
      </c>
    </row>
    <row r="20" ht="14.25" customFormat="1" customHeight="1" s="190">
      <c r="A20" s="515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6" t="inlineStr">
        <is>
          <t>37 CT</t>
        </is>
      </c>
      <c r="G20" s="221" t="n"/>
      <c r="H20" s="516" t="n">
        <v>6493691</v>
      </c>
      <c r="I20" s="397" t="n"/>
      <c r="J20" s="397" t="n"/>
      <c r="K20" s="221" t="n"/>
      <c r="L20" s="397" t="n"/>
      <c r="M20" s="517">
        <f>G20+H20</f>
        <v/>
      </c>
    </row>
    <row r="21" ht="14.25" customFormat="1" customHeight="1" s="190">
      <c r="A21" s="515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6" t="inlineStr">
        <is>
          <t>145 CT</t>
        </is>
      </c>
      <c r="G21" s="221" t="n"/>
      <c r="H21" s="516" t="n">
        <v>26361287</v>
      </c>
      <c r="I21" s="397" t="n"/>
      <c r="J21" s="397" t="n"/>
      <c r="K21" s="221" t="n"/>
      <c r="L21" s="397" t="n"/>
      <c r="M21" s="517">
        <f>G21+H21</f>
        <v/>
      </c>
    </row>
    <row r="22" ht="20.25" customFormat="1" customHeight="1" s="190">
      <c r="A22" s="515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6" t="inlineStr">
        <is>
          <t>338 CT</t>
        </is>
      </c>
      <c r="G22" s="221" t="n"/>
      <c r="H22" s="516" t="n">
        <v>94840834</v>
      </c>
      <c r="I22" s="397" t="n"/>
      <c r="J22" s="397" t="n"/>
      <c r="K22" s="221" t="n"/>
      <c r="L22" s="397" t="n"/>
      <c r="M22" s="517">
        <f>G22+H22</f>
        <v/>
      </c>
    </row>
    <row r="23" ht="14.25" customFormat="1" customHeight="1" s="224">
      <c r="A23" s="518">
        <f>L4</f>
        <v/>
      </c>
      <c r="B23" s="431" t="n"/>
      <c r="C23" s="431" t="n"/>
      <c r="D23" s="411" t="n"/>
      <c r="E23" s="222" t="inlineStr">
        <is>
          <t>Riel</t>
        </is>
      </c>
      <c r="F23" s="519">
        <f>SUM(F9:F22)</f>
        <v/>
      </c>
      <c r="G23" s="223" t="n"/>
      <c r="H23" s="520">
        <f>SUM(H9:H22)</f>
        <v/>
      </c>
      <c r="I23" s="9" t="n"/>
      <c r="J23" s="9" t="n"/>
      <c r="K23" s="9" t="n"/>
      <c r="L23" s="9" t="n"/>
      <c r="M23" s="521">
        <f>SUM(M9:M22)</f>
        <v/>
      </c>
    </row>
    <row r="24" ht="14.25" customFormat="1" customHeight="1" s="224" thickBot="1">
      <c r="A24" s="522" t="inlineStr">
        <is>
          <t>Total USD</t>
        </is>
      </c>
      <c r="B24" s="523" t="n"/>
      <c r="C24" s="523" t="n"/>
      <c r="D24" s="524" t="n"/>
      <c r="E24" s="225" t="inlineStr">
        <is>
          <t>USD</t>
        </is>
      </c>
      <c r="F24" s="525" t="n"/>
      <c r="G24" s="13">
        <f>G23/L4</f>
        <v/>
      </c>
      <c r="H24" s="526">
        <f>H23/L4</f>
        <v/>
      </c>
      <c r="I24" s="527">
        <f>I23*4034</f>
        <v/>
      </c>
      <c r="J24" s="527">
        <f>J23*4034</f>
        <v/>
      </c>
      <c r="K24" s="527">
        <f>K23*4034</f>
        <v/>
      </c>
      <c r="L24" s="527">
        <f>L23*4034</f>
        <v/>
      </c>
      <c r="M24" s="528">
        <f>M23/L4</f>
        <v/>
      </c>
    </row>
    <row r="25" ht="15.75" customFormat="1" customHeight="1" s="228">
      <c r="A25" s="529" t="n"/>
      <c r="B25" s="227" t="n"/>
      <c r="C25" s="227" t="n"/>
      <c r="D25" s="227" t="n"/>
      <c r="E25" s="227" t="n"/>
      <c r="F25" s="530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1" t="n"/>
      <c r="B26" s="230" t="n"/>
      <c r="C26" s="230" t="n"/>
      <c r="D26" s="230" t="n"/>
      <c r="E26" s="230" t="n"/>
      <c r="F26" s="532" t="n"/>
      <c r="G26" s="230" t="n"/>
      <c r="H26" s="390" t="inlineStr">
        <is>
          <t>Approved By :</t>
        </is>
      </c>
    </row>
    <row r="27" ht="19.5" customHeight="1" s="58">
      <c r="H27" s="391" t="n"/>
      <c r="N27" s="533">
        <f>H23*1%</f>
        <v/>
      </c>
    </row>
    <row r="28" hidden="1" ht="18" customHeight="1" s="58">
      <c r="H28" s="534">
        <f>H24*1%</f>
        <v/>
      </c>
      <c r="I28" s="234" t="n"/>
      <c r="J28" s="535" t="n"/>
      <c r="K28" s="536" t="n"/>
      <c r="L28" s="536" t="n"/>
    </row>
    <row r="29" ht="14.25" customHeight="1" s="58">
      <c r="G29" s="231" t="inlineStr">
        <is>
          <t>Sales</t>
        </is>
      </c>
      <c r="H29" s="236" t="n"/>
      <c r="I29" s="383" t="n"/>
      <c r="L29" s="236" t="n"/>
    </row>
    <row r="30" ht="14.25" customHeight="1" s="58">
      <c r="C30" s="23" t="n"/>
      <c r="D30" s="237" t="n"/>
      <c r="E30" s="237" t="n"/>
      <c r="F30" s="537" t="n"/>
      <c r="G30" s="538" t="inlineStr">
        <is>
          <t>July</t>
        </is>
      </c>
      <c r="H30" s="539">
        <f>'Sale - Jul'!H30</f>
        <v/>
      </c>
      <c r="I30" s="540" t="inlineStr">
        <is>
          <t>21 invoices</t>
        </is>
      </c>
    </row>
    <row r="31" ht="14.25" customHeight="1" s="58">
      <c r="F31" s="508" t="n"/>
      <c r="G31" s="538" t="inlineStr">
        <is>
          <t>Aug</t>
        </is>
      </c>
      <c r="H31" s="541">
        <f>'Sale - Aug'!I47</f>
        <v/>
      </c>
      <c r="I31" s="540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38" t="inlineStr">
        <is>
          <t>June</t>
        </is>
      </c>
      <c r="H32" s="542">
        <f>H23</f>
        <v/>
      </c>
      <c r="I32" s="540" t="inlineStr">
        <is>
          <t>14 invoices</t>
        </is>
      </c>
      <c r="J32" s="29" t="n"/>
      <c r="K32" s="29" t="n"/>
    </row>
    <row r="33" ht="14.25" customHeight="1" s="58" thickBot="1">
      <c r="F33" s="508" t="n"/>
      <c r="G33" s="231" t="inlineStr">
        <is>
          <t>Total:</t>
        </is>
      </c>
      <c r="H33" s="543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4" t="n"/>
      <c r="J34" s="224" t="n"/>
      <c r="K34" s="224" t="n"/>
    </row>
    <row r="35" ht="14.25" customHeight="1" s="58">
      <c r="H35" s="545" t="n"/>
      <c r="I35" s="540" t="n"/>
      <c r="J35" s="224" t="n"/>
      <c r="K35" s="224" t="n"/>
    </row>
    <row r="36" ht="14.25" customHeight="1" s="58">
      <c r="H36" s="546" t="n"/>
      <c r="J36" s="224" t="n"/>
      <c r="K36" s="224" t="n"/>
      <c r="M36" s="547" t="n"/>
    </row>
    <row r="37" hidden="1" ht="14.25" customHeight="1" s="58">
      <c r="H37" s="548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0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8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92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93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93" t="n"/>
      <c r="D3" s="181" t="n"/>
      <c r="E3" s="393" t="n"/>
      <c r="F3" s="392" t="n"/>
      <c r="G3" s="392" t="n"/>
      <c r="H3" s="392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94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396" t="inlineStr">
        <is>
          <t>ការផ្គត់ផ្គង់</t>
        </is>
      </c>
      <c r="J5" s="509" t="n"/>
      <c r="K5" s="509" t="n"/>
      <c r="L5" s="510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7" t="inlineStr">
        <is>
          <t>បរិមាណ</t>
        </is>
      </c>
      <c r="G6" s="411" t="n"/>
      <c r="H6" s="3" t="n"/>
      <c r="I6" s="398" t="inlineStr">
        <is>
          <t>karlk;Cab;Gakr</t>
        </is>
      </c>
      <c r="J6" s="450" t="n"/>
      <c r="K6" s="450" t="n"/>
      <c r="L6" s="451" t="n"/>
      <c r="M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512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86" t="inlineStr">
        <is>
          <t>lk;;»übuKþlCab;Gakr</t>
        </is>
      </c>
      <c r="J7" s="411" t="n"/>
      <c r="K7" s="386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514" t="n"/>
      <c r="G8" s="212" t="inlineStr">
        <is>
          <t>មិនជាប់អាករ</t>
        </is>
      </c>
      <c r="H8" s="213" t="inlineStr">
        <is>
          <t>អត្រា​​ 0 %</t>
        </is>
      </c>
      <c r="I8" s="397" t="inlineStr">
        <is>
          <t>តំលៃជាប់អាករ</t>
        </is>
      </c>
      <c r="J8" s="397" t="inlineStr">
        <is>
          <t>អាករ</t>
        </is>
      </c>
      <c r="K8" s="397" t="inlineStr">
        <is>
          <t>តំលៃជាប់អាករ</t>
        </is>
      </c>
      <c r="L8" s="397" t="inlineStr">
        <is>
          <t>អាករ</t>
        </is>
      </c>
      <c r="M8" s="215" t="n"/>
    </row>
    <row r="9" ht="14.25" customFormat="1" customHeight="1" s="190">
      <c r="A9" s="515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6" t="inlineStr">
        <is>
          <t>1841 CT</t>
        </is>
      </c>
      <c r="G9" s="221" t="n"/>
      <c r="H9" s="516" t="n">
        <v>469164366</v>
      </c>
      <c r="I9" s="397" t="n"/>
      <c r="J9" s="397" t="n"/>
      <c r="K9" s="221" t="n"/>
      <c r="L9" s="397" t="n"/>
      <c r="M9" s="517">
        <f>G9+H9</f>
        <v/>
      </c>
    </row>
    <row r="10" ht="14.25" customFormat="1" customHeight="1" s="190">
      <c r="A10" s="515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6" t="inlineStr">
        <is>
          <t>631 CT</t>
        </is>
      </c>
      <c r="G10" s="221" t="n"/>
      <c r="H10" s="516" t="n">
        <v>224637197</v>
      </c>
      <c r="I10" s="397" t="n"/>
      <c r="J10" s="397" t="n"/>
      <c r="K10" s="221" t="n"/>
      <c r="L10" s="397" t="n"/>
      <c r="M10" s="517">
        <f>G10+H10</f>
        <v/>
      </c>
    </row>
    <row r="11" ht="14.25" customFormat="1" customHeight="1" s="190">
      <c r="A11" s="515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6" t="inlineStr">
        <is>
          <t>343 CT</t>
        </is>
      </c>
      <c r="G11" s="221" t="n"/>
      <c r="H11" s="516" t="n">
        <v>88553682</v>
      </c>
      <c r="I11" s="397" t="n"/>
      <c r="J11" s="397" t="n"/>
      <c r="K11" s="221" t="n"/>
      <c r="L11" s="397" t="n"/>
      <c r="M11" s="517">
        <f>G11+H11</f>
        <v/>
      </c>
    </row>
    <row r="12" ht="14.25" customFormat="1" customHeight="1" s="190">
      <c r="A12" s="515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6" t="inlineStr">
        <is>
          <t>1093 CT</t>
        </is>
      </c>
      <c r="G12" s="221" t="n"/>
      <c r="H12" s="516" t="n">
        <v>282184182</v>
      </c>
      <c r="I12" s="397" t="n"/>
      <c r="J12" s="397" t="n"/>
      <c r="K12" s="221" t="n"/>
      <c r="L12" s="397" t="n"/>
      <c r="M12" s="517">
        <f>G12+H12</f>
        <v/>
      </c>
    </row>
    <row r="13" ht="14.25" customFormat="1" customHeight="1" s="190">
      <c r="A13" s="515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6" t="inlineStr">
        <is>
          <t>600 CT</t>
        </is>
      </c>
      <c r="G13" s="221" t="n"/>
      <c r="H13" s="516" t="n">
        <v>137692800</v>
      </c>
      <c r="I13" s="397" t="n"/>
      <c r="J13" s="397" t="n"/>
      <c r="K13" s="221" t="n"/>
      <c r="L13" s="397" t="n"/>
      <c r="M13" s="517">
        <f>G13+H13</f>
        <v/>
      </c>
    </row>
    <row r="14" ht="14.25" customFormat="1" customHeight="1" s="190">
      <c r="A14" s="515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6" t="inlineStr">
        <is>
          <t>772 CT</t>
        </is>
      </c>
      <c r="G14" s="221" t="n"/>
      <c r="H14" s="516" t="n">
        <v>199310328</v>
      </c>
      <c r="I14" s="397" t="n"/>
      <c r="J14" s="397" t="n"/>
      <c r="K14" s="221" t="n"/>
      <c r="L14" s="397" t="n"/>
      <c r="M14" s="517">
        <f>G14+H14</f>
        <v/>
      </c>
    </row>
    <row r="15" ht="14.25" customFormat="1" customHeight="1" s="190">
      <c r="A15" s="515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6" t="inlineStr">
        <is>
          <t>1133 CT</t>
        </is>
      </c>
      <c r="G15" s="221" t="n"/>
      <c r="H15" s="516" t="n">
        <v>222232983</v>
      </c>
      <c r="I15" s="397" t="n"/>
      <c r="J15" s="397" t="n"/>
      <c r="K15" s="221" t="n"/>
      <c r="L15" s="397" t="n"/>
      <c r="M15" s="517">
        <f>G15+H15</f>
        <v/>
      </c>
    </row>
    <row r="16" ht="14.25" customFormat="1" customHeight="1" s="190">
      <c r="A16" s="515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6" t="inlineStr">
        <is>
          <t>39 CT</t>
        </is>
      </c>
      <c r="G16" s="221" t="n"/>
      <c r="H16" s="516" t="n">
        <v>15787217</v>
      </c>
      <c r="I16" s="397" t="n"/>
      <c r="J16" s="397" t="n"/>
      <c r="K16" s="221" t="n"/>
      <c r="L16" s="397" t="n"/>
      <c r="M16" s="517">
        <f>G16+H16</f>
        <v/>
      </c>
    </row>
    <row r="17" ht="14.25" customFormat="1" customHeight="1" s="190">
      <c r="A17" s="515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6" t="inlineStr">
        <is>
          <t>638 CT</t>
        </is>
      </c>
      <c r="G17" s="221" t="n"/>
      <c r="H17" s="516" t="n">
        <v>147298512</v>
      </c>
      <c r="I17" s="397" t="n"/>
      <c r="J17" s="397" t="n"/>
      <c r="K17" s="221" t="n"/>
      <c r="L17" s="397" t="n"/>
      <c r="M17" s="517">
        <f>G17+H17</f>
        <v/>
      </c>
    </row>
    <row r="18" ht="14.25" customFormat="1" customHeight="1" s="190">
      <c r="A18" s="515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6" t="inlineStr">
        <is>
          <t>490 CT</t>
        </is>
      </c>
      <c r="G18" s="221" t="n"/>
      <c r="H18" s="516" t="n">
        <v>108300780</v>
      </c>
      <c r="I18" s="397" t="n"/>
      <c r="J18" s="397" t="n"/>
      <c r="K18" s="221" t="n"/>
      <c r="L18" s="397" t="n"/>
      <c r="M18" s="517">
        <f>G18+H18</f>
        <v/>
      </c>
    </row>
    <row r="19" ht="14.25" customFormat="1" customHeight="1" s="190">
      <c r="A19" s="515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6" t="inlineStr">
        <is>
          <t>99 CT</t>
        </is>
      </c>
      <c r="G19" s="221" t="n"/>
      <c r="H19" s="516" t="n">
        <v>39649873</v>
      </c>
      <c r="I19" s="397" t="n"/>
      <c r="J19" s="397" t="n"/>
      <c r="K19" s="221" t="n"/>
      <c r="L19" s="397" t="n"/>
      <c r="M19" s="517">
        <f>G19+H19</f>
        <v/>
      </c>
    </row>
    <row r="20" ht="14.25" customFormat="1" customHeight="1" s="190">
      <c r="A20" s="515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6" t="inlineStr">
        <is>
          <t>2066 CT</t>
        </is>
      </c>
      <c r="G20" s="221" t="n"/>
      <c r="H20" s="516" t="n">
        <v>532736694</v>
      </c>
      <c r="I20" s="397" t="n"/>
      <c r="J20" s="397" t="n"/>
      <c r="K20" s="221" t="n"/>
      <c r="L20" s="397" t="n"/>
      <c r="M20" s="517">
        <f>G20+H20</f>
        <v/>
      </c>
    </row>
    <row r="21" ht="14.25" customFormat="1" customHeight="1" s="190">
      <c r="A21" s="515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6" t="inlineStr">
        <is>
          <t>540 CT</t>
        </is>
      </c>
      <c r="G21" s="221" t="n"/>
      <c r="H21" s="516" t="n">
        <v>111616110</v>
      </c>
      <c r="I21" s="397" t="n"/>
      <c r="J21" s="397" t="n"/>
      <c r="K21" s="221" t="n"/>
      <c r="L21" s="397" t="n"/>
      <c r="M21" s="517">
        <f>G21+H21</f>
        <v/>
      </c>
    </row>
    <row r="22" ht="14.25" customFormat="1" customHeight="1" s="190">
      <c r="A22" s="515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6" t="inlineStr">
        <is>
          <t>796 CT</t>
        </is>
      </c>
      <c r="G22" s="221" t="n"/>
      <c r="H22" s="516" t="n">
        <v>145841012</v>
      </c>
      <c r="I22" s="397" t="n"/>
      <c r="J22" s="397" t="n"/>
      <c r="K22" s="221" t="n"/>
      <c r="L22" s="397" t="n"/>
      <c r="M22" s="517">
        <f>G22+H22</f>
        <v/>
      </c>
    </row>
    <row r="23" ht="14.25" customFormat="1" customHeight="1" s="190">
      <c r="A23" s="515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6" t="inlineStr">
        <is>
          <t>38 CT</t>
        </is>
      </c>
      <c r="G23" s="221" t="n"/>
      <c r="H23" s="516" t="n">
        <v>30111334</v>
      </c>
      <c r="I23" s="397" t="n"/>
      <c r="J23" s="397" t="n"/>
      <c r="K23" s="221" t="n"/>
      <c r="L23" s="397" t="n"/>
      <c r="M23" s="517">
        <f>G23+H23</f>
        <v/>
      </c>
    </row>
    <row r="24" ht="14.25" customFormat="1" customHeight="1" s="190">
      <c r="A24" s="515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6" t="inlineStr">
        <is>
          <t>346 CT</t>
        </is>
      </c>
      <c r="G24" s="221" t="n"/>
      <c r="H24" s="516" t="n">
        <v>149495808</v>
      </c>
      <c r="I24" s="397" t="n"/>
      <c r="J24" s="397" t="n"/>
      <c r="K24" s="221" t="n"/>
      <c r="L24" s="397" t="n"/>
      <c r="M24" s="517">
        <f>G24+H24</f>
        <v/>
      </c>
    </row>
    <row r="25" ht="14.25" customFormat="1" customHeight="1" s="190">
      <c r="A25" s="515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6" t="inlineStr">
        <is>
          <t>349 CT</t>
        </is>
      </c>
      <c r="G25" s="221" t="n"/>
      <c r="H25" s="516" t="n">
        <v>96535757</v>
      </c>
      <c r="I25" s="397" t="n"/>
      <c r="J25" s="397" t="n"/>
      <c r="K25" s="221" t="n"/>
      <c r="L25" s="397" t="n"/>
      <c r="M25" s="517">
        <f>G25+H25</f>
        <v/>
      </c>
    </row>
    <row r="26" ht="14.25" customFormat="1" customHeight="1" s="190">
      <c r="A26" s="515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6" t="inlineStr">
        <is>
          <t>228 CT</t>
        </is>
      </c>
      <c r="G26" s="221" t="n"/>
      <c r="H26" s="516" t="n">
        <v>67763405</v>
      </c>
      <c r="I26" s="397" t="n"/>
      <c r="J26" s="397" t="n"/>
      <c r="K26" s="221" t="n"/>
      <c r="L26" s="397" t="n"/>
      <c r="M26" s="517">
        <f>G26+H26</f>
        <v/>
      </c>
    </row>
    <row r="27" ht="14.25" customFormat="1" customHeight="1" s="190">
      <c r="A27" s="515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6" t="inlineStr">
        <is>
          <t>200CT</t>
        </is>
      </c>
      <c r="G27" s="221" t="n"/>
      <c r="H27" s="516" t="n">
        <v>45686784</v>
      </c>
      <c r="I27" s="397" t="n"/>
      <c r="J27" s="397" t="n"/>
      <c r="K27" s="221" t="n"/>
      <c r="L27" s="397" t="n"/>
      <c r="M27" s="517">
        <f>G27+H27</f>
        <v/>
      </c>
    </row>
    <row r="28" ht="14.25" customFormat="1" customHeight="1" s="190">
      <c r="A28" s="515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6" t="inlineStr">
        <is>
          <t>245 CT</t>
        </is>
      </c>
      <c r="G28" s="221" t="n"/>
      <c r="H28" s="516" t="n">
        <v>150505472</v>
      </c>
      <c r="I28" s="397" t="n"/>
      <c r="J28" s="397" t="n"/>
      <c r="K28" s="221" t="n"/>
      <c r="L28" s="397" t="n"/>
      <c r="M28" s="517">
        <f>G28+H28</f>
        <v/>
      </c>
    </row>
    <row r="29" ht="13.5" customFormat="1" customHeight="1" s="190">
      <c r="A29" s="515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6" t="inlineStr">
        <is>
          <t>191 CT</t>
        </is>
      </c>
      <c r="G29" s="221" t="n"/>
      <c r="H29" s="516" t="n">
        <v>114575606</v>
      </c>
      <c r="I29" s="397" t="n"/>
      <c r="J29" s="397" t="n"/>
      <c r="K29" s="221" t="n"/>
      <c r="L29" s="397" t="n"/>
      <c r="M29" s="517">
        <f>G29+H29</f>
        <v/>
      </c>
    </row>
    <row r="30" ht="14.25" customFormat="1" customHeight="1" s="224">
      <c r="A30" s="518">
        <f>L4</f>
        <v/>
      </c>
      <c r="B30" s="431" t="n"/>
      <c r="C30" s="431" t="n"/>
      <c r="D30" s="411" t="n"/>
      <c r="E30" s="222" t="inlineStr">
        <is>
          <t>Riel</t>
        </is>
      </c>
      <c r="F30" s="519">
        <f>SUM(F9:F29)</f>
        <v/>
      </c>
      <c r="G30" s="223" t="n"/>
      <c r="H30" s="520">
        <f>SUM(H9:H29)</f>
        <v/>
      </c>
      <c r="I30" s="9" t="n"/>
      <c r="J30" s="9" t="n"/>
      <c r="K30" s="9" t="n"/>
      <c r="L30" s="9" t="n"/>
      <c r="M30" s="521">
        <f>SUM(M9:M29)</f>
        <v/>
      </c>
    </row>
    <row r="31" ht="14.25" customFormat="1" customHeight="1" s="224" thickBot="1">
      <c r="A31" s="522" t="inlineStr">
        <is>
          <t>Total USD</t>
        </is>
      </c>
      <c r="B31" s="523" t="n"/>
      <c r="C31" s="523" t="n"/>
      <c r="D31" s="524" t="n"/>
      <c r="E31" s="225" t="inlineStr">
        <is>
          <t>USD</t>
        </is>
      </c>
      <c r="F31" s="525" t="n"/>
      <c r="G31" s="13">
        <f>G30/L4</f>
        <v/>
      </c>
      <c r="H31" s="526">
        <f>H30/L4</f>
        <v/>
      </c>
      <c r="I31" s="527">
        <f>I30*4034</f>
        <v/>
      </c>
      <c r="J31" s="527">
        <f>J30*4034</f>
        <v/>
      </c>
      <c r="K31" s="527">
        <f>K30*4034</f>
        <v/>
      </c>
      <c r="L31" s="527">
        <f>L30*4034</f>
        <v/>
      </c>
      <c r="M31" s="528">
        <f>M30/L4</f>
        <v/>
      </c>
    </row>
    <row r="32" ht="15.75" customFormat="1" customHeight="1" s="228">
      <c r="A32" s="529" t="n"/>
      <c r="B32" s="227" t="n"/>
      <c r="C32" s="227" t="n"/>
      <c r="D32" s="227" t="n"/>
      <c r="E32" s="227" t="n"/>
      <c r="F32" s="530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1" t="n"/>
      <c r="B33" s="230" t="n"/>
      <c r="C33" s="230" t="n"/>
      <c r="D33" s="230" t="n"/>
      <c r="E33" s="230" t="n"/>
      <c r="F33" s="532" t="n"/>
      <c r="G33" s="230" t="n"/>
      <c r="H33" s="390" t="inlineStr">
        <is>
          <t>Approved By :</t>
        </is>
      </c>
    </row>
    <row r="34" ht="19.5" customHeight="1" s="58">
      <c r="H34" s="391" t="n"/>
      <c r="N34" s="533" t="n"/>
    </row>
    <row r="35" hidden="1" ht="18" customHeight="1" s="58">
      <c r="H35" s="534">
        <f>H31*1%</f>
        <v/>
      </c>
      <c r="I35" s="234" t="n"/>
      <c r="J35" s="549" t="n"/>
      <c r="K35" s="536" t="n"/>
      <c r="L35" s="536" t="n"/>
    </row>
    <row r="36" ht="14.25" customHeight="1" s="58">
      <c r="H36" s="236" t="n"/>
      <c r="I36" s="383" t="n"/>
      <c r="L36" s="236" t="n"/>
    </row>
    <row r="37" ht="14.25" customHeight="1" s="58">
      <c r="C37" s="23" t="n"/>
      <c r="D37" s="237" t="n"/>
      <c r="E37" s="237" t="n"/>
      <c r="F37" s="537" t="n"/>
    </row>
    <row r="38" ht="14.25" customHeight="1" s="58">
      <c r="F38" s="508" t="n"/>
      <c r="G38" s="550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0" t="n"/>
      <c r="J39" s="29" t="n"/>
      <c r="K39" s="29" t="n"/>
    </row>
    <row r="40" ht="14.25" customHeight="1" s="58">
      <c r="F40" s="508" t="n"/>
      <c r="H40" s="545" t="n"/>
      <c r="I40" s="31" t="n"/>
      <c r="J40" s="31" t="n"/>
      <c r="K40" s="224" t="n"/>
    </row>
    <row r="41" ht="14.25" customHeight="1" s="58">
      <c r="H41" s="27" t="n"/>
      <c r="I41" s="544" t="n"/>
      <c r="J41" s="224" t="n"/>
      <c r="K41" s="224" t="n"/>
    </row>
    <row r="42" ht="14.25" customHeight="1" s="58">
      <c r="H42" s="545" t="n"/>
      <c r="I42" s="540" t="n"/>
      <c r="J42" s="224" t="n"/>
      <c r="K42" s="224" t="n"/>
    </row>
    <row r="43" ht="14.25" customHeight="1" s="58">
      <c r="H43" s="546" t="n"/>
      <c r="J43" s="224" t="n"/>
      <c r="K43" s="224" t="n"/>
      <c r="M43" s="547" t="n"/>
    </row>
    <row r="44" hidden="1" ht="14.25" customHeight="1" s="58">
      <c r="H44" s="548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0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08" min="6" max="6"/>
    <col width="3" customWidth="1" style="508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92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93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93" t="n"/>
      <c r="D3" s="181" t="n"/>
      <c r="E3" s="393" t="n"/>
      <c r="F3" s="392" t="n"/>
      <c r="G3" s="392" t="n"/>
      <c r="H3" s="392" t="n"/>
      <c r="I3" s="392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94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509" t="n"/>
      <c r="J5" s="396" t="inlineStr">
        <is>
          <t>ការផ្គត់ផ្គង់</t>
        </is>
      </c>
      <c r="K5" s="509" t="n"/>
      <c r="L5" s="509" t="n"/>
      <c r="M5" s="510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7" t="inlineStr">
        <is>
          <t>បរិមាណ</t>
        </is>
      </c>
      <c r="G6" s="431" t="n"/>
      <c r="H6" s="411" t="n"/>
      <c r="I6" s="3" t="n"/>
      <c r="J6" s="398" t="inlineStr">
        <is>
          <t>karlk;Cab;Gakr</t>
        </is>
      </c>
      <c r="K6" s="450" t="n"/>
      <c r="L6" s="450" t="n"/>
      <c r="M6" s="451" t="n"/>
      <c r="N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31" t="n"/>
      <c r="H7" s="411" t="n"/>
      <c r="I7" s="207" t="inlineStr">
        <is>
          <t>ការនាំចេញ</t>
        </is>
      </c>
      <c r="J7" s="386" t="inlineStr">
        <is>
          <t>lk;;»übuKþlCab;Gakr</t>
        </is>
      </c>
      <c r="K7" s="411" t="n"/>
      <c r="L7" s="386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31" t="n"/>
      <c r="H8" s="411" t="n"/>
      <c r="I8" s="213" t="inlineStr">
        <is>
          <t>អត្រា​​ 0 %</t>
        </is>
      </c>
      <c r="J8" s="397" t="inlineStr">
        <is>
          <t>តំលៃជាប់អាករ</t>
        </is>
      </c>
      <c r="K8" s="397" t="inlineStr">
        <is>
          <t>អាករ</t>
        </is>
      </c>
      <c r="L8" s="397" t="inlineStr">
        <is>
          <t>តំលៃជាប់អាករ</t>
        </is>
      </c>
      <c r="M8" s="397" t="inlineStr">
        <is>
          <t>អាករ</t>
        </is>
      </c>
      <c r="N8" s="215" t="n"/>
    </row>
    <row r="9" ht="14.25" customFormat="1" customHeight="1" s="190">
      <c r="A9" s="515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1" t="n">
        <v>65</v>
      </c>
      <c r="G9" s="244" t="inlineStr">
        <is>
          <t>CT</t>
        </is>
      </c>
      <c r="H9" s="221" t="n"/>
      <c r="I9" s="516" t="n">
        <v>16764930</v>
      </c>
      <c r="J9" s="397" t="n"/>
      <c r="K9" s="397" t="n"/>
      <c r="L9" s="221" t="n"/>
      <c r="M9" s="397" t="n"/>
      <c r="N9" s="517">
        <f>H9+I9</f>
        <v/>
      </c>
    </row>
    <row r="10" ht="14.25" customFormat="1" customHeight="1" s="190">
      <c r="A10" s="515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1" t="n">
        <v>64</v>
      </c>
      <c r="G10" s="244" t="inlineStr">
        <is>
          <t>CT</t>
        </is>
      </c>
      <c r="H10" s="221" t="n"/>
      <c r="I10" s="516" t="n">
        <v>26424115</v>
      </c>
      <c r="J10" s="397" t="n"/>
      <c r="K10" s="397" t="n"/>
      <c r="L10" s="221" t="n"/>
      <c r="M10" s="397" t="n"/>
      <c r="N10" s="517">
        <f>H10+I10</f>
        <v/>
      </c>
    </row>
    <row r="11" ht="14.25" customFormat="1" customHeight="1" s="190">
      <c r="A11" s="515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1" t="n">
        <v>36</v>
      </c>
      <c r="G11" s="244" t="inlineStr">
        <is>
          <t>CT</t>
        </is>
      </c>
      <c r="H11" s="221" t="n"/>
      <c r="I11" s="516" t="n">
        <v>29192000</v>
      </c>
      <c r="J11" s="397" t="n"/>
      <c r="K11" s="397" t="n"/>
      <c r="L11" s="221" t="n"/>
      <c r="M11" s="397" t="n"/>
      <c r="N11" s="517">
        <f>H11+I11</f>
        <v/>
      </c>
    </row>
    <row r="12" ht="14.25" customFormat="1" customHeight="1" s="190">
      <c r="A12" s="515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1" t="n">
        <v>305</v>
      </c>
      <c r="G12" s="244" t="inlineStr">
        <is>
          <t>CT</t>
        </is>
      </c>
      <c r="H12" s="221" t="n"/>
      <c r="I12" s="516" t="n">
        <v>70028000</v>
      </c>
      <c r="J12" s="397" t="n"/>
      <c r="K12" s="397" t="n"/>
      <c r="L12" s="221" t="n"/>
      <c r="M12" s="397" t="n"/>
      <c r="N12" s="517">
        <f>H12+I12</f>
        <v/>
      </c>
    </row>
    <row r="13" ht="14.25" customFormat="1" customHeight="1" s="190">
      <c r="A13" s="515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1" t="n">
        <v>904</v>
      </c>
      <c r="G13" s="244" t="inlineStr">
        <is>
          <t>CT</t>
        </is>
      </c>
      <c r="H13" s="221" t="n"/>
      <c r="I13" s="516" t="n">
        <v>242980473</v>
      </c>
      <c r="J13" s="397" t="n"/>
      <c r="K13" s="397" t="n"/>
      <c r="L13" s="221" t="n"/>
      <c r="M13" s="397" t="n"/>
      <c r="N13" s="517">
        <f>H13+I13</f>
        <v/>
      </c>
    </row>
    <row r="14" ht="14.25" customFormat="1" customHeight="1" s="190">
      <c r="A14" s="515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1" t="n">
        <v>700</v>
      </c>
      <c r="G14" s="244" t="inlineStr">
        <is>
          <t>CT</t>
        </is>
      </c>
      <c r="H14" s="221" t="n"/>
      <c r="I14" s="516" t="n">
        <v>180986400</v>
      </c>
      <c r="J14" s="397" t="n"/>
      <c r="K14" s="397" t="n"/>
      <c r="L14" s="221" t="n"/>
      <c r="M14" s="397" t="n"/>
      <c r="N14" s="517">
        <f>H14+I14</f>
        <v/>
      </c>
    </row>
    <row r="15" ht="14.25" customFormat="1" customHeight="1" s="190">
      <c r="A15" s="515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1" t="n">
        <v>800</v>
      </c>
      <c r="G15" s="244" t="inlineStr">
        <is>
          <t>CT</t>
        </is>
      </c>
      <c r="H15" s="221" t="n"/>
      <c r="I15" s="516" t="n">
        <v>174420000</v>
      </c>
      <c r="J15" s="397" t="n"/>
      <c r="K15" s="397" t="n"/>
      <c r="L15" s="221" t="n"/>
      <c r="M15" s="397" t="n"/>
      <c r="N15" s="517">
        <f>H15+I15</f>
        <v/>
      </c>
    </row>
    <row r="16" ht="14.25" customFormat="1" customHeight="1" s="190">
      <c r="A16" s="515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1" t="n">
        <v>680</v>
      </c>
      <c r="G16" s="244" t="inlineStr">
        <is>
          <t>CT</t>
        </is>
      </c>
      <c r="H16" s="221" t="n"/>
      <c r="I16" s="516" t="n">
        <v>178829338</v>
      </c>
      <c r="J16" s="397" t="n"/>
      <c r="K16" s="397" t="n"/>
      <c r="L16" s="221" t="n"/>
      <c r="M16" s="397" t="n"/>
      <c r="N16" s="517">
        <f>H16+I16</f>
        <v/>
      </c>
    </row>
    <row r="17" ht="14.25" customFormat="1" customHeight="1" s="190">
      <c r="A17" s="515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1" t="n">
        <v>93</v>
      </c>
      <c r="G17" s="244" t="inlineStr">
        <is>
          <t>CT</t>
        </is>
      </c>
      <c r="H17" s="221" t="n"/>
      <c r="I17" s="516" t="n">
        <v>36022203</v>
      </c>
      <c r="J17" s="397" t="n"/>
      <c r="K17" s="397" t="n"/>
      <c r="L17" s="221" t="n"/>
      <c r="M17" s="397" t="n"/>
      <c r="N17" s="517">
        <f>H17+I17</f>
        <v/>
      </c>
    </row>
    <row r="18" ht="14.25" customFormat="1" customHeight="1" s="190">
      <c r="A18" s="515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1" t="n">
        <v>355</v>
      </c>
      <c r="G18" s="244" t="inlineStr">
        <is>
          <t>CT</t>
        </is>
      </c>
      <c r="H18" s="221" t="n"/>
      <c r="I18" s="516" t="n">
        <v>89531330</v>
      </c>
      <c r="J18" s="397" t="n"/>
      <c r="K18" s="397" t="n"/>
      <c r="L18" s="221" t="n"/>
      <c r="M18" s="397" t="n"/>
      <c r="N18" s="517">
        <f>H18+I18</f>
        <v/>
      </c>
    </row>
    <row r="19" ht="14.25" customFormat="1" customHeight="1" s="190">
      <c r="A19" s="515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1" t="n">
        <v>267</v>
      </c>
      <c r="G19" s="244" t="inlineStr">
        <is>
          <t>CT</t>
        </is>
      </c>
      <c r="H19" s="221" t="n"/>
      <c r="I19" s="516" t="n">
        <v>191743220</v>
      </c>
      <c r="J19" s="397" t="n"/>
      <c r="K19" s="397" t="n"/>
      <c r="L19" s="221" t="n"/>
      <c r="M19" s="397" t="n"/>
      <c r="N19" s="517">
        <f>H19+I19</f>
        <v/>
      </c>
    </row>
    <row r="20" ht="14.25" customFormat="1" customHeight="1" s="190">
      <c r="A20" s="515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1" t="n">
        <v>70</v>
      </c>
      <c r="G20" s="244" t="inlineStr">
        <is>
          <t>CT</t>
        </is>
      </c>
      <c r="H20" s="221" t="n"/>
      <c r="I20" s="516" t="n">
        <v>18116280</v>
      </c>
      <c r="J20" s="397" t="n"/>
      <c r="K20" s="397" t="n"/>
      <c r="L20" s="221" t="n"/>
      <c r="M20" s="397" t="n"/>
      <c r="N20" s="517">
        <f>H20+I20</f>
        <v/>
      </c>
    </row>
    <row r="21" ht="14.25" customFormat="1" customHeight="1" s="190">
      <c r="A21" s="515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1" t="n">
        <v>256</v>
      </c>
      <c r="G21" s="244" t="inlineStr">
        <is>
          <t>CT</t>
        </is>
      </c>
      <c r="H21" s="221" t="n"/>
      <c r="I21" s="516" t="n">
        <v>101220463</v>
      </c>
      <c r="J21" s="397" t="n"/>
      <c r="K21" s="397" t="n"/>
      <c r="L21" s="221" t="n"/>
      <c r="M21" s="397" t="n"/>
      <c r="N21" s="517">
        <f>H21+I21</f>
        <v/>
      </c>
    </row>
    <row r="22" ht="14.25" customFormat="1" customHeight="1" s="190">
      <c r="A22" s="515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1" t="n">
        <v>79</v>
      </c>
      <c r="G22" s="244" t="inlineStr">
        <is>
          <t>CT</t>
        </is>
      </c>
      <c r="H22" s="221" t="n"/>
      <c r="I22" s="516" t="n">
        <v>18672092</v>
      </c>
      <c r="J22" s="397" t="n"/>
      <c r="K22" s="397" t="n"/>
      <c r="L22" s="221" t="n"/>
      <c r="M22" s="397" t="n"/>
      <c r="N22" s="517">
        <f>H22+I22</f>
        <v/>
      </c>
    </row>
    <row r="23" ht="14.25" customFormat="1" customHeight="1" s="190">
      <c r="A23" s="515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1" t="n">
        <v>500</v>
      </c>
      <c r="G23" s="244" t="inlineStr">
        <is>
          <t>CT</t>
        </is>
      </c>
      <c r="H23" s="221" t="n"/>
      <c r="I23" s="516" t="n">
        <v>359244600</v>
      </c>
      <c r="J23" s="397" t="n"/>
      <c r="K23" s="397" t="n"/>
      <c r="L23" s="221" t="n"/>
      <c r="M23" s="397" t="n"/>
      <c r="N23" s="517">
        <f>H23+I23</f>
        <v/>
      </c>
    </row>
    <row r="24" ht="14.25" customFormat="1" customHeight="1" s="190">
      <c r="A24" s="515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1" t="n">
        <v>640</v>
      </c>
      <c r="G24" s="244" t="inlineStr">
        <is>
          <t>CT</t>
        </is>
      </c>
      <c r="H24" s="221" t="n"/>
      <c r="I24" s="516" t="n">
        <v>141980760</v>
      </c>
      <c r="J24" s="397" t="n"/>
      <c r="K24" s="397" t="n"/>
      <c r="L24" s="221" t="n"/>
      <c r="M24" s="397" t="n"/>
      <c r="N24" s="517">
        <f>H24+I24</f>
        <v/>
      </c>
    </row>
    <row r="25" ht="14.25" customFormat="1" customHeight="1" s="190">
      <c r="A25" s="515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1" t="n">
        <v>635</v>
      </c>
      <c r="G25" s="244" t="inlineStr">
        <is>
          <t>CT</t>
        </is>
      </c>
      <c r="H25" s="221" t="n"/>
      <c r="I25" s="516" t="n">
        <v>311688076</v>
      </c>
      <c r="J25" s="397" t="n"/>
      <c r="K25" s="397" t="n"/>
      <c r="L25" s="221" t="n"/>
      <c r="M25" s="397" t="n"/>
      <c r="N25" s="517">
        <f>H25+I25</f>
        <v/>
      </c>
    </row>
    <row r="26" ht="14.25" customFormat="1" customHeight="1" s="190">
      <c r="A26" s="515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1" t="n">
        <v>2285</v>
      </c>
      <c r="G26" s="244" t="inlineStr">
        <is>
          <t>CT</t>
        </is>
      </c>
      <c r="H26" s="221" t="n"/>
      <c r="I26" s="516" t="n">
        <v>592086915</v>
      </c>
      <c r="J26" s="397" t="n"/>
      <c r="K26" s="397" t="n"/>
      <c r="L26" s="221" t="n"/>
      <c r="M26" s="397" t="n"/>
      <c r="N26" s="517">
        <f>H26+I26</f>
        <v/>
      </c>
    </row>
    <row r="27" ht="14.25" customFormat="1" customHeight="1" s="190">
      <c r="A27" s="515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1" t="n">
        <v>695</v>
      </c>
      <c r="G27" s="244" t="inlineStr">
        <is>
          <t>CT</t>
        </is>
      </c>
      <c r="H27" s="221" t="n"/>
      <c r="I27" s="516" t="n">
        <v>180087705</v>
      </c>
      <c r="J27" s="397" t="n"/>
      <c r="K27" s="397" t="n"/>
      <c r="L27" s="221" t="n"/>
      <c r="M27" s="397" t="n"/>
      <c r="N27" s="517">
        <f>H27+I27</f>
        <v/>
      </c>
    </row>
    <row r="28" ht="14.25" customFormat="1" customHeight="1" s="190">
      <c r="A28" s="515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1" t="n">
        <v>292</v>
      </c>
      <c r="G28" s="244" t="inlineStr">
        <is>
          <t>CT</t>
        </is>
      </c>
      <c r="H28" s="221" t="n"/>
      <c r="I28" s="516" t="n">
        <v>67012117</v>
      </c>
      <c r="J28" s="397" t="n"/>
      <c r="K28" s="397" t="n"/>
      <c r="L28" s="221" t="n"/>
      <c r="M28" s="397" t="n"/>
      <c r="N28" s="517">
        <f>H28+I28</f>
        <v/>
      </c>
    </row>
    <row r="29" ht="14.25" customFormat="1" customHeight="1" s="190">
      <c r="A29" s="515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1" t="n">
        <v>2875</v>
      </c>
      <c r="G29" s="244" t="inlineStr">
        <is>
          <t>CT</t>
        </is>
      </c>
      <c r="H29" s="221" t="n"/>
      <c r="I29" s="516" t="n">
        <v>344438512</v>
      </c>
      <c r="J29" s="397" t="n"/>
      <c r="K29" s="397" t="n"/>
      <c r="L29" s="221" t="n"/>
      <c r="M29" s="397" t="n"/>
      <c r="N29" s="517">
        <f>H29+I29</f>
        <v/>
      </c>
    </row>
    <row r="30" ht="14.25" customFormat="1" customHeight="1" s="190">
      <c r="A30" s="515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1" t="n">
        <v>75</v>
      </c>
      <c r="G30" s="244" t="inlineStr">
        <is>
          <t>CT</t>
        </is>
      </c>
      <c r="H30" s="221" t="n"/>
      <c r="I30" s="516" t="n">
        <v>18300065</v>
      </c>
      <c r="J30" s="397" t="n"/>
      <c r="K30" s="397" t="n"/>
      <c r="L30" s="221" t="n"/>
      <c r="M30" s="397" t="n"/>
      <c r="N30" s="517">
        <f>H30+I30</f>
        <v/>
      </c>
    </row>
    <row r="31" ht="14.25" customFormat="1" customHeight="1" s="190">
      <c r="A31" s="515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1" t="n">
        <v>100</v>
      </c>
      <c r="G31" s="244" t="inlineStr">
        <is>
          <t>CT</t>
        </is>
      </c>
      <c r="H31" s="221" t="n"/>
      <c r="I31" s="516" t="n">
        <v>43228500</v>
      </c>
      <c r="J31" s="397" t="n"/>
      <c r="K31" s="397" t="n"/>
      <c r="L31" s="221" t="n"/>
      <c r="M31" s="397" t="n"/>
      <c r="N31" s="517">
        <f>H31+I31</f>
        <v/>
      </c>
    </row>
    <row r="32" ht="14.25" customFormat="1" customHeight="1" s="190">
      <c r="A32" s="515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1" t="n">
        <v>720</v>
      </c>
      <c r="G32" s="244" t="inlineStr">
        <is>
          <t>CT</t>
        </is>
      </c>
      <c r="H32" s="221" t="n"/>
      <c r="I32" s="516" t="n">
        <v>158751520</v>
      </c>
      <c r="J32" s="397" t="n"/>
      <c r="K32" s="397" t="n"/>
      <c r="L32" s="221" t="n"/>
      <c r="M32" s="397" t="n"/>
      <c r="N32" s="517">
        <f>H32+I32</f>
        <v/>
      </c>
    </row>
    <row r="33" ht="14.25" customFormat="1" customHeight="1" s="190">
      <c r="A33" s="515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1" t="n">
        <v>167</v>
      </c>
      <c r="G33" s="244" t="inlineStr">
        <is>
          <t>CT</t>
        </is>
      </c>
      <c r="H33" s="221" t="n"/>
      <c r="I33" s="516" t="n">
        <v>72191595</v>
      </c>
      <c r="J33" s="397" t="n"/>
      <c r="K33" s="397" t="n"/>
      <c r="L33" s="221" t="n"/>
      <c r="M33" s="397" t="n"/>
      <c r="N33" s="517">
        <f>H33+I33</f>
        <v/>
      </c>
    </row>
    <row r="34" ht="14.25" customFormat="1" customHeight="1" s="190">
      <c r="A34" s="515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1" t="n">
        <v>853</v>
      </c>
      <c r="G34" s="244" t="inlineStr">
        <is>
          <t>CT</t>
        </is>
      </c>
      <c r="H34" s="221" t="n"/>
      <c r="I34" s="516" t="n">
        <v>348972482</v>
      </c>
      <c r="J34" s="397" t="n"/>
      <c r="K34" s="397" t="n"/>
      <c r="L34" s="221" t="n"/>
      <c r="M34" s="397" t="n"/>
      <c r="N34" s="517">
        <f>H34+I34</f>
        <v/>
      </c>
    </row>
    <row r="35" ht="14.25" customFormat="1" customHeight="1" s="190">
      <c r="A35" s="515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1" t="n">
        <v>171</v>
      </c>
      <c r="G35" s="244" t="inlineStr">
        <is>
          <t>CT</t>
        </is>
      </c>
      <c r="H35" s="221" t="n"/>
      <c r="I35" s="516" t="n">
        <v>103909128</v>
      </c>
      <c r="J35" s="397" t="n"/>
      <c r="K35" s="397" t="n"/>
      <c r="L35" s="221" t="n"/>
      <c r="M35" s="397" t="n"/>
      <c r="N35" s="517">
        <f>H35+I35</f>
        <v/>
      </c>
    </row>
    <row r="36" ht="14.25" customFormat="1" customHeight="1" s="190">
      <c r="A36" s="515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1" t="n">
        <v>230</v>
      </c>
      <c r="G36" s="244" t="inlineStr">
        <is>
          <t>CT</t>
        </is>
      </c>
      <c r="H36" s="221" t="n"/>
      <c r="I36" s="516" t="n">
        <v>83919611</v>
      </c>
      <c r="J36" s="397" t="n"/>
      <c r="K36" s="397" t="n"/>
      <c r="L36" s="221" t="n"/>
      <c r="M36" s="397" t="n"/>
      <c r="N36" s="517">
        <f>H36+I36</f>
        <v/>
      </c>
    </row>
    <row r="37" ht="18.75" customFormat="1" customHeight="1" s="190">
      <c r="A37" s="515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1" t="n">
        <v>244</v>
      </c>
      <c r="G37" s="244" t="inlineStr">
        <is>
          <t>CT</t>
        </is>
      </c>
      <c r="H37" s="221" t="n"/>
      <c r="I37" s="516" t="n">
        <v>123404769</v>
      </c>
      <c r="J37" s="397" t="n"/>
      <c r="K37" s="397" t="n"/>
      <c r="L37" s="221" t="n"/>
      <c r="M37" s="397" t="n"/>
      <c r="N37" s="517">
        <f>H37+I37</f>
        <v/>
      </c>
    </row>
    <row r="38" ht="14.25" customFormat="1" customHeight="1" s="190">
      <c r="A38" s="515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1" t="n">
        <v>178</v>
      </c>
      <c r="G38" s="244" t="inlineStr">
        <is>
          <t>CT</t>
        </is>
      </c>
      <c r="H38" s="221" t="n"/>
      <c r="I38" s="516" t="n">
        <v>89718899</v>
      </c>
      <c r="J38" s="397" t="n"/>
      <c r="K38" s="397" t="n"/>
      <c r="L38" s="221" t="n"/>
      <c r="M38" s="397" t="n"/>
      <c r="N38" s="517">
        <f>H38+I38</f>
        <v/>
      </c>
    </row>
    <row r="39" ht="14.25" customFormat="1" customHeight="1" s="190">
      <c r="A39" s="515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1" t="n">
        <v>253</v>
      </c>
      <c r="G39" s="244" t="inlineStr">
        <is>
          <t>CT</t>
        </is>
      </c>
      <c r="H39" s="221" t="n"/>
      <c r="I39" s="516" t="n">
        <v>107902807</v>
      </c>
      <c r="J39" s="397" t="n"/>
      <c r="K39" s="397" t="n"/>
      <c r="L39" s="221" t="n"/>
      <c r="M39" s="397" t="n"/>
      <c r="N39" s="517">
        <f>H39+I39</f>
        <v/>
      </c>
    </row>
    <row r="40" ht="14.25" customFormat="1" customHeight="1" s="190">
      <c r="A40" s="515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1" t="n">
        <v>17</v>
      </c>
      <c r="G40" s="244" t="inlineStr">
        <is>
          <t>CT</t>
        </is>
      </c>
      <c r="H40" s="221" t="n"/>
      <c r="I40" s="516" t="n">
        <v>4368609</v>
      </c>
      <c r="J40" s="397" t="n"/>
      <c r="K40" s="397" t="n"/>
      <c r="L40" s="221" t="n"/>
      <c r="M40" s="397" t="n"/>
      <c r="N40" s="517">
        <f>H40+I40</f>
        <v/>
      </c>
    </row>
    <row r="41" ht="14.25" customFormat="1" customHeight="1" s="190">
      <c r="A41" s="515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1" t="n">
        <v>200</v>
      </c>
      <c r="G41" s="244" t="inlineStr">
        <is>
          <t>CT</t>
        </is>
      </c>
      <c r="H41" s="221" t="n"/>
      <c r="I41" s="516" t="n">
        <v>41197900</v>
      </c>
      <c r="J41" s="397" t="n"/>
      <c r="K41" s="397" t="n"/>
      <c r="L41" s="221" t="n"/>
      <c r="M41" s="397" t="n"/>
      <c r="N41" s="517">
        <f>H41+I41</f>
        <v/>
      </c>
    </row>
    <row r="42" ht="14.25" customFormat="1" customHeight="1" s="190">
      <c r="A42" s="515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1" t="n">
        <v>250</v>
      </c>
      <c r="G42" s="244" t="inlineStr">
        <is>
          <t>CT</t>
        </is>
      </c>
      <c r="H42" s="221" t="n"/>
      <c r="I42" s="516">
        <f>15750*4079</f>
        <v/>
      </c>
      <c r="J42" s="397" t="n"/>
      <c r="K42" s="397" t="n"/>
      <c r="L42" s="221" t="n"/>
      <c r="M42" s="397" t="n"/>
      <c r="N42" s="517">
        <f>H42+I42</f>
        <v/>
      </c>
    </row>
    <row r="43" ht="14.25" customFormat="1" customHeight="1" s="190">
      <c r="A43" s="515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1" t="n">
        <v>192</v>
      </c>
      <c r="G43" s="244" t="inlineStr">
        <is>
          <t>CT</t>
        </is>
      </c>
      <c r="H43" s="221" t="n"/>
      <c r="I43" s="516" t="n">
        <v>49339584</v>
      </c>
      <c r="J43" s="397" t="n"/>
      <c r="K43" s="397" t="n"/>
      <c r="L43" s="221" t="n"/>
      <c r="M43" s="397" t="n"/>
      <c r="N43" s="517">
        <f>H43+I43</f>
        <v/>
      </c>
    </row>
    <row r="44" ht="14.25" customFormat="1" customHeight="1" s="190">
      <c r="A44" s="515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1" t="n">
        <v>756</v>
      </c>
      <c r="G44" s="244" t="inlineStr">
        <is>
          <t>CT</t>
        </is>
      </c>
      <c r="H44" s="221" t="n"/>
      <c r="I44" s="516" t="n">
        <v>178378749</v>
      </c>
      <c r="J44" s="397" t="n"/>
      <c r="K44" s="397" t="n"/>
      <c r="L44" s="221" t="n"/>
      <c r="M44" s="397" t="n"/>
      <c r="N44" s="517">
        <f>H44+I44</f>
        <v/>
      </c>
    </row>
    <row r="45" ht="14.25" customFormat="1" customHeight="1" s="190">
      <c r="A45" s="515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1" t="n">
        <v>725</v>
      </c>
      <c r="G45" s="244" t="inlineStr">
        <is>
          <t>CT</t>
        </is>
      </c>
      <c r="H45" s="221" t="n"/>
      <c r="I45" s="516" t="n">
        <v>162100480</v>
      </c>
      <c r="J45" s="397" t="n"/>
      <c r="K45" s="397" t="n"/>
      <c r="L45" s="221" t="n"/>
      <c r="M45" s="397" t="n"/>
      <c r="N45" s="517">
        <f>H45+I45</f>
        <v/>
      </c>
    </row>
    <row r="46" ht="14.25" customFormat="1" customHeight="1" s="190">
      <c r="A46" s="515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1" t="n">
        <v>531</v>
      </c>
      <c r="G46" s="244" t="inlineStr">
        <is>
          <t>CT</t>
        </is>
      </c>
      <c r="H46" s="221" t="n"/>
      <c r="I46" s="516" t="n">
        <v>203679970</v>
      </c>
      <c r="J46" s="397" t="n"/>
      <c r="K46" s="397" t="n"/>
      <c r="L46" s="221" t="n"/>
      <c r="M46" s="397" t="n"/>
      <c r="N46" s="517">
        <f>H46+I46</f>
        <v/>
      </c>
    </row>
    <row r="47" ht="14.25" customFormat="1" customHeight="1" s="224">
      <c r="A47" s="518">
        <f>M4</f>
        <v/>
      </c>
      <c r="B47" s="431" t="n"/>
      <c r="C47" s="431" t="n"/>
      <c r="D47" s="411" t="n"/>
      <c r="E47" s="222" t="inlineStr">
        <is>
          <t>Riel</t>
        </is>
      </c>
      <c r="F47" s="7" t="n"/>
      <c r="G47" s="244" t="n"/>
      <c r="H47" s="223" t="n"/>
      <c r="I47" s="520">
        <f>SUM(I9:I46)</f>
        <v/>
      </c>
      <c r="J47" s="9" t="n"/>
      <c r="K47" s="9" t="n"/>
      <c r="L47" s="9" t="n"/>
      <c r="M47" s="9" t="n"/>
      <c r="N47" s="521">
        <f>SUM(N9:N46)</f>
        <v/>
      </c>
    </row>
    <row r="48" ht="14.25" customFormat="1" customHeight="1" s="224" thickBot="1">
      <c r="A48" s="522" t="inlineStr">
        <is>
          <t>Total USD</t>
        </is>
      </c>
      <c r="B48" s="523" t="n"/>
      <c r="C48" s="523" t="n"/>
      <c r="D48" s="524" t="n"/>
      <c r="E48" s="225" t="inlineStr">
        <is>
          <t>USD</t>
        </is>
      </c>
      <c r="F48" s="552" t="n"/>
      <c r="G48" s="553" t="n"/>
      <c r="H48" s="13">
        <f>H47/M4</f>
        <v/>
      </c>
      <c r="I48" s="526">
        <f>I47/M4</f>
        <v/>
      </c>
      <c r="J48" s="527">
        <f>J47*4034</f>
        <v/>
      </c>
      <c r="K48" s="527">
        <f>K47*4034</f>
        <v/>
      </c>
      <c r="L48" s="527">
        <f>L47*4034</f>
        <v/>
      </c>
      <c r="M48" s="527">
        <f>M47*4034</f>
        <v/>
      </c>
      <c r="N48" s="528">
        <f>N47/M4</f>
        <v/>
      </c>
    </row>
    <row r="49" ht="15.75" customFormat="1" customHeight="1" s="228">
      <c r="A49" s="529" t="n"/>
      <c r="B49" s="227" t="n"/>
      <c r="C49" s="227" t="n"/>
      <c r="D49" s="227" t="n"/>
      <c r="E49" s="227" t="n"/>
      <c r="F49" s="530" t="n"/>
      <c r="G49" s="530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1" t="n"/>
      <c r="B50" s="230" t="n"/>
      <c r="C50" s="230" t="n"/>
      <c r="D50" s="230" t="n"/>
      <c r="E50" s="230" t="n"/>
      <c r="F50" s="532" t="n"/>
      <c r="G50" s="532" t="n"/>
      <c r="H50" s="230" t="n"/>
      <c r="I50" s="390" t="inlineStr">
        <is>
          <t>Approved By :</t>
        </is>
      </c>
    </row>
    <row r="51" ht="19.5" customHeight="1" s="58">
      <c r="I51" s="391" t="n"/>
      <c r="O51" s="533" t="n"/>
    </row>
    <row r="52" hidden="1" ht="18" customHeight="1" s="58">
      <c r="I52" s="534">
        <f>I48*1%</f>
        <v/>
      </c>
      <c r="J52" s="234" t="n"/>
      <c r="K52" s="554" t="n"/>
      <c r="L52" s="536" t="n"/>
      <c r="M52" s="536" t="n"/>
    </row>
    <row r="53" ht="14.25" customHeight="1" s="58">
      <c r="I53" s="236" t="n"/>
      <c r="J53" s="383" t="n"/>
      <c r="M53" s="236" t="n"/>
    </row>
    <row r="54" ht="14.25" customHeight="1" s="58">
      <c r="C54" s="23" t="n"/>
      <c r="D54" s="237" t="n"/>
      <c r="E54" s="237" t="n"/>
      <c r="F54" s="537" t="n"/>
      <c r="G54" s="537" t="n"/>
    </row>
    <row r="55" ht="14.25" customHeight="1" s="58">
      <c r="F55" s="508" t="n"/>
      <c r="G55" s="508" t="n"/>
      <c r="H55" s="550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0" t="n"/>
      <c r="K56" s="29" t="n"/>
      <c r="L56" s="29" t="n"/>
      <c r="O56" s="243" t="n"/>
    </row>
    <row r="57" ht="14.25" customHeight="1" s="58">
      <c r="F57" s="508" t="n"/>
      <c r="G57" s="508" t="n"/>
      <c r="I57" s="545" t="n"/>
      <c r="J57" s="31" t="n"/>
      <c r="K57" s="31" t="n"/>
      <c r="L57" s="224" t="n"/>
    </row>
    <row r="58" ht="14.25" customHeight="1" s="58">
      <c r="I58" s="27" t="n"/>
      <c r="J58" s="544" t="n"/>
      <c r="K58" s="224" t="n"/>
      <c r="L58" s="224" t="n"/>
    </row>
    <row r="59" ht="14.25" customHeight="1" s="58">
      <c r="I59" s="545" t="n"/>
      <c r="J59" s="540" t="n"/>
      <c r="K59" s="224" t="n"/>
      <c r="L59" s="224" t="n"/>
    </row>
    <row r="60" ht="14.25" customHeight="1" s="58">
      <c r="I60" s="546" t="n"/>
      <c r="K60" s="224" t="n"/>
      <c r="L60" s="224" t="n"/>
      <c r="N60" s="547" t="n"/>
    </row>
    <row r="61" hidden="1" ht="14.25" customHeight="1" s="58">
      <c r="I61" s="548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0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2026-03-17T17:14:12Z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